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C:\Users\10127306\Desktop\Final Project Documents\"/>
    </mc:Choice>
  </mc:AlternateContent>
  <bookViews>
    <workbookView xWindow="0" yWindow="0" windowWidth="24000" windowHeight="9630" activeTab="1"/>
  </bookViews>
  <sheets>
    <sheet name="Sp Ed Categories" sheetId="12" r:id="rId1"/>
    <sheet name="SSIDs" sheetId="13" r:id="rId2"/>
    <sheet name="1 Spec Ed Teacher" sheetId="1" r:id="rId3"/>
    <sheet name="2 Regular Ed Teacher" sheetId="17" r:id="rId4"/>
    <sheet name="3 Instructional Supplies " sheetId="22" r:id="rId5"/>
    <sheet name="4 Instructional Equipment" sheetId="21" r:id="rId6"/>
    <sheet name="H Report" sheetId="24" r:id="rId7"/>
    <sheet name=" Operations Ln 6" sheetId="23" r:id="rId8"/>
    <sheet name="Contract Ed line 9" sheetId="8" r:id="rId9"/>
    <sheet name="Services Ln 10" sheetId="18" r:id="rId10"/>
    <sheet name="Aides Ln 10" sheetId="2" r:id="rId11"/>
    <sheet name="Transportation Ln 10" sheetId="9" r:id="rId12"/>
    <sheet name="Composite Hourly Rate" sheetId="27" r:id="rId13"/>
    <sheet name="Key Sheet for Dropdown Menu" sheetId="26" r:id="rId14"/>
  </sheets>
  <definedNames>
    <definedName name="_xlnm._FilterDatabase" localSheetId="6" hidden="1">'H Report'!$A$1:$AB$3013</definedName>
    <definedName name="_xlnm.Print_Area" localSheetId="8">'Contract Ed line 9'!$A$1:$M$11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00" i="2" l="1"/>
  <c r="I999" i="2"/>
  <c r="I998" i="2"/>
  <c r="I997" i="2"/>
  <c r="I996" i="2"/>
  <c r="I995" i="2"/>
  <c r="I994" i="2"/>
  <c r="I993" i="2"/>
  <c r="I992" i="2"/>
  <c r="I991" i="2"/>
  <c r="I990" i="2"/>
  <c r="I989" i="2"/>
  <c r="I988" i="2"/>
  <c r="I987" i="2"/>
  <c r="I986" i="2"/>
  <c r="I985" i="2"/>
  <c r="I984" i="2"/>
  <c r="I983" i="2"/>
  <c r="I982" i="2"/>
  <c r="I981" i="2"/>
  <c r="I980" i="2"/>
  <c r="I979" i="2"/>
  <c r="I978" i="2"/>
  <c r="I977" i="2"/>
  <c r="I976" i="2"/>
  <c r="I975" i="2"/>
  <c r="I974" i="2"/>
  <c r="I973" i="2"/>
  <c r="I972" i="2"/>
  <c r="I971" i="2"/>
  <c r="I970" i="2"/>
  <c r="I969" i="2"/>
  <c r="I968" i="2"/>
  <c r="I967" i="2"/>
  <c r="I966" i="2"/>
  <c r="I965" i="2"/>
  <c r="I964" i="2"/>
  <c r="I963" i="2"/>
  <c r="I962" i="2"/>
  <c r="I961" i="2"/>
  <c r="I960" i="2"/>
  <c r="I959" i="2"/>
  <c r="I958" i="2"/>
  <c r="I957" i="2"/>
  <c r="I956" i="2"/>
  <c r="I955" i="2"/>
  <c r="I954" i="2"/>
  <c r="I953" i="2"/>
  <c r="I952" i="2"/>
  <c r="I951" i="2"/>
  <c r="I950" i="2"/>
  <c r="I949" i="2"/>
  <c r="I948" i="2"/>
  <c r="I947" i="2"/>
  <c r="I946" i="2"/>
  <c r="I945" i="2"/>
  <c r="I944" i="2"/>
  <c r="I943" i="2"/>
  <c r="I942" i="2"/>
  <c r="I941" i="2"/>
  <c r="I940" i="2"/>
  <c r="I939" i="2"/>
  <c r="I938" i="2"/>
  <c r="I937" i="2"/>
  <c r="I936" i="2"/>
  <c r="I935" i="2"/>
  <c r="I934" i="2"/>
  <c r="I933" i="2"/>
  <c r="I932" i="2"/>
  <c r="I931" i="2"/>
  <c r="I930" i="2"/>
  <c r="I929" i="2"/>
  <c r="I928" i="2"/>
  <c r="I927" i="2"/>
  <c r="I926" i="2"/>
  <c r="I925" i="2"/>
  <c r="I924" i="2"/>
  <c r="I923" i="2"/>
  <c r="I922" i="2"/>
  <c r="I921" i="2"/>
  <c r="I920" i="2"/>
  <c r="I919" i="2"/>
  <c r="I918" i="2"/>
  <c r="I917" i="2"/>
  <c r="I916" i="2"/>
  <c r="I915" i="2"/>
  <c r="I914" i="2"/>
  <c r="I913" i="2"/>
  <c r="I912" i="2"/>
  <c r="I911" i="2"/>
  <c r="I910" i="2"/>
  <c r="I909" i="2"/>
  <c r="I908" i="2"/>
  <c r="I907" i="2"/>
  <c r="I906" i="2"/>
  <c r="I905" i="2"/>
  <c r="I904" i="2"/>
  <c r="I903" i="2"/>
  <c r="I902" i="2"/>
  <c r="I901" i="2"/>
  <c r="I900" i="2"/>
  <c r="I899" i="2"/>
  <c r="I898" i="2"/>
  <c r="I897" i="2"/>
  <c r="I896" i="2"/>
  <c r="I895" i="2"/>
  <c r="I894" i="2"/>
  <c r="I893" i="2"/>
  <c r="I892" i="2"/>
  <c r="I891" i="2"/>
  <c r="I890" i="2"/>
  <c r="I889" i="2"/>
  <c r="I888" i="2"/>
  <c r="I887" i="2"/>
  <c r="I886" i="2"/>
  <c r="I885" i="2"/>
  <c r="I884" i="2"/>
  <c r="I883" i="2"/>
  <c r="I882" i="2"/>
  <c r="I881" i="2"/>
  <c r="I880" i="2"/>
  <c r="I879" i="2"/>
  <c r="I878" i="2"/>
  <c r="I877" i="2"/>
  <c r="I876" i="2"/>
  <c r="I875" i="2"/>
  <c r="I874" i="2"/>
  <c r="I873" i="2"/>
  <c r="I872" i="2"/>
  <c r="I871" i="2"/>
  <c r="I870" i="2"/>
  <c r="I869" i="2"/>
  <c r="I868" i="2"/>
  <c r="I867" i="2"/>
  <c r="I866" i="2"/>
  <c r="I865" i="2"/>
  <c r="I864" i="2"/>
  <c r="I863" i="2"/>
  <c r="I862" i="2"/>
  <c r="I861" i="2"/>
  <c r="I860" i="2"/>
  <c r="I859" i="2"/>
  <c r="I858" i="2"/>
  <c r="I857" i="2"/>
  <c r="I856" i="2"/>
  <c r="I855" i="2"/>
  <c r="I854" i="2"/>
  <c r="I853" i="2"/>
  <c r="I852" i="2"/>
  <c r="I851" i="2"/>
  <c r="I850" i="2"/>
  <c r="I849" i="2"/>
  <c r="I848" i="2"/>
  <c r="I847" i="2"/>
  <c r="I846" i="2"/>
  <c r="I845" i="2"/>
  <c r="I844" i="2"/>
  <c r="I843" i="2"/>
  <c r="I842" i="2"/>
  <c r="I841" i="2"/>
  <c r="I840" i="2"/>
  <c r="I839" i="2"/>
  <c r="I838" i="2"/>
  <c r="I837" i="2"/>
  <c r="I836" i="2"/>
  <c r="I835" i="2"/>
  <c r="I834" i="2"/>
  <c r="I833" i="2"/>
  <c r="I832" i="2"/>
  <c r="I831" i="2"/>
  <c r="I830" i="2"/>
  <c r="I829" i="2"/>
  <c r="I828" i="2"/>
  <c r="I827" i="2"/>
  <c r="I826" i="2"/>
  <c r="I825" i="2"/>
  <c r="I824" i="2"/>
  <c r="I823" i="2"/>
  <c r="I822" i="2"/>
  <c r="I821" i="2"/>
  <c r="I820" i="2"/>
  <c r="I819" i="2"/>
  <c r="I818" i="2"/>
  <c r="I817" i="2"/>
  <c r="I816" i="2"/>
  <c r="I815" i="2"/>
  <c r="I814" i="2"/>
  <c r="I813" i="2"/>
  <c r="I812" i="2"/>
  <c r="I811" i="2"/>
  <c r="I810" i="2"/>
  <c r="I809" i="2"/>
  <c r="I808" i="2"/>
  <c r="I807" i="2"/>
  <c r="I806" i="2"/>
  <c r="I805" i="2"/>
  <c r="I804" i="2"/>
  <c r="I803" i="2"/>
  <c r="I802" i="2"/>
  <c r="I801" i="2"/>
  <c r="I800" i="2"/>
  <c r="I799" i="2"/>
  <c r="I798" i="2"/>
  <c r="I797" i="2"/>
  <c r="I796" i="2"/>
  <c r="I795" i="2"/>
  <c r="I794" i="2"/>
  <c r="I793" i="2"/>
  <c r="I792" i="2"/>
  <c r="I791" i="2"/>
  <c r="I790" i="2"/>
  <c r="I789" i="2"/>
  <c r="I788" i="2"/>
  <c r="I787" i="2"/>
  <c r="I786" i="2"/>
  <c r="I785" i="2"/>
  <c r="I784" i="2"/>
  <c r="I783" i="2"/>
  <c r="I782" i="2"/>
  <c r="I781" i="2"/>
  <c r="I780" i="2"/>
  <c r="I779" i="2"/>
  <c r="I778" i="2"/>
  <c r="I777" i="2"/>
  <c r="I776" i="2"/>
  <c r="I775" i="2"/>
  <c r="I774" i="2"/>
  <c r="I773" i="2"/>
  <c r="I772" i="2"/>
  <c r="I771" i="2"/>
  <c r="I770" i="2"/>
  <c r="I769" i="2"/>
  <c r="I768" i="2"/>
  <c r="I767" i="2"/>
  <c r="I766" i="2"/>
  <c r="I765" i="2"/>
  <c r="I764" i="2"/>
  <c r="I763" i="2"/>
  <c r="I762" i="2"/>
  <c r="I761" i="2"/>
  <c r="I760" i="2"/>
  <c r="I759" i="2"/>
  <c r="I758" i="2"/>
  <c r="I757" i="2"/>
  <c r="I756" i="2"/>
  <c r="I755" i="2"/>
  <c r="I754" i="2"/>
  <c r="I753" i="2"/>
  <c r="I752" i="2"/>
  <c r="I751" i="2"/>
  <c r="I750" i="2"/>
  <c r="I749" i="2"/>
  <c r="I748" i="2"/>
  <c r="I747" i="2"/>
  <c r="I746" i="2"/>
  <c r="I745" i="2"/>
  <c r="I744" i="2"/>
  <c r="I743" i="2"/>
  <c r="I742" i="2"/>
  <c r="I741" i="2"/>
  <c r="I740" i="2"/>
  <c r="I739" i="2"/>
  <c r="I738" i="2"/>
  <c r="I737" i="2"/>
  <c r="I736" i="2"/>
  <c r="I735" i="2"/>
  <c r="I734" i="2"/>
  <c r="I733" i="2"/>
  <c r="I732" i="2"/>
  <c r="I731" i="2"/>
  <c r="I730" i="2"/>
  <c r="I729" i="2"/>
  <c r="I728" i="2"/>
  <c r="I727" i="2"/>
  <c r="I726" i="2"/>
  <c r="I725" i="2"/>
  <c r="I724" i="2"/>
  <c r="I723" i="2"/>
  <c r="I722" i="2"/>
  <c r="I721" i="2"/>
  <c r="I720" i="2"/>
  <c r="I719" i="2"/>
  <c r="I718" i="2"/>
  <c r="I717" i="2"/>
  <c r="I716" i="2"/>
  <c r="I715" i="2"/>
  <c r="I714" i="2"/>
  <c r="I713" i="2"/>
  <c r="I712" i="2"/>
  <c r="I711" i="2"/>
  <c r="I710" i="2"/>
  <c r="I709" i="2"/>
  <c r="I708" i="2"/>
  <c r="I707" i="2"/>
  <c r="I706" i="2"/>
  <c r="I705" i="2"/>
  <c r="I704" i="2"/>
  <c r="I703" i="2"/>
  <c r="I702" i="2"/>
  <c r="I701" i="2"/>
  <c r="I700" i="2"/>
  <c r="I699" i="2"/>
  <c r="I698" i="2"/>
  <c r="I697" i="2"/>
  <c r="I696" i="2"/>
  <c r="I695" i="2"/>
  <c r="I694" i="2"/>
  <c r="I693" i="2"/>
  <c r="I692" i="2"/>
  <c r="I691" i="2"/>
  <c r="I690" i="2"/>
  <c r="I689" i="2"/>
  <c r="I688" i="2"/>
  <c r="I687" i="2"/>
  <c r="I686" i="2"/>
  <c r="I685" i="2"/>
  <c r="I684" i="2"/>
  <c r="I683" i="2"/>
  <c r="I682" i="2"/>
  <c r="I681" i="2"/>
  <c r="I680" i="2"/>
  <c r="I679" i="2"/>
  <c r="I678" i="2"/>
  <c r="I677" i="2"/>
  <c r="I676" i="2"/>
  <c r="I675" i="2"/>
  <c r="I674" i="2"/>
  <c r="I673" i="2"/>
  <c r="I672" i="2"/>
  <c r="I671" i="2"/>
  <c r="I670" i="2"/>
  <c r="I669" i="2"/>
  <c r="I668" i="2"/>
  <c r="I667" i="2"/>
  <c r="I666" i="2"/>
  <c r="I665" i="2"/>
  <c r="I664" i="2"/>
  <c r="I663" i="2"/>
  <c r="I662" i="2"/>
  <c r="I661" i="2"/>
  <c r="I660" i="2"/>
  <c r="I659" i="2"/>
  <c r="I658" i="2"/>
  <c r="I657" i="2"/>
  <c r="I656" i="2"/>
  <c r="I655" i="2"/>
  <c r="I654" i="2"/>
  <c r="I653" i="2"/>
  <c r="I652" i="2"/>
  <c r="I651" i="2"/>
  <c r="I650" i="2"/>
  <c r="I649" i="2"/>
  <c r="I648" i="2"/>
  <c r="I647" i="2"/>
  <c r="I646" i="2"/>
  <c r="I645" i="2"/>
  <c r="I644" i="2"/>
  <c r="I643" i="2"/>
  <c r="I642" i="2"/>
  <c r="I641" i="2"/>
  <c r="I640" i="2"/>
  <c r="I639" i="2"/>
  <c r="I638" i="2"/>
  <c r="I637" i="2"/>
  <c r="I636" i="2"/>
  <c r="I635" i="2"/>
  <c r="I634" i="2"/>
  <c r="I633" i="2"/>
  <c r="I632" i="2"/>
  <c r="I631" i="2"/>
  <c r="I630" i="2"/>
  <c r="I629" i="2"/>
  <c r="I628" i="2"/>
  <c r="I627" i="2"/>
  <c r="I626" i="2"/>
  <c r="I625" i="2"/>
  <c r="I624" i="2"/>
  <c r="I623" i="2"/>
  <c r="I622" i="2"/>
  <c r="I621" i="2"/>
  <c r="I620" i="2"/>
  <c r="I619" i="2"/>
  <c r="I618" i="2"/>
  <c r="I617" i="2"/>
  <c r="I616" i="2"/>
  <c r="I615" i="2"/>
  <c r="I614" i="2"/>
  <c r="I613" i="2"/>
  <c r="I612" i="2"/>
  <c r="I611" i="2"/>
  <c r="I610" i="2"/>
  <c r="I609" i="2"/>
  <c r="I608" i="2"/>
  <c r="I607" i="2"/>
  <c r="I606" i="2"/>
  <c r="I605" i="2"/>
  <c r="I604" i="2"/>
  <c r="I603" i="2"/>
  <c r="I602" i="2"/>
  <c r="I601" i="2"/>
  <c r="I600" i="2"/>
  <c r="I599" i="2"/>
  <c r="I598" i="2"/>
  <c r="I597" i="2"/>
  <c r="I596" i="2"/>
  <c r="I595" i="2"/>
  <c r="I594" i="2"/>
  <c r="I593" i="2"/>
  <c r="I592" i="2"/>
  <c r="I591" i="2"/>
  <c r="I590" i="2"/>
  <c r="I589" i="2"/>
  <c r="I588" i="2"/>
  <c r="I587" i="2"/>
  <c r="I586" i="2"/>
  <c r="I585" i="2"/>
  <c r="I584" i="2"/>
  <c r="I583" i="2"/>
  <c r="I582" i="2"/>
  <c r="I581" i="2"/>
  <c r="I580" i="2"/>
  <c r="I579" i="2"/>
  <c r="I578" i="2"/>
  <c r="I577" i="2"/>
  <c r="I576" i="2"/>
  <c r="I575" i="2"/>
  <c r="I574" i="2"/>
  <c r="I573" i="2"/>
  <c r="I572" i="2"/>
  <c r="I571" i="2"/>
  <c r="I570" i="2"/>
  <c r="I569" i="2"/>
  <c r="I568" i="2"/>
  <c r="I567" i="2"/>
  <c r="I566" i="2"/>
  <c r="I565" i="2"/>
  <c r="I564" i="2"/>
  <c r="I563" i="2"/>
  <c r="I562" i="2"/>
  <c r="I561" i="2"/>
  <c r="I560" i="2"/>
  <c r="I559" i="2"/>
  <c r="I558" i="2"/>
  <c r="I557" i="2"/>
  <c r="I556" i="2"/>
  <c r="I555" i="2"/>
  <c r="I554" i="2"/>
  <c r="I553" i="2"/>
  <c r="I552" i="2"/>
  <c r="I551" i="2"/>
  <c r="I550" i="2"/>
  <c r="I549" i="2"/>
  <c r="I548" i="2"/>
  <c r="I547" i="2"/>
  <c r="I546" i="2"/>
  <c r="I545" i="2"/>
  <c r="I544" i="2"/>
  <c r="I543" i="2"/>
  <c r="I542" i="2"/>
  <c r="I541" i="2"/>
  <c r="I540" i="2"/>
  <c r="I539" i="2"/>
  <c r="I538" i="2"/>
  <c r="I537" i="2"/>
  <c r="I536" i="2"/>
  <c r="I535" i="2"/>
  <c r="I534" i="2"/>
  <c r="I533" i="2"/>
  <c r="I532" i="2"/>
  <c r="I531" i="2"/>
  <c r="I530" i="2"/>
  <c r="I529" i="2"/>
  <c r="I528" i="2"/>
  <c r="I527" i="2"/>
  <c r="I526" i="2"/>
  <c r="I525" i="2"/>
  <c r="I524" i="2"/>
  <c r="I523" i="2"/>
  <c r="I522" i="2"/>
  <c r="I521" i="2"/>
  <c r="I520" i="2"/>
  <c r="I519" i="2"/>
  <c r="I518" i="2"/>
  <c r="I517" i="2"/>
  <c r="I516" i="2"/>
  <c r="I515" i="2"/>
  <c r="I514" i="2"/>
  <c r="I513" i="2"/>
  <c r="I512" i="2"/>
  <c r="I511" i="2"/>
  <c r="I510" i="2"/>
  <c r="I509" i="2"/>
  <c r="I508" i="2"/>
  <c r="I507" i="2"/>
  <c r="I506" i="2"/>
  <c r="I505" i="2"/>
  <c r="I504" i="2"/>
  <c r="I503" i="2"/>
  <c r="I502" i="2"/>
  <c r="I501" i="2"/>
  <c r="I500" i="2"/>
  <c r="I499" i="2"/>
  <c r="I498" i="2"/>
  <c r="I497" i="2"/>
  <c r="I496" i="2"/>
  <c r="I495" i="2"/>
  <c r="I494" i="2"/>
  <c r="I493" i="2"/>
  <c r="I492" i="2"/>
  <c r="I491" i="2"/>
  <c r="I490" i="2"/>
  <c r="I489" i="2"/>
  <c r="I488" i="2"/>
  <c r="I487" i="2"/>
  <c r="I486" i="2"/>
  <c r="I485" i="2"/>
  <c r="I484" i="2"/>
  <c r="I483" i="2"/>
  <c r="I482" i="2"/>
  <c r="I481" i="2"/>
  <c r="I480" i="2"/>
  <c r="I479" i="2"/>
  <c r="I478" i="2"/>
  <c r="I477" i="2"/>
  <c r="I476" i="2"/>
  <c r="I475" i="2"/>
  <c r="I474" i="2"/>
  <c r="I473" i="2"/>
  <c r="I472" i="2"/>
  <c r="I471" i="2"/>
  <c r="I470" i="2"/>
  <c r="I469" i="2"/>
  <c r="I468" i="2"/>
  <c r="I467" i="2"/>
  <c r="I466" i="2"/>
  <c r="I465" i="2"/>
  <c r="I464" i="2"/>
  <c r="I463" i="2"/>
  <c r="I462" i="2"/>
  <c r="I461" i="2"/>
  <c r="I460" i="2"/>
  <c r="I459" i="2"/>
  <c r="I458" i="2"/>
  <c r="I457" i="2"/>
  <c r="I456" i="2"/>
  <c r="I455" i="2"/>
  <c r="I454" i="2"/>
  <c r="I453" i="2"/>
  <c r="I452" i="2"/>
  <c r="I451" i="2"/>
  <c r="I450" i="2"/>
  <c r="I449" i="2"/>
  <c r="I448" i="2"/>
  <c r="I447" i="2"/>
  <c r="I446" i="2"/>
  <c r="I445" i="2"/>
  <c r="I444" i="2"/>
  <c r="I443" i="2"/>
  <c r="I442" i="2"/>
  <c r="I441" i="2"/>
  <c r="I440" i="2"/>
  <c r="I439" i="2"/>
  <c r="I438" i="2"/>
  <c r="I437" i="2"/>
  <c r="I436" i="2"/>
  <c r="I435" i="2"/>
  <c r="I434" i="2"/>
  <c r="I433" i="2"/>
  <c r="I432" i="2"/>
  <c r="I431" i="2"/>
  <c r="I430" i="2"/>
  <c r="I429" i="2"/>
  <c r="I428" i="2"/>
  <c r="I427" i="2"/>
  <c r="I426" i="2"/>
  <c r="I425" i="2"/>
  <c r="I424" i="2"/>
  <c r="I423" i="2"/>
  <c r="I422" i="2"/>
  <c r="I421" i="2"/>
  <c r="I420" i="2"/>
  <c r="I419" i="2"/>
  <c r="I418" i="2"/>
  <c r="I417" i="2"/>
  <c r="I416" i="2"/>
  <c r="I415" i="2"/>
  <c r="I414" i="2"/>
  <c r="I413" i="2"/>
  <c r="I412" i="2"/>
  <c r="I411" i="2"/>
  <c r="I410" i="2"/>
  <c r="I409" i="2"/>
  <c r="I408" i="2"/>
  <c r="I407" i="2"/>
  <c r="I406" i="2"/>
  <c r="I405" i="2"/>
  <c r="I404" i="2"/>
  <c r="I403" i="2"/>
  <c r="I402" i="2"/>
  <c r="I401" i="2"/>
  <c r="I400" i="2"/>
  <c r="I399" i="2"/>
  <c r="I398" i="2"/>
  <c r="I397" i="2"/>
  <c r="I396" i="2"/>
  <c r="I395" i="2"/>
  <c r="I394" i="2"/>
  <c r="I393" i="2"/>
  <c r="I392" i="2"/>
  <c r="I391" i="2"/>
  <c r="I390" i="2"/>
  <c r="I389" i="2"/>
  <c r="I388" i="2"/>
  <c r="I387" i="2"/>
  <c r="I386" i="2"/>
  <c r="I385" i="2"/>
  <c r="I384" i="2"/>
  <c r="I383" i="2"/>
  <c r="I382" i="2"/>
  <c r="I381" i="2"/>
  <c r="I380" i="2"/>
  <c r="I379" i="2"/>
  <c r="I378" i="2"/>
  <c r="I377" i="2"/>
  <c r="I376" i="2"/>
  <c r="I375" i="2"/>
  <c r="I374" i="2"/>
  <c r="I373" i="2"/>
  <c r="I372" i="2"/>
  <c r="I371" i="2"/>
  <c r="I370" i="2"/>
  <c r="I369" i="2"/>
  <c r="I368" i="2"/>
  <c r="I367" i="2"/>
  <c r="I366" i="2"/>
  <c r="I365" i="2"/>
  <c r="I364" i="2"/>
  <c r="I363" i="2"/>
  <c r="I362" i="2"/>
  <c r="I361" i="2"/>
  <c r="I360" i="2"/>
  <c r="I359" i="2"/>
  <c r="I358" i="2"/>
  <c r="I357" i="2"/>
  <c r="I356" i="2"/>
  <c r="I355" i="2"/>
  <c r="I354" i="2"/>
  <c r="I353" i="2"/>
  <c r="I352" i="2"/>
  <c r="I351" i="2"/>
  <c r="I350" i="2"/>
  <c r="I349" i="2"/>
  <c r="I348" i="2"/>
  <c r="I347" i="2"/>
  <c r="I346" i="2"/>
  <c r="I345"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6" i="2"/>
  <c r="I7" i="2"/>
  <c r="I8" i="2"/>
  <c r="I5" i="2"/>
  <c r="D13" i="13" l="1"/>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58" i="13"/>
  <c r="D159" i="13"/>
  <c r="D160" i="13"/>
  <c r="D161" i="13"/>
  <c r="D162"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1" i="13"/>
  <c r="D432" i="13"/>
  <c r="D433" i="13"/>
  <c r="D434" i="13"/>
  <c r="D435" i="13"/>
  <c r="D436" i="13"/>
  <c r="D437" i="13"/>
  <c r="D438" i="13"/>
  <c r="D439" i="13"/>
  <c r="D440" i="13"/>
  <c r="D441" i="13"/>
  <c r="D442" i="13"/>
  <c r="D443" i="13"/>
  <c r="D444" i="13"/>
  <c r="D445" i="13"/>
  <c r="D446"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475" i="13"/>
  <c r="D476" i="13"/>
  <c r="D477" i="13"/>
  <c r="D478" i="13"/>
  <c r="D479" i="13"/>
  <c r="D480" i="13"/>
  <c r="D481" i="13"/>
  <c r="D482" i="13"/>
  <c r="D483" i="13"/>
  <c r="D484" i="13"/>
  <c r="D485" i="13"/>
  <c r="D486" i="13"/>
  <c r="D487" i="13"/>
  <c r="D488" i="13"/>
  <c r="D489" i="13"/>
  <c r="D490" i="13"/>
  <c r="D491" i="13"/>
  <c r="D492" i="13"/>
  <c r="D493" i="13"/>
  <c r="D494" i="13"/>
  <c r="D495" i="13"/>
  <c r="D496" i="13"/>
  <c r="D497" i="13"/>
  <c r="D498" i="13"/>
  <c r="D499" i="13"/>
  <c r="D500" i="13"/>
  <c r="D501" i="13"/>
  <c r="D502" i="13"/>
  <c r="D503" i="13"/>
  <c r="D504" i="13"/>
  <c r="D505" i="13"/>
  <c r="D506" i="13"/>
  <c r="D507" i="13"/>
  <c r="D508" i="13"/>
  <c r="D509" i="13"/>
  <c r="D510" i="13"/>
  <c r="D511" i="13"/>
  <c r="D512" i="13"/>
  <c r="D513" i="13"/>
  <c r="D514" i="13"/>
  <c r="D515" i="13"/>
  <c r="D516" i="13"/>
  <c r="D517" i="13"/>
  <c r="D518" i="13"/>
  <c r="D519" i="13"/>
  <c r="D520" i="13"/>
  <c r="D521" i="13"/>
  <c r="D522" i="13"/>
  <c r="D523" i="13"/>
  <c r="D524" i="13"/>
  <c r="D525" i="13"/>
  <c r="D526" i="13"/>
  <c r="D527" i="13"/>
  <c r="D528" i="13"/>
  <c r="D529" i="13"/>
  <c r="D530" i="13"/>
  <c r="D531" i="13"/>
  <c r="D532" i="13"/>
  <c r="D533" i="13"/>
  <c r="D534" i="13"/>
  <c r="D535" i="13"/>
  <c r="D536" i="13"/>
  <c r="D537" i="13"/>
  <c r="D538" i="13"/>
  <c r="D539" i="13"/>
  <c r="D540" i="13"/>
  <c r="D541" i="13"/>
  <c r="D542" i="13"/>
  <c r="D543" i="13"/>
  <c r="D544" i="13"/>
  <c r="D545" i="13"/>
  <c r="D546" i="13"/>
  <c r="D547" i="13"/>
  <c r="D548" i="13"/>
  <c r="D549" i="13"/>
  <c r="D550" i="13"/>
  <c r="D551" i="13"/>
  <c r="D552" i="13"/>
  <c r="D553" i="13"/>
  <c r="D554" i="13"/>
  <c r="D555" i="13"/>
  <c r="D556" i="13"/>
  <c r="D557" i="13"/>
  <c r="D558" i="13"/>
  <c r="D559" i="13"/>
  <c r="D560" i="13"/>
  <c r="D561" i="13"/>
  <c r="D562" i="13"/>
  <c r="D563" i="13"/>
  <c r="D564" i="13"/>
  <c r="D565" i="13"/>
  <c r="D566" i="13"/>
  <c r="D567" i="13"/>
  <c r="D568" i="13"/>
  <c r="D569" i="13"/>
  <c r="D570" i="13"/>
  <c r="D571" i="13"/>
  <c r="D572" i="13"/>
  <c r="D573" i="13"/>
  <c r="D574" i="13"/>
  <c r="D575" i="13"/>
  <c r="D576" i="13"/>
  <c r="D577" i="13"/>
  <c r="D578" i="13"/>
  <c r="D579" i="13"/>
  <c r="D580" i="13"/>
  <c r="D581" i="13"/>
  <c r="D582" i="13"/>
  <c r="D583" i="13"/>
  <c r="D584" i="13"/>
  <c r="D585" i="13"/>
  <c r="D586" i="13"/>
  <c r="D587" i="13"/>
  <c r="D588" i="13"/>
  <c r="D589" i="13"/>
  <c r="D590" i="13"/>
  <c r="D591" i="13"/>
  <c r="D592" i="13"/>
  <c r="D593" i="13"/>
  <c r="D594" i="13"/>
  <c r="D595" i="13"/>
  <c r="D596" i="13"/>
  <c r="D597" i="13"/>
  <c r="D598" i="13"/>
  <c r="D599" i="13"/>
  <c r="D600" i="13"/>
  <c r="D601" i="13"/>
  <c r="D602" i="13"/>
  <c r="D603" i="13"/>
  <c r="D604" i="13"/>
  <c r="D605" i="13"/>
  <c r="D606" i="13"/>
  <c r="D607" i="13"/>
  <c r="D608" i="13"/>
  <c r="D609" i="13"/>
  <c r="D610" i="13"/>
  <c r="D611" i="13"/>
  <c r="D612" i="13"/>
  <c r="D613" i="13"/>
  <c r="D614" i="13"/>
  <c r="D615" i="13"/>
  <c r="D616" i="13"/>
  <c r="D617" i="13"/>
  <c r="D618" i="13"/>
  <c r="D619" i="13"/>
  <c r="D620" i="13"/>
  <c r="D621" i="13"/>
  <c r="D622" i="13"/>
  <c r="D623" i="13"/>
  <c r="D624" i="13"/>
  <c r="D625" i="13"/>
  <c r="D626" i="13"/>
  <c r="D627" i="13"/>
  <c r="D628" i="13"/>
  <c r="D629" i="13"/>
  <c r="D630" i="13"/>
  <c r="D631" i="13"/>
  <c r="D632" i="13"/>
  <c r="D633" i="13"/>
  <c r="D634" i="13"/>
  <c r="D635" i="13"/>
  <c r="D636" i="13"/>
  <c r="D637" i="13"/>
  <c r="D638" i="13"/>
  <c r="D639" i="13"/>
  <c r="D640" i="13"/>
  <c r="D641" i="13"/>
  <c r="D642" i="13"/>
  <c r="D643" i="13"/>
  <c r="D644" i="13"/>
  <c r="D645" i="13"/>
  <c r="D646" i="13"/>
  <c r="D647" i="13"/>
  <c r="D648" i="13"/>
  <c r="D649" i="13"/>
  <c r="D650" i="13"/>
  <c r="D651" i="13"/>
  <c r="D652" i="13"/>
  <c r="D653" i="13"/>
  <c r="D654" i="13"/>
  <c r="D655" i="13"/>
  <c r="D656" i="13"/>
  <c r="D657" i="13"/>
  <c r="D658" i="13"/>
  <c r="D659" i="13"/>
  <c r="D660" i="13"/>
  <c r="D661" i="13"/>
  <c r="D662" i="13"/>
  <c r="D663" i="13"/>
  <c r="D664" i="13"/>
  <c r="D665" i="13"/>
  <c r="D666" i="13"/>
  <c r="D667" i="13"/>
  <c r="D668" i="13"/>
  <c r="D669" i="13"/>
  <c r="D670" i="13"/>
  <c r="D671" i="13"/>
  <c r="D672" i="13"/>
  <c r="D673" i="13"/>
  <c r="D674" i="13"/>
  <c r="D675" i="13"/>
  <c r="D676" i="13"/>
  <c r="D677" i="13"/>
  <c r="D678" i="13"/>
  <c r="D679" i="13"/>
  <c r="D680" i="13"/>
  <c r="D681" i="13"/>
  <c r="D682" i="13"/>
  <c r="D683" i="13"/>
  <c r="D684" i="13"/>
  <c r="D685" i="13"/>
  <c r="D686" i="13"/>
  <c r="D687" i="13"/>
  <c r="D688" i="13"/>
  <c r="D689" i="13"/>
  <c r="D690" i="13"/>
  <c r="D691" i="13"/>
  <c r="D692" i="13"/>
  <c r="D693" i="13"/>
  <c r="D694" i="13"/>
  <c r="D695" i="13"/>
  <c r="D696" i="13"/>
  <c r="D697" i="13"/>
  <c r="D698" i="13"/>
  <c r="D699" i="13"/>
  <c r="D700" i="13"/>
  <c r="D701" i="13"/>
  <c r="D702" i="13"/>
  <c r="D703" i="13"/>
  <c r="D704" i="13"/>
  <c r="D705" i="13"/>
  <c r="D706" i="13"/>
  <c r="D707" i="13"/>
  <c r="D708" i="13"/>
  <c r="D709" i="13"/>
  <c r="D710" i="13"/>
  <c r="D711" i="13"/>
  <c r="D712" i="13"/>
  <c r="D713" i="13"/>
  <c r="D714" i="13"/>
  <c r="D715" i="13"/>
  <c r="D716" i="13"/>
  <c r="D717" i="13"/>
  <c r="D718" i="13"/>
  <c r="D719" i="13"/>
  <c r="D720" i="13"/>
  <c r="D721" i="13"/>
  <c r="D722" i="13"/>
  <c r="D723" i="13"/>
  <c r="D724" i="13"/>
  <c r="D725" i="13"/>
  <c r="D726" i="13"/>
  <c r="D727" i="13"/>
  <c r="D728" i="13"/>
  <c r="D729" i="13"/>
  <c r="D730" i="13"/>
  <c r="D731" i="13"/>
  <c r="D732" i="13"/>
  <c r="D733" i="13"/>
  <c r="D734" i="13"/>
  <c r="D735" i="13"/>
  <c r="D736" i="13"/>
  <c r="D737" i="13"/>
  <c r="D738" i="13"/>
  <c r="D739" i="13"/>
  <c r="D740" i="13"/>
  <c r="D741" i="13"/>
  <c r="D742" i="13"/>
  <c r="D743" i="13"/>
  <c r="D744" i="13"/>
  <c r="D745" i="13"/>
  <c r="D746" i="13"/>
  <c r="D747" i="13"/>
  <c r="D748" i="13"/>
  <c r="D749" i="13"/>
  <c r="D750" i="13"/>
  <c r="D751" i="13"/>
  <c r="D752" i="13"/>
  <c r="D753" i="13"/>
  <c r="D754" i="13"/>
  <c r="D755" i="13"/>
  <c r="D756" i="13"/>
  <c r="D757" i="13"/>
  <c r="D758" i="13"/>
  <c r="D759" i="13"/>
  <c r="D760" i="13"/>
  <c r="D761" i="13"/>
  <c r="D762" i="13"/>
  <c r="D763" i="13"/>
  <c r="D764" i="13"/>
  <c r="D765" i="13"/>
  <c r="D766" i="13"/>
  <c r="D767" i="13"/>
  <c r="D768" i="13"/>
  <c r="D769" i="13"/>
  <c r="D770" i="13"/>
  <c r="D771" i="13"/>
  <c r="D772" i="13"/>
  <c r="D773" i="13"/>
  <c r="D774" i="13"/>
  <c r="D775" i="13"/>
  <c r="D776" i="13"/>
  <c r="D777" i="13"/>
  <c r="D778" i="13"/>
  <c r="D779" i="13"/>
  <c r="D780" i="13"/>
  <c r="D781" i="13"/>
  <c r="D782" i="13"/>
  <c r="D783" i="13"/>
  <c r="D784" i="13"/>
  <c r="D785" i="13"/>
  <c r="D786" i="13"/>
  <c r="D787" i="13"/>
  <c r="D788" i="13"/>
  <c r="D789" i="13"/>
  <c r="D790" i="13"/>
  <c r="D791" i="13"/>
  <c r="D792" i="13"/>
  <c r="D793" i="13"/>
  <c r="D794" i="13"/>
  <c r="D795" i="13"/>
  <c r="D796" i="13"/>
  <c r="D797" i="13"/>
  <c r="D798" i="13"/>
  <c r="D799" i="13"/>
  <c r="D800" i="13"/>
  <c r="D801" i="13"/>
  <c r="D802" i="13"/>
  <c r="D803" i="13"/>
  <c r="D804" i="13"/>
  <c r="D805" i="13"/>
  <c r="D806" i="13"/>
  <c r="D807" i="13"/>
  <c r="D808" i="13"/>
  <c r="D809" i="13"/>
  <c r="D810" i="13"/>
  <c r="D811" i="13"/>
  <c r="D812" i="13"/>
  <c r="D813" i="13"/>
  <c r="D814" i="13"/>
  <c r="D815" i="13"/>
  <c r="D816" i="13"/>
  <c r="D817" i="13"/>
  <c r="D818" i="13"/>
  <c r="D819" i="13"/>
  <c r="D820" i="13"/>
  <c r="D821" i="13"/>
  <c r="D822" i="13"/>
  <c r="D823" i="13"/>
  <c r="D824" i="13"/>
  <c r="D825" i="13"/>
  <c r="D826" i="13"/>
  <c r="D827" i="13"/>
  <c r="D828" i="13"/>
  <c r="D829" i="13"/>
  <c r="D830" i="13"/>
  <c r="D831" i="13"/>
  <c r="D832" i="13"/>
  <c r="D833" i="13"/>
  <c r="D834" i="13"/>
  <c r="D835" i="13"/>
  <c r="D836" i="13"/>
  <c r="D837" i="13"/>
  <c r="D838" i="13"/>
  <c r="D839" i="13"/>
  <c r="D840" i="13"/>
  <c r="D841" i="13"/>
  <c r="D842" i="13"/>
  <c r="D843" i="13"/>
  <c r="D844" i="13"/>
  <c r="D845" i="13"/>
  <c r="D846" i="13"/>
  <c r="D847" i="13"/>
  <c r="D848" i="13"/>
  <c r="D849" i="13"/>
  <c r="D850" i="13"/>
  <c r="D851" i="13"/>
  <c r="D852" i="13"/>
  <c r="D853" i="13"/>
  <c r="D854" i="13"/>
  <c r="D855" i="13"/>
  <c r="D856" i="13"/>
  <c r="D857" i="13"/>
  <c r="D858" i="13"/>
  <c r="D859" i="13"/>
  <c r="D860" i="13"/>
  <c r="D861" i="13"/>
  <c r="D862" i="13"/>
  <c r="D863" i="13"/>
  <c r="D864" i="13"/>
  <c r="D865" i="13"/>
  <c r="D866" i="13"/>
  <c r="D867" i="13"/>
  <c r="D868" i="13"/>
  <c r="D869" i="13"/>
  <c r="D870" i="13"/>
  <c r="D871" i="13"/>
  <c r="D872" i="13"/>
  <c r="D873" i="13"/>
  <c r="D874" i="13"/>
  <c r="D875" i="13"/>
  <c r="D876" i="13"/>
  <c r="D877" i="13"/>
  <c r="D878" i="13"/>
  <c r="D879" i="13"/>
  <c r="D880" i="13"/>
  <c r="D881" i="13"/>
  <c r="D882" i="13"/>
  <c r="D883" i="13"/>
  <c r="D884" i="13"/>
  <c r="D885" i="13"/>
  <c r="D886" i="13"/>
  <c r="D887" i="13"/>
  <c r="D888" i="13"/>
  <c r="D889" i="13"/>
  <c r="D890" i="13"/>
  <c r="D891" i="13"/>
  <c r="D892" i="13"/>
  <c r="D893" i="13"/>
  <c r="D894" i="13"/>
  <c r="D895" i="13"/>
  <c r="D896" i="13"/>
  <c r="D897" i="13"/>
  <c r="D898" i="13"/>
  <c r="D899" i="13"/>
  <c r="D900" i="13"/>
  <c r="D901" i="13"/>
  <c r="D902" i="13"/>
  <c r="D903" i="13"/>
  <c r="D904" i="13"/>
  <c r="D905" i="13"/>
  <c r="D906" i="13"/>
  <c r="D907" i="13"/>
  <c r="D908" i="13"/>
  <c r="D909" i="13"/>
  <c r="D910" i="13"/>
  <c r="D911" i="13"/>
  <c r="D912" i="13"/>
  <c r="D913" i="13"/>
  <c r="D914" i="13"/>
  <c r="D915" i="13"/>
  <c r="D916" i="13"/>
  <c r="D917" i="13"/>
  <c r="D918" i="13"/>
  <c r="D919" i="13"/>
  <c r="D920" i="13"/>
  <c r="D921" i="13"/>
  <c r="D922" i="13"/>
  <c r="D923" i="13"/>
  <c r="D924" i="13"/>
  <c r="D925" i="13"/>
  <c r="D926" i="13"/>
  <c r="D927" i="13"/>
  <c r="D928" i="13"/>
  <c r="D929" i="13"/>
  <c r="D930" i="13"/>
  <c r="D931" i="13"/>
  <c r="D932" i="13"/>
  <c r="D933" i="13"/>
  <c r="D934" i="13"/>
  <c r="D935" i="13"/>
  <c r="D936" i="13"/>
  <c r="D937" i="13"/>
  <c r="D938" i="13"/>
  <c r="D939" i="13"/>
  <c r="D940" i="13"/>
  <c r="D941" i="13"/>
  <c r="D942" i="13"/>
  <c r="D943" i="13"/>
  <c r="D944" i="13"/>
  <c r="D945" i="13"/>
  <c r="D946" i="13"/>
  <c r="D947" i="13"/>
  <c r="D948" i="13"/>
  <c r="D949" i="13"/>
  <c r="D950" i="13"/>
  <c r="D951" i="13"/>
  <c r="D952" i="13"/>
  <c r="D953" i="13"/>
  <c r="D954" i="13"/>
  <c r="D955" i="13"/>
  <c r="D956" i="13"/>
  <c r="D957" i="13"/>
  <c r="D958" i="13"/>
  <c r="D959" i="13"/>
  <c r="D960" i="13"/>
  <c r="D961" i="13"/>
  <c r="D962" i="13"/>
  <c r="D963" i="13"/>
  <c r="D964" i="13"/>
  <c r="D965" i="13"/>
  <c r="D966" i="13"/>
  <c r="D967" i="13"/>
  <c r="D968" i="13"/>
  <c r="D969" i="13"/>
  <c r="D970" i="13"/>
  <c r="D971" i="13"/>
  <c r="D972" i="13"/>
  <c r="D973" i="13"/>
  <c r="D974" i="13"/>
  <c r="D975" i="13"/>
  <c r="D976" i="13"/>
  <c r="D977" i="13"/>
  <c r="D978" i="13"/>
  <c r="D979" i="13"/>
  <c r="D980" i="13"/>
  <c r="D981" i="13"/>
  <c r="D982" i="13"/>
  <c r="D983" i="13"/>
  <c r="D984" i="13"/>
  <c r="D985" i="13"/>
  <c r="D986" i="13"/>
  <c r="D987" i="13"/>
  <c r="D988" i="13"/>
  <c r="D989" i="13"/>
  <c r="D990" i="13"/>
  <c r="D991" i="13"/>
  <c r="D992" i="13"/>
  <c r="D993" i="13"/>
  <c r="D994" i="13"/>
  <c r="D995" i="13"/>
  <c r="D996" i="13"/>
  <c r="D997" i="13"/>
  <c r="D998" i="13"/>
  <c r="D999" i="13"/>
  <c r="D1000" i="13"/>
  <c r="I3" i="23"/>
  <c r="J3" i="23"/>
  <c r="K3" i="23"/>
  <c r="J2" i="23"/>
  <c r="K2" i="23"/>
  <c r="I2" i="23"/>
  <c r="K4" i="23" l="1"/>
  <c r="K6" i="23" s="1"/>
  <c r="L3" i="23"/>
  <c r="J4" i="23"/>
  <c r="J6" i="23" s="1"/>
  <c r="L2" i="23"/>
  <c r="I4" i="23"/>
  <c r="I6" i="23" s="1"/>
  <c r="I9" i="23" l="1"/>
  <c r="B996" i="23" s="1"/>
  <c r="B940" i="23"/>
  <c r="B900" i="23"/>
  <c r="B884" i="23"/>
  <c r="B836" i="23"/>
  <c r="B820" i="23"/>
  <c r="B812" i="23"/>
  <c r="B756" i="23"/>
  <c r="B748" i="23"/>
  <c r="B708" i="23"/>
  <c r="B684" i="23"/>
  <c r="B644" i="23"/>
  <c r="B628" i="23"/>
  <c r="B580" i="23"/>
  <c r="B564" i="23"/>
  <c r="B556" i="23"/>
  <c r="B963" i="23"/>
  <c r="B955" i="23"/>
  <c r="B915" i="23"/>
  <c r="B891" i="23"/>
  <c r="B851" i="23"/>
  <c r="B835" i="23"/>
  <c r="B787" i="23"/>
  <c r="B771" i="23"/>
  <c r="B763" i="23"/>
  <c r="B707" i="23"/>
  <c r="B699" i="23"/>
  <c r="B659" i="23"/>
  <c r="B635" i="23"/>
  <c r="B595" i="23"/>
  <c r="B579" i="23"/>
  <c r="B531" i="23"/>
  <c r="B515" i="23"/>
  <c r="B507" i="23"/>
  <c r="B451" i="23"/>
  <c r="B443" i="23"/>
  <c r="B403" i="23"/>
  <c r="B379" i="23"/>
  <c r="B339" i="23"/>
  <c r="B994" i="23"/>
  <c r="B946" i="23"/>
  <c r="B930" i="23"/>
  <c r="B922" i="23"/>
  <c r="B866" i="23"/>
  <c r="B858" i="23"/>
  <c r="B818" i="23"/>
  <c r="B794" i="23"/>
  <c r="B754" i="23"/>
  <c r="B738" i="23"/>
  <c r="B706" i="23"/>
  <c r="B690" i="23"/>
  <c r="B674" i="23"/>
  <c r="B642" i="23"/>
  <c r="B626" i="23"/>
  <c r="B610" i="23"/>
  <c r="B578" i="23"/>
  <c r="B562" i="23"/>
  <c r="B546" i="23"/>
  <c r="B514" i="23"/>
  <c r="B498" i="23"/>
  <c r="B482" i="23"/>
  <c r="B450" i="23"/>
  <c r="B434" i="23"/>
  <c r="B418" i="23"/>
  <c r="B386" i="23"/>
  <c r="B370" i="23"/>
  <c r="B354" i="23"/>
  <c r="B993" i="23"/>
  <c r="B977" i="23"/>
  <c r="B961" i="23"/>
  <c r="B929" i="23"/>
  <c r="B913" i="23"/>
  <c r="B897" i="23"/>
  <c r="B881" i="23"/>
  <c r="B865" i="23"/>
  <c r="B849" i="23"/>
  <c r="B825" i="23"/>
  <c r="B817" i="23"/>
  <c r="B801" i="23"/>
  <c r="B769" i="23"/>
  <c r="B761" i="23"/>
  <c r="B753" i="23"/>
  <c r="B721" i="23"/>
  <c r="B705" i="23"/>
  <c r="B697" i="23"/>
  <c r="B673" i="23"/>
  <c r="B657" i="23"/>
  <c r="B641" i="23"/>
  <c r="B625" i="23"/>
  <c r="B609" i="23"/>
  <c r="B593" i="23"/>
  <c r="B569" i="23"/>
  <c r="B561" i="23"/>
  <c r="B545" i="23"/>
  <c r="B513" i="23"/>
  <c r="B505" i="23"/>
  <c r="B497" i="23"/>
  <c r="B473" i="23"/>
  <c r="B465" i="23"/>
  <c r="B449" i="23"/>
  <c r="B433" i="23"/>
  <c r="B417" i="23"/>
  <c r="B409" i="23"/>
  <c r="B385" i="23"/>
  <c r="B377" i="23"/>
  <c r="B369" i="23"/>
  <c r="B345" i="23"/>
  <c r="B337" i="23"/>
  <c r="B321" i="23"/>
  <c r="B992" i="23"/>
  <c r="B976" i="23"/>
  <c r="B968" i="23"/>
  <c r="B944" i="23"/>
  <c r="B936" i="23"/>
  <c r="B928" i="23"/>
  <c r="B904" i="23"/>
  <c r="B896" i="23"/>
  <c r="B880" i="23"/>
  <c r="B864" i="23"/>
  <c r="B848" i="23"/>
  <c r="B840" i="23"/>
  <c r="B816" i="23"/>
  <c r="B808" i="23"/>
  <c r="B800" i="23"/>
  <c r="B776" i="23"/>
  <c r="B768" i="23"/>
  <c r="B752" i="23"/>
  <c r="B736" i="23"/>
  <c r="B720" i="23"/>
  <c r="B712" i="23"/>
  <c r="B688" i="23"/>
  <c r="B680" i="23"/>
  <c r="B672" i="23"/>
  <c r="B648" i="23"/>
  <c r="B640" i="23"/>
  <c r="B624" i="23"/>
  <c r="B608" i="23"/>
  <c r="B592" i="23"/>
  <c r="B584" i="23"/>
  <c r="B560" i="23"/>
  <c r="B552" i="23"/>
  <c r="B544" i="23"/>
  <c r="B520" i="23"/>
  <c r="B512" i="23"/>
  <c r="B496" i="23"/>
  <c r="B480" i="23"/>
  <c r="B464" i="23"/>
  <c r="B456" i="23"/>
  <c r="B432" i="23"/>
  <c r="B424" i="23"/>
  <c r="B416" i="23"/>
  <c r="B392" i="23"/>
  <c r="B384" i="23"/>
  <c r="B368" i="23"/>
  <c r="B352" i="23"/>
  <c r="B336" i="23"/>
  <c r="B328" i="23"/>
  <c r="B999" i="23"/>
  <c r="B990" i="23"/>
  <c r="B982" i="23"/>
  <c r="B974" i="23"/>
  <c r="B958" i="23"/>
  <c r="B950" i="23"/>
  <c r="B942" i="23"/>
  <c r="B926" i="23"/>
  <c r="B918" i="23"/>
  <c r="B910" i="23"/>
  <c r="B894" i="23"/>
  <c r="B886" i="23"/>
  <c r="B878" i="23"/>
  <c r="B862" i="23"/>
  <c r="B854" i="23"/>
  <c r="B846" i="23"/>
  <c r="B830" i="23"/>
  <c r="B822" i="23"/>
  <c r="B814" i="23"/>
  <c r="B798" i="23"/>
  <c r="B790" i="23"/>
  <c r="B782" i="23"/>
  <c r="B766" i="23"/>
  <c r="B758" i="23"/>
  <c r="B750" i="23"/>
  <c r="B734" i="23"/>
  <c r="B726" i="23"/>
  <c r="B718" i="23"/>
  <c r="B702" i="23"/>
  <c r="B694" i="23"/>
  <c r="B686" i="23"/>
  <c r="B670" i="23"/>
  <c r="B981" i="23"/>
  <c r="B949" i="23"/>
  <c r="B885" i="23"/>
  <c r="B853" i="23"/>
  <c r="B821" i="23"/>
  <c r="B757" i="23"/>
  <c r="B725" i="23"/>
  <c r="B693" i="23"/>
  <c r="B639" i="23"/>
  <c r="B621" i="23"/>
  <c r="B598" i="23"/>
  <c r="B557" i="23"/>
  <c r="B534" i="23"/>
  <c r="B518" i="23"/>
  <c r="B486" i="23"/>
  <c r="B470" i="23"/>
  <c r="B454" i="23"/>
  <c r="B422" i="23"/>
  <c r="B406" i="23"/>
  <c r="B390" i="23"/>
  <c r="B358" i="23"/>
  <c r="B342" i="23"/>
  <c r="B326" i="23"/>
  <c r="B309" i="23"/>
  <c r="B301" i="23"/>
  <c r="B293" i="23"/>
  <c r="B277" i="23"/>
  <c r="B269" i="23"/>
  <c r="B261" i="23"/>
  <c r="B245" i="23"/>
  <c r="B237" i="23"/>
  <c r="B229" i="23"/>
  <c r="B213" i="23"/>
  <c r="B205" i="23"/>
  <c r="B197" i="23"/>
  <c r="B181" i="23"/>
  <c r="B173" i="23"/>
  <c r="B165" i="23"/>
  <c r="B149" i="23"/>
  <c r="B141" i="23"/>
  <c r="B133" i="23"/>
  <c r="B117" i="23"/>
  <c r="B109" i="23"/>
  <c r="B101" i="23"/>
  <c r="B85" i="23"/>
  <c r="B77" i="23"/>
  <c r="B69" i="23"/>
  <c r="B53" i="23"/>
  <c r="B45" i="23"/>
  <c r="B37" i="23"/>
  <c r="B21" i="23"/>
  <c r="B13" i="23"/>
  <c r="B959" i="23"/>
  <c r="B647" i="23"/>
  <c r="B542" i="23"/>
  <c r="B461" i="23"/>
  <c r="B312" i="23"/>
  <c r="B264" i="23"/>
  <c r="B224" i="23"/>
  <c r="B152" i="23"/>
  <c r="B112" i="23"/>
  <c r="B72" i="23"/>
  <c r="B975" i="23"/>
  <c r="B943" i="23"/>
  <c r="B911" i="23"/>
  <c r="B847" i="23"/>
  <c r="B815" i="23"/>
  <c r="B783" i="23"/>
  <c r="B719" i="23"/>
  <c r="B687" i="23"/>
  <c r="B661" i="23"/>
  <c r="B615" i="23"/>
  <c r="B597" i="23"/>
  <c r="B574" i="23"/>
  <c r="B533" i="23"/>
  <c r="B517" i="23"/>
  <c r="B501" i="23"/>
  <c r="B469" i="23"/>
  <c r="B453" i="23"/>
  <c r="B437" i="23"/>
  <c r="B421" i="23"/>
  <c r="B405" i="23"/>
  <c r="B389" i="23"/>
  <c r="B373" i="23"/>
  <c r="B357" i="23"/>
  <c r="B341" i="23"/>
  <c r="B325" i="23"/>
  <c r="B316" i="23"/>
  <c r="B308" i="23"/>
  <c r="B300" i="23"/>
  <c r="B292" i="23"/>
  <c r="B284" i="23"/>
  <c r="B276" i="23"/>
  <c r="B268" i="23"/>
  <c r="B260" i="23"/>
  <c r="B252" i="23"/>
  <c r="B244" i="23"/>
  <c r="B236" i="23"/>
  <c r="B228" i="23"/>
  <c r="B220" i="23"/>
  <c r="B212" i="23"/>
  <c r="B204" i="23"/>
  <c r="B196" i="23"/>
  <c r="B188" i="23"/>
  <c r="B180" i="23"/>
  <c r="B172" i="23"/>
  <c r="B164" i="23"/>
  <c r="B156" i="23"/>
  <c r="B148" i="23"/>
  <c r="B140" i="23"/>
  <c r="B132" i="23"/>
  <c r="B124" i="23"/>
  <c r="B116" i="23"/>
  <c r="B108" i="23"/>
  <c r="B100" i="23"/>
  <c r="B92" i="23"/>
  <c r="B84" i="23"/>
  <c r="B76" i="23"/>
  <c r="B68" i="23"/>
  <c r="B60" i="23"/>
  <c r="B52" i="23"/>
  <c r="B44" i="23"/>
  <c r="B36" i="23"/>
  <c r="B28" i="23"/>
  <c r="B20" i="23"/>
  <c r="B12" i="23"/>
  <c r="B895" i="23"/>
  <c r="B735" i="23"/>
  <c r="B606" i="23"/>
  <c r="B509" i="23"/>
  <c r="B429" i="23"/>
  <c r="B349" i="23"/>
  <c r="B296" i="23"/>
  <c r="B256" i="23"/>
  <c r="B216" i="23"/>
  <c r="B176" i="23"/>
  <c r="B136" i="23"/>
  <c r="B96" i="23"/>
  <c r="B56" i="23"/>
  <c r="B24" i="23"/>
  <c r="B973" i="23"/>
  <c r="B941" i="23"/>
  <c r="B909" i="23"/>
  <c r="B877" i="23"/>
  <c r="B845" i="23"/>
  <c r="B813" i="23"/>
  <c r="B781" i="23"/>
  <c r="B749" i="23"/>
  <c r="B717" i="23"/>
  <c r="B685" i="23"/>
  <c r="B655" i="23"/>
  <c r="B637" i="23"/>
  <c r="B614" i="23"/>
  <c r="B591" i="23"/>
  <c r="B573" i="23"/>
  <c r="B550" i="23"/>
  <c r="B532" i="23"/>
  <c r="B516" i="23"/>
  <c r="B500" i="23"/>
  <c r="B484" i="23"/>
  <c r="B468" i="23"/>
  <c r="B452" i="23"/>
  <c r="B436" i="23"/>
  <c r="B420" i="23"/>
  <c r="B404" i="23"/>
  <c r="B388" i="23"/>
  <c r="B372" i="23"/>
  <c r="B356" i="23"/>
  <c r="B340" i="23"/>
  <c r="B324" i="23"/>
  <c r="B315" i="23"/>
  <c r="B307" i="23"/>
  <c r="B299" i="23"/>
  <c r="B291" i="23"/>
  <c r="B283" i="23"/>
  <c r="B275" i="23"/>
  <c r="B267" i="23"/>
  <c r="B259" i="23"/>
  <c r="B251" i="23"/>
  <c r="B243" i="23"/>
  <c r="B235" i="23"/>
  <c r="B227" i="23"/>
  <c r="B219" i="23"/>
  <c r="B211" i="23"/>
  <c r="B203" i="23"/>
  <c r="B195" i="23"/>
  <c r="B187" i="23"/>
  <c r="B179" i="23"/>
  <c r="B171" i="23"/>
  <c r="B163" i="23"/>
  <c r="B155" i="23"/>
  <c r="B147" i="23"/>
  <c r="B139" i="23"/>
  <c r="B131" i="23"/>
  <c r="B123" i="23"/>
  <c r="B115" i="23"/>
  <c r="B107" i="23"/>
  <c r="B99" i="23"/>
  <c r="B91" i="23"/>
  <c r="B83" i="23"/>
  <c r="B75" i="23"/>
  <c r="B67" i="23"/>
  <c r="B59" i="23"/>
  <c r="B51" i="23"/>
  <c r="B43" i="23"/>
  <c r="B35" i="23"/>
  <c r="B27" i="23"/>
  <c r="B19" i="23"/>
  <c r="B11" i="23"/>
  <c r="B863" i="23"/>
  <c r="B671" i="23"/>
  <c r="B565" i="23"/>
  <c r="B477" i="23"/>
  <c r="B397" i="23"/>
  <c r="B320" i="23"/>
  <c r="B280" i="23"/>
  <c r="B232" i="23"/>
  <c r="B192" i="23"/>
  <c r="B144" i="23"/>
  <c r="B104" i="23"/>
  <c r="B64" i="23"/>
  <c r="B967" i="23"/>
  <c r="B935" i="23"/>
  <c r="B903" i="23"/>
  <c r="B871" i="23"/>
  <c r="B839" i="23"/>
  <c r="B807" i="23"/>
  <c r="B775" i="23"/>
  <c r="B743" i="23"/>
  <c r="B711" i="23"/>
  <c r="B679" i="23"/>
  <c r="B654" i="23"/>
  <c r="B631" i="23"/>
  <c r="B613" i="23"/>
  <c r="B590" i="23"/>
  <c r="B567" i="23"/>
  <c r="B549" i="23"/>
  <c r="B527" i="23"/>
  <c r="B511" i="23"/>
  <c r="B495" i="23"/>
  <c r="B479" i="23"/>
  <c r="B463" i="23"/>
  <c r="B447" i="23"/>
  <c r="B431" i="23"/>
  <c r="B415" i="23"/>
  <c r="B399" i="23"/>
  <c r="B383" i="23"/>
  <c r="B367" i="23"/>
  <c r="B351" i="23"/>
  <c r="B335" i="23"/>
  <c r="B323" i="23"/>
  <c r="B314" i="23"/>
  <c r="B306" i="23"/>
  <c r="B298" i="23"/>
  <c r="B290" i="23"/>
  <c r="B282" i="23"/>
  <c r="B274" i="23"/>
  <c r="B266" i="23"/>
  <c r="B258" i="23"/>
  <c r="B250" i="23"/>
  <c r="B242" i="23"/>
  <c r="B234" i="23"/>
  <c r="B226" i="23"/>
  <c r="B218" i="23"/>
  <c r="B210" i="23"/>
  <c r="B202" i="23"/>
  <c r="B194" i="23"/>
  <c r="B186" i="23"/>
  <c r="B178" i="23"/>
  <c r="B170" i="23"/>
  <c r="B162" i="23"/>
  <c r="B154" i="23"/>
  <c r="B146" i="23"/>
  <c r="B138" i="23"/>
  <c r="B130" i="23"/>
  <c r="B122" i="23"/>
  <c r="B114" i="23"/>
  <c r="B106" i="23"/>
  <c r="B98" i="23"/>
  <c r="B90" i="23"/>
  <c r="B82" i="23"/>
  <c r="B74" i="23"/>
  <c r="B66" i="23"/>
  <c r="B58" i="23"/>
  <c r="B50" i="23"/>
  <c r="B42" i="23"/>
  <c r="B34" i="23"/>
  <c r="B26" i="23"/>
  <c r="B18" i="23"/>
  <c r="B927" i="23"/>
  <c r="B831" i="23"/>
  <c r="B703" i="23"/>
  <c r="B583" i="23"/>
  <c r="B493" i="23"/>
  <c r="B413" i="23"/>
  <c r="B333" i="23"/>
  <c r="B288" i="23"/>
  <c r="B248" i="23"/>
  <c r="B208" i="23"/>
  <c r="B168" i="23"/>
  <c r="B128" i="23"/>
  <c r="B88" i="23"/>
  <c r="B40" i="23"/>
  <c r="B997" i="23"/>
  <c r="B965" i="23"/>
  <c r="B933" i="23"/>
  <c r="B901" i="23"/>
  <c r="B869" i="23"/>
  <c r="B837" i="23"/>
  <c r="B805" i="23"/>
  <c r="B773" i="23"/>
  <c r="B741" i="23"/>
  <c r="B709" i="23"/>
  <c r="B677" i="23"/>
  <c r="B653" i="23"/>
  <c r="B630" i="23"/>
  <c r="B607" i="23"/>
  <c r="B589" i="23"/>
  <c r="B566" i="23"/>
  <c r="B543" i="23"/>
  <c r="B526" i="23"/>
  <c r="B510" i="23"/>
  <c r="B494" i="23"/>
  <c r="B478" i="23"/>
  <c r="B462" i="23"/>
  <c r="B446" i="23"/>
  <c r="B430" i="23"/>
  <c r="B414" i="23"/>
  <c r="B398" i="23"/>
  <c r="B382" i="23"/>
  <c r="B366" i="23"/>
  <c r="B350" i="23"/>
  <c r="B334" i="23"/>
  <c r="B322" i="23"/>
  <c r="B313" i="23"/>
  <c r="B305" i="23"/>
  <c r="B297" i="23"/>
  <c r="B289" i="23"/>
  <c r="B281" i="23"/>
  <c r="B273" i="23"/>
  <c r="B265" i="23"/>
  <c r="B257" i="23"/>
  <c r="B249" i="23"/>
  <c r="B241" i="23"/>
  <c r="B233" i="23"/>
  <c r="B225" i="23"/>
  <c r="B217" i="23"/>
  <c r="B209" i="23"/>
  <c r="B201" i="23"/>
  <c r="B193" i="23"/>
  <c r="B185" i="23"/>
  <c r="B177" i="23"/>
  <c r="B169" i="23"/>
  <c r="B161" i="23"/>
  <c r="B153" i="23"/>
  <c r="B145" i="23"/>
  <c r="B137" i="23"/>
  <c r="B129" i="23"/>
  <c r="B121" i="23"/>
  <c r="B113" i="23"/>
  <c r="B105" i="23"/>
  <c r="B97" i="23"/>
  <c r="B89" i="23"/>
  <c r="B81" i="23"/>
  <c r="B73" i="23"/>
  <c r="B65" i="23"/>
  <c r="B57" i="23"/>
  <c r="B49" i="23"/>
  <c r="B41" i="23"/>
  <c r="B33" i="23"/>
  <c r="B25" i="23"/>
  <c r="B17" i="23"/>
  <c r="B991" i="23"/>
  <c r="B767" i="23"/>
  <c r="B629" i="23"/>
  <c r="B525" i="23"/>
  <c r="B445" i="23"/>
  <c r="B365" i="23"/>
  <c r="B304" i="23"/>
  <c r="B272" i="23"/>
  <c r="B240" i="23"/>
  <c r="B200" i="23"/>
  <c r="B160" i="23"/>
  <c r="B120" i="23"/>
  <c r="B80" i="23"/>
  <c r="B48" i="23"/>
  <c r="B16" i="23"/>
  <c r="B989" i="23"/>
  <c r="B957" i="23"/>
  <c r="B925" i="23"/>
  <c r="B893" i="23"/>
  <c r="B861" i="23"/>
  <c r="B829" i="23"/>
  <c r="B797" i="23"/>
  <c r="B765" i="23"/>
  <c r="B733" i="23"/>
  <c r="B701" i="23"/>
  <c r="B669" i="23"/>
  <c r="B646" i="23"/>
  <c r="B623" i="23"/>
  <c r="B605" i="23"/>
  <c r="B582" i="23"/>
  <c r="B559" i="23"/>
  <c r="B541" i="23"/>
  <c r="B524" i="23"/>
  <c r="B508" i="23"/>
  <c r="B492" i="23"/>
  <c r="B476" i="23"/>
  <c r="B460" i="23"/>
  <c r="B444" i="23"/>
  <c r="B428" i="23"/>
  <c r="B412" i="23"/>
  <c r="B396" i="23"/>
  <c r="B380" i="23"/>
  <c r="B364" i="23"/>
  <c r="B348" i="23"/>
  <c r="B332" i="23"/>
  <c r="B319" i="23"/>
  <c r="B311" i="23"/>
  <c r="B303" i="23"/>
  <c r="B295" i="23"/>
  <c r="B287" i="23"/>
  <c r="B279" i="23"/>
  <c r="B271" i="23"/>
  <c r="B263" i="23"/>
  <c r="B255" i="23"/>
  <c r="B247" i="23"/>
  <c r="B239" i="23"/>
  <c r="B231" i="23"/>
  <c r="B223" i="23"/>
  <c r="B215" i="23"/>
  <c r="B207" i="23"/>
  <c r="B199" i="23"/>
  <c r="B191" i="23"/>
  <c r="B183" i="23"/>
  <c r="B175" i="23"/>
  <c r="B167" i="23"/>
  <c r="B159" i="23"/>
  <c r="B151" i="23"/>
  <c r="B143" i="23"/>
  <c r="B135" i="23"/>
  <c r="B127" i="23"/>
  <c r="B119" i="23"/>
  <c r="B111" i="23"/>
  <c r="B103" i="23"/>
  <c r="B95" i="23"/>
  <c r="B87" i="23"/>
  <c r="B79" i="23"/>
  <c r="B71" i="23"/>
  <c r="B63" i="23"/>
  <c r="B55" i="23"/>
  <c r="B47" i="23"/>
  <c r="B39" i="23"/>
  <c r="B31" i="23"/>
  <c r="B23" i="23"/>
  <c r="B15" i="23"/>
  <c r="B983" i="23"/>
  <c r="B887" i="23"/>
  <c r="B855" i="23"/>
  <c r="B823" i="23"/>
  <c r="B791" i="23"/>
  <c r="B759" i="23"/>
  <c r="B727" i="23"/>
  <c r="B695" i="23"/>
  <c r="B663" i="23"/>
  <c r="B645" i="23"/>
  <c r="B622" i="23"/>
  <c r="B599" i="23"/>
  <c r="B581" i="23"/>
  <c r="B558" i="23"/>
  <c r="B535" i="23"/>
  <c r="B519" i="23"/>
  <c r="B919" i="23"/>
  <c r="B455" i="23"/>
  <c r="B327" i="23"/>
  <c r="B262" i="23"/>
  <c r="B198" i="23"/>
  <c r="B134" i="23"/>
  <c r="B70" i="23"/>
  <c r="B471" i="23"/>
  <c r="B439" i="23"/>
  <c r="B318" i="23"/>
  <c r="B254" i="23"/>
  <c r="B190" i="23"/>
  <c r="B126" i="23"/>
  <c r="B62" i="23"/>
  <c r="B206" i="23"/>
  <c r="B423" i="23"/>
  <c r="B310" i="23"/>
  <c r="B246" i="23"/>
  <c r="B182" i="23"/>
  <c r="B118" i="23"/>
  <c r="B54" i="23"/>
  <c r="B343" i="23"/>
  <c r="B14" i="23"/>
  <c r="B407" i="23"/>
  <c r="B302" i="23"/>
  <c r="B238" i="23"/>
  <c r="B174" i="23"/>
  <c r="B110" i="23"/>
  <c r="B46" i="23"/>
  <c r="B78" i="23"/>
  <c r="B951" i="23"/>
  <c r="B391" i="23"/>
  <c r="B294" i="23"/>
  <c r="B230" i="23"/>
  <c r="B166" i="23"/>
  <c r="B102" i="23"/>
  <c r="B38" i="23"/>
  <c r="B503" i="23"/>
  <c r="B375" i="23"/>
  <c r="B286" i="23"/>
  <c r="B222" i="23"/>
  <c r="B158" i="23"/>
  <c r="B94" i="23"/>
  <c r="B30" i="23"/>
  <c r="B270" i="23"/>
  <c r="B487" i="23"/>
  <c r="B359" i="23"/>
  <c r="B278" i="23"/>
  <c r="B214" i="23"/>
  <c r="B150" i="23"/>
  <c r="B86" i="23"/>
  <c r="B22" i="23"/>
  <c r="B142" i="23"/>
  <c r="B3" i="23"/>
  <c r="D5" i="13" s="1"/>
  <c r="B7" i="23"/>
  <c r="D9" i="13" s="1"/>
  <c r="B8" i="23"/>
  <c r="D10" i="13" s="1"/>
  <c r="B9" i="23"/>
  <c r="D11" i="13" s="1"/>
  <c r="B10" i="23"/>
  <c r="D12" i="13" s="1"/>
  <c r="B2" i="23"/>
  <c r="D4" i="13" s="1"/>
  <c r="B6" i="23"/>
  <c r="D8" i="13" s="1"/>
  <c r="L4" i="23"/>
  <c r="L6" i="23" s="1"/>
  <c r="B5" i="23"/>
  <c r="D7" i="13" s="1"/>
  <c r="B4" i="23"/>
  <c r="D6" i="13" s="1"/>
  <c r="B360" i="23" l="1"/>
  <c r="B400" i="23"/>
  <c r="B448" i="23"/>
  <c r="B488" i="23"/>
  <c r="B528" i="23"/>
  <c r="B576" i="23"/>
  <c r="B616" i="23"/>
  <c r="B656" i="23"/>
  <c r="B704" i="23"/>
  <c r="B744" i="23"/>
  <c r="B784" i="23"/>
  <c r="B832" i="23"/>
  <c r="B872" i="23"/>
  <c r="B912" i="23"/>
  <c r="B960" i="23"/>
  <c r="B1000" i="23"/>
  <c r="B353" i="23"/>
  <c r="B401" i="23"/>
  <c r="B441" i="23"/>
  <c r="B481" i="23"/>
  <c r="B529" i="23"/>
  <c r="B577" i="23"/>
  <c r="B633" i="23"/>
  <c r="B689" i="23"/>
  <c r="B737" i="23"/>
  <c r="B785" i="23"/>
  <c r="B833" i="23"/>
  <c r="B889" i="23"/>
  <c r="B953" i="23"/>
  <c r="B346" i="23"/>
  <c r="B410" i="23"/>
  <c r="B474" i="23"/>
  <c r="B538" i="23"/>
  <c r="B602" i="23"/>
  <c r="B666" i="23"/>
  <c r="B730" i="23"/>
  <c r="B802" i="23"/>
  <c r="B882" i="23"/>
  <c r="B986" i="23"/>
  <c r="B387" i="23"/>
  <c r="B467" i="23"/>
  <c r="B571" i="23"/>
  <c r="B643" i="23"/>
  <c r="B723" i="23"/>
  <c r="B827" i="23"/>
  <c r="B899" i="23"/>
  <c r="B979" i="23"/>
  <c r="B620" i="23"/>
  <c r="B692" i="23"/>
  <c r="B772" i="23"/>
  <c r="B876" i="23"/>
  <c r="B948" i="23"/>
  <c r="B485" i="23"/>
  <c r="B638" i="23"/>
  <c r="B879" i="23"/>
  <c r="B184" i="23"/>
  <c r="B799" i="23"/>
  <c r="B61" i="23"/>
  <c r="B125" i="23"/>
  <c r="B189" i="23"/>
  <c r="B253" i="23"/>
  <c r="B317" i="23"/>
  <c r="B438" i="23"/>
  <c r="B575" i="23"/>
  <c r="B789" i="23"/>
  <c r="B678" i="23"/>
  <c r="B742" i="23"/>
  <c r="B806" i="23"/>
  <c r="B870" i="23"/>
  <c r="B934" i="23"/>
  <c r="B998" i="23"/>
  <c r="B376" i="23"/>
  <c r="B440" i="23"/>
  <c r="B504" i="23"/>
  <c r="B568" i="23"/>
  <c r="B632" i="23"/>
  <c r="B696" i="23"/>
  <c r="B760" i="23"/>
  <c r="B824" i="23"/>
  <c r="B888" i="23"/>
  <c r="B952" i="23"/>
  <c r="B329" i="23"/>
  <c r="B393" i="23"/>
  <c r="B457" i="23"/>
  <c r="B521" i="23"/>
  <c r="B585" i="23"/>
  <c r="B649" i="23"/>
  <c r="B713" i="23"/>
  <c r="B777" i="23"/>
  <c r="B841" i="23"/>
  <c r="B905" i="23"/>
  <c r="B969" i="23"/>
  <c r="B362" i="23"/>
  <c r="B426" i="23"/>
  <c r="B490" i="23"/>
  <c r="B554" i="23"/>
  <c r="B618" i="23"/>
  <c r="B682" i="23"/>
  <c r="B746" i="23"/>
  <c r="B810" i="23"/>
  <c r="B874" i="23"/>
  <c r="B938" i="23"/>
  <c r="B331" i="23"/>
  <c r="B395" i="23"/>
  <c r="B459" i="23"/>
  <c r="B523" i="23"/>
  <c r="B587" i="23"/>
  <c r="B651" i="23"/>
  <c r="B715" i="23"/>
  <c r="B779" i="23"/>
  <c r="B843" i="23"/>
  <c r="B907" i="23"/>
  <c r="B971" i="23"/>
  <c r="B572" i="23"/>
  <c r="B636" i="23"/>
  <c r="B700" i="23"/>
  <c r="B764" i="23"/>
  <c r="B828" i="23"/>
  <c r="B892" i="23"/>
  <c r="B956" i="23"/>
  <c r="B964" i="23"/>
  <c r="B537" i="23"/>
  <c r="B601" i="23"/>
  <c r="B665" i="23"/>
  <c r="B729" i="23"/>
  <c r="B793" i="23"/>
  <c r="B857" i="23"/>
  <c r="B921" i="23"/>
  <c r="B985" i="23"/>
  <c r="B378" i="23"/>
  <c r="B442" i="23"/>
  <c r="B506" i="23"/>
  <c r="B570" i="23"/>
  <c r="B634" i="23"/>
  <c r="B698" i="23"/>
  <c r="B762" i="23"/>
  <c r="B826" i="23"/>
  <c r="B890" i="23"/>
  <c r="B954" i="23"/>
  <c r="B347" i="23"/>
  <c r="B411" i="23"/>
  <c r="B475" i="23"/>
  <c r="B539" i="23"/>
  <c r="B603" i="23"/>
  <c r="B667" i="23"/>
  <c r="B731" i="23"/>
  <c r="B795" i="23"/>
  <c r="B859" i="23"/>
  <c r="B923" i="23"/>
  <c r="B987" i="23"/>
  <c r="B588" i="23"/>
  <c r="B652" i="23"/>
  <c r="B716" i="23"/>
  <c r="B780" i="23"/>
  <c r="B844" i="23"/>
  <c r="B908" i="23"/>
  <c r="B972" i="23"/>
  <c r="B770" i="23"/>
  <c r="B834" i="23"/>
  <c r="B898" i="23"/>
  <c r="B962" i="23"/>
  <c r="B355" i="23"/>
  <c r="B419" i="23"/>
  <c r="B483" i="23"/>
  <c r="B547" i="23"/>
  <c r="B611" i="23"/>
  <c r="B675" i="23"/>
  <c r="B739" i="23"/>
  <c r="B803" i="23"/>
  <c r="B867" i="23"/>
  <c r="B931" i="23"/>
  <c r="B995" i="23"/>
  <c r="B596" i="23"/>
  <c r="B660" i="23"/>
  <c r="B724" i="23"/>
  <c r="B788" i="23"/>
  <c r="B852" i="23"/>
  <c r="B916" i="23"/>
  <c r="B980" i="23"/>
  <c r="B551" i="23"/>
  <c r="B751" i="23"/>
  <c r="B32" i="23"/>
  <c r="B381" i="23"/>
  <c r="B29" i="23"/>
  <c r="B93" i="23"/>
  <c r="B157" i="23"/>
  <c r="B221" i="23"/>
  <c r="B285" i="23"/>
  <c r="B374" i="23"/>
  <c r="B502" i="23"/>
  <c r="B662" i="23"/>
  <c r="B917" i="23"/>
  <c r="B710" i="23"/>
  <c r="B774" i="23"/>
  <c r="B838" i="23"/>
  <c r="B902" i="23"/>
  <c r="B966" i="23"/>
  <c r="B344" i="23"/>
  <c r="B408" i="23"/>
  <c r="B472" i="23"/>
  <c r="B536" i="23"/>
  <c r="B600" i="23"/>
  <c r="B664" i="23"/>
  <c r="B728" i="23"/>
  <c r="B792" i="23"/>
  <c r="B856" i="23"/>
  <c r="B920" i="23"/>
  <c r="B984" i="23"/>
  <c r="B361" i="23"/>
  <c r="B425" i="23"/>
  <c r="B489" i="23"/>
  <c r="B553" i="23"/>
  <c r="B617" i="23"/>
  <c r="B681" i="23"/>
  <c r="B745" i="23"/>
  <c r="B809" i="23"/>
  <c r="B873" i="23"/>
  <c r="B937" i="23"/>
  <c r="B330" i="23"/>
  <c r="B394" i="23"/>
  <c r="B458" i="23"/>
  <c r="B522" i="23"/>
  <c r="B586" i="23"/>
  <c r="B650" i="23"/>
  <c r="B714" i="23"/>
  <c r="B778" i="23"/>
  <c r="B842" i="23"/>
  <c r="B906" i="23"/>
  <c r="B970" i="23"/>
  <c r="B363" i="23"/>
  <c r="B427" i="23"/>
  <c r="B491" i="23"/>
  <c r="B555" i="23"/>
  <c r="B619" i="23"/>
  <c r="B683" i="23"/>
  <c r="B747" i="23"/>
  <c r="B811" i="23"/>
  <c r="B875" i="23"/>
  <c r="B939" i="23"/>
  <c r="B540" i="23"/>
  <c r="B604" i="23"/>
  <c r="B668" i="23"/>
  <c r="B732" i="23"/>
  <c r="B796" i="23"/>
  <c r="B860" i="23"/>
  <c r="B924" i="23"/>
  <c r="B988" i="23"/>
  <c r="B945" i="23"/>
  <c r="B338" i="23"/>
  <c r="B402" i="23"/>
  <c r="B466" i="23"/>
  <c r="B530" i="23"/>
  <c r="B594" i="23"/>
  <c r="B658" i="23"/>
  <c r="B722" i="23"/>
  <c r="B786" i="23"/>
  <c r="B850" i="23"/>
  <c r="B914" i="23"/>
  <c r="B978" i="23"/>
  <c r="B371" i="23"/>
  <c r="B435" i="23"/>
  <c r="B499" i="23"/>
  <c r="B563" i="23"/>
  <c r="B627" i="23"/>
  <c r="B691" i="23"/>
  <c r="B755" i="23"/>
  <c r="B819" i="23"/>
  <c r="B883" i="23"/>
  <c r="B947" i="23"/>
  <c r="B548" i="23"/>
  <c r="B612" i="23"/>
  <c r="B676" i="23"/>
  <c r="B740" i="23"/>
  <c r="B804" i="23"/>
  <c r="B868" i="23"/>
  <c r="B932" i="23"/>
  <c r="I5" i="23"/>
  <c r="J5" i="23"/>
  <c r="K5" i="23"/>
  <c r="L5" i="23" l="1"/>
  <c r="B2" i="22"/>
  <c r="K7" i="13"/>
  <c r="K8" i="13"/>
  <c r="K11"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K60" i="13"/>
  <c r="K61" i="13"/>
  <c r="K62" i="13"/>
  <c r="K63" i="13"/>
  <c r="K64" i="13"/>
  <c r="K65" i="13"/>
  <c r="K66" i="13"/>
  <c r="K67" i="13"/>
  <c r="K68" i="13"/>
  <c r="K69" i="13"/>
  <c r="K70" i="13"/>
  <c r="K71" i="13"/>
  <c r="K72" i="13"/>
  <c r="K73" i="13"/>
  <c r="K74" i="13"/>
  <c r="K75" i="13"/>
  <c r="K76" i="13"/>
  <c r="K77" i="13"/>
  <c r="K78" i="13"/>
  <c r="K79" i="13"/>
  <c r="K80" i="13"/>
  <c r="K81" i="13"/>
  <c r="K82" i="13"/>
  <c r="K83" i="13"/>
  <c r="K84" i="13"/>
  <c r="K85" i="13"/>
  <c r="K86" i="13"/>
  <c r="K87" i="13"/>
  <c r="K88" i="13"/>
  <c r="K89" i="13"/>
  <c r="K90" i="13"/>
  <c r="K91" i="13"/>
  <c r="K92" i="13"/>
  <c r="K93" i="13"/>
  <c r="K94" i="13"/>
  <c r="K95" i="13"/>
  <c r="K96" i="13"/>
  <c r="K97" i="13"/>
  <c r="K98" i="13"/>
  <c r="K99" i="13"/>
  <c r="K100" i="13"/>
  <c r="K101" i="13"/>
  <c r="K102" i="13"/>
  <c r="K103" i="13"/>
  <c r="K104" i="13"/>
  <c r="K105" i="13"/>
  <c r="K106" i="13"/>
  <c r="K107" i="13"/>
  <c r="K108" i="13"/>
  <c r="K109" i="13"/>
  <c r="K110" i="13"/>
  <c r="K111" i="13"/>
  <c r="K112" i="13"/>
  <c r="K113" i="13"/>
  <c r="K114" i="13"/>
  <c r="K115" i="13"/>
  <c r="K116" i="13"/>
  <c r="K117" i="13"/>
  <c r="K118" i="13"/>
  <c r="K119" i="13"/>
  <c r="K120" i="13"/>
  <c r="K121" i="13"/>
  <c r="K122" i="13"/>
  <c r="K123" i="13"/>
  <c r="K124" i="13"/>
  <c r="K125" i="13"/>
  <c r="K126" i="13"/>
  <c r="K127" i="13"/>
  <c r="K128" i="13"/>
  <c r="K129" i="13"/>
  <c r="K130" i="13"/>
  <c r="K131" i="13"/>
  <c r="K132" i="13"/>
  <c r="K133" i="13"/>
  <c r="K134" i="13"/>
  <c r="K135" i="13"/>
  <c r="K136" i="13"/>
  <c r="K137" i="13"/>
  <c r="K138" i="13"/>
  <c r="K139" i="13"/>
  <c r="K140" i="13"/>
  <c r="K141" i="13"/>
  <c r="K142" i="13"/>
  <c r="K143" i="13"/>
  <c r="K144" i="13"/>
  <c r="K145" i="13"/>
  <c r="K146" i="13"/>
  <c r="K147" i="13"/>
  <c r="K148" i="13"/>
  <c r="K149" i="13"/>
  <c r="K150" i="13"/>
  <c r="K151" i="13"/>
  <c r="K152" i="13"/>
  <c r="K153" i="13"/>
  <c r="K154" i="13"/>
  <c r="K155" i="13"/>
  <c r="K156" i="13"/>
  <c r="K157" i="13"/>
  <c r="K158" i="13"/>
  <c r="K159" i="13"/>
  <c r="K160" i="13"/>
  <c r="K161" i="13"/>
  <c r="K162" i="13"/>
  <c r="K163" i="13"/>
  <c r="K164" i="13"/>
  <c r="K165" i="13"/>
  <c r="K166" i="13"/>
  <c r="K167" i="13"/>
  <c r="K168" i="13"/>
  <c r="K169" i="13"/>
  <c r="K170" i="13"/>
  <c r="K171" i="13"/>
  <c r="K172" i="13"/>
  <c r="K173" i="13"/>
  <c r="K174" i="13"/>
  <c r="K175" i="13"/>
  <c r="K176" i="13"/>
  <c r="K177" i="13"/>
  <c r="K178" i="13"/>
  <c r="K179" i="13"/>
  <c r="K180" i="13"/>
  <c r="K181" i="13"/>
  <c r="K182" i="13"/>
  <c r="K183" i="13"/>
  <c r="K184" i="13"/>
  <c r="K185" i="13"/>
  <c r="K186" i="13"/>
  <c r="K187" i="13"/>
  <c r="K188" i="13"/>
  <c r="K189" i="13"/>
  <c r="K190" i="13"/>
  <c r="K191" i="13"/>
  <c r="K192" i="13"/>
  <c r="K193" i="13"/>
  <c r="K194" i="13"/>
  <c r="K195" i="13"/>
  <c r="K196" i="13"/>
  <c r="K197" i="13"/>
  <c r="K198" i="13"/>
  <c r="K199" i="13"/>
  <c r="K200" i="13"/>
  <c r="K201" i="13"/>
  <c r="K202" i="13"/>
  <c r="K203" i="13"/>
  <c r="K204" i="13"/>
  <c r="K205" i="13"/>
  <c r="K206" i="13"/>
  <c r="K207" i="13"/>
  <c r="K208" i="13"/>
  <c r="K209" i="13"/>
  <c r="K210" i="13"/>
  <c r="K211" i="13"/>
  <c r="K212" i="13"/>
  <c r="K213" i="13"/>
  <c r="K214" i="13"/>
  <c r="K215" i="13"/>
  <c r="K216" i="13"/>
  <c r="K217" i="13"/>
  <c r="K218" i="13"/>
  <c r="K219" i="13"/>
  <c r="K220" i="13"/>
  <c r="K221" i="13"/>
  <c r="K222" i="13"/>
  <c r="K223" i="13"/>
  <c r="K224" i="13"/>
  <c r="K225" i="13"/>
  <c r="K226" i="13"/>
  <c r="K227" i="13"/>
  <c r="K228" i="13"/>
  <c r="K229" i="13"/>
  <c r="K230" i="13"/>
  <c r="K231" i="13"/>
  <c r="K232" i="13"/>
  <c r="K233" i="13"/>
  <c r="K234" i="13"/>
  <c r="K235" i="13"/>
  <c r="K236" i="13"/>
  <c r="K237" i="13"/>
  <c r="K238" i="13"/>
  <c r="K239" i="13"/>
  <c r="K240" i="13"/>
  <c r="K241" i="13"/>
  <c r="K242" i="13"/>
  <c r="K243" i="13"/>
  <c r="K244" i="13"/>
  <c r="K245" i="13"/>
  <c r="K246" i="13"/>
  <c r="K247" i="13"/>
  <c r="K248" i="13"/>
  <c r="K249" i="13"/>
  <c r="K250" i="13"/>
  <c r="K251" i="13"/>
  <c r="K252" i="13"/>
  <c r="K253" i="13"/>
  <c r="K254" i="13"/>
  <c r="K255" i="13"/>
  <c r="K256" i="13"/>
  <c r="K257" i="13"/>
  <c r="K258" i="13"/>
  <c r="K259" i="13"/>
  <c r="K260" i="13"/>
  <c r="K261" i="13"/>
  <c r="K262" i="13"/>
  <c r="K263" i="13"/>
  <c r="K264" i="13"/>
  <c r="K265" i="13"/>
  <c r="K266" i="13"/>
  <c r="K267" i="13"/>
  <c r="K268" i="13"/>
  <c r="K269" i="13"/>
  <c r="K270" i="13"/>
  <c r="K271" i="13"/>
  <c r="K272" i="13"/>
  <c r="K273" i="13"/>
  <c r="K274" i="13"/>
  <c r="K275" i="13"/>
  <c r="K276" i="13"/>
  <c r="K277" i="13"/>
  <c r="K278" i="13"/>
  <c r="K279" i="13"/>
  <c r="K280" i="13"/>
  <c r="K281" i="13"/>
  <c r="K282" i="13"/>
  <c r="K283" i="13"/>
  <c r="K284" i="13"/>
  <c r="K285" i="13"/>
  <c r="K286" i="13"/>
  <c r="K287" i="13"/>
  <c r="K288" i="13"/>
  <c r="K289" i="13"/>
  <c r="K290" i="13"/>
  <c r="K291" i="13"/>
  <c r="K292" i="13"/>
  <c r="K293" i="13"/>
  <c r="K294" i="13"/>
  <c r="K295" i="13"/>
  <c r="K296" i="13"/>
  <c r="K297" i="13"/>
  <c r="K298" i="13"/>
  <c r="K299" i="13"/>
  <c r="K300" i="13"/>
  <c r="K301" i="13"/>
  <c r="K302" i="13"/>
  <c r="K303" i="13"/>
  <c r="K304" i="13"/>
  <c r="K305" i="13"/>
  <c r="K306" i="13"/>
  <c r="K307" i="13"/>
  <c r="K308" i="13"/>
  <c r="K309" i="13"/>
  <c r="K310" i="13"/>
  <c r="K311" i="13"/>
  <c r="K312" i="13"/>
  <c r="K313" i="13"/>
  <c r="K314" i="13"/>
  <c r="K315" i="13"/>
  <c r="K316" i="13"/>
  <c r="K317" i="13"/>
  <c r="K318" i="13"/>
  <c r="K319" i="13"/>
  <c r="K320" i="13"/>
  <c r="K321" i="13"/>
  <c r="K322" i="13"/>
  <c r="K323" i="13"/>
  <c r="K324" i="13"/>
  <c r="K325" i="13"/>
  <c r="K326" i="13"/>
  <c r="K327" i="13"/>
  <c r="K328" i="13"/>
  <c r="K329" i="13"/>
  <c r="K330" i="13"/>
  <c r="K331" i="13"/>
  <c r="K332" i="13"/>
  <c r="K333" i="13"/>
  <c r="K334" i="13"/>
  <c r="K335" i="13"/>
  <c r="K336" i="13"/>
  <c r="K337" i="13"/>
  <c r="K338" i="13"/>
  <c r="K339" i="13"/>
  <c r="K340" i="13"/>
  <c r="K341" i="13"/>
  <c r="K342" i="13"/>
  <c r="K343" i="13"/>
  <c r="K344" i="13"/>
  <c r="K345" i="13"/>
  <c r="K346" i="13"/>
  <c r="K347" i="13"/>
  <c r="K348" i="13"/>
  <c r="K349" i="13"/>
  <c r="K350" i="13"/>
  <c r="K351" i="13"/>
  <c r="K352" i="13"/>
  <c r="K353" i="13"/>
  <c r="K354" i="13"/>
  <c r="K355" i="13"/>
  <c r="K356" i="13"/>
  <c r="K357" i="13"/>
  <c r="K358" i="13"/>
  <c r="K359" i="13"/>
  <c r="K360" i="13"/>
  <c r="K361" i="13"/>
  <c r="K362" i="13"/>
  <c r="K363" i="13"/>
  <c r="K364" i="13"/>
  <c r="K365" i="13"/>
  <c r="K366" i="13"/>
  <c r="K367" i="13"/>
  <c r="K368" i="13"/>
  <c r="K369" i="13"/>
  <c r="K370" i="13"/>
  <c r="K371" i="13"/>
  <c r="K372" i="13"/>
  <c r="K373" i="13"/>
  <c r="K374" i="13"/>
  <c r="K375" i="13"/>
  <c r="K376" i="13"/>
  <c r="K377" i="13"/>
  <c r="K378" i="13"/>
  <c r="K379" i="13"/>
  <c r="K380" i="13"/>
  <c r="K381" i="13"/>
  <c r="K382" i="13"/>
  <c r="K383" i="13"/>
  <c r="K384" i="13"/>
  <c r="K385" i="13"/>
  <c r="K386" i="13"/>
  <c r="K387" i="13"/>
  <c r="K388" i="13"/>
  <c r="K389" i="13"/>
  <c r="K390" i="13"/>
  <c r="K391" i="13"/>
  <c r="K392" i="13"/>
  <c r="K393" i="13"/>
  <c r="K394" i="13"/>
  <c r="K395" i="13"/>
  <c r="K396" i="13"/>
  <c r="K397" i="13"/>
  <c r="K398" i="13"/>
  <c r="K399" i="13"/>
  <c r="K400" i="13"/>
  <c r="K401" i="13"/>
  <c r="K402" i="13"/>
  <c r="K403" i="13"/>
  <c r="K404" i="13"/>
  <c r="K405" i="13"/>
  <c r="K406" i="13"/>
  <c r="K407" i="13"/>
  <c r="K408" i="13"/>
  <c r="K409" i="13"/>
  <c r="K410" i="13"/>
  <c r="K411" i="13"/>
  <c r="K412" i="13"/>
  <c r="K413" i="13"/>
  <c r="K414" i="13"/>
  <c r="K415" i="13"/>
  <c r="K416" i="13"/>
  <c r="K417" i="13"/>
  <c r="K418" i="13"/>
  <c r="K419" i="13"/>
  <c r="K420" i="13"/>
  <c r="K421" i="13"/>
  <c r="K422" i="13"/>
  <c r="K423" i="13"/>
  <c r="K424" i="13"/>
  <c r="K425" i="13"/>
  <c r="K426" i="13"/>
  <c r="K427" i="13"/>
  <c r="K428" i="13"/>
  <c r="K429" i="13"/>
  <c r="K430" i="13"/>
  <c r="K431" i="13"/>
  <c r="K432" i="13"/>
  <c r="K433" i="13"/>
  <c r="K434" i="13"/>
  <c r="K435" i="13"/>
  <c r="K436" i="13"/>
  <c r="K437" i="13"/>
  <c r="K438" i="13"/>
  <c r="K439" i="13"/>
  <c r="K440" i="13"/>
  <c r="K441" i="13"/>
  <c r="K442" i="13"/>
  <c r="K443" i="13"/>
  <c r="K444" i="13"/>
  <c r="K445" i="13"/>
  <c r="K446" i="13"/>
  <c r="K447" i="13"/>
  <c r="K448" i="13"/>
  <c r="K449" i="13"/>
  <c r="K450" i="13"/>
  <c r="K451" i="13"/>
  <c r="K452" i="13"/>
  <c r="K453" i="13"/>
  <c r="K454" i="13"/>
  <c r="K455" i="13"/>
  <c r="K456" i="13"/>
  <c r="K457" i="13"/>
  <c r="K458" i="13"/>
  <c r="K459" i="13"/>
  <c r="K460" i="13"/>
  <c r="K461" i="13"/>
  <c r="K462" i="13"/>
  <c r="K463" i="13"/>
  <c r="K464" i="13"/>
  <c r="K465" i="13"/>
  <c r="K466" i="13"/>
  <c r="K467" i="13"/>
  <c r="K468" i="13"/>
  <c r="K469" i="13"/>
  <c r="K470" i="13"/>
  <c r="K471" i="13"/>
  <c r="K472" i="13"/>
  <c r="K473" i="13"/>
  <c r="K474" i="13"/>
  <c r="K475" i="13"/>
  <c r="K476" i="13"/>
  <c r="K477" i="13"/>
  <c r="K478" i="13"/>
  <c r="K479" i="13"/>
  <c r="K480" i="13"/>
  <c r="K481" i="13"/>
  <c r="K482" i="13"/>
  <c r="K483" i="13"/>
  <c r="K484" i="13"/>
  <c r="K485" i="13"/>
  <c r="K486" i="13"/>
  <c r="K487" i="13"/>
  <c r="K488" i="13"/>
  <c r="K489" i="13"/>
  <c r="K490" i="13"/>
  <c r="K491" i="13"/>
  <c r="K492" i="13"/>
  <c r="K493" i="13"/>
  <c r="K494" i="13"/>
  <c r="K495" i="13"/>
  <c r="K496" i="13"/>
  <c r="K497" i="13"/>
  <c r="K498" i="13"/>
  <c r="K499" i="13"/>
  <c r="K500" i="13"/>
  <c r="K501" i="13"/>
  <c r="K502" i="13"/>
  <c r="K503" i="13"/>
  <c r="K504" i="13"/>
  <c r="K505" i="13"/>
  <c r="K506" i="13"/>
  <c r="K507" i="13"/>
  <c r="K508" i="13"/>
  <c r="K509" i="13"/>
  <c r="K510" i="13"/>
  <c r="K511" i="13"/>
  <c r="K512" i="13"/>
  <c r="K513" i="13"/>
  <c r="K514" i="13"/>
  <c r="K515" i="13"/>
  <c r="K516" i="13"/>
  <c r="K517" i="13"/>
  <c r="K518" i="13"/>
  <c r="K519" i="13"/>
  <c r="K520" i="13"/>
  <c r="K521" i="13"/>
  <c r="K522" i="13"/>
  <c r="K523" i="13"/>
  <c r="K524" i="13"/>
  <c r="K525" i="13"/>
  <c r="K526" i="13"/>
  <c r="K527" i="13"/>
  <c r="K528" i="13"/>
  <c r="K529" i="13"/>
  <c r="K530" i="13"/>
  <c r="K531" i="13"/>
  <c r="K532" i="13"/>
  <c r="K533" i="13"/>
  <c r="K534" i="13"/>
  <c r="K535" i="13"/>
  <c r="K536" i="13"/>
  <c r="K537" i="13"/>
  <c r="K538" i="13"/>
  <c r="K539" i="13"/>
  <c r="K540" i="13"/>
  <c r="K541" i="13"/>
  <c r="K542" i="13"/>
  <c r="K543" i="13"/>
  <c r="K544" i="13"/>
  <c r="K545" i="13"/>
  <c r="K546" i="13"/>
  <c r="K547" i="13"/>
  <c r="K548" i="13"/>
  <c r="K549" i="13"/>
  <c r="K550" i="13"/>
  <c r="K551" i="13"/>
  <c r="K552" i="13"/>
  <c r="K553" i="13"/>
  <c r="K554" i="13"/>
  <c r="K555" i="13"/>
  <c r="K556" i="13"/>
  <c r="K557" i="13"/>
  <c r="K558" i="13"/>
  <c r="K559" i="13"/>
  <c r="K560" i="13"/>
  <c r="K561" i="13"/>
  <c r="K562" i="13"/>
  <c r="K563" i="13"/>
  <c r="K564" i="13"/>
  <c r="K565" i="13"/>
  <c r="K566" i="13"/>
  <c r="K567" i="13"/>
  <c r="K568" i="13"/>
  <c r="K569" i="13"/>
  <c r="K570" i="13"/>
  <c r="K571" i="13"/>
  <c r="K572" i="13"/>
  <c r="K573" i="13"/>
  <c r="K574" i="13"/>
  <c r="K575" i="13"/>
  <c r="K576" i="13"/>
  <c r="K577" i="13"/>
  <c r="K578" i="13"/>
  <c r="K579" i="13"/>
  <c r="K580" i="13"/>
  <c r="K581" i="13"/>
  <c r="K582" i="13"/>
  <c r="K583" i="13"/>
  <c r="K584" i="13"/>
  <c r="K585" i="13"/>
  <c r="K586" i="13"/>
  <c r="K587" i="13"/>
  <c r="K588" i="13"/>
  <c r="K589" i="13"/>
  <c r="K590" i="13"/>
  <c r="K591" i="13"/>
  <c r="K592" i="13"/>
  <c r="K593" i="13"/>
  <c r="K594" i="13"/>
  <c r="K595" i="13"/>
  <c r="K596" i="13"/>
  <c r="K597" i="13"/>
  <c r="K598" i="13"/>
  <c r="K599" i="13"/>
  <c r="K600" i="13"/>
  <c r="K601" i="13"/>
  <c r="K602" i="13"/>
  <c r="K603" i="13"/>
  <c r="K604" i="13"/>
  <c r="K605" i="13"/>
  <c r="K606" i="13"/>
  <c r="K607" i="13"/>
  <c r="K608" i="13"/>
  <c r="K609" i="13"/>
  <c r="K610" i="13"/>
  <c r="K611" i="13"/>
  <c r="K612" i="13"/>
  <c r="K613" i="13"/>
  <c r="K614" i="13"/>
  <c r="K615" i="13"/>
  <c r="K616" i="13"/>
  <c r="K617" i="13"/>
  <c r="K618" i="13"/>
  <c r="K619" i="13"/>
  <c r="K620" i="13"/>
  <c r="K621" i="13"/>
  <c r="K622" i="13"/>
  <c r="K623" i="13"/>
  <c r="K624" i="13"/>
  <c r="K625" i="13"/>
  <c r="K626" i="13"/>
  <c r="K627" i="13"/>
  <c r="K628" i="13"/>
  <c r="K629" i="13"/>
  <c r="K630" i="13"/>
  <c r="K631" i="13"/>
  <c r="K632" i="13"/>
  <c r="K633" i="13"/>
  <c r="K634" i="13"/>
  <c r="K635" i="13"/>
  <c r="K636" i="13"/>
  <c r="K637" i="13"/>
  <c r="K638" i="13"/>
  <c r="K639" i="13"/>
  <c r="K640" i="13"/>
  <c r="K641" i="13"/>
  <c r="K642" i="13"/>
  <c r="K643" i="13"/>
  <c r="K644" i="13"/>
  <c r="K645" i="13"/>
  <c r="K646" i="13"/>
  <c r="K647" i="13"/>
  <c r="K648" i="13"/>
  <c r="K649" i="13"/>
  <c r="K650" i="13"/>
  <c r="K651" i="13"/>
  <c r="K652" i="13"/>
  <c r="K653" i="13"/>
  <c r="K654" i="13"/>
  <c r="K655" i="13"/>
  <c r="K656" i="13"/>
  <c r="K657" i="13"/>
  <c r="K658" i="13"/>
  <c r="K659" i="13"/>
  <c r="K660" i="13"/>
  <c r="K661" i="13"/>
  <c r="K662" i="13"/>
  <c r="K663" i="13"/>
  <c r="K664" i="13"/>
  <c r="K665" i="13"/>
  <c r="K666" i="13"/>
  <c r="K667" i="13"/>
  <c r="K668" i="13"/>
  <c r="K669" i="13"/>
  <c r="K670" i="13"/>
  <c r="K671" i="13"/>
  <c r="K672" i="13"/>
  <c r="K673" i="13"/>
  <c r="K674" i="13"/>
  <c r="K675" i="13"/>
  <c r="K676" i="13"/>
  <c r="K677" i="13"/>
  <c r="K678" i="13"/>
  <c r="K679" i="13"/>
  <c r="K680" i="13"/>
  <c r="K681" i="13"/>
  <c r="K682" i="13"/>
  <c r="K683" i="13"/>
  <c r="K684" i="13"/>
  <c r="K685" i="13"/>
  <c r="K686" i="13"/>
  <c r="K687" i="13"/>
  <c r="K688" i="13"/>
  <c r="K689" i="13"/>
  <c r="K690" i="13"/>
  <c r="K691" i="13"/>
  <c r="K692" i="13"/>
  <c r="K693" i="13"/>
  <c r="K694" i="13"/>
  <c r="K695" i="13"/>
  <c r="K696" i="13"/>
  <c r="K697" i="13"/>
  <c r="K698" i="13"/>
  <c r="K699" i="13"/>
  <c r="K700" i="13"/>
  <c r="K701" i="13"/>
  <c r="K702" i="13"/>
  <c r="K703" i="13"/>
  <c r="K704" i="13"/>
  <c r="K705" i="13"/>
  <c r="K706" i="13"/>
  <c r="K707" i="13"/>
  <c r="K708" i="13"/>
  <c r="K709" i="13"/>
  <c r="K710" i="13"/>
  <c r="K711" i="13"/>
  <c r="K712" i="13"/>
  <c r="K713" i="13"/>
  <c r="K714" i="13"/>
  <c r="K715" i="13"/>
  <c r="K716" i="13"/>
  <c r="K717" i="13"/>
  <c r="K718" i="13"/>
  <c r="K719" i="13"/>
  <c r="K720" i="13"/>
  <c r="K721" i="13"/>
  <c r="K722" i="13"/>
  <c r="K723" i="13"/>
  <c r="K724" i="13"/>
  <c r="K725" i="13"/>
  <c r="K726" i="13"/>
  <c r="K727" i="13"/>
  <c r="K728" i="13"/>
  <c r="K729" i="13"/>
  <c r="K730" i="13"/>
  <c r="K731" i="13"/>
  <c r="K732" i="13"/>
  <c r="K733" i="13"/>
  <c r="K734" i="13"/>
  <c r="K735" i="13"/>
  <c r="K736" i="13"/>
  <c r="K737" i="13"/>
  <c r="K738" i="13"/>
  <c r="K739" i="13"/>
  <c r="K740" i="13"/>
  <c r="K741" i="13"/>
  <c r="K742" i="13"/>
  <c r="K743" i="13"/>
  <c r="K744" i="13"/>
  <c r="K745" i="13"/>
  <c r="K746" i="13"/>
  <c r="K747" i="13"/>
  <c r="K748" i="13"/>
  <c r="K749" i="13"/>
  <c r="K750" i="13"/>
  <c r="K751" i="13"/>
  <c r="K752" i="13"/>
  <c r="K753" i="13"/>
  <c r="K754" i="13"/>
  <c r="K755" i="13"/>
  <c r="K756" i="13"/>
  <c r="K757" i="13"/>
  <c r="K758" i="13"/>
  <c r="K759" i="13"/>
  <c r="K760" i="13"/>
  <c r="K761" i="13"/>
  <c r="K762" i="13"/>
  <c r="K763" i="13"/>
  <c r="K764" i="13"/>
  <c r="K765" i="13"/>
  <c r="K766" i="13"/>
  <c r="K767" i="13"/>
  <c r="K768" i="13"/>
  <c r="K769" i="13"/>
  <c r="K770" i="13"/>
  <c r="K771" i="13"/>
  <c r="K772" i="13"/>
  <c r="K773" i="13"/>
  <c r="K774" i="13"/>
  <c r="K775" i="13"/>
  <c r="K776" i="13"/>
  <c r="K777" i="13"/>
  <c r="K778" i="13"/>
  <c r="K779" i="13"/>
  <c r="K780" i="13"/>
  <c r="K781" i="13"/>
  <c r="K782" i="13"/>
  <c r="K783" i="13"/>
  <c r="K784" i="13"/>
  <c r="K785" i="13"/>
  <c r="K786" i="13"/>
  <c r="K787" i="13"/>
  <c r="K788" i="13"/>
  <c r="K789" i="13"/>
  <c r="K790" i="13"/>
  <c r="K791" i="13"/>
  <c r="K792" i="13"/>
  <c r="K793" i="13"/>
  <c r="K794" i="13"/>
  <c r="K795" i="13"/>
  <c r="K796" i="13"/>
  <c r="K797" i="13"/>
  <c r="K798" i="13"/>
  <c r="K799" i="13"/>
  <c r="K800" i="13"/>
  <c r="K801" i="13"/>
  <c r="K802" i="13"/>
  <c r="K803" i="13"/>
  <c r="K804" i="13"/>
  <c r="K805" i="13"/>
  <c r="K806" i="13"/>
  <c r="K807" i="13"/>
  <c r="K808" i="13"/>
  <c r="K809" i="13"/>
  <c r="K810" i="13"/>
  <c r="K811" i="13"/>
  <c r="K812" i="13"/>
  <c r="K813" i="13"/>
  <c r="K814" i="13"/>
  <c r="K815" i="13"/>
  <c r="K816" i="13"/>
  <c r="K817" i="13"/>
  <c r="K818" i="13"/>
  <c r="K819" i="13"/>
  <c r="K820" i="13"/>
  <c r="K821" i="13"/>
  <c r="K822" i="13"/>
  <c r="K823" i="13"/>
  <c r="K824" i="13"/>
  <c r="K825" i="13"/>
  <c r="K826" i="13"/>
  <c r="K827" i="13"/>
  <c r="K828" i="13"/>
  <c r="K829" i="13"/>
  <c r="K830" i="13"/>
  <c r="K831" i="13"/>
  <c r="K832" i="13"/>
  <c r="K833" i="13"/>
  <c r="K834" i="13"/>
  <c r="K835" i="13"/>
  <c r="K836" i="13"/>
  <c r="K837" i="13"/>
  <c r="K838" i="13"/>
  <c r="K839" i="13"/>
  <c r="K840" i="13"/>
  <c r="K841" i="13"/>
  <c r="K842" i="13"/>
  <c r="K843" i="13"/>
  <c r="K844" i="13"/>
  <c r="K845" i="13"/>
  <c r="K846" i="13"/>
  <c r="K847" i="13"/>
  <c r="K848" i="13"/>
  <c r="K849" i="13"/>
  <c r="K850" i="13"/>
  <c r="K851" i="13"/>
  <c r="K852" i="13"/>
  <c r="K853" i="13"/>
  <c r="K854" i="13"/>
  <c r="K855" i="13"/>
  <c r="K856" i="13"/>
  <c r="K857" i="13"/>
  <c r="K858" i="13"/>
  <c r="K859" i="13"/>
  <c r="K860" i="13"/>
  <c r="K861" i="13"/>
  <c r="K862" i="13"/>
  <c r="K863" i="13"/>
  <c r="K864" i="13"/>
  <c r="K865" i="13"/>
  <c r="K866" i="13"/>
  <c r="K867" i="13"/>
  <c r="K868" i="13"/>
  <c r="K869" i="13"/>
  <c r="K870" i="13"/>
  <c r="K871" i="13"/>
  <c r="K872" i="13"/>
  <c r="K873" i="13"/>
  <c r="K874" i="13"/>
  <c r="K875" i="13"/>
  <c r="K876" i="13"/>
  <c r="K877" i="13"/>
  <c r="K878" i="13"/>
  <c r="K879" i="13"/>
  <c r="K880" i="13"/>
  <c r="K881" i="13"/>
  <c r="K882" i="13"/>
  <c r="K883" i="13"/>
  <c r="K884" i="13"/>
  <c r="K885" i="13"/>
  <c r="K886" i="13"/>
  <c r="K887" i="13"/>
  <c r="K888" i="13"/>
  <c r="K889" i="13"/>
  <c r="K890" i="13"/>
  <c r="K891" i="13"/>
  <c r="K892" i="13"/>
  <c r="K893" i="13"/>
  <c r="K894" i="13"/>
  <c r="K895" i="13"/>
  <c r="K896" i="13"/>
  <c r="K897" i="13"/>
  <c r="K898" i="13"/>
  <c r="K899" i="13"/>
  <c r="K900" i="13"/>
  <c r="K901" i="13"/>
  <c r="K902" i="13"/>
  <c r="K903" i="13"/>
  <c r="K904" i="13"/>
  <c r="K905" i="13"/>
  <c r="K906" i="13"/>
  <c r="K907" i="13"/>
  <c r="K908" i="13"/>
  <c r="K909" i="13"/>
  <c r="K910" i="13"/>
  <c r="K911" i="13"/>
  <c r="K912" i="13"/>
  <c r="K913" i="13"/>
  <c r="K914" i="13"/>
  <c r="K915" i="13"/>
  <c r="K916" i="13"/>
  <c r="K917" i="13"/>
  <c r="K918" i="13"/>
  <c r="K919" i="13"/>
  <c r="K920" i="13"/>
  <c r="K921" i="13"/>
  <c r="K922" i="13"/>
  <c r="K923" i="13"/>
  <c r="K924" i="13"/>
  <c r="K925" i="13"/>
  <c r="K926" i="13"/>
  <c r="K927" i="13"/>
  <c r="K928" i="13"/>
  <c r="K929" i="13"/>
  <c r="K930" i="13"/>
  <c r="K931" i="13"/>
  <c r="K932" i="13"/>
  <c r="K933" i="13"/>
  <c r="K934" i="13"/>
  <c r="K935" i="13"/>
  <c r="K936" i="13"/>
  <c r="K937" i="13"/>
  <c r="K938" i="13"/>
  <c r="K939" i="13"/>
  <c r="K940" i="13"/>
  <c r="K941" i="13"/>
  <c r="K942" i="13"/>
  <c r="K943" i="13"/>
  <c r="K944" i="13"/>
  <c r="K945" i="13"/>
  <c r="K946" i="13"/>
  <c r="K947" i="13"/>
  <c r="K948" i="13"/>
  <c r="K949" i="13"/>
  <c r="K950" i="13"/>
  <c r="K951" i="13"/>
  <c r="K952" i="13"/>
  <c r="K953" i="13"/>
  <c r="K954" i="13"/>
  <c r="K955" i="13"/>
  <c r="K956" i="13"/>
  <c r="K957" i="13"/>
  <c r="K958" i="13"/>
  <c r="K959" i="13"/>
  <c r="K960" i="13"/>
  <c r="K961" i="13"/>
  <c r="K962" i="13"/>
  <c r="K963" i="13"/>
  <c r="K964" i="13"/>
  <c r="K965" i="13"/>
  <c r="K966" i="13"/>
  <c r="K967" i="13"/>
  <c r="K968" i="13"/>
  <c r="K969" i="13"/>
  <c r="K970" i="13"/>
  <c r="K971" i="13"/>
  <c r="K972" i="13"/>
  <c r="K973" i="13"/>
  <c r="K974" i="13"/>
  <c r="K975" i="13"/>
  <c r="K976" i="13"/>
  <c r="K977" i="13"/>
  <c r="K978" i="13"/>
  <c r="K979" i="13"/>
  <c r="K980" i="13"/>
  <c r="K981" i="13"/>
  <c r="K982" i="13"/>
  <c r="K983" i="13"/>
  <c r="K984" i="13"/>
  <c r="K985" i="13"/>
  <c r="K986" i="13"/>
  <c r="K987" i="13"/>
  <c r="K988" i="13"/>
  <c r="K989" i="13"/>
  <c r="K990" i="13"/>
  <c r="K991" i="13"/>
  <c r="K992" i="13"/>
  <c r="K993" i="13"/>
  <c r="K994" i="13"/>
  <c r="K995" i="13"/>
  <c r="K996" i="13"/>
  <c r="K997" i="13"/>
  <c r="K998" i="13"/>
  <c r="K999" i="13"/>
  <c r="K1000" i="13"/>
  <c r="T15" i="1" l="1"/>
  <c r="H11" i="1"/>
  <c r="G11" i="1"/>
  <c r="E11" i="1"/>
  <c r="Q11" i="1" s="1"/>
  <c r="T11" i="1" s="1"/>
  <c r="H10" i="1"/>
  <c r="G10" i="1"/>
  <c r="E10" i="1"/>
  <c r="E12" i="1"/>
  <c r="E13" i="1"/>
  <c r="G12" i="1"/>
  <c r="G13" i="1"/>
  <c r="H12" i="1"/>
  <c r="Q12" i="1" s="1"/>
  <c r="T12" i="1" s="1"/>
  <c r="H13" i="1"/>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J104" i="9"/>
  <c r="J105" i="9"/>
  <c r="J106" i="9"/>
  <c r="J107" i="9"/>
  <c r="J108" i="9"/>
  <c r="J109" i="9"/>
  <c r="J110" i="9"/>
  <c r="J111" i="9"/>
  <c r="J112" i="9"/>
  <c r="J113" i="9"/>
  <c r="J114" i="9"/>
  <c r="J115" i="9"/>
  <c r="J116" i="9"/>
  <c r="J117" i="9"/>
  <c r="J118" i="9"/>
  <c r="J119" i="9"/>
  <c r="J120" i="9"/>
  <c r="J121" i="9"/>
  <c r="J122" i="9"/>
  <c r="J123" i="9"/>
  <c r="J124" i="9"/>
  <c r="J125" i="9"/>
  <c r="J126" i="9"/>
  <c r="J127" i="9"/>
  <c r="J128" i="9"/>
  <c r="J129" i="9"/>
  <c r="J130" i="9"/>
  <c r="J131" i="9"/>
  <c r="J132" i="9"/>
  <c r="J133" i="9"/>
  <c r="J134" i="9"/>
  <c r="J135" i="9"/>
  <c r="J136" i="9"/>
  <c r="J137" i="9"/>
  <c r="J138" i="9"/>
  <c r="J139" i="9"/>
  <c r="J140" i="9"/>
  <c r="J141" i="9"/>
  <c r="J142" i="9"/>
  <c r="J143" i="9"/>
  <c r="J144" i="9"/>
  <c r="J145" i="9"/>
  <c r="J146" i="9"/>
  <c r="J147" i="9"/>
  <c r="J148" i="9"/>
  <c r="J149" i="9"/>
  <c r="J150" i="9"/>
  <c r="J151" i="9"/>
  <c r="J152" i="9"/>
  <c r="J153" i="9"/>
  <c r="J154" i="9"/>
  <c r="J155" i="9"/>
  <c r="J156" i="9"/>
  <c r="J157" i="9"/>
  <c r="J158" i="9"/>
  <c r="J159" i="9"/>
  <c r="J160" i="9"/>
  <c r="J161" i="9"/>
  <c r="J162" i="9"/>
  <c r="J163" i="9"/>
  <c r="J164" i="9"/>
  <c r="J165" i="9"/>
  <c r="J166" i="9"/>
  <c r="J167" i="9"/>
  <c r="J168" i="9"/>
  <c r="J169" i="9"/>
  <c r="J170" i="9"/>
  <c r="J171" i="9"/>
  <c r="J172" i="9"/>
  <c r="J173" i="9"/>
  <c r="J174" i="9"/>
  <c r="J175" i="9"/>
  <c r="J176" i="9"/>
  <c r="J177" i="9"/>
  <c r="J178" i="9"/>
  <c r="J179" i="9"/>
  <c r="J180" i="9"/>
  <c r="J181" i="9"/>
  <c r="J182" i="9"/>
  <c r="J183" i="9"/>
  <c r="J184" i="9"/>
  <c r="J185" i="9"/>
  <c r="J186" i="9"/>
  <c r="J187" i="9"/>
  <c r="J188" i="9"/>
  <c r="J189" i="9"/>
  <c r="J190" i="9"/>
  <c r="J191" i="9"/>
  <c r="J192" i="9"/>
  <c r="J193" i="9"/>
  <c r="J194" i="9"/>
  <c r="J195" i="9"/>
  <c r="J196" i="9"/>
  <c r="J197" i="9"/>
  <c r="J198" i="9"/>
  <c r="J199" i="9"/>
  <c r="J200" i="9"/>
  <c r="J201" i="9"/>
  <c r="J202" i="9"/>
  <c r="J203" i="9"/>
  <c r="J204" i="9"/>
  <c r="J205" i="9"/>
  <c r="J206" i="9"/>
  <c r="J207" i="9"/>
  <c r="J208" i="9"/>
  <c r="J209" i="9"/>
  <c r="J210" i="9"/>
  <c r="J211" i="9"/>
  <c r="J212" i="9"/>
  <c r="J213" i="9"/>
  <c r="J214" i="9"/>
  <c r="J215" i="9"/>
  <c r="J216" i="9"/>
  <c r="J217" i="9"/>
  <c r="J218" i="9"/>
  <c r="J219" i="9"/>
  <c r="J220" i="9"/>
  <c r="J221" i="9"/>
  <c r="J222" i="9"/>
  <c r="J223" i="9"/>
  <c r="J224" i="9"/>
  <c r="J225" i="9"/>
  <c r="J226" i="9"/>
  <c r="J227" i="9"/>
  <c r="J228" i="9"/>
  <c r="J229" i="9"/>
  <c r="J230" i="9"/>
  <c r="J231" i="9"/>
  <c r="J232" i="9"/>
  <c r="J233" i="9"/>
  <c r="J234" i="9"/>
  <c r="J235" i="9"/>
  <c r="J236" i="9"/>
  <c r="J237" i="9"/>
  <c r="J238" i="9"/>
  <c r="J239" i="9"/>
  <c r="J240" i="9"/>
  <c r="J241" i="9"/>
  <c r="J242" i="9"/>
  <c r="J243" i="9"/>
  <c r="J244" i="9"/>
  <c r="J245" i="9"/>
  <c r="J246" i="9"/>
  <c r="J247" i="9"/>
  <c r="J248" i="9"/>
  <c r="J249" i="9"/>
  <c r="J250" i="9"/>
  <c r="J251" i="9"/>
  <c r="J252" i="9"/>
  <c r="J253" i="9"/>
  <c r="J254" i="9"/>
  <c r="J255" i="9"/>
  <c r="J256" i="9"/>
  <c r="J257" i="9"/>
  <c r="J258" i="9"/>
  <c r="J259" i="9"/>
  <c r="J260" i="9"/>
  <c r="J261" i="9"/>
  <c r="J262" i="9"/>
  <c r="J263" i="9"/>
  <c r="J264" i="9"/>
  <c r="J265" i="9"/>
  <c r="J266" i="9"/>
  <c r="J267" i="9"/>
  <c r="J268" i="9"/>
  <c r="J269" i="9"/>
  <c r="J270" i="9"/>
  <c r="J271" i="9"/>
  <c r="J272" i="9"/>
  <c r="J273" i="9"/>
  <c r="J274" i="9"/>
  <c r="J275" i="9"/>
  <c r="J276" i="9"/>
  <c r="J277" i="9"/>
  <c r="J278" i="9"/>
  <c r="J279" i="9"/>
  <c r="J280" i="9"/>
  <c r="J281" i="9"/>
  <c r="J282" i="9"/>
  <c r="J283" i="9"/>
  <c r="J284" i="9"/>
  <c r="J285" i="9"/>
  <c r="J286" i="9"/>
  <c r="J287" i="9"/>
  <c r="J288" i="9"/>
  <c r="J289" i="9"/>
  <c r="J290" i="9"/>
  <c r="J291" i="9"/>
  <c r="J292" i="9"/>
  <c r="J293" i="9"/>
  <c r="J294" i="9"/>
  <c r="J295" i="9"/>
  <c r="J296" i="9"/>
  <c r="J297" i="9"/>
  <c r="J298" i="9"/>
  <c r="J299" i="9"/>
  <c r="J300" i="9"/>
  <c r="J301" i="9"/>
  <c r="J302" i="9"/>
  <c r="J303" i="9"/>
  <c r="J304" i="9"/>
  <c r="J305" i="9"/>
  <c r="J306" i="9"/>
  <c r="J307" i="9"/>
  <c r="J308" i="9"/>
  <c r="J309" i="9"/>
  <c r="J310" i="9"/>
  <c r="J311" i="9"/>
  <c r="J312" i="9"/>
  <c r="J313" i="9"/>
  <c r="J314" i="9"/>
  <c r="J315" i="9"/>
  <c r="J316" i="9"/>
  <c r="J317" i="9"/>
  <c r="J318" i="9"/>
  <c r="J319" i="9"/>
  <c r="J320" i="9"/>
  <c r="J321" i="9"/>
  <c r="J322" i="9"/>
  <c r="J323" i="9"/>
  <c r="J324" i="9"/>
  <c r="J325" i="9"/>
  <c r="J326" i="9"/>
  <c r="J327" i="9"/>
  <c r="J328" i="9"/>
  <c r="J329" i="9"/>
  <c r="J330" i="9"/>
  <c r="J331" i="9"/>
  <c r="J332" i="9"/>
  <c r="J333" i="9"/>
  <c r="J334" i="9"/>
  <c r="J335" i="9"/>
  <c r="J336" i="9"/>
  <c r="J337" i="9"/>
  <c r="J338" i="9"/>
  <c r="J339" i="9"/>
  <c r="J340" i="9"/>
  <c r="J341" i="9"/>
  <c r="J342" i="9"/>
  <c r="J343" i="9"/>
  <c r="J344" i="9"/>
  <c r="J345" i="9"/>
  <c r="J346" i="9"/>
  <c r="J347" i="9"/>
  <c r="J348" i="9"/>
  <c r="J349" i="9"/>
  <c r="J350" i="9"/>
  <c r="J351" i="9"/>
  <c r="J352" i="9"/>
  <c r="J353" i="9"/>
  <c r="J354" i="9"/>
  <c r="J355" i="9"/>
  <c r="J356" i="9"/>
  <c r="J357" i="9"/>
  <c r="J358" i="9"/>
  <c r="J359" i="9"/>
  <c r="J360" i="9"/>
  <c r="J361" i="9"/>
  <c r="J362" i="9"/>
  <c r="J363" i="9"/>
  <c r="J364" i="9"/>
  <c r="J365" i="9"/>
  <c r="J366" i="9"/>
  <c r="J367" i="9"/>
  <c r="J368" i="9"/>
  <c r="J369" i="9"/>
  <c r="J370" i="9"/>
  <c r="J371" i="9"/>
  <c r="J372" i="9"/>
  <c r="J373" i="9"/>
  <c r="J374" i="9"/>
  <c r="J375" i="9"/>
  <c r="J376" i="9"/>
  <c r="J377" i="9"/>
  <c r="J378" i="9"/>
  <c r="J379" i="9"/>
  <c r="J380" i="9"/>
  <c r="J381" i="9"/>
  <c r="J382" i="9"/>
  <c r="J383" i="9"/>
  <c r="J384" i="9"/>
  <c r="J385" i="9"/>
  <c r="J386" i="9"/>
  <c r="J387" i="9"/>
  <c r="J388" i="9"/>
  <c r="J389" i="9"/>
  <c r="J390" i="9"/>
  <c r="J391" i="9"/>
  <c r="J392" i="9"/>
  <c r="J393" i="9"/>
  <c r="J394" i="9"/>
  <c r="J395" i="9"/>
  <c r="J396" i="9"/>
  <c r="J397" i="9"/>
  <c r="J398" i="9"/>
  <c r="J399" i="9"/>
  <c r="J400" i="9"/>
  <c r="J401" i="9"/>
  <c r="J402" i="9"/>
  <c r="J403" i="9"/>
  <c r="J404" i="9"/>
  <c r="J405" i="9"/>
  <c r="J406" i="9"/>
  <c r="J407" i="9"/>
  <c r="J408" i="9"/>
  <c r="J409" i="9"/>
  <c r="J410" i="9"/>
  <c r="J411" i="9"/>
  <c r="J412" i="9"/>
  <c r="J413" i="9"/>
  <c r="J414" i="9"/>
  <c r="J415" i="9"/>
  <c r="J416" i="9"/>
  <c r="J417" i="9"/>
  <c r="J418" i="9"/>
  <c r="J419" i="9"/>
  <c r="J420" i="9"/>
  <c r="J421" i="9"/>
  <c r="J422" i="9"/>
  <c r="J423" i="9"/>
  <c r="J424" i="9"/>
  <c r="J425" i="9"/>
  <c r="J426" i="9"/>
  <c r="J427" i="9"/>
  <c r="J428" i="9"/>
  <c r="J429" i="9"/>
  <c r="J430" i="9"/>
  <c r="J431" i="9"/>
  <c r="J432" i="9"/>
  <c r="J433" i="9"/>
  <c r="J434" i="9"/>
  <c r="J435" i="9"/>
  <c r="J436" i="9"/>
  <c r="J437" i="9"/>
  <c r="J438" i="9"/>
  <c r="J439" i="9"/>
  <c r="J440" i="9"/>
  <c r="J441" i="9"/>
  <c r="J442" i="9"/>
  <c r="J443" i="9"/>
  <c r="J444" i="9"/>
  <c r="J445" i="9"/>
  <c r="J446" i="9"/>
  <c r="J447" i="9"/>
  <c r="J448" i="9"/>
  <c r="J449" i="9"/>
  <c r="J450" i="9"/>
  <c r="J451" i="9"/>
  <c r="J452" i="9"/>
  <c r="J453" i="9"/>
  <c r="J454" i="9"/>
  <c r="J455" i="9"/>
  <c r="J456" i="9"/>
  <c r="J457" i="9"/>
  <c r="J458" i="9"/>
  <c r="J459" i="9"/>
  <c r="J460" i="9"/>
  <c r="J461" i="9"/>
  <c r="J462" i="9"/>
  <c r="J463" i="9"/>
  <c r="J464" i="9"/>
  <c r="J465" i="9"/>
  <c r="J466" i="9"/>
  <c r="J467" i="9"/>
  <c r="J468" i="9"/>
  <c r="J469" i="9"/>
  <c r="J470" i="9"/>
  <c r="J471" i="9"/>
  <c r="J472" i="9"/>
  <c r="J473" i="9"/>
  <c r="J474" i="9"/>
  <c r="J475" i="9"/>
  <c r="J476" i="9"/>
  <c r="J477" i="9"/>
  <c r="J478" i="9"/>
  <c r="J479" i="9"/>
  <c r="J480" i="9"/>
  <c r="J481" i="9"/>
  <c r="J482" i="9"/>
  <c r="J483" i="9"/>
  <c r="J484" i="9"/>
  <c r="J485" i="9"/>
  <c r="J486" i="9"/>
  <c r="J487" i="9"/>
  <c r="J488" i="9"/>
  <c r="J489" i="9"/>
  <c r="J490" i="9"/>
  <c r="J491" i="9"/>
  <c r="J492" i="9"/>
  <c r="J493" i="9"/>
  <c r="J494" i="9"/>
  <c r="J495" i="9"/>
  <c r="J496" i="9"/>
  <c r="J497" i="9"/>
  <c r="J498" i="9"/>
  <c r="J499" i="9"/>
  <c r="J500" i="9"/>
  <c r="J501" i="9"/>
  <c r="J502" i="9"/>
  <c r="J503" i="9"/>
  <c r="J504" i="9"/>
  <c r="J505" i="9"/>
  <c r="J506" i="9"/>
  <c r="J507" i="9"/>
  <c r="J508" i="9"/>
  <c r="J509" i="9"/>
  <c r="J510" i="9"/>
  <c r="J511" i="9"/>
  <c r="J512" i="9"/>
  <c r="J513" i="9"/>
  <c r="J514" i="9"/>
  <c r="J515" i="9"/>
  <c r="J516" i="9"/>
  <c r="J517" i="9"/>
  <c r="J518" i="9"/>
  <c r="J519" i="9"/>
  <c r="J520" i="9"/>
  <c r="J521" i="9"/>
  <c r="J522" i="9"/>
  <c r="J523" i="9"/>
  <c r="J524" i="9"/>
  <c r="J525" i="9"/>
  <c r="J526" i="9"/>
  <c r="J527" i="9"/>
  <c r="J528" i="9"/>
  <c r="J529" i="9"/>
  <c r="J530" i="9"/>
  <c r="J531" i="9"/>
  <c r="J532" i="9"/>
  <c r="J533" i="9"/>
  <c r="J534" i="9"/>
  <c r="J535" i="9"/>
  <c r="J536" i="9"/>
  <c r="J537" i="9"/>
  <c r="J538" i="9"/>
  <c r="J539" i="9"/>
  <c r="J540" i="9"/>
  <c r="J541" i="9"/>
  <c r="J542" i="9"/>
  <c r="J543" i="9"/>
  <c r="J544" i="9"/>
  <c r="J545" i="9"/>
  <c r="J546" i="9"/>
  <c r="J547" i="9"/>
  <c r="J548" i="9"/>
  <c r="J549" i="9"/>
  <c r="J550" i="9"/>
  <c r="J551" i="9"/>
  <c r="J552" i="9"/>
  <c r="J553" i="9"/>
  <c r="J554" i="9"/>
  <c r="J555" i="9"/>
  <c r="J556" i="9"/>
  <c r="J557" i="9"/>
  <c r="J558" i="9"/>
  <c r="J559" i="9"/>
  <c r="J560" i="9"/>
  <c r="J561" i="9"/>
  <c r="J562" i="9"/>
  <c r="J563" i="9"/>
  <c r="J564" i="9"/>
  <c r="J565" i="9"/>
  <c r="J566" i="9"/>
  <c r="J567" i="9"/>
  <c r="J568" i="9"/>
  <c r="J569" i="9"/>
  <c r="J570" i="9"/>
  <c r="J571" i="9"/>
  <c r="J572" i="9"/>
  <c r="J573" i="9"/>
  <c r="J574" i="9"/>
  <c r="J575" i="9"/>
  <c r="J576" i="9"/>
  <c r="J577" i="9"/>
  <c r="J578" i="9"/>
  <c r="J579" i="9"/>
  <c r="J580" i="9"/>
  <c r="J581" i="9"/>
  <c r="J582" i="9"/>
  <c r="J583" i="9"/>
  <c r="J584" i="9"/>
  <c r="J585" i="9"/>
  <c r="J586" i="9"/>
  <c r="J587" i="9"/>
  <c r="J588" i="9"/>
  <c r="J589" i="9"/>
  <c r="J590" i="9"/>
  <c r="J591" i="9"/>
  <c r="J592" i="9"/>
  <c r="J593" i="9"/>
  <c r="J594" i="9"/>
  <c r="J595" i="9"/>
  <c r="J596" i="9"/>
  <c r="J597" i="9"/>
  <c r="J598" i="9"/>
  <c r="J599" i="9"/>
  <c r="J600" i="9"/>
  <c r="J601" i="9"/>
  <c r="J602" i="9"/>
  <c r="J603" i="9"/>
  <c r="J604" i="9"/>
  <c r="J605" i="9"/>
  <c r="J606" i="9"/>
  <c r="J607" i="9"/>
  <c r="J608" i="9"/>
  <c r="J609" i="9"/>
  <c r="J610" i="9"/>
  <c r="J611" i="9"/>
  <c r="J612" i="9"/>
  <c r="J613" i="9"/>
  <c r="J614" i="9"/>
  <c r="J615" i="9"/>
  <c r="J616" i="9"/>
  <c r="J617" i="9"/>
  <c r="J618" i="9"/>
  <c r="J619" i="9"/>
  <c r="J620" i="9"/>
  <c r="J621" i="9"/>
  <c r="J622" i="9"/>
  <c r="J623" i="9"/>
  <c r="J624" i="9"/>
  <c r="J625" i="9"/>
  <c r="J626" i="9"/>
  <c r="J627" i="9"/>
  <c r="J628" i="9"/>
  <c r="J629" i="9"/>
  <c r="J630" i="9"/>
  <c r="J631" i="9"/>
  <c r="J632" i="9"/>
  <c r="J633" i="9"/>
  <c r="J634" i="9"/>
  <c r="J635" i="9"/>
  <c r="J636" i="9"/>
  <c r="J637" i="9"/>
  <c r="J638" i="9"/>
  <c r="J639" i="9"/>
  <c r="J640" i="9"/>
  <c r="J641" i="9"/>
  <c r="J642" i="9"/>
  <c r="J643" i="9"/>
  <c r="J644" i="9"/>
  <c r="J645" i="9"/>
  <c r="J646" i="9"/>
  <c r="J647" i="9"/>
  <c r="J648" i="9"/>
  <c r="J649" i="9"/>
  <c r="J650" i="9"/>
  <c r="J651" i="9"/>
  <c r="J652" i="9"/>
  <c r="J653" i="9"/>
  <c r="J654" i="9"/>
  <c r="J655" i="9"/>
  <c r="J656" i="9"/>
  <c r="J657" i="9"/>
  <c r="J658" i="9"/>
  <c r="J659" i="9"/>
  <c r="J660" i="9"/>
  <c r="J661" i="9"/>
  <c r="J662" i="9"/>
  <c r="J663" i="9"/>
  <c r="J664" i="9"/>
  <c r="J665" i="9"/>
  <c r="J666" i="9"/>
  <c r="J667" i="9"/>
  <c r="J668" i="9"/>
  <c r="J669" i="9"/>
  <c r="J670" i="9"/>
  <c r="J671" i="9"/>
  <c r="J672" i="9"/>
  <c r="J673" i="9"/>
  <c r="J674" i="9"/>
  <c r="J675" i="9"/>
  <c r="J676" i="9"/>
  <c r="J677" i="9"/>
  <c r="J678" i="9"/>
  <c r="J679" i="9"/>
  <c r="J680" i="9"/>
  <c r="J681" i="9"/>
  <c r="J682" i="9"/>
  <c r="J683" i="9"/>
  <c r="J684" i="9"/>
  <c r="J685" i="9"/>
  <c r="J686" i="9"/>
  <c r="J687" i="9"/>
  <c r="J688" i="9"/>
  <c r="J689" i="9"/>
  <c r="J690" i="9"/>
  <c r="J691" i="9"/>
  <c r="J692" i="9"/>
  <c r="J693" i="9"/>
  <c r="J694" i="9"/>
  <c r="J695" i="9"/>
  <c r="J696" i="9"/>
  <c r="J697" i="9"/>
  <c r="J698" i="9"/>
  <c r="J699" i="9"/>
  <c r="J700" i="9"/>
  <c r="J701" i="9"/>
  <c r="J702" i="9"/>
  <c r="J703" i="9"/>
  <c r="J704" i="9"/>
  <c r="J705" i="9"/>
  <c r="J706" i="9"/>
  <c r="J707" i="9"/>
  <c r="J708" i="9"/>
  <c r="J709" i="9"/>
  <c r="J710" i="9"/>
  <c r="J711" i="9"/>
  <c r="J712" i="9"/>
  <c r="J713" i="9"/>
  <c r="J714" i="9"/>
  <c r="J715" i="9"/>
  <c r="J716" i="9"/>
  <c r="J717" i="9"/>
  <c r="J718" i="9"/>
  <c r="J719" i="9"/>
  <c r="J720" i="9"/>
  <c r="J721" i="9"/>
  <c r="J722" i="9"/>
  <c r="J723" i="9"/>
  <c r="J724" i="9"/>
  <c r="J725" i="9"/>
  <c r="J726" i="9"/>
  <c r="J727" i="9"/>
  <c r="J728" i="9"/>
  <c r="J729" i="9"/>
  <c r="J730" i="9"/>
  <c r="J731" i="9"/>
  <c r="J732" i="9"/>
  <c r="J733" i="9"/>
  <c r="J734" i="9"/>
  <c r="J735" i="9"/>
  <c r="J736" i="9"/>
  <c r="J737" i="9"/>
  <c r="J738" i="9"/>
  <c r="J739" i="9"/>
  <c r="J740" i="9"/>
  <c r="J741" i="9"/>
  <c r="J742" i="9"/>
  <c r="J743" i="9"/>
  <c r="J744" i="9"/>
  <c r="J745" i="9"/>
  <c r="J746" i="9"/>
  <c r="J747" i="9"/>
  <c r="J748" i="9"/>
  <c r="J749" i="9"/>
  <c r="J750" i="9"/>
  <c r="J751" i="9"/>
  <c r="J752" i="9"/>
  <c r="J753" i="9"/>
  <c r="J754" i="9"/>
  <c r="J755" i="9"/>
  <c r="J756" i="9"/>
  <c r="J757" i="9"/>
  <c r="J758" i="9"/>
  <c r="J759" i="9"/>
  <c r="J760" i="9"/>
  <c r="J761" i="9"/>
  <c r="J762" i="9"/>
  <c r="J763" i="9"/>
  <c r="J764" i="9"/>
  <c r="J765" i="9"/>
  <c r="J766" i="9"/>
  <c r="J767" i="9"/>
  <c r="J768" i="9"/>
  <c r="J769" i="9"/>
  <c r="J770" i="9"/>
  <c r="J771" i="9"/>
  <c r="J772" i="9"/>
  <c r="J773" i="9"/>
  <c r="J774" i="9"/>
  <c r="J775" i="9"/>
  <c r="J776" i="9"/>
  <c r="J777" i="9"/>
  <c r="J778" i="9"/>
  <c r="J779" i="9"/>
  <c r="J780" i="9"/>
  <c r="J781" i="9"/>
  <c r="J782" i="9"/>
  <c r="J783" i="9"/>
  <c r="J784" i="9"/>
  <c r="J785" i="9"/>
  <c r="J786" i="9"/>
  <c r="J787" i="9"/>
  <c r="J788" i="9"/>
  <c r="J789" i="9"/>
  <c r="J790" i="9"/>
  <c r="J791" i="9"/>
  <c r="J792" i="9"/>
  <c r="J793" i="9"/>
  <c r="J794" i="9"/>
  <c r="J795" i="9"/>
  <c r="J796" i="9"/>
  <c r="J797" i="9"/>
  <c r="J798" i="9"/>
  <c r="J799" i="9"/>
  <c r="J800" i="9"/>
  <c r="J801" i="9"/>
  <c r="J802" i="9"/>
  <c r="J803" i="9"/>
  <c r="J804" i="9"/>
  <c r="J805" i="9"/>
  <c r="J806" i="9"/>
  <c r="J807" i="9"/>
  <c r="J808" i="9"/>
  <c r="J809" i="9"/>
  <c r="J810" i="9"/>
  <c r="J811" i="9"/>
  <c r="J812" i="9"/>
  <c r="J813" i="9"/>
  <c r="J814" i="9"/>
  <c r="J815" i="9"/>
  <c r="J816" i="9"/>
  <c r="J817" i="9"/>
  <c r="J818" i="9"/>
  <c r="J819" i="9"/>
  <c r="J820" i="9"/>
  <c r="J821" i="9"/>
  <c r="J822" i="9"/>
  <c r="J823" i="9"/>
  <c r="J824" i="9"/>
  <c r="J825" i="9"/>
  <c r="J826" i="9"/>
  <c r="J827" i="9"/>
  <c r="J828" i="9"/>
  <c r="J829" i="9"/>
  <c r="J830" i="9"/>
  <c r="J831" i="9"/>
  <c r="J832" i="9"/>
  <c r="J833" i="9"/>
  <c r="J834" i="9"/>
  <c r="J835" i="9"/>
  <c r="J836" i="9"/>
  <c r="J837" i="9"/>
  <c r="J838" i="9"/>
  <c r="J839" i="9"/>
  <c r="J840" i="9"/>
  <c r="J841" i="9"/>
  <c r="J842" i="9"/>
  <c r="J843" i="9"/>
  <c r="J844" i="9"/>
  <c r="J845" i="9"/>
  <c r="J846" i="9"/>
  <c r="J847" i="9"/>
  <c r="J848" i="9"/>
  <c r="J849" i="9"/>
  <c r="J850" i="9"/>
  <c r="J851" i="9"/>
  <c r="J852" i="9"/>
  <c r="J853" i="9"/>
  <c r="J854" i="9"/>
  <c r="J855" i="9"/>
  <c r="J856" i="9"/>
  <c r="J857" i="9"/>
  <c r="J858" i="9"/>
  <c r="J859" i="9"/>
  <c r="J860" i="9"/>
  <c r="J861" i="9"/>
  <c r="J862" i="9"/>
  <c r="J863" i="9"/>
  <c r="J864" i="9"/>
  <c r="J865" i="9"/>
  <c r="J866" i="9"/>
  <c r="J867" i="9"/>
  <c r="J868" i="9"/>
  <c r="J869" i="9"/>
  <c r="J870" i="9"/>
  <c r="J871" i="9"/>
  <c r="J872" i="9"/>
  <c r="J873" i="9"/>
  <c r="J874" i="9"/>
  <c r="J875" i="9"/>
  <c r="J876" i="9"/>
  <c r="J877" i="9"/>
  <c r="J878" i="9"/>
  <c r="J879" i="9"/>
  <c r="J880" i="9"/>
  <c r="J881" i="9"/>
  <c r="J882" i="9"/>
  <c r="J883" i="9"/>
  <c r="J884" i="9"/>
  <c r="J885" i="9"/>
  <c r="J886" i="9"/>
  <c r="J887" i="9"/>
  <c r="J888" i="9"/>
  <c r="J889" i="9"/>
  <c r="J890" i="9"/>
  <c r="J891" i="9"/>
  <c r="J892" i="9"/>
  <c r="J893" i="9"/>
  <c r="J894" i="9"/>
  <c r="J895" i="9"/>
  <c r="J896" i="9"/>
  <c r="J897" i="9"/>
  <c r="J898" i="9"/>
  <c r="J899" i="9"/>
  <c r="J900" i="9"/>
  <c r="J901" i="9"/>
  <c r="J902" i="9"/>
  <c r="J903" i="9"/>
  <c r="J904" i="9"/>
  <c r="J905" i="9"/>
  <c r="J906" i="9"/>
  <c r="J907" i="9"/>
  <c r="J908" i="9"/>
  <c r="J909" i="9"/>
  <c r="J910" i="9"/>
  <c r="J911" i="9"/>
  <c r="J912" i="9"/>
  <c r="J913" i="9"/>
  <c r="J914" i="9"/>
  <c r="J915" i="9"/>
  <c r="J916" i="9"/>
  <c r="J917" i="9"/>
  <c r="J918" i="9"/>
  <c r="J919" i="9"/>
  <c r="J920" i="9"/>
  <c r="J921" i="9"/>
  <c r="J922" i="9"/>
  <c r="J923" i="9"/>
  <c r="J924" i="9"/>
  <c r="J925" i="9"/>
  <c r="J926" i="9"/>
  <c r="J927" i="9"/>
  <c r="J928" i="9"/>
  <c r="J929" i="9"/>
  <c r="J930" i="9"/>
  <c r="J931" i="9"/>
  <c r="J932" i="9"/>
  <c r="J933" i="9"/>
  <c r="J934" i="9"/>
  <c r="J935" i="9"/>
  <c r="J936" i="9"/>
  <c r="J937" i="9"/>
  <c r="J938" i="9"/>
  <c r="J939" i="9"/>
  <c r="J940" i="9"/>
  <c r="J941" i="9"/>
  <c r="J942" i="9"/>
  <c r="J943" i="9"/>
  <c r="J944" i="9"/>
  <c r="J945" i="9"/>
  <c r="J946" i="9"/>
  <c r="J947" i="9"/>
  <c r="J948" i="9"/>
  <c r="J949" i="9"/>
  <c r="J950" i="9"/>
  <c r="J951" i="9"/>
  <c r="J952" i="9"/>
  <c r="J953" i="9"/>
  <c r="J954" i="9"/>
  <c r="J955" i="9"/>
  <c r="J956" i="9"/>
  <c r="J957" i="9"/>
  <c r="J958" i="9"/>
  <c r="J959" i="9"/>
  <c r="J960" i="9"/>
  <c r="J961" i="9"/>
  <c r="J962" i="9"/>
  <c r="J963" i="9"/>
  <c r="J964" i="9"/>
  <c r="J965" i="9"/>
  <c r="J966" i="9"/>
  <c r="J967" i="9"/>
  <c r="J968" i="9"/>
  <c r="J969" i="9"/>
  <c r="J970" i="9"/>
  <c r="J971" i="9"/>
  <c r="J972" i="9"/>
  <c r="J973" i="9"/>
  <c r="J974" i="9"/>
  <c r="J975" i="9"/>
  <c r="J976" i="9"/>
  <c r="J977" i="9"/>
  <c r="J978" i="9"/>
  <c r="J979" i="9"/>
  <c r="J980" i="9"/>
  <c r="J981" i="9"/>
  <c r="J982" i="9"/>
  <c r="J983" i="9"/>
  <c r="J984" i="9"/>
  <c r="J985" i="9"/>
  <c r="J986" i="9"/>
  <c r="J987" i="9"/>
  <c r="J988" i="9"/>
  <c r="J989" i="9"/>
  <c r="J990" i="9"/>
  <c r="J991" i="9"/>
  <c r="J992" i="9"/>
  <c r="J993" i="9"/>
  <c r="J994" i="9"/>
  <c r="J995" i="9"/>
  <c r="J996" i="9"/>
  <c r="J997" i="9"/>
  <c r="J998" i="9"/>
  <c r="J999" i="9"/>
  <c r="J1000" i="9"/>
  <c r="Q13" i="1" l="1"/>
  <c r="T13" i="1" s="1"/>
  <c r="Q10" i="1"/>
  <c r="T10" i="1" s="1"/>
  <c r="H6" i="13" l="1"/>
  <c r="H7" i="13"/>
  <c r="H8" i="13"/>
  <c r="H10" i="13"/>
  <c r="H11"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13" i="13"/>
  <c r="H114"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2" i="13"/>
  <c r="H193" i="13"/>
  <c r="H194" i="13"/>
  <c r="H195" i="13"/>
  <c r="H196" i="13"/>
  <c r="H197" i="13"/>
  <c r="H198" i="13"/>
  <c r="H199" i="13"/>
  <c r="H200" i="13"/>
  <c r="H201" i="13"/>
  <c r="H202" i="13"/>
  <c r="H203" i="13"/>
  <c r="H204" i="13"/>
  <c r="H205" i="13"/>
  <c r="H206" i="13"/>
  <c r="H207" i="13"/>
  <c r="H208" i="13"/>
  <c r="H209" i="13"/>
  <c r="H210"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38" i="13"/>
  <c r="H239"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5" i="13"/>
  <c r="H316" i="13"/>
  <c r="H317" i="13"/>
  <c r="H318" i="13"/>
  <c r="H319" i="13"/>
  <c r="H320" i="13"/>
  <c r="H321" i="13"/>
  <c r="H322"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398" i="13"/>
  <c r="H399" i="13"/>
  <c r="H400" i="13"/>
  <c r="H401" i="13"/>
  <c r="H402" i="13"/>
  <c r="H403" i="13"/>
  <c r="H404" i="13"/>
  <c r="H405" i="13"/>
  <c r="H406" i="13"/>
  <c r="H407" i="13"/>
  <c r="H408" i="13"/>
  <c r="H409" i="13"/>
  <c r="H410"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460" i="13"/>
  <c r="H461" i="13"/>
  <c r="H462" i="13"/>
  <c r="H463" i="13"/>
  <c r="H464" i="13"/>
  <c r="H465" i="13"/>
  <c r="H466" i="13"/>
  <c r="H467" i="13"/>
  <c r="H468" i="13"/>
  <c r="H469" i="13"/>
  <c r="H470" i="13"/>
  <c r="H471" i="13"/>
  <c r="H472" i="13"/>
  <c r="H473" i="13"/>
  <c r="H474" i="13"/>
  <c r="H475" i="13"/>
  <c r="H476" i="13"/>
  <c r="H477" i="13"/>
  <c r="H478" i="13"/>
  <c r="H479" i="13"/>
  <c r="H480" i="13"/>
  <c r="H481" i="13"/>
  <c r="H482" i="13"/>
  <c r="H483" i="13"/>
  <c r="H484" i="13"/>
  <c r="H485" i="13"/>
  <c r="H486" i="13"/>
  <c r="H487" i="13"/>
  <c r="H488" i="13"/>
  <c r="H489" i="13"/>
  <c r="H490" i="13"/>
  <c r="H491" i="13"/>
  <c r="H492" i="13"/>
  <c r="H493" i="13"/>
  <c r="H494" i="13"/>
  <c r="H495" i="13"/>
  <c r="H496" i="13"/>
  <c r="H497" i="13"/>
  <c r="H498" i="13"/>
  <c r="H499" i="13"/>
  <c r="H500" i="13"/>
  <c r="H501" i="13"/>
  <c r="H502" i="13"/>
  <c r="H503" i="13"/>
  <c r="H504" i="13"/>
  <c r="H505" i="13"/>
  <c r="H506" i="13"/>
  <c r="H507" i="13"/>
  <c r="H508" i="13"/>
  <c r="H509" i="13"/>
  <c r="H510" i="13"/>
  <c r="H511" i="13"/>
  <c r="H512" i="13"/>
  <c r="H513" i="13"/>
  <c r="H514" i="13"/>
  <c r="H515" i="13"/>
  <c r="H516" i="13"/>
  <c r="H517" i="13"/>
  <c r="H518" i="13"/>
  <c r="H519" i="13"/>
  <c r="H520" i="13"/>
  <c r="H521" i="13"/>
  <c r="H522" i="13"/>
  <c r="H523" i="13"/>
  <c r="H524" i="13"/>
  <c r="H525" i="13"/>
  <c r="H526" i="13"/>
  <c r="H527" i="13"/>
  <c r="H528" i="13"/>
  <c r="H529" i="13"/>
  <c r="H530" i="13"/>
  <c r="H531" i="13"/>
  <c r="H532" i="13"/>
  <c r="H533" i="13"/>
  <c r="H534" i="13"/>
  <c r="H535" i="13"/>
  <c r="H536" i="13"/>
  <c r="H537" i="13"/>
  <c r="H538" i="13"/>
  <c r="H539" i="13"/>
  <c r="H540" i="13"/>
  <c r="H541" i="13"/>
  <c r="H542" i="13"/>
  <c r="H543" i="13"/>
  <c r="H544" i="13"/>
  <c r="H545" i="13"/>
  <c r="H546" i="13"/>
  <c r="H547" i="13"/>
  <c r="H548" i="13"/>
  <c r="H549" i="13"/>
  <c r="H550" i="13"/>
  <c r="H551" i="13"/>
  <c r="H552" i="13"/>
  <c r="H553" i="13"/>
  <c r="H554" i="13"/>
  <c r="H555" i="13"/>
  <c r="H556" i="13"/>
  <c r="H557" i="13"/>
  <c r="H558" i="13"/>
  <c r="H559" i="13"/>
  <c r="H560" i="13"/>
  <c r="H561" i="13"/>
  <c r="H562" i="13"/>
  <c r="H563" i="13"/>
  <c r="H564" i="13"/>
  <c r="H565" i="13"/>
  <c r="H566" i="13"/>
  <c r="H567" i="13"/>
  <c r="H568" i="13"/>
  <c r="H569" i="13"/>
  <c r="H570" i="13"/>
  <c r="H571" i="13"/>
  <c r="H572" i="13"/>
  <c r="H573" i="13"/>
  <c r="H574" i="13"/>
  <c r="H575" i="13"/>
  <c r="H576" i="13"/>
  <c r="H577" i="13"/>
  <c r="H578" i="13"/>
  <c r="H579" i="13"/>
  <c r="H580" i="13"/>
  <c r="H581" i="13"/>
  <c r="H582" i="13"/>
  <c r="H583" i="13"/>
  <c r="H584" i="13"/>
  <c r="H585" i="13"/>
  <c r="H586" i="13"/>
  <c r="H587" i="13"/>
  <c r="H588" i="13"/>
  <c r="H589" i="13"/>
  <c r="H590" i="13"/>
  <c r="H591" i="13"/>
  <c r="H592" i="13"/>
  <c r="H593" i="13"/>
  <c r="H594" i="13"/>
  <c r="H595" i="13"/>
  <c r="H596" i="13"/>
  <c r="H597" i="13"/>
  <c r="H598" i="13"/>
  <c r="H599" i="13"/>
  <c r="H600" i="13"/>
  <c r="H601" i="13"/>
  <c r="H602" i="13"/>
  <c r="H603" i="13"/>
  <c r="H604" i="13"/>
  <c r="H605" i="13"/>
  <c r="H606" i="13"/>
  <c r="H607" i="13"/>
  <c r="H608" i="13"/>
  <c r="H609" i="13"/>
  <c r="H610" i="13"/>
  <c r="H611" i="13"/>
  <c r="H612" i="13"/>
  <c r="H613" i="13"/>
  <c r="H614" i="13"/>
  <c r="H615" i="13"/>
  <c r="H616" i="13"/>
  <c r="H617" i="13"/>
  <c r="H618" i="13"/>
  <c r="H619" i="13"/>
  <c r="H620" i="13"/>
  <c r="H621" i="13"/>
  <c r="H622" i="13"/>
  <c r="H623" i="13"/>
  <c r="H624" i="13"/>
  <c r="H625" i="13"/>
  <c r="H626" i="13"/>
  <c r="H627" i="13"/>
  <c r="H628" i="13"/>
  <c r="H629" i="13"/>
  <c r="H630" i="13"/>
  <c r="H631" i="13"/>
  <c r="H632" i="13"/>
  <c r="H633" i="13"/>
  <c r="H634" i="13"/>
  <c r="H635" i="13"/>
  <c r="H636" i="13"/>
  <c r="H637" i="13"/>
  <c r="H638" i="13"/>
  <c r="H639" i="13"/>
  <c r="H640" i="13"/>
  <c r="H641" i="13"/>
  <c r="H642" i="13"/>
  <c r="H643" i="13"/>
  <c r="H644" i="13"/>
  <c r="H645" i="13"/>
  <c r="H646" i="13"/>
  <c r="H647" i="13"/>
  <c r="H648" i="13"/>
  <c r="H649" i="13"/>
  <c r="H650" i="13"/>
  <c r="H651" i="13"/>
  <c r="H652" i="13"/>
  <c r="H653" i="13"/>
  <c r="H654" i="13"/>
  <c r="H655" i="13"/>
  <c r="H656" i="13"/>
  <c r="H657" i="13"/>
  <c r="H658" i="13"/>
  <c r="H659" i="13"/>
  <c r="H660" i="13"/>
  <c r="H661" i="13"/>
  <c r="H662" i="13"/>
  <c r="H663" i="13"/>
  <c r="H664" i="13"/>
  <c r="H665" i="13"/>
  <c r="H666" i="13"/>
  <c r="H667" i="13"/>
  <c r="H668" i="13"/>
  <c r="H669" i="13"/>
  <c r="H670" i="13"/>
  <c r="H671" i="13"/>
  <c r="H672" i="13"/>
  <c r="H673" i="13"/>
  <c r="H674" i="13"/>
  <c r="H675" i="13"/>
  <c r="H676" i="13"/>
  <c r="H677" i="13"/>
  <c r="H678" i="13"/>
  <c r="H679" i="13"/>
  <c r="H680" i="13"/>
  <c r="H681" i="13"/>
  <c r="H682" i="13"/>
  <c r="H683" i="13"/>
  <c r="H684" i="13"/>
  <c r="H685" i="13"/>
  <c r="H686" i="13"/>
  <c r="H687" i="13"/>
  <c r="H688" i="13"/>
  <c r="H689" i="13"/>
  <c r="H690" i="13"/>
  <c r="H691" i="13"/>
  <c r="H692" i="13"/>
  <c r="H693" i="13"/>
  <c r="H694" i="13"/>
  <c r="H695" i="13"/>
  <c r="H696" i="13"/>
  <c r="H697" i="13"/>
  <c r="H698" i="13"/>
  <c r="H699" i="13"/>
  <c r="H700" i="13"/>
  <c r="H701" i="13"/>
  <c r="H702" i="13"/>
  <c r="H703" i="13"/>
  <c r="H704" i="13"/>
  <c r="H705" i="13"/>
  <c r="H706" i="13"/>
  <c r="H707" i="13"/>
  <c r="H708" i="13"/>
  <c r="H709" i="13"/>
  <c r="H710" i="13"/>
  <c r="H711" i="13"/>
  <c r="H712" i="13"/>
  <c r="H713" i="13"/>
  <c r="H714" i="13"/>
  <c r="H715" i="13"/>
  <c r="H716" i="13"/>
  <c r="H717" i="13"/>
  <c r="H718" i="13"/>
  <c r="H719" i="13"/>
  <c r="H720" i="13"/>
  <c r="H721" i="13"/>
  <c r="H722" i="13"/>
  <c r="H723" i="13"/>
  <c r="H724" i="13"/>
  <c r="H725" i="13"/>
  <c r="H726" i="13"/>
  <c r="H727" i="13"/>
  <c r="H728" i="13"/>
  <c r="H729" i="13"/>
  <c r="H730" i="13"/>
  <c r="H731" i="13"/>
  <c r="H732" i="13"/>
  <c r="H733" i="13"/>
  <c r="H734" i="13"/>
  <c r="H735" i="13"/>
  <c r="H736" i="13"/>
  <c r="H737" i="13"/>
  <c r="H738" i="13"/>
  <c r="H739" i="13"/>
  <c r="H740" i="13"/>
  <c r="H741" i="13"/>
  <c r="H742" i="13"/>
  <c r="H743" i="13"/>
  <c r="H744" i="13"/>
  <c r="H745" i="13"/>
  <c r="H746" i="13"/>
  <c r="H747" i="13"/>
  <c r="H748" i="13"/>
  <c r="H749" i="13"/>
  <c r="H750" i="13"/>
  <c r="H751" i="13"/>
  <c r="H752" i="13"/>
  <c r="H753" i="13"/>
  <c r="H754" i="13"/>
  <c r="H755" i="13"/>
  <c r="H756" i="13"/>
  <c r="H757" i="13"/>
  <c r="H758" i="13"/>
  <c r="H759" i="13"/>
  <c r="H760" i="13"/>
  <c r="H761" i="13"/>
  <c r="H762" i="13"/>
  <c r="H763" i="13"/>
  <c r="H764" i="13"/>
  <c r="H765" i="13"/>
  <c r="H766" i="13"/>
  <c r="H767" i="13"/>
  <c r="H768" i="13"/>
  <c r="H769" i="13"/>
  <c r="H770" i="13"/>
  <c r="H771" i="13"/>
  <c r="H772" i="13"/>
  <c r="H773" i="13"/>
  <c r="H774" i="13"/>
  <c r="H775" i="13"/>
  <c r="H776" i="13"/>
  <c r="H777" i="13"/>
  <c r="H778" i="13"/>
  <c r="H779" i="13"/>
  <c r="H780" i="13"/>
  <c r="H781" i="13"/>
  <c r="H782" i="13"/>
  <c r="H783" i="13"/>
  <c r="H784" i="13"/>
  <c r="H785" i="13"/>
  <c r="H786" i="13"/>
  <c r="H787" i="13"/>
  <c r="H788" i="13"/>
  <c r="H789" i="13"/>
  <c r="H790" i="13"/>
  <c r="H791" i="13"/>
  <c r="H792" i="13"/>
  <c r="H793" i="13"/>
  <c r="H794" i="13"/>
  <c r="H795" i="13"/>
  <c r="H796" i="13"/>
  <c r="H797" i="13"/>
  <c r="H798" i="13"/>
  <c r="H799" i="13"/>
  <c r="H800" i="13"/>
  <c r="H801" i="13"/>
  <c r="H802" i="13"/>
  <c r="H803" i="13"/>
  <c r="H804" i="13"/>
  <c r="H805" i="13"/>
  <c r="H806" i="13"/>
  <c r="H807" i="13"/>
  <c r="H808" i="13"/>
  <c r="H809" i="13"/>
  <c r="H810" i="13"/>
  <c r="H811" i="13"/>
  <c r="H812" i="13"/>
  <c r="H813" i="13"/>
  <c r="H814" i="13"/>
  <c r="H815" i="13"/>
  <c r="H816" i="13"/>
  <c r="H817" i="13"/>
  <c r="H818" i="13"/>
  <c r="H819" i="13"/>
  <c r="H820" i="13"/>
  <c r="H821" i="13"/>
  <c r="H822" i="13"/>
  <c r="H823" i="13"/>
  <c r="H824" i="13"/>
  <c r="H825" i="13"/>
  <c r="H826" i="13"/>
  <c r="H827" i="13"/>
  <c r="H828" i="13"/>
  <c r="H829" i="13"/>
  <c r="H830" i="13"/>
  <c r="H831" i="13"/>
  <c r="H832" i="13"/>
  <c r="H833" i="13"/>
  <c r="H834" i="13"/>
  <c r="H835" i="13"/>
  <c r="H836" i="13"/>
  <c r="H837" i="13"/>
  <c r="H838" i="13"/>
  <c r="H839" i="13"/>
  <c r="H840" i="13"/>
  <c r="H841" i="13"/>
  <c r="H842" i="13"/>
  <c r="H843" i="13"/>
  <c r="H844" i="13"/>
  <c r="H845" i="13"/>
  <c r="H846" i="13"/>
  <c r="H847" i="13"/>
  <c r="H848" i="13"/>
  <c r="H849" i="13"/>
  <c r="H850" i="13"/>
  <c r="H851" i="13"/>
  <c r="H852" i="13"/>
  <c r="H853" i="13"/>
  <c r="H854" i="13"/>
  <c r="H855" i="13"/>
  <c r="H856" i="13"/>
  <c r="H857" i="13"/>
  <c r="H858" i="13"/>
  <c r="H859" i="13"/>
  <c r="H860" i="13"/>
  <c r="H861" i="13"/>
  <c r="H862" i="13"/>
  <c r="H863" i="13"/>
  <c r="H864" i="13"/>
  <c r="H865" i="13"/>
  <c r="H866" i="13"/>
  <c r="H867" i="13"/>
  <c r="H868" i="13"/>
  <c r="H869" i="13"/>
  <c r="H870" i="13"/>
  <c r="H871" i="13"/>
  <c r="H872" i="13"/>
  <c r="H873" i="13"/>
  <c r="H874" i="13"/>
  <c r="H875" i="13"/>
  <c r="H876" i="13"/>
  <c r="H877" i="13"/>
  <c r="H878" i="13"/>
  <c r="H879" i="13"/>
  <c r="H880" i="13"/>
  <c r="H881" i="13"/>
  <c r="H882" i="13"/>
  <c r="H883" i="13"/>
  <c r="H884" i="13"/>
  <c r="H885" i="13"/>
  <c r="H886" i="13"/>
  <c r="H887" i="13"/>
  <c r="H888" i="13"/>
  <c r="H889" i="13"/>
  <c r="H890" i="13"/>
  <c r="H891" i="13"/>
  <c r="H892" i="13"/>
  <c r="H893" i="13"/>
  <c r="H894" i="13"/>
  <c r="H895" i="13"/>
  <c r="H896" i="13"/>
  <c r="H897" i="13"/>
  <c r="H898" i="13"/>
  <c r="H899" i="13"/>
  <c r="H900" i="13"/>
  <c r="H901" i="13"/>
  <c r="H902" i="13"/>
  <c r="H903" i="13"/>
  <c r="H904" i="13"/>
  <c r="H905" i="13"/>
  <c r="H906" i="13"/>
  <c r="H907" i="13"/>
  <c r="H908" i="13"/>
  <c r="H909" i="13"/>
  <c r="H910" i="13"/>
  <c r="H911" i="13"/>
  <c r="H912" i="13"/>
  <c r="H913" i="13"/>
  <c r="H914" i="13"/>
  <c r="H915" i="13"/>
  <c r="H916" i="13"/>
  <c r="H917" i="13"/>
  <c r="H918" i="13"/>
  <c r="H919" i="13"/>
  <c r="H920" i="13"/>
  <c r="H921" i="13"/>
  <c r="H922" i="13"/>
  <c r="H923" i="13"/>
  <c r="H924" i="13"/>
  <c r="H925" i="13"/>
  <c r="H926" i="13"/>
  <c r="H927" i="13"/>
  <c r="H928" i="13"/>
  <c r="H929" i="13"/>
  <c r="H930" i="13"/>
  <c r="H931" i="13"/>
  <c r="H932" i="13"/>
  <c r="H933" i="13"/>
  <c r="H934" i="13"/>
  <c r="H935" i="13"/>
  <c r="H936" i="13"/>
  <c r="H937" i="13"/>
  <c r="H938" i="13"/>
  <c r="H939" i="13"/>
  <c r="H940" i="13"/>
  <c r="H941" i="13"/>
  <c r="H942" i="13"/>
  <c r="H943" i="13"/>
  <c r="H944" i="13"/>
  <c r="H945" i="13"/>
  <c r="H946" i="13"/>
  <c r="H947" i="13"/>
  <c r="H948" i="13"/>
  <c r="H949" i="13"/>
  <c r="H950" i="13"/>
  <c r="H951" i="13"/>
  <c r="H952" i="13"/>
  <c r="H953" i="13"/>
  <c r="H954" i="13"/>
  <c r="H955" i="13"/>
  <c r="H956" i="13"/>
  <c r="H957" i="13"/>
  <c r="H958" i="13"/>
  <c r="H959" i="13"/>
  <c r="H960" i="13"/>
  <c r="H961" i="13"/>
  <c r="H962" i="13"/>
  <c r="H963" i="13"/>
  <c r="H964" i="13"/>
  <c r="H965" i="13"/>
  <c r="H966" i="13"/>
  <c r="H967" i="13"/>
  <c r="H968" i="13"/>
  <c r="H969" i="13"/>
  <c r="H970" i="13"/>
  <c r="H971" i="13"/>
  <c r="H972" i="13"/>
  <c r="H973" i="13"/>
  <c r="H974" i="13"/>
  <c r="H975" i="13"/>
  <c r="H976" i="13"/>
  <c r="H977" i="13"/>
  <c r="H978" i="13"/>
  <c r="H979" i="13"/>
  <c r="H980" i="13"/>
  <c r="H981" i="13"/>
  <c r="H982" i="13"/>
  <c r="H983" i="13"/>
  <c r="H984" i="13"/>
  <c r="H985" i="13"/>
  <c r="H986" i="13"/>
  <c r="H987" i="13"/>
  <c r="H988" i="13"/>
  <c r="H989" i="13"/>
  <c r="H990" i="13"/>
  <c r="H991" i="13"/>
  <c r="H992" i="13"/>
  <c r="H993" i="13"/>
  <c r="H994" i="13"/>
  <c r="H995" i="13"/>
  <c r="H996" i="13"/>
  <c r="H997" i="13"/>
  <c r="H998" i="13"/>
  <c r="H999" i="13"/>
  <c r="H1000" i="13"/>
  <c r="J5" i="13"/>
  <c r="J6" i="13"/>
  <c r="J7" i="13"/>
  <c r="J8" i="13"/>
  <c r="J9" i="13"/>
  <c r="J10" i="13"/>
  <c r="J11"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J68" i="13"/>
  <c r="J69" i="13"/>
  <c r="J70" i="13"/>
  <c r="J71" i="13"/>
  <c r="J72" i="13"/>
  <c r="J73" i="13"/>
  <c r="J74" i="13"/>
  <c r="J75" i="13"/>
  <c r="J76" i="13"/>
  <c r="J77" i="13"/>
  <c r="J78" i="13"/>
  <c r="J79" i="13"/>
  <c r="J80" i="13"/>
  <c r="J81" i="13"/>
  <c r="J82" i="13"/>
  <c r="J83" i="13"/>
  <c r="J84" i="13"/>
  <c r="J85" i="13"/>
  <c r="J86" i="13"/>
  <c r="J87" i="13"/>
  <c r="J88" i="13"/>
  <c r="J89" i="13"/>
  <c r="J90" i="13"/>
  <c r="J91" i="13"/>
  <c r="J92" i="13"/>
  <c r="J93" i="13"/>
  <c r="J94" i="13"/>
  <c r="J95" i="13"/>
  <c r="J96" i="13"/>
  <c r="J97" i="13"/>
  <c r="J98" i="13"/>
  <c r="J99" i="13"/>
  <c r="J100" i="13"/>
  <c r="J101" i="13"/>
  <c r="J102" i="13"/>
  <c r="J103" i="13"/>
  <c r="J104" i="13"/>
  <c r="J105" i="13"/>
  <c r="J106" i="13"/>
  <c r="J107" i="13"/>
  <c r="J108" i="13"/>
  <c r="J109" i="13"/>
  <c r="J110" i="13"/>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6" i="13"/>
  <c r="J177" i="13"/>
  <c r="J178" i="13"/>
  <c r="J179" i="13"/>
  <c r="J180" i="13"/>
  <c r="J181" i="13"/>
  <c r="J182" i="13"/>
  <c r="J183" i="13"/>
  <c r="J184" i="13"/>
  <c r="J185" i="13"/>
  <c r="J186" i="13"/>
  <c r="J187" i="13"/>
  <c r="J188" i="13"/>
  <c r="J189" i="13"/>
  <c r="J190" i="13"/>
  <c r="J191" i="13"/>
  <c r="J192" i="13"/>
  <c r="J193" i="13"/>
  <c r="J194" i="13"/>
  <c r="J195" i="13"/>
  <c r="J196" i="13"/>
  <c r="J197" i="13"/>
  <c r="J198" i="13"/>
  <c r="J199" i="13"/>
  <c r="J200" i="13"/>
  <c r="J201" i="13"/>
  <c r="J202" i="13"/>
  <c r="J203" i="13"/>
  <c r="J204" i="13"/>
  <c r="J205" i="13"/>
  <c r="J206" i="13"/>
  <c r="J207" i="13"/>
  <c r="J208" i="13"/>
  <c r="J209" i="13"/>
  <c r="J210" i="13"/>
  <c r="J211" i="13"/>
  <c r="J212" i="13"/>
  <c r="J213" i="13"/>
  <c r="J214" i="13"/>
  <c r="J215" i="13"/>
  <c r="J216" i="13"/>
  <c r="J217" i="13"/>
  <c r="J218" i="13"/>
  <c r="J219" i="13"/>
  <c r="J220" i="13"/>
  <c r="J221" i="13"/>
  <c r="J222" i="13"/>
  <c r="J223" i="13"/>
  <c r="J224" i="13"/>
  <c r="J225" i="13"/>
  <c r="J226" i="13"/>
  <c r="J227" i="13"/>
  <c r="J228" i="13"/>
  <c r="J229" i="13"/>
  <c r="J230" i="13"/>
  <c r="J231" i="13"/>
  <c r="J232" i="13"/>
  <c r="J233" i="13"/>
  <c r="J234" i="13"/>
  <c r="J235" i="13"/>
  <c r="J236" i="13"/>
  <c r="J237" i="13"/>
  <c r="J238" i="13"/>
  <c r="J239" i="13"/>
  <c r="J240" i="13"/>
  <c r="J241" i="13"/>
  <c r="J242" i="13"/>
  <c r="J243" i="13"/>
  <c r="J244" i="13"/>
  <c r="J245" i="13"/>
  <c r="J246" i="13"/>
  <c r="J247" i="13"/>
  <c r="J248" i="13"/>
  <c r="J249" i="13"/>
  <c r="J250" i="13"/>
  <c r="J251" i="13"/>
  <c r="J252" i="13"/>
  <c r="J253" i="13"/>
  <c r="J254" i="13"/>
  <c r="J255" i="13"/>
  <c r="J256" i="13"/>
  <c r="J257" i="13"/>
  <c r="J258" i="13"/>
  <c r="J259" i="13"/>
  <c r="J260" i="13"/>
  <c r="J261" i="13"/>
  <c r="J262" i="13"/>
  <c r="J263" i="13"/>
  <c r="J264" i="13"/>
  <c r="J265" i="13"/>
  <c r="J266" i="13"/>
  <c r="J267" i="13"/>
  <c r="J268" i="13"/>
  <c r="J269" i="13"/>
  <c r="J270" i="13"/>
  <c r="J271" i="13"/>
  <c r="J272" i="13"/>
  <c r="J273" i="13"/>
  <c r="J274" i="13"/>
  <c r="J275" i="13"/>
  <c r="J276" i="13"/>
  <c r="J277" i="13"/>
  <c r="J278" i="13"/>
  <c r="J279" i="13"/>
  <c r="J280" i="13"/>
  <c r="J281" i="13"/>
  <c r="J282" i="13"/>
  <c r="J283" i="13"/>
  <c r="J284" i="13"/>
  <c r="J285" i="13"/>
  <c r="J286" i="13"/>
  <c r="J287" i="13"/>
  <c r="J288" i="13"/>
  <c r="J289" i="13"/>
  <c r="J290" i="13"/>
  <c r="J291" i="13"/>
  <c r="J292" i="13"/>
  <c r="J293" i="13"/>
  <c r="J294" i="13"/>
  <c r="J295" i="13"/>
  <c r="J296" i="13"/>
  <c r="J297" i="13"/>
  <c r="J298" i="13"/>
  <c r="J299" i="13"/>
  <c r="J300" i="13"/>
  <c r="J301" i="13"/>
  <c r="J302" i="13"/>
  <c r="J303" i="13"/>
  <c r="J304" i="13"/>
  <c r="J305" i="13"/>
  <c r="J306" i="13"/>
  <c r="J307" i="13"/>
  <c r="J308" i="13"/>
  <c r="J309" i="13"/>
  <c r="J310" i="13"/>
  <c r="J311" i="13"/>
  <c r="J312" i="13"/>
  <c r="J313" i="13"/>
  <c r="J314" i="13"/>
  <c r="J315" i="13"/>
  <c r="J316" i="13"/>
  <c r="J317" i="13"/>
  <c r="J318" i="13"/>
  <c r="J319" i="13"/>
  <c r="J320" i="13"/>
  <c r="J321" i="13"/>
  <c r="J322" i="13"/>
  <c r="J323" i="13"/>
  <c r="J324" i="13"/>
  <c r="J325" i="13"/>
  <c r="J326" i="13"/>
  <c r="J327" i="13"/>
  <c r="J328" i="13"/>
  <c r="J329" i="13"/>
  <c r="J330" i="13"/>
  <c r="J331" i="13"/>
  <c r="J332" i="13"/>
  <c r="J333" i="13"/>
  <c r="J334" i="13"/>
  <c r="J335" i="13"/>
  <c r="J336" i="13"/>
  <c r="J337" i="13"/>
  <c r="J338" i="13"/>
  <c r="J339" i="13"/>
  <c r="J340" i="13"/>
  <c r="J341" i="13"/>
  <c r="J342" i="13"/>
  <c r="J343" i="13"/>
  <c r="J344" i="13"/>
  <c r="J345" i="13"/>
  <c r="J346" i="13"/>
  <c r="J347" i="13"/>
  <c r="J348" i="13"/>
  <c r="J349" i="13"/>
  <c r="J350" i="13"/>
  <c r="J351" i="13"/>
  <c r="J352" i="13"/>
  <c r="J353" i="13"/>
  <c r="J354" i="13"/>
  <c r="J355" i="13"/>
  <c r="J356" i="13"/>
  <c r="J357" i="13"/>
  <c r="J358" i="13"/>
  <c r="J359" i="13"/>
  <c r="J360" i="13"/>
  <c r="J361" i="13"/>
  <c r="J362" i="13"/>
  <c r="J363" i="13"/>
  <c r="J364" i="13"/>
  <c r="J365" i="13"/>
  <c r="J366" i="13"/>
  <c r="J367" i="13"/>
  <c r="J368" i="13"/>
  <c r="J369" i="13"/>
  <c r="J370" i="13"/>
  <c r="J371" i="13"/>
  <c r="J372" i="13"/>
  <c r="J373" i="13"/>
  <c r="J374" i="13"/>
  <c r="J375" i="13"/>
  <c r="J376" i="13"/>
  <c r="J377" i="13"/>
  <c r="J378" i="13"/>
  <c r="J379" i="13"/>
  <c r="J380" i="13"/>
  <c r="J381" i="13"/>
  <c r="J382" i="13"/>
  <c r="J383" i="13"/>
  <c r="J384" i="13"/>
  <c r="J385" i="13"/>
  <c r="J386" i="13"/>
  <c r="J387" i="13"/>
  <c r="J388" i="13"/>
  <c r="J389" i="13"/>
  <c r="J390" i="13"/>
  <c r="J391" i="13"/>
  <c r="J392" i="13"/>
  <c r="J393" i="13"/>
  <c r="J394" i="13"/>
  <c r="J395" i="13"/>
  <c r="J396" i="13"/>
  <c r="J397" i="13"/>
  <c r="J398" i="13"/>
  <c r="J399" i="13"/>
  <c r="J400" i="13"/>
  <c r="J401" i="13"/>
  <c r="J402" i="13"/>
  <c r="J403" i="13"/>
  <c r="J404" i="13"/>
  <c r="J405" i="13"/>
  <c r="J406" i="13"/>
  <c r="J407" i="13"/>
  <c r="J408" i="13"/>
  <c r="J409" i="13"/>
  <c r="J410" i="13"/>
  <c r="J411" i="13"/>
  <c r="J412" i="13"/>
  <c r="J413" i="13"/>
  <c r="J414" i="13"/>
  <c r="J415" i="13"/>
  <c r="J416" i="13"/>
  <c r="J417" i="13"/>
  <c r="J418" i="13"/>
  <c r="J419" i="13"/>
  <c r="J420" i="13"/>
  <c r="J421" i="13"/>
  <c r="J422" i="13"/>
  <c r="J423" i="13"/>
  <c r="J424" i="13"/>
  <c r="J425" i="13"/>
  <c r="J426" i="13"/>
  <c r="J427" i="13"/>
  <c r="J428" i="13"/>
  <c r="J429" i="13"/>
  <c r="J430" i="13"/>
  <c r="J431" i="13"/>
  <c r="J432" i="13"/>
  <c r="J433" i="13"/>
  <c r="J434" i="13"/>
  <c r="J435" i="13"/>
  <c r="J436" i="13"/>
  <c r="J437" i="13"/>
  <c r="J438" i="13"/>
  <c r="J439" i="13"/>
  <c r="J440" i="13"/>
  <c r="J441" i="13"/>
  <c r="J442" i="13"/>
  <c r="J443" i="13"/>
  <c r="J444" i="13"/>
  <c r="J445" i="13"/>
  <c r="J446" i="13"/>
  <c r="J447" i="13"/>
  <c r="J448" i="13"/>
  <c r="J449" i="13"/>
  <c r="J450" i="13"/>
  <c r="J451" i="13"/>
  <c r="J452" i="13"/>
  <c r="J453" i="13"/>
  <c r="J454" i="13"/>
  <c r="J455" i="13"/>
  <c r="J456" i="13"/>
  <c r="J457" i="13"/>
  <c r="J458" i="13"/>
  <c r="J459" i="13"/>
  <c r="J460" i="13"/>
  <c r="J461" i="13"/>
  <c r="J462" i="13"/>
  <c r="J463" i="13"/>
  <c r="J464" i="13"/>
  <c r="J465" i="13"/>
  <c r="J466" i="13"/>
  <c r="J467" i="13"/>
  <c r="J468" i="13"/>
  <c r="J469" i="13"/>
  <c r="J470" i="13"/>
  <c r="J471" i="13"/>
  <c r="J472" i="13"/>
  <c r="J473" i="13"/>
  <c r="J474" i="13"/>
  <c r="J475" i="13"/>
  <c r="J476" i="13"/>
  <c r="J477" i="13"/>
  <c r="J478" i="13"/>
  <c r="J479" i="13"/>
  <c r="J480" i="13"/>
  <c r="J481" i="13"/>
  <c r="J482" i="13"/>
  <c r="J483" i="13"/>
  <c r="J484" i="13"/>
  <c r="J485" i="13"/>
  <c r="J486" i="13"/>
  <c r="J487" i="13"/>
  <c r="J488" i="13"/>
  <c r="J489" i="13"/>
  <c r="J490" i="13"/>
  <c r="J491" i="13"/>
  <c r="J492" i="13"/>
  <c r="J493" i="13"/>
  <c r="J494" i="13"/>
  <c r="J495" i="13"/>
  <c r="J496" i="13"/>
  <c r="J497" i="13"/>
  <c r="J498" i="13"/>
  <c r="J499" i="13"/>
  <c r="J500" i="13"/>
  <c r="J501" i="13"/>
  <c r="J502" i="13"/>
  <c r="J503" i="13"/>
  <c r="J504" i="13"/>
  <c r="J505" i="13"/>
  <c r="J506" i="13"/>
  <c r="J507" i="13"/>
  <c r="J508" i="13"/>
  <c r="J509" i="13"/>
  <c r="J510" i="13"/>
  <c r="J511" i="13"/>
  <c r="J512" i="13"/>
  <c r="J513" i="13"/>
  <c r="J514" i="13"/>
  <c r="J515" i="13"/>
  <c r="J516" i="13"/>
  <c r="J517" i="13"/>
  <c r="J518" i="13"/>
  <c r="J519" i="13"/>
  <c r="J520" i="13"/>
  <c r="J521" i="13"/>
  <c r="J522" i="13"/>
  <c r="J523" i="13"/>
  <c r="J524" i="13"/>
  <c r="J525" i="13"/>
  <c r="J526" i="13"/>
  <c r="J527" i="13"/>
  <c r="J528" i="13"/>
  <c r="J529" i="13"/>
  <c r="J530" i="13"/>
  <c r="J531" i="13"/>
  <c r="J532" i="13"/>
  <c r="J533" i="13"/>
  <c r="J534" i="13"/>
  <c r="J535" i="13"/>
  <c r="J536" i="13"/>
  <c r="J537" i="13"/>
  <c r="J538" i="13"/>
  <c r="J539" i="13"/>
  <c r="J540" i="13"/>
  <c r="J541" i="13"/>
  <c r="J542" i="13"/>
  <c r="J543" i="13"/>
  <c r="J544" i="13"/>
  <c r="J545" i="13"/>
  <c r="J546" i="13"/>
  <c r="J547" i="13"/>
  <c r="J548" i="13"/>
  <c r="J549" i="13"/>
  <c r="J550" i="13"/>
  <c r="J551" i="13"/>
  <c r="J552" i="13"/>
  <c r="J553" i="13"/>
  <c r="J554" i="13"/>
  <c r="J555" i="13"/>
  <c r="J556" i="13"/>
  <c r="J557" i="13"/>
  <c r="J558" i="13"/>
  <c r="J559" i="13"/>
  <c r="J560" i="13"/>
  <c r="J561" i="13"/>
  <c r="J562" i="13"/>
  <c r="J563" i="13"/>
  <c r="J564" i="13"/>
  <c r="J565" i="13"/>
  <c r="J566" i="13"/>
  <c r="J567" i="13"/>
  <c r="J568" i="13"/>
  <c r="J569" i="13"/>
  <c r="J570" i="13"/>
  <c r="J571" i="13"/>
  <c r="J572" i="13"/>
  <c r="J573" i="13"/>
  <c r="J574" i="13"/>
  <c r="J575" i="13"/>
  <c r="J576" i="13"/>
  <c r="J577" i="13"/>
  <c r="J578" i="13"/>
  <c r="J579" i="13"/>
  <c r="J580" i="13"/>
  <c r="J581" i="13"/>
  <c r="J582" i="13"/>
  <c r="J583" i="13"/>
  <c r="J584" i="13"/>
  <c r="J585" i="13"/>
  <c r="J586" i="13"/>
  <c r="J587" i="13"/>
  <c r="J588" i="13"/>
  <c r="J589" i="13"/>
  <c r="J590" i="13"/>
  <c r="J591" i="13"/>
  <c r="J592" i="13"/>
  <c r="J593" i="13"/>
  <c r="J594" i="13"/>
  <c r="J595" i="13"/>
  <c r="J596" i="13"/>
  <c r="J597" i="13"/>
  <c r="J598" i="13"/>
  <c r="J599" i="13"/>
  <c r="J600" i="13"/>
  <c r="J601" i="13"/>
  <c r="J602" i="13"/>
  <c r="J603" i="13"/>
  <c r="J604" i="13"/>
  <c r="J605" i="13"/>
  <c r="J606" i="13"/>
  <c r="J607" i="13"/>
  <c r="J608" i="13"/>
  <c r="J609" i="13"/>
  <c r="J610" i="13"/>
  <c r="J611" i="13"/>
  <c r="J612" i="13"/>
  <c r="J613" i="13"/>
  <c r="J614" i="13"/>
  <c r="J615" i="13"/>
  <c r="J616" i="13"/>
  <c r="J617" i="13"/>
  <c r="J618" i="13"/>
  <c r="J619" i="13"/>
  <c r="J620" i="13"/>
  <c r="J621" i="13"/>
  <c r="J622" i="13"/>
  <c r="J623" i="13"/>
  <c r="J624" i="13"/>
  <c r="J625" i="13"/>
  <c r="J626" i="13"/>
  <c r="J627" i="13"/>
  <c r="J628" i="13"/>
  <c r="J629" i="13"/>
  <c r="J630" i="13"/>
  <c r="J631" i="13"/>
  <c r="J632" i="13"/>
  <c r="J633" i="13"/>
  <c r="J634" i="13"/>
  <c r="J635" i="13"/>
  <c r="J636" i="13"/>
  <c r="J637" i="13"/>
  <c r="J638" i="13"/>
  <c r="J639" i="13"/>
  <c r="J640" i="13"/>
  <c r="J641" i="13"/>
  <c r="J642" i="13"/>
  <c r="J643" i="13"/>
  <c r="J644" i="13"/>
  <c r="J645" i="13"/>
  <c r="J646" i="13"/>
  <c r="J647" i="13"/>
  <c r="J648" i="13"/>
  <c r="J649" i="13"/>
  <c r="J650" i="13"/>
  <c r="J651" i="13"/>
  <c r="J652" i="13"/>
  <c r="J653" i="13"/>
  <c r="J654" i="13"/>
  <c r="J655" i="13"/>
  <c r="J656" i="13"/>
  <c r="J657" i="13"/>
  <c r="J658" i="13"/>
  <c r="J659" i="13"/>
  <c r="J660" i="13"/>
  <c r="J661" i="13"/>
  <c r="J662" i="13"/>
  <c r="J663" i="13"/>
  <c r="J664" i="13"/>
  <c r="J665" i="13"/>
  <c r="J666" i="13"/>
  <c r="J667" i="13"/>
  <c r="J668" i="13"/>
  <c r="J669" i="13"/>
  <c r="J670" i="13"/>
  <c r="J671" i="13"/>
  <c r="J672" i="13"/>
  <c r="J673" i="13"/>
  <c r="J674" i="13"/>
  <c r="J675" i="13"/>
  <c r="J676" i="13"/>
  <c r="J677" i="13"/>
  <c r="J678" i="13"/>
  <c r="J679" i="13"/>
  <c r="J680" i="13"/>
  <c r="J681" i="13"/>
  <c r="J682" i="13"/>
  <c r="J683" i="13"/>
  <c r="J684" i="13"/>
  <c r="J685" i="13"/>
  <c r="J686" i="13"/>
  <c r="J687" i="13"/>
  <c r="J688" i="13"/>
  <c r="J689" i="13"/>
  <c r="J690" i="13"/>
  <c r="J691" i="13"/>
  <c r="J692" i="13"/>
  <c r="J693" i="13"/>
  <c r="J694" i="13"/>
  <c r="J695" i="13"/>
  <c r="J696" i="13"/>
  <c r="J697" i="13"/>
  <c r="J698" i="13"/>
  <c r="J699" i="13"/>
  <c r="J700" i="13"/>
  <c r="J701" i="13"/>
  <c r="J702" i="13"/>
  <c r="J703" i="13"/>
  <c r="J704" i="13"/>
  <c r="J705" i="13"/>
  <c r="J706" i="13"/>
  <c r="J707" i="13"/>
  <c r="J708" i="13"/>
  <c r="J709" i="13"/>
  <c r="J710" i="13"/>
  <c r="J711" i="13"/>
  <c r="J712" i="13"/>
  <c r="J713" i="13"/>
  <c r="J714" i="13"/>
  <c r="J715" i="13"/>
  <c r="J716" i="13"/>
  <c r="J717" i="13"/>
  <c r="J718" i="13"/>
  <c r="J719" i="13"/>
  <c r="J720" i="13"/>
  <c r="J721" i="13"/>
  <c r="J722" i="13"/>
  <c r="J723" i="13"/>
  <c r="J724" i="13"/>
  <c r="J725" i="13"/>
  <c r="J726" i="13"/>
  <c r="J727" i="13"/>
  <c r="J728" i="13"/>
  <c r="J729" i="13"/>
  <c r="J730" i="13"/>
  <c r="J731" i="13"/>
  <c r="J732" i="13"/>
  <c r="J733" i="13"/>
  <c r="J734" i="13"/>
  <c r="J735" i="13"/>
  <c r="J736" i="13"/>
  <c r="J737" i="13"/>
  <c r="J738" i="13"/>
  <c r="J739" i="13"/>
  <c r="J740" i="13"/>
  <c r="J741" i="13"/>
  <c r="J742" i="13"/>
  <c r="J743" i="13"/>
  <c r="J744" i="13"/>
  <c r="J745" i="13"/>
  <c r="J746" i="13"/>
  <c r="J747" i="13"/>
  <c r="J748" i="13"/>
  <c r="J749" i="13"/>
  <c r="J750" i="13"/>
  <c r="J751" i="13"/>
  <c r="J752" i="13"/>
  <c r="J753" i="13"/>
  <c r="J754" i="13"/>
  <c r="J755" i="13"/>
  <c r="J756" i="13"/>
  <c r="J757" i="13"/>
  <c r="J758" i="13"/>
  <c r="J759" i="13"/>
  <c r="J760" i="13"/>
  <c r="J761" i="13"/>
  <c r="J762" i="13"/>
  <c r="J763" i="13"/>
  <c r="J764" i="13"/>
  <c r="J765" i="13"/>
  <c r="J766" i="13"/>
  <c r="J767" i="13"/>
  <c r="J768" i="13"/>
  <c r="J769" i="13"/>
  <c r="J770" i="13"/>
  <c r="J771" i="13"/>
  <c r="J772" i="13"/>
  <c r="J773" i="13"/>
  <c r="J774" i="13"/>
  <c r="J775" i="13"/>
  <c r="J776" i="13"/>
  <c r="J777" i="13"/>
  <c r="J778" i="13"/>
  <c r="J779" i="13"/>
  <c r="J780" i="13"/>
  <c r="J781" i="13"/>
  <c r="J782" i="13"/>
  <c r="J783" i="13"/>
  <c r="J784" i="13"/>
  <c r="J785" i="13"/>
  <c r="J786" i="13"/>
  <c r="J787" i="13"/>
  <c r="J788" i="13"/>
  <c r="J789" i="13"/>
  <c r="J790" i="13"/>
  <c r="J791" i="13"/>
  <c r="J792" i="13"/>
  <c r="J793" i="13"/>
  <c r="J794" i="13"/>
  <c r="J795" i="13"/>
  <c r="J796" i="13"/>
  <c r="J797" i="13"/>
  <c r="J798" i="13"/>
  <c r="J799" i="13"/>
  <c r="J800" i="13"/>
  <c r="J801" i="13"/>
  <c r="J802" i="13"/>
  <c r="J803" i="13"/>
  <c r="J804" i="13"/>
  <c r="J805" i="13"/>
  <c r="J806" i="13"/>
  <c r="J807" i="13"/>
  <c r="J808" i="13"/>
  <c r="J809" i="13"/>
  <c r="J810" i="13"/>
  <c r="J811" i="13"/>
  <c r="J812" i="13"/>
  <c r="J813" i="13"/>
  <c r="J814" i="13"/>
  <c r="J815" i="13"/>
  <c r="J816" i="13"/>
  <c r="J817" i="13"/>
  <c r="J818" i="13"/>
  <c r="J819" i="13"/>
  <c r="J820" i="13"/>
  <c r="J821" i="13"/>
  <c r="J822" i="13"/>
  <c r="J823" i="13"/>
  <c r="J824" i="13"/>
  <c r="J825" i="13"/>
  <c r="J826" i="13"/>
  <c r="J827" i="13"/>
  <c r="J828" i="13"/>
  <c r="J829" i="13"/>
  <c r="J830" i="13"/>
  <c r="J831" i="13"/>
  <c r="J832" i="13"/>
  <c r="J833" i="13"/>
  <c r="J834" i="13"/>
  <c r="J835" i="13"/>
  <c r="J836" i="13"/>
  <c r="J837" i="13"/>
  <c r="J838" i="13"/>
  <c r="J839" i="13"/>
  <c r="J840" i="13"/>
  <c r="J841" i="13"/>
  <c r="J842" i="13"/>
  <c r="J843" i="13"/>
  <c r="J844" i="13"/>
  <c r="J845" i="13"/>
  <c r="J846" i="13"/>
  <c r="J847" i="13"/>
  <c r="J848" i="13"/>
  <c r="J849" i="13"/>
  <c r="J850" i="13"/>
  <c r="J851" i="13"/>
  <c r="J852" i="13"/>
  <c r="J853" i="13"/>
  <c r="J854" i="13"/>
  <c r="J855" i="13"/>
  <c r="J856" i="13"/>
  <c r="J857" i="13"/>
  <c r="J858" i="13"/>
  <c r="J859" i="13"/>
  <c r="J860" i="13"/>
  <c r="J861" i="13"/>
  <c r="J862" i="13"/>
  <c r="J863" i="13"/>
  <c r="J864" i="13"/>
  <c r="J865" i="13"/>
  <c r="J866" i="13"/>
  <c r="J867" i="13"/>
  <c r="J868" i="13"/>
  <c r="J869" i="13"/>
  <c r="J870" i="13"/>
  <c r="J871" i="13"/>
  <c r="J872" i="13"/>
  <c r="J873" i="13"/>
  <c r="J874" i="13"/>
  <c r="J875" i="13"/>
  <c r="J876" i="13"/>
  <c r="J877" i="13"/>
  <c r="J878" i="13"/>
  <c r="J879" i="13"/>
  <c r="J880" i="13"/>
  <c r="J881" i="13"/>
  <c r="J882" i="13"/>
  <c r="J883" i="13"/>
  <c r="J884" i="13"/>
  <c r="J885" i="13"/>
  <c r="J886" i="13"/>
  <c r="J887" i="13"/>
  <c r="J888" i="13"/>
  <c r="J889" i="13"/>
  <c r="J890" i="13"/>
  <c r="J891" i="13"/>
  <c r="J892" i="13"/>
  <c r="J893" i="13"/>
  <c r="J894" i="13"/>
  <c r="J895" i="13"/>
  <c r="J896" i="13"/>
  <c r="J897" i="13"/>
  <c r="J898" i="13"/>
  <c r="J899" i="13"/>
  <c r="J900" i="13"/>
  <c r="J901" i="13"/>
  <c r="J902" i="13"/>
  <c r="J903" i="13"/>
  <c r="J904" i="13"/>
  <c r="J905" i="13"/>
  <c r="J906" i="13"/>
  <c r="J907" i="13"/>
  <c r="J908" i="13"/>
  <c r="J909" i="13"/>
  <c r="J910" i="13"/>
  <c r="J911" i="13"/>
  <c r="J912" i="13"/>
  <c r="J913" i="13"/>
  <c r="J914" i="13"/>
  <c r="J915" i="13"/>
  <c r="J916" i="13"/>
  <c r="J917" i="13"/>
  <c r="J918" i="13"/>
  <c r="J919" i="13"/>
  <c r="J920" i="13"/>
  <c r="J921" i="13"/>
  <c r="J922" i="13"/>
  <c r="J923" i="13"/>
  <c r="J924" i="13"/>
  <c r="J925" i="13"/>
  <c r="J926" i="13"/>
  <c r="J927" i="13"/>
  <c r="J928" i="13"/>
  <c r="J929" i="13"/>
  <c r="J930" i="13"/>
  <c r="J931" i="13"/>
  <c r="J932" i="13"/>
  <c r="J933" i="13"/>
  <c r="J934" i="13"/>
  <c r="J935" i="13"/>
  <c r="J936" i="13"/>
  <c r="J937" i="13"/>
  <c r="J938" i="13"/>
  <c r="J939" i="13"/>
  <c r="J940" i="13"/>
  <c r="J941" i="13"/>
  <c r="J942" i="13"/>
  <c r="J943" i="13"/>
  <c r="J944" i="13"/>
  <c r="J945" i="13"/>
  <c r="J946" i="13"/>
  <c r="J947" i="13"/>
  <c r="J948" i="13"/>
  <c r="J949" i="13"/>
  <c r="J950" i="13"/>
  <c r="J951" i="13"/>
  <c r="J952" i="13"/>
  <c r="J953" i="13"/>
  <c r="J954" i="13"/>
  <c r="J955" i="13"/>
  <c r="J956" i="13"/>
  <c r="J957" i="13"/>
  <c r="J958" i="13"/>
  <c r="J959" i="13"/>
  <c r="J960" i="13"/>
  <c r="J961" i="13"/>
  <c r="J962" i="13"/>
  <c r="J963" i="13"/>
  <c r="J964" i="13"/>
  <c r="J965" i="13"/>
  <c r="J966" i="13"/>
  <c r="J967" i="13"/>
  <c r="J968" i="13"/>
  <c r="J969" i="13"/>
  <c r="J970" i="13"/>
  <c r="J971" i="13"/>
  <c r="J972" i="13"/>
  <c r="J973" i="13"/>
  <c r="J974" i="13"/>
  <c r="J975" i="13"/>
  <c r="J976" i="13"/>
  <c r="J977" i="13"/>
  <c r="J978" i="13"/>
  <c r="J979" i="13"/>
  <c r="J980" i="13"/>
  <c r="J981" i="13"/>
  <c r="J982" i="13"/>
  <c r="J983" i="13"/>
  <c r="J984" i="13"/>
  <c r="J985" i="13"/>
  <c r="J986" i="13"/>
  <c r="J987" i="13"/>
  <c r="J988" i="13"/>
  <c r="J989" i="13"/>
  <c r="J990" i="13"/>
  <c r="J991" i="13"/>
  <c r="J992" i="13"/>
  <c r="J993" i="13"/>
  <c r="J994" i="13"/>
  <c r="J995" i="13"/>
  <c r="J996" i="13"/>
  <c r="J997" i="13"/>
  <c r="J998" i="13"/>
  <c r="J999" i="13"/>
  <c r="J1000" i="13"/>
  <c r="J4" i="13"/>
  <c r="I6" i="13"/>
  <c r="I7" i="13"/>
  <c r="I8" i="13"/>
  <c r="I10" i="13"/>
  <c r="I11"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10" i="13"/>
  <c r="I111" i="13"/>
  <c r="I112" i="13"/>
  <c r="I113" i="13"/>
  <c r="I114" i="13"/>
  <c r="I115" i="13"/>
  <c r="I116" i="13"/>
  <c r="I117" i="13"/>
  <c r="I118" i="13"/>
  <c r="I119" i="13"/>
  <c r="I120" i="13"/>
  <c r="I121" i="13"/>
  <c r="I122" i="13"/>
  <c r="I123" i="13"/>
  <c r="I124" i="13"/>
  <c r="I125" i="13"/>
  <c r="I126" i="13"/>
  <c r="I127" i="13"/>
  <c r="I128" i="13"/>
  <c r="I129" i="13"/>
  <c r="I130"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I186" i="13"/>
  <c r="I187" i="13"/>
  <c r="I188" i="13"/>
  <c r="I189" i="13"/>
  <c r="I190" i="13"/>
  <c r="I191" i="13"/>
  <c r="I192" i="13"/>
  <c r="I193" i="13"/>
  <c r="I194" i="13"/>
  <c r="I195" i="13"/>
  <c r="I196" i="13"/>
  <c r="I197" i="13"/>
  <c r="I198" i="13"/>
  <c r="I199" i="13"/>
  <c r="I200" i="13"/>
  <c r="I201" i="13"/>
  <c r="I202" i="13"/>
  <c r="I203" i="13"/>
  <c r="I204" i="13"/>
  <c r="I205" i="13"/>
  <c r="I206" i="13"/>
  <c r="I207" i="13"/>
  <c r="I208" i="13"/>
  <c r="I209" i="13"/>
  <c r="I210" i="13"/>
  <c r="I211" i="13"/>
  <c r="I212" i="13"/>
  <c r="I213" i="13"/>
  <c r="I214" i="13"/>
  <c r="I215" i="13"/>
  <c r="I216" i="13"/>
  <c r="I217" i="13"/>
  <c r="I218" i="13"/>
  <c r="I219" i="13"/>
  <c r="I220" i="13"/>
  <c r="I221" i="13"/>
  <c r="I222" i="13"/>
  <c r="I223" i="13"/>
  <c r="I224" i="13"/>
  <c r="I225" i="13"/>
  <c r="I226" i="13"/>
  <c r="I227" i="13"/>
  <c r="I228" i="13"/>
  <c r="I229" i="13"/>
  <c r="I230" i="13"/>
  <c r="I231" i="13"/>
  <c r="I232" i="13"/>
  <c r="I233" i="13"/>
  <c r="I234" i="13"/>
  <c r="I235" i="13"/>
  <c r="I236" i="13"/>
  <c r="I237" i="13"/>
  <c r="I238" i="13"/>
  <c r="I239" i="13"/>
  <c r="I240" i="13"/>
  <c r="I241" i="13"/>
  <c r="I242" i="13"/>
  <c r="I243" i="13"/>
  <c r="I244" i="13"/>
  <c r="I245" i="13"/>
  <c r="I246" i="13"/>
  <c r="I247" i="13"/>
  <c r="I248" i="13"/>
  <c r="I249" i="13"/>
  <c r="I250" i="13"/>
  <c r="I251" i="13"/>
  <c r="I252" i="13"/>
  <c r="I253" i="13"/>
  <c r="I254" i="13"/>
  <c r="I255" i="13"/>
  <c r="I256" i="13"/>
  <c r="I257" i="13"/>
  <c r="I258" i="13"/>
  <c r="I259" i="13"/>
  <c r="I260" i="13"/>
  <c r="I261" i="13"/>
  <c r="I262" i="13"/>
  <c r="I263" i="13"/>
  <c r="I264" i="13"/>
  <c r="I265" i="13"/>
  <c r="I266" i="13"/>
  <c r="I267" i="13"/>
  <c r="I268" i="13"/>
  <c r="I269" i="13"/>
  <c r="I270" i="13"/>
  <c r="I271" i="13"/>
  <c r="I272" i="13"/>
  <c r="I273" i="13"/>
  <c r="I274" i="13"/>
  <c r="I275" i="13"/>
  <c r="I276" i="13"/>
  <c r="I277" i="13"/>
  <c r="I278" i="13"/>
  <c r="I279" i="13"/>
  <c r="I280" i="13"/>
  <c r="I281" i="13"/>
  <c r="I282" i="13"/>
  <c r="I283" i="13"/>
  <c r="I284" i="13"/>
  <c r="I285" i="13"/>
  <c r="I286" i="13"/>
  <c r="I287" i="13"/>
  <c r="I288" i="13"/>
  <c r="I289" i="13"/>
  <c r="I290" i="13"/>
  <c r="I291" i="13"/>
  <c r="I292" i="13"/>
  <c r="I293" i="13"/>
  <c r="I294" i="13"/>
  <c r="I295" i="13"/>
  <c r="I296" i="13"/>
  <c r="I297" i="13"/>
  <c r="I298" i="13"/>
  <c r="I299" i="13"/>
  <c r="I300" i="13"/>
  <c r="I301" i="13"/>
  <c r="I302" i="13"/>
  <c r="I303" i="13"/>
  <c r="I304" i="13"/>
  <c r="I305" i="13"/>
  <c r="I306" i="13"/>
  <c r="I307" i="13"/>
  <c r="I308" i="13"/>
  <c r="I309" i="13"/>
  <c r="I310" i="13"/>
  <c r="I311" i="13"/>
  <c r="I312" i="13"/>
  <c r="I313" i="13"/>
  <c r="I314" i="13"/>
  <c r="I315" i="13"/>
  <c r="I316" i="13"/>
  <c r="I317" i="13"/>
  <c r="I318" i="13"/>
  <c r="I319" i="13"/>
  <c r="I320" i="13"/>
  <c r="I321" i="13"/>
  <c r="I322" i="13"/>
  <c r="I323" i="13"/>
  <c r="I324" i="13"/>
  <c r="I325" i="13"/>
  <c r="I326" i="13"/>
  <c r="I327" i="13"/>
  <c r="I328" i="13"/>
  <c r="I329" i="13"/>
  <c r="I330" i="13"/>
  <c r="I331" i="13"/>
  <c r="I332" i="13"/>
  <c r="I333" i="13"/>
  <c r="I334" i="13"/>
  <c r="I335" i="13"/>
  <c r="I336" i="13"/>
  <c r="I337" i="13"/>
  <c r="I338" i="13"/>
  <c r="I339" i="13"/>
  <c r="I340" i="13"/>
  <c r="I341" i="13"/>
  <c r="I342" i="13"/>
  <c r="I343" i="13"/>
  <c r="I344" i="13"/>
  <c r="I345" i="13"/>
  <c r="I346" i="13"/>
  <c r="I347" i="13"/>
  <c r="I348" i="13"/>
  <c r="I349" i="13"/>
  <c r="I350" i="13"/>
  <c r="I351" i="13"/>
  <c r="I352" i="13"/>
  <c r="I353" i="13"/>
  <c r="I354" i="13"/>
  <c r="I355" i="13"/>
  <c r="I356" i="13"/>
  <c r="I357" i="13"/>
  <c r="I358" i="13"/>
  <c r="I359" i="13"/>
  <c r="I360" i="13"/>
  <c r="I361" i="13"/>
  <c r="I362" i="13"/>
  <c r="I363" i="13"/>
  <c r="I364" i="13"/>
  <c r="I365" i="13"/>
  <c r="I366" i="13"/>
  <c r="I367" i="13"/>
  <c r="I368" i="13"/>
  <c r="I369" i="13"/>
  <c r="I370" i="13"/>
  <c r="I371" i="13"/>
  <c r="I372" i="13"/>
  <c r="I373" i="13"/>
  <c r="I374" i="13"/>
  <c r="I375" i="13"/>
  <c r="I376" i="13"/>
  <c r="I377" i="13"/>
  <c r="I378" i="13"/>
  <c r="I379" i="13"/>
  <c r="I380" i="13"/>
  <c r="I381" i="13"/>
  <c r="I382" i="13"/>
  <c r="I383" i="13"/>
  <c r="I384" i="13"/>
  <c r="I385" i="13"/>
  <c r="I386" i="13"/>
  <c r="I387" i="13"/>
  <c r="I388" i="13"/>
  <c r="I389" i="13"/>
  <c r="I390" i="13"/>
  <c r="I391" i="13"/>
  <c r="I392" i="13"/>
  <c r="I393" i="13"/>
  <c r="I394" i="13"/>
  <c r="I395" i="13"/>
  <c r="I396" i="13"/>
  <c r="I397" i="13"/>
  <c r="I398" i="13"/>
  <c r="I399" i="13"/>
  <c r="I400" i="13"/>
  <c r="I401" i="13"/>
  <c r="I402" i="13"/>
  <c r="I403" i="13"/>
  <c r="I404" i="13"/>
  <c r="I405" i="13"/>
  <c r="I406" i="13"/>
  <c r="I407" i="13"/>
  <c r="I408" i="13"/>
  <c r="I409" i="13"/>
  <c r="I410" i="13"/>
  <c r="I411" i="13"/>
  <c r="I412" i="13"/>
  <c r="I413" i="13"/>
  <c r="I414" i="13"/>
  <c r="I415" i="13"/>
  <c r="I416" i="13"/>
  <c r="I417" i="13"/>
  <c r="I418" i="13"/>
  <c r="I419" i="13"/>
  <c r="I420" i="13"/>
  <c r="I421" i="13"/>
  <c r="I422" i="13"/>
  <c r="I423" i="13"/>
  <c r="I424" i="13"/>
  <c r="I425" i="13"/>
  <c r="I426" i="13"/>
  <c r="I427" i="13"/>
  <c r="I428" i="13"/>
  <c r="I429" i="13"/>
  <c r="I430" i="13"/>
  <c r="I431" i="13"/>
  <c r="I432" i="13"/>
  <c r="I433" i="13"/>
  <c r="I434" i="13"/>
  <c r="I435" i="13"/>
  <c r="I436" i="13"/>
  <c r="I437" i="13"/>
  <c r="I438" i="13"/>
  <c r="I439" i="13"/>
  <c r="I440" i="13"/>
  <c r="I441" i="13"/>
  <c r="I442" i="13"/>
  <c r="I443" i="13"/>
  <c r="I444" i="13"/>
  <c r="I445" i="13"/>
  <c r="I446" i="13"/>
  <c r="I447" i="13"/>
  <c r="I448" i="13"/>
  <c r="I449" i="13"/>
  <c r="I450" i="13"/>
  <c r="I451" i="13"/>
  <c r="I452" i="13"/>
  <c r="I453" i="13"/>
  <c r="I454" i="13"/>
  <c r="I455" i="13"/>
  <c r="I456" i="13"/>
  <c r="I457" i="13"/>
  <c r="I458" i="13"/>
  <c r="I459" i="13"/>
  <c r="I460" i="13"/>
  <c r="I461" i="13"/>
  <c r="I462" i="13"/>
  <c r="I463" i="13"/>
  <c r="I464" i="13"/>
  <c r="I465" i="13"/>
  <c r="I466" i="13"/>
  <c r="I467" i="13"/>
  <c r="I468" i="13"/>
  <c r="I469" i="13"/>
  <c r="I470" i="13"/>
  <c r="I471" i="13"/>
  <c r="I472" i="13"/>
  <c r="I473" i="13"/>
  <c r="I474" i="13"/>
  <c r="I475" i="13"/>
  <c r="I476" i="13"/>
  <c r="I477" i="13"/>
  <c r="I478" i="13"/>
  <c r="I479" i="13"/>
  <c r="I480" i="13"/>
  <c r="I481" i="13"/>
  <c r="I482" i="13"/>
  <c r="I483" i="13"/>
  <c r="I484" i="13"/>
  <c r="I485" i="13"/>
  <c r="I486" i="13"/>
  <c r="I487" i="13"/>
  <c r="I488" i="13"/>
  <c r="I489" i="13"/>
  <c r="I490" i="13"/>
  <c r="I491" i="13"/>
  <c r="I492" i="13"/>
  <c r="I493" i="13"/>
  <c r="I494" i="13"/>
  <c r="I495" i="13"/>
  <c r="I496" i="13"/>
  <c r="I497" i="13"/>
  <c r="I498" i="13"/>
  <c r="I499" i="13"/>
  <c r="I500" i="13"/>
  <c r="I501" i="13"/>
  <c r="I502" i="13"/>
  <c r="I503" i="13"/>
  <c r="I504" i="13"/>
  <c r="I505" i="13"/>
  <c r="I506" i="13"/>
  <c r="I507" i="13"/>
  <c r="I508" i="13"/>
  <c r="I509" i="13"/>
  <c r="I510" i="13"/>
  <c r="I511" i="13"/>
  <c r="I512" i="13"/>
  <c r="I513" i="13"/>
  <c r="I514" i="13"/>
  <c r="I515" i="13"/>
  <c r="I516" i="13"/>
  <c r="I517" i="13"/>
  <c r="I518" i="13"/>
  <c r="I519" i="13"/>
  <c r="I520" i="13"/>
  <c r="I521" i="13"/>
  <c r="I522" i="13"/>
  <c r="I523" i="13"/>
  <c r="I524" i="13"/>
  <c r="I525" i="13"/>
  <c r="I526" i="13"/>
  <c r="I527" i="13"/>
  <c r="I528" i="13"/>
  <c r="I529" i="13"/>
  <c r="I530" i="13"/>
  <c r="I531" i="13"/>
  <c r="I532" i="13"/>
  <c r="I533" i="13"/>
  <c r="I534" i="13"/>
  <c r="I535" i="13"/>
  <c r="I536" i="13"/>
  <c r="I537" i="13"/>
  <c r="I538" i="13"/>
  <c r="I539" i="13"/>
  <c r="I540" i="13"/>
  <c r="I541" i="13"/>
  <c r="I542" i="13"/>
  <c r="I543" i="13"/>
  <c r="I544" i="13"/>
  <c r="I545" i="13"/>
  <c r="I546" i="13"/>
  <c r="I547" i="13"/>
  <c r="I548" i="13"/>
  <c r="I549" i="13"/>
  <c r="I550" i="13"/>
  <c r="I551" i="13"/>
  <c r="I552" i="13"/>
  <c r="I553" i="13"/>
  <c r="I554" i="13"/>
  <c r="I555" i="13"/>
  <c r="I556" i="13"/>
  <c r="I557" i="13"/>
  <c r="I558" i="13"/>
  <c r="I559" i="13"/>
  <c r="I560" i="13"/>
  <c r="I561" i="13"/>
  <c r="I562" i="13"/>
  <c r="I563" i="13"/>
  <c r="I564" i="13"/>
  <c r="I565" i="13"/>
  <c r="I566" i="13"/>
  <c r="I567" i="13"/>
  <c r="I568" i="13"/>
  <c r="I569" i="13"/>
  <c r="I570" i="13"/>
  <c r="I571" i="13"/>
  <c r="I572" i="13"/>
  <c r="I573" i="13"/>
  <c r="I574" i="13"/>
  <c r="I575" i="13"/>
  <c r="I576" i="13"/>
  <c r="I577" i="13"/>
  <c r="I578" i="13"/>
  <c r="I579" i="13"/>
  <c r="I580" i="13"/>
  <c r="I581" i="13"/>
  <c r="I582" i="13"/>
  <c r="I583" i="13"/>
  <c r="I584" i="13"/>
  <c r="I585" i="13"/>
  <c r="I586" i="13"/>
  <c r="I587" i="13"/>
  <c r="I588" i="13"/>
  <c r="I589" i="13"/>
  <c r="I590" i="13"/>
  <c r="I591" i="13"/>
  <c r="I592" i="13"/>
  <c r="I593" i="13"/>
  <c r="I594" i="13"/>
  <c r="I595" i="13"/>
  <c r="I596" i="13"/>
  <c r="I597" i="13"/>
  <c r="I598" i="13"/>
  <c r="I599" i="13"/>
  <c r="I600" i="13"/>
  <c r="I601" i="13"/>
  <c r="I602" i="13"/>
  <c r="I603" i="13"/>
  <c r="I604" i="13"/>
  <c r="I605" i="13"/>
  <c r="I606" i="13"/>
  <c r="I607" i="13"/>
  <c r="I608" i="13"/>
  <c r="I609" i="13"/>
  <c r="I610" i="13"/>
  <c r="I611" i="13"/>
  <c r="I612" i="13"/>
  <c r="I613" i="13"/>
  <c r="I614" i="13"/>
  <c r="I615" i="13"/>
  <c r="I616" i="13"/>
  <c r="I617" i="13"/>
  <c r="I618" i="13"/>
  <c r="I619" i="13"/>
  <c r="I620" i="13"/>
  <c r="I621" i="13"/>
  <c r="I622" i="13"/>
  <c r="I623" i="13"/>
  <c r="I624" i="13"/>
  <c r="I625" i="13"/>
  <c r="I626" i="13"/>
  <c r="I627" i="13"/>
  <c r="I628" i="13"/>
  <c r="I629" i="13"/>
  <c r="I630" i="13"/>
  <c r="I631" i="13"/>
  <c r="I632" i="13"/>
  <c r="I633" i="13"/>
  <c r="I634" i="13"/>
  <c r="I635" i="13"/>
  <c r="I636" i="13"/>
  <c r="I637" i="13"/>
  <c r="I638" i="13"/>
  <c r="I639" i="13"/>
  <c r="I640" i="13"/>
  <c r="I641" i="13"/>
  <c r="I642" i="13"/>
  <c r="I643" i="13"/>
  <c r="I644" i="13"/>
  <c r="I645" i="13"/>
  <c r="I646" i="13"/>
  <c r="I647" i="13"/>
  <c r="I648" i="13"/>
  <c r="I649" i="13"/>
  <c r="I650" i="13"/>
  <c r="I651" i="13"/>
  <c r="I652" i="13"/>
  <c r="I653" i="13"/>
  <c r="I654" i="13"/>
  <c r="I655" i="13"/>
  <c r="I656" i="13"/>
  <c r="I657" i="13"/>
  <c r="I658" i="13"/>
  <c r="I659" i="13"/>
  <c r="I660" i="13"/>
  <c r="I661" i="13"/>
  <c r="I662" i="13"/>
  <c r="I663" i="13"/>
  <c r="I664" i="13"/>
  <c r="I665" i="13"/>
  <c r="I666" i="13"/>
  <c r="I667" i="13"/>
  <c r="I668" i="13"/>
  <c r="I669" i="13"/>
  <c r="I670" i="13"/>
  <c r="I671" i="13"/>
  <c r="I672" i="13"/>
  <c r="I673" i="13"/>
  <c r="I674" i="13"/>
  <c r="I675" i="13"/>
  <c r="I676" i="13"/>
  <c r="I677" i="13"/>
  <c r="I678" i="13"/>
  <c r="I679" i="13"/>
  <c r="I680" i="13"/>
  <c r="I681" i="13"/>
  <c r="I682" i="13"/>
  <c r="I683" i="13"/>
  <c r="I684" i="13"/>
  <c r="I685" i="13"/>
  <c r="I686" i="13"/>
  <c r="I687" i="13"/>
  <c r="I688" i="13"/>
  <c r="I689" i="13"/>
  <c r="I690" i="13"/>
  <c r="I691" i="13"/>
  <c r="I692" i="13"/>
  <c r="I693" i="13"/>
  <c r="I694" i="13"/>
  <c r="I695" i="13"/>
  <c r="I696" i="13"/>
  <c r="I697" i="13"/>
  <c r="I698" i="13"/>
  <c r="I699" i="13"/>
  <c r="I700" i="13"/>
  <c r="I701" i="13"/>
  <c r="I702" i="13"/>
  <c r="I703" i="13"/>
  <c r="I704" i="13"/>
  <c r="I705" i="13"/>
  <c r="I706" i="13"/>
  <c r="I707" i="13"/>
  <c r="I708" i="13"/>
  <c r="I709" i="13"/>
  <c r="I710" i="13"/>
  <c r="I711" i="13"/>
  <c r="I712" i="13"/>
  <c r="I713" i="13"/>
  <c r="I714" i="13"/>
  <c r="I715" i="13"/>
  <c r="I716" i="13"/>
  <c r="I717" i="13"/>
  <c r="I718" i="13"/>
  <c r="I719" i="13"/>
  <c r="I720" i="13"/>
  <c r="I721" i="13"/>
  <c r="I722" i="13"/>
  <c r="I723" i="13"/>
  <c r="I724" i="13"/>
  <c r="I725" i="13"/>
  <c r="I726" i="13"/>
  <c r="I727" i="13"/>
  <c r="I728" i="13"/>
  <c r="I729" i="13"/>
  <c r="I730" i="13"/>
  <c r="I731" i="13"/>
  <c r="I732" i="13"/>
  <c r="I733" i="13"/>
  <c r="I734" i="13"/>
  <c r="I735" i="13"/>
  <c r="I736" i="13"/>
  <c r="I737" i="13"/>
  <c r="I738" i="13"/>
  <c r="I739" i="13"/>
  <c r="I740" i="13"/>
  <c r="I741" i="13"/>
  <c r="I742" i="13"/>
  <c r="I743" i="13"/>
  <c r="I744" i="13"/>
  <c r="I745" i="13"/>
  <c r="I746" i="13"/>
  <c r="I747" i="13"/>
  <c r="I748" i="13"/>
  <c r="I749" i="13"/>
  <c r="I750" i="13"/>
  <c r="I751" i="13"/>
  <c r="I752" i="13"/>
  <c r="I753" i="13"/>
  <c r="I754" i="13"/>
  <c r="I755" i="13"/>
  <c r="I756" i="13"/>
  <c r="I757" i="13"/>
  <c r="I758" i="13"/>
  <c r="I759" i="13"/>
  <c r="I760" i="13"/>
  <c r="I761" i="13"/>
  <c r="I762" i="13"/>
  <c r="I763" i="13"/>
  <c r="I764" i="13"/>
  <c r="I765" i="13"/>
  <c r="I766" i="13"/>
  <c r="I767" i="13"/>
  <c r="I768" i="13"/>
  <c r="I769" i="13"/>
  <c r="I770" i="13"/>
  <c r="I771" i="13"/>
  <c r="I772" i="13"/>
  <c r="I773" i="13"/>
  <c r="I774" i="13"/>
  <c r="I775" i="13"/>
  <c r="I776" i="13"/>
  <c r="I777" i="13"/>
  <c r="I778" i="13"/>
  <c r="I779" i="13"/>
  <c r="I780" i="13"/>
  <c r="I781" i="13"/>
  <c r="I782" i="13"/>
  <c r="I783" i="13"/>
  <c r="I784" i="13"/>
  <c r="I785" i="13"/>
  <c r="I786" i="13"/>
  <c r="I787" i="13"/>
  <c r="I788" i="13"/>
  <c r="I789" i="13"/>
  <c r="I790" i="13"/>
  <c r="I791" i="13"/>
  <c r="I792" i="13"/>
  <c r="I793" i="13"/>
  <c r="I794" i="13"/>
  <c r="I795" i="13"/>
  <c r="I796" i="13"/>
  <c r="I797" i="13"/>
  <c r="I798" i="13"/>
  <c r="I799" i="13"/>
  <c r="I800" i="13"/>
  <c r="I801" i="13"/>
  <c r="I802" i="13"/>
  <c r="I803" i="13"/>
  <c r="I804" i="13"/>
  <c r="I805" i="13"/>
  <c r="I806" i="13"/>
  <c r="I807" i="13"/>
  <c r="I808" i="13"/>
  <c r="I809" i="13"/>
  <c r="I810" i="13"/>
  <c r="I811" i="13"/>
  <c r="I812" i="13"/>
  <c r="I813" i="13"/>
  <c r="I814" i="13"/>
  <c r="I815" i="13"/>
  <c r="I816" i="13"/>
  <c r="I817" i="13"/>
  <c r="I818" i="13"/>
  <c r="I819" i="13"/>
  <c r="I820" i="13"/>
  <c r="I821" i="13"/>
  <c r="I822" i="13"/>
  <c r="I823" i="13"/>
  <c r="I824" i="13"/>
  <c r="I825" i="13"/>
  <c r="I826" i="13"/>
  <c r="I827" i="13"/>
  <c r="I828" i="13"/>
  <c r="I829" i="13"/>
  <c r="I830" i="13"/>
  <c r="I831" i="13"/>
  <c r="I832" i="13"/>
  <c r="I833" i="13"/>
  <c r="I834" i="13"/>
  <c r="I835" i="13"/>
  <c r="I836" i="13"/>
  <c r="I837" i="13"/>
  <c r="I838" i="13"/>
  <c r="I839" i="13"/>
  <c r="I840" i="13"/>
  <c r="I841" i="13"/>
  <c r="I842" i="13"/>
  <c r="I843" i="13"/>
  <c r="I844" i="13"/>
  <c r="I845" i="13"/>
  <c r="I846" i="13"/>
  <c r="I847" i="13"/>
  <c r="I848" i="13"/>
  <c r="I849" i="13"/>
  <c r="I850" i="13"/>
  <c r="I851" i="13"/>
  <c r="I852" i="13"/>
  <c r="I853" i="13"/>
  <c r="I854" i="13"/>
  <c r="I855" i="13"/>
  <c r="I856" i="13"/>
  <c r="I857" i="13"/>
  <c r="I858" i="13"/>
  <c r="I859" i="13"/>
  <c r="I860" i="13"/>
  <c r="I861" i="13"/>
  <c r="I862" i="13"/>
  <c r="I863" i="13"/>
  <c r="I864" i="13"/>
  <c r="I865" i="13"/>
  <c r="I866" i="13"/>
  <c r="I867" i="13"/>
  <c r="I868" i="13"/>
  <c r="I869" i="13"/>
  <c r="I870" i="13"/>
  <c r="I871" i="13"/>
  <c r="I872" i="13"/>
  <c r="I873" i="13"/>
  <c r="I874" i="13"/>
  <c r="I875" i="13"/>
  <c r="I876" i="13"/>
  <c r="I877" i="13"/>
  <c r="I878" i="13"/>
  <c r="I879" i="13"/>
  <c r="I880" i="13"/>
  <c r="I881" i="13"/>
  <c r="I882" i="13"/>
  <c r="I883" i="13"/>
  <c r="I884" i="13"/>
  <c r="I885" i="13"/>
  <c r="I886" i="13"/>
  <c r="I887" i="13"/>
  <c r="I888" i="13"/>
  <c r="I889" i="13"/>
  <c r="I890" i="13"/>
  <c r="I891" i="13"/>
  <c r="I892" i="13"/>
  <c r="I893" i="13"/>
  <c r="I894" i="13"/>
  <c r="I895" i="13"/>
  <c r="I896" i="13"/>
  <c r="I897" i="13"/>
  <c r="I898" i="13"/>
  <c r="I899" i="13"/>
  <c r="I900" i="13"/>
  <c r="I901" i="13"/>
  <c r="I902" i="13"/>
  <c r="I903" i="13"/>
  <c r="I904" i="13"/>
  <c r="I905" i="13"/>
  <c r="I906" i="13"/>
  <c r="I907" i="13"/>
  <c r="I908" i="13"/>
  <c r="I909" i="13"/>
  <c r="I910" i="13"/>
  <c r="I911" i="13"/>
  <c r="I912" i="13"/>
  <c r="I913" i="13"/>
  <c r="I914" i="13"/>
  <c r="I915" i="13"/>
  <c r="I916" i="13"/>
  <c r="I917" i="13"/>
  <c r="I918" i="13"/>
  <c r="I919" i="13"/>
  <c r="I920" i="13"/>
  <c r="I921" i="13"/>
  <c r="I922" i="13"/>
  <c r="I923" i="13"/>
  <c r="I924" i="13"/>
  <c r="I925" i="13"/>
  <c r="I926" i="13"/>
  <c r="I927" i="13"/>
  <c r="I928" i="13"/>
  <c r="I929" i="13"/>
  <c r="I930" i="13"/>
  <c r="I931" i="13"/>
  <c r="I932" i="13"/>
  <c r="I933" i="13"/>
  <c r="I934" i="13"/>
  <c r="I935" i="13"/>
  <c r="I936" i="13"/>
  <c r="I937" i="13"/>
  <c r="I938" i="13"/>
  <c r="I939" i="13"/>
  <c r="I940" i="13"/>
  <c r="I941" i="13"/>
  <c r="I942" i="13"/>
  <c r="I943" i="13"/>
  <c r="I944" i="13"/>
  <c r="I945" i="13"/>
  <c r="I946" i="13"/>
  <c r="I947" i="13"/>
  <c r="I948" i="13"/>
  <c r="I949" i="13"/>
  <c r="I950" i="13"/>
  <c r="I951" i="13"/>
  <c r="I952" i="13"/>
  <c r="I953" i="13"/>
  <c r="I954" i="13"/>
  <c r="I955" i="13"/>
  <c r="I956" i="13"/>
  <c r="I957" i="13"/>
  <c r="I958" i="13"/>
  <c r="I959" i="13"/>
  <c r="I960" i="13"/>
  <c r="I961" i="13"/>
  <c r="I962" i="13"/>
  <c r="I963" i="13"/>
  <c r="I964" i="13"/>
  <c r="I965" i="13"/>
  <c r="I966" i="13"/>
  <c r="I967" i="13"/>
  <c r="I968" i="13"/>
  <c r="I969" i="13"/>
  <c r="I970" i="13"/>
  <c r="I971" i="13"/>
  <c r="I972" i="13"/>
  <c r="I973" i="13"/>
  <c r="I974" i="13"/>
  <c r="I975" i="13"/>
  <c r="I976" i="13"/>
  <c r="I977" i="13"/>
  <c r="I978" i="13"/>
  <c r="I979" i="13"/>
  <c r="I980" i="13"/>
  <c r="I981" i="13"/>
  <c r="I982" i="13"/>
  <c r="I983" i="13"/>
  <c r="I984" i="13"/>
  <c r="I985" i="13"/>
  <c r="I986" i="13"/>
  <c r="I987" i="13"/>
  <c r="I988" i="13"/>
  <c r="I989" i="13"/>
  <c r="I990" i="13"/>
  <c r="I991" i="13"/>
  <c r="I992" i="13"/>
  <c r="I993" i="13"/>
  <c r="I994" i="13"/>
  <c r="I995" i="13"/>
  <c r="I996" i="13"/>
  <c r="I997" i="13"/>
  <c r="I998" i="13"/>
  <c r="I999" i="13"/>
  <c r="I1000" i="13"/>
  <c r="D999" i="17" l="1"/>
  <c r="D998" i="17"/>
  <c r="D996" i="17"/>
  <c r="D997" i="17"/>
  <c r="D1001" i="17"/>
  <c r="D995" i="17" l="1"/>
  <c r="D1000" i="17"/>
  <c r="AL8" i="27" l="1"/>
  <c r="AL6" i="27" s="1"/>
  <c r="AE8" i="27"/>
  <c r="X8" i="27"/>
  <c r="X5" i="27" s="1"/>
  <c r="Q8" i="27"/>
  <c r="Q5" i="27" s="1"/>
  <c r="J8" i="27"/>
  <c r="J5" i="27" s="1"/>
  <c r="AO18" i="27"/>
  <c r="AO19" i="27"/>
  <c r="AO20" i="27"/>
  <c r="AO21" i="27"/>
  <c r="AO22" i="27"/>
  <c r="AO23" i="27"/>
  <c r="AO24" i="27"/>
  <c r="AO25" i="27"/>
  <c r="AO26" i="27"/>
  <c r="AO27" i="27"/>
  <c r="AO28" i="27"/>
  <c r="AO29" i="27"/>
  <c r="AO30" i="27"/>
  <c r="AO31" i="27"/>
  <c r="AO32" i="27"/>
  <c r="AO33" i="27"/>
  <c r="AO34" i="27"/>
  <c r="AO35" i="27"/>
  <c r="AO36" i="27"/>
  <c r="AO37" i="27"/>
  <c r="AO38" i="27"/>
  <c r="AO39" i="27"/>
  <c r="AO40" i="27"/>
  <c r="AO41" i="27"/>
  <c r="AO42" i="27"/>
  <c r="AO43" i="27"/>
  <c r="AO44" i="27"/>
  <c r="AO45" i="27"/>
  <c r="AO46" i="27"/>
  <c r="AO47" i="27"/>
  <c r="AO48" i="27"/>
  <c r="AO49" i="27"/>
  <c r="AO50" i="27"/>
  <c r="AO51" i="27"/>
  <c r="AO52" i="27"/>
  <c r="AO53" i="27"/>
  <c r="AO54" i="27"/>
  <c r="AO55" i="27"/>
  <c r="AO56" i="27"/>
  <c r="AO57" i="27"/>
  <c r="AO58" i="27"/>
  <c r="AO59" i="27"/>
  <c r="AO60" i="27"/>
  <c r="AO61" i="27"/>
  <c r="AO62" i="27"/>
  <c r="AO63" i="27"/>
  <c r="AO64" i="27"/>
  <c r="AO65" i="27"/>
  <c r="AO66" i="27"/>
  <c r="AO67" i="27"/>
  <c r="AO68" i="27"/>
  <c r="AO69" i="27"/>
  <c r="AO70" i="27"/>
  <c r="AO71" i="27"/>
  <c r="AO72" i="27"/>
  <c r="AO73" i="27"/>
  <c r="AO74" i="27"/>
  <c r="AO75" i="27"/>
  <c r="AO76" i="27"/>
  <c r="AO77" i="27"/>
  <c r="AO78" i="27"/>
  <c r="AO79" i="27"/>
  <c r="AO80" i="27"/>
  <c r="AO81" i="27"/>
  <c r="AO82" i="27"/>
  <c r="AO83" i="27"/>
  <c r="AO84" i="27"/>
  <c r="AO85" i="27"/>
  <c r="AO86" i="27"/>
  <c r="AO87" i="27"/>
  <c r="AO88" i="27"/>
  <c r="AO89" i="27"/>
  <c r="AO90" i="27"/>
  <c r="AO91" i="27"/>
  <c r="AO92" i="27"/>
  <c r="AO93" i="27"/>
  <c r="AO94" i="27"/>
  <c r="AO95" i="27"/>
  <c r="AO96" i="27"/>
  <c r="AO97" i="27"/>
  <c r="AO98" i="27"/>
  <c r="AO99" i="27"/>
  <c r="AO100" i="27"/>
  <c r="AO101" i="27"/>
  <c r="AO102" i="27"/>
  <c r="AO103" i="27"/>
  <c r="AO104" i="27"/>
  <c r="AO105" i="27"/>
  <c r="AO106" i="27"/>
  <c r="AO107" i="27"/>
  <c r="AO108" i="27"/>
  <c r="AO109" i="27"/>
  <c r="AO110" i="27"/>
  <c r="AO111" i="27"/>
  <c r="AO112" i="27"/>
  <c r="AO113" i="27"/>
  <c r="AO114" i="27"/>
  <c r="AO115" i="27"/>
  <c r="AO116" i="27"/>
  <c r="AO117" i="27"/>
  <c r="AO118" i="27"/>
  <c r="AO119" i="27"/>
  <c r="AO120" i="27"/>
  <c r="AO121" i="27"/>
  <c r="AO122" i="27"/>
  <c r="AO123" i="27"/>
  <c r="AO124" i="27"/>
  <c r="AO125" i="27"/>
  <c r="AO126" i="27"/>
  <c r="AO127" i="27"/>
  <c r="AO128" i="27"/>
  <c r="AO129" i="27"/>
  <c r="AO130" i="27"/>
  <c r="AO131" i="27"/>
  <c r="AO132" i="27"/>
  <c r="AO133" i="27"/>
  <c r="AO134" i="27"/>
  <c r="AO135" i="27"/>
  <c r="AO136" i="27"/>
  <c r="AO137" i="27"/>
  <c r="AO138" i="27"/>
  <c r="AO139" i="27"/>
  <c r="AO140" i="27"/>
  <c r="AO141" i="27"/>
  <c r="AO142" i="27"/>
  <c r="AO143" i="27"/>
  <c r="AO144" i="27"/>
  <c r="AO145" i="27"/>
  <c r="AO146" i="27"/>
  <c r="AO147" i="27"/>
  <c r="AO148" i="27"/>
  <c r="AO149" i="27"/>
  <c r="AO150" i="27"/>
  <c r="AO151" i="27"/>
  <c r="AO152" i="27"/>
  <c r="AO153" i="27"/>
  <c r="AO154" i="27"/>
  <c r="AO155" i="27"/>
  <c r="AO156" i="27"/>
  <c r="AO157" i="27"/>
  <c r="AO158" i="27"/>
  <c r="AO159" i="27"/>
  <c r="AO160" i="27"/>
  <c r="AO161" i="27"/>
  <c r="AO162" i="27"/>
  <c r="AO163" i="27"/>
  <c r="AO164" i="27"/>
  <c r="AO165" i="27"/>
  <c r="AO166" i="27"/>
  <c r="AO167" i="27"/>
  <c r="AO168" i="27"/>
  <c r="AO169" i="27"/>
  <c r="AO170" i="27"/>
  <c r="AO171" i="27"/>
  <c r="AO172" i="27"/>
  <c r="AO173" i="27"/>
  <c r="AO174" i="27"/>
  <c r="AO175" i="27"/>
  <c r="AO176" i="27"/>
  <c r="AO177" i="27"/>
  <c r="AO178" i="27"/>
  <c r="AO179" i="27"/>
  <c r="AO180" i="27"/>
  <c r="AO181" i="27"/>
  <c r="AO182" i="27"/>
  <c r="AO183" i="27"/>
  <c r="AO184" i="27"/>
  <c r="AO185" i="27"/>
  <c r="AO186" i="27"/>
  <c r="AO187" i="27"/>
  <c r="AO188" i="27"/>
  <c r="AO189" i="27"/>
  <c r="AO190" i="27"/>
  <c r="AO191" i="27"/>
  <c r="AO192" i="27"/>
  <c r="AO193" i="27"/>
  <c r="AO194" i="27"/>
  <c r="AO195" i="27"/>
  <c r="AO196" i="27"/>
  <c r="AO197" i="27"/>
  <c r="AO198" i="27"/>
  <c r="AO199" i="27"/>
  <c r="AO200" i="27"/>
  <c r="AO201" i="27"/>
  <c r="AO202" i="27"/>
  <c r="AO203" i="27"/>
  <c r="AO204" i="27"/>
  <c r="AO205" i="27"/>
  <c r="AO206" i="27"/>
  <c r="AO207" i="27"/>
  <c r="AO208" i="27"/>
  <c r="AO209" i="27"/>
  <c r="AO210" i="27"/>
  <c r="AO211" i="27"/>
  <c r="AO212" i="27"/>
  <c r="AO213" i="27"/>
  <c r="AO214" i="27"/>
  <c r="AO215" i="27"/>
  <c r="AO216" i="27"/>
  <c r="AO217" i="27"/>
  <c r="AO218" i="27"/>
  <c r="AO219" i="27"/>
  <c r="AO220" i="27"/>
  <c r="AO221" i="27"/>
  <c r="AO222" i="27"/>
  <c r="AO223" i="27"/>
  <c r="AO224" i="27"/>
  <c r="AO225" i="27"/>
  <c r="AO226" i="27"/>
  <c r="AO227" i="27"/>
  <c r="AO228" i="27"/>
  <c r="AO229" i="27"/>
  <c r="AO230" i="27"/>
  <c r="AO231" i="27"/>
  <c r="AO232" i="27"/>
  <c r="AO233" i="27"/>
  <c r="AO234" i="27"/>
  <c r="AO235" i="27"/>
  <c r="AO236" i="27"/>
  <c r="AO237" i="27"/>
  <c r="AO238" i="27"/>
  <c r="AO239" i="27"/>
  <c r="AO240" i="27"/>
  <c r="AO241" i="27"/>
  <c r="AO242" i="27"/>
  <c r="AO243" i="27"/>
  <c r="AO244" i="27"/>
  <c r="AO245" i="27"/>
  <c r="AO246" i="27"/>
  <c r="AO247" i="27"/>
  <c r="AO248" i="27"/>
  <c r="AO249" i="27"/>
  <c r="AO250" i="27"/>
  <c r="AO251" i="27"/>
  <c r="AO252" i="27"/>
  <c r="AO253" i="27"/>
  <c r="AO254" i="27"/>
  <c r="AO255" i="27"/>
  <c r="AO256" i="27"/>
  <c r="AO257" i="27"/>
  <c r="AO258" i="27"/>
  <c r="AO259" i="27"/>
  <c r="AO260" i="27"/>
  <c r="AO261" i="27"/>
  <c r="AO262" i="27"/>
  <c r="AO263" i="27"/>
  <c r="AO264" i="27"/>
  <c r="AO265" i="27"/>
  <c r="AO266" i="27"/>
  <c r="AO267" i="27"/>
  <c r="AO268" i="27"/>
  <c r="AO269" i="27"/>
  <c r="AO270" i="27"/>
  <c r="AO271" i="27"/>
  <c r="AO272" i="27"/>
  <c r="AO273" i="27"/>
  <c r="AO274" i="27"/>
  <c r="AO275" i="27"/>
  <c r="AO276" i="27"/>
  <c r="AO277" i="27"/>
  <c r="AO278" i="27"/>
  <c r="AO279" i="27"/>
  <c r="AO280" i="27"/>
  <c r="AO281" i="27"/>
  <c r="AO282" i="27"/>
  <c r="AO283" i="27"/>
  <c r="AO284" i="27"/>
  <c r="AO285" i="27"/>
  <c r="AO286" i="27"/>
  <c r="AO287" i="27"/>
  <c r="AO288" i="27"/>
  <c r="AO289" i="27"/>
  <c r="AO290" i="27"/>
  <c r="AO291" i="27"/>
  <c r="AO292" i="27"/>
  <c r="AO293" i="27"/>
  <c r="AO294" i="27"/>
  <c r="AO295" i="27"/>
  <c r="AO296" i="27"/>
  <c r="AO297" i="27"/>
  <c r="AO298" i="27"/>
  <c r="AO299" i="27"/>
  <c r="AO300" i="27"/>
  <c r="AO301" i="27"/>
  <c r="AO302" i="27"/>
  <c r="AO303" i="27"/>
  <c r="AO304" i="27"/>
  <c r="AO305" i="27"/>
  <c r="AO306" i="27"/>
  <c r="AO307" i="27"/>
  <c r="AO308" i="27"/>
  <c r="AO309" i="27"/>
  <c r="AO310" i="27"/>
  <c r="AO311" i="27"/>
  <c r="AO312" i="27"/>
  <c r="AO313" i="27"/>
  <c r="AO314" i="27"/>
  <c r="AO315" i="27"/>
  <c r="AO316" i="27"/>
  <c r="AO317" i="27"/>
  <c r="AO318" i="27"/>
  <c r="AO319" i="27"/>
  <c r="AO320" i="27"/>
  <c r="AO321" i="27"/>
  <c r="AO322" i="27"/>
  <c r="AO323" i="27"/>
  <c r="AO324" i="27"/>
  <c r="AO325" i="27"/>
  <c r="AO326" i="27"/>
  <c r="AO327" i="27"/>
  <c r="AO328" i="27"/>
  <c r="AO329" i="27"/>
  <c r="AO330" i="27"/>
  <c r="AO331" i="27"/>
  <c r="AO332" i="27"/>
  <c r="AO333" i="27"/>
  <c r="AO334" i="27"/>
  <c r="AO335" i="27"/>
  <c r="AO336" i="27"/>
  <c r="AO337" i="27"/>
  <c r="AO338" i="27"/>
  <c r="AO339" i="27"/>
  <c r="AO340" i="27"/>
  <c r="AO341" i="27"/>
  <c r="AO342" i="27"/>
  <c r="AO343" i="27"/>
  <c r="AO344" i="27"/>
  <c r="AO345" i="27"/>
  <c r="AO346" i="27"/>
  <c r="AO347" i="27"/>
  <c r="AO348" i="27"/>
  <c r="AO349" i="27"/>
  <c r="AO350" i="27"/>
  <c r="AO351" i="27"/>
  <c r="AO352" i="27"/>
  <c r="AO353" i="27"/>
  <c r="AO354" i="27"/>
  <c r="AO355" i="27"/>
  <c r="AO356" i="27"/>
  <c r="AO357" i="27"/>
  <c r="AO358" i="27"/>
  <c r="AO359" i="27"/>
  <c r="AO360" i="27"/>
  <c r="AO361" i="27"/>
  <c r="AO362" i="27"/>
  <c r="AO363" i="27"/>
  <c r="AO364" i="27"/>
  <c r="AO365" i="27"/>
  <c r="AO366" i="27"/>
  <c r="AO367" i="27"/>
  <c r="AO368" i="27"/>
  <c r="AO369" i="27"/>
  <c r="AO370" i="27"/>
  <c r="AO371" i="27"/>
  <c r="AO372" i="27"/>
  <c r="AO373" i="27"/>
  <c r="AO374" i="27"/>
  <c r="AO375" i="27"/>
  <c r="AO376" i="27"/>
  <c r="AO377" i="27"/>
  <c r="AO378" i="27"/>
  <c r="AO379" i="27"/>
  <c r="AO380" i="27"/>
  <c r="AO381" i="27"/>
  <c r="AO382" i="27"/>
  <c r="AO383" i="27"/>
  <c r="AO384" i="27"/>
  <c r="AO385" i="27"/>
  <c r="AO386" i="27"/>
  <c r="AO387" i="27"/>
  <c r="AO388" i="27"/>
  <c r="AO389" i="27"/>
  <c r="AO390" i="27"/>
  <c r="AO391" i="27"/>
  <c r="AO392" i="27"/>
  <c r="AO393" i="27"/>
  <c r="AO394" i="27"/>
  <c r="AO395" i="27"/>
  <c r="AO396" i="27"/>
  <c r="AO397" i="27"/>
  <c r="AO398" i="27"/>
  <c r="AO399" i="27"/>
  <c r="AO400" i="27"/>
  <c r="AO401" i="27"/>
  <c r="AO402" i="27"/>
  <c r="AO403" i="27"/>
  <c r="AO404" i="27"/>
  <c r="AO405" i="27"/>
  <c r="AO406" i="27"/>
  <c r="AO407" i="27"/>
  <c r="AO408" i="27"/>
  <c r="AO409" i="27"/>
  <c r="AO410" i="27"/>
  <c r="AO411" i="27"/>
  <c r="AO412" i="27"/>
  <c r="AO413" i="27"/>
  <c r="AO414" i="27"/>
  <c r="AO415" i="27"/>
  <c r="AO416" i="27"/>
  <c r="AO417" i="27"/>
  <c r="AO418" i="27"/>
  <c r="AO419" i="27"/>
  <c r="AO420" i="27"/>
  <c r="AO421" i="27"/>
  <c r="AO422" i="27"/>
  <c r="AO423" i="27"/>
  <c r="AO424" i="27"/>
  <c r="AO425" i="27"/>
  <c r="AO426" i="27"/>
  <c r="AO427" i="27"/>
  <c r="AO428" i="27"/>
  <c r="AO429" i="27"/>
  <c r="AO430" i="27"/>
  <c r="AO431" i="27"/>
  <c r="AO432" i="27"/>
  <c r="AO433" i="27"/>
  <c r="AO434" i="27"/>
  <c r="AO435" i="27"/>
  <c r="AO436" i="27"/>
  <c r="AO437" i="27"/>
  <c r="AO438" i="27"/>
  <c r="AO439" i="27"/>
  <c r="AO440" i="27"/>
  <c r="AO441" i="27"/>
  <c r="AO442" i="27"/>
  <c r="AO443" i="27"/>
  <c r="AO444" i="27"/>
  <c r="AO445" i="27"/>
  <c r="AO446" i="27"/>
  <c r="AO447" i="27"/>
  <c r="AO448" i="27"/>
  <c r="AO449" i="27"/>
  <c r="AO450" i="27"/>
  <c r="AO451" i="27"/>
  <c r="AO452" i="27"/>
  <c r="AO453" i="27"/>
  <c r="AO454" i="27"/>
  <c r="AO455" i="27"/>
  <c r="AO456" i="27"/>
  <c r="AO457" i="27"/>
  <c r="AO458" i="27"/>
  <c r="AO459" i="27"/>
  <c r="AO460" i="27"/>
  <c r="AO461" i="27"/>
  <c r="AO462" i="27"/>
  <c r="AO463" i="27"/>
  <c r="AO464" i="27"/>
  <c r="AO465" i="27"/>
  <c r="AO466" i="27"/>
  <c r="AO467" i="27"/>
  <c r="AO468" i="27"/>
  <c r="AO469" i="27"/>
  <c r="AO470" i="27"/>
  <c r="AO471" i="27"/>
  <c r="AO472" i="27"/>
  <c r="AO473" i="27"/>
  <c r="AO474" i="27"/>
  <c r="AO475" i="27"/>
  <c r="AO476" i="27"/>
  <c r="AO477" i="27"/>
  <c r="AO478" i="27"/>
  <c r="AO479" i="27"/>
  <c r="AO480" i="27"/>
  <c r="AO481" i="27"/>
  <c r="AO482" i="27"/>
  <c r="AO483" i="27"/>
  <c r="AO484" i="27"/>
  <c r="AO485" i="27"/>
  <c r="AO486" i="27"/>
  <c r="AO487" i="27"/>
  <c r="AO488" i="27"/>
  <c r="AO489" i="27"/>
  <c r="AO490" i="27"/>
  <c r="AO491" i="27"/>
  <c r="AO492" i="27"/>
  <c r="AO493" i="27"/>
  <c r="AO494" i="27"/>
  <c r="AO495" i="27"/>
  <c r="AO496" i="27"/>
  <c r="AO497" i="27"/>
  <c r="AO498" i="27"/>
  <c r="AO499" i="27"/>
  <c r="AO500" i="27"/>
  <c r="AO501" i="27"/>
  <c r="AO502" i="27"/>
  <c r="AO503" i="27"/>
  <c r="AO504" i="27"/>
  <c r="AO505" i="27"/>
  <c r="AO506" i="27"/>
  <c r="AO507" i="27"/>
  <c r="AO508" i="27"/>
  <c r="AO509" i="27"/>
  <c r="AO510" i="27"/>
  <c r="AO511" i="27"/>
  <c r="AO512" i="27"/>
  <c r="AO513" i="27"/>
  <c r="AO514" i="27"/>
  <c r="AO515" i="27"/>
  <c r="AO516" i="27"/>
  <c r="AO517" i="27"/>
  <c r="AO518" i="27"/>
  <c r="AO519" i="27"/>
  <c r="AO520" i="27"/>
  <c r="AO521" i="27"/>
  <c r="AO522" i="27"/>
  <c r="AO523" i="27"/>
  <c r="AO524" i="27"/>
  <c r="AO525" i="27"/>
  <c r="AO526" i="27"/>
  <c r="AO527" i="27"/>
  <c r="AO528" i="27"/>
  <c r="AO529" i="27"/>
  <c r="AO530" i="27"/>
  <c r="AO531" i="27"/>
  <c r="AO532" i="27"/>
  <c r="AO533" i="27"/>
  <c r="AO534" i="27"/>
  <c r="AO535" i="27"/>
  <c r="AO536" i="27"/>
  <c r="AO537" i="27"/>
  <c r="AO538" i="27"/>
  <c r="AO539" i="27"/>
  <c r="AO540" i="27"/>
  <c r="AO541" i="27"/>
  <c r="AO542" i="27"/>
  <c r="AO543" i="27"/>
  <c r="AO544" i="27"/>
  <c r="AO545" i="27"/>
  <c r="AO546" i="27"/>
  <c r="AO547" i="27"/>
  <c r="AO548" i="27"/>
  <c r="AO549" i="27"/>
  <c r="AO550" i="27"/>
  <c r="AO551" i="27"/>
  <c r="AO552" i="27"/>
  <c r="AO553" i="27"/>
  <c r="AO554" i="27"/>
  <c r="AO555" i="27"/>
  <c r="AO556" i="27"/>
  <c r="AO557" i="27"/>
  <c r="AO558" i="27"/>
  <c r="AO559" i="27"/>
  <c r="AO560" i="27"/>
  <c r="AO561" i="27"/>
  <c r="AO562" i="27"/>
  <c r="AO563" i="27"/>
  <c r="AO564" i="27"/>
  <c r="AO565" i="27"/>
  <c r="AO566" i="27"/>
  <c r="AO567" i="27"/>
  <c r="AO568" i="27"/>
  <c r="AO569" i="27"/>
  <c r="AO570" i="27"/>
  <c r="AO571" i="27"/>
  <c r="AO572" i="27"/>
  <c r="AO573" i="27"/>
  <c r="AO574" i="27"/>
  <c r="AO575" i="27"/>
  <c r="AO576" i="27"/>
  <c r="AO577" i="27"/>
  <c r="AO578" i="27"/>
  <c r="AO579" i="27"/>
  <c r="AO580" i="27"/>
  <c r="AO581" i="27"/>
  <c r="AO582" i="27"/>
  <c r="AO583" i="27"/>
  <c r="AO584" i="27"/>
  <c r="AO585" i="27"/>
  <c r="AO586" i="27"/>
  <c r="AO587" i="27"/>
  <c r="AO588" i="27"/>
  <c r="AO589" i="27"/>
  <c r="AO590" i="27"/>
  <c r="AO591" i="27"/>
  <c r="AO592" i="27"/>
  <c r="AO593" i="27"/>
  <c r="AO594" i="27"/>
  <c r="AO595" i="27"/>
  <c r="AO596" i="27"/>
  <c r="AO597" i="27"/>
  <c r="AO598" i="27"/>
  <c r="AO599" i="27"/>
  <c r="AO600" i="27"/>
  <c r="AO601" i="27"/>
  <c r="AO602" i="27"/>
  <c r="AO603" i="27"/>
  <c r="AO604" i="27"/>
  <c r="AO605" i="27"/>
  <c r="AO606" i="27"/>
  <c r="AO607" i="27"/>
  <c r="AO608" i="27"/>
  <c r="AO609" i="27"/>
  <c r="AO610" i="27"/>
  <c r="AO611" i="27"/>
  <c r="AO612" i="27"/>
  <c r="AO613" i="27"/>
  <c r="AO614" i="27"/>
  <c r="AO615" i="27"/>
  <c r="AO616" i="27"/>
  <c r="AO617" i="27"/>
  <c r="AO618" i="27"/>
  <c r="AO619" i="27"/>
  <c r="AO620" i="27"/>
  <c r="AO621" i="27"/>
  <c r="AO622" i="27"/>
  <c r="AO623" i="27"/>
  <c r="AO624" i="27"/>
  <c r="AO625" i="27"/>
  <c r="AO626" i="27"/>
  <c r="AO627" i="27"/>
  <c r="AO628" i="27"/>
  <c r="AO629" i="27"/>
  <c r="AO630" i="27"/>
  <c r="AO631" i="27"/>
  <c r="AO632" i="27"/>
  <c r="AO633" i="27"/>
  <c r="AO634" i="27"/>
  <c r="AO635" i="27"/>
  <c r="AO636" i="27"/>
  <c r="AO637" i="27"/>
  <c r="AO638" i="27"/>
  <c r="AO639" i="27"/>
  <c r="AO640" i="27"/>
  <c r="AO641" i="27"/>
  <c r="AO642" i="27"/>
  <c r="AO643" i="27"/>
  <c r="AO644" i="27"/>
  <c r="AO645" i="27"/>
  <c r="AO646" i="27"/>
  <c r="AO647" i="27"/>
  <c r="AO648" i="27"/>
  <c r="AO649" i="27"/>
  <c r="AO650" i="27"/>
  <c r="AO651" i="27"/>
  <c r="AO652" i="27"/>
  <c r="AO653" i="27"/>
  <c r="AO654" i="27"/>
  <c r="AO655" i="27"/>
  <c r="AO656" i="27"/>
  <c r="AO657" i="27"/>
  <c r="AO658" i="27"/>
  <c r="AO659" i="27"/>
  <c r="AO660" i="27"/>
  <c r="AO661" i="27"/>
  <c r="AO662" i="27"/>
  <c r="AO663" i="27"/>
  <c r="AO664" i="27"/>
  <c r="AO665" i="27"/>
  <c r="AO666" i="27"/>
  <c r="AO667" i="27"/>
  <c r="AO668" i="27"/>
  <c r="AO669" i="27"/>
  <c r="AO670" i="27"/>
  <c r="AO671" i="27"/>
  <c r="AO672" i="27"/>
  <c r="AO673" i="27"/>
  <c r="AO674" i="27"/>
  <c r="AO675" i="27"/>
  <c r="AO676" i="27"/>
  <c r="AO677" i="27"/>
  <c r="AO678" i="27"/>
  <c r="AO679" i="27"/>
  <c r="AO680" i="27"/>
  <c r="AO681" i="27"/>
  <c r="AO682" i="27"/>
  <c r="AO683" i="27"/>
  <c r="AO684" i="27"/>
  <c r="AO685" i="27"/>
  <c r="AO686" i="27"/>
  <c r="AO687" i="27"/>
  <c r="AO688" i="27"/>
  <c r="AO689" i="27"/>
  <c r="AO690" i="27"/>
  <c r="AO691" i="27"/>
  <c r="AO692" i="27"/>
  <c r="AO693" i="27"/>
  <c r="AO694" i="27"/>
  <c r="AO695" i="27"/>
  <c r="AO696" i="27"/>
  <c r="AO697" i="27"/>
  <c r="AO698" i="27"/>
  <c r="AO699" i="27"/>
  <c r="AO700" i="27"/>
  <c r="AO701" i="27"/>
  <c r="AO702" i="27"/>
  <c r="AO703" i="27"/>
  <c r="AO704" i="27"/>
  <c r="AO705" i="27"/>
  <c r="AO706" i="27"/>
  <c r="AO707" i="27"/>
  <c r="AO708" i="27"/>
  <c r="AO709" i="27"/>
  <c r="AO710" i="27"/>
  <c r="AO711" i="27"/>
  <c r="AO712" i="27"/>
  <c r="AO713" i="27"/>
  <c r="AO714" i="27"/>
  <c r="AO715" i="27"/>
  <c r="AO716" i="27"/>
  <c r="AO717" i="27"/>
  <c r="AO718" i="27"/>
  <c r="AO719" i="27"/>
  <c r="AO720" i="27"/>
  <c r="AO721" i="27"/>
  <c r="AO722" i="27"/>
  <c r="AO723" i="27"/>
  <c r="AO724" i="27"/>
  <c r="AO725" i="27"/>
  <c r="AO726" i="27"/>
  <c r="AO727" i="27"/>
  <c r="AO728" i="27"/>
  <c r="AO729" i="27"/>
  <c r="AO730" i="27"/>
  <c r="AO731" i="27"/>
  <c r="AO732" i="27"/>
  <c r="AO733" i="27"/>
  <c r="AO734" i="27"/>
  <c r="AO735" i="27"/>
  <c r="AO736" i="27"/>
  <c r="AO737" i="27"/>
  <c r="AO738" i="27"/>
  <c r="AO739" i="27"/>
  <c r="AO740" i="27"/>
  <c r="AO741" i="27"/>
  <c r="AO742" i="27"/>
  <c r="AO743" i="27"/>
  <c r="AO744" i="27"/>
  <c r="AO745" i="27"/>
  <c r="AO746" i="27"/>
  <c r="AO747" i="27"/>
  <c r="AO748" i="27"/>
  <c r="AO749" i="27"/>
  <c r="AO750" i="27"/>
  <c r="AO751" i="27"/>
  <c r="AO752" i="27"/>
  <c r="AO753" i="27"/>
  <c r="AO754" i="27"/>
  <c r="AO755" i="27"/>
  <c r="AO756" i="27"/>
  <c r="AO757" i="27"/>
  <c r="AO758" i="27"/>
  <c r="AO759" i="27"/>
  <c r="AO760" i="27"/>
  <c r="AO761" i="27"/>
  <c r="AO762" i="27"/>
  <c r="AO763" i="27"/>
  <c r="AO764" i="27"/>
  <c r="AO765" i="27"/>
  <c r="AO766" i="27"/>
  <c r="AO767" i="27"/>
  <c r="AO768" i="27"/>
  <c r="AO769" i="27"/>
  <c r="AO770" i="27"/>
  <c r="AO771" i="27"/>
  <c r="AO772" i="27"/>
  <c r="AO773" i="27"/>
  <c r="AO774" i="27"/>
  <c r="AO775" i="27"/>
  <c r="AO776" i="27"/>
  <c r="AO777" i="27"/>
  <c r="AO778" i="27"/>
  <c r="AO779" i="27"/>
  <c r="AO780" i="27"/>
  <c r="AO781" i="27"/>
  <c r="AO782" i="27"/>
  <c r="AO783" i="27"/>
  <c r="AO784" i="27"/>
  <c r="AO785" i="27"/>
  <c r="AO786" i="27"/>
  <c r="AO787" i="27"/>
  <c r="AO788" i="27"/>
  <c r="AO789" i="27"/>
  <c r="AO790" i="27"/>
  <c r="AO791" i="27"/>
  <c r="AO792" i="27"/>
  <c r="AO793" i="27"/>
  <c r="AO794" i="27"/>
  <c r="AO795" i="27"/>
  <c r="AO796" i="27"/>
  <c r="AO797" i="27"/>
  <c r="AO798" i="27"/>
  <c r="AO799" i="27"/>
  <c r="AO800" i="27"/>
  <c r="AO801" i="27"/>
  <c r="AO802" i="27"/>
  <c r="AO803" i="27"/>
  <c r="AO804" i="27"/>
  <c r="AO805" i="27"/>
  <c r="AO806" i="27"/>
  <c r="AO807" i="27"/>
  <c r="AO808" i="27"/>
  <c r="AO809" i="27"/>
  <c r="AO810" i="27"/>
  <c r="AO811" i="27"/>
  <c r="AO812" i="27"/>
  <c r="AO813" i="27"/>
  <c r="AO814" i="27"/>
  <c r="AO815" i="27"/>
  <c r="AO816" i="27"/>
  <c r="AO817" i="27"/>
  <c r="AO818" i="27"/>
  <c r="AO819" i="27"/>
  <c r="AO820" i="27"/>
  <c r="AO821" i="27"/>
  <c r="AO822" i="27"/>
  <c r="AO823" i="27"/>
  <c r="AO824" i="27"/>
  <c r="AO825" i="27"/>
  <c r="AO826" i="27"/>
  <c r="AO827" i="27"/>
  <c r="AO828" i="27"/>
  <c r="AO829" i="27"/>
  <c r="AO830" i="27"/>
  <c r="AO831" i="27"/>
  <c r="AO832" i="27"/>
  <c r="AO833" i="27"/>
  <c r="AO834" i="27"/>
  <c r="AO835" i="27"/>
  <c r="AO836" i="27"/>
  <c r="AO837" i="27"/>
  <c r="AO838" i="27"/>
  <c r="AO839" i="27"/>
  <c r="AO840" i="27"/>
  <c r="AO841" i="27"/>
  <c r="AO842" i="27"/>
  <c r="AO843" i="27"/>
  <c r="AO844" i="27"/>
  <c r="AO845" i="27"/>
  <c r="AO846" i="27"/>
  <c r="AO847" i="27"/>
  <c r="AO848" i="27"/>
  <c r="AO849" i="27"/>
  <c r="AO850" i="27"/>
  <c r="AO851" i="27"/>
  <c r="AO852" i="27"/>
  <c r="AO853" i="27"/>
  <c r="AO854" i="27"/>
  <c r="AO855" i="27"/>
  <c r="AO856" i="27"/>
  <c r="AO857" i="27"/>
  <c r="AO858" i="27"/>
  <c r="AO859" i="27"/>
  <c r="AO860" i="27"/>
  <c r="AO861" i="27"/>
  <c r="AO862" i="27"/>
  <c r="AO863" i="27"/>
  <c r="AO864" i="27"/>
  <c r="AO865" i="27"/>
  <c r="AO866" i="27"/>
  <c r="AO867" i="27"/>
  <c r="AO868" i="27"/>
  <c r="AO869" i="27"/>
  <c r="AO870" i="27"/>
  <c r="AO871" i="27"/>
  <c r="AO872" i="27"/>
  <c r="AO873" i="27"/>
  <c r="AO874" i="27"/>
  <c r="AO875" i="27"/>
  <c r="AO876" i="27"/>
  <c r="AO877" i="27"/>
  <c r="AO878" i="27"/>
  <c r="AO879" i="27"/>
  <c r="AO880" i="27"/>
  <c r="AO881" i="27"/>
  <c r="AO882" i="27"/>
  <c r="AO883" i="27"/>
  <c r="AO884" i="27"/>
  <c r="AO885" i="27"/>
  <c r="AO886" i="27"/>
  <c r="AO887" i="27"/>
  <c r="AO888" i="27"/>
  <c r="AO889" i="27"/>
  <c r="AO890" i="27"/>
  <c r="AO891" i="27"/>
  <c r="AO892" i="27"/>
  <c r="AO893" i="27"/>
  <c r="AO894" i="27"/>
  <c r="AO895" i="27"/>
  <c r="AO896" i="27"/>
  <c r="AO897" i="27"/>
  <c r="AO898" i="27"/>
  <c r="AO899" i="27"/>
  <c r="AO900" i="27"/>
  <c r="AO901" i="27"/>
  <c r="AO902" i="27"/>
  <c r="AO903" i="27"/>
  <c r="AO904" i="27"/>
  <c r="AO905" i="27"/>
  <c r="AO906" i="27"/>
  <c r="AO907" i="27"/>
  <c r="AO908" i="27"/>
  <c r="AO909" i="27"/>
  <c r="AO910" i="27"/>
  <c r="AO911" i="27"/>
  <c r="AO912" i="27"/>
  <c r="AO913" i="27"/>
  <c r="AO914" i="27"/>
  <c r="AO915" i="27"/>
  <c r="AO916" i="27"/>
  <c r="AO917" i="27"/>
  <c r="AO918" i="27"/>
  <c r="AO919" i="27"/>
  <c r="AO920" i="27"/>
  <c r="AO921" i="27"/>
  <c r="AO922" i="27"/>
  <c r="AO923" i="27"/>
  <c r="AO924" i="27"/>
  <c r="AO925" i="27"/>
  <c r="AO926" i="27"/>
  <c r="AO927" i="27"/>
  <c r="AO928" i="27"/>
  <c r="AO929" i="27"/>
  <c r="AO930" i="27"/>
  <c r="AO931" i="27"/>
  <c r="AO932" i="27"/>
  <c r="AO933" i="27"/>
  <c r="AO934" i="27"/>
  <c r="AO935" i="27"/>
  <c r="AO936" i="27"/>
  <c r="AO937" i="27"/>
  <c r="AO938" i="27"/>
  <c r="AO939" i="27"/>
  <c r="AO940" i="27"/>
  <c r="AO941" i="27"/>
  <c r="AO942" i="27"/>
  <c r="AO943" i="27"/>
  <c r="AO944" i="27"/>
  <c r="AO945" i="27"/>
  <c r="AO946" i="27"/>
  <c r="AO947" i="27"/>
  <c r="AO948" i="27"/>
  <c r="AO949" i="27"/>
  <c r="AO950" i="27"/>
  <c r="AO951" i="27"/>
  <c r="AO952" i="27"/>
  <c r="AO953" i="27"/>
  <c r="AO954" i="27"/>
  <c r="AO955" i="27"/>
  <c r="AO956" i="27"/>
  <c r="AO957" i="27"/>
  <c r="AO958" i="27"/>
  <c r="AO959" i="27"/>
  <c r="AO960" i="27"/>
  <c r="AO961" i="27"/>
  <c r="AO962" i="27"/>
  <c r="AO963" i="27"/>
  <c r="AO964" i="27"/>
  <c r="AO965" i="27"/>
  <c r="AO966" i="27"/>
  <c r="AO967" i="27"/>
  <c r="AO968" i="27"/>
  <c r="AO969" i="27"/>
  <c r="AO970" i="27"/>
  <c r="AO971" i="27"/>
  <c r="AO972" i="27"/>
  <c r="AO973" i="27"/>
  <c r="AO974" i="27"/>
  <c r="AO975" i="27"/>
  <c r="AO976" i="27"/>
  <c r="AO977" i="27"/>
  <c r="AO978" i="27"/>
  <c r="AO979" i="27"/>
  <c r="AO980" i="27"/>
  <c r="AO981" i="27"/>
  <c r="AO982" i="27"/>
  <c r="AO983" i="27"/>
  <c r="AO984" i="27"/>
  <c r="AO985" i="27"/>
  <c r="AO986" i="27"/>
  <c r="AO987" i="27"/>
  <c r="AO988" i="27"/>
  <c r="AO989" i="27"/>
  <c r="AO990" i="27"/>
  <c r="AO991" i="27"/>
  <c r="AO992" i="27"/>
  <c r="AO993" i="27"/>
  <c r="AO994" i="27"/>
  <c r="AO995" i="27"/>
  <c r="AO996" i="27"/>
  <c r="AO997" i="27"/>
  <c r="AO998" i="27"/>
  <c r="AO999" i="27"/>
  <c r="AO1000" i="27"/>
  <c r="AH18" i="27"/>
  <c r="AH19" i="27"/>
  <c r="AH20" i="27"/>
  <c r="AH21" i="27"/>
  <c r="AH22" i="27"/>
  <c r="AH23" i="27"/>
  <c r="AH24" i="27"/>
  <c r="AH25" i="27"/>
  <c r="AH26" i="27"/>
  <c r="AH27" i="27"/>
  <c r="AH28" i="27"/>
  <c r="AH29" i="27"/>
  <c r="AH30" i="27"/>
  <c r="AH31" i="27"/>
  <c r="AH32" i="27"/>
  <c r="AH33" i="27"/>
  <c r="AH34" i="27"/>
  <c r="AH35" i="27"/>
  <c r="AH36" i="27"/>
  <c r="AH37" i="27"/>
  <c r="AH38" i="27"/>
  <c r="AH39" i="27"/>
  <c r="AH40" i="27"/>
  <c r="AH41" i="27"/>
  <c r="AH42" i="27"/>
  <c r="AH43" i="27"/>
  <c r="AH44" i="27"/>
  <c r="AH45" i="27"/>
  <c r="AH46" i="27"/>
  <c r="AH47" i="27"/>
  <c r="AH48" i="27"/>
  <c r="AH49" i="27"/>
  <c r="AH50" i="27"/>
  <c r="AH51" i="27"/>
  <c r="AH52" i="27"/>
  <c r="AH53" i="27"/>
  <c r="AH54" i="27"/>
  <c r="AH55" i="27"/>
  <c r="AH56" i="27"/>
  <c r="AH57" i="27"/>
  <c r="AH58" i="27"/>
  <c r="AH59" i="27"/>
  <c r="AH60" i="27"/>
  <c r="AH61" i="27"/>
  <c r="AH62" i="27"/>
  <c r="AH63" i="27"/>
  <c r="AH64" i="27"/>
  <c r="AH65" i="27"/>
  <c r="AH66" i="27"/>
  <c r="AH67" i="27"/>
  <c r="AH68" i="27"/>
  <c r="AH69" i="27"/>
  <c r="AH70" i="27"/>
  <c r="AH71" i="27"/>
  <c r="AH72" i="27"/>
  <c r="AH73" i="27"/>
  <c r="AH74" i="27"/>
  <c r="AH75" i="27"/>
  <c r="AH76" i="27"/>
  <c r="AH77" i="27"/>
  <c r="AH78" i="27"/>
  <c r="AH79" i="27"/>
  <c r="AH80" i="27"/>
  <c r="AH81" i="27"/>
  <c r="AH82" i="27"/>
  <c r="AH83" i="27"/>
  <c r="AH84" i="27"/>
  <c r="AH85" i="27"/>
  <c r="AH86" i="27"/>
  <c r="AH87" i="27"/>
  <c r="AH88" i="27"/>
  <c r="AH89" i="27"/>
  <c r="AH90" i="27"/>
  <c r="AH91" i="27"/>
  <c r="AH92" i="27"/>
  <c r="AH93" i="27"/>
  <c r="AH94" i="27"/>
  <c r="AH95" i="27"/>
  <c r="AH96" i="27"/>
  <c r="AH97" i="27"/>
  <c r="AH98" i="27"/>
  <c r="AH99" i="27"/>
  <c r="AH100" i="27"/>
  <c r="AH101" i="27"/>
  <c r="AH102" i="27"/>
  <c r="AH103" i="27"/>
  <c r="AH104" i="27"/>
  <c r="AH105" i="27"/>
  <c r="AH106" i="27"/>
  <c r="AH107" i="27"/>
  <c r="AH108" i="27"/>
  <c r="AH109" i="27"/>
  <c r="AH110" i="27"/>
  <c r="AH111" i="27"/>
  <c r="AH112" i="27"/>
  <c r="AH113" i="27"/>
  <c r="AH114" i="27"/>
  <c r="AH115" i="27"/>
  <c r="AH116" i="27"/>
  <c r="AH117" i="27"/>
  <c r="AH118" i="27"/>
  <c r="AH119" i="27"/>
  <c r="AH120" i="27"/>
  <c r="AH121" i="27"/>
  <c r="AH122" i="27"/>
  <c r="AH123" i="27"/>
  <c r="AH124" i="27"/>
  <c r="AH125" i="27"/>
  <c r="AH126" i="27"/>
  <c r="AH127" i="27"/>
  <c r="AH128" i="27"/>
  <c r="AH129" i="27"/>
  <c r="AH130" i="27"/>
  <c r="AH131" i="27"/>
  <c r="AH132" i="27"/>
  <c r="AH133" i="27"/>
  <c r="AH134" i="27"/>
  <c r="AH135" i="27"/>
  <c r="AH136" i="27"/>
  <c r="AH137" i="27"/>
  <c r="AH138" i="27"/>
  <c r="AH139" i="27"/>
  <c r="AH140" i="27"/>
  <c r="AH141" i="27"/>
  <c r="AH142" i="27"/>
  <c r="AH143" i="27"/>
  <c r="AH144" i="27"/>
  <c r="AH145" i="27"/>
  <c r="AH146" i="27"/>
  <c r="AH147" i="27"/>
  <c r="AH148" i="27"/>
  <c r="AH149" i="27"/>
  <c r="AH150" i="27"/>
  <c r="AH151" i="27"/>
  <c r="AH152" i="27"/>
  <c r="AH153" i="27"/>
  <c r="AH154" i="27"/>
  <c r="AH155" i="27"/>
  <c r="AH156" i="27"/>
  <c r="AH157" i="27"/>
  <c r="AH158" i="27"/>
  <c r="AH159" i="27"/>
  <c r="AH160" i="27"/>
  <c r="AH161" i="27"/>
  <c r="AH162" i="27"/>
  <c r="AH163" i="27"/>
  <c r="AH164" i="27"/>
  <c r="AH165" i="27"/>
  <c r="AH166" i="27"/>
  <c r="AH167" i="27"/>
  <c r="AH168" i="27"/>
  <c r="AH169" i="27"/>
  <c r="AH170" i="27"/>
  <c r="AH171" i="27"/>
  <c r="AH172" i="27"/>
  <c r="AH173" i="27"/>
  <c r="AH174" i="27"/>
  <c r="AH175" i="27"/>
  <c r="AH176" i="27"/>
  <c r="AH177" i="27"/>
  <c r="AH178" i="27"/>
  <c r="AH179" i="27"/>
  <c r="AH180" i="27"/>
  <c r="AH181" i="27"/>
  <c r="AH182" i="27"/>
  <c r="AH183" i="27"/>
  <c r="AH184" i="27"/>
  <c r="AH185" i="27"/>
  <c r="AH186" i="27"/>
  <c r="AH187" i="27"/>
  <c r="AH188" i="27"/>
  <c r="AH189" i="27"/>
  <c r="AH190" i="27"/>
  <c r="AH191" i="27"/>
  <c r="AH192" i="27"/>
  <c r="AH193" i="27"/>
  <c r="AH194" i="27"/>
  <c r="AH195" i="27"/>
  <c r="AH196" i="27"/>
  <c r="AH197" i="27"/>
  <c r="AH198" i="27"/>
  <c r="AH199" i="27"/>
  <c r="AH200" i="27"/>
  <c r="AH201" i="27"/>
  <c r="AH202" i="27"/>
  <c r="AH203" i="27"/>
  <c r="AH204" i="27"/>
  <c r="AH205" i="27"/>
  <c r="AH206" i="27"/>
  <c r="AH207" i="27"/>
  <c r="AH208" i="27"/>
  <c r="AH209" i="27"/>
  <c r="AH210" i="27"/>
  <c r="AH211" i="27"/>
  <c r="AH212" i="27"/>
  <c r="AH213" i="27"/>
  <c r="AH214" i="27"/>
  <c r="AH215" i="27"/>
  <c r="AH216" i="27"/>
  <c r="AH217" i="27"/>
  <c r="AH218" i="27"/>
  <c r="AH219" i="27"/>
  <c r="AH220" i="27"/>
  <c r="AH221" i="27"/>
  <c r="AH222" i="27"/>
  <c r="AH223" i="27"/>
  <c r="AH224" i="27"/>
  <c r="AH225" i="27"/>
  <c r="AH226" i="27"/>
  <c r="AH227" i="27"/>
  <c r="AH228" i="27"/>
  <c r="AH229" i="27"/>
  <c r="AH230" i="27"/>
  <c r="AH231" i="27"/>
  <c r="AH232" i="27"/>
  <c r="AH233" i="27"/>
  <c r="AH234" i="27"/>
  <c r="AH235" i="27"/>
  <c r="AH236" i="27"/>
  <c r="AH237" i="27"/>
  <c r="AH238" i="27"/>
  <c r="AH239" i="27"/>
  <c r="AH240" i="27"/>
  <c r="AH241" i="27"/>
  <c r="AH242" i="27"/>
  <c r="AH243" i="27"/>
  <c r="AH244" i="27"/>
  <c r="AH245" i="27"/>
  <c r="AH246" i="27"/>
  <c r="AH247" i="27"/>
  <c r="AH248" i="27"/>
  <c r="AH249" i="27"/>
  <c r="AH250" i="27"/>
  <c r="AH251" i="27"/>
  <c r="AH252" i="27"/>
  <c r="AH253" i="27"/>
  <c r="AH254" i="27"/>
  <c r="AH255" i="27"/>
  <c r="AH256" i="27"/>
  <c r="AH257" i="27"/>
  <c r="AH258" i="27"/>
  <c r="AH259" i="27"/>
  <c r="AH260" i="27"/>
  <c r="AH261" i="27"/>
  <c r="AH262" i="27"/>
  <c r="AH263" i="27"/>
  <c r="AH264" i="27"/>
  <c r="AH265" i="27"/>
  <c r="AH266" i="27"/>
  <c r="AH267" i="27"/>
  <c r="AH268" i="27"/>
  <c r="AH269" i="27"/>
  <c r="AH270" i="27"/>
  <c r="AH271" i="27"/>
  <c r="AH272" i="27"/>
  <c r="AH273" i="27"/>
  <c r="AH274" i="27"/>
  <c r="AH275" i="27"/>
  <c r="AH276" i="27"/>
  <c r="AH277" i="27"/>
  <c r="AH278" i="27"/>
  <c r="AH279" i="27"/>
  <c r="AH280" i="27"/>
  <c r="AH281" i="27"/>
  <c r="AH282" i="27"/>
  <c r="AH283" i="27"/>
  <c r="AH284" i="27"/>
  <c r="AH285" i="27"/>
  <c r="AH286" i="27"/>
  <c r="AH287" i="27"/>
  <c r="AH288" i="27"/>
  <c r="AH289" i="27"/>
  <c r="AH290" i="27"/>
  <c r="AH291" i="27"/>
  <c r="AH292" i="27"/>
  <c r="AH293" i="27"/>
  <c r="AH294" i="27"/>
  <c r="AH295" i="27"/>
  <c r="AH296" i="27"/>
  <c r="AH297" i="27"/>
  <c r="AH298" i="27"/>
  <c r="AH299" i="27"/>
  <c r="AH300" i="27"/>
  <c r="AH301" i="27"/>
  <c r="AH302" i="27"/>
  <c r="AH303" i="27"/>
  <c r="AH304" i="27"/>
  <c r="AH305" i="27"/>
  <c r="AH306" i="27"/>
  <c r="AH307" i="27"/>
  <c r="AH308" i="27"/>
  <c r="AH309" i="27"/>
  <c r="AH310" i="27"/>
  <c r="AH311" i="27"/>
  <c r="AH312" i="27"/>
  <c r="AH313" i="27"/>
  <c r="AH314" i="27"/>
  <c r="AH315" i="27"/>
  <c r="AH316" i="27"/>
  <c r="AH317" i="27"/>
  <c r="AH318" i="27"/>
  <c r="AH319" i="27"/>
  <c r="AH320" i="27"/>
  <c r="AH321" i="27"/>
  <c r="AH322" i="27"/>
  <c r="AH323" i="27"/>
  <c r="AH324" i="27"/>
  <c r="AH325" i="27"/>
  <c r="AH326" i="27"/>
  <c r="AH327" i="27"/>
  <c r="AH328" i="27"/>
  <c r="AH329" i="27"/>
  <c r="AH330" i="27"/>
  <c r="AH331" i="27"/>
  <c r="AH332" i="27"/>
  <c r="AH333" i="27"/>
  <c r="AH334" i="27"/>
  <c r="AH335" i="27"/>
  <c r="AH336" i="27"/>
  <c r="AH337" i="27"/>
  <c r="AH338" i="27"/>
  <c r="AH339" i="27"/>
  <c r="AH340" i="27"/>
  <c r="AH341" i="27"/>
  <c r="AH342" i="27"/>
  <c r="AH343" i="27"/>
  <c r="AH344" i="27"/>
  <c r="AH345" i="27"/>
  <c r="AH346" i="27"/>
  <c r="AH347" i="27"/>
  <c r="AH348" i="27"/>
  <c r="AH349" i="27"/>
  <c r="AH350" i="27"/>
  <c r="AH351" i="27"/>
  <c r="AH352" i="27"/>
  <c r="AH353" i="27"/>
  <c r="AH354" i="27"/>
  <c r="AH355" i="27"/>
  <c r="AH356" i="27"/>
  <c r="AH357" i="27"/>
  <c r="AH358" i="27"/>
  <c r="AH359" i="27"/>
  <c r="AH360" i="27"/>
  <c r="AH361" i="27"/>
  <c r="AH362" i="27"/>
  <c r="AH363" i="27"/>
  <c r="AH364" i="27"/>
  <c r="AH365" i="27"/>
  <c r="AH366" i="27"/>
  <c r="AH367" i="27"/>
  <c r="AH368" i="27"/>
  <c r="AH369" i="27"/>
  <c r="AH370" i="27"/>
  <c r="AH371" i="27"/>
  <c r="AH372" i="27"/>
  <c r="AH373" i="27"/>
  <c r="AH374" i="27"/>
  <c r="AH375" i="27"/>
  <c r="AH376" i="27"/>
  <c r="AH377" i="27"/>
  <c r="AH378" i="27"/>
  <c r="AH379" i="27"/>
  <c r="AH380" i="27"/>
  <c r="AH381" i="27"/>
  <c r="AH382" i="27"/>
  <c r="AH383" i="27"/>
  <c r="AH384" i="27"/>
  <c r="AH385" i="27"/>
  <c r="AH386" i="27"/>
  <c r="AH387" i="27"/>
  <c r="AH388" i="27"/>
  <c r="AH389" i="27"/>
  <c r="AH390" i="27"/>
  <c r="AH391" i="27"/>
  <c r="AH392" i="27"/>
  <c r="AH393" i="27"/>
  <c r="AH394" i="27"/>
  <c r="AH395" i="27"/>
  <c r="AH396" i="27"/>
  <c r="AH397" i="27"/>
  <c r="AH398" i="27"/>
  <c r="AH399" i="27"/>
  <c r="AH400" i="27"/>
  <c r="AH401" i="27"/>
  <c r="AH402" i="27"/>
  <c r="AH403" i="27"/>
  <c r="AH404" i="27"/>
  <c r="AH405" i="27"/>
  <c r="AH406" i="27"/>
  <c r="AH407" i="27"/>
  <c r="AH408" i="27"/>
  <c r="AH409" i="27"/>
  <c r="AH410" i="27"/>
  <c r="AH411" i="27"/>
  <c r="AH412" i="27"/>
  <c r="AH413" i="27"/>
  <c r="AH414" i="27"/>
  <c r="AH415" i="27"/>
  <c r="AH416" i="27"/>
  <c r="AH417" i="27"/>
  <c r="AH418" i="27"/>
  <c r="AH419" i="27"/>
  <c r="AH420" i="27"/>
  <c r="AH421" i="27"/>
  <c r="AH422" i="27"/>
  <c r="AH423" i="27"/>
  <c r="AH424" i="27"/>
  <c r="AH425" i="27"/>
  <c r="AH426" i="27"/>
  <c r="AH427" i="27"/>
  <c r="AH428" i="27"/>
  <c r="AH429" i="27"/>
  <c r="AH430" i="27"/>
  <c r="AH431" i="27"/>
  <c r="AH432" i="27"/>
  <c r="AH433" i="27"/>
  <c r="AH434" i="27"/>
  <c r="AH435" i="27"/>
  <c r="AH436" i="27"/>
  <c r="AH437" i="27"/>
  <c r="AH438" i="27"/>
  <c r="AH439" i="27"/>
  <c r="AH440" i="27"/>
  <c r="AH441" i="27"/>
  <c r="AH442" i="27"/>
  <c r="AH443" i="27"/>
  <c r="AH444" i="27"/>
  <c r="AH445" i="27"/>
  <c r="AH446" i="27"/>
  <c r="AH447" i="27"/>
  <c r="AH448" i="27"/>
  <c r="AH449" i="27"/>
  <c r="AH450" i="27"/>
  <c r="AH451" i="27"/>
  <c r="AH452" i="27"/>
  <c r="AH453" i="27"/>
  <c r="AH454" i="27"/>
  <c r="AH455" i="27"/>
  <c r="AH456" i="27"/>
  <c r="AH457" i="27"/>
  <c r="AH458" i="27"/>
  <c r="AH459" i="27"/>
  <c r="AH460" i="27"/>
  <c r="AH461" i="27"/>
  <c r="AH462" i="27"/>
  <c r="AH463" i="27"/>
  <c r="AH464" i="27"/>
  <c r="AH465" i="27"/>
  <c r="AH466" i="27"/>
  <c r="AH467" i="27"/>
  <c r="AH468" i="27"/>
  <c r="AH469" i="27"/>
  <c r="AH470" i="27"/>
  <c r="AH471" i="27"/>
  <c r="AH472" i="27"/>
  <c r="AH473" i="27"/>
  <c r="AH474" i="27"/>
  <c r="AH475" i="27"/>
  <c r="AH476" i="27"/>
  <c r="AH477" i="27"/>
  <c r="AH478" i="27"/>
  <c r="AH479" i="27"/>
  <c r="AH480" i="27"/>
  <c r="AH481" i="27"/>
  <c r="AH482" i="27"/>
  <c r="AH483" i="27"/>
  <c r="AH484" i="27"/>
  <c r="AH485" i="27"/>
  <c r="AH486" i="27"/>
  <c r="AH487" i="27"/>
  <c r="AH488" i="27"/>
  <c r="AH489" i="27"/>
  <c r="AH490" i="27"/>
  <c r="AH491" i="27"/>
  <c r="AH492" i="27"/>
  <c r="AH493" i="27"/>
  <c r="AH494" i="27"/>
  <c r="AH495" i="27"/>
  <c r="AH496" i="27"/>
  <c r="AH497" i="27"/>
  <c r="AH498" i="27"/>
  <c r="AH499" i="27"/>
  <c r="AH500" i="27"/>
  <c r="AH501" i="27"/>
  <c r="AH502" i="27"/>
  <c r="AH503" i="27"/>
  <c r="AH504" i="27"/>
  <c r="AH505" i="27"/>
  <c r="AH506" i="27"/>
  <c r="AH507" i="27"/>
  <c r="AH508" i="27"/>
  <c r="AH509" i="27"/>
  <c r="AH510" i="27"/>
  <c r="AH511" i="27"/>
  <c r="AH512" i="27"/>
  <c r="AH513" i="27"/>
  <c r="AH514" i="27"/>
  <c r="AH515" i="27"/>
  <c r="AH516" i="27"/>
  <c r="AH517" i="27"/>
  <c r="AH518" i="27"/>
  <c r="AH519" i="27"/>
  <c r="AH520" i="27"/>
  <c r="AH521" i="27"/>
  <c r="AH522" i="27"/>
  <c r="AH523" i="27"/>
  <c r="AH524" i="27"/>
  <c r="AH525" i="27"/>
  <c r="AH526" i="27"/>
  <c r="AH527" i="27"/>
  <c r="AH528" i="27"/>
  <c r="AH529" i="27"/>
  <c r="AH530" i="27"/>
  <c r="AH531" i="27"/>
  <c r="AH532" i="27"/>
  <c r="AH533" i="27"/>
  <c r="AH534" i="27"/>
  <c r="AH535" i="27"/>
  <c r="AH536" i="27"/>
  <c r="AH537" i="27"/>
  <c r="AH538" i="27"/>
  <c r="AH539" i="27"/>
  <c r="AH540" i="27"/>
  <c r="AH541" i="27"/>
  <c r="AH542" i="27"/>
  <c r="AH543" i="27"/>
  <c r="AH544" i="27"/>
  <c r="AH545" i="27"/>
  <c r="AH546" i="27"/>
  <c r="AH547" i="27"/>
  <c r="AH548" i="27"/>
  <c r="AH549" i="27"/>
  <c r="AH550" i="27"/>
  <c r="AH551" i="27"/>
  <c r="AH552" i="27"/>
  <c r="AH553" i="27"/>
  <c r="AH554" i="27"/>
  <c r="AH555" i="27"/>
  <c r="AH556" i="27"/>
  <c r="AH557" i="27"/>
  <c r="AH558" i="27"/>
  <c r="AH559" i="27"/>
  <c r="AH560" i="27"/>
  <c r="AH561" i="27"/>
  <c r="AH562" i="27"/>
  <c r="AH563" i="27"/>
  <c r="AH564" i="27"/>
  <c r="AH565" i="27"/>
  <c r="AH566" i="27"/>
  <c r="AH567" i="27"/>
  <c r="AH568" i="27"/>
  <c r="AH569" i="27"/>
  <c r="AH570" i="27"/>
  <c r="AH571" i="27"/>
  <c r="AH572" i="27"/>
  <c r="AH573" i="27"/>
  <c r="AH574" i="27"/>
  <c r="AH575" i="27"/>
  <c r="AH576" i="27"/>
  <c r="AH577" i="27"/>
  <c r="AH578" i="27"/>
  <c r="AH579" i="27"/>
  <c r="AH580" i="27"/>
  <c r="AH581" i="27"/>
  <c r="AH582" i="27"/>
  <c r="AH583" i="27"/>
  <c r="AH584" i="27"/>
  <c r="AH585" i="27"/>
  <c r="AH586" i="27"/>
  <c r="AH587" i="27"/>
  <c r="AH588" i="27"/>
  <c r="AH589" i="27"/>
  <c r="AH590" i="27"/>
  <c r="AH591" i="27"/>
  <c r="AH592" i="27"/>
  <c r="AH593" i="27"/>
  <c r="AH594" i="27"/>
  <c r="AH595" i="27"/>
  <c r="AH596" i="27"/>
  <c r="AH597" i="27"/>
  <c r="AH598" i="27"/>
  <c r="AH599" i="27"/>
  <c r="AH600" i="27"/>
  <c r="AH601" i="27"/>
  <c r="AH602" i="27"/>
  <c r="AH603" i="27"/>
  <c r="AH604" i="27"/>
  <c r="AH605" i="27"/>
  <c r="AH606" i="27"/>
  <c r="AH607" i="27"/>
  <c r="AH608" i="27"/>
  <c r="AH609" i="27"/>
  <c r="AH610" i="27"/>
  <c r="AH611" i="27"/>
  <c r="AH612" i="27"/>
  <c r="AH613" i="27"/>
  <c r="AH614" i="27"/>
  <c r="AH615" i="27"/>
  <c r="AH616" i="27"/>
  <c r="AH617" i="27"/>
  <c r="AH618" i="27"/>
  <c r="AH619" i="27"/>
  <c r="AH620" i="27"/>
  <c r="AH621" i="27"/>
  <c r="AH622" i="27"/>
  <c r="AH623" i="27"/>
  <c r="AH624" i="27"/>
  <c r="AH625" i="27"/>
  <c r="AH626" i="27"/>
  <c r="AH627" i="27"/>
  <c r="AH628" i="27"/>
  <c r="AH629" i="27"/>
  <c r="AH630" i="27"/>
  <c r="AH631" i="27"/>
  <c r="AH632" i="27"/>
  <c r="AH633" i="27"/>
  <c r="AH634" i="27"/>
  <c r="AH635" i="27"/>
  <c r="AH636" i="27"/>
  <c r="AH637" i="27"/>
  <c r="AH638" i="27"/>
  <c r="AH639" i="27"/>
  <c r="AH640" i="27"/>
  <c r="AH641" i="27"/>
  <c r="AH642" i="27"/>
  <c r="AH643" i="27"/>
  <c r="AH644" i="27"/>
  <c r="AH645" i="27"/>
  <c r="AH646" i="27"/>
  <c r="AH647" i="27"/>
  <c r="AH648" i="27"/>
  <c r="AH649" i="27"/>
  <c r="AH650" i="27"/>
  <c r="AH651" i="27"/>
  <c r="AH652" i="27"/>
  <c r="AH653" i="27"/>
  <c r="AH654" i="27"/>
  <c r="AH655" i="27"/>
  <c r="AH656" i="27"/>
  <c r="AH657" i="27"/>
  <c r="AH658" i="27"/>
  <c r="AH659" i="27"/>
  <c r="AH660" i="27"/>
  <c r="AH661" i="27"/>
  <c r="AH662" i="27"/>
  <c r="AH663" i="27"/>
  <c r="AH664" i="27"/>
  <c r="AH665" i="27"/>
  <c r="AH666" i="27"/>
  <c r="AH667" i="27"/>
  <c r="AH668" i="27"/>
  <c r="AH669" i="27"/>
  <c r="AH670" i="27"/>
  <c r="AH671" i="27"/>
  <c r="AH672" i="27"/>
  <c r="AH673" i="27"/>
  <c r="AH674" i="27"/>
  <c r="AH675" i="27"/>
  <c r="AH676" i="27"/>
  <c r="AH677" i="27"/>
  <c r="AH678" i="27"/>
  <c r="AH679" i="27"/>
  <c r="AH680" i="27"/>
  <c r="AH681" i="27"/>
  <c r="AH682" i="27"/>
  <c r="AH683" i="27"/>
  <c r="AH684" i="27"/>
  <c r="AH685" i="27"/>
  <c r="AH686" i="27"/>
  <c r="AH687" i="27"/>
  <c r="AH688" i="27"/>
  <c r="AH689" i="27"/>
  <c r="AH690" i="27"/>
  <c r="AH691" i="27"/>
  <c r="AH692" i="27"/>
  <c r="AH693" i="27"/>
  <c r="AH694" i="27"/>
  <c r="AH695" i="27"/>
  <c r="AH696" i="27"/>
  <c r="AH697" i="27"/>
  <c r="AH698" i="27"/>
  <c r="AH699" i="27"/>
  <c r="AH700" i="27"/>
  <c r="AH701" i="27"/>
  <c r="AH702" i="27"/>
  <c r="AH703" i="27"/>
  <c r="AH704" i="27"/>
  <c r="AH705" i="27"/>
  <c r="AH706" i="27"/>
  <c r="AH707" i="27"/>
  <c r="AH708" i="27"/>
  <c r="AH709" i="27"/>
  <c r="AH710" i="27"/>
  <c r="AH711" i="27"/>
  <c r="AH712" i="27"/>
  <c r="AH713" i="27"/>
  <c r="AH714" i="27"/>
  <c r="AH715" i="27"/>
  <c r="AH716" i="27"/>
  <c r="AH717" i="27"/>
  <c r="AH718" i="27"/>
  <c r="AH719" i="27"/>
  <c r="AH720" i="27"/>
  <c r="AH721" i="27"/>
  <c r="AH722" i="27"/>
  <c r="AH723" i="27"/>
  <c r="AH724" i="27"/>
  <c r="AH725" i="27"/>
  <c r="AH726" i="27"/>
  <c r="AH727" i="27"/>
  <c r="AH728" i="27"/>
  <c r="AH729" i="27"/>
  <c r="AH730" i="27"/>
  <c r="AH731" i="27"/>
  <c r="AH732" i="27"/>
  <c r="AH733" i="27"/>
  <c r="AH734" i="27"/>
  <c r="AH735" i="27"/>
  <c r="AH736" i="27"/>
  <c r="AH737" i="27"/>
  <c r="AH738" i="27"/>
  <c r="AH739" i="27"/>
  <c r="AH740" i="27"/>
  <c r="AH741" i="27"/>
  <c r="AH742" i="27"/>
  <c r="AH743" i="27"/>
  <c r="AH744" i="27"/>
  <c r="AH745" i="27"/>
  <c r="AH746" i="27"/>
  <c r="AH747" i="27"/>
  <c r="AH748" i="27"/>
  <c r="AH749" i="27"/>
  <c r="AH750" i="27"/>
  <c r="AH751" i="27"/>
  <c r="AH752" i="27"/>
  <c r="AH753" i="27"/>
  <c r="AH754" i="27"/>
  <c r="AH755" i="27"/>
  <c r="AH756" i="27"/>
  <c r="AH757" i="27"/>
  <c r="AH758" i="27"/>
  <c r="AH759" i="27"/>
  <c r="AH760" i="27"/>
  <c r="AH761" i="27"/>
  <c r="AH762" i="27"/>
  <c r="AH763" i="27"/>
  <c r="AH764" i="27"/>
  <c r="AH765" i="27"/>
  <c r="AH766" i="27"/>
  <c r="AH767" i="27"/>
  <c r="AH768" i="27"/>
  <c r="AH769" i="27"/>
  <c r="AH770" i="27"/>
  <c r="AH771" i="27"/>
  <c r="AH772" i="27"/>
  <c r="AH773" i="27"/>
  <c r="AH774" i="27"/>
  <c r="AH775" i="27"/>
  <c r="AH776" i="27"/>
  <c r="AH777" i="27"/>
  <c r="AH778" i="27"/>
  <c r="AH779" i="27"/>
  <c r="AH780" i="27"/>
  <c r="AH781" i="27"/>
  <c r="AH782" i="27"/>
  <c r="AH783" i="27"/>
  <c r="AH784" i="27"/>
  <c r="AH785" i="27"/>
  <c r="AH786" i="27"/>
  <c r="AH787" i="27"/>
  <c r="AH788" i="27"/>
  <c r="AH789" i="27"/>
  <c r="AH790" i="27"/>
  <c r="AH791" i="27"/>
  <c r="AH792" i="27"/>
  <c r="AH793" i="27"/>
  <c r="AH794" i="27"/>
  <c r="AH795" i="27"/>
  <c r="AH796" i="27"/>
  <c r="AH797" i="27"/>
  <c r="AH798" i="27"/>
  <c r="AH799" i="27"/>
  <c r="AH800" i="27"/>
  <c r="AH801" i="27"/>
  <c r="AH802" i="27"/>
  <c r="AH803" i="27"/>
  <c r="AH804" i="27"/>
  <c r="AH805" i="27"/>
  <c r="AH806" i="27"/>
  <c r="AH807" i="27"/>
  <c r="AH808" i="27"/>
  <c r="AH809" i="27"/>
  <c r="AH810" i="27"/>
  <c r="AH811" i="27"/>
  <c r="AH812" i="27"/>
  <c r="AH813" i="27"/>
  <c r="AH814" i="27"/>
  <c r="AH815" i="27"/>
  <c r="AH816" i="27"/>
  <c r="AH817" i="27"/>
  <c r="AH818" i="27"/>
  <c r="AH819" i="27"/>
  <c r="AH820" i="27"/>
  <c r="AH821" i="27"/>
  <c r="AH822" i="27"/>
  <c r="AH823" i="27"/>
  <c r="AH824" i="27"/>
  <c r="AH825" i="27"/>
  <c r="AH826" i="27"/>
  <c r="AH827" i="27"/>
  <c r="AH828" i="27"/>
  <c r="AH829" i="27"/>
  <c r="AH830" i="27"/>
  <c r="AH831" i="27"/>
  <c r="AH832" i="27"/>
  <c r="AH833" i="27"/>
  <c r="AH834" i="27"/>
  <c r="AH835" i="27"/>
  <c r="AH836" i="27"/>
  <c r="AH837" i="27"/>
  <c r="AH838" i="27"/>
  <c r="AH839" i="27"/>
  <c r="AH840" i="27"/>
  <c r="AH841" i="27"/>
  <c r="AH842" i="27"/>
  <c r="AH843" i="27"/>
  <c r="AH844" i="27"/>
  <c r="AH845" i="27"/>
  <c r="AH846" i="27"/>
  <c r="AH847" i="27"/>
  <c r="AH848" i="27"/>
  <c r="AH849" i="27"/>
  <c r="AH850" i="27"/>
  <c r="AH851" i="27"/>
  <c r="AH852" i="27"/>
  <c r="AH853" i="27"/>
  <c r="AH854" i="27"/>
  <c r="AH855" i="27"/>
  <c r="AH856" i="27"/>
  <c r="AH857" i="27"/>
  <c r="AH858" i="27"/>
  <c r="AH859" i="27"/>
  <c r="AH860" i="27"/>
  <c r="AH861" i="27"/>
  <c r="AH862" i="27"/>
  <c r="AH863" i="27"/>
  <c r="AH864" i="27"/>
  <c r="AH865" i="27"/>
  <c r="AH866" i="27"/>
  <c r="AH867" i="27"/>
  <c r="AH868" i="27"/>
  <c r="AH869" i="27"/>
  <c r="AH870" i="27"/>
  <c r="AH871" i="27"/>
  <c r="AH872" i="27"/>
  <c r="AH873" i="27"/>
  <c r="AH874" i="27"/>
  <c r="AH875" i="27"/>
  <c r="AH876" i="27"/>
  <c r="AH877" i="27"/>
  <c r="AH878" i="27"/>
  <c r="AH879" i="27"/>
  <c r="AH880" i="27"/>
  <c r="AH881" i="27"/>
  <c r="AH882" i="27"/>
  <c r="AH883" i="27"/>
  <c r="AH884" i="27"/>
  <c r="AH885" i="27"/>
  <c r="AH886" i="27"/>
  <c r="AH887" i="27"/>
  <c r="AH888" i="27"/>
  <c r="AH889" i="27"/>
  <c r="AH890" i="27"/>
  <c r="AH891" i="27"/>
  <c r="AH892" i="27"/>
  <c r="AH893" i="27"/>
  <c r="AH894" i="27"/>
  <c r="AH895" i="27"/>
  <c r="AH896" i="27"/>
  <c r="AH897" i="27"/>
  <c r="AH898" i="27"/>
  <c r="AH899" i="27"/>
  <c r="AH900" i="27"/>
  <c r="AH901" i="27"/>
  <c r="AH902" i="27"/>
  <c r="AH903" i="27"/>
  <c r="AH904" i="27"/>
  <c r="AH905" i="27"/>
  <c r="AH906" i="27"/>
  <c r="AH907" i="27"/>
  <c r="AH908" i="27"/>
  <c r="AH909" i="27"/>
  <c r="AH910" i="27"/>
  <c r="AH911" i="27"/>
  <c r="AH912" i="27"/>
  <c r="AH913" i="27"/>
  <c r="AH914" i="27"/>
  <c r="AH915" i="27"/>
  <c r="AH916" i="27"/>
  <c r="AH917" i="27"/>
  <c r="AH918" i="27"/>
  <c r="AH919" i="27"/>
  <c r="AH920" i="27"/>
  <c r="AH921" i="27"/>
  <c r="AH922" i="27"/>
  <c r="AH923" i="27"/>
  <c r="AH924" i="27"/>
  <c r="AH925" i="27"/>
  <c r="AH926" i="27"/>
  <c r="AH927" i="27"/>
  <c r="AH928" i="27"/>
  <c r="AH929" i="27"/>
  <c r="AH930" i="27"/>
  <c r="AH931" i="27"/>
  <c r="AH932" i="27"/>
  <c r="AH933" i="27"/>
  <c r="AH934" i="27"/>
  <c r="AH935" i="27"/>
  <c r="AH936" i="27"/>
  <c r="AH937" i="27"/>
  <c r="AH938" i="27"/>
  <c r="AH939" i="27"/>
  <c r="AH940" i="27"/>
  <c r="AH941" i="27"/>
  <c r="AH942" i="27"/>
  <c r="AH943" i="27"/>
  <c r="AH944" i="27"/>
  <c r="AH945" i="27"/>
  <c r="AH946" i="27"/>
  <c r="AH947" i="27"/>
  <c r="AH948" i="27"/>
  <c r="AH949" i="27"/>
  <c r="AH950" i="27"/>
  <c r="AH951" i="27"/>
  <c r="AH952" i="27"/>
  <c r="AH953" i="27"/>
  <c r="AH954" i="27"/>
  <c r="AH955" i="27"/>
  <c r="AH956" i="27"/>
  <c r="AH957" i="27"/>
  <c r="AH958" i="27"/>
  <c r="AH959" i="27"/>
  <c r="AH960" i="27"/>
  <c r="AH961" i="27"/>
  <c r="AH962" i="27"/>
  <c r="AH963" i="27"/>
  <c r="AH964" i="27"/>
  <c r="AH965" i="27"/>
  <c r="AH966" i="27"/>
  <c r="AH967" i="27"/>
  <c r="AH968" i="27"/>
  <c r="AH969" i="27"/>
  <c r="AH970" i="27"/>
  <c r="AH971" i="27"/>
  <c r="AH972" i="27"/>
  <c r="AH973" i="27"/>
  <c r="AH974" i="27"/>
  <c r="AH975" i="27"/>
  <c r="AH976" i="27"/>
  <c r="AH977" i="27"/>
  <c r="AH978" i="27"/>
  <c r="AH979" i="27"/>
  <c r="AH980" i="27"/>
  <c r="AH981" i="27"/>
  <c r="AH982" i="27"/>
  <c r="AH983" i="27"/>
  <c r="AH984" i="27"/>
  <c r="AH985" i="27"/>
  <c r="AH986" i="27"/>
  <c r="AH987" i="27"/>
  <c r="AH988" i="27"/>
  <c r="AH989" i="27"/>
  <c r="AH990" i="27"/>
  <c r="AH991" i="27"/>
  <c r="AH992" i="27"/>
  <c r="AH993" i="27"/>
  <c r="AH994" i="27"/>
  <c r="AH995" i="27"/>
  <c r="AH996" i="27"/>
  <c r="AH997" i="27"/>
  <c r="AH998" i="27"/>
  <c r="AH999" i="27"/>
  <c r="AH1000" i="27"/>
  <c r="AA13" i="27"/>
  <c r="AA14" i="27"/>
  <c r="AA15" i="27"/>
  <c r="AA16" i="27"/>
  <c r="AA17" i="27"/>
  <c r="AA18" i="27"/>
  <c r="AA19" i="27"/>
  <c r="AA20" i="27"/>
  <c r="AA21" i="27"/>
  <c r="AA22" i="27"/>
  <c r="AA23" i="27"/>
  <c r="AA24" i="27"/>
  <c r="AA25" i="27"/>
  <c r="AA26" i="27"/>
  <c r="AA27" i="27"/>
  <c r="AA28" i="27"/>
  <c r="AA29" i="27"/>
  <c r="AA30" i="27"/>
  <c r="AA31" i="27"/>
  <c r="AA32" i="27"/>
  <c r="AA33" i="27"/>
  <c r="AA34" i="27"/>
  <c r="AA35" i="27"/>
  <c r="AA36" i="27"/>
  <c r="AA37" i="27"/>
  <c r="AA38" i="27"/>
  <c r="AA39" i="27"/>
  <c r="AA40" i="27"/>
  <c r="AA41" i="27"/>
  <c r="AA42" i="27"/>
  <c r="AA43" i="27"/>
  <c r="AA44" i="27"/>
  <c r="AA45" i="27"/>
  <c r="AA46" i="27"/>
  <c r="AA47" i="27"/>
  <c r="AA48" i="27"/>
  <c r="AA49" i="27"/>
  <c r="AA50" i="27"/>
  <c r="AA51" i="27"/>
  <c r="AA52" i="27"/>
  <c r="AA53" i="27"/>
  <c r="AA54" i="27"/>
  <c r="AA55" i="27"/>
  <c r="AA56" i="27"/>
  <c r="AA57" i="27"/>
  <c r="AA58" i="27"/>
  <c r="AA59" i="27"/>
  <c r="AA60" i="27"/>
  <c r="AA61" i="27"/>
  <c r="AA62" i="27"/>
  <c r="AA63" i="27"/>
  <c r="AA64" i="27"/>
  <c r="AA65" i="27"/>
  <c r="AA66" i="27"/>
  <c r="AA67" i="27"/>
  <c r="AA68" i="27"/>
  <c r="AA69" i="27"/>
  <c r="AA70" i="27"/>
  <c r="AA71" i="27"/>
  <c r="AA72" i="27"/>
  <c r="AA73" i="27"/>
  <c r="AA74" i="27"/>
  <c r="AA75" i="27"/>
  <c r="AA76" i="27"/>
  <c r="AA77" i="27"/>
  <c r="AA78" i="27"/>
  <c r="AA79" i="27"/>
  <c r="AA80" i="27"/>
  <c r="AA81" i="27"/>
  <c r="AA82" i="27"/>
  <c r="AA83" i="27"/>
  <c r="AA84" i="27"/>
  <c r="AA85" i="27"/>
  <c r="AA86" i="27"/>
  <c r="AA87" i="27"/>
  <c r="AA88" i="27"/>
  <c r="AA89" i="27"/>
  <c r="AA90" i="27"/>
  <c r="AA91" i="27"/>
  <c r="AA92" i="27"/>
  <c r="AA93" i="27"/>
  <c r="AA94" i="27"/>
  <c r="AA95" i="27"/>
  <c r="AA96" i="27"/>
  <c r="AA97" i="27"/>
  <c r="AA98" i="27"/>
  <c r="AA99" i="27"/>
  <c r="AA100" i="27"/>
  <c r="AA101" i="27"/>
  <c r="AA102" i="27"/>
  <c r="AA103" i="27"/>
  <c r="AA104" i="27"/>
  <c r="AA105" i="27"/>
  <c r="AA106" i="27"/>
  <c r="AA107" i="27"/>
  <c r="AA108" i="27"/>
  <c r="AA109" i="27"/>
  <c r="AA110" i="27"/>
  <c r="AA111" i="27"/>
  <c r="AA112" i="27"/>
  <c r="AA113" i="27"/>
  <c r="AA114" i="27"/>
  <c r="AA115" i="27"/>
  <c r="AA116" i="27"/>
  <c r="AA117" i="27"/>
  <c r="AA118" i="27"/>
  <c r="AA119" i="27"/>
  <c r="AA120" i="27"/>
  <c r="AA121" i="27"/>
  <c r="AA122" i="27"/>
  <c r="AA123" i="27"/>
  <c r="AA124" i="27"/>
  <c r="AA125" i="27"/>
  <c r="AA126" i="27"/>
  <c r="AA127" i="27"/>
  <c r="AA128" i="27"/>
  <c r="AA129" i="27"/>
  <c r="AA130" i="27"/>
  <c r="AA131" i="27"/>
  <c r="AA132" i="27"/>
  <c r="AA133" i="27"/>
  <c r="AA134" i="27"/>
  <c r="AA135" i="27"/>
  <c r="AA136" i="27"/>
  <c r="AA137" i="27"/>
  <c r="AA138" i="27"/>
  <c r="AA139" i="27"/>
  <c r="AA140" i="27"/>
  <c r="AA141" i="27"/>
  <c r="AA142" i="27"/>
  <c r="AA143" i="27"/>
  <c r="AA144" i="27"/>
  <c r="AA145" i="27"/>
  <c r="AA146" i="27"/>
  <c r="AA147" i="27"/>
  <c r="AA148" i="27"/>
  <c r="AA149" i="27"/>
  <c r="AA150" i="27"/>
  <c r="AA151" i="27"/>
  <c r="AA152" i="27"/>
  <c r="AA153" i="27"/>
  <c r="AA154" i="27"/>
  <c r="AA155" i="27"/>
  <c r="AA156" i="27"/>
  <c r="AA157" i="27"/>
  <c r="AA158" i="27"/>
  <c r="AA159" i="27"/>
  <c r="AA160" i="27"/>
  <c r="AA161" i="27"/>
  <c r="AA162" i="27"/>
  <c r="AA163" i="27"/>
  <c r="AA164" i="27"/>
  <c r="AA165" i="27"/>
  <c r="AA166" i="27"/>
  <c r="AA167" i="27"/>
  <c r="AA168" i="27"/>
  <c r="AA169" i="27"/>
  <c r="AA170" i="27"/>
  <c r="AA171" i="27"/>
  <c r="AA172" i="27"/>
  <c r="AA173" i="27"/>
  <c r="AA174" i="27"/>
  <c r="AA175" i="27"/>
  <c r="AA176" i="27"/>
  <c r="AA177" i="27"/>
  <c r="AA178" i="27"/>
  <c r="AA179" i="27"/>
  <c r="AA180" i="27"/>
  <c r="AA181" i="27"/>
  <c r="AA182" i="27"/>
  <c r="AA183" i="27"/>
  <c r="AA184" i="27"/>
  <c r="AA185" i="27"/>
  <c r="AA186" i="27"/>
  <c r="AA187" i="27"/>
  <c r="AA188" i="27"/>
  <c r="AA189" i="27"/>
  <c r="AA190" i="27"/>
  <c r="AA191" i="27"/>
  <c r="AA192" i="27"/>
  <c r="AA193" i="27"/>
  <c r="AA194" i="27"/>
  <c r="AA195" i="27"/>
  <c r="AA196" i="27"/>
  <c r="AA197" i="27"/>
  <c r="AA198" i="27"/>
  <c r="AA199" i="27"/>
  <c r="AA200" i="27"/>
  <c r="AA201" i="27"/>
  <c r="AA202" i="27"/>
  <c r="AA203" i="27"/>
  <c r="AA204" i="27"/>
  <c r="AA205" i="27"/>
  <c r="AA206" i="27"/>
  <c r="AA207" i="27"/>
  <c r="AA208" i="27"/>
  <c r="AA209" i="27"/>
  <c r="AA210" i="27"/>
  <c r="AA211" i="27"/>
  <c r="AA212" i="27"/>
  <c r="AA213" i="27"/>
  <c r="AA214" i="27"/>
  <c r="AA215" i="27"/>
  <c r="AA216" i="27"/>
  <c r="AA217" i="27"/>
  <c r="AA218" i="27"/>
  <c r="AA219" i="27"/>
  <c r="AA220" i="27"/>
  <c r="AA221" i="27"/>
  <c r="AA222" i="27"/>
  <c r="AA223" i="27"/>
  <c r="AA224" i="27"/>
  <c r="AA225" i="27"/>
  <c r="AA226" i="27"/>
  <c r="AA227" i="27"/>
  <c r="AA228" i="27"/>
  <c r="AA229" i="27"/>
  <c r="AA230" i="27"/>
  <c r="AA231" i="27"/>
  <c r="AA232" i="27"/>
  <c r="AA233" i="27"/>
  <c r="AA234" i="27"/>
  <c r="AA235" i="27"/>
  <c r="AA236" i="27"/>
  <c r="AA237" i="27"/>
  <c r="AA238" i="27"/>
  <c r="AA239" i="27"/>
  <c r="AA240" i="27"/>
  <c r="AA241" i="27"/>
  <c r="AA242" i="27"/>
  <c r="AA243" i="27"/>
  <c r="AA244" i="27"/>
  <c r="AA245" i="27"/>
  <c r="AA246" i="27"/>
  <c r="AA247" i="27"/>
  <c r="AA248" i="27"/>
  <c r="AA249" i="27"/>
  <c r="AA250" i="27"/>
  <c r="AA251" i="27"/>
  <c r="AA252" i="27"/>
  <c r="AA253" i="27"/>
  <c r="AA254" i="27"/>
  <c r="AA255" i="27"/>
  <c r="AA256" i="27"/>
  <c r="AA257" i="27"/>
  <c r="AA258" i="27"/>
  <c r="AA259" i="27"/>
  <c r="AA260" i="27"/>
  <c r="AA261" i="27"/>
  <c r="AA262" i="27"/>
  <c r="AA263" i="27"/>
  <c r="AA264" i="27"/>
  <c r="AA265" i="27"/>
  <c r="AA266" i="27"/>
  <c r="AA267" i="27"/>
  <c r="AA268" i="27"/>
  <c r="AA269" i="27"/>
  <c r="AA270" i="27"/>
  <c r="AA271" i="27"/>
  <c r="AA272" i="27"/>
  <c r="AA273" i="27"/>
  <c r="AA274" i="27"/>
  <c r="AA275" i="27"/>
  <c r="AA276" i="27"/>
  <c r="AA277" i="27"/>
  <c r="AA278" i="27"/>
  <c r="AA279" i="27"/>
  <c r="AA280" i="27"/>
  <c r="AA281" i="27"/>
  <c r="AA282" i="27"/>
  <c r="AA283" i="27"/>
  <c r="AA284" i="27"/>
  <c r="AA285" i="27"/>
  <c r="AA286" i="27"/>
  <c r="AA287" i="27"/>
  <c r="AA288" i="27"/>
  <c r="AA289" i="27"/>
  <c r="AA290" i="27"/>
  <c r="AA291" i="27"/>
  <c r="AA292" i="27"/>
  <c r="AA293" i="27"/>
  <c r="AA294" i="27"/>
  <c r="AA295" i="27"/>
  <c r="AA296" i="27"/>
  <c r="AA297" i="27"/>
  <c r="AA298" i="27"/>
  <c r="AA299" i="27"/>
  <c r="AA300" i="27"/>
  <c r="AA301" i="27"/>
  <c r="AA302" i="27"/>
  <c r="AA303" i="27"/>
  <c r="AA304" i="27"/>
  <c r="AA305" i="27"/>
  <c r="AA306" i="27"/>
  <c r="AA307" i="27"/>
  <c r="AA308" i="27"/>
  <c r="AA309" i="27"/>
  <c r="AA310" i="27"/>
  <c r="AA311" i="27"/>
  <c r="AA312" i="27"/>
  <c r="AA313" i="27"/>
  <c r="AA314" i="27"/>
  <c r="AA315" i="27"/>
  <c r="AA316" i="27"/>
  <c r="AA317" i="27"/>
  <c r="AA318" i="27"/>
  <c r="AA319" i="27"/>
  <c r="AA320" i="27"/>
  <c r="AA321" i="27"/>
  <c r="AA322" i="27"/>
  <c r="AA323" i="27"/>
  <c r="AA324" i="27"/>
  <c r="AA325" i="27"/>
  <c r="AA326" i="27"/>
  <c r="AA327" i="27"/>
  <c r="AA328" i="27"/>
  <c r="AA329" i="27"/>
  <c r="AA330" i="27"/>
  <c r="AA331" i="27"/>
  <c r="AA332" i="27"/>
  <c r="AA333" i="27"/>
  <c r="AA334" i="27"/>
  <c r="AA335" i="27"/>
  <c r="AA336" i="27"/>
  <c r="AA337" i="27"/>
  <c r="AA338" i="27"/>
  <c r="AA339" i="27"/>
  <c r="AA340" i="27"/>
  <c r="AA341" i="27"/>
  <c r="AA342" i="27"/>
  <c r="AA343" i="27"/>
  <c r="AA344" i="27"/>
  <c r="AA345" i="27"/>
  <c r="AA346" i="27"/>
  <c r="AA347" i="27"/>
  <c r="AA348" i="27"/>
  <c r="AA349" i="27"/>
  <c r="AA350" i="27"/>
  <c r="AA351" i="27"/>
  <c r="AA352" i="27"/>
  <c r="AA353" i="27"/>
  <c r="AA354" i="27"/>
  <c r="AA355" i="27"/>
  <c r="AA356" i="27"/>
  <c r="AA357" i="27"/>
  <c r="AA358" i="27"/>
  <c r="AA359" i="27"/>
  <c r="AA360" i="27"/>
  <c r="AA361" i="27"/>
  <c r="AA362" i="27"/>
  <c r="AA363" i="27"/>
  <c r="AA364" i="27"/>
  <c r="AA365" i="27"/>
  <c r="AA366" i="27"/>
  <c r="AA367" i="27"/>
  <c r="AA368" i="27"/>
  <c r="AA369" i="27"/>
  <c r="AA370" i="27"/>
  <c r="AA371" i="27"/>
  <c r="AA372" i="27"/>
  <c r="AA373" i="27"/>
  <c r="AA374" i="27"/>
  <c r="AA375" i="27"/>
  <c r="AA376" i="27"/>
  <c r="AA377" i="27"/>
  <c r="AA378" i="27"/>
  <c r="AA379" i="27"/>
  <c r="AA380" i="27"/>
  <c r="AA381" i="27"/>
  <c r="AA382" i="27"/>
  <c r="AA383" i="27"/>
  <c r="AA384" i="27"/>
  <c r="AA385" i="27"/>
  <c r="AA386" i="27"/>
  <c r="AA387" i="27"/>
  <c r="AA388" i="27"/>
  <c r="AA389" i="27"/>
  <c r="AA390" i="27"/>
  <c r="AA391" i="27"/>
  <c r="AA392" i="27"/>
  <c r="AA393" i="27"/>
  <c r="AA394" i="27"/>
  <c r="AA395" i="27"/>
  <c r="AA396" i="27"/>
  <c r="AA397" i="27"/>
  <c r="AA398" i="27"/>
  <c r="AA399" i="27"/>
  <c r="AA400" i="27"/>
  <c r="AA401" i="27"/>
  <c r="AA402" i="27"/>
  <c r="AA403" i="27"/>
  <c r="AA404" i="27"/>
  <c r="AA405" i="27"/>
  <c r="AA406" i="27"/>
  <c r="AA407" i="27"/>
  <c r="AA408" i="27"/>
  <c r="AA409" i="27"/>
  <c r="AA410" i="27"/>
  <c r="AA411" i="27"/>
  <c r="AA412" i="27"/>
  <c r="AA413" i="27"/>
  <c r="AA414" i="27"/>
  <c r="AA415" i="27"/>
  <c r="AA416" i="27"/>
  <c r="AA417" i="27"/>
  <c r="AA418" i="27"/>
  <c r="AA419" i="27"/>
  <c r="AA420" i="27"/>
  <c r="AA421" i="27"/>
  <c r="AA422" i="27"/>
  <c r="AA423" i="27"/>
  <c r="AA424" i="27"/>
  <c r="AA425" i="27"/>
  <c r="AA426" i="27"/>
  <c r="AA427" i="27"/>
  <c r="AA428" i="27"/>
  <c r="AA429" i="27"/>
  <c r="AA430" i="27"/>
  <c r="AA431" i="27"/>
  <c r="AA432" i="27"/>
  <c r="AA433" i="27"/>
  <c r="AA434" i="27"/>
  <c r="AA435" i="27"/>
  <c r="AA436" i="27"/>
  <c r="AA437" i="27"/>
  <c r="AA438" i="27"/>
  <c r="AA439" i="27"/>
  <c r="AA440" i="27"/>
  <c r="AA441" i="27"/>
  <c r="AA442" i="27"/>
  <c r="AA443" i="27"/>
  <c r="AA444" i="27"/>
  <c r="AA445" i="27"/>
  <c r="AA446" i="27"/>
  <c r="AA447" i="27"/>
  <c r="AA448" i="27"/>
  <c r="AA449" i="27"/>
  <c r="AA450" i="27"/>
  <c r="AA451" i="27"/>
  <c r="AA452" i="27"/>
  <c r="AA453" i="27"/>
  <c r="AA454" i="27"/>
  <c r="AA455" i="27"/>
  <c r="AA456" i="27"/>
  <c r="AA457" i="27"/>
  <c r="AA458" i="27"/>
  <c r="AA459" i="27"/>
  <c r="AA460" i="27"/>
  <c r="AA461" i="27"/>
  <c r="AA462" i="27"/>
  <c r="AA463" i="27"/>
  <c r="AA464" i="27"/>
  <c r="AA465" i="27"/>
  <c r="AA466" i="27"/>
  <c r="AA467" i="27"/>
  <c r="AA468" i="27"/>
  <c r="AA469" i="27"/>
  <c r="AA470" i="27"/>
  <c r="AA471" i="27"/>
  <c r="AA472" i="27"/>
  <c r="AA473" i="27"/>
  <c r="AA474" i="27"/>
  <c r="AA475" i="27"/>
  <c r="AA476" i="27"/>
  <c r="AA477" i="27"/>
  <c r="AA478" i="27"/>
  <c r="AA479" i="27"/>
  <c r="AA480" i="27"/>
  <c r="AA481" i="27"/>
  <c r="AA482" i="27"/>
  <c r="AA483" i="27"/>
  <c r="AA484" i="27"/>
  <c r="AA485" i="27"/>
  <c r="AA486" i="27"/>
  <c r="AA487" i="27"/>
  <c r="AA488" i="27"/>
  <c r="AA489" i="27"/>
  <c r="AA490" i="27"/>
  <c r="AA491" i="27"/>
  <c r="AA492" i="27"/>
  <c r="AA493" i="27"/>
  <c r="AA494" i="27"/>
  <c r="AA495" i="27"/>
  <c r="AA496" i="27"/>
  <c r="AA497" i="27"/>
  <c r="AA498" i="27"/>
  <c r="AA499" i="27"/>
  <c r="AA500" i="27"/>
  <c r="AA501" i="27"/>
  <c r="AA502" i="27"/>
  <c r="AA503" i="27"/>
  <c r="AA504" i="27"/>
  <c r="AA505" i="27"/>
  <c r="AA506" i="27"/>
  <c r="AA507" i="27"/>
  <c r="AA508" i="27"/>
  <c r="AA509" i="27"/>
  <c r="AA510" i="27"/>
  <c r="AA511" i="27"/>
  <c r="AA512" i="27"/>
  <c r="AA513" i="27"/>
  <c r="AA514" i="27"/>
  <c r="AA515" i="27"/>
  <c r="AA516" i="27"/>
  <c r="AA517" i="27"/>
  <c r="AA518" i="27"/>
  <c r="AA519" i="27"/>
  <c r="AA520" i="27"/>
  <c r="AA521" i="27"/>
  <c r="AA522" i="27"/>
  <c r="AA523" i="27"/>
  <c r="AA524" i="27"/>
  <c r="AA525" i="27"/>
  <c r="AA526" i="27"/>
  <c r="AA527" i="27"/>
  <c r="AA528" i="27"/>
  <c r="AA529" i="27"/>
  <c r="AA530" i="27"/>
  <c r="AA531" i="27"/>
  <c r="AA532" i="27"/>
  <c r="AA533" i="27"/>
  <c r="AA534" i="27"/>
  <c r="AA535" i="27"/>
  <c r="AA536" i="27"/>
  <c r="AA537" i="27"/>
  <c r="AA538" i="27"/>
  <c r="AA539" i="27"/>
  <c r="AA540" i="27"/>
  <c r="AA541" i="27"/>
  <c r="AA542" i="27"/>
  <c r="AA543" i="27"/>
  <c r="AA544" i="27"/>
  <c r="AA545" i="27"/>
  <c r="AA546" i="27"/>
  <c r="AA547" i="27"/>
  <c r="AA548" i="27"/>
  <c r="AA549" i="27"/>
  <c r="AA550" i="27"/>
  <c r="AA551" i="27"/>
  <c r="AA552" i="27"/>
  <c r="AA553" i="27"/>
  <c r="AA554" i="27"/>
  <c r="AA555" i="27"/>
  <c r="AA556" i="27"/>
  <c r="AA557" i="27"/>
  <c r="AA558" i="27"/>
  <c r="AA559" i="27"/>
  <c r="AA560" i="27"/>
  <c r="AA561" i="27"/>
  <c r="AA562" i="27"/>
  <c r="AA563" i="27"/>
  <c r="AA564" i="27"/>
  <c r="AA565" i="27"/>
  <c r="AA566" i="27"/>
  <c r="AA567" i="27"/>
  <c r="AA568" i="27"/>
  <c r="AA569" i="27"/>
  <c r="AA570" i="27"/>
  <c r="AA571" i="27"/>
  <c r="AA572" i="27"/>
  <c r="AA573" i="27"/>
  <c r="AA574" i="27"/>
  <c r="AA575" i="27"/>
  <c r="AA576" i="27"/>
  <c r="AA577" i="27"/>
  <c r="AA578" i="27"/>
  <c r="AA579" i="27"/>
  <c r="AA580" i="27"/>
  <c r="AA581" i="27"/>
  <c r="AA582" i="27"/>
  <c r="AA583" i="27"/>
  <c r="AA584" i="27"/>
  <c r="AA585" i="27"/>
  <c r="AA586" i="27"/>
  <c r="AA587" i="27"/>
  <c r="AA588" i="27"/>
  <c r="AA589" i="27"/>
  <c r="AA590" i="27"/>
  <c r="AA591" i="27"/>
  <c r="AA592" i="27"/>
  <c r="AA593" i="27"/>
  <c r="AA594" i="27"/>
  <c r="AA595" i="27"/>
  <c r="AA596" i="27"/>
  <c r="AA597" i="27"/>
  <c r="AA598" i="27"/>
  <c r="AA599" i="27"/>
  <c r="AA600" i="27"/>
  <c r="AA601" i="27"/>
  <c r="AA602" i="27"/>
  <c r="AA603" i="27"/>
  <c r="AA604" i="27"/>
  <c r="AA605" i="27"/>
  <c r="AA606" i="27"/>
  <c r="AA607" i="27"/>
  <c r="AA608" i="27"/>
  <c r="AA609" i="27"/>
  <c r="AA610" i="27"/>
  <c r="AA611" i="27"/>
  <c r="AA612" i="27"/>
  <c r="AA613" i="27"/>
  <c r="AA614" i="27"/>
  <c r="AA615" i="27"/>
  <c r="AA616" i="27"/>
  <c r="AA617" i="27"/>
  <c r="AA618" i="27"/>
  <c r="AA619" i="27"/>
  <c r="AA620" i="27"/>
  <c r="AA621" i="27"/>
  <c r="AA622" i="27"/>
  <c r="AA623" i="27"/>
  <c r="AA624" i="27"/>
  <c r="AA625" i="27"/>
  <c r="AA626" i="27"/>
  <c r="AA627" i="27"/>
  <c r="AA628" i="27"/>
  <c r="AA629" i="27"/>
  <c r="AA630" i="27"/>
  <c r="AA631" i="27"/>
  <c r="AA632" i="27"/>
  <c r="AA633" i="27"/>
  <c r="AA634" i="27"/>
  <c r="AA635" i="27"/>
  <c r="AA636" i="27"/>
  <c r="AA637" i="27"/>
  <c r="AA638" i="27"/>
  <c r="AA639" i="27"/>
  <c r="AA640" i="27"/>
  <c r="AA641" i="27"/>
  <c r="AA642" i="27"/>
  <c r="AA643" i="27"/>
  <c r="AA644" i="27"/>
  <c r="AA645" i="27"/>
  <c r="AA646" i="27"/>
  <c r="AA647" i="27"/>
  <c r="AA648" i="27"/>
  <c r="AA649" i="27"/>
  <c r="AA650" i="27"/>
  <c r="AA651" i="27"/>
  <c r="AA652" i="27"/>
  <c r="AA653" i="27"/>
  <c r="AA654" i="27"/>
  <c r="AA655" i="27"/>
  <c r="AA656" i="27"/>
  <c r="AA657" i="27"/>
  <c r="AA658" i="27"/>
  <c r="AA659" i="27"/>
  <c r="AA660" i="27"/>
  <c r="AA661" i="27"/>
  <c r="AA662" i="27"/>
  <c r="AA663" i="27"/>
  <c r="AA664" i="27"/>
  <c r="AA665" i="27"/>
  <c r="AA666" i="27"/>
  <c r="AA667" i="27"/>
  <c r="AA668" i="27"/>
  <c r="AA669" i="27"/>
  <c r="AA670" i="27"/>
  <c r="AA671" i="27"/>
  <c r="AA672" i="27"/>
  <c r="AA673" i="27"/>
  <c r="AA674" i="27"/>
  <c r="AA675" i="27"/>
  <c r="AA676" i="27"/>
  <c r="AA677" i="27"/>
  <c r="AA678" i="27"/>
  <c r="AA679" i="27"/>
  <c r="AA680" i="27"/>
  <c r="AA681" i="27"/>
  <c r="AA682" i="27"/>
  <c r="AA683" i="27"/>
  <c r="AA684" i="27"/>
  <c r="AA685" i="27"/>
  <c r="AA686" i="27"/>
  <c r="AA687" i="27"/>
  <c r="AA688" i="27"/>
  <c r="AA689" i="27"/>
  <c r="AA690" i="27"/>
  <c r="AA691" i="27"/>
  <c r="AA692" i="27"/>
  <c r="AA693" i="27"/>
  <c r="AA694" i="27"/>
  <c r="AA695" i="27"/>
  <c r="AA696" i="27"/>
  <c r="AA697" i="27"/>
  <c r="AA698" i="27"/>
  <c r="AA699" i="27"/>
  <c r="AA700" i="27"/>
  <c r="AA701" i="27"/>
  <c r="AA702" i="27"/>
  <c r="AA703" i="27"/>
  <c r="AA704" i="27"/>
  <c r="AA705" i="27"/>
  <c r="AA706" i="27"/>
  <c r="AA707" i="27"/>
  <c r="AA708" i="27"/>
  <c r="AA709" i="27"/>
  <c r="AA710" i="27"/>
  <c r="AA711" i="27"/>
  <c r="AA712" i="27"/>
  <c r="AA713" i="27"/>
  <c r="AA714" i="27"/>
  <c r="AA715" i="27"/>
  <c r="AA716" i="27"/>
  <c r="AA717" i="27"/>
  <c r="AA718" i="27"/>
  <c r="AA719" i="27"/>
  <c r="AA720" i="27"/>
  <c r="AA721" i="27"/>
  <c r="AA722" i="27"/>
  <c r="AA723" i="27"/>
  <c r="AA724" i="27"/>
  <c r="AA725" i="27"/>
  <c r="AA726" i="27"/>
  <c r="AA727" i="27"/>
  <c r="AA728" i="27"/>
  <c r="AA729" i="27"/>
  <c r="AA730" i="27"/>
  <c r="AA731" i="27"/>
  <c r="AA732" i="27"/>
  <c r="AA733" i="27"/>
  <c r="AA734" i="27"/>
  <c r="AA735" i="27"/>
  <c r="AA736" i="27"/>
  <c r="AA737" i="27"/>
  <c r="AA738" i="27"/>
  <c r="AA739" i="27"/>
  <c r="AA740" i="27"/>
  <c r="AA741" i="27"/>
  <c r="AA742" i="27"/>
  <c r="AA743" i="27"/>
  <c r="AA744" i="27"/>
  <c r="AA745" i="27"/>
  <c r="AA746" i="27"/>
  <c r="AA747" i="27"/>
  <c r="AA748" i="27"/>
  <c r="AA749" i="27"/>
  <c r="AA750" i="27"/>
  <c r="AA751" i="27"/>
  <c r="AA752" i="27"/>
  <c r="AA753" i="27"/>
  <c r="AA754" i="27"/>
  <c r="AA755" i="27"/>
  <c r="AA756" i="27"/>
  <c r="AA757" i="27"/>
  <c r="AA758" i="27"/>
  <c r="AA759" i="27"/>
  <c r="AA760" i="27"/>
  <c r="AA761" i="27"/>
  <c r="AA762" i="27"/>
  <c r="AA763" i="27"/>
  <c r="AA764" i="27"/>
  <c r="AA765" i="27"/>
  <c r="AA766" i="27"/>
  <c r="AA767" i="27"/>
  <c r="AA768" i="27"/>
  <c r="AA769" i="27"/>
  <c r="AA770" i="27"/>
  <c r="AA771" i="27"/>
  <c r="AA772" i="27"/>
  <c r="AA773" i="27"/>
  <c r="AA774" i="27"/>
  <c r="AA775" i="27"/>
  <c r="AA776" i="27"/>
  <c r="AA777" i="27"/>
  <c r="AA778" i="27"/>
  <c r="AA779" i="27"/>
  <c r="AA780" i="27"/>
  <c r="AA781" i="27"/>
  <c r="AA782" i="27"/>
  <c r="AA783" i="27"/>
  <c r="AA784" i="27"/>
  <c r="AA785" i="27"/>
  <c r="AA786" i="27"/>
  <c r="AA787" i="27"/>
  <c r="AA788" i="27"/>
  <c r="AA789" i="27"/>
  <c r="AA790" i="27"/>
  <c r="AA791" i="27"/>
  <c r="AA792" i="27"/>
  <c r="AA793" i="27"/>
  <c r="AA794" i="27"/>
  <c r="AA795" i="27"/>
  <c r="AA796" i="27"/>
  <c r="AA797" i="27"/>
  <c r="AA798" i="27"/>
  <c r="AA799" i="27"/>
  <c r="AA800" i="27"/>
  <c r="AA801" i="27"/>
  <c r="AA802" i="27"/>
  <c r="AA803" i="27"/>
  <c r="AA804" i="27"/>
  <c r="AA805" i="27"/>
  <c r="AA806" i="27"/>
  <c r="AA807" i="27"/>
  <c r="AA808" i="27"/>
  <c r="AA809" i="27"/>
  <c r="AA810" i="27"/>
  <c r="AA811" i="27"/>
  <c r="AA812" i="27"/>
  <c r="AA813" i="27"/>
  <c r="AA814" i="27"/>
  <c r="AA815" i="27"/>
  <c r="AA816" i="27"/>
  <c r="AA817" i="27"/>
  <c r="AA818" i="27"/>
  <c r="AA819" i="27"/>
  <c r="AA820" i="27"/>
  <c r="AA821" i="27"/>
  <c r="AA822" i="27"/>
  <c r="AA823" i="27"/>
  <c r="AA824" i="27"/>
  <c r="AA825" i="27"/>
  <c r="AA826" i="27"/>
  <c r="AA827" i="27"/>
  <c r="AA828" i="27"/>
  <c r="AA829" i="27"/>
  <c r="AA830" i="27"/>
  <c r="AA831" i="27"/>
  <c r="AA832" i="27"/>
  <c r="AA833" i="27"/>
  <c r="AA834" i="27"/>
  <c r="AA835" i="27"/>
  <c r="AA836" i="27"/>
  <c r="AA837" i="27"/>
  <c r="AA838" i="27"/>
  <c r="AA839" i="27"/>
  <c r="AA840" i="27"/>
  <c r="AA841" i="27"/>
  <c r="AA842" i="27"/>
  <c r="AA843" i="27"/>
  <c r="AA844" i="27"/>
  <c r="AA845" i="27"/>
  <c r="AA846" i="27"/>
  <c r="AA847" i="27"/>
  <c r="AA848" i="27"/>
  <c r="AA849" i="27"/>
  <c r="AA850" i="27"/>
  <c r="AA851" i="27"/>
  <c r="AA852" i="27"/>
  <c r="AA853" i="27"/>
  <c r="AA854" i="27"/>
  <c r="AA855" i="27"/>
  <c r="AA856" i="27"/>
  <c r="AA857" i="27"/>
  <c r="AA858" i="27"/>
  <c r="AA859" i="27"/>
  <c r="AA860" i="27"/>
  <c r="AA861" i="27"/>
  <c r="AA862" i="27"/>
  <c r="AA863" i="27"/>
  <c r="AA864" i="27"/>
  <c r="AA865" i="27"/>
  <c r="AA866" i="27"/>
  <c r="AA867" i="27"/>
  <c r="AA868" i="27"/>
  <c r="AA869" i="27"/>
  <c r="AA870" i="27"/>
  <c r="AA871" i="27"/>
  <c r="AA872" i="27"/>
  <c r="AA873" i="27"/>
  <c r="AA874" i="27"/>
  <c r="AA875" i="27"/>
  <c r="AA876" i="27"/>
  <c r="AA877" i="27"/>
  <c r="AA878" i="27"/>
  <c r="AA879" i="27"/>
  <c r="AA880" i="27"/>
  <c r="AA881" i="27"/>
  <c r="AA882" i="27"/>
  <c r="AA883" i="27"/>
  <c r="AA884" i="27"/>
  <c r="AA885" i="27"/>
  <c r="AA886" i="27"/>
  <c r="AA887" i="27"/>
  <c r="AA888" i="27"/>
  <c r="AA889" i="27"/>
  <c r="AA890" i="27"/>
  <c r="AA891" i="27"/>
  <c r="AA892" i="27"/>
  <c r="AA893" i="27"/>
  <c r="AA894" i="27"/>
  <c r="AA895" i="27"/>
  <c r="AA896" i="27"/>
  <c r="AA897" i="27"/>
  <c r="AA898" i="27"/>
  <c r="AA899" i="27"/>
  <c r="AA900" i="27"/>
  <c r="AA901" i="27"/>
  <c r="AA902" i="27"/>
  <c r="AA903" i="27"/>
  <c r="AA904" i="27"/>
  <c r="AA905" i="27"/>
  <c r="AA906" i="27"/>
  <c r="AA907" i="27"/>
  <c r="AA908" i="27"/>
  <c r="AA909" i="27"/>
  <c r="AA910" i="27"/>
  <c r="AA911" i="27"/>
  <c r="AA912" i="27"/>
  <c r="AA913" i="27"/>
  <c r="AA914" i="27"/>
  <c r="AA915" i="27"/>
  <c r="AA916" i="27"/>
  <c r="AA917" i="27"/>
  <c r="AA918" i="27"/>
  <c r="AA919" i="27"/>
  <c r="AA920" i="27"/>
  <c r="AA921" i="27"/>
  <c r="AA922" i="27"/>
  <c r="AA923" i="27"/>
  <c r="AA924" i="27"/>
  <c r="AA925" i="27"/>
  <c r="AA926" i="27"/>
  <c r="AA927" i="27"/>
  <c r="AA928" i="27"/>
  <c r="AA929" i="27"/>
  <c r="AA930" i="27"/>
  <c r="AA931" i="27"/>
  <c r="AA932" i="27"/>
  <c r="AA933" i="27"/>
  <c r="AA934" i="27"/>
  <c r="AA935" i="27"/>
  <c r="AA936" i="27"/>
  <c r="AA937" i="27"/>
  <c r="AA938" i="27"/>
  <c r="AA939" i="27"/>
  <c r="AA940" i="27"/>
  <c r="AA941" i="27"/>
  <c r="AA942" i="27"/>
  <c r="AA943" i="27"/>
  <c r="AA944" i="27"/>
  <c r="AA945" i="27"/>
  <c r="AA946" i="27"/>
  <c r="AA947" i="27"/>
  <c r="AA948" i="27"/>
  <c r="AA949" i="27"/>
  <c r="AA950" i="27"/>
  <c r="AA951" i="27"/>
  <c r="AA952" i="27"/>
  <c r="AA953" i="27"/>
  <c r="AA954" i="27"/>
  <c r="AA955" i="27"/>
  <c r="AA956" i="27"/>
  <c r="AA957" i="27"/>
  <c r="AA958" i="27"/>
  <c r="AA959" i="27"/>
  <c r="AA960" i="27"/>
  <c r="AA961" i="27"/>
  <c r="AA962" i="27"/>
  <c r="AA963" i="27"/>
  <c r="AA964" i="27"/>
  <c r="AA965" i="27"/>
  <c r="AA966" i="27"/>
  <c r="AA967" i="27"/>
  <c r="AA968" i="27"/>
  <c r="AA969" i="27"/>
  <c r="AA970" i="27"/>
  <c r="AA971" i="27"/>
  <c r="AA972" i="27"/>
  <c r="AA973" i="27"/>
  <c r="AA974" i="27"/>
  <c r="AA975" i="27"/>
  <c r="AA976" i="27"/>
  <c r="AA977" i="27"/>
  <c r="AA978" i="27"/>
  <c r="AA979" i="27"/>
  <c r="AA980" i="27"/>
  <c r="AA981" i="27"/>
  <c r="AA982" i="27"/>
  <c r="AA983" i="27"/>
  <c r="AA984" i="27"/>
  <c r="AA985" i="27"/>
  <c r="AA986" i="27"/>
  <c r="AA987" i="27"/>
  <c r="AA988" i="27"/>
  <c r="AA989" i="27"/>
  <c r="AA990" i="27"/>
  <c r="AA991" i="27"/>
  <c r="AA992" i="27"/>
  <c r="AA993" i="27"/>
  <c r="AA994" i="27"/>
  <c r="AA995" i="27"/>
  <c r="AA996" i="27"/>
  <c r="AA997" i="27"/>
  <c r="AA998" i="27"/>
  <c r="AA999" i="27"/>
  <c r="AA1000" i="27"/>
  <c r="T13" i="27"/>
  <c r="T14" i="27"/>
  <c r="T15" i="27"/>
  <c r="T16" i="27"/>
  <c r="T17" i="27"/>
  <c r="T18" i="27"/>
  <c r="T19" i="27"/>
  <c r="T20" i="27"/>
  <c r="T21" i="27"/>
  <c r="T22" i="27"/>
  <c r="T23" i="27"/>
  <c r="T24" i="27"/>
  <c r="T25" i="27"/>
  <c r="T26" i="27"/>
  <c r="T27" i="27"/>
  <c r="T28" i="27"/>
  <c r="T29" i="27"/>
  <c r="T30" i="27"/>
  <c r="T31" i="27"/>
  <c r="T32" i="27"/>
  <c r="T33" i="27"/>
  <c r="T34" i="27"/>
  <c r="T35" i="27"/>
  <c r="T36" i="27"/>
  <c r="T37" i="27"/>
  <c r="T38" i="27"/>
  <c r="T39" i="27"/>
  <c r="T40" i="27"/>
  <c r="T41" i="27"/>
  <c r="T42" i="27"/>
  <c r="T43" i="27"/>
  <c r="T44" i="27"/>
  <c r="T45" i="27"/>
  <c r="T46" i="27"/>
  <c r="T47" i="27"/>
  <c r="T48" i="27"/>
  <c r="T49" i="27"/>
  <c r="T50" i="27"/>
  <c r="T51" i="27"/>
  <c r="T52" i="27"/>
  <c r="T53" i="27"/>
  <c r="T54" i="27"/>
  <c r="T55" i="27"/>
  <c r="T56" i="27"/>
  <c r="T57" i="27"/>
  <c r="T58" i="27"/>
  <c r="T59" i="27"/>
  <c r="T60" i="27"/>
  <c r="T61" i="27"/>
  <c r="T62" i="27"/>
  <c r="T63" i="27"/>
  <c r="T64" i="27"/>
  <c r="T65" i="27"/>
  <c r="T66" i="27"/>
  <c r="T67" i="27"/>
  <c r="T68" i="27"/>
  <c r="T69" i="27"/>
  <c r="T70" i="27"/>
  <c r="T71" i="27"/>
  <c r="T72" i="27"/>
  <c r="T73" i="27"/>
  <c r="T74" i="27"/>
  <c r="T75" i="27"/>
  <c r="T76" i="27"/>
  <c r="T77" i="27"/>
  <c r="T78" i="27"/>
  <c r="T79" i="27"/>
  <c r="T80" i="27"/>
  <c r="T81" i="27"/>
  <c r="T82" i="27"/>
  <c r="T83" i="27"/>
  <c r="T84" i="27"/>
  <c r="T85" i="27"/>
  <c r="T86" i="27"/>
  <c r="T87" i="27"/>
  <c r="T88" i="27"/>
  <c r="T89" i="27"/>
  <c r="T90" i="27"/>
  <c r="T91" i="27"/>
  <c r="T92" i="27"/>
  <c r="T93" i="27"/>
  <c r="T94" i="27"/>
  <c r="T95" i="27"/>
  <c r="T96" i="27"/>
  <c r="T97" i="27"/>
  <c r="T98" i="27"/>
  <c r="T99" i="27"/>
  <c r="T100" i="27"/>
  <c r="T101" i="27"/>
  <c r="T102" i="27"/>
  <c r="T103" i="27"/>
  <c r="T104" i="27"/>
  <c r="T105" i="27"/>
  <c r="T106" i="27"/>
  <c r="T107" i="27"/>
  <c r="T108" i="27"/>
  <c r="T109" i="27"/>
  <c r="T110" i="27"/>
  <c r="T111" i="27"/>
  <c r="T112" i="27"/>
  <c r="T113" i="27"/>
  <c r="T114" i="27"/>
  <c r="T115" i="27"/>
  <c r="T116" i="27"/>
  <c r="T117" i="27"/>
  <c r="T118" i="27"/>
  <c r="T119" i="27"/>
  <c r="T120" i="27"/>
  <c r="T121" i="27"/>
  <c r="T122" i="27"/>
  <c r="T123" i="27"/>
  <c r="T124" i="27"/>
  <c r="T125" i="27"/>
  <c r="T126" i="27"/>
  <c r="T127" i="27"/>
  <c r="T128" i="27"/>
  <c r="T129" i="27"/>
  <c r="T130" i="27"/>
  <c r="T131" i="27"/>
  <c r="T132" i="27"/>
  <c r="T133" i="27"/>
  <c r="T134" i="27"/>
  <c r="T135" i="27"/>
  <c r="T136" i="27"/>
  <c r="T137" i="27"/>
  <c r="T138" i="27"/>
  <c r="T139" i="27"/>
  <c r="T140" i="27"/>
  <c r="T141" i="27"/>
  <c r="T142" i="27"/>
  <c r="T143" i="27"/>
  <c r="T144" i="27"/>
  <c r="T145" i="27"/>
  <c r="T146" i="27"/>
  <c r="T147" i="27"/>
  <c r="T148" i="27"/>
  <c r="T149" i="27"/>
  <c r="T150" i="27"/>
  <c r="T151" i="27"/>
  <c r="T152" i="27"/>
  <c r="T153" i="27"/>
  <c r="T154" i="27"/>
  <c r="T155" i="27"/>
  <c r="T156" i="27"/>
  <c r="T157" i="27"/>
  <c r="T158" i="27"/>
  <c r="T159" i="27"/>
  <c r="T160" i="27"/>
  <c r="T161" i="27"/>
  <c r="T162" i="27"/>
  <c r="T163" i="27"/>
  <c r="T164" i="27"/>
  <c r="T165" i="27"/>
  <c r="T166" i="27"/>
  <c r="T167" i="27"/>
  <c r="T168" i="27"/>
  <c r="T169" i="27"/>
  <c r="T170" i="27"/>
  <c r="T171" i="27"/>
  <c r="T172" i="27"/>
  <c r="T173" i="27"/>
  <c r="T174" i="27"/>
  <c r="T175" i="27"/>
  <c r="T176" i="27"/>
  <c r="T177" i="27"/>
  <c r="T178" i="27"/>
  <c r="T179" i="27"/>
  <c r="T180" i="27"/>
  <c r="T181" i="27"/>
  <c r="T182" i="27"/>
  <c r="T183" i="27"/>
  <c r="T184" i="27"/>
  <c r="T185" i="27"/>
  <c r="T186" i="27"/>
  <c r="T187" i="27"/>
  <c r="T188" i="27"/>
  <c r="T189" i="27"/>
  <c r="T190" i="27"/>
  <c r="T191" i="27"/>
  <c r="T192" i="27"/>
  <c r="T193" i="27"/>
  <c r="T194" i="27"/>
  <c r="T195" i="27"/>
  <c r="T196" i="27"/>
  <c r="T197" i="27"/>
  <c r="T198" i="27"/>
  <c r="T199" i="27"/>
  <c r="T200" i="27"/>
  <c r="T201" i="27"/>
  <c r="T202" i="27"/>
  <c r="T203" i="27"/>
  <c r="T204" i="27"/>
  <c r="T205" i="27"/>
  <c r="T206" i="27"/>
  <c r="T207" i="27"/>
  <c r="T208" i="27"/>
  <c r="T209" i="27"/>
  <c r="T210" i="27"/>
  <c r="T211" i="27"/>
  <c r="T212" i="27"/>
  <c r="T213" i="27"/>
  <c r="T214" i="27"/>
  <c r="T215" i="27"/>
  <c r="T216" i="27"/>
  <c r="T217" i="27"/>
  <c r="T218" i="27"/>
  <c r="T219" i="27"/>
  <c r="T220" i="27"/>
  <c r="T221" i="27"/>
  <c r="T222" i="27"/>
  <c r="T223" i="27"/>
  <c r="T224" i="27"/>
  <c r="T225" i="27"/>
  <c r="T226" i="27"/>
  <c r="T227" i="27"/>
  <c r="T228" i="27"/>
  <c r="T229" i="27"/>
  <c r="T230" i="27"/>
  <c r="T231" i="27"/>
  <c r="T232" i="27"/>
  <c r="T233" i="27"/>
  <c r="T234" i="27"/>
  <c r="T235" i="27"/>
  <c r="T236" i="27"/>
  <c r="T237" i="27"/>
  <c r="T238" i="27"/>
  <c r="T239" i="27"/>
  <c r="T240" i="27"/>
  <c r="T241" i="27"/>
  <c r="T242" i="27"/>
  <c r="T243" i="27"/>
  <c r="T244" i="27"/>
  <c r="T245" i="27"/>
  <c r="T246" i="27"/>
  <c r="T247" i="27"/>
  <c r="T248" i="27"/>
  <c r="T249" i="27"/>
  <c r="T250" i="27"/>
  <c r="T251" i="27"/>
  <c r="T252" i="27"/>
  <c r="T253" i="27"/>
  <c r="T254" i="27"/>
  <c r="T255" i="27"/>
  <c r="T256" i="27"/>
  <c r="T257" i="27"/>
  <c r="T258" i="27"/>
  <c r="T259" i="27"/>
  <c r="T260" i="27"/>
  <c r="T261" i="27"/>
  <c r="T262" i="27"/>
  <c r="T263" i="27"/>
  <c r="T264" i="27"/>
  <c r="T265" i="27"/>
  <c r="T266" i="27"/>
  <c r="T267" i="27"/>
  <c r="T268" i="27"/>
  <c r="T269" i="27"/>
  <c r="T270" i="27"/>
  <c r="T271" i="27"/>
  <c r="T272" i="27"/>
  <c r="T273" i="27"/>
  <c r="T274" i="27"/>
  <c r="T275" i="27"/>
  <c r="T276" i="27"/>
  <c r="T277" i="27"/>
  <c r="T278" i="27"/>
  <c r="T279" i="27"/>
  <c r="T280" i="27"/>
  <c r="T281" i="27"/>
  <c r="T282" i="27"/>
  <c r="T283" i="27"/>
  <c r="T284" i="27"/>
  <c r="T285" i="27"/>
  <c r="T286" i="27"/>
  <c r="T287" i="27"/>
  <c r="T288" i="27"/>
  <c r="T289" i="27"/>
  <c r="T290" i="27"/>
  <c r="T291" i="27"/>
  <c r="T292" i="27"/>
  <c r="T293" i="27"/>
  <c r="T294" i="27"/>
  <c r="T295" i="27"/>
  <c r="T296" i="27"/>
  <c r="T297" i="27"/>
  <c r="T298" i="27"/>
  <c r="T299" i="27"/>
  <c r="T300" i="27"/>
  <c r="T301" i="27"/>
  <c r="T302" i="27"/>
  <c r="T303" i="27"/>
  <c r="T304" i="27"/>
  <c r="T305" i="27"/>
  <c r="T306" i="27"/>
  <c r="T307" i="27"/>
  <c r="T308" i="27"/>
  <c r="T309" i="27"/>
  <c r="T310" i="27"/>
  <c r="T311" i="27"/>
  <c r="T312" i="27"/>
  <c r="T313" i="27"/>
  <c r="T314" i="27"/>
  <c r="T315" i="27"/>
  <c r="T316" i="27"/>
  <c r="T317" i="27"/>
  <c r="T318" i="27"/>
  <c r="T319" i="27"/>
  <c r="T320" i="27"/>
  <c r="T321" i="27"/>
  <c r="T322" i="27"/>
  <c r="T323" i="27"/>
  <c r="T324" i="27"/>
  <c r="T325" i="27"/>
  <c r="T326" i="27"/>
  <c r="T327" i="27"/>
  <c r="T328" i="27"/>
  <c r="T329" i="27"/>
  <c r="T330" i="27"/>
  <c r="T331" i="27"/>
  <c r="T332" i="27"/>
  <c r="T333" i="27"/>
  <c r="T334" i="27"/>
  <c r="T335" i="27"/>
  <c r="T336" i="27"/>
  <c r="T337" i="27"/>
  <c r="T338" i="27"/>
  <c r="T339" i="27"/>
  <c r="T340" i="27"/>
  <c r="T341" i="27"/>
  <c r="T342" i="27"/>
  <c r="T343" i="27"/>
  <c r="T344" i="27"/>
  <c r="T345" i="27"/>
  <c r="T346" i="27"/>
  <c r="T347" i="27"/>
  <c r="T348" i="27"/>
  <c r="T349" i="27"/>
  <c r="T350" i="27"/>
  <c r="T351" i="27"/>
  <c r="T352" i="27"/>
  <c r="T353" i="27"/>
  <c r="T354" i="27"/>
  <c r="T355" i="27"/>
  <c r="T356" i="27"/>
  <c r="T357" i="27"/>
  <c r="T358" i="27"/>
  <c r="T359" i="27"/>
  <c r="T360" i="27"/>
  <c r="T361" i="27"/>
  <c r="T362" i="27"/>
  <c r="T363" i="27"/>
  <c r="T364" i="27"/>
  <c r="T365" i="27"/>
  <c r="T366" i="27"/>
  <c r="T367" i="27"/>
  <c r="T368" i="27"/>
  <c r="T369" i="27"/>
  <c r="T370" i="27"/>
  <c r="T371" i="27"/>
  <c r="T372" i="27"/>
  <c r="T373" i="27"/>
  <c r="T374" i="27"/>
  <c r="T375" i="27"/>
  <c r="T376" i="27"/>
  <c r="T377" i="27"/>
  <c r="T378" i="27"/>
  <c r="T379" i="27"/>
  <c r="T380" i="27"/>
  <c r="T381" i="27"/>
  <c r="T382" i="27"/>
  <c r="T383" i="27"/>
  <c r="T384" i="27"/>
  <c r="T385" i="27"/>
  <c r="T386" i="27"/>
  <c r="T387" i="27"/>
  <c r="T388" i="27"/>
  <c r="T389" i="27"/>
  <c r="T390" i="27"/>
  <c r="T391" i="27"/>
  <c r="T392" i="27"/>
  <c r="T393" i="27"/>
  <c r="T394" i="27"/>
  <c r="T395" i="27"/>
  <c r="T396" i="27"/>
  <c r="T397" i="27"/>
  <c r="T398" i="27"/>
  <c r="T399" i="27"/>
  <c r="T400" i="27"/>
  <c r="T401" i="27"/>
  <c r="T402" i="27"/>
  <c r="T403" i="27"/>
  <c r="T404" i="27"/>
  <c r="T405" i="27"/>
  <c r="T406" i="27"/>
  <c r="T407" i="27"/>
  <c r="T408" i="27"/>
  <c r="T409" i="27"/>
  <c r="T410" i="27"/>
  <c r="T411" i="27"/>
  <c r="T412" i="27"/>
  <c r="T413" i="27"/>
  <c r="T414" i="27"/>
  <c r="T415" i="27"/>
  <c r="T416" i="27"/>
  <c r="T417" i="27"/>
  <c r="T418" i="27"/>
  <c r="T419" i="27"/>
  <c r="T420" i="27"/>
  <c r="T421" i="27"/>
  <c r="T422" i="27"/>
  <c r="T423" i="27"/>
  <c r="T424" i="27"/>
  <c r="T425" i="27"/>
  <c r="T426" i="27"/>
  <c r="T427" i="27"/>
  <c r="T428" i="27"/>
  <c r="T429" i="27"/>
  <c r="T430" i="27"/>
  <c r="T431" i="27"/>
  <c r="T432" i="27"/>
  <c r="T433" i="27"/>
  <c r="T434" i="27"/>
  <c r="T435" i="27"/>
  <c r="T436" i="27"/>
  <c r="T437" i="27"/>
  <c r="T438" i="27"/>
  <c r="T439" i="27"/>
  <c r="T440" i="27"/>
  <c r="T441" i="27"/>
  <c r="T442" i="27"/>
  <c r="T443" i="27"/>
  <c r="T444" i="27"/>
  <c r="T445" i="27"/>
  <c r="T446" i="27"/>
  <c r="T447" i="27"/>
  <c r="T448" i="27"/>
  <c r="T449" i="27"/>
  <c r="T450" i="27"/>
  <c r="T451" i="27"/>
  <c r="T452" i="27"/>
  <c r="T453" i="27"/>
  <c r="T454" i="27"/>
  <c r="T455" i="27"/>
  <c r="T456" i="27"/>
  <c r="T457" i="27"/>
  <c r="T458" i="27"/>
  <c r="T459" i="27"/>
  <c r="T460" i="27"/>
  <c r="T461" i="27"/>
  <c r="T462" i="27"/>
  <c r="T463" i="27"/>
  <c r="T464" i="27"/>
  <c r="T465" i="27"/>
  <c r="T466" i="27"/>
  <c r="T467" i="27"/>
  <c r="T468" i="27"/>
  <c r="T469" i="27"/>
  <c r="T470" i="27"/>
  <c r="T471" i="27"/>
  <c r="T472" i="27"/>
  <c r="T473" i="27"/>
  <c r="T474" i="27"/>
  <c r="T475" i="27"/>
  <c r="T476" i="27"/>
  <c r="T477" i="27"/>
  <c r="T478" i="27"/>
  <c r="T479" i="27"/>
  <c r="T480" i="27"/>
  <c r="T481" i="27"/>
  <c r="T482" i="27"/>
  <c r="T483" i="27"/>
  <c r="T484" i="27"/>
  <c r="T485" i="27"/>
  <c r="T486" i="27"/>
  <c r="T487" i="27"/>
  <c r="T488" i="27"/>
  <c r="T489" i="27"/>
  <c r="T490" i="27"/>
  <c r="T491" i="27"/>
  <c r="T492" i="27"/>
  <c r="T493" i="27"/>
  <c r="T494" i="27"/>
  <c r="T495" i="27"/>
  <c r="T496" i="27"/>
  <c r="T497" i="27"/>
  <c r="T498" i="27"/>
  <c r="T499" i="27"/>
  <c r="T500" i="27"/>
  <c r="T501" i="27"/>
  <c r="T502" i="27"/>
  <c r="T503" i="27"/>
  <c r="T504" i="27"/>
  <c r="T505" i="27"/>
  <c r="T506" i="27"/>
  <c r="T507" i="27"/>
  <c r="T508" i="27"/>
  <c r="T509" i="27"/>
  <c r="T510" i="27"/>
  <c r="T511" i="27"/>
  <c r="T512" i="27"/>
  <c r="T513" i="27"/>
  <c r="T514" i="27"/>
  <c r="T515" i="27"/>
  <c r="T516" i="27"/>
  <c r="T517" i="27"/>
  <c r="T518" i="27"/>
  <c r="T519" i="27"/>
  <c r="T520" i="27"/>
  <c r="T521" i="27"/>
  <c r="T522" i="27"/>
  <c r="T523" i="27"/>
  <c r="T524" i="27"/>
  <c r="T525" i="27"/>
  <c r="T526" i="27"/>
  <c r="T527" i="27"/>
  <c r="T528" i="27"/>
  <c r="T529" i="27"/>
  <c r="T530" i="27"/>
  <c r="T531" i="27"/>
  <c r="T532" i="27"/>
  <c r="T533" i="27"/>
  <c r="T534" i="27"/>
  <c r="T535" i="27"/>
  <c r="T536" i="27"/>
  <c r="T537" i="27"/>
  <c r="T538" i="27"/>
  <c r="T539" i="27"/>
  <c r="T540" i="27"/>
  <c r="T541" i="27"/>
  <c r="T542" i="27"/>
  <c r="T543" i="27"/>
  <c r="T544" i="27"/>
  <c r="T545" i="27"/>
  <c r="T546" i="27"/>
  <c r="T547" i="27"/>
  <c r="T548" i="27"/>
  <c r="T549" i="27"/>
  <c r="T550" i="27"/>
  <c r="T551" i="27"/>
  <c r="T552" i="27"/>
  <c r="T553" i="27"/>
  <c r="T554" i="27"/>
  <c r="T555" i="27"/>
  <c r="T556" i="27"/>
  <c r="T557" i="27"/>
  <c r="T558" i="27"/>
  <c r="T559" i="27"/>
  <c r="T560" i="27"/>
  <c r="T561" i="27"/>
  <c r="T562" i="27"/>
  <c r="T563" i="27"/>
  <c r="T564" i="27"/>
  <c r="T565" i="27"/>
  <c r="T566" i="27"/>
  <c r="T567" i="27"/>
  <c r="T568" i="27"/>
  <c r="T569" i="27"/>
  <c r="T570" i="27"/>
  <c r="T571" i="27"/>
  <c r="T572" i="27"/>
  <c r="T573" i="27"/>
  <c r="T574" i="27"/>
  <c r="T575" i="27"/>
  <c r="T576" i="27"/>
  <c r="T577" i="27"/>
  <c r="T578" i="27"/>
  <c r="T579" i="27"/>
  <c r="T580" i="27"/>
  <c r="T581" i="27"/>
  <c r="T582" i="27"/>
  <c r="T583" i="27"/>
  <c r="T584" i="27"/>
  <c r="T585" i="27"/>
  <c r="T586" i="27"/>
  <c r="T587" i="27"/>
  <c r="T588" i="27"/>
  <c r="T589" i="27"/>
  <c r="T590" i="27"/>
  <c r="T591" i="27"/>
  <c r="T592" i="27"/>
  <c r="T593" i="27"/>
  <c r="T594" i="27"/>
  <c r="T595" i="27"/>
  <c r="T596" i="27"/>
  <c r="T597" i="27"/>
  <c r="T598" i="27"/>
  <c r="T599" i="27"/>
  <c r="T600" i="27"/>
  <c r="T601" i="27"/>
  <c r="T602" i="27"/>
  <c r="T603" i="27"/>
  <c r="T604" i="27"/>
  <c r="T605" i="27"/>
  <c r="T606" i="27"/>
  <c r="T607" i="27"/>
  <c r="T608" i="27"/>
  <c r="T609" i="27"/>
  <c r="T610" i="27"/>
  <c r="T611" i="27"/>
  <c r="T612" i="27"/>
  <c r="T613" i="27"/>
  <c r="T614" i="27"/>
  <c r="T615" i="27"/>
  <c r="T616" i="27"/>
  <c r="T617" i="27"/>
  <c r="T618" i="27"/>
  <c r="T619" i="27"/>
  <c r="T620" i="27"/>
  <c r="T621" i="27"/>
  <c r="T622" i="27"/>
  <c r="T623" i="27"/>
  <c r="T624" i="27"/>
  <c r="T625" i="27"/>
  <c r="T626" i="27"/>
  <c r="T627" i="27"/>
  <c r="T628" i="27"/>
  <c r="T629" i="27"/>
  <c r="T630" i="27"/>
  <c r="T631" i="27"/>
  <c r="T632" i="27"/>
  <c r="T633" i="27"/>
  <c r="T634" i="27"/>
  <c r="T635" i="27"/>
  <c r="T636" i="27"/>
  <c r="T637" i="27"/>
  <c r="T638" i="27"/>
  <c r="T639" i="27"/>
  <c r="T640" i="27"/>
  <c r="T641" i="27"/>
  <c r="T642" i="27"/>
  <c r="T643" i="27"/>
  <c r="T644" i="27"/>
  <c r="T645" i="27"/>
  <c r="T646" i="27"/>
  <c r="T647" i="27"/>
  <c r="T648" i="27"/>
  <c r="T649" i="27"/>
  <c r="T650" i="27"/>
  <c r="T651" i="27"/>
  <c r="T652" i="27"/>
  <c r="T653" i="27"/>
  <c r="T654" i="27"/>
  <c r="T655" i="27"/>
  <c r="T656" i="27"/>
  <c r="T657" i="27"/>
  <c r="T658" i="27"/>
  <c r="T659" i="27"/>
  <c r="T660" i="27"/>
  <c r="T661" i="27"/>
  <c r="T662" i="27"/>
  <c r="T663" i="27"/>
  <c r="T664" i="27"/>
  <c r="T665" i="27"/>
  <c r="T666" i="27"/>
  <c r="T667" i="27"/>
  <c r="T668" i="27"/>
  <c r="T669" i="27"/>
  <c r="T670" i="27"/>
  <c r="T671" i="27"/>
  <c r="T672" i="27"/>
  <c r="T673" i="27"/>
  <c r="T674" i="27"/>
  <c r="T675" i="27"/>
  <c r="T676" i="27"/>
  <c r="T677" i="27"/>
  <c r="T678" i="27"/>
  <c r="T679" i="27"/>
  <c r="T680" i="27"/>
  <c r="T681" i="27"/>
  <c r="T682" i="27"/>
  <c r="T683" i="27"/>
  <c r="T684" i="27"/>
  <c r="T685" i="27"/>
  <c r="T686" i="27"/>
  <c r="T687" i="27"/>
  <c r="T688" i="27"/>
  <c r="T689" i="27"/>
  <c r="T690" i="27"/>
  <c r="T691" i="27"/>
  <c r="T692" i="27"/>
  <c r="T693" i="27"/>
  <c r="T694" i="27"/>
  <c r="T695" i="27"/>
  <c r="T696" i="27"/>
  <c r="T697" i="27"/>
  <c r="T698" i="27"/>
  <c r="T699" i="27"/>
  <c r="T700" i="27"/>
  <c r="T701" i="27"/>
  <c r="T702" i="27"/>
  <c r="T703" i="27"/>
  <c r="T704" i="27"/>
  <c r="T705" i="27"/>
  <c r="T706" i="27"/>
  <c r="T707" i="27"/>
  <c r="T708" i="27"/>
  <c r="T709" i="27"/>
  <c r="T710" i="27"/>
  <c r="T711" i="27"/>
  <c r="T712" i="27"/>
  <c r="T713" i="27"/>
  <c r="T714" i="27"/>
  <c r="T715" i="27"/>
  <c r="T716" i="27"/>
  <c r="T717" i="27"/>
  <c r="T718" i="27"/>
  <c r="T719" i="27"/>
  <c r="T720" i="27"/>
  <c r="T721" i="27"/>
  <c r="T722" i="27"/>
  <c r="T723" i="27"/>
  <c r="T724" i="27"/>
  <c r="T725" i="27"/>
  <c r="T726" i="27"/>
  <c r="T727" i="27"/>
  <c r="T728" i="27"/>
  <c r="T729" i="27"/>
  <c r="T730" i="27"/>
  <c r="T731" i="27"/>
  <c r="T732" i="27"/>
  <c r="T733" i="27"/>
  <c r="T734" i="27"/>
  <c r="T735" i="27"/>
  <c r="T736" i="27"/>
  <c r="T737" i="27"/>
  <c r="T738" i="27"/>
  <c r="T739" i="27"/>
  <c r="T740" i="27"/>
  <c r="T741" i="27"/>
  <c r="T742" i="27"/>
  <c r="T743" i="27"/>
  <c r="T744" i="27"/>
  <c r="T745" i="27"/>
  <c r="T746" i="27"/>
  <c r="T747" i="27"/>
  <c r="T748" i="27"/>
  <c r="T749" i="27"/>
  <c r="T750" i="27"/>
  <c r="T751" i="27"/>
  <c r="T752" i="27"/>
  <c r="T753" i="27"/>
  <c r="T754" i="27"/>
  <c r="T755" i="27"/>
  <c r="T756" i="27"/>
  <c r="T757" i="27"/>
  <c r="T758" i="27"/>
  <c r="T759" i="27"/>
  <c r="T760" i="27"/>
  <c r="T761" i="27"/>
  <c r="T762" i="27"/>
  <c r="T763" i="27"/>
  <c r="T764" i="27"/>
  <c r="T765" i="27"/>
  <c r="T766" i="27"/>
  <c r="T767" i="27"/>
  <c r="T768" i="27"/>
  <c r="T769" i="27"/>
  <c r="T770" i="27"/>
  <c r="T771" i="27"/>
  <c r="T772" i="27"/>
  <c r="T773" i="27"/>
  <c r="T774" i="27"/>
  <c r="T775" i="27"/>
  <c r="T776" i="27"/>
  <c r="T777" i="27"/>
  <c r="T778" i="27"/>
  <c r="T779" i="27"/>
  <c r="T780" i="27"/>
  <c r="T781" i="27"/>
  <c r="T782" i="27"/>
  <c r="T783" i="27"/>
  <c r="T784" i="27"/>
  <c r="T785" i="27"/>
  <c r="T786" i="27"/>
  <c r="T787" i="27"/>
  <c r="T788" i="27"/>
  <c r="T789" i="27"/>
  <c r="T790" i="27"/>
  <c r="T791" i="27"/>
  <c r="T792" i="27"/>
  <c r="T793" i="27"/>
  <c r="T794" i="27"/>
  <c r="T795" i="27"/>
  <c r="T796" i="27"/>
  <c r="T797" i="27"/>
  <c r="T798" i="27"/>
  <c r="T799" i="27"/>
  <c r="T800" i="27"/>
  <c r="T801" i="27"/>
  <c r="T802" i="27"/>
  <c r="T803" i="27"/>
  <c r="T804" i="27"/>
  <c r="T805" i="27"/>
  <c r="T806" i="27"/>
  <c r="T807" i="27"/>
  <c r="T808" i="27"/>
  <c r="T809" i="27"/>
  <c r="T810" i="27"/>
  <c r="T811" i="27"/>
  <c r="T812" i="27"/>
  <c r="T813" i="27"/>
  <c r="T814" i="27"/>
  <c r="T815" i="27"/>
  <c r="T816" i="27"/>
  <c r="T817" i="27"/>
  <c r="T818" i="27"/>
  <c r="T819" i="27"/>
  <c r="T820" i="27"/>
  <c r="T821" i="27"/>
  <c r="T822" i="27"/>
  <c r="T823" i="27"/>
  <c r="T824" i="27"/>
  <c r="T825" i="27"/>
  <c r="T826" i="27"/>
  <c r="T827" i="27"/>
  <c r="T828" i="27"/>
  <c r="T829" i="27"/>
  <c r="T830" i="27"/>
  <c r="T831" i="27"/>
  <c r="T832" i="27"/>
  <c r="T833" i="27"/>
  <c r="T834" i="27"/>
  <c r="T835" i="27"/>
  <c r="T836" i="27"/>
  <c r="T837" i="27"/>
  <c r="T838" i="27"/>
  <c r="T839" i="27"/>
  <c r="T840" i="27"/>
  <c r="T841" i="27"/>
  <c r="T842" i="27"/>
  <c r="T843" i="27"/>
  <c r="T844" i="27"/>
  <c r="T845" i="27"/>
  <c r="T846" i="27"/>
  <c r="T847" i="27"/>
  <c r="T848" i="27"/>
  <c r="T849" i="27"/>
  <c r="T850" i="27"/>
  <c r="T851" i="27"/>
  <c r="T852" i="27"/>
  <c r="T853" i="27"/>
  <c r="T854" i="27"/>
  <c r="T855" i="27"/>
  <c r="T856" i="27"/>
  <c r="T857" i="27"/>
  <c r="T858" i="27"/>
  <c r="T859" i="27"/>
  <c r="T860" i="27"/>
  <c r="T861" i="27"/>
  <c r="T862" i="27"/>
  <c r="T863" i="27"/>
  <c r="T864" i="27"/>
  <c r="T865" i="27"/>
  <c r="T866" i="27"/>
  <c r="T867" i="27"/>
  <c r="T868" i="27"/>
  <c r="T869" i="27"/>
  <c r="T870" i="27"/>
  <c r="T871" i="27"/>
  <c r="T872" i="27"/>
  <c r="T873" i="27"/>
  <c r="T874" i="27"/>
  <c r="T875" i="27"/>
  <c r="T876" i="27"/>
  <c r="T877" i="27"/>
  <c r="T878" i="27"/>
  <c r="T879" i="27"/>
  <c r="T880" i="27"/>
  <c r="T881" i="27"/>
  <c r="T882" i="27"/>
  <c r="T883" i="27"/>
  <c r="T884" i="27"/>
  <c r="T885" i="27"/>
  <c r="T886" i="27"/>
  <c r="T887" i="27"/>
  <c r="T888" i="27"/>
  <c r="T889" i="27"/>
  <c r="T890" i="27"/>
  <c r="T891" i="27"/>
  <c r="T892" i="27"/>
  <c r="T893" i="27"/>
  <c r="T894" i="27"/>
  <c r="T895" i="27"/>
  <c r="T896" i="27"/>
  <c r="T897" i="27"/>
  <c r="T898" i="27"/>
  <c r="T899" i="27"/>
  <c r="T900" i="27"/>
  <c r="T901" i="27"/>
  <c r="T902" i="27"/>
  <c r="T903" i="27"/>
  <c r="T904" i="27"/>
  <c r="T905" i="27"/>
  <c r="T906" i="27"/>
  <c r="T907" i="27"/>
  <c r="T908" i="27"/>
  <c r="T909" i="27"/>
  <c r="T910" i="27"/>
  <c r="T911" i="27"/>
  <c r="T912" i="27"/>
  <c r="T913" i="27"/>
  <c r="T914" i="27"/>
  <c r="T915" i="27"/>
  <c r="T916" i="27"/>
  <c r="T917" i="27"/>
  <c r="T918" i="27"/>
  <c r="T919" i="27"/>
  <c r="T920" i="27"/>
  <c r="T921" i="27"/>
  <c r="T922" i="27"/>
  <c r="T923" i="27"/>
  <c r="T924" i="27"/>
  <c r="T925" i="27"/>
  <c r="T926" i="27"/>
  <c r="T927" i="27"/>
  <c r="T928" i="27"/>
  <c r="T929" i="27"/>
  <c r="T930" i="27"/>
  <c r="T931" i="27"/>
  <c r="T932" i="27"/>
  <c r="T933" i="27"/>
  <c r="T934" i="27"/>
  <c r="T935" i="27"/>
  <c r="T936" i="27"/>
  <c r="T937" i="27"/>
  <c r="T938" i="27"/>
  <c r="T939" i="27"/>
  <c r="T940" i="27"/>
  <c r="T941" i="27"/>
  <c r="T942" i="27"/>
  <c r="T943" i="27"/>
  <c r="T944" i="27"/>
  <c r="T945" i="27"/>
  <c r="T946" i="27"/>
  <c r="T947" i="27"/>
  <c r="T948" i="27"/>
  <c r="T949" i="27"/>
  <c r="T950" i="27"/>
  <c r="T951" i="27"/>
  <c r="T952" i="27"/>
  <c r="T953" i="27"/>
  <c r="T954" i="27"/>
  <c r="T955" i="27"/>
  <c r="T956" i="27"/>
  <c r="T957" i="27"/>
  <c r="T958" i="27"/>
  <c r="T959" i="27"/>
  <c r="T960" i="27"/>
  <c r="T961" i="27"/>
  <c r="T962" i="27"/>
  <c r="T963" i="27"/>
  <c r="T964" i="27"/>
  <c r="T965" i="27"/>
  <c r="T966" i="27"/>
  <c r="T967" i="27"/>
  <c r="T968" i="27"/>
  <c r="T969" i="27"/>
  <c r="T970" i="27"/>
  <c r="T971" i="27"/>
  <c r="T972" i="27"/>
  <c r="T973" i="27"/>
  <c r="T974" i="27"/>
  <c r="T975" i="27"/>
  <c r="T976" i="27"/>
  <c r="T977" i="27"/>
  <c r="T978" i="27"/>
  <c r="T979" i="27"/>
  <c r="T980" i="27"/>
  <c r="T981" i="27"/>
  <c r="T982" i="27"/>
  <c r="T983" i="27"/>
  <c r="T984" i="27"/>
  <c r="T985" i="27"/>
  <c r="T986" i="27"/>
  <c r="T987" i="27"/>
  <c r="T988" i="27"/>
  <c r="T989" i="27"/>
  <c r="T990" i="27"/>
  <c r="T991" i="27"/>
  <c r="T992" i="27"/>
  <c r="T993" i="27"/>
  <c r="T994" i="27"/>
  <c r="T995" i="27"/>
  <c r="T996" i="27"/>
  <c r="T997" i="27"/>
  <c r="T998" i="27"/>
  <c r="T999" i="27"/>
  <c r="T1000" i="27"/>
  <c r="M13" i="27"/>
  <c r="M14" i="27"/>
  <c r="M15" i="27"/>
  <c r="M16" i="27"/>
  <c r="M17" i="27"/>
  <c r="M18" i="27"/>
  <c r="M19" i="27"/>
  <c r="M20" i="27"/>
  <c r="M21" i="27"/>
  <c r="M22" i="27"/>
  <c r="M23" i="27"/>
  <c r="M24" i="27"/>
  <c r="M25" i="27"/>
  <c r="M26" i="27"/>
  <c r="M27" i="27"/>
  <c r="M28" i="27"/>
  <c r="M29" i="27"/>
  <c r="M30" i="27"/>
  <c r="M31" i="27"/>
  <c r="M32" i="27"/>
  <c r="M33" i="27"/>
  <c r="M34" i="27"/>
  <c r="M35" i="27"/>
  <c r="M36" i="27"/>
  <c r="M37" i="27"/>
  <c r="M38" i="27"/>
  <c r="M39" i="27"/>
  <c r="M40" i="27"/>
  <c r="M41" i="27"/>
  <c r="M42" i="27"/>
  <c r="M43" i="27"/>
  <c r="M44" i="27"/>
  <c r="M45" i="27"/>
  <c r="M46" i="27"/>
  <c r="M47" i="27"/>
  <c r="M48" i="27"/>
  <c r="M49" i="27"/>
  <c r="M50" i="27"/>
  <c r="M51" i="27"/>
  <c r="M52" i="27"/>
  <c r="M53" i="27"/>
  <c r="M54" i="27"/>
  <c r="M55" i="27"/>
  <c r="M56" i="27"/>
  <c r="M57" i="27"/>
  <c r="M58" i="27"/>
  <c r="M59" i="27"/>
  <c r="M60" i="27"/>
  <c r="M61" i="27"/>
  <c r="M62" i="27"/>
  <c r="M63" i="27"/>
  <c r="M64" i="27"/>
  <c r="M65" i="27"/>
  <c r="M66" i="27"/>
  <c r="M67" i="27"/>
  <c r="M68" i="27"/>
  <c r="M69" i="27"/>
  <c r="M70" i="27"/>
  <c r="M71" i="27"/>
  <c r="M72" i="27"/>
  <c r="M73" i="27"/>
  <c r="M74" i="27"/>
  <c r="M75" i="27"/>
  <c r="M76" i="27"/>
  <c r="M77" i="27"/>
  <c r="M78" i="27"/>
  <c r="M79" i="27"/>
  <c r="M80" i="27"/>
  <c r="M81" i="27"/>
  <c r="M82" i="27"/>
  <c r="M83" i="27"/>
  <c r="M84" i="27"/>
  <c r="M85" i="27"/>
  <c r="M86" i="27"/>
  <c r="M87" i="27"/>
  <c r="M88" i="27"/>
  <c r="M89" i="27"/>
  <c r="M90" i="27"/>
  <c r="M91" i="27"/>
  <c r="M92" i="27"/>
  <c r="M93" i="27"/>
  <c r="M94" i="27"/>
  <c r="M95" i="27"/>
  <c r="M96" i="27"/>
  <c r="M97" i="27"/>
  <c r="M98" i="27"/>
  <c r="M99" i="27"/>
  <c r="M100" i="27"/>
  <c r="M101" i="27"/>
  <c r="M102" i="27"/>
  <c r="M103" i="27"/>
  <c r="M104" i="27"/>
  <c r="M105" i="27"/>
  <c r="M106" i="27"/>
  <c r="M107" i="27"/>
  <c r="M108" i="27"/>
  <c r="M109" i="27"/>
  <c r="M110" i="27"/>
  <c r="M111" i="27"/>
  <c r="M112" i="27"/>
  <c r="M113" i="27"/>
  <c r="M114" i="27"/>
  <c r="M115" i="27"/>
  <c r="M116" i="27"/>
  <c r="M117" i="27"/>
  <c r="M118" i="27"/>
  <c r="M119" i="27"/>
  <c r="M120" i="27"/>
  <c r="M121" i="27"/>
  <c r="M122" i="27"/>
  <c r="M123" i="27"/>
  <c r="M124" i="27"/>
  <c r="M125" i="27"/>
  <c r="M126" i="27"/>
  <c r="M127" i="27"/>
  <c r="M128" i="27"/>
  <c r="M129" i="27"/>
  <c r="M130" i="27"/>
  <c r="M131" i="27"/>
  <c r="M132" i="27"/>
  <c r="M133" i="27"/>
  <c r="M134" i="27"/>
  <c r="M135" i="27"/>
  <c r="M136" i="27"/>
  <c r="M137" i="27"/>
  <c r="M138" i="27"/>
  <c r="M139" i="27"/>
  <c r="M140" i="27"/>
  <c r="M141" i="27"/>
  <c r="M142" i="27"/>
  <c r="M143" i="27"/>
  <c r="M144" i="27"/>
  <c r="M145" i="27"/>
  <c r="M146" i="27"/>
  <c r="M147" i="27"/>
  <c r="M148" i="27"/>
  <c r="M149" i="27"/>
  <c r="M150" i="27"/>
  <c r="M151" i="27"/>
  <c r="M152" i="27"/>
  <c r="M153" i="27"/>
  <c r="M154" i="27"/>
  <c r="M155" i="27"/>
  <c r="M156" i="27"/>
  <c r="M157" i="27"/>
  <c r="M158" i="27"/>
  <c r="M159" i="27"/>
  <c r="M160" i="27"/>
  <c r="M161" i="27"/>
  <c r="M162" i="27"/>
  <c r="M163" i="27"/>
  <c r="M164" i="27"/>
  <c r="M165" i="27"/>
  <c r="M166" i="27"/>
  <c r="M167" i="27"/>
  <c r="M168" i="27"/>
  <c r="M169" i="27"/>
  <c r="M170" i="27"/>
  <c r="M171" i="27"/>
  <c r="M172" i="27"/>
  <c r="M173" i="27"/>
  <c r="M174" i="27"/>
  <c r="M175" i="27"/>
  <c r="M176" i="27"/>
  <c r="M177" i="27"/>
  <c r="M178" i="27"/>
  <c r="M179" i="27"/>
  <c r="M180" i="27"/>
  <c r="M181" i="27"/>
  <c r="M182" i="27"/>
  <c r="M183" i="27"/>
  <c r="M184" i="27"/>
  <c r="M185" i="27"/>
  <c r="M186" i="27"/>
  <c r="M187" i="27"/>
  <c r="M188" i="27"/>
  <c r="M189" i="27"/>
  <c r="M190" i="27"/>
  <c r="M191" i="27"/>
  <c r="M192" i="27"/>
  <c r="M193" i="27"/>
  <c r="M194" i="27"/>
  <c r="M195" i="27"/>
  <c r="M196" i="27"/>
  <c r="M197" i="27"/>
  <c r="M198" i="27"/>
  <c r="M199" i="27"/>
  <c r="M200" i="27"/>
  <c r="M201" i="27"/>
  <c r="M202" i="27"/>
  <c r="M203" i="27"/>
  <c r="M204" i="27"/>
  <c r="M205" i="27"/>
  <c r="M206" i="27"/>
  <c r="M207" i="27"/>
  <c r="M208" i="27"/>
  <c r="M209" i="27"/>
  <c r="M210" i="27"/>
  <c r="M211" i="27"/>
  <c r="M212" i="27"/>
  <c r="M213" i="27"/>
  <c r="M214" i="27"/>
  <c r="M215" i="27"/>
  <c r="M216" i="27"/>
  <c r="M217" i="27"/>
  <c r="M218" i="27"/>
  <c r="M219" i="27"/>
  <c r="M220" i="27"/>
  <c r="M221" i="27"/>
  <c r="M222" i="27"/>
  <c r="M223" i="27"/>
  <c r="M224" i="27"/>
  <c r="M225" i="27"/>
  <c r="M226" i="27"/>
  <c r="M227" i="27"/>
  <c r="M228" i="27"/>
  <c r="M229" i="27"/>
  <c r="M230" i="27"/>
  <c r="M231" i="27"/>
  <c r="M232" i="27"/>
  <c r="M233" i="27"/>
  <c r="M234" i="27"/>
  <c r="M235" i="27"/>
  <c r="M236" i="27"/>
  <c r="M237" i="27"/>
  <c r="M238" i="27"/>
  <c r="M239" i="27"/>
  <c r="M240" i="27"/>
  <c r="M241" i="27"/>
  <c r="M242" i="27"/>
  <c r="M243" i="27"/>
  <c r="M244" i="27"/>
  <c r="M245" i="27"/>
  <c r="M246" i="27"/>
  <c r="M247" i="27"/>
  <c r="M248" i="27"/>
  <c r="M249" i="27"/>
  <c r="M250" i="27"/>
  <c r="M251" i="27"/>
  <c r="M252" i="27"/>
  <c r="M253" i="27"/>
  <c r="M254" i="27"/>
  <c r="M255" i="27"/>
  <c r="M256" i="27"/>
  <c r="M257" i="27"/>
  <c r="M258" i="27"/>
  <c r="M259" i="27"/>
  <c r="M260" i="27"/>
  <c r="M261" i="27"/>
  <c r="M262" i="27"/>
  <c r="M263" i="27"/>
  <c r="M264" i="27"/>
  <c r="M265" i="27"/>
  <c r="M266" i="27"/>
  <c r="M267" i="27"/>
  <c r="M268" i="27"/>
  <c r="M269" i="27"/>
  <c r="M270" i="27"/>
  <c r="M271" i="27"/>
  <c r="M272" i="27"/>
  <c r="M273" i="27"/>
  <c r="M274" i="27"/>
  <c r="M275" i="27"/>
  <c r="M276" i="27"/>
  <c r="M277" i="27"/>
  <c r="M278" i="27"/>
  <c r="M279" i="27"/>
  <c r="M280" i="27"/>
  <c r="M281" i="27"/>
  <c r="M282" i="27"/>
  <c r="M283" i="27"/>
  <c r="M284" i="27"/>
  <c r="M285" i="27"/>
  <c r="M286" i="27"/>
  <c r="M287" i="27"/>
  <c r="M288" i="27"/>
  <c r="M289" i="27"/>
  <c r="M290" i="27"/>
  <c r="M291" i="27"/>
  <c r="M292" i="27"/>
  <c r="M293" i="27"/>
  <c r="M294" i="27"/>
  <c r="M295" i="27"/>
  <c r="M296" i="27"/>
  <c r="M297" i="27"/>
  <c r="M298" i="27"/>
  <c r="M299" i="27"/>
  <c r="M300" i="27"/>
  <c r="M301" i="27"/>
  <c r="M302" i="27"/>
  <c r="M303" i="27"/>
  <c r="M304" i="27"/>
  <c r="M305" i="27"/>
  <c r="M306" i="27"/>
  <c r="M307" i="27"/>
  <c r="M308" i="27"/>
  <c r="M309" i="27"/>
  <c r="M310" i="27"/>
  <c r="M311" i="27"/>
  <c r="M312" i="27"/>
  <c r="M313" i="27"/>
  <c r="M314" i="27"/>
  <c r="M315" i="27"/>
  <c r="M316" i="27"/>
  <c r="M317" i="27"/>
  <c r="M318" i="27"/>
  <c r="M319" i="27"/>
  <c r="M320" i="27"/>
  <c r="M321" i="27"/>
  <c r="M322" i="27"/>
  <c r="M323" i="27"/>
  <c r="M324" i="27"/>
  <c r="M325" i="27"/>
  <c r="M326" i="27"/>
  <c r="M327" i="27"/>
  <c r="M328" i="27"/>
  <c r="M329" i="27"/>
  <c r="M330" i="27"/>
  <c r="M331" i="27"/>
  <c r="M332" i="27"/>
  <c r="M333" i="27"/>
  <c r="M334" i="27"/>
  <c r="M335" i="27"/>
  <c r="M336" i="27"/>
  <c r="M337" i="27"/>
  <c r="M338" i="27"/>
  <c r="M339" i="27"/>
  <c r="M340" i="27"/>
  <c r="M341" i="27"/>
  <c r="M342" i="27"/>
  <c r="M343" i="27"/>
  <c r="M344" i="27"/>
  <c r="M345" i="27"/>
  <c r="M346" i="27"/>
  <c r="M347" i="27"/>
  <c r="M348" i="27"/>
  <c r="M349" i="27"/>
  <c r="M350" i="27"/>
  <c r="M351" i="27"/>
  <c r="M352" i="27"/>
  <c r="M353" i="27"/>
  <c r="M354" i="27"/>
  <c r="M355" i="27"/>
  <c r="M356" i="27"/>
  <c r="M357" i="27"/>
  <c r="M358" i="27"/>
  <c r="M359" i="27"/>
  <c r="M360" i="27"/>
  <c r="M361" i="27"/>
  <c r="M362" i="27"/>
  <c r="M363" i="27"/>
  <c r="M364" i="27"/>
  <c r="M365" i="27"/>
  <c r="M366" i="27"/>
  <c r="M367" i="27"/>
  <c r="M368" i="27"/>
  <c r="M369" i="27"/>
  <c r="M370" i="27"/>
  <c r="M371" i="27"/>
  <c r="M372" i="27"/>
  <c r="M373" i="27"/>
  <c r="M374" i="27"/>
  <c r="M375" i="27"/>
  <c r="M376" i="27"/>
  <c r="M377" i="27"/>
  <c r="M378" i="27"/>
  <c r="M379" i="27"/>
  <c r="M380" i="27"/>
  <c r="M381" i="27"/>
  <c r="M382" i="27"/>
  <c r="M383" i="27"/>
  <c r="M384" i="27"/>
  <c r="M385" i="27"/>
  <c r="M386" i="27"/>
  <c r="M387" i="27"/>
  <c r="M388" i="27"/>
  <c r="M389" i="27"/>
  <c r="M390" i="27"/>
  <c r="M391" i="27"/>
  <c r="M392" i="27"/>
  <c r="M393" i="27"/>
  <c r="M394" i="27"/>
  <c r="M395" i="27"/>
  <c r="M396" i="27"/>
  <c r="M397" i="27"/>
  <c r="M398" i="27"/>
  <c r="M399" i="27"/>
  <c r="M400" i="27"/>
  <c r="M401" i="27"/>
  <c r="M402" i="27"/>
  <c r="M403" i="27"/>
  <c r="M404" i="27"/>
  <c r="M405" i="27"/>
  <c r="M406" i="27"/>
  <c r="M407" i="27"/>
  <c r="M408" i="27"/>
  <c r="M409" i="27"/>
  <c r="M410" i="27"/>
  <c r="M411" i="27"/>
  <c r="M412" i="27"/>
  <c r="M413" i="27"/>
  <c r="M414" i="27"/>
  <c r="M415" i="27"/>
  <c r="M416" i="27"/>
  <c r="M417" i="27"/>
  <c r="M418" i="27"/>
  <c r="M419" i="27"/>
  <c r="M420" i="27"/>
  <c r="M421" i="27"/>
  <c r="M422" i="27"/>
  <c r="M423" i="27"/>
  <c r="M424" i="27"/>
  <c r="M425" i="27"/>
  <c r="M426" i="27"/>
  <c r="M427" i="27"/>
  <c r="M428" i="27"/>
  <c r="M429" i="27"/>
  <c r="M430" i="27"/>
  <c r="M431" i="27"/>
  <c r="M432" i="27"/>
  <c r="M433" i="27"/>
  <c r="M434" i="27"/>
  <c r="M435" i="27"/>
  <c r="M436" i="27"/>
  <c r="M437" i="27"/>
  <c r="M438" i="27"/>
  <c r="M439" i="27"/>
  <c r="M440" i="27"/>
  <c r="M441" i="27"/>
  <c r="M442" i="27"/>
  <c r="M443" i="27"/>
  <c r="M444" i="27"/>
  <c r="M445" i="27"/>
  <c r="M446" i="27"/>
  <c r="M447" i="27"/>
  <c r="M448" i="27"/>
  <c r="M449" i="27"/>
  <c r="M450" i="27"/>
  <c r="M451" i="27"/>
  <c r="M452" i="27"/>
  <c r="M453" i="27"/>
  <c r="M454" i="27"/>
  <c r="M455" i="27"/>
  <c r="M456" i="27"/>
  <c r="M457" i="27"/>
  <c r="M458" i="27"/>
  <c r="M459" i="27"/>
  <c r="M460" i="27"/>
  <c r="M461" i="27"/>
  <c r="M462" i="27"/>
  <c r="M463" i="27"/>
  <c r="M464" i="27"/>
  <c r="M465" i="27"/>
  <c r="M466" i="27"/>
  <c r="M467" i="27"/>
  <c r="M468" i="27"/>
  <c r="M469" i="27"/>
  <c r="M470" i="27"/>
  <c r="M471" i="27"/>
  <c r="M472" i="27"/>
  <c r="M473" i="27"/>
  <c r="M474" i="27"/>
  <c r="M475" i="27"/>
  <c r="M476" i="27"/>
  <c r="M477" i="27"/>
  <c r="M478" i="27"/>
  <c r="M479" i="27"/>
  <c r="M480" i="27"/>
  <c r="M481" i="27"/>
  <c r="M482" i="27"/>
  <c r="M483" i="27"/>
  <c r="M484" i="27"/>
  <c r="M485" i="27"/>
  <c r="M486" i="27"/>
  <c r="M487" i="27"/>
  <c r="M488" i="27"/>
  <c r="M489" i="27"/>
  <c r="M490" i="27"/>
  <c r="M491" i="27"/>
  <c r="M492" i="27"/>
  <c r="M493" i="27"/>
  <c r="M494" i="27"/>
  <c r="M495" i="27"/>
  <c r="M496" i="27"/>
  <c r="M497" i="27"/>
  <c r="M498" i="27"/>
  <c r="M499" i="27"/>
  <c r="M500" i="27"/>
  <c r="M501" i="27"/>
  <c r="M502" i="27"/>
  <c r="M503" i="27"/>
  <c r="M504" i="27"/>
  <c r="M505" i="27"/>
  <c r="M506" i="27"/>
  <c r="M507" i="27"/>
  <c r="M508" i="27"/>
  <c r="M509" i="27"/>
  <c r="M510" i="27"/>
  <c r="M511" i="27"/>
  <c r="M512" i="27"/>
  <c r="M513" i="27"/>
  <c r="M514" i="27"/>
  <c r="M515" i="27"/>
  <c r="M516" i="27"/>
  <c r="M517" i="27"/>
  <c r="M518" i="27"/>
  <c r="M519" i="27"/>
  <c r="M520" i="27"/>
  <c r="M521" i="27"/>
  <c r="M522" i="27"/>
  <c r="M523" i="27"/>
  <c r="M524" i="27"/>
  <c r="M525" i="27"/>
  <c r="M526" i="27"/>
  <c r="M527" i="27"/>
  <c r="M528" i="27"/>
  <c r="M529" i="27"/>
  <c r="M530" i="27"/>
  <c r="M531" i="27"/>
  <c r="M532" i="27"/>
  <c r="M533" i="27"/>
  <c r="M534" i="27"/>
  <c r="M535" i="27"/>
  <c r="M536" i="27"/>
  <c r="M537" i="27"/>
  <c r="M538" i="27"/>
  <c r="M539" i="27"/>
  <c r="M540" i="27"/>
  <c r="M541" i="27"/>
  <c r="M542" i="27"/>
  <c r="M543" i="27"/>
  <c r="M544" i="27"/>
  <c r="M545" i="27"/>
  <c r="M546" i="27"/>
  <c r="M547" i="27"/>
  <c r="M548" i="27"/>
  <c r="M549" i="27"/>
  <c r="M550" i="27"/>
  <c r="M551" i="27"/>
  <c r="M552" i="27"/>
  <c r="M553" i="27"/>
  <c r="M554" i="27"/>
  <c r="M555" i="27"/>
  <c r="M556" i="27"/>
  <c r="M557" i="27"/>
  <c r="M558" i="27"/>
  <c r="M559" i="27"/>
  <c r="M560" i="27"/>
  <c r="M561" i="27"/>
  <c r="M562" i="27"/>
  <c r="M563" i="27"/>
  <c r="M564" i="27"/>
  <c r="M565" i="27"/>
  <c r="M566" i="27"/>
  <c r="M567" i="27"/>
  <c r="M568" i="27"/>
  <c r="M569" i="27"/>
  <c r="M570" i="27"/>
  <c r="M571" i="27"/>
  <c r="M572" i="27"/>
  <c r="M573" i="27"/>
  <c r="M574" i="27"/>
  <c r="M575" i="27"/>
  <c r="M576" i="27"/>
  <c r="M577" i="27"/>
  <c r="M578" i="27"/>
  <c r="M579" i="27"/>
  <c r="M580" i="27"/>
  <c r="M581" i="27"/>
  <c r="M582" i="27"/>
  <c r="M583" i="27"/>
  <c r="M584" i="27"/>
  <c r="M585" i="27"/>
  <c r="M586" i="27"/>
  <c r="M587" i="27"/>
  <c r="M588" i="27"/>
  <c r="M589" i="27"/>
  <c r="M590" i="27"/>
  <c r="M591" i="27"/>
  <c r="M592" i="27"/>
  <c r="M593" i="27"/>
  <c r="M594" i="27"/>
  <c r="M595" i="27"/>
  <c r="M596" i="27"/>
  <c r="M597" i="27"/>
  <c r="M598" i="27"/>
  <c r="M599" i="27"/>
  <c r="M600" i="27"/>
  <c r="M601" i="27"/>
  <c r="M602" i="27"/>
  <c r="M603" i="27"/>
  <c r="M604" i="27"/>
  <c r="M605" i="27"/>
  <c r="M606" i="27"/>
  <c r="M607" i="27"/>
  <c r="M608" i="27"/>
  <c r="M609" i="27"/>
  <c r="M610" i="27"/>
  <c r="M611" i="27"/>
  <c r="M612" i="27"/>
  <c r="M613" i="27"/>
  <c r="M614" i="27"/>
  <c r="M615" i="27"/>
  <c r="M616" i="27"/>
  <c r="M617" i="27"/>
  <c r="M618" i="27"/>
  <c r="M619" i="27"/>
  <c r="M620" i="27"/>
  <c r="M621" i="27"/>
  <c r="M622" i="27"/>
  <c r="M623" i="27"/>
  <c r="M624" i="27"/>
  <c r="M625" i="27"/>
  <c r="M626" i="27"/>
  <c r="M627" i="27"/>
  <c r="M628" i="27"/>
  <c r="M629" i="27"/>
  <c r="M630" i="27"/>
  <c r="M631" i="27"/>
  <c r="M632" i="27"/>
  <c r="M633" i="27"/>
  <c r="M634" i="27"/>
  <c r="M635" i="27"/>
  <c r="M636" i="27"/>
  <c r="M637" i="27"/>
  <c r="M638" i="27"/>
  <c r="M639" i="27"/>
  <c r="M640" i="27"/>
  <c r="M641" i="27"/>
  <c r="M642" i="27"/>
  <c r="M643" i="27"/>
  <c r="M644" i="27"/>
  <c r="M645" i="27"/>
  <c r="M646" i="27"/>
  <c r="M647" i="27"/>
  <c r="M648" i="27"/>
  <c r="M649" i="27"/>
  <c r="M650" i="27"/>
  <c r="M651" i="27"/>
  <c r="M652" i="27"/>
  <c r="M653" i="27"/>
  <c r="M654" i="27"/>
  <c r="M655" i="27"/>
  <c r="M656" i="27"/>
  <c r="M657" i="27"/>
  <c r="M658" i="27"/>
  <c r="M659" i="27"/>
  <c r="M660" i="27"/>
  <c r="M661" i="27"/>
  <c r="M662" i="27"/>
  <c r="M663" i="27"/>
  <c r="M664" i="27"/>
  <c r="M665" i="27"/>
  <c r="M666" i="27"/>
  <c r="M667" i="27"/>
  <c r="M668" i="27"/>
  <c r="M669" i="27"/>
  <c r="M670" i="27"/>
  <c r="M671" i="27"/>
  <c r="M672" i="27"/>
  <c r="M673" i="27"/>
  <c r="M674" i="27"/>
  <c r="M675" i="27"/>
  <c r="M676" i="27"/>
  <c r="M677" i="27"/>
  <c r="M678" i="27"/>
  <c r="M679" i="27"/>
  <c r="M680" i="27"/>
  <c r="M681" i="27"/>
  <c r="M682" i="27"/>
  <c r="M683" i="27"/>
  <c r="M684" i="27"/>
  <c r="M685" i="27"/>
  <c r="M686" i="27"/>
  <c r="M687" i="27"/>
  <c r="M688" i="27"/>
  <c r="M689" i="27"/>
  <c r="M690" i="27"/>
  <c r="M691" i="27"/>
  <c r="M692" i="27"/>
  <c r="M693" i="27"/>
  <c r="M694" i="27"/>
  <c r="M695" i="27"/>
  <c r="M696" i="27"/>
  <c r="M697" i="27"/>
  <c r="M698" i="27"/>
  <c r="M699" i="27"/>
  <c r="M700" i="27"/>
  <c r="M701" i="27"/>
  <c r="M702" i="27"/>
  <c r="M703" i="27"/>
  <c r="M704" i="27"/>
  <c r="M705" i="27"/>
  <c r="M706" i="27"/>
  <c r="M707" i="27"/>
  <c r="M708" i="27"/>
  <c r="M709" i="27"/>
  <c r="M710" i="27"/>
  <c r="M711" i="27"/>
  <c r="M712" i="27"/>
  <c r="M713" i="27"/>
  <c r="M714" i="27"/>
  <c r="M715" i="27"/>
  <c r="M716" i="27"/>
  <c r="M717" i="27"/>
  <c r="M718" i="27"/>
  <c r="M719" i="27"/>
  <c r="M720" i="27"/>
  <c r="M721" i="27"/>
  <c r="M722" i="27"/>
  <c r="M723" i="27"/>
  <c r="M724" i="27"/>
  <c r="M725" i="27"/>
  <c r="M726" i="27"/>
  <c r="M727" i="27"/>
  <c r="M728" i="27"/>
  <c r="M729" i="27"/>
  <c r="M730" i="27"/>
  <c r="M731" i="27"/>
  <c r="M732" i="27"/>
  <c r="M733" i="27"/>
  <c r="M734" i="27"/>
  <c r="M735" i="27"/>
  <c r="M736" i="27"/>
  <c r="M737" i="27"/>
  <c r="M738" i="27"/>
  <c r="M739" i="27"/>
  <c r="M740" i="27"/>
  <c r="M741" i="27"/>
  <c r="M742" i="27"/>
  <c r="M743" i="27"/>
  <c r="M744" i="27"/>
  <c r="M745" i="27"/>
  <c r="M746" i="27"/>
  <c r="M747" i="27"/>
  <c r="M748" i="27"/>
  <c r="M749" i="27"/>
  <c r="M750" i="27"/>
  <c r="M751" i="27"/>
  <c r="M752" i="27"/>
  <c r="M753" i="27"/>
  <c r="M754" i="27"/>
  <c r="M755" i="27"/>
  <c r="M756" i="27"/>
  <c r="M757" i="27"/>
  <c r="M758" i="27"/>
  <c r="M759" i="27"/>
  <c r="M760" i="27"/>
  <c r="M761" i="27"/>
  <c r="M762" i="27"/>
  <c r="M763" i="27"/>
  <c r="M764" i="27"/>
  <c r="M765" i="27"/>
  <c r="M766" i="27"/>
  <c r="M767" i="27"/>
  <c r="M768" i="27"/>
  <c r="M769" i="27"/>
  <c r="M770" i="27"/>
  <c r="M771" i="27"/>
  <c r="M772" i="27"/>
  <c r="M773" i="27"/>
  <c r="M774" i="27"/>
  <c r="M775" i="27"/>
  <c r="M776" i="27"/>
  <c r="M777" i="27"/>
  <c r="M778" i="27"/>
  <c r="M779" i="27"/>
  <c r="M780" i="27"/>
  <c r="M781" i="27"/>
  <c r="M782" i="27"/>
  <c r="M783" i="27"/>
  <c r="M784" i="27"/>
  <c r="M785" i="27"/>
  <c r="M786" i="27"/>
  <c r="M787" i="27"/>
  <c r="M788" i="27"/>
  <c r="M789" i="27"/>
  <c r="M790" i="27"/>
  <c r="M791" i="27"/>
  <c r="M792" i="27"/>
  <c r="M793" i="27"/>
  <c r="M794" i="27"/>
  <c r="M795" i="27"/>
  <c r="M796" i="27"/>
  <c r="M797" i="27"/>
  <c r="M798" i="27"/>
  <c r="M799" i="27"/>
  <c r="M800" i="27"/>
  <c r="M801" i="27"/>
  <c r="M802" i="27"/>
  <c r="M803" i="27"/>
  <c r="M804" i="27"/>
  <c r="M805" i="27"/>
  <c r="M806" i="27"/>
  <c r="M807" i="27"/>
  <c r="M808" i="27"/>
  <c r="M809" i="27"/>
  <c r="M810" i="27"/>
  <c r="M811" i="27"/>
  <c r="M812" i="27"/>
  <c r="M813" i="27"/>
  <c r="M814" i="27"/>
  <c r="M815" i="27"/>
  <c r="M816" i="27"/>
  <c r="M817" i="27"/>
  <c r="M818" i="27"/>
  <c r="M819" i="27"/>
  <c r="M820" i="27"/>
  <c r="M821" i="27"/>
  <c r="M822" i="27"/>
  <c r="M823" i="27"/>
  <c r="M824" i="27"/>
  <c r="M825" i="27"/>
  <c r="M826" i="27"/>
  <c r="M827" i="27"/>
  <c r="M828" i="27"/>
  <c r="M829" i="27"/>
  <c r="M830" i="27"/>
  <c r="M831" i="27"/>
  <c r="M832" i="27"/>
  <c r="M833" i="27"/>
  <c r="M834" i="27"/>
  <c r="M835" i="27"/>
  <c r="M836" i="27"/>
  <c r="M837" i="27"/>
  <c r="M838" i="27"/>
  <c r="M839" i="27"/>
  <c r="M840" i="27"/>
  <c r="M841" i="27"/>
  <c r="M842" i="27"/>
  <c r="M843" i="27"/>
  <c r="M844" i="27"/>
  <c r="M845" i="27"/>
  <c r="M846" i="27"/>
  <c r="M847" i="27"/>
  <c r="M848" i="27"/>
  <c r="M849" i="27"/>
  <c r="M850" i="27"/>
  <c r="M851" i="27"/>
  <c r="M852" i="27"/>
  <c r="M853" i="27"/>
  <c r="M854" i="27"/>
  <c r="M855" i="27"/>
  <c r="M856" i="27"/>
  <c r="M857" i="27"/>
  <c r="M858" i="27"/>
  <c r="M859" i="27"/>
  <c r="M860" i="27"/>
  <c r="M861" i="27"/>
  <c r="M862" i="27"/>
  <c r="M863" i="27"/>
  <c r="M864" i="27"/>
  <c r="M865" i="27"/>
  <c r="M866" i="27"/>
  <c r="M867" i="27"/>
  <c r="M868" i="27"/>
  <c r="M869" i="27"/>
  <c r="M870" i="27"/>
  <c r="M871" i="27"/>
  <c r="M872" i="27"/>
  <c r="M873" i="27"/>
  <c r="M874" i="27"/>
  <c r="M875" i="27"/>
  <c r="M876" i="27"/>
  <c r="M877" i="27"/>
  <c r="M878" i="27"/>
  <c r="M879" i="27"/>
  <c r="M880" i="27"/>
  <c r="M881" i="27"/>
  <c r="M882" i="27"/>
  <c r="M883" i="27"/>
  <c r="M884" i="27"/>
  <c r="M885" i="27"/>
  <c r="M886" i="27"/>
  <c r="M887" i="27"/>
  <c r="M888" i="27"/>
  <c r="M889" i="27"/>
  <c r="M890" i="27"/>
  <c r="M891" i="27"/>
  <c r="M892" i="27"/>
  <c r="M893" i="27"/>
  <c r="M894" i="27"/>
  <c r="M895" i="27"/>
  <c r="M896" i="27"/>
  <c r="M897" i="27"/>
  <c r="M898" i="27"/>
  <c r="M899" i="27"/>
  <c r="M900" i="27"/>
  <c r="M901" i="27"/>
  <c r="M902" i="27"/>
  <c r="M903" i="27"/>
  <c r="M904" i="27"/>
  <c r="M905" i="27"/>
  <c r="M906" i="27"/>
  <c r="M907" i="27"/>
  <c r="M908" i="27"/>
  <c r="M909" i="27"/>
  <c r="M910" i="27"/>
  <c r="M911" i="27"/>
  <c r="M912" i="27"/>
  <c r="M913" i="27"/>
  <c r="M914" i="27"/>
  <c r="M915" i="27"/>
  <c r="M916" i="27"/>
  <c r="M917" i="27"/>
  <c r="M918" i="27"/>
  <c r="M919" i="27"/>
  <c r="M920" i="27"/>
  <c r="M921" i="27"/>
  <c r="M922" i="27"/>
  <c r="M923" i="27"/>
  <c r="M924" i="27"/>
  <c r="M925" i="27"/>
  <c r="M926" i="27"/>
  <c r="M927" i="27"/>
  <c r="M928" i="27"/>
  <c r="M929" i="27"/>
  <c r="M930" i="27"/>
  <c r="M931" i="27"/>
  <c r="M932" i="27"/>
  <c r="M933" i="27"/>
  <c r="M934" i="27"/>
  <c r="M935" i="27"/>
  <c r="M936" i="27"/>
  <c r="M937" i="27"/>
  <c r="M938" i="27"/>
  <c r="M939" i="27"/>
  <c r="M940" i="27"/>
  <c r="M941" i="27"/>
  <c r="M942" i="27"/>
  <c r="M943" i="27"/>
  <c r="M944" i="27"/>
  <c r="M945" i="27"/>
  <c r="M946" i="27"/>
  <c r="M947" i="27"/>
  <c r="M948" i="27"/>
  <c r="M949" i="27"/>
  <c r="M950" i="27"/>
  <c r="M951" i="27"/>
  <c r="M952" i="27"/>
  <c r="M953" i="27"/>
  <c r="M954" i="27"/>
  <c r="M955" i="27"/>
  <c r="M956" i="27"/>
  <c r="M957" i="27"/>
  <c r="M958" i="27"/>
  <c r="M959" i="27"/>
  <c r="M960" i="27"/>
  <c r="M961" i="27"/>
  <c r="M962" i="27"/>
  <c r="M963" i="27"/>
  <c r="M964" i="27"/>
  <c r="M965" i="27"/>
  <c r="M966" i="27"/>
  <c r="M967" i="27"/>
  <c r="M968" i="27"/>
  <c r="M969" i="27"/>
  <c r="M970" i="27"/>
  <c r="M971" i="27"/>
  <c r="M972" i="27"/>
  <c r="M973" i="27"/>
  <c r="M974" i="27"/>
  <c r="M975" i="27"/>
  <c r="M976" i="27"/>
  <c r="M977" i="27"/>
  <c r="M978" i="27"/>
  <c r="M979" i="27"/>
  <c r="M980" i="27"/>
  <c r="M981" i="27"/>
  <c r="M982" i="27"/>
  <c r="M983" i="27"/>
  <c r="M984" i="27"/>
  <c r="M985" i="27"/>
  <c r="M986" i="27"/>
  <c r="M987" i="27"/>
  <c r="M988" i="27"/>
  <c r="M989" i="27"/>
  <c r="M990" i="27"/>
  <c r="M991" i="27"/>
  <c r="M992" i="27"/>
  <c r="M993" i="27"/>
  <c r="M994" i="27"/>
  <c r="M995" i="27"/>
  <c r="M996" i="27"/>
  <c r="M997" i="27"/>
  <c r="M998" i="27"/>
  <c r="M999" i="27"/>
  <c r="M1000" i="27"/>
  <c r="F12" i="27"/>
  <c r="F13" i="27"/>
  <c r="F16" i="27"/>
  <c r="F17" i="27"/>
  <c r="F18" i="27"/>
  <c r="F14" i="27"/>
  <c r="F15" i="27"/>
  <c r="F19" i="27"/>
  <c r="F20" i="27"/>
  <c r="F21" i="27"/>
  <c r="F22" i="27"/>
  <c r="F23" i="27"/>
  <c r="F24" i="27"/>
  <c r="F25" i="27"/>
  <c r="F26" i="27"/>
  <c r="F27" i="27"/>
  <c r="F28" i="27"/>
  <c r="F29" i="27"/>
  <c r="F30" i="27"/>
  <c r="F31" i="27"/>
  <c r="F32" i="27"/>
  <c r="F33" i="27"/>
  <c r="F34" i="27"/>
  <c r="F35" i="27"/>
  <c r="F36" i="27"/>
  <c r="F37" i="27"/>
  <c r="F38" i="27"/>
  <c r="F39" i="27"/>
  <c r="F40" i="27"/>
  <c r="F41" i="27"/>
  <c r="F42" i="27"/>
  <c r="F43" i="27"/>
  <c r="F44" i="27"/>
  <c r="F45" i="27"/>
  <c r="F46" i="27"/>
  <c r="F47" i="27"/>
  <c r="F48" i="27"/>
  <c r="F49" i="27"/>
  <c r="F50" i="27"/>
  <c r="F51" i="27"/>
  <c r="F52" i="27"/>
  <c r="F53" i="27"/>
  <c r="F54" i="27"/>
  <c r="F55" i="27"/>
  <c r="F56" i="27"/>
  <c r="F57" i="27"/>
  <c r="F58" i="27"/>
  <c r="F59" i="27"/>
  <c r="F60" i="27"/>
  <c r="F61" i="27"/>
  <c r="F62" i="27"/>
  <c r="F63" i="27"/>
  <c r="F64" i="27"/>
  <c r="F65" i="27"/>
  <c r="F66" i="27"/>
  <c r="F67" i="27"/>
  <c r="F68" i="27"/>
  <c r="F69" i="27"/>
  <c r="F70" i="27"/>
  <c r="F71" i="27"/>
  <c r="F72" i="27"/>
  <c r="F73" i="27"/>
  <c r="F74" i="27"/>
  <c r="F75" i="27"/>
  <c r="F76" i="27"/>
  <c r="F77" i="27"/>
  <c r="F78" i="27"/>
  <c r="F79" i="27"/>
  <c r="F80" i="27"/>
  <c r="F81" i="27"/>
  <c r="F82" i="27"/>
  <c r="F83" i="27"/>
  <c r="F84" i="27"/>
  <c r="F85" i="27"/>
  <c r="F86" i="27"/>
  <c r="F87" i="27"/>
  <c r="F88" i="27"/>
  <c r="F89" i="27"/>
  <c r="F90" i="27"/>
  <c r="F91" i="27"/>
  <c r="F92" i="27"/>
  <c r="F93" i="27"/>
  <c r="F94" i="27"/>
  <c r="F95" i="27"/>
  <c r="F96" i="27"/>
  <c r="F97" i="27"/>
  <c r="F98" i="27"/>
  <c r="F99" i="27"/>
  <c r="F100" i="27"/>
  <c r="F101" i="27"/>
  <c r="F102" i="27"/>
  <c r="F103" i="27"/>
  <c r="F104" i="27"/>
  <c r="F105" i="27"/>
  <c r="F106" i="27"/>
  <c r="F107" i="27"/>
  <c r="F108" i="27"/>
  <c r="F109" i="27"/>
  <c r="F110" i="27"/>
  <c r="F111" i="27"/>
  <c r="F112" i="27"/>
  <c r="F113" i="27"/>
  <c r="F114" i="27"/>
  <c r="F115" i="27"/>
  <c r="F116" i="27"/>
  <c r="F117" i="27"/>
  <c r="F118" i="27"/>
  <c r="F119" i="27"/>
  <c r="F120" i="27"/>
  <c r="F121" i="27"/>
  <c r="F122" i="27"/>
  <c r="F123" i="27"/>
  <c r="F124" i="27"/>
  <c r="F125" i="27"/>
  <c r="F126" i="27"/>
  <c r="F127" i="27"/>
  <c r="F128" i="27"/>
  <c r="F129" i="27"/>
  <c r="F130" i="27"/>
  <c r="F131" i="27"/>
  <c r="F132" i="27"/>
  <c r="F133" i="27"/>
  <c r="F134" i="27"/>
  <c r="F135" i="27"/>
  <c r="F136" i="27"/>
  <c r="F137" i="27"/>
  <c r="F138" i="27"/>
  <c r="F139" i="27"/>
  <c r="F140" i="27"/>
  <c r="F141" i="27"/>
  <c r="F142" i="27"/>
  <c r="F143" i="27"/>
  <c r="F144" i="27"/>
  <c r="F145" i="27"/>
  <c r="F146" i="27"/>
  <c r="F147" i="27"/>
  <c r="F148" i="27"/>
  <c r="F149" i="27"/>
  <c r="F150" i="27"/>
  <c r="F151" i="27"/>
  <c r="F152" i="27"/>
  <c r="F153" i="27"/>
  <c r="F154" i="27"/>
  <c r="F155" i="27"/>
  <c r="F156" i="27"/>
  <c r="F157" i="27"/>
  <c r="F158" i="27"/>
  <c r="F159" i="27"/>
  <c r="F160" i="27"/>
  <c r="F161" i="27"/>
  <c r="F162" i="27"/>
  <c r="F163" i="27"/>
  <c r="F164" i="27"/>
  <c r="F165" i="27"/>
  <c r="F166" i="27"/>
  <c r="F167" i="27"/>
  <c r="F168" i="27"/>
  <c r="F169" i="27"/>
  <c r="F170" i="27"/>
  <c r="F171" i="27"/>
  <c r="F172" i="27"/>
  <c r="F173" i="27"/>
  <c r="F174" i="27"/>
  <c r="F175" i="27"/>
  <c r="F176" i="27"/>
  <c r="F177" i="27"/>
  <c r="F178" i="27"/>
  <c r="F179" i="27"/>
  <c r="F180" i="27"/>
  <c r="F181" i="27"/>
  <c r="F182" i="27"/>
  <c r="F183" i="27"/>
  <c r="F184" i="27"/>
  <c r="F185" i="27"/>
  <c r="F186" i="27"/>
  <c r="F187" i="27"/>
  <c r="F188" i="27"/>
  <c r="F189" i="27"/>
  <c r="F190" i="27"/>
  <c r="F191" i="27"/>
  <c r="F192" i="27"/>
  <c r="F193" i="27"/>
  <c r="F194" i="27"/>
  <c r="F195" i="27"/>
  <c r="F196" i="27"/>
  <c r="F197" i="27"/>
  <c r="F198" i="27"/>
  <c r="F199" i="27"/>
  <c r="F200" i="27"/>
  <c r="F201" i="27"/>
  <c r="F202" i="27"/>
  <c r="F203" i="27"/>
  <c r="F204" i="27"/>
  <c r="F205" i="27"/>
  <c r="F206" i="27"/>
  <c r="F207" i="27"/>
  <c r="F208" i="27"/>
  <c r="F209" i="27"/>
  <c r="F210" i="27"/>
  <c r="F211" i="27"/>
  <c r="F212" i="27"/>
  <c r="F213" i="27"/>
  <c r="F214" i="27"/>
  <c r="F215" i="27"/>
  <c r="F216" i="27"/>
  <c r="F217" i="27"/>
  <c r="F218" i="27"/>
  <c r="F219" i="27"/>
  <c r="F220" i="27"/>
  <c r="F221" i="27"/>
  <c r="F222" i="27"/>
  <c r="F223" i="27"/>
  <c r="F224" i="27"/>
  <c r="F225" i="27"/>
  <c r="F226" i="27"/>
  <c r="F227" i="27"/>
  <c r="F228" i="27"/>
  <c r="F229" i="27"/>
  <c r="F230" i="27"/>
  <c r="F231" i="27"/>
  <c r="F232" i="27"/>
  <c r="F233" i="27"/>
  <c r="F234" i="27"/>
  <c r="F235" i="27"/>
  <c r="F236" i="27"/>
  <c r="F237" i="27"/>
  <c r="F238" i="27"/>
  <c r="F239" i="27"/>
  <c r="F240" i="27"/>
  <c r="F241" i="27"/>
  <c r="F242" i="27"/>
  <c r="F243" i="27"/>
  <c r="F244" i="27"/>
  <c r="F245" i="27"/>
  <c r="F246" i="27"/>
  <c r="F247" i="27"/>
  <c r="F248" i="27"/>
  <c r="F249" i="27"/>
  <c r="F250" i="27"/>
  <c r="F251" i="27"/>
  <c r="F252" i="27"/>
  <c r="F253" i="27"/>
  <c r="F254" i="27"/>
  <c r="F255" i="27"/>
  <c r="F256" i="27"/>
  <c r="F257" i="27"/>
  <c r="F258" i="27"/>
  <c r="F259" i="27"/>
  <c r="F260" i="27"/>
  <c r="F261" i="27"/>
  <c r="F262" i="27"/>
  <c r="F263" i="27"/>
  <c r="F264" i="27"/>
  <c r="F265" i="27"/>
  <c r="F266" i="27"/>
  <c r="F267" i="27"/>
  <c r="F268" i="27"/>
  <c r="F269" i="27"/>
  <c r="F270" i="27"/>
  <c r="F271" i="27"/>
  <c r="F272" i="27"/>
  <c r="F273" i="27"/>
  <c r="F274" i="27"/>
  <c r="F275" i="27"/>
  <c r="F276" i="27"/>
  <c r="F277" i="27"/>
  <c r="F278" i="27"/>
  <c r="F279" i="27"/>
  <c r="F280" i="27"/>
  <c r="F281" i="27"/>
  <c r="F282" i="27"/>
  <c r="F283" i="27"/>
  <c r="F284" i="27"/>
  <c r="F285" i="27"/>
  <c r="F286" i="27"/>
  <c r="F287" i="27"/>
  <c r="F288" i="27"/>
  <c r="F289" i="27"/>
  <c r="F290" i="27"/>
  <c r="F291" i="27"/>
  <c r="F292" i="27"/>
  <c r="F293" i="27"/>
  <c r="F294" i="27"/>
  <c r="F295" i="27"/>
  <c r="F296" i="27"/>
  <c r="F297" i="27"/>
  <c r="F298" i="27"/>
  <c r="F299" i="27"/>
  <c r="F300"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327" i="27"/>
  <c r="F328" i="27"/>
  <c r="F329" i="27"/>
  <c r="F330" i="27"/>
  <c r="F331" i="27"/>
  <c r="F332" i="27"/>
  <c r="F333" i="27"/>
  <c r="F334" i="27"/>
  <c r="F335" i="27"/>
  <c r="F336" i="27"/>
  <c r="F337" i="27"/>
  <c r="F338" i="27"/>
  <c r="F339" i="27"/>
  <c r="F340" i="27"/>
  <c r="F341" i="27"/>
  <c r="F342" i="27"/>
  <c r="F343" i="27"/>
  <c r="F344" i="27"/>
  <c r="F345" i="27"/>
  <c r="F346" i="27"/>
  <c r="F347" i="27"/>
  <c r="F348" i="27"/>
  <c r="F349" i="27"/>
  <c r="F350" i="27"/>
  <c r="F351" i="27"/>
  <c r="F352" i="27"/>
  <c r="F353" i="27"/>
  <c r="F354" i="27"/>
  <c r="F355" i="27"/>
  <c r="F356" i="27"/>
  <c r="F357" i="27"/>
  <c r="F358" i="27"/>
  <c r="F359" i="27"/>
  <c r="F360" i="27"/>
  <c r="F361" i="27"/>
  <c r="F362" i="27"/>
  <c r="F363" i="27"/>
  <c r="F364" i="27"/>
  <c r="F365" i="27"/>
  <c r="F366" i="27"/>
  <c r="F367" i="27"/>
  <c r="F368" i="27"/>
  <c r="F369" i="27"/>
  <c r="F370" i="27"/>
  <c r="F371" i="27"/>
  <c r="F372" i="27"/>
  <c r="F373" i="27"/>
  <c r="F374" i="27"/>
  <c r="F375" i="27"/>
  <c r="F376" i="27"/>
  <c r="F377" i="27"/>
  <c r="F378" i="27"/>
  <c r="F379" i="27"/>
  <c r="F380" i="27"/>
  <c r="F381" i="27"/>
  <c r="F382" i="27"/>
  <c r="F383" i="27"/>
  <c r="F384" i="27"/>
  <c r="F385" i="27"/>
  <c r="F386" i="27"/>
  <c r="F387" i="27"/>
  <c r="F388" i="27"/>
  <c r="F389" i="27"/>
  <c r="F390" i="27"/>
  <c r="F391" i="27"/>
  <c r="F392" i="27"/>
  <c r="F393" i="27"/>
  <c r="F394" i="27"/>
  <c r="F395" i="27"/>
  <c r="F396" i="27"/>
  <c r="F397" i="27"/>
  <c r="F398" i="27"/>
  <c r="F399" i="27"/>
  <c r="F400" i="27"/>
  <c r="F401" i="27"/>
  <c r="F402" i="27"/>
  <c r="F403" i="27"/>
  <c r="F404" i="27"/>
  <c r="F405" i="27"/>
  <c r="F406" i="27"/>
  <c r="F407" i="27"/>
  <c r="F408" i="27"/>
  <c r="F409" i="27"/>
  <c r="F410" i="27"/>
  <c r="F411" i="27"/>
  <c r="F412" i="27"/>
  <c r="F413" i="27"/>
  <c r="F414" i="27"/>
  <c r="F415" i="27"/>
  <c r="F416" i="27"/>
  <c r="F417" i="27"/>
  <c r="F418" i="27"/>
  <c r="F419" i="27"/>
  <c r="F420" i="27"/>
  <c r="F421" i="27"/>
  <c r="F422" i="27"/>
  <c r="F423" i="27"/>
  <c r="F424" i="27"/>
  <c r="F425" i="27"/>
  <c r="F426" i="27"/>
  <c r="F427" i="27"/>
  <c r="F428" i="27"/>
  <c r="F429" i="27"/>
  <c r="F430" i="27"/>
  <c r="F431" i="27"/>
  <c r="F432" i="27"/>
  <c r="F433" i="27"/>
  <c r="F434" i="27"/>
  <c r="F435" i="27"/>
  <c r="F436" i="27"/>
  <c r="F437" i="27"/>
  <c r="F438" i="27"/>
  <c r="F439" i="27"/>
  <c r="F440" i="27"/>
  <c r="F441" i="27"/>
  <c r="F442" i="27"/>
  <c r="F443" i="27"/>
  <c r="F444" i="27"/>
  <c r="F445" i="27"/>
  <c r="F446" i="27"/>
  <c r="F447" i="27"/>
  <c r="F448" i="27"/>
  <c r="F449" i="27"/>
  <c r="F450" i="27"/>
  <c r="F451" i="27"/>
  <c r="F452" i="27"/>
  <c r="F453" i="27"/>
  <c r="F454" i="27"/>
  <c r="F455" i="27"/>
  <c r="F456" i="27"/>
  <c r="F457" i="27"/>
  <c r="F458" i="27"/>
  <c r="F459" i="27"/>
  <c r="F460" i="27"/>
  <c r="F461" i="27"/>
  <c r="F462" i="27"/>
  <c r="F463" i="27"/>
  <c r="F464" i="27"/>
  <c r="F465" i="27"/>
  <c r="F466" i="27"/>
  <c r="F467" i="27"/>
  <c r="F468" i="27"/>
  <c r="F469" i="27"/>
  <c r="F470" i="27"/>
  <c r="F471" i="27"/>
  <c r="F472" i="27"/>
  <c r="F473" i="27"/>
  <c r="F474" i="27"/>
  <c r="F475" i="27"/>
  <c r="F476" i="27"/>
  <c r="F477" i="27"/>
  <c r="F478" i="27"/>
  <c r="F479" i="27"/>
  <c r="F480" i="27"/>
  <c r="F481" i="27"/>
  <c r="F482" i="27"/>
  <c r="F483" i="27"/>
  <c r="F484" i="27"/>
  <c r="F485" i="27"/>
  <c r="F486" i="27"/>
  <c r="F487" i="27"/>
  <c r="F488" i="27"/>
  <c r="F489" i="27"/>
  <c r="F490" i="27"/>
  <c r="F491" i="27"/>
  <c r="F492" i="27"/>
  <c r="F493" i="27"/>
  <c r="F494" i="27"/>
  <c r="F495" i="27"/>
  <c r="F496" i="27"/>
  <c r="F497" i="27"/>
  <c r="F498" i="27"/>
  <c r="F499" i="27"/>
  <c r="F500" i="27"/>
  <c r="F501" i="27"/>
  <c r="F502" i="27"/>
  <c r="F503" i="27"/>
  <c r="F504" i="27"/>
  <c r="F505" i="27"/>
  <c r="F506" i="27"/>
  <c r="F507" i="27"/>
  <c r="F508" i="27"/>
  <c r="F509" i="27"/>
  <c r="F510" i="27"/>
  <c r="F511" i="27"/>
  <c r="F512" i="27"/>
  <c r="F513" i="27"/>
  <c r="F514" i="27"/>
  <c r="F515" i="27"/>
  <c r="F516" i="27"/>
  <c r="F517" i="27"/>
  <c r="F518" i="27"/>
  <c r="F519" i="27"/>
  <c r="F520" i="27"/>
  <c r="F521" i="27"/>
  <c r="F522" i="27"/>
  <c r="F523" i="27"/>
  <c r="F524" i="27"/>
  <c r="F525" i="27"/>
  <c r="F526" i="27"/>
  <c r="F527" i="27"/>
  <c r="F528" i="27"/>
  <c r="F529" i="27"/>
  <c r="F530" i="27"/>
  <c r="F531" i="27"/>
  <c r="F532" i="27"/>
  <c r="F533" i="27"/>
  <c r="F534" i="27"/>
  <c r="F535" i="27"/>
  <c r="F536" i="27"/>
  <c r="F537" i="27"/>
  <c r="F538" i="27"/>
  <c r="F539" i="27"/>
  <c r="F540" i="27"/>
  <c r="F541" i="27"/>
  <c r="F542" i="27"/>
  <c r="F543" i="27"/>
  <c r="F544" i="27"/>
  <c r="F545" i="27"/>
  <c r="F546" i="27"/>
  <c r="F547" i="27"/>
  <c r="F548" i="27"/>
  <c r="F549" i="27"/>
  <c r="F550" i="27"/>
  <c r="F551" i="27"/>
  <c r="F552" i="27"/>
  <c r="F553" i="27"/>
  <c r="F554" i="27"/>
  <c r="F555" i="27"/>
  <c r="F556" i="27"/>
  <c r="F557" i="27"/>
  <c r="F558" i="27"/>
  <c r="F559" i="27"/>
  <c r="F560" i="27"/>
  <c r="F561" i="27"/>
  <c r="F562" i="27"/>
  <c r="F563" i="27"/>
  <c r="F564" i="27"/>
  <c r="F565" i="27"/>
  <c r="F566" i="27"/>
  <c r="F567" i="27"/>
  <c r="F568" i="27"/>
  <c r="F569" i="27"/>
  <c r="F570" i="27"/>
  <c r="F571" i="27"/>
  <c r="F572" i="27"/>
  <c r="F573" i="27"/>
  <c r="F574" i="27"/>
  <c r="F575" i="27"/>
  <c r="F576" i="27"/>
  <c r="F577" i="27"/>
  <c r="F578" i="27"/>
  <c r="F579" i="27"/>
  <c r="F580" i="27"/>
  <c r="F581" i="27"/>
  <c r="F582" i="27"/>
  <c r="F583" i="27"/>
  <c r="F584" i="27"/>
  <c r="F585" i="27"/>
  <c r="F586" i="27"/>
  <c r="F587" i="27"/>
  <c r="F588" i="27"/>
  <c r="F589" i="27"/>
  <c r="F590" i="27"/>
  <c r="F591" i="27"/>
  <c r="F592" i="27"/>
  <c r="F593" i="27"/>
  <c r="F594" i="27"/>
  <c r="F595" i="27"/>
  <c r="F596" i="27"/>
  <c r="F597" i="27"/>
  <c r="F598" i="27"/>
  <c r="F599" i="27"/>
  <c r="F600" i="27"/>
  <c r="F601" i="27"/>
  <c r="F602" i="27"/>
  <c r="F603" i="27"/>
  <c r="F604" i="27"/>
  <c r="F605" i="27"/>
  <c r="F606" i="27"/>
  <c r="F607" i="27"/>
  <c r="F608" i="27"/>
  <c r="F609" i="27"/>
  <c r="F610" i="27"/>
  <c r="F611" i="27"/>
  <c r="F612" i="27"/>
  <c r="F613" i="27"/>
  <c r="F614" i="27"/>
  <c r="F615" i="27"/>
  <c r="F616" i="27"/>
  <c r="F617" i="27"/>
  <c r="F618" i="27"/>
  <c r="F619" i="27"/>
  <c r="F620" i="27"/>
  <c r="F621" i="27"/>
  <c r="F622" i="27"/>
  <c r="F623" i="27"/>
  <c r="F624" i="27"/>
  <c r="F625" i="27"/>
  <c r="F626" i="27"/>
  <c r="F627" i="27"/>
  <c r="F628" i="27"/>
  <c r="F629" i="27"/>
  <c r="F630" i="27"/>
  <c r="F631" i="27"/>
  <c r="F632" i="27"/>
  <c r="F633" i="27"/>
  <c r="F634" i="27"/>
  <c r="F635" i="27"/>
  <c r="F636" i="27"/>
  <c r="F637" i="27"/>
  <c r="F638" i="27"/>
  <c r="F639" i="27"/>
  <c r="F640" i="27"/>
  <c r="F641" i="27"/>
  <c r="F642" i="27"/>
  <c r="F643" i="27"/>
  <c r="F644" i="27"/>
  <c r="F645" i="27"/>
  <c r="F646" i="27"/>
  <c r="F647" i="27"/>
  <c r="F648" i="27"/>
  <c r="F649" i="27"/>
  <c r="F650" i="27"/>
  <c r="F651" i="27"/>
  <c r="F652" i="27"/>
  <c r="F653" i="27"/>
  <c r="F654" i="27"/>
  <c r="F655" i="27"/>
  <c r="F656" i="27"/>
  <c r="F657" i="27"/>
  <c r="F658" i="27"/>
  <c r="F659" i="27"/>
  <c r="F660" i="27"/>
  <c r="F661" i="27"/>
  <c r="F662" i="27"/>
  <c r="F663" i="27"/>
  <c r="F664" i="27"/>
  <c r="F665" i="27"/>
  <c r="F666" i="27"/>
  <c r="F667" i="27"/>
  <c r="F668" i="27"/>
  <c r="F669" i="27"/>
  <c r="F670" i="27"/>
  <c r="F671" i="27"/>
  <c r="F672" i="27"/>
  <c r="F673" i="27"/>
  <c r="F674" i="27"/>
  <c r="F675" i="27"/>
  <c r="F676" i="27"/>
  <c r="F677" i="27"/>
  <c r="F678" i="27"/>
  <c r="F679" i="27"/>
  <c r="F680" i="27"/>
  <c r="F681" i="27"/>
  <c r="F682" i="27"/>
  <c r="F683" i="27"/>
  <c r="F684" i="27"/>
  <c r="F685" i="27"/>
  <c r="F686" i="27"/>
  <c r="F687" i="27"/>
  <c r="F688" i="27"/>
  <c r="F689" i="27"/>
  <c r="F690" i="27"/>
  <c r="F691" i="27"/>
  <c r="F692" i="27"/>
  <c r="F693" i="27"/>
  <c r="F694" i="27"/>
  <c r="F695" i="27"/>
  <c r="F696" i="27"/>
  <c r="F697" i="27"/>
  <c r="F698" i="27"/>
  <c r="F699" i="27"/>
  <c r="F700" i="27"/>
  <c r="F701" i="27"/>
  <c r="F702" i="27"/>
  <c r="F703" i="27"/>
  <c r="F704" i="27"/>
  <c r="F705" i="27"/>
  <c r="F706" i="27"/>
  <c r="F707" i="27"/>
  <c r="F708" i="27"/>
  <c r="F709" i="27"/>
  <c r="F710" i="27"/>
  <c r="F711" i="27"/>
  <c r="F712" i="27"/>
  <c r="F713" i="27"/>
  <c r="F714" i="27"/>
  <c r="F715" i="27"/>
  <c r="F716" i="27"/>
  <c r="F717" i="27"/>
  <c r="F718" i="27"/>
  <c r="F719" i="27"/>
  <c r="F720" i="27"/>
  <c r="F721" i="27"/>
  <c r="F722" i="27"/>
  <c r="F723" i="27"/>
  <c r="F724" i="27"/>
  <c r="F725" i="27"/>
  <c r="F726" i="27"/>
  <c r="F727" i="27"/>
  <c r="F728" i="27"/>
  <c r="F729" i="27"/>
  <c r="F730" i="27"/>
  <c r="F731" i="27"/>
  <c r="F732" i="27"/>
  <c r="F733" i="27"/>
  <c r="F734" i="27"/>
  <c r="F735" i="27"/>
  <c r="F736" i="27"/>
  <c r="F737" i="27"/>
  <c r="F738" i="27"/>
  <c r="F739" i="27"/>
  <c r="F740" i="27"/>
  <c r="F741" i="27"/>
  <c r="F742" i="27"/>
  <c r="F743" i="27"/>
  <c r="F744" i="27"/>
  <c r="F745" i="27"/>
  <c r="F746" i="27"/>
  <c r="F747" i="27"/>
  <c r="F748" i="27"/>
  <c r="F749" i="27"/>
  <c r="F750" i="27"/>
  <c r="F751" i="27"/>
  <c r="F752" i="27"/>
  <c r="F753" i="27"/>
  <c r="F754" i="27"/>
  <c r="F755" i="27"/>
  <c r="F756" i="27"/>
  <c r="F757" i="27"/>
  <c r="F758" i="27"/>
  <c r="F759" i="27"/>
  <c r="F760" i="27"/>
  <c r="F761" i="27"/>
  <c r="F762" i="27"/>
  <c r="F763" i="27"/>
  <c r="F764" i="27"/>
  <c r="F765" i="27"/>
  <c r="F766" i="27"/>
  <c r="F767" i="27"/>
  <c r="F768" i="27"/>
  <c r="F769" i="27"/>
  <c r="F770" i="27"/>
  <c r="F771" i="27"/>
  <c r="F772" i="27"/>
  <c r="F773" i="27"/>
  <c r="F774" i="27"/>
  <c r="F775" i="27"/>
  <c r="F776" i="27"/>
  <c r="F777" i="27"/>
  <c r="F778" i="27"/>
  <c r="F779" i="27"/>
  <c r="F780" i="27"/>
  <c r="F781" i="27"/>
  <c r="F782" i="27"/>
  <c r="F783" i="27"/>
  <c r="F784" i="27"/>
  <c r="F785" i="27"/>
  <c r="F786" i="27"/>
  <c r="F787" i="27"/>
  <c r="F788" i="27"/>
  <c r="F789" i="27"/>
  <c r="F790" i="27"/>
  <c r="F791" i="27"/>
  <c r="F792" i="27"/>
  <c r="F793" i="27"/>
  <c r="F794" i="27"/>
  <c r="F795" i="27"/>
  <c r="F796" i="27"/>
  <c r="F797" i="27"/>
  <c r="F798" i="27"/>
  <c r="F799" i="27"/>
  <c r="F800" i="27"/>
  <c r="F801" i="27"/>
  <c r="F802" i="27"/>
  <c r="F803" i="27"/>
  <c r="F804" i="27"/>
  <c r="F805" i="27"/>
  <c r="F806" i="27"/>
  <c r="F807" i="27"/>
  <c r="F808" i="27"/>
  <c r="F809" i="27"/>
  <c r="F810" i="27"/>
  <c r="F811" i="27"/>
  <c r="F812" i="27"/>
  <c r="F813" i="27"/>
  <c r="F814" i="27"/>
  <c r="F815" i="27"/>
  <c r="F816" i="27"/>
  <c r="F817" i="27"/>
  <c r="F818" i="27"/>
  <c r="F819" i="27"/>
  <c r="F820" i="27"/>
  <c r="F821" i="27"/>
  <c r="F822" i="27"/>
  <c r="F823" i="27"/>
  <c r="F824" i="27"/>
  <c r="F825" i="27"/>
  <c r="F826" i="27"/>
  <c r="F827" i="27"/>
  <c r="F828" i="27"/>
  <c r="F829" i="27"/>
  <c r="F830" i="27"/>
  <c r="F831" i="27"/>
  <c r="F832" i="27"/>
  <c r="F833" i="27"/>
  <c r="F834" i="27"/>
  <c r="F835" i="27"/>
  <c r="F836" i="27"/>
  <c r="F837" i="27"/>
  <c r="F838" i="27"/>
  <c r="F839" i="27"/>
  <c r="F840" i="27"/>
  <c r="F841" i="27"/>
  <c r="F842" i="27"/>
  <c r="F843" i="27"/>
  <c r="F844" i="27"/>
  <c r="F845" i="27"/>
  <c r="F846" i="27"/>
  <c r="F847" i="27"/>
  <c r="F848" i="27"/>
  <c r="F849" i="27"/>
  <c r="F850" i="27"/>
  <c r="F851" i="27"/>
  <c r="F852" i="27"/>
  <c r="F853" i="27"/>
  <c r="F854" i="27"/>
  <c r="F855" i="27"/>
  <c r="F856" i="27"/>
  <c r="F857" i="27"/>
  <c r="F858" i="27"/>
  <c r="F859" i="27"/>
  <c r="F860" i="27"/>
  <c r="F861" i="27"/>
  <c r="F862" i="27"/>
  <c r="F863" i="27"/>
  <c r="F864" i="27"/>
  <c r="F865" i="27"/>
  <c r="F866" i="27"/>
  <c r="F867" i="27"/>
  <c r="F868" i="27"/>
  <c r="F869" i="27"/>
  <c r="F870" i="27"/>
  <c r="F871" i="27"/>
  <c r="F872" i="27"/>
  <c r="F873" i="27"/>
  <c r="F874" i="27"/>
  <c r="F875" i="27"/>
  <c r="F876" i="27"/>
  <c r="F877" i="27"/>
  <c r="F878" i="27"/>
  <c r="F879" i="27"/>
  <c r="F880" i="27"/>
  <c r="F881" i="27"/>
  <c r="F882" i="27"/>
  <c r="F883" i="27"/>
  <c r="F884" i="27"/>
  <c r="F885" i="27"/>
  <c r="F886" i="27"/>
  <c r="F887" i="27"/>
  <c r="F888" i="27"/>
  <c r="F889" i="27"/>
  <c r="F890" i="27"/>
  <c r="F891" i="27"/>
  <c r="F892" i="27"/>
  <c r="F893" i="27"/>
  <c r="F894" i="27"/>
  <c r="F895" i="27"/>
  <c r="F896" i="27"/>
  <c r="F897" i="27"/>
  <c r="F898" i="27"/>
  <c r="F899" i="27"/>
  <c r="F900" i="27"/>
  <c r="F901" i="27"/>
  <c r="F902" i="27"/>
  <c r="F903" i="27"/>
  <c r="F904" i="27"/>
  <c r="F905" i="27"/>
  <c r="F906" i="27"/>
  <c r="F907" i="27"/>
  <c r="F908" i="27"/>
  <c r="F909" i="27"/>
  <c r="F910" i="27"/>
  <c r="F911" i="27"/>
  <c r="F912" i="27"/>
  <c r="F913" i="27"/>
  <c r="F914" i="27"/>
  <c r="F915" i="27"/>
  <c r="F916" i="27"/>
  <c r="F917" i="27"/>
  <c r="F918" i="27"/>
  <c r="F919" i="27"/>
  <c r="F920" i="27"/>
  <c r="F921" i="27"/>
  <c r="F922" i="27"/>
  <c r="F923" i="27"/>
  <c r="F924" i="27"/>
  <c r="F925" i="27"/>
  <c r="F926" i="27"/>
  <c r="F927" i="27"/>
  <c r="F928" i="27"/>
  <c r="F929" i="27"/>
  <c r="F930" i="27"/>
  <c r="F931" i="27"/>
  <c r="F932" i="27"/>
  <c r="F933" i="27"/>
  <c r="F934" i="27"/>
  <c r="F935" i="27"/>
  <c r="F936" i="27"/>
  <c r="F937" i="27"/>
  <c r="F938" i="27"/>
  <c r="F939" i="27"/>
  <c r="F940" i="27"/>
  <c r="F941" i="27"/>
  <c r="F942" i="27"/>
  <c r="F943" i="27"/>
  <c r="F944" i="27"/>
  <c r="F945" i="27"/>
  <c r="F946" i="27"/>
  <c r="F947" i="27"/>
  <c r="F948" i="27"/>
  <c r="F949" i="27"/>
  <c r="F950" i="27"/>
  <c r="F951" i="27"/>
  <c r="F952" i="27"/>
  <c r="F953" i="27"/>
  <c r="F954" i="27"/>
  <c r="F955" i="27"/>
  <c r="F956" i="27"/>
  <c r="F957" i="27"/>
  <c r="F958" i="27"/>
  <c r="F959" i="27"/>
  <c r="F960" i="27"/>
  <c r="F961" i="27"/>
  <c r="F962" i="27"/>
  <c r="F963" i="27"/>
  <c r="F964" i="27"/>
  <c r="F965" i="27"/>
  <c r="F966" i="27"/>
  <c r="F967" i="27"/>
  <c r="F968" i="27"/>
  <c r="F969" i="27"/>
  <c r="F970" i="27"/>
  <c r="F971" i="27"/>
  <c r="F972" i="27"/>
  <c r="F973" i="27"/>
  <c r="F974" i="27"/>
  <c r="F975" i="27"/>
  <c r="F976" i="27"/>
  <c r="F977" i="27"/>
  <c r="F978" i="27"/>
  <c r="F979" i="27"/>
  <c r="F980" i="27"/>
  <c r="F981" i="27"/>
  <c r="F982" i="27"/>
  <c r="F983" i="27"/>
  <c r="F984" i="27"/>
  <c r="F985" i="27"/>
  <c r="F986" i="27"/>
  <c r="F987" i="27"/>
  <c r="F988" i="27"/>
  <c r="F989" i="27"/>
  <c r="F990" i="27"/>
  <c r="F991" i="27"/>
  <c r="F992" i="27"/>
  <c r="F993" i="27"/>
  <c r="F994" i="27"/>
  <c r="F995" i="27"/>
  <c r="F996" i="27"/>
  <c r="F997" i="27"/>
  <c r="F998" i="27"/>
  <c r="F999" i="27"/>
  <c r="F1000" i="27"/>
  <c r="C8" i="27"/>
  <c r="C7" i="27" s="1"/>
  <c r="B2" i="27"/>
  <c r="B1" i="27"/>
  <c r="K6" i="18"/>
  <c r="K7" i="18"/>
  <c r="K8" i="18"/>
  <c r="K9" i="18"/>
  <c r="K10" i="18"/>
  <c r="K11" i="18"/>
  <c r="K12" i="18"/>
  <c r="K13" i="18"/>
  <c r="K14" i="18"/>
  <c r="K15" i="18"/>
  <c r="K16" i="18"/>
  <c r="K17" i="18"/>
  <c r="K18" i="18"/>
  <c r="K19" i="18"/>
  <c r="K20" i="18"/>
  <c r="K21" i="18"/>
  <c r="K22" i="18"/>
  <c r="K23" i="18"/>
  <c r="K24" i="18"/>
  <c r="K25" i="18"/>
  <c r="K26" i="18"/>
  <c r="K27" i="18"/>
  <c r="K28" i="18"/>
  <c r="K29" i="18"/>
  <c r="K30" i="18"/>
  <c r="K31" i="18"/>
  <c r="K32" i="18"/>
  <c r="K33" i="18"/>
  <c r="K34" i="18"/>
  <c r="K35" i="18"/>
  <c r="K36" i="18"/>
  <c r="K37" i="18"/>
  <c r="K38" i="18"/>
  <c r="K39" i="18"/>
  <c r="K40" i="18"/>
  <c r="K41" i="18"/>
  <c r="K42" i="18"/>
  <c r="K43" i="18"/>
  <c r="K44" i="18"/>
  <c r="K45" i="18"/>
  <c r="K46" i="18"/>
  <c r="K47" i="18"/>
  <c r="K48" i="18"/>
  <c r="K49" i="18"/>
  <c r="K50" i="18"/>
  <c r="K51" i="18"/>
  <c r="K52" i="18"/>
  <c r="K53" i="18"/>
  <c r="K54" i="18"/>
  <c r="K55" i="18"/>
  <c r="K56" i="18"/>
  <c r="K57" i="18"/>
  <c r="K58" i="18"/>
  <c r="K59" i="18"/>
  <c r="K60" i="18"/>
  <c r="K61" i="18"/>
  <c r="K62" i="18"/>
  <c r="K63" i="18"/>
  <c r="K64" i="18"/>
  <c r="K65" i="18"/>
  <c r="K66" i="18"/>
  <c r="K67" i="18"/>
  <c r="K68" i="18"/>
  <c r="K69" i="18"/>
  <c r="K70" i="18"/>
  <c r="K71" i="18"/>
  <c r="K72" i="18"/>
  <c r="K73" i="18"/>
  <c r="K74" i="18"/>
  <c r="K75" i="18"/>
  <c r="K76" i="18"/>
  <c r="K77" i="18"/>
  <c r="K78" i="18"/>
  <c r="K79" i="18"/>
  <c r="K80" i="18"/>
  <c r="K81" i="18"/>
  <c r="K82" i="18"/>
  <c r="K83" i="18"/>
  <c r="K84" i="18"/>
  <c r="K85" i="18"/>
  <c r="K86" i="18"/>
  <c r="K87" i="18"/>
  <c r="K88" i="18"/>
  <c r="K89" i="18"/>
  <c r="K90" i="18"/>
  <c r="K91" i="18"/>
  <c r="K92" i="18"/>
  <c r="K93" i="18"/>
  <c r="K94" i="18"/>
  <c r="K95" i="18"/>
  <c r="K96" i="18"/>
  <c r="K97" i="18"/>
  <c r="K98" i="18"/>
  <c r="K99" i="18"/>
  <c r="K100" i="18"/>
  <c r="K101" i="18"/>
  <c r="K102" i="18"/>
  <c r="K103" i="18"/>
  <c r="K104" i="18"/>
  <c r="K105" i="18"/>
  <c r="K106" i="18"/>
  <c r="K107" i="18"/>
  <c r="K108" i="18"/>
  <c r="K109" i="18"/>
  <c r="K110" i="18"/>
  <c r="K111" i="18"/>
  <c r="K112" i="18"/>
  <c r="K113" i="18"/>
  <c r="K114" i="18"/>
  <c r="K115" i="18"/>
  <c r="K116" i="18"/>
  <c r="K117" i="18"/>
  <c r="K118" i="18"/>
  <c r="K119" i="18"/>
  <c r="K120" i="18"/>
  <c r="K121" i="18"/>
  <c r="K122" i="18"/>
  <c r="K123" i="18"/>
  <c r="K124" i="18"/>
  <c r="K125" i="18"/>
  <c r="K126" i="18"/>
  <c r="K127" i="18"/>
  <c r="K128" i="18"/>
  <c r="K129" i="18"/>
  <c r="K130" i="18"/>
  <c r="K131" i="18"/>
  <c r="K132" i="18"/>
  <c r="K133" i="18"/>
  <c r="K134" i="18"/>
  <c r="K135" i="18"/>
  <c r="K136" i="18"/>
  <c r="K137" i="18"/>
  <c r="K138" i="18"/>
  <c r="K139" i="18"/>
  <c r="K140" i="18"/>
  <c r="K141" i="18"/>
  <c r="K142" i="18"/>
  <c r="K143" i="18"/>
  <c r="K144" i="18"/>
  <c r="K145" i="18"/>
  <c r="K146" i="18"/>
  <c r="K147" i="18"/>
  <c r="K148" i="18"/>
  <c r="K149" i="18"/>
  <c r="K150" i="18"/>
  <c r="K151" i="18"/>
  <c r="K152" i="18"/>
  <c r="K153" i="18"/>
  <c r="K154" i="18"/>
  <c r="K155" i="18"/>
  <c r="K156" i="18"/>
  <c r="K157" i="18"/>
  <c r="K158" i="18"/>
  <c r="K159" i="18"/>
  <c r="K160" i="18"/>
  <c r="K161" i="18"/>
  <c r="K162" i="18"/>
  <c r="K163" i="18"/>
  <c r="K164" i="18"/>
  <c r="K165" i="18"/>
  <c r="K166" i="18"/>
  <c r="K167" i="18"/>
  <c r="K168" i="18"/>
  <c r="K169" i="18"/>
  <c r="K170" i="18"/>
  <c r="K171" i="18"/>
  <c r="K172" i="18"/>
  <c r="K173" i="18"/>
  <c r="K174" i="18"/>
  <c r="K175" i="18"/>
  <c r="K176" i="18"/>
  <c r="K177" i="18"/>
  <c r="K178" i="18"/>
  <c r="K179" i="18"/>
  <c r="K180" i="18"/>
  <c r="K181" i="18"/>
  <c r="K182" i="18"/>
  <c r="K183" i="18"/>
  <c r="K184" i="18"/>
  <c r="K185" i="18"/>
  <c r="K186" i="18"/>
  <c r="K187" i="18"/>
  <c r="K188" i="18"/>
  <c r="K189" i="18"/>
  <c r="K190" i="18"/>
  <c r="K191" i="18"/>
  <c r="K192" i="18"/>
  <c r="K193" i="18"/>
  <c r="K194" i="18"/>
  <c r="K195" i="18"/>
  <c r="K196" i="18"/>
  <c r="K197" i="18"/>
  <c r="K198" i="18"/>
  <c r="K199" i="18"/>
  <c r="K200" i="18"/>
  <c r="K201" i="18"/>
  <c r="K202" i="18"/>
  <c r="K203" i="18"/>
  <c r="K204" i="18"/>
  <c r="K205" i="18"/>
  <c r="K206" i="18"/>
  <c r="K207" i="18"/>
  <c r="K208" i="18"/>
  <c r="K209" i="18"/>
  <c r="K210" i="18"/>
  <c r="K211" i="18"/>
  <c r="K212" i="18"/>
  <c r="K213" i="18"/>
  <c r="K214" i="18"/>
  <c r="K215" i="18"/>
  <c r="K216" i="18"/>
  <c r="K217" i="18"/>
  <c r="K218" i="18"/>
  <c r="K219" i="18"/>
  <c r="K220" i="18"/>
  <c r="K221" i="18"/>
  <c r="K222" i="18"/>
  <c r="K223" i="18"/>
  <c r="K224" i="18"/>
  <c r="K225" i="18"/>
  <c r="K226" i="18"/>
  <c r="K227" i="18"/>
  <c r="K228" i="18"/>
  <c r="K229" i="18"/>
  <c r="K230" i="18"/>
  <c r="K231" i="18"/>
  <c r="K232" i="18"/>
  <c r="K233" i="18"/>
  <c r="K234" i="18"/>
  <c r="K235" i="18"/>
  <c r="K236" i="18"/>
  <c r="K237" i="18"/>
  <c r="K238" i="18"/>
  <c r="K239" i="18"/>
  <c r="K240" i="18"/>
  <c r="K241" i="18"/>
  <c r="K242" i="18"/>
  <c r="K243" i="18"/>
  <c r="K244" i="18"/>
  <c r="K245" i="18"/>
  <c r="K246" i="18"/>
  <c r="K247" i="18"/>
  <c r="K248" i="18"/>
  <c r="K249" i="18"/>
  <c r="K250" i="18"/>
  <c r="K251" i="18"/>
  <c r="K252" i="18"/>
  <c r="K253" i="18"/>
  <c r="K254" i="18"/>
  <c r="K255" i="18"/>
  <c r="K256" i="18"/>
  <c r="K257" i="18"/>
  <c r="K258" i="18"/>
  <c r="K259" i="18"/>
  <c r="K260" i="18"/>
  <c r="K261" i="18"/>
  <c r="K262" i="18"/>
  <c r="K263" i="18"/>
  <c r="K264" i="18"/>
  <c r="K265" i="18"/>
  <c r="K266" i="18"/>
  <c r="K267" i="18"/>
  <c r="K268" i="18"/>
  <c r="K269" i="18"/>
  <c r="K270" i="18"/>
  <c r="K271" i="18"/>
  <c r="K272" i="18"/>
  <c r="K273" i="18"/>
  <c r="K274" i="18"/>
  <c r="K275" i="18"/>
  <c r="K276" i="18"/>
  <c r="K277" i="18"/>
  <c r="K278" i="18"/>
  <c r="K279" i="18"/>
  <c r="K280" i="18"/>
  <c r="K281" i="18"/>
  <c r="K282" i="18"/>
  <c r="K283" i="18"/>
  <c r="K284" i="18"/>
  <c r="K285" i="18"/>
  <c r="K286" i="18"/>
  <c r="K287" i="18"/>
  <c r="K288" i="18"/>
  <c r="K289" i="18"/>
  <c r="K290" i="18"/>
  <c r="K291" i="18"/>
  <c r="K292" i="18"/>
  <c r="K293" i="18"/>
  <c r="K294" i="18"/>
  <c r="K295" i="18"/>
  <c r="K296" i="18"/>
  <c r="K297" i="18"/>
  <c r="K298" i="18"/>
  <c r="K299" i="18"/>
  <c r="K300" i="18"/>
  <c r="K301" i="18"/>
  <c r="K302" i="18"/>
  <c r="K303" i="18"/>
  <c r="K304" i="18"/>
  <c r="K305" i="18"/>
  <c r="K306" i="18"/>
  <c r="K307" i="18"/>
  <c r="K308" i="18"/>
  <c r="K309" i="18"/>
  <c r="K310" i="18"/>
  <c r="K311" i="18"/>
  <c r="K312" i="18"/>
  <c r="K313" i="18"/>
  <c r="K314" i="18"/>
  <c r="K315" i="18"/>
  <c r="K316" i="18"/>
  <c r="K317" i="18"/>
  <c r="K318" i="18"/>
  <c r="K319" i="18"/>
  <c r="K320" i="18"/>
  <c r="K321" i="18"/>
  <c r="K322" i="18"/>
  <c r="K323" i="18"/>
  <c r="K324" i="18"/>
  <c r="K325" i="18"/>
  <c r="K326" i="18"/>
  <c r="K327" i="18"/>
  <c r="K328" i="18"/>
  <c r="K329" i="18"/>
  <c r="K330" i="18"/>
  <c r="K331" i="18"/>
  <c r="K332" i="18"/>
  <c r="K333" i="18"/>
  <c r="K334" i="18"/>
  <c r="K335" i="18"/>
  <c r="K336" i="18"/>
  <c r="K337" i="18"/>
  <c r="K338" i="18"/>
  <c r="K339" i="18"/>
  <c r="K340" i="18"/>
  <c r="K341" i="18"/>
  <c r="K342" i="18"/>
  <c r="K343" i="18"/>
  <c r="K344" i="18"/>
  <c r="K345" i="18"/>
  <c r="K346" i="18"/>
  <c r="K347" i="18"/>
  <c r="K348" i="18"/>
  <c r="K349" i="18"/>
  <c r="K350" i="18"/>
  <c r="K351" i="18"/>
  <c r="K352" i="18"/>
  <c r="K353" i="18"/>
  <c r="K354" i="18"/>
  <c r="K355" i="18"/>
  <c r="K356" i="18"/>
  <c r="K357" i="18"/>
  <c r="K358" i="18"/>
  <c r="K359" i="18"/>
  <c r="K360" i="18"/>
  <c r="K361" i="18"/>
  <c r="K362" i="18"/>
  <c r="K363" i="18"/>
  <c r="K364" i="18"/>
  <c r="K365" i="18"/>
  <c r="K366" i="18"/>
  <c r="K367" i="18"/>
  <c r="K368" i="18"/>
  <c r="K369" i="18"/>
  <c r="K370" i="18"/>
  <c r="K371" i="18"/>
  <c r="K372" i="18"/>
  <c r="K373" i="18"/>
  <c r="K374" i="18"/>
  <c r="K375" i="18"/>
  <c r="K376" i="18"/>
  <c r="K377" i="18"/>
  <c r="K378" i="18"/>
  <c r="K379" i="18"/>
  <c r="K380" i="18"/>
  <c r="K381" i="18"/>
  <c r="K382" i="18"/>
  <c r="K383" i="18"/>
  <c r="K384" i="18"/>
  <c r="K385" i="18"/>
  <c r="K386" i="18"/>
  <c r="K387" i="18"/>
  <c r="K388" i="18"/>
  <c r="K389" i="18"/>
  <c r="K390" i="18"/>
  <c r="K391" i="18"/>
  <c r="K392" i="18"/>
  <c r="K393" i="18"/>
  <c r="K394" i="18"/>
  <c r="K395" i="18"/>
  <c r="K396" i="18"/>
  <c r="K397" i="18"/>
  <c r="K398" i="18"/>
  <c r="K399" i="18"/>
  <c r="K400" i="18"/>
  <c r="K401" i="18"/>
  <c r="K402" i="18"/>
  <c r="K403" i="18"/>
  <c r="K404" i="18"/>
  <c r="K405" i="18"/>
  <c r="K406" i="18"/>
  <c r="K407" i="18"/>
  <c r="K408" i="18"/>
  <c r="K409" i="18"/>
  <c r="K410" i="18"/>
  <c r="K411" i="18"/>
  <c r="K412" i="18"/>
  <c r="K413" i="18"/>
  <c r="K414" i="18"/>
  <c r="K415" i="18"/>
  <c r="K416" i="18"/>
  <c r="K417" i="18"/>
  <c r="K418" i="18"/>
  <c r="K419" i="18"/>
  <c r="K420" i="18"/>
  <c r="K421" i="18"/>
  <c r="K422" i="18"/>
  <c r="K423" i="18"/>
  <c r="K424" i="18"/>
  <c r="K425" i="18"/>
  <c r="K426" i="18"/>
  <c r="K427" i="18"/>
  <c r="K428" i="18"/>
  <c r="K429" i="18"/>
  <c r="K430" i="18"/>
  <c r="K431" i="18"/>
  <c r="K432" i="18"/>
  <c r="K433" i="18"/>
  <c r="K434" i="18"/>
  <c r="K435" i="18"/>
  <c r="K436" i="18"/>
  <c r="K437" i="18"/>
  <c r="K438" i="18"/>
  <c r="K439" i="18"/>
  <c r="K440" i="18"/>
  <c r="K441" i="18"/>
  <c r="K442" i="18"/>
  <c r="K443" i="18"/>
  <c r="K444" i="18"/>
  <c r="K445" i="18"/>
  <c r="K446" i="18"/>
  <c r="K447" i="18"/>
  <c r="K448" i="18"/>
  <c r="K449" i="18"/>
  <c r="K450" i="18"/>
  <c r="K451" i="18"/>
  <c r="K452" i="18"/>
  <c r="K453" i="18"/>
  <c r="K454" i="18"/>
  <c r="K455" i="18"/>
  <c r="K456" i="18"/>
  <c r="K457" i="18"/>
  <c r="K458" i="18"/>
  <c r="K459" i="18"/>
  <c r="K460" i="18"/>
  <c r="K461" i="18"/>
  <c r="K462" i="18"/>
  <c r="K463" i="18"/>
  <c r="K464" i="18"/>
  <c r="K465" i="18"/>
  <c r="K466" i="18"/>
  <c r="K467" i="18"/>
  <c r="K468" i="18"/>
  <c r="K469" i="18"/>
  <c r="K470" i="18"/>
  <c r="K471" i="18"/>
  <c r="K472" i="18"/>
  <c r="K473" i="18"/>
  <c r="K474" i="18"/>
  <c r="K475" i="18"/>
  <c r="K476" i="18"/>
  <c r="K477" i="18"/>
  <c r="K478" i="18"/>
  <c r="K479" i="18"/>
  <c r="K480" i="18"/>
  <c r="K481" i="18"/>
  <c r="K482" i="18"/>
  <c r="K483" i="18"/>
  <c r="K484" i="18"/>
  <c r="K485" i="18"/>
  <c r="K486" i="18"/>
  <c r="K487" i="18"/>
  <c r="K488" i="18"/>
  <c r="K489" i="18"/>
  <c r="K490" i="18"/>
  <c r="K491" i="18"/>
  <c r="K492" i="18"/>
  <c r="K493" i="18"/>
  <c r="K494" i="18"/>
  <c r="K495" i="18"/>
  <c r="K496" i="18"/>
  <c r="K497" i="18"/>
  <c r="K498" i="18"/>
  <c r="K499" i="18"/>
  <c r="K500" i="18"/>
  <c r="K501" i="18"/>
  <c r="K502" i="18"/>
  <c r="K503" i="18"/>
  <c r="K504" i="18"/>
  <c r="K505" i="18"/>
  <c r="K506" i="18"/>
  <c r="K507" i="18"/>
  <c r="K508" i="18"/>
  <c r="K509" i="18"/>
  <c r="K510" i="18"/>
  <c r="K511" i="18"/>
  <c r="K512" i="18"/>
  <c r="K513" i="18"/>
  <c r="K514" i="18"/>
  <c r="K515" i="18"/>
  <c r="K516" i="18"/>
  <c r="K517" i="18"/>
  <c r="K518" i="18"/>
  <c r="K519" i="18"/>
  <c r="K520" i="18"/>
  <c r="K521" i="18"/>
  <c r="K522" i="18"/>
  <c r="K523" i="18"/>
  <c r="K524" i="18"/>
  <c r="K525" i="18"/>
  <c r="K526" i="18"/>
  <c r="K527" i="18"/>
  <c r="K528" i="18"/>
  <c r="K529" i="18"/>
  <c r="K530" i="18"/>
  <c r="K531" i="18"/>
  <c r="K532" i="18"/>
  <c r="K533" i="18"/>
  <c r="K534" i="18"/>
  <c r="K535" i="18"/>
  <c r="K536" i="18"/>
  <c r="K537" i="18"/>
  <c r="K538" i="18"/>
  <c r="K539" i="18"/>
  <c r="K540" i="18"/>
  <c r="K541" i="18"/>
  <c r="K542" i="18"/>
  <c r="K543" i="18"/>
  <c r="K544" i="18"/>
  <c r="K545" i="18"/>
  <c r="K546" i="18"/>
  <c r="K547" i="18"/>
  <c r="K548" i="18"/>
  <c r="K549" i="18"/>
  <c r="K550" i="18"/>
  <c r="K551" i="18"/>
  <c r="K552" i="18"/>
  <c r="K553" i="18"/>
  <c r="K554" i="18"/>
  <c r="K555" i="18"/>
  <c r="K556" i="18"/>
  <c r="K557" i="18"/>
  <c r="K558" i="18"/>
  <c r="K559" i="18"/>
  <c r="K560" i="18"/>
  <c r="K561" i="18"/>
  <c r="K562" i="18"/>
  <c r="K563" i="18"/>
  <c r="K564" i="18"/>
  <c r="K565" i="18"/>
  <c r="K566" i="18"/>
  <c r="K567" i="18"/>
  <c r="K568" i="18"/>
  <c r="K569" i="18"/>
  <c r="K570" i="18"/>
  <c r="K571" i="18"/>
  <c r="K572" i="18"/>
  <c r="K573" i="18"/>
  <c r="K574" i="18"/>
  <c r="K575" i="18"/>
  <c r="K576" i="18"/>
  <c r="K577" i="18"/>
  <c r="K578" i="18"/>
  <c r="K579" i="18"/>
  <c r="K580" i="18"/>
  <c r="K581" i="18"/>
  <c r="K582" i="18"/>
  <c r="K583" i="18"/>
  <c r="K584" i="18"/>
  <c r="K585" i="18"/>
  <c r="K586" i="18"/>
  <c r="K587" i="18"/>
  <c r="K588" i="18"/>
  <c r="K589" i="18"/>
  <c r="K590" i="18"/>
  <c r="K591" i="18"/>
  <c r="K592" i="18"/>
  <c r="K593" i="18"/>
  <c r="K594" i="18"/>
  <c r="K595" i="18"/>
  <c r="K596" i="18"/>
  <c r="K597" i="18"/>
  <c r="K598" i="18"/>
  <c r="K599" i="18"/>
  <c r="K600" i="18"/>
  <c r="K601" i="18"/>
  <c r="K602" i="18"/>
  <c r="K603" i="18"/>
  <c r="K604" i="18"/>
  <c r="K605" i="18"/>
  <c r="K606" i="18"/>
  <c r="K607" i="18"/>
  <c r="K608" i="18"/>
  <c r="K609" i="18"/>
  <c r="K610" i="18"/>
  <c r="K611" i="18"/>
  <c r="K612" i="18"/>
  <c r="K613" i="18"/>
  <c r="K614" i="18"/>
  <c r="K615" i="18"/>
  <c r="K616" i="18"/>
  <c r="K617" i="18"/>
  <c r="K618" i="18"/>
  <c r="K619" i="18"/>
  <c r="K620" i="18"/>
  <c r="K621" i="18"/>
  <c r="K622" i="18"/>
  <c r="K623" i="18"/>
  <c r="K624" i="18"/>
  <c r="K625" i="18"/>
  <c r="K626" i="18"/>
  <c r="K627" i="18"/>
  <c r="K628" i="18"/>
  <c r="K629" i="18"/>
  <c r="K630" i="18"/>
  <c r="K631" i="18"/>
  <c r="K632" i="18"/>
  <c r="K633" i="18"/>
  <c r="K634" i="18"/>
  <c r="K635" i="18"/>
  <c r="K636" i="18"/>
  <c r="K637" i="18"/>
  <c r="K638" i="18"/>
  <c r="K639" i="18"/>
  <c r="K640" i="18"/>
  <c r="K641" i="18"/>
  <c r="K642" i="18"/>
  <c r="K643" i="18"/>
  <c r="K644" i="18"/>
  <c r="K645" i="18"/>
  <c r="K646" i="18"/>
  <c r="K647" i="18"/>
  <c r="K648" i="18"/>
  <c r="K649" i="18"/>
  <c r="K650" i="18"/>
  <c r="K651" i="18"/>
  <c r="K652" i="18"/>
  <c r="K653" i="18"/>
  <c r="K654" i="18"/>
  <c r="K655" i="18"/>
  <c r="K656" i="18"/>
  <c r="K657" i="18"/>
  <c r="K658" i="18"/>
  <c r="K659" i="18"/>
  <c r="K660" i="18"/>
  <c r="K661" i="18"/>
  <c r="K662" i="18"/>
  <c r="K663" i="18"/>
  <c r="K664" i="18"/>
  <c r="K665" i="18"/>
  <c r="K666" i="18"/>
  <c r="K667" i="18"/>
  <c r="K668" i="18"/>
  <c r="K669" i="18"/>
  <c r="K670" i="18"/>
  <c r="K671" i="18"/>
  <c r="K672" i="18"/>
  <c r="K673" i="18"/>
  <c r="K674" i="18"/>
  <c r="K675" i="18"/>
  <c r="K676" i="18"/>
  <c r="K677" i="18"/>
  <c r="K678" i="18"/>
  <c r="K679" i="18"/>
  <c r="K680" i="18"/>
  <c r="K681" i="18"/>
  <c r="K682" i="18"/>
  <c r="K683" i="18"/>
  <c r="K684" i="18"/>
  <c r="K685" i="18"/>
  <c r="K686" i="18"/>
  <c r="K687" i="18"/>
  <c r="K688" i="18"/>
  <c r="K689" i="18"/>
  <c r="K690" i="18"/>
  <c r="K691" i="18"/>
  <c r="K692" i="18"/>
  <c r="K693" i="18"/>
  <c r="K694" i="18"/>
  <c r="K695" i="18"/>
  <c r="K696" i="18"/>
  <c r="K697" i="18"/>
  <c r="K698" i="18"/>
  <c r="K699" i="18"/>
  <c r="K700" i="18"/>
  <c r="K701" i="18"/>
  <c r="K702" i="18"/>
  <c r="K703" i="18"/>
  <c r="K704" i="18"/>
  <c r="K705" i="18"/>
  <c r="K706" i="18"/>
  <c r="K707" i="18"/>
  <c r="K708" i="18"/>
  <c r="K709" i="18"/>
  <c r="K710" i="18"/>
  <c r="K711" i="18"/>
  <c r="K712" i="18"/>
  <c r="K713" i="18"/>
  <c r="K714" i="18"/>
  <c r="K715" i="18"/>
  <c r="K716" i="18"/>
  <c r="K717" i="18"/>
  <c r="K718" i="18"/>
  <c r="K719" i="18"/>
  <c r="K720" i="18"/>
  <c r="K721" i="18"/>
  <c r="K722" i="18"/>
  <c r="K723" i="18"/>
  <c r="K724" i="18"/>
  <c r="K725" i="18"/>
  <c r="K726" i="18"/>
  <c r="K727" i="18"/>
  <c r="K728" i="18"/>
  <c r="K729" i="18"/>
  <c r="K730" i="18"/>
  <c r="K731" i="18"/>
  <c r="K732" i="18"/>
  <c r="K733" i="18"/>
  <c r="K734" i="18"/>
  <c r="K735" i="18"/>
  <c r="K736" i="18"/>
  <c r="K737" i="18"/>
  <c r="K738" i="18"/>
  <c r="K739" i="18"/>
  <c r="K740" i="18"/>
  <c r="K741" i="18"/>
  <c r="K742" i="18"/>
  <c r="K743" i="18"/>
  <c r="K744" i="18"/>
  <c r="K745" i="18"/>
  <c r="K746" i="18"/>
  <c r="K747" i="18"/>
  <c r="K748" i="18"/>
  <c r="K749" i="18"/>
  <c r="K750" i="18"/>
  <c r="K751" i="18"/>
  <c r="K752" i="18"/>
  <c r="K753" i="18"/>
  <c r="K754" i="18"/>
  <c r="K755" i="18"/>
  <c r="K756" i="18"/>
  <c r="K757" i="18"/>
  <c r="K758" i="18"/>
  <c r="K759" i="18"/>
  <c r="K760" i="18"/>
  <c r="K761" i="18"/>
  <c r="K762" i="18"/>
  <c r="K763" i="18"/>
  <c r="K764" i="18"/>
  <c r="K765" i="18"/>
  <c r="K766" i="18"/>
  <c r="K767" i="18"/>
  <c r="K768" i="18"/>
  <c r="K769" i="18"/>
  <c r="K770" i="18"/>
  <c r="K771" i="18"/>
  <c r="K772" i="18"/>
  <c r="K773" i="18"/>
  <c r="K774" i="18"/>
  <c r="K775" i="18"/>
  <c r="K776" i="18"/>
  <c r="K777" i="18"/>
  <c r="K778" i="18"/>
  <c r="K779" i="18"/>
  <c r="K780" i="18"/>
  <c r="K781" i="18"/>
  <c r="K782" i="18"/>
  <c r="K783" i="18"/>
  <c r="K784" i="18"/>
  <c r="K785" i="18"/>
  <c r="K786" i="18"/>
  <c r="K787" i="18"/>
  <c r="K788" i="18"/>
  <c r="K789" i="18"/>
  <c r="K790" i="18"/>
  <c r="K791" i="18"/>
  <c r="K792" i="18"/>
  <c r="K793" i="18"/>
  <c r="K794" i="18"/>
  <c r="K795" i="18"/>
  <c r="K796" i="18"/>
  <c r="K797" i="18"/>
  <c r="K798" i="18"/>
  <c r="K799" i="18"/>
  <c r="K800" i="18"/>
  <c r="K801" i="18"/>
  <c r="K802" i="18"/>
  <c r="K803" i="18"/>
  <c r="K804" i="18"/>
  <c r="K805" i="18"/>
  <c r="K806" i="18"/>
  <c r="K807" i="18"/>
  <c r="K808" i="18"/>
  <c r="K809" i="18"/>
  <c r="K810" i="18"/>
  <c r="K811" i="18"/>
  <c r="K812" i="18"/>
  <c r="K813" i="18"/>
  <c r="K814" i="18"/>
  <c r="K815" i="18"/>
  <c r="K816" i="18"/>
  <c r="K817" i="18"/>
  <c r="K818" i="18"/>
  <c r="K819" i="18"/>
  <c r="K820" i="18"/>
  <c r="K821" i="18"/>
  <c r="K822" i="18"/>
  <c r="K823" i="18"/>
  <c r="K824" i="18"/>
  <c r="K825" i="18"/>
  <c r="K826" i="18"/>
  <c r="K827" i="18"/>
  <c r="K828" i="18"/>
  <c r="K829" i="18"/>
  <c r="K830" i="18"/>
  <c r="K831" i="18"/>
  <c r="K832" i="18"/>
  <c r="K833" i="18"/>
  <c r="K834" i="18"/>
  <c r="K835" i="18"/>
  <c r="K836" i="18"/>
  <c r="K837" i="18"/>
  <c r="K838" i="18"/>
  <c r="K839" i="18"/>
  <c r="K840" i="18"/>
  <c r="K841" i="18"/>
  <c r="K842" i="18"/>
  <c r="K843" i="18"/>
  <c r="K844" i="18"/>
  <c r="K845" i="18"/>
  <c r="K846" i="18"/>
  <c r="K847" i="18"/>
  <c r="K848" i="18"/>
  <c r="K849" i="18"/>
  <c r="K850" i="18"/>
  <c r="K851" i="18"/>
  <c r="K852" i="18"/>
  <c r="K853" i="18"/>
  <c r="K854" i="18"/>
  <c r="K855" i="18"/>
  <c r="K856" i="18"/>
  <c r="K857" i="18"/>
  <c r="K858" i="18"/>
  <c r="K859" i="18"/>
  <c r="K860" i="18"/>
  <c r="K861" i="18"/>
  <c r="K862" i="18"/>
  <c r="K863" i="18"/>
  <c r="K864" i="18"/>
  <c r="K865" i="18"/>
  <c r="K866" i="18"/>
  <c r="K867" i="18"/>
  <c r="K868" i="18"/>
  <c r="K869" i="18"/>
  <c r="K870" i="18"/>
  <c r="K871" i="18"/>
  <c r="K872" i="18"/>
  <c r="K873" i="18"/>
  <c r="K874" i="18"/>
  <c r="K875" i="18"/>
  <c r="K876" i="18"/>
  <c r="K877" i="18"/>
  <c r="K878" i="18"/>
  <c r="K879" i="18"/>
  <c r="K880" i="18"/>
  <c r="K881" i="18"/>
  <c r="K882" i="18"/>
  <c r="K883" i="18"/>
  <c r="K884" i="18"/>
  <c r="K885" i="18"/>
  <c r="K886" i="18"/>
  <c r="K887" i="18"/>
  <c r="K888" i="18"/>
  <c r="K889" i="18"/>
  <c r="K890" i="18"/>
  <c r="K891" i="18"/>
  <c r="K892" i="18"/>
  <c r="K893" i="18"/>
  <c r="K894" i="18"/>
  <c r="K895" i="18"/>
  <c r="K896" i="18"/>
  <c r="K897" i="18"/>
  <c r="K898" i="18"/>
  <c r="K899" i="18"/>
  <c r="K900" i="18"/>
  <c r="K901" i="18"/>
  <c r="K902" i="18"/>
  <c r="K903" i="18"/>
  <c r="K904" i="18"/>
  <c r="K905" i="18"/>
  <c r="K906" i="18"/>
  <c r="K907" i="18"/>
  <c r="K908" i="18"/>
  <c r="K909" i="18"/>
  <c r="K910" i="18"/>
  <c r="K911" i="18"/>
  <c r="K912" i="18"/>
  <c r="K913" i="18"/>
  <c r="K914" i="18"/>
  <c r="K915" i="18"/>
  <c r="K916" i="18"/>
  <c r="K917" i="18"/>
  <c r="K918" i="18"/>
  <c r="K919" i="18"/>
  <c r="K920" i="18"/>
  <c r="K921" i="18"/>
  <c r="K922" i="18"/>
  <c r="K923" i="18"/>
  <c r="K924" i="18"/>
  <c r="K925" i="18"/>
  <c r="K926" i="18"/>
  <c r="K927" i="18"/>
  <c r="K928" i="18"/>
  <c r="K929" i="18"/>
  <c r="K930" i="18"/>
  <c r="K931" i="18"/>
  <c r="K932" i="18"/>
  <c r="K933" i="18"/>
  <c r="K934" i="18"/>
  <c r="K935" i="18"/>
  <c r="K936" i="18"/>
  <c r="K937" i="18"/>
  <c r="K938" i="18"/>
  <c r="K939" i="18"/>
  <c r="K940" i="18"/>
  <c r="K941" i="18"/>
  <c r="K942" i="18"/>
  <c r="K943" i="18"/>
  <c r="K944" i="18"/>
  <c r="K945" i="18"/>
  <c r="K946" i="18"/>
  <c r="K947" i="18"/>
  <c r="K948" i="18"/>
  <c r="K949" i="18"/>
  <c r="K950" i="18"/>
  <c r="K951" i="18"/>
  <c r="K952" i="18"/>
  <c r="K953" i="18"/>
  <c r="K954" i="18"/>
  <c r="K955" i="18"/>
  <c r="K956" i="18"/>
  <c r="K957" i="18"/>
  <c r="K958" i="18"/>
  <c r="K959" i="18"/>
  <c r="K960" i="18"/>
  <c r="K961" i="18"/>
  <c r="K962" i="18"/>
  <c r="K963" i="18"/>
  <c r="K964" i="18"/>
  <c r="K965" i="18"/>
  <c r="K966" i="18"/>
  <c r="K967" i="18"/>
  <c r="K968" i="18"/>
  <c r="K969" i="18"/>
  <c r="K970" i="18"/>
  <c r="K971" i="18"/>
  <c r="K972" i="18"/>
  <c r="K973" i="18"/>
  <c r="K974" i="18"/>
  <c r="K975" i="18"/>
  <c r="K976" i="18"/>
  <c r="K977" i="18"/>
  <c r="K978" i="18"/>
  <c r="K979" i="18"/>
  <c r="K980" i="18"/>
  <c r="K981" i="18"/>
  <c r="K982" i="18"/>
  <c r="K983" i="18"/>
  <c r="K984" i="18"/>
  <c r="K985" i="18"/>
  <c r="K986" i="18"/>
  <c r="K987" i="18"/>
  <c r="K988" i="18"/>
  <c r="K989" i="18"/>
  <c r="K990" i="18"/>
  <c r="K991" i="18"/>
  <c r="K992" i="18"/>
  <c r="K993" i="18"/>
  <c r="K994" i="18"/>
  <c r="K995" i="18"/>
  <c r="K996" i="18"/>
  <c r="K997" i="18"/>
  <c r="K998" i="18"/>
  <c r="K999" i="18"/>
  <c r="K1000" i="18"/>
  <c r="K5" i="18"/>
  <c r="H6" i="1"/>
  <c r="H7" i="1"/>
  <c r="H8" i="1"/>
  <c r="H9"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5" i="1"/>
  <c r="AE7" i="27" l="1"/>
  <c r="AE9" i="27" s="1"/>
  <c r="AL7" i="27"/>
  <c r="AL9" i="27" s="1"/>
  <c r="AE5" i="27"/>
  <c r="AE6" i="27"/>
  <c r="X6" i="27"/>
  <c r="J6" i="27"/>
  <c r="C5" i="27"/>
  <c r="C6" i="27"/>
  <c r="AL5" i="27"/>
  <c r="Q6" i="27"/>
  <c r="C7" i="17"/>
  <c r="D7" i="17" s="1"/>
  <c r="C8" i="17"/>
  <c r="D8" i="17" s="1"/>
  <c r="C9" i="17"/>
  <c r="D9" i="17" s="1"/>
  <c r="C10" i="17"/>
  <c r="D10" i="17" s="1"/>
  <c r="C11" i="17"/>
  <c r="D11" i="17" s="1"/>
  <c r="C12" i="17"/>
  <c r="D12" i="17" s="1"/>
  <c r="C13" i="17"/>
  <c r="D13" i="17" s="1"/>
  <c r="C14" i="17"/>
  <c r="D14" i="17" s="1"/>
  <c r="C15" i="17"/>
  <c r="D15" i="17" s="1"/>
  <c r="C16" i="17"/>
  <c r="D16" i="17" s="1"/>
  <c r="C17" i="17"/>
  <c r="D17" i="17" s="1"/>
  <c r="C18" i="17"/>
  <c r="D18" i="17" s="1"/>
  <c r="C19" i="17"/>
  <c r="D19" i="17" s="1"/>
  <c r="C20" i="17"/>
  <c r="D20" i="17" s="1"/>
  <c r="C21" i="17"/>
  <c r="D21" i="17" s="1"/>
  <c r="C22" i="17"/>
  <c r="D22" i="17" s="1"/>
  <c r="C23" i="17"/>
  <c r="D23" i="17" s="1"/>
  <c r="C24" i="17"/>
  <c r="D24" i="17" s="1"/>
  <c r="C25" i="17"/>
  <c r="D25" i="17" s="1"/>
  <c r="C26" i="17"/>
  <c r="D26" i="17" s="1"/>
  <c r="C27" i="17"/>
  <c r="D27" i="17" s="1"/>
  <c r="C28" i="17"/>
  <c r="D28" i="17" s="1"/>
  <c r="C29" i="17"/>
  <c r="D29" i="17" s="1"/>
  <c r="C30" i="17"/>
  <c r="D30" i="17" s="1"/>
  <c r="C31" i="17"/>
  <c r="D31" i="17" s="1"/>
  <c r="C32" i="17"/>
  <c r="D32" i="17" s="1"/>
  <c r="C33" i="17"/>
  <c r="D33" i="17" s="1"/>
  <c r="C34" i="17"/>
  <c r="D34" i="17" s="1"/>
  <c r="C35" i="17"/>
  <c r="D35" i="17" s="1"/>
  <c r="C36" i="17"/>
  <c r="D36" i="17" s="1"/>
  <c r="C37" i="17"/>
  <c r="D37" i="17" s="1"/>
  <c r="C38" i="17"/>
  <c r="D38" i="17" s="1"/>
  <c r="C39" i="17"/>
  <c r="D39" i="17" s="1"/>
  <c r="C40" i="17"/>
  <c r="D40" i="17" s="1"/>
  <c r="C41" i="17"/>
  <c r="D41" i="17" s="1"/>
  <c r="C42" i="17"/>
  <c r="D42" i="17" s="1"/>
  <c r="C43" i="17"/>
  <c r="D43" i="17" s="1"/>
  <c r="C44" i="17"/>
  <c r="D44" i="17" s="1"/>
  <c r="C45" i="17"/>
  <c r="D45" i="17" s="1"/>
  <c r="C46" i="17"/>
  <c r="D46" i="17" s="1"/>
  <c r="C47" i="17"/>
  <c r="D47" i="17" s="1"/>
  <c r="C48" i="17"/>
  <c r="D48" i="17" s="1"/>
  <c r="C49" i="17"/>
  <c r="D49" i="17" s="1"/>
  <c r="C50" i="17"/>
  <c r="D50" i="17" s="1"/>
  <c r="C51" i="17"/>
  <c r="D51" i="17" s="1"/>
  <c r="C52" i="17"/>
  <c r="D52" i="17" s="1"/>
  <c r="C53" i="17"/>
  <c r="D53" i="17" s="1"/>
  <c r="C54" i="17"/>
  <c r="D54" i="17" s="1"/>
  <c r="C55" i="17"/>
  <c r="D55" i="17" s="1"/>
  <c r="C56" i="17"/>
  <c r="D56" i="17" s="1"/>
  <c r="C57" i="17"/>
  <c r="D57" i="17" s="1"/>
  <c r="C58" i="17"/>
  <c r="D58" i="17" s="1"/>
  <c r="C59" i="17"/>
  <c r="D59" i="17" s="1"/>
  <c r="C60" i="17"/>
  <c r="D60" i="17" s="1"/>
  <c r="C61" i="17"/>
  <c r="D61" i="17" s="1"/>
  <c r="C62" i="17"/>
  <c r="D62" i="17" s="1"/>
  <c r="C63" i="17"/>
  <c r="D63" i="17" s="1"/>
  <c r="C64" i="17"/>
  <c r="D64" i="17" s="1"/>
  <c r="C65" i="17"/>
  <c r="D65" i="17" s="1"/>
  <c r="C66" i="17"/>
  <c r="D66" i="17" s="1"/>
  <c r="C67" i="17"/>
  <c r="D67" i="17" s="1"/>
  <c r="C68" i="17"/>
  <c r="D68" i="17" s="1"/>
  <c r="C69" i="17"/>
  <c r="D69" i="17" s="1"/>
  <c r="C70" i="17"/>
  <c r="D70" i="17" s="1"/>
  <c r="C71" i="17"/>
  <c r="D71" i="17" s="1"/>
  <c r="C72" i="17"/>
  <c r="D72" i="17" s="1"/>
  <c r="C73" i="17"/>
  <c r="D73" i="17" s="1"/>
  <c r="C74" i="17"/>
  <c r="D74" i="17" s="1"/>
  <c r="C75" i="17"/>
  <c r="D75" i="17" s="1"/>
  <c r="C76" i="17"/>
  <c r="D76" i="17" s="1"/>
  <c r="C77" i="17"/>
  <c r="D77" i="17" s="1"/>
  <c r="C78" i="17"/>
  <c r="D78" i="17" s="1"/>
  <c r="C79" i="17"/>
  <c r="D79" i="17" s="1"/>
  <c r="C80" i="17"/>
  <c r="D80" i="17" s="1"/>
  <c r="C81" i="17"/>
  <c r="D81" i="17" s="1"/>
  <c r="C82" i="17"/>
  <c r="D82" i="17" s="1"/>
  <c r="C83" i="17"/>
  <c r="D83" i="17" s="1"/>
  <c r="C84" i="17"/>
  <c r="D84" i="17" s="1"/>
  <c r="C85" i="17"/>
  <c r="D85" i="17" s="1"/>
  <c r="C86" i="17"/>
  <c r="D86" i="17" s="1"/>
  <c r="C87" i="17"/>
  <c r="D87" i="17" s="1"/>
  <c r="C88" i="17"/>
  <c r="D88" i="17" s="1"/>
  <c r="C89" i="17"/>
  <c r="D89" i="17" s="1"/>
  <c r="C90" i="17"/>
  <c r="D90" i="17" s="1"/>
  <c r="C91" i="17"/>
  <c r="D91" i="17" s="1"/>
  <c r="C92" i="17"/>
  <c r="D92" i="17" s="1"/>
  <c r="C93" i="17"/>
  <c r="D93" i="17" s="1"/>
  <c r="C94" i="17"/>
  <c r="D94" i="17" s="1"/>
  <c r="C95" i="17"/>
  <c r="D95" i="17" s="1"/>
  <c r="C96" i="17"/>
  <c r="D96" i="17" s="1"/>
  <c r="C97" i="17"/>
  <c r="D97" i="17" s="1"/>
  <c r="C98" i="17"/>
  <c r="D98" i="17" s="1"/>
  <c r="C99" i="17"/>
  <c r="D99" i="17" s="1"/>
  <c r="C100" i="17"/>
  <c r="D100" i="17" s="1"/>
  <c r="C101" i="17"/>
  <c r="D101" i="17" s="1"/>
  <c r="C102" i="17"/>
  <c r="D102" i="17" s="1"/>
  <c r="C103" i="17"/>
  <c r="D103" i="17" s="1"/>
  <c r="C104" i="17"/>
  <c r="D104" i="17" s="1"/>
  <c r="C105" i="17"/>
  <c r="D105" i="17" s="1"/>
  <c r="C106" i="17"/>
  <c r="D106" i="17" s="1"/>
  <c r="C107" i="17"/>
  <c r="D107" i="17" s="1"/>
  <c r="C108" i="17"/>
  <c r="D108" i="17" s="1"/>
  <c r="C109" i="17"/>
  <c r="D109" i="17" s="1"/>
  <c r="C110" i="17"/>
  <c r="D110" i="17" s="1"/>
  <c r="C111" i="17"/>
  <c r="D111" i="17" s="1"/>
  <c r="C112" i="17"/>
  <c r="D112" i="17" s="1"/>
  <c r="C113" i="17"/>
  <c r="D113" i="17" s="1"/>
  <c r="C114" i="17"/>
  <c r="D114" i="17" s="1"/>
  <c r="C115" i="17"/>
  <c r="D115" i="17" s="1"/>
  <c r="C116" i="17"/>
  <c r="D116" i="17" s="1"/>
  <c r="C117" i="17"/>
  <c r="D117" i="17" s="1"/>
  <c r="C118" i="17"/>
  <c r="D118" i="17" s="1"/>
  <c r="C119" i="17"/>
  <c r="D119" i="17" s="1"/>
  <c r="C120" i="17"/>
  <c r="D120" i="17" s="1"/>
  <c r="C121" i="17"/>
  <c r="D121" i="17" s="1"/>
  <c r="C122" i="17"/>
  <c r="D122" i="17" s="1"/>
  <c r="C123" i="17"/>
  <c r="D123" i="17" s="1"/>
  <c r="C124" i="17"/>
  <c r="D124" i="17" s="1"/>
  <c r="C125" i="17"/>
  <c r="D125" i="17" s="1"/>
  <c r="C126" i="17"/>
  <c r="D126" i="17" s="1"/>
  <c r="C127" i="17"/>
  <c r="D127" i="17" s="1"/>
  <c r="C128" i="17"/>
  <c r="D128" i="17" s="1"/>
  <c r="C129" i="17"/>
  <c r="D129" i="17" s="1"/>
  <c r="C130" i="17"/>
  <c r="D130" i="17" s="1"/>
  <c r="C131" i="17"/>
  <c r="D131" i="17" s="1"/>
  <c r="C132" i="17"/>
  <c r="D132" i="17" s="1"/>
  <c r="C133" i="17"/>
  <c r="D133" i="17" s="1"/>
  <c r="C134" i="17"/>
  <c r="D134" i="17" s="1"/>
  <c r="C135" i="17"/>
  <c r="D135" i="17" s="1"/>
  <c r="C136" i="17"/>
  <c r="D136" i="17" s="1"/>
  <c r="C137" i="17"/>
  <c r="D137" i="17" s="1"/>
  <c r="C138" i="17"/>
  <c r="D138" i="17" s="1"/>
  <c r="C139" i="17"/>
  <c r="D139" i="17" s="1"/>
  <c r="C140" i="17"/>
  <c r="D140" i="17" s="1"/>
  <c r="C141" i="17"/>
  <c r="D141" i="17" s="1"/>
  <c r="C142" i="17"/>
  <c r="D142" i="17" s="1"/>
  <c r="C143" i="17"/>
  <c r="D143" i="17" s="1"/>
  <c r="C144" i="17"/>
  <c r="D144" i="17" s="1"/>
  <c r="C145" i="17"/>
  <c r="D145" i="17" s="1"/>
  <c r="C146" i="17"/>
  <c r="D146" i="17" s="1"/>
  <c r="C147" i="17"/>
  <c r="D147" i="17" s="1"/>
  <c r="C148" i="17"/>
  <c r="D148" i="17" s="1"/>
  <c r="C149" i="17"/>
  <c r="D149" i="17" s="1"/>
  <c r="C150" i="17"/>
  <c r="D150" i="17" s="1"/>
  <c r="C151" i="17"/>
  <c r="D151" i="17" s="1"/>
  <c r="C152" i="17"/>
  <c r="D152" i="17" s="1"/>
  <c r="C153" i="17"/>
  <c r="D153" i="17" s="1"/>
  <c r="C154" i="17"/>
  <c r="D154" i="17" s="1"/>
  <c r="C155" i="17"/>
  <c r="D155" i="17" s="1"/>
  <c r="C156" i="17"/>
  <c r="D156" i="17" s="1"/>
  <c r="C157" i="17"/>
  <c r="D157" i="17" s="1"/>
  <c r="C158" i="17"/>
  <c r="D158" i="17" s="1"/>
  <c r="C159" i="17"/>
  <c r="D159" i="17" s="1"/>
  <c r="C160" i="17"/>
  <c r="D160" i="17" s="1"/>
  <c r="C161" i="17"/>
  <c r="D161" i="17" s="1"/>
  <c r="C162" i="17"/>
  <c r="D162" i="17" s="1"/>
  <c r="C163" i="17"/>
  <c r="D163" i="17" s="1"/>
  <c r="C164" i="17"/>
  <c r="D164" i="17" s="1"/>
  <c r="C165" i="17"/>
  <c r="D165" i="17" s="1"/>
  <c r="C166" i="17"/>
  <c r="D166" i="17" s="1"/>
  <c r="C167" i="17"/>
  <c r="D167" i="17" s="1"/>
  <c r="C168" i="17"/>
  <c r="D168" i="17" s="1"/>
  <c r="C169" i="17"/>
  <c r="D169" i="17" s="1"/>
  <c r="C170" i="17"/>
  <c r="D170" i="17" s="1"/>
  <c r="C171" i="17"/>
  <c r="D171" i="17" s="1"/>
  <c r="C172" i="17"/>
  <c r="D172" i="17" s="1"/>
  <c r="C173" i="17"/>
  <c r="D173" i="17" s="1"/>
  <c r="C174" i="17"/>
  <c r="D174" i="17" s="1"/>
  <c r="C175" i="17"/>
  <c r="D175" i="17" s="1"/>
  <c r="C176" i="17"/>
  <c r="D176" i="17" s="1"/>
  <c r="C177" i="17"/>
  <c r="D177" i="17" s="1"/>
  <c r="C178" i="17"/>
  <c r="D178" i="17" s="1"/>
  <c r="C179" i="17"/>
  <c r="D179" i="17" s="1"/>
  <c r="C180" i="17"/>
  <c r="D180" i="17" s="1"/>
  <c r="C181" i="17"/>
  <c r="D181" i="17" s="1"/>
  <c r="C182" i="17"/>
  <c r="D182" i="17" s="1"/>
  <c r="C183" i="17"/>
  <c r="D183" i="17" s="1"/>
  <c r="C184" i="17"/>
  <c r="D184" i="17" s="1"/>
  <c r="C185" i="17"/>
  <c r="D185" i="17" s="1"/>
  <c r="C186" i="17"/>
  <c r="D186" i="17" s="1"/>
  <c r="C187" i="17"/>
  <c r="D187" i="17" s="1"/>
  <c r="C188" i="17"/>
  <c r="D188" i="17" s="1"/>
  <c r="C189" i="17"/>
  <c r="D189" i="17" s="1"/>
  <c r="C190" i="17"/>
  <c r="D190" i="17" s="1"/>
  <c r="C191" i="17"/>
  <c r="D191" i="17" s="1"/>
  <c r="C192" i="17"/>
  <c r="D192" i="17" s="1"/>
  <c r="C193" i="17"/>
  <c r="D193" i="17" s="1"/>
  <c r="C194" i="17"/>
  <c r="D194" i="17" s="1"/>
  <c r="C195" i="17"/>
  <c r="D195" i="17" s="1"/>
  <c r="C196" i="17"/>
  <c r="D196" i="17" s="1"/>
  <c r="C197" i="17"/>
  <c r="D197" i="17" s="1"/>
  <c r="C198" i="17"/>
  <c r="D198" i="17" s="1"/>
  <c r="C199" i="17"/>
  <c r="D199" i="17" s="1"/>
  <c r="C200" i="17"/>
  <c r="D200" i="17" s="1"/>
  <c r="C201" i="17"/>
  <c r="D201" i="17" s="1"/>
  <c r="C202" i="17"/>
  <c r="D202" i="17" s="1"/>
  <c r="C203" i="17"/>
  <c r="D203" i="17" s="1"/>
  <c r="C204" i="17"/>
  <c r="D204" i="17" s="1"/>
  <c r="C205" i="17"/>
  <c r="D205" i="17" s="1"/>
  <c r="C206" i="17"/>
  <c r="D206" i="17" s="1"/>
  <c r="C207" i="17"/>
  <c r="D207" i="17" s="1"/>
  <c r="C208" i="17"/>
  <c r="D208" i="17" s="1"/>
  <c r="C209" i="17"/>
  <c r="D209" i="17" s="1"/>
  <c r="C210" i="17"/>
  <c r="D210" i="17" s="1"/>
  <c r="C211" i="17"/>
  <c r="D211" i="17" s="1"/>
  <c r="C212" i="17"/>
  <c r="D212" i="17" s="1"/>
  <c r="C213" i="17"/>
  <c r="D213" i="17" s="1"/>
  <c r="C214" i="17"/>
  <c r="D214" i="17" s="1"/>
  <c r="C215" i="17"/>
  <c r="D215" i="17" s="1"/>
  <c r="C216" i="17"/>
  <c r="D216" i="17" s="1"/>
  <c r="C217" i="17"/>
  <c r="D217" i="17" s="1"/>
  <c r="C218" i="17"/>
  <c r="D218" i="17" s="1"/>
  <c r="C219" i="17"/>
  <c r="D219" i="17" s="1"/>
  <c r="C220" i="17"/>
  <c r="D220" i="17" s="1"/>
  <c r="C221" i="17"/>
  <c r="D221" i="17" s="1"/>
  <c r="C222" i="17"/>
  <c r="D222" i="17" s="1"/>
  <c r="C223" i="17"/>
  <c r="D223" i="17" s="1"/>
  <c r="C224" i="17"/>
  <c r="D224" i="17" s="1"/>
  <c r="C225" i="17"/>
  <c r="D225" i="17" s="1"/>
  <c r="C226" i="17"/>
  <c r="D226" i="17" s="1"/>
  <c r="C227" i="17"/>
  <c r="D227" i="17" s="1"/>
  <c r="C228" i="17"/>
  <c r="D228" i="17" s="1"/>
  <c r="C229" i="17"/>
  <c r="D229" i="17" s="1"/>
  <c r="C230" i="17"/>
  <c r="D230" i="17" s="1"/>
  <c r="C231" i="17"/>
  <c r="D231" i="17" s="1"/>
  <c r="C232" i="17"/>
  <c r="D232" i="17" s="1"/>
  <c r="C233" i="17"/>
  <c r="D233" i="17" s="1"/>
  <c r="C234" i="17"/>
  <c r="D234" i="17" s="1"/>
  <c r="C235" i="17"/>
  <c r="D235" i="17" s="1"/>
  <c r="C236" i="17"/>
  <c r="D236" i="17" s="1"/>
  <c r="C237" i="17"/>
  <c r="D237" i="17" s="1"/>
  <c r="C238" i="17"/>
  <c r="D238" i="17" s="1"/>
  <c r="C239" i="17"/>
  <c r="D239" i="17" s="1"/>
  <c r="C240" i="17"/>
  <c r="D240" i="17" s="1"/>
  <c r="C241" i="17"/>
  <c r="D241" i="17" s="1"/>
  <c r="C242" i="17"/>
  <c r="D242" i="17" s="1"/>
  <c r="C243" i="17"/>
  <c r="D243" i="17" s="1"/>
  <c r="C244" i="17"/>
  <c r="D244" i="17" s="1"/>
  <c r="C245" i="17"/>
  <c r="D245" i="17" s="1"/>
  <c r="C246" i="17"/>
  <c r="D246" i="17" s="1"/>
  <c r="C247" i="17"/>
  <c r="D247" i="17" s="1"/>
  <c r="C248" i="17"/>
  <c r="D248" i="17" s="1"/>
  <c r="C249" i="17"/>
  <c r="D249" i="17" s="1"/>
  <c r="C250" i="17"/>
  <c r="D250" i="17" s="1"/>
  <c r="C251" i="17"/>
  <c r="D251" i="17" s="1"/>
  <c r="C252" i="17"/>
  <c r="D252" i="17" s="1"/>
  <c r="C253" i="17"/>
  <c r="D253" i="17" s="1"/>
  <c r="C254" i="17"/>
  <c r="D254" i="17" s="1"/>
  <c r="C255" i="17"/>
  <c r="D255" i="17" s="1"/>
  <c r="C256" i="17"/>
  <c r="D256" i="17" s="1"/>
  <c r="C257" i="17"/>
  <c r="D257" i="17" s="1"/>
  <c r="C258" i="17"/>
  <c r="D258" i="17" s="1"/>
  <c r="C259" i="17"/>
  <c r="D259" i="17" s="1"/>
  <c r="C260" i="17"/>
  <c r="D260" i="17" s="1"/>
  <c r="C261" i="17"/>
  <c r="D261" i="17" s="1"/>
  <c r="C262" i="17"/>
  <c r="D262" i="17" s="1"/>
  <c r="C263" i="17"/>
  <c r="D263" i="17" s="1"/>
  <c r="C264" i="17"/>
  <c r="D264" i="17" s="1"/>
  <c r="C265" i="17"/>
  <c r="D265" i="17" s="1"/>
  <c r="C266" i="17"/>
  <c r="D266" i="17" s="1"/>
  <c r="C267" i="17"/>
  <c r="D267" i="17" s="1"/>
  <c r="C268" i="17"/>
  <c r="D268" i="17" s="1"/>
  <c r="C269" i="17"/>
  <c r="D269" i="17" s="1"/>
  <c r="C270" i="17"/>
  <c r="D270" i="17" s="1"/>
  <c r="C271" i="17"/>
  <c r="D271" i="17" s="1"/>
  <c r="C272" i="17"/>
  <c r="D272" i="17" s="1"/>
  <c r="C273" i="17"/>
  <c r="D273" i="17" s="1"/>
  <c r="C274" i="17"/>
  <c r="D274" i="17" s="1"/>
  <c r="C275" i="17"/>
  <c r="D275" i="17" s="1"/>
  <c r="C276" i="17"/>
  <c r="D276" i="17" s="1"/>
  <c r="C277" i="17"/>
  <c r="D277" i="17" s="1"/>
  <c r="C278" i="17"/>
  <c r="D278" i="17" s="1"/>
  <c r="C279" i="17"/>
  <c r="D279" i="17" s="1"/>
  <c r="C280" i="17"/>
  <c r="D280" i="17" s="1"/>
  <c r="C281" i="17"/>
  <c r="D281" i="17" s="1"/>
  <c r="C282" i="17"/>
  <c r="D282" i="17" s="1"/>
  <c r="C283" i="17"/>
  <c r="D283" i="17" s="1"/>
  <c r="C284" i="17"/>
  <c r="D284" i="17" s="1"/>
  <c r="C285" i="17"/>
  <c r="D285" i="17" s="1"/>
  <c r="C286" i="17"/>
  <c r="D286" i="17" s="1"/>
  <c r="C287" i="17"/>
  <c r="D287" i="17" s="1"/>
  <c r="C288" i="17"/>
  <c r="D288" i="17" s="1"/>
  <c r="C289" i="17"/>
  <c r="D289" i="17" s="1"/>
  <c r="C290" i="17"/>
  <c r="D290" i="17" s="1"/>
  <c r="C291" i="17"/>
  <c r="D291" i="17" s="1"/>
  <c r="C292" i="17"/>
  <c r="D292" i="17" s="1"/>
  <c r="C293" i="17"/>
  <c r="D293" i="17" s="1"/>
  <c r="C294" i="17"/>
  <c r="D294" i="17" s="1"/>
  <c r="C295" i="17"/>
  <c r="D295" i="17" s="1"/>
  <c r="C296" i="17"/>
  <c r="D296" i="17" s="1"/>
  <c r="C297" i="17"/>
  <c r="D297" i="17" s="1"/>
  <c r="C298" i="17"/>
  <c r="D298" i="17" s="1"/>
  <c r="C299" i="17"/>
  <c r="D299" i="17" s="1"/>
  <c r="C300" i="17"/>
  <c r="D300" i="17" s="1"/>
  <c r="C301" i="17"/>
  <c r="D301" i="17" s="1"/>
  <c r="C302" i="17"/>
  <c r="D302" i="17" s="1"/>
  <c r="C303" i="17"/>
  <c r="D303" i="17" s="1"/>
  <c r="C304" i="17"/>
  <c r="D304" i="17" s="1"/>
  <c r="C305" i="17"/>
  <c r="D305" i="17" s="1"/>
  <c r="C306" i="17"/>
  <c r="D306" i="17" s="1"/>
  <c r="C307" i="17"/>
  <c r="D307" i="17" s="1"/>
  <c r="C308" i="17"/>
  <c r="D308" i="17" s="1"/>
  <c r="C309" i="17"/>
  <c r="D309" i="17" s="1"/>
  <c r="C310" i="17"/>
  <c r="D310" i="17" s="1"/>
  <c r="C311" i="17"/>
  <c r="D311" i="17" s="1"/>
  <c r="C312" i="17"/>
  <c r="D312" i="17" s="1"/>
  <c r="C313" i="17"/>
  <c r="D313" i="17" s="1"/>
  <c r="C314" i="17"/>
  <c r="D314" i="17" s="1"/>
  <c r="C315" i="17"/>
  <c r="D315" i="17" s="1"/>
  <c r="C316" i="17"/>
  <c r="D316" i="17" s="1"/>
  <c r="C317" i="17"/>
  <c r="D317" i="17" s="1"/>
  <c r="C318" i="17"/>
  <c r="D318" i="17" s="1"/>
  <c r="C319" i="17"/>
  <c r="D319" i="17" s="1"/>
  <c r="C320" i="17"/>
  <c r="D320" i="17" s="1"/>
  <c r="C321" i="17"/>
  <c r="D321" i="17" s="1"/>
  <c r="C322" i="17"/>
  <c r="D322" i="17" s="1"/>
  <c r="C323" i="17"/>
  <c r="D323" i="17" s="1"/>
  <c r="C324" i="17"/>
  <c r="D324" i="17" s="1"/>
  <c r="C325" i="17"/>
  <c r="D325" i="17" s="1"/>
  <c r="C326" i="17"/>
  <c r="D326" i="17" s="1"/>
  <c r="C327" i="17"/>
  <c r="D327" i="17" s="1"/>
  <c r="C328" i="17"/>
  <c r="D328" i="17" s="1"/>
  <c r="C329" i="17"/>
  <c r="D329" i="17" s="1"/>
  <c r="C330" i="17"/>
  <c r="D330" i="17" s="1"/>
  <c r="C331" i="17"/>
  <c r="D331" i="17" s="1"/>
  <c r="C332" i="17"/>
  <c r="D332" i="17" s="1"/>
  <c r="C333" i="17"/>
  <c r="D333" i="17" s="1"/>
  <c r="C334" i="17"/>
  <c r="D334" i="17" s="1"/>
  <c r="C335" i="17"/>
  <c r="D335" i="17" s="1"/>
  <c r="C336" i="17"/>
  <c r="D336" i="17" s="1"/>
  <c r="C337" i="17"/>
  <c r="D337" i="17" s="1"/>
  <c r="C338" i="17"/>
  <c r="D338" i="17" s="1"/>
  <c r="C339" i="17"/>
  <c r="D339" i="17" s="1"/>
  <c r="C340" i="17"/>
  <c r="D340" i="17" s="1"/>
  <c r="C341" i="17"/>
  <c r="D341" i="17" s="1"/>
  <c r="C342" i="17"/>
  <c r="D342" i="17" s="1"/>
  <c r="C343" i="17"/>
  <c r="D343" i="17" s="1"/>
  <c r="C344" i="17"/>
  <c r="D344" i="17" s="1"/>
  <c r="C345" i="17"/>
  <c r="D345" i="17" s="1"/>
  <c r="C346" i="17"/>
  <c r="D346" i="17" s="1"/>
  <c r="C347" i="17"/>
  <c r="D347" i="17" s="1"/>
  <c r="C348" i="17"/>
  <c r="D348" i="17" s="1"/>
  <c r="C349" i="17"/>
  <c r="D349" i="17" s="1"/>
  <c r="C350" i="17"/>
  <c r="D350" i="17" s="1"/>
  <c r="C351" i="17"/>
  <c r="D351" i="17" s="1"/>
  <c r="C352" i="17"/>
  <c r="D352" i="17" s="1"/>
  <c r="C353" i="17"/>
  <c r="D353" i="17" s="1"/>
  <c r="C354" i="17"/>
  <c r="D354" i="17" s="1"/>
  <c r="C355" i="17"/>
  <c r="D355" i="17" s="1"/>
  <c r="C356" i="17"/>
  <c r="D356" i="17" s="1"/>
  <c r="C357" i="17"/>
  <c r="D357" i="17" s="1"/>
  <c r="C358" i="17"/>
  <c r="D358" i="17" s="1"/>
  <c r="C359" i="17"/>
  <c r="D359" i="17" s="1"/>
  <c r="C360" i="17"/>
  <c r="D360" i="17" s="1"/>
  <c r="C361" i="17"/>
  <c r="D361" i="17" s="1"/>
  <c r="C362" i="17"/>
  <c r="D362" i="17" s="1"/>
  <c r="C363" i="17"/>
  <c r="D363" i="17" s="1"/>
  <c r="C364" i="17"/>
  <c r="D364" i="17" s="1"/>
  <c r="C365" i="17"/>
  <c r="D365" i="17" s="1"/>
  <c r="C366" i="17"/>
  <c r="D366" i="17" s="1"/>
  <c r="C367" i="17"/>
  <c r="D367" i="17" s="1"/>
  <c r="C368" i="17"/>
  <c r="D368" i="17" s="1"/>
  <c r="C369" i="17"/>
  <c r="D369" i="17" s="1"/>
  <c r="C370" i="17"/>
  <c r="D370" i="17" s="1"/>
  <c r="C371" i="17"/>
  <c r="D371" i="17" s="1"/>
  <c r="C372" i="17"/>
  <c r="D372" i="17" s="1"/>
  <c r="C373" i="17"/>
  <c r="D373" i="17" s="1"/>
  <c r="C374" i="17"/>
  <c r="D374" i="17" s="1"/>
  <c r="C375" i="17"/>
  <c r="D375" i="17" s="1"/>
  <c r="C376" i="17"/>
  <c r="D376" i="17" s="1"/>
  <c r="C377" i="17"/>
  <c r="D377" i="17" s="1"/>
  <c r="C378" i="17"/>
  <c r="D378" i="17" s="1"/>
  <c r="C379" i="17"/>
  <c r="D379" i="17" s="1"/>
  <c r="C380" i="17"/>
  <c r="D380" i="17" s="1"/>
  <c r="C381" i="17"/>
  <c r="D381" i="17" s="1"/>
  <c r="C382" i="17"/>
  <c r="D382" i="17" s="1"/>
  <c r="C383" i="17"/>
  <c r="D383" i="17" s="1"/>
  <c r="C384" i="17"/>
  <c r="D384" i="17" s="1"/>
  <c r="C385" i="17"/>
  <c r="D385" i="17" s="1"/>
  <c r="C386" i="17"/>
  <c r="D386" i="17" s="1"/>
  <c r="C387" i="17"/>
  <c r="D387" i="17" s="1"/>
  <c r="C388" i="17"/>
  <c r="D388" i="17" s="1"/>
  <c r="C389" i="17"/>
  <c r="D389" i="17" s="1"/>
  <c r="C390" i="17"/>
  <c r="D390" i="17" s="1"/>
  <c r="C391" i="17"/>
  <c r="D391" i="17" s="1"/>
  <c r="C392" i="17"/>
  <c r="D392" i="17" s="1"/>
  <c r="C393" i="17"/>
  <c r="D393" i="17" s="1"/>
  <c r="C394" i="17"/>
  <c r="D394" i="17" s="1"/>
  <c r="C395" i="17"/>
  <c r="D395" i="17" s="1"/>
  <c r="C396" i="17"/>
  <c r="D396" i="17" s="1"/>
  <c r="C397" i="17"/>
  <c r="D397" i="17" s="1"/>
  <c r="C398" i="17"/>
  <c r="D398" i="17" s="1"/>
  <c r="C399" i="17"/>
  <c r="D399" i="17" s="1"/>
  <c r="C400" i="17"/>
  <c r="D400" i="17" s="1"/>
  <c r="C401" i="17"/>
  <c r="D401" i="17" s="1"/>
  <c r="C402" i="17"/>
  <c r="D402" i="17" s="1"/>
  <c r="C403" i="17"/>
  <c r="D403" i="17" s="1"/>
  <c r="C404" i="17"/>
  <c r="D404" i="17" s="1"/>
  <c r="C405" i="17"/>
  <c r="D405" i="17" s="1"/>
  <c r="C406" i="17"/>
  <c r="D406" i="17" s="1"/>
  <c r="C407" i="17"/>
  <c r="D407" i="17" s="1"/>
  <c r="C408" i="17"/>
  <c r="D408" i="17" s="1"/>
  <c r="C409" i="17"/>
  <c r="D409" i="17" s="1"/>
  <c r="C410" i="17"/>
  <c r="D410" i="17" s="1"/>
  <c r="C411" i="17"/>
  <c r="D411" i="17" s="1"/>
  <c r="C412" i="17"/>
  <c r="D412" i="17" s="1"/>
  <c r="C413" i="17"/>
  <c r="D413" i="17" s="1"/>
  <c r="C414" i="17"/>
  <c r="D414" i="17" s="1"/>
  <c r="C415" i="17"/>
  <c r="D415" i="17" s="1"/>
  <c r="C416" i="17"/>
  <c r="D416" i="17" s="1"/>
  <c r="C417" i="17"/>
  <c r="D417" i="17" s="1"/>
  <c r="C418" i="17"/>
  <c r="D418" i="17" s="1"/>
  <c r="C419" i="17"/>
  <c r="D419" i="17" s="1"/>
  <c r="C420" i="17"/>
  <c r="D420" i="17" s="1"/>
  <c r="C421" i="17"/>
  <c r="D421" i="17" s="1"/>
  <c r="C422" i="17"/>
  <c r="D422" i="17" s="1"/>
  <c r="C423" i="17"/>
  <c r="D423" i="17" s="1"/>
  <c r="C424" i="17"/>
  <c r="D424" i="17" s="1"/>
  <c r="C425" i="17"/>
  <c r="D425" i="17" s="1"/>
  <c r="C426" i="17"/>
  <c r="D426" i="17" s="1"/>
  <c r="C427" i="17"/>
  <c r="D427" i="17" s="1"/>
  <c r="C428" i="17"/>
  <c r="D428" i="17" s="1"/>
  <c r="C429" i="17"/>
  <c r="D429" i="17" s="1"/>
  <c r="C430" i="17"/>
  <c r="D430" i="17" s="1"/>
  <c r="C431" i="17"/>
  <c r="D431" i="17" s="1"/>
  <c r="C432" i="17"/>
  <c r="D432" i="17" s="1"/>
  <c r="C433" i="17"/>
  <c r="D433" i="17" s="1"/>
  <c r="C434" i="17"/>
  <c r="D434" i="17" s="1"/>
  <c r="C435" i="17"/>
  <c r="D435" i="17" s="1"/>
  <c r="C436" i="17"/>
  <c r="D436" i="17" s="1"/>
  <c r="C437" i="17"/>
  <c r="D437" i="17" s="1"/>
  <c r="C438" i="17"/>
  <c r="D438" i="17" s="1"/>
  <c r="C439" i="17"/>
  <c r="D439" i="17" s="1"/>
  <c r="C440" i="17"/>
  <c r="D440" i="17" s="1"/>
  <c r="C441" i="17"/>
  <c r="D441" i="17" s="1"/>
  <c r="C442" i="17"/>
  <c r="D442" i="17" s="1"/>
  <c r="C443" i="17"/>
  <c r="D443" i="17" s="1"/>
  <c r="C444" i="17"/>
  <c r="D444" i="17" s="1"/>
  <c r="C445" i="17"/>
  <c r="D445" i="17" s="1"/>
  <c r="C446" i="17"/>
  <c r="D446" i="17" s="1"/>
  <c r="C447" i="17"/>
  <c r="D447" i="17" s="1"/>
  <c r="C448" i="17"/>
  <c r="D448" i="17" s="1"/>
  <c r="C449" i="17"/>
  <c r="D449" i="17" s="1"/>
  <c r="C450" i="17"/>
  <c r="D450" i="17" s="1"/>
  <c r="C451" i="17"/>
  <c r="D451" i="17" s="1"/>
  <c r="C452" i="17"/>
  <c r="D452" i="17" s="1"/>
  <c r="C453" i="17"/>
  <c r="D453" i="17" s="1"/>
  <c r="C454" i="17"/>
  <c r="D454" i="17" s="1"/>
  <c r="C455" i="17"/>
  <c r="D455" i="17" s="1"/>
  <c r="C456" i="17"/>
  <c r="D456" i="17" s="1"/>
  <c r="C457" i="17"/>
  <c r="D457" i="17" s="1"/>
  <c r="C458" i="17"/>
  <c r="D458" i="17" s="1"/>
  <c r="C459" i="17"/>
  <c r="D459" i="17" s="1"/>
  <c r="C460" i="17"/>
  <c r="D460" i="17" s="1"/>
  <c r="C461" i="17"/>
  <c r="D461" i="17" s="1"/>
  <c r="C462" i="17"/>
  <c r="D462" i="17" s="1"/>
  <c r="C463" i="17"/>
  <c r="D463" i="17" s="1"/>
  <c r="C464" i="17"/>
  <c r="D464" i="17" s="1"/>
  <c r="C465" i="17"/>
  <c r="D465" i="17" s="1"/>
  <c r="C466" i="17"/>
  <c r="D466" i="17" s="1"/>
  <c r="C467" i="17"/>
  <c r="D467" i="17" s="1"/>
  <c r="C468" i="17"/>
  <c r="D468" i="17" s="1"/>
  <c r="C469" i="17"/>
  <c r="D469" i="17" s="1"/>
  <c r="C470" i="17"/>
  <c r="D470" i="17" s="1"/>
  <c r="C471" i="17"/>
  <c r="D471" i="17" s="1"/>
  <c r="C472" i="17"/>
  <c r="D472" i="17" s="1"/>
  <c r="C473" i="17"/>
  <c r="D473" i="17" s="1"/>
  <c r="C474" i="17"/>
  <c r="D474" i="17" s="1"/>
  <c r="C475" i="17"/>
  <c r="D475" i="17" s="1"/>
  <c r="C476" i="17"/>
  <c r="D476" i="17" s="1"/>
  <c r="C477" i="17"/>
  <c r="D477" i="17" s="1"/>
  <c r="C478" i="17"/>
  <c r="D478" i="17" s="1"/>
  <c r="C479" i="17"/>
  <c r="D479" i="17" s="1"/>
  <c r="C480" i="17"/>
  <c r="D480" i="17" s="1"/>
  <c r="C481" i="17"/>
  <c r="D481" i="17" s="1"/>
  <c r="C482" i="17"/>
  <c r="D482" i="17" s="1"/>
  <c r="C483" i="17"/>
  <c r="D483" i="17" s="1"/>
  <c r="C484" i="17"/>
  <c r="D484" i="17" s="1"/>
  <c r="C485" i="17"/>
  <c r="D485" i="17" s="1"/>
  <c r="C486" i="17"/>
  <c r="D486" i="17" s="1"/>
  <c r="C487" i="17"/>
  <c r="D487" i="17" s="1"/>
  <c r="C488" i="17"/>
  <c r="D488" i="17" s="1"/>
  <c r="C489" i="17"/>
  <c r="D489" i="17" s="1"/>
  <c r="C490" i="17"/>
  <c r="D490" i="17" s="1"/>
  <c r="C491" i="17"/>
  <c r="D491" i="17" s="1"/>
  <c r="C492" i="17"/>
  <c r="D492" i="17" s="1"/>
  <c r="C493" i="17"/>
  <c r="D493" i="17" s="1"/>
  <c r="C494" i="17"/>
  <c r="D494" i="17" s="1"/>
  <c r="C495" i="17"/>
  <c r="D495" i="17" s="1"/>
  <c r="C496" i="17"/>
  <c r="D496" i="17" s="1"/>
  <c r="C497" i="17"/>
  <c r="D497" i="17" s="1"/>
  <c r="C498" i="17"/>
  <c r="D498" i="17" s="1"/>
  <c r="C499" i="17"/>
  <c r="D499" i="17" s="1"/>
  <c r="C500" i="17"/>
  <c r="D500" i="17" s="1"/>
  <c r="C501" i="17"/>
  <c r="D501" i="17" s="1"/>
  <c r="C502" i="17"/>
  <c r="D502" i="17" s="1"/>
  <c r="C503" i="17"/>
  <c r="D503" i="17" s="1"/>
  <c r="C504" i="17"/>
  <c r="D504" i="17" s="1"/>
  <c r="C505" i="17"/>
  <c r="D505" i="17" s="1"/>
  <c r="C506" i="17"/>
  <c r="D506" i="17" s="1"/>
  <c r="C507" i="17"/>
  <c r="D507" i="17" s="1"/>
  <c r="C508" i="17"/>
  <c r="D508" i="17" s="1"/>
  <c r="C509" i="17"/>
  <c r="D509" i="17" s="1"/>
  <c r="C510" i="17"/>
  <c r="D510" i="17" s="1"/>
  <c r="C511" i="17"/>
  <c r="D511" i="17" s="1"/>
  <c r="C512" i="17"/>
  <c r="D512" i="17" s="1"/>
  <c r="C513" i="17"/>
  <c r="D513" i="17" s="1"/>
  <c r="C514" i="17"/>
  <c r="D514" i="17" s="1"/>
  <c r="C515" i="17"/>
  <c r="D515" i="17" s="1"/>
  <c r="C516" i="17"/>
  <c r="D516" i="17" s="1"/>
  <c r="C517" i="17"/>
  <c r="D517" i="17" s="1"/>
  <c r="C518" i="17"/>
  <c r="D518" i="17" s="1"/>
  <c r="C519" i="17"/>
  <c r="D519" i="17" s="1"/>
  <c r="C520" i="17"/>
  <c r="D520" i="17" s="1"/>
  <c r="C521" i="17"/>
  <c r="D521" i="17" s="1"/>
  <c r="C522" i="17"/>
  <c r="D522" i="17" s="1"/>
  <c r="C523" i="17"/>
  <c r="D523" i="17" s="1"/>
  <c r="C524" i="17"/>
  <c r="D524" i="17" s="1"/>
  <c r="C525" i="17"/>
  <c r="D525" i="17" s="1"/>
  <c r="C526" i="17"/>
  <c r="D526" i="17" s="1"/>
  <c r="C527" i="17"/>
  <c r="D527" i="17" s="1"/>
  <c r="C528" i="17"/>
  <c r="D528" i="17" s="1"/>
  <c r="C529" i="17"/>
  <c r="D529" i="17" s="1"/>
  <c r="C530" i="17"/>
  <c r="D530" i="17" s="1"/>
  <c r="C531" i="17"/>
  <c r="D531" i="17" s="1"/>
  <c r="C532" i="17"/>
  <c r="D532" i="17" s="1"/>
  <c r="C533" i="17"/>
  <c r="D533" i="17" s="1"/>
  <c r="C534" i="17"/>
  <c r="D534" i="17" s="1"/>
  <c r="C535" i="17"/>
  <c r="D535" i="17" s="1"/>
  <c r="C536" i="17"/>
  <c r="D536" i="17" s="1"/>
  <c r="C537" i="17"/>
  <c r="D537" i="17" s="1"/>
  <c r="C538" i="17"/>
  <c r="D538" i="17" s="1"/>
  <c r="C539" i="17"/>
  <c r="D539" i="17" s="1"/>
  <c r="C540" i="17"/>
  <c r="D540" i="17" s="1"/>
  <c r="C541" i="17"/>
  <c r="D541" i="17" s="1"/>
  <c r="C542" i="17"/>
  <c r="D542" i="17" s="1"/>
  <c r="C543" i="17"/>
  <c r="D543" i="17" s="1"/>
  <c r="C544" i="17"/>
  <c r="D544" i="17" s="1"/>
  <c r="C545" i="17"/>
  <c r="D545" i="17" s="1"/>
  <c r="C546" i="17"/>
  <c r="D546" i="17" s="1"/>
  <c r="C547" i="17"/>
  <c r="D547" i="17" s="1"/>
  <c r="C548" i="17"/>
  <c r="D548" i="17" s="1"/>
  <c r="C549" i="17"/>
  <c r="D549" i="17" s="1"/>
  <c r="C550" i="17"/>
  <c r="D550" i="17" s="1"/>
  <c r="C551" i="17"/>
  <c r="D551" i="17" s="1"/>
  <c r="C552" i="17"/>
  <c r="D552" i="17" s="1"/>
  <c r="C553" i="17"/>
  <c r="D553" i="17" s="1"/>
  <c r="C554" i="17"/>
  <c r="D554" i="17" s="1"/>
  <c r="C555" i="17"/>
  <c r="D555" i="17" s="1"/>
  <c r="C556" i="17"/>
  <c r="D556" i="17" s="1"/>
  <c r="C557" i="17"/>
  <c r="D557" i="17" s="1"/>
  <c r="C558" i="17"/>
  <c r="D558" i="17" s="1"/>
  <c r="C559" i="17"/>
  <c r="D559" i="17" s="1"/>
  <c r="C560" i="17"/>
  <c r="D560" i="17" s="1"/>
  <c r="C561" i="17"/>
  <c r="D561" i="17" s="1"/>
  <c r="C562" i="17"/>
  <c r="D562" i="17" s="1"/>
  <c r="C563" i="17"/>
  <c r="D563" i="17" s="1"/>
  <c r="C564" i="17"/>
  <c r="D564" i="17" s="1"/>
  <c r="C565" i="17"/>
  <c r="D565" i="17" s="1"/>
  <c r="C566" i="17"/>
  <c r="D566" i="17" s="1"/>
  <c r="C567" i="17"/>
  <c r="D567" i="17" s="1"/>
  <c r="C568" i="17"/>
  <c r="D568" i="17" s="1"/>
  <c r="C569" i="17"/>
  <c r="D569" i="17" s="1"/>
  <c r="C570" i="17"/>
  <c r="D570" i="17" s="1"/>
  <c r="C571" i="17"/>
  <c r="D571" i="17" s="1"/>
  <c r="C572" i="17"/>
  <c r="D572" i="17" s="1"/>
  <c r="C573" i="17"/>
  <c r="D573" i="17" s="1"/>
  <c r="C574" i="17"/>
  <c r="D574" i="17" s="1"/>
  <c r="C575" i="17"/>
  <c r="D575" i="17" s="1"/>
  <c r="C576" i="17"/>
  <c r="D576" i="17" s="1"/>
  <c r="C577" i="17"/>
  <c r="D577" i="17" s="1"/>
  <c r="C578" i="17"/>
  <c r="D578" i="17" s="1"/>
  <c r="C579" i="17"/>
  <c r="D579" i="17" s="1"/>
  <c r="C580" i="17"/>
  <c r="D580" i="17" s="1"/>
  <c r="C581" i="17"/>
  <c r="D581" i="17" s="1"/>
  <c r="C582" i="17"/>
  <c r="D582" i="17" s="1"/>
  <c r="C583" i="17"/>
  <c r="D583" i="17" s="1"/>
  <c r="C584" i="17"/>
  <c r="D584" i="17" s="1"/>
  <c r="C585" i="17"/>
  <c r="D585" i="17" s="1"/>
  <c r="C586" i="17"/>
  <c r="D586" i="17" s="1"/>
  <c r="C587" i="17"/>
  <c r="D587" i="17" s="1"/>
  <c r="C588" i="17"/>
  <c r="D588" i="17" s="1"/>
  <c r="C589" i="17"/>
  <c r="D589" i="17" s="1"/>
  <c r="C590" i="17"/>
  <c r="D590" i="17" s="1"/>
  <c r="C591" i="17"/>
  <c r="D591" i="17" s="1"/>
  <c r="C592" i="17"/>
  <c r="D592" i="17" s="1"/>
  <c r="C593" i="17"/>
  <c r="D593" i="17" s="1"/>
  <c r="C594" i="17"/>
  <c r="D594" i="17" s="1"/>
  <c r="C595" i="17"/>
  <c r="D595" i="17" s="1"/>
  <c r="C596" i="17"/>
  <c r="D596" i="17" s="1"/>
  <c r="C597" i="17"/>
  <c r="D597" i="17" s="1"/>
  <c r="C598" i="17"/>
  <c r="D598" i="17" s="1"/>
  <c r="C599" i="17"/>
  <c r="D599" i="17" s="1"/>
  <c r="C600" i="17"/>
  <c r="D600" i="17" s="1"/>
  <c r="C601" i="17"/>
  <c r="D601" i="17" s="1"/>
  <c r="C602" i="17"/>
  <c r="D602" i="17" s="1"/>
  <c r="C603" i="17"/>
  <c r="D603" i="17" s="1"/>
  <c r="C604" i="17"/>
  <c r="D604" i="17" s="1"/>
  <c r="C605" i="17"/>
  <c r="D605" i="17" s="1"/>
  <c r="C606" i="17"/>
  <c r="D606" i="17" s="1"/>
  <c r="C607" i="17"/>
  <c r="D607" i="17" s="1"/>
  <c r="C608" i="17"/>
  <c r="D608" i="17" s="1"/>
  <c r="C609" i="17"/>
  <c r="D609" i="17" s="1"/>
  <c r="C610" i="17"/>
  <c r="D610" i="17" s="1"/>
  <c r="C611" i="17"/>
  <c r="D611" i="17" s="1"/>
  <c r="C612" i="17"/>
  <c r="D612" i="17" s="1"/>
  <c r="C613" i="17"/>
  <c r="D613" i="17" s="1"/>
  <c r="C614" i="17"/>
  <c r="D614" i="17" s="1"/>
  <c r="C615" i="17"/>
  <c r="D615" i="17" s="1"/>
  <c r="C616" i="17"/>
  <c r="D616" i="17" s="1"/>
  <c r="C617" i="17"/>
  <c r="D617" i="17" s="1"/>
  <c r="C618" i="17"/>
  <c r="D618" i="17" s="1"/>
  <c r="C619" i="17"/>
  <c r="D619" i="17" s="1"/>
  <c r="C620" i="17"/>
  <c r="D620" i="17" s="1"/>
  <c r="C621" i="17"/>
  <c r="D621" i="17" s="1"/>
  <c r="C622" i="17"/>
  <c r="D622" i="17" s="1"/>
  <c r="C623" i="17"/>
  <c r="D623" i="17" s="1"/>
  <c r="C624" i="17"/>
  <c r="D624" i="17" s="1"/>
  <c r="C625" i="17"/>
  <c r="D625" i="17" s="1"/>
  <c r="C626" i="17"/>
  <c r="D626" i="17" s="1"/>
  <c r="C627" i="17"/>
  <c r="D627" i="17" s="1"/>
  <c r="C628" i="17"/>
  <c r="D628" i="17" s="1"/>
  <c r="C629" i="17"/>
  <c r="D629" i="17" s="1"/>
  <c r="C630" i="17"/>
  <c r="D630" i="17" s="1"/>
  <c r="C631" i="17"/>
  <c r="D631" i="17" s="1"/>
  <c r="C632" i="17"/>
  <c r="D632" i="17" s="1"/>
  <c r="C633" i="17"/>
  <c r="D633" i="17" s="1"/>
  <c r="C634" i="17"/>
  <c r="D634" i="17" s="1"/>
  <c r="C635" i="17"/>
  <c r="D635" i="17" s="1"/>
  <c r="C636" i="17"/>
  <c r="D636" i="17" s="1"/>
  <c r="C637" i="17"/>
  <c r="D637" i="17" s="1"/>
  <c r="C638" i="17"/>
  <c r="D638" i="17" s="1"/>
  <c r="C639" i="17"/>
  <c r="D639" i="17" s="1"/>
  <c r="C640" i="17"/>
  <c r="D640" i="17" s="1"/>
  <c r="C641" i="17"/>
  <c r="D641" i="17" s="1"/>
  <c r="C642" i="17"/>
  <c r="D642" i="17" s="1"/>
  <c r="C643" i="17"/>
  <c r="D643" i="17" s="1"/>
  <c r="C644" i="17"/>
  <c r="D644" i="17" s="1"/>
  <c r="C645" i="17"/>
  <c r="D645" i="17" s="1"/>
  <c r="C646" i="17"/>
  <c r="D646" i="17" s="1"/>
  <c r="C647" i="17"/>
  <c r="D647" i="17" s="1"/>
  <c r="C648" i="17"/>
  <c r="D648" i="17" s="1"/>
  <c r="C649" i="17"/>
  <c r="D649" i="17" s="1"/>
  <c r="C650" i="17"/>
  <c r="D650" i="17" s="1"/>
  <c r="C651" i="17"/>
  <c r="D651" i="17" s="1"/>
  <c r="C652" i="17"/>
  <c r="D652" i="17" s="1"/>
  <c r="C653" i="17"/>
  <c r="D653" i="17" s="1"/>
  <c r="C654" i="17"/>
  <c r="D654" i="17" s="1"/>
  <c r="C655" i="17"/>
  <c r="D655" i="17" s="1"/>
  <c r="C656" i="17"/>
  <c r="D656" i="17" s="1"/>
  <c r="C657" i="17"/>
  <c r="D657" i="17" s="1"/>
  <c r="C658" i="17"/>
  <c r="D658" i="17" s="1"/>
  <c r="C659" i="17"/>
  <c r="D659" i="17" s="1"/>
  <c r="C660" i="17"/>
  <c r="D660" i="17" s="1"/>
  <c r="C661" i="17"/>
  <c r="D661" i="17" s="1"/>
  <c r="C662" i="17"/>
  <c r="D662" i="17" s="1"/>
  <c r="C663" i="17"/>
  <c r="D663" i="17" s="1"/>
  <c r="C664" i="17"/>
  <c r="D664" i="17" s="1"/>
  <c r="C665" i="17"/>
  <c r="D665" i="17" s="1"/>
  <c r="C666" i="17"/>
  <c r="D666" i="17" s="1"/>
  <c r="C667" i="17"/>
  <c r="D667" i="17" s="1"/>
  <c r="C668" i="17"/>
  <c r="D668" i="17" s="1"/>
  <c r="C669" i="17"/>
  <c r="D669" i="17" s="1"/>
  <c r="C670" i="17"/>
  <c r="D670" i="17" s="1"/>
  <c r="C671" i="17"/>
  <c r="D671" i="17" s="1"/>
  <c r="C672" i="17"/>
  <c r="D672" i="17" s="1"/>
  <c r="C673" i="17"/>
  <c r="D673" i="17" s="1"/>
  <c r="C674" i="17"/>
  <c r="D674" i="17" s="1"/>
  <c r="C675" i="17"/>
  <c r="D675" i="17" s="1"/>
  <c r="C676" i="17"/>
  <c r="D676" i="17" s="1"/>
  <c r="C677" i="17"/>
  <c r="D677" i="17" s="1"/>
  <c r="C678" i="17"/>
  <c r="D678" i="17" s="1"/>
  <c r="C679" i="17"/>
  <c r="D679" i="17" s="1"/>
  <c r="C680" i="17"/>
  <c r="D680" i="17" s="1"/>
  <c r="C681" i="17"/>
  <c r="D681" i="17" s="1"/>
  <c r="C682" i="17"/>
  <c r="D682" i="17" s="1"/>
  <c r="C683" i="17"/>
  <c r="D683" i="17" s="1"/>
  <c r="C684" i="17"/>
  <c r="D684" i="17" s="1"/>
  <c r="C685" i="17"/>
  <c r="D685" i="17" s="1"/>
  <c r="C686" i="17"/>
  <c r="D686" i="17" s="1"/>
  <c r="C687" i="17"/>
  <c r="D687" i="17" s="1"/>
  <c r="C688" i="17"/>
  <c r="D688" i="17" s="1"/>
  <c r="C689" i="17"/>
  <c r="D689" i="17" s="1"/>
  <c r="C690" i="17"/>
  <c r="D690" i="17" s="1"/>
  <c r="C691" i="17"/>
  <c r="D691" i="17" s="1"/>
  <c r="C692" i="17"/>
  <c r="D692" i="17" s="1"/>
  <c r="C693" i="17"/>
  <c r="D693" i="17" s="1"/>
  <c r="C694" i="17"/>
  <c r="D694" i="17" s="1"/>
  <c r="C695" i="17"/>
  <c r="D695" i="17" s="1"/>
  <c r="C696" i="17"/>
  <c r="D696" i="17" s="1"/>
  <c r="C697" i="17"/>
  <c r="D697" i="17" s="1"/>
  <c r="C698" i="17"/>
  <c r="D698" i="17" s="1"/>
  <c r="C699" i="17"/>
  <c r="D699" i="17" s="1"/>
  <c r="C700" i="17"/>
  <c r="D700" i="17" s="1"/>
  <c r="C701" i="17"/>
  <c r="D701" i="17" s="1"/>
  <c r="C702" i="17"/>
  <c r="D702" i="17" s="1"/>
  <c r="C703" i="17"/>
  <c r="D703" i="17" s="1"/>
  <c r="C704" i="17"/>
  <c r="D704" i="17" s="1"/>
  <c r="C705" i="17"/>
  <c r="D705" i="17" s="1"/>
  <c r="C706" i="17"/>
  <c r="D706" i="17" s="1"/>
  <c r="C707" i="17"/>
  <c r="D707" i="17" s="1"/>
  <c r="C708" i="17"/>
  <c r="D708" i="17" s="1"/>
  <c r="C709" i="17"/>
  <c r="D709" i="17" s="1"/>
  <c r="C710" i="17"/>
  <c r="D710" i="17" s="1"/>
  <c r="C711" i="17"/>
  <c r="D711" i="17" s="1"/>
  <c r="C712" i="17"/>
  <c r="D712" i="17" s="1"/>
  <c r="C713" i="17"/>
  <c r="D713" i="17" s="1"/>
  <c r="C714" i="17"/>
  <c r="D714" i="17" s="1"/>
  <c r="C715" i="17"/>
  <c r="D715" i="17" s="1"/>
  <c r="C716" i="17"/>
  <c r="D716" i="17" s="1"/>
  <c r="C717" i="17"/>
  <c r="D717" i="17" s="1"/>
  <c r="C718" i="17"/>
  <c r="D718" i="17" s="1"/>
  <c r="C719" i="17"/>
  <c r="D719" i="17" s="1"/>
  <c r="C720" i="17"/>
  <c r="D720" i="17" s="1"/>
  <c r="C721" i="17"/>
  <c r="D721" i="17" s="1"/>
  <c r="C722" i="17"/>
  <c r="D722" i="17" s="1"/>
  <c r="C723" i="17"/>
  <c r="D723" i="17" s="1"/>
  <c r="C724" i="17"/>
  <c r="D724" i="17" s="1"/>
  <c r="C725" i="17"/>
  <c r="D725" i="17" s="1"/>
  <c r="C726" i="17"/>
  <c r="D726" i="17" s="1"/>
  <c r="C727" i="17"/>
  <c r="D727" i="17" s="1"/>
  <c r="C728" i="17"/>
  <c r="D728" i="17" s="1"/>
  <c r="C729" i="17"/>
  <c r="D729" i="17" s="1"/>
  <c r="C730" i="17"/>
  <c r="D730" i="17" s="1"/>
  <c r="C731" i="17"/>
  <c r="D731" i="17" s="1"/>
  <c r="C732" i="17"/>
  <c r="D732" i="17" s="1"/>
  <c r="C733" i="17"/>
  <c r="D733" i="17" s="1"/>
  <c r="C734" i="17"/>
  <c r="D734" i="17" s="1"/>
  <c r="C735" i="17"/>
  <c r="D735" i="17" s="1"/>
  <c r="C736" i="17"/>
  <c r="D736" i="17" s="1"/>
  <c r="C737" i="17"/>
  <c r="D737" i="17" s="1"/>
  <c r="C738" i="17"/>
  <c r="D738" i="17" s="1"/>
  <c r="C739" i="17"/>
  <c r="D739" i="17" s="1"/>
  <c r="C740" i="17"/>
  <c r="D740" i="17" s="1"/>
  <c r="C741" i="17"/>
  <c r="D741" i="17" s="1"/>
  <c r="C742" i="17"/>
  <c r="D742" i="17" s="1"/>
  <c r="C743" i="17"/>
  <c r="D743" i="17" s="1"/>
  <c r="C744" i="17"/>
  <c r="D744" i="17" s="1"/>
  <c r="C745" i="17"/>
  <c r="D745" i="17" s="1"/>
  <c r="C746" i="17"/>
  <c r="D746" i="17" s="1"/>
  <c r="C747" i="17"/>
  <c r="D747" i="17" s="1"/>
  <c r="C748" i="17"/>
  <c r="D748" i="17" s="1"/>
  <c r="C749" i="17"/>
  <c r="D749" i="17" s="1"/>
  <c r="C750" i="17"/>
  <c r="D750" i="17" s="1"/>
  <c r="C751" i="17"/>
  <c r="D751" i="17" s="1"/>
  <c r="C752" i="17"/>
  <c r="D752" i="17" s="1"/>
  <c r="C753" i="17"/>
  <c r="D753" i="17" s="1"/>
  <c r="C754" i="17"/>
  <c r="D754" i="17" s="1"/>
  <c r="C755" i="17"/>
  <c r="D755" i="17" s="1"/>
  <c r="C756" i="17"/>
  <c r="D756" i="17" s="1"/>
  <c r="C757" i="17"/>
  <c r="D757" i="17" s="1"/>
  <c r="C758" i="17"/>
  <c r="D758" i="17" s="1"/>
  <c r="C759" i="17"/>
  <c r="D759" i="17" s="1"/>
  <c r="C760" i="17"/>
  <c r="D760" i="17" s="1"/>
  <c r="C761" i="17"/>
  <c r="D761" i="17" s="1"/>
  <c r="C762" i="17"/>
  <c r="D762" i="17" s="1"/>
  <c r="C763" i="17"/>
  <c r="D763" i="17" s="1"/>
  <c r="C764" i="17"/>
  <c r="D764" i="17" s="1"/>
  <c r="C765" i="17"/>
  <c r="D765" i="17" s="1"/>
  <c r="C766" i="17"/>
  <c r="D766" i="17" s="1"/>
  <c r="C767" i="17"/>
  <c r="D767" i="17" s="1"/>
  <c r="C768" i="17"/>
  <c r="D768" i="17" s="1"/>
  <c r="C769" i="17"/>
  <c r="D769" i="17" s="1"/>
  <c r="C770" i="17"/>
  <c r="D770" i="17" s="1"/>
  <c r="C771" i="17"/>
  <c r="D771" i="17" s="1"/>
  <c r="C772" i="17"/>
  <c r="D772" i="17" s="1"/>
  <c r="C773" i="17"/>
  <c r="D773" i="17" s="1"/>
  <c r="C774" i="17"/>
  <c r="D774" i="17" s="1"/>
  <c r="C775" i="17"/>
  <c r="D775" i="17" s="1"/>
  <c r="C776" i="17"/>
  <c r="D776" i="17" s="1"/>
  <c r="C777" i="17"/>
  <c r="D777" i="17" s="1"/>
  <c r="C778" i="17"/>
  <c r="D778" i="17" s="1"/>
  <c r="C779" i="17"/>
  <c r="D779" i="17" s="1"/>
  <c r="C780" i="17"/>
  <c r="D780" i="17" s="1"/>
  <c r="C781" i="17"/>
  <c r="D781" i="17" s="1"/>
  <c r="C782" i="17"/>
  <c r="D782" i="17" s="1"/>
  <c r="C783" i="17"/>
  <c r="D783" i="17" s="1"/>
  <c r="C784" i="17"/>
  <c r="D784" i="17" s="1"/>
  <c r="C785" i="17"/>
  <c r="D785" i="17" s="1"/>
  <c r="C786" i="17"/>
  <c r="D786" i="17" s="1"/>
  <c r="C787" i="17"/>
  <c r="D787" i="17" s="1"/>
  <c r="C788" i="17"/>
  <c r="D788" i="17" s="1"/>
  <c r="C789" i="17"/>
  <c r="D789" i="17" s="1"/>
  <c r="C790" i="17"/>
  <c r="D790" i="17" s="1"/>
  <c r="C791" i="17"/>
  <c r="D791" i="17" s="1"/>
  <c r="C792" i="17"/>
  <c r="D792" i="17" s="1"/>
  <c r="C793" i="17"/>
  <c r="D793" i="17" s="1"/>
  <c r="C794" i="17"/>
  <c r="D794" i="17" s="1"/>
  <c r="C795" i="17"/>
  <c r="D795" i="17" s="1"/>
  <c r="C796" i="17"/>
  <c r="D796" i="17" s="1"/>
  <c r="C797" i="17"/>
  <c r="D797" i="17" s="1"/>
  <c r="C798" i="17"/>
  <c r="D798" i="17" s="1"/>
  <c r="C799" i="17"/>
  <c r="D799" i="17" s="1"/>
  <c r="C800" i="17"/>
  <c r="D800" i="17" s="1"/>
  <c r="C801" i="17"/>
  <c r="D801" i="17" s="1"/>
  <c r="C802" i="17"/>
  <c r="D802" i="17" s="1"/>
  <c r="C803" i="17"/>
  <c r="D803" i="17" s="1"/>
  <c r="C804" i="17"/>
  <c r="D804" i="17" s="1"/>
  <c r="C805" i="17"/>
  <c r="D805" i="17" s="1"/>
  <c r="C806" i="17"/>
  <c r="D806" i="17" s="1"/>
  <c r="C807" i="17"/>
  <c r="D807" i="17" s="1"/>
  <c r="C808" i="17"/>
  <c r="D808" i="17" s="1"/>
  <c r="C809" i="17"/>
  <c r="D809" i="17" s="1"/>
  <c r="C810" i="17"/>
  <c r="D810" i="17" s="1"/>
  <c r="C811" i="17"/>
  <c r="D811" i="17" s="1"/>
  <c r="C812" i="17"/>
  <c r="D812" i="17" s="1"/>
  <c r="C813" i="17"/>
  <c r="D813" i="17" s="1"/>
  <c r="C814" i="17"/>
  <c r="D814" i="17" s="1"/>
  <c r="C815" i="17"/>
  <c r="D815" i="17" s="1"/>
  <c r="C816" i="17"/>
  <c r="D816" i="17" s="1"/>
  <c r="C817" i="17"/>
  <c r="D817" i="17" s="1"/>
  <c r="C818" i="17"/>
  <c r="D818" i="17" s="1"/>
  <c r="C819" i="17"/>
  <c r="D819" i="17" s="1"/>
  <c r="C820" i="17"/>
  <c r="D820" i="17" s="1"/>
  <c r="C821" i="17"/>
  <c r="D821" i="17" s="1"/>
  <c r="C822" i="17"/>
  <c r="D822" i="17" s="1"/>
  <c r="C823" i="17"/>
  <c r="D823" i="17" s="1"/>
  <c r="C824" i="17"/>
  <c r="D824" i="17" s="1"/>
  <c r="C825" i="17"/>
  <c r="D825" i="17" s="1"/>
  <c r="C826" i="17"/>
  <c r="D826" i="17" s="1"/>
  <c r="C827" i="17"/>
  <c r="D827" i="17" s="1"/>
  <c r="C828" i="17"/>
  <c r="D828" i="17" s="1"/>
  <c r="C829" i="17"/>
  <c r="D829" i="17" s="1"/>
  <c r="C830" i="17"/>
  <c r="D830" i="17" s="1"/>
  <c r="C831" i="17"/>
  <c r="D831" i="17" s="1"/>
  <c r="C832" i="17"/>
  <c r="D832" i="17" s="1"/>
  <c r="C833" i="17"/>
  <c r="D833" i="17" s="1"/>
  <c r="C834" i="17"/>
  <c r="D834" i="17" s="1"/>
  <c r="C835" i="17"/>
  <c r="D835" i="17" s="1"/>
  <c r="C836" i="17"/>
  <c r="D836" i="17" s="1"/>
  <c r="C837" i="17"/>
  <c r="D837" i="17" s="1"/>
  <c r="C838" i="17"/>
  <c r="D838" i="17" s="1"/>
  <c r="C839" i="17"/>
  <c r="D839" i="17" s="1"/>
  <c r="C840" i="17"/>
  <c r="D840" i="17" s="1"/>
  <c r="C841" i="17"/>
  <c r="D841" i="17" s="1"/>
  <c r="C842" i="17"/>
  <c r="D842" i="17" s="1"/>
  <c r="C843" i="17"/>
  <c r="D843" i="17" s="1"/>
  <c r="C844" i="17"/>
  <c r="D844" i="17" s="1"/>
  <c r="C845" i="17"/>
  <c r="D845" i="17" s="1"/>
  <c r="C846" i="17"/>
  <c r="D846" i="17" s="1"/>
  <c r="C847" i="17"/>
  <c r="D847" i="17" s="1"/>
  <c r="C848" i="17"/>
  <c r="D848" i="17" s="1"/>
  <c r="C849" i="17"/>
  <c r="D849" i="17" s="1"/>
  <c r="C850" i="17"/>
  <c r="D850" i="17" s="1"/>
  <c r="C851" i="17"/>
  <c r="D851" i="17" s="1"/>
  <c r="C852" i="17"/>
  <c r="D852" i="17" s="1"/>
  <c r="C853" i="17"/>
  <c r="D853" i="17" s="1"/>
  <c r="C854" i="17"/>
  <c r="D854" i="17" s="1"/>
  <c r="C855" i="17"/>
  <c r="D855" i="17" s="1"/>
  <c r="C856" i="17"/>
  <c r="D856" i="17" s="1"/>
  <c r="C857" i="17"/>
  <c r="D857" i="17" s="1"/>
  <c r="C858" i="17"/>
  <c r="D858" i="17" s="1"/>
  <c r="C859" i="17"/>
  <c r="D859" i="17" s="1"/>
  <c r="C860" i="17"/>
  <c r="D860" i="17" s="1"/>
  <c r="C861" i="17"/>
  <c r="D861" i="17" s="1"/>
  <c r="C862" i="17"/>
  <c r="D862" i="17" s="1"/>
  <c r="C863" i="17"/>
  <c r="D863" i="17" s="1"/>
  <c r="C864" i="17"/>
  <c r="D864" i="17" s="1"/>
  <c r="C865" i="17"/>
  <c r="D865" i="17" s="1"/>
  <c r="C866" i="17"/>
  <c r="D866" i="17" s="1"/>
  <c r="C867" i="17"/>
  <c r="D867" i="17" s="1"/>
  <c r="C868" i="17"/>
  <c r="D868" i="17" s="1"/>
  <c r="C869" i="17"/>
  <c r="D869" i="17" s="1"/>
  <c r="C870" i="17"/>
  <c r="D870" i="17" s="1"/>
  <c r="C871" i="17"/>
  <c r="D871" i="17" s="1"/>
  <c r="C872" i="17"/>
  <c r="D872" i="17" s="1"/>
  <c r="C873" i="17"/>
  <c r="D873" i="17" s="1"/>
  <c r="C874" i="17"/>
  <c r="D874" i="17" s="1"/>
  <c r="C875" i="17"/>
  <c r="D875" i="17" s="1"/>
  <c r="C876" i="17"/>
  <c r="D876" i="17" s="1"/>
  <c r="C877" i="17"/>
  <c r="D877" i="17" s="1"/>
  <c r="C878" i="17"/>
  <c r="D878" i="17" s="1"/>
  <c r="C879" i="17"/>
  <c r="D879" i="17" s="1"/>
  <c r="C880" i="17"/>
  <c r="D880" i="17" s="1"/>
  <c r="C881" i="17"/>
  <c r="D881" i="17" s="1"/>
  <c r="C882" i="17"/>
  <c r="D882" i="17" s="1"/>
  <c r="C883" i="17"/>
  <c r="D883" i="17" s="1"/>
  <c r="C884" i="17"/>
  <c r="D884" i="17" s="1"/>
  <c r="C885" i="17"/>
  <c r="D885" i="17" s="1"/>
  <c r="C886" i="17"/>
  <c r="D886" i="17" s="1"/>
  <c r="C887" i="17"/>
  <c r="D887" i="17" s="1"/>
  <c r="C888" i="17"/>
  <c r="D888" i="17" s="1"/>
  <c r="C889" i="17"/>
  <c r="D889" i="17" s="1"/>
  <c r="C890" i="17"/>
  <c r="D890" i="17" s="1"/>
  <c r="C891" i="17"/>
  <c r="D891" i="17" s="1"/>
  <c r="C892" i="17"/>
  <c r="D892" i="17" s="1"/>
  <c r="C893" i="17"/>
  <c r="D893" i="17" s="1"/>
  <c r="C894" i="17"/>
  <c r="D894" i="17" s="1"/>
  <c r="C895" i="17"/>
  <c r="D895" i="17" s="1"/>
  <c r="C896" i="17"/>
  <c r="D896" i="17" s="1"/>
  <c r="C897" i="17"/>
  <c r="D897" i="17" s="1"/>
  <c r="C898" i="17"/>
  <c r="D898" i="17" s="1"/>
  <c r="C899" i="17"/>
  <c r="D899" i="17" s="1"/>
  <c r="C900" i="17"/>
  <c r="D900" i="17" s="1"/>
  <c r="C901" i="17"/>
  <c r="D901" i="17" s="1"/>
  <c r="C902" i="17"/>
  <c r="D902" i="17" s="1"/>
  <c r="C903" i="17"/>
  <c r="D903" i="17" s="1"/>
  <c r="C904" i="17"/>
  <c r="D904" i="17" s="1"/>
  <c r="C905" i="17"/>
  <c r="D905" i="17" s="1"/>
  <c r="C906" i="17"/>
  <c r="D906" i="17" s="1"/>
  <c r="C907" i="17"/>
  <c r="D907" i="17" s="1"/>
  <c r="C908" i="17"/>
  <c r="D908" i="17" s="1"/>
  <c r="C909" i="17"/>
  <c r="D909" i="17" s="1"/>
  <c r="C910" i="17"/>
  <c r="D910" i="17" s="1"/>
  <c r="C911" i="17"/>
  <c r="D911" i="17" s="1"/>
  <c r="C912" i="17"/>
  <c r="D912" i="17" s="1"/>
  <c r="C913" i="17"/>
  <c r="D913" i="17" s="1"/>
  <c r="C914" i="17"/>
  <c r="D914" i="17" s="1"/>
  <c r="C915" i="17"/>
  <c r="D915" i="17" s="1"/>
  <c r="C916" i="17"/>
  <c r="D916" i="17" s="1"/>
  <c r="C917" i="17"/>
  <c r="D917" i="17" s="1"/>
  <c r="C918" i="17"/>
  <c r="D918" i="17" s="1"/>
  <c r="C919" i="17"/>
  <c r="D919" i="17" s="1"/>
  <c r="C920" i="17"/>
  <c r="D920" i="17" s="1"/>
  <c r="C921" i="17"/>
  <c r="D921" i="17" s="1"/>
  <c r="C922" i="17"/>
  <c r="D922" i="17" s="1"/>
  <c r="C923" i="17"/>
  <c r="D923" i="17" s="1"/>
  <c r="C924" i="17"/>
  <c r="D924" i="17" s="1"/>
  <c r="C925" i="17"/>
  <c r="D925" i="17" s="1"/>
  <c r="C926" i="17"/>
  <c r="D926" i="17" s="1"/>
  <c r="C927" i="17"/>
  <c r="D927" i="17" s="1"/>
  <c r="C928" i="17"/>
  <c r="D928" i="17" s="1"/>
  <c r="C929" i="17"/>
  <c r="D929" i="17" s="1"/>
  <c r="C930" i="17"/>
  <c r="D930" i="17" s="1"/>
  <c r="C931" i="17"/>
  <c r="D931" i="17" s="1"/>
  <c r="C932" i="17"/>
  <c r="D932" i="17" s="1"/>
  <c r="C933" i="17"/>
  <c r="D933" i="17" s="1"/>
  <c r="C934" i="17"/>
  <c r="D934" i="17" s="1"/>
  <c r="C935" i="17"/>
  <c r="D935" i="17" s="1"/>
  <c r="C936" i="17"/>
  <c r="D936" i="17" s="1"/>
  <c r="C937" i="17"/>
  <c r="D937" i="17" s="1"/>
  <c r="C938" i="17"/>
  <c r="D938" i="17" s="1"/>
  <c r="C939" i="17"/>
  <c r="D939" i="17" s="1"/>
  <c r="C940" i="17"/>
  <c r="D940" i="17" s="1"/>
  <c r="C941" i="17"/>
  <c r="D941" i="17" s="1"/>
  <c r="C942" i="17"/>
  <c r="D942" i="17" s="1"/>
  <c r="C943" i="17"/>
  <c r="D943" i="17" s="1"/>
  <c r="C944" i="17"/>
  <c r="D944" i="17" s="1"/>
  <c r="C945" i="17"/>
  <c r="D945" i="17" s="1"/>
  <c r="C946" i="17"/>
  <c r="D946" i="17" s="1"/>
  <c r="C947" i="17"/>
  <c r="D947" i="17" s="1"/>
  <c r="C948" i="17"/>
  <c r="D948" i="17" s="1"/>
  <c r="C949" i="17"/>
  <c r="D949" i="17" s="1"/>
  <c r="C950" i="17"/>
  <c r="D950" i="17" s="1"/>
  <c r="C951" i="17"/>
  <c r="D951" i="17" s="1"/>
  <c r="C952" i="17"/>
  <c r="D952" i="17" s="1"/>
  <c r="C953" i="17"/>
  <c r="D953" i="17" s="1"/>
  <c r="C954" i="17"/>
  <c r="D954" i="17" s="1"/>
  <c r="C955" i="17"/>
  <c r="D955" i="17" s="1"/>
  <c r="C956" i="17"/>
  <c r="D956" i="17" s="1"/>
  <c r="C957" i="17"/>
  <c r="D957" i="17" s="1"/>
  <c r="C958" i="17"/>
  <c r="D958" i="17" s="1"/>
  <c r="C959" i="17"/>
  <c r="D959" i="17" s="1"/>
  <c r="C960" i="17"/>
  <c r="D960" i="17" s="1"/>
  <c r="C961" i="17"/>
  <c r="D961" i="17" s="1"/>
  <c r="C962" i="17"/>
  <c r="D962" i="17" s="1"/>
  <c r="C963" i="17"/>
  <c r="D963" i="17" s="1"/>
  <c r="C964" i="17"/>
  <c r="D964" i="17" s="1"/>
  <c r="C965" i="17"/>
  <c r="D965" i="17" s="1"/>
  <c r="C966" i="17"/>
  <c r="D966" i="17" s="1"/>
  <c r="C967" i="17"/>
  <c r="D967" i="17" s="1"/>
  <c r="C968" i="17"/>
  <c r="D968" i="17" s="1"/>
  <c r="C969" i="17"/>
  <c r="D969" i="17" s="1"/>
  <c r="C970" i="17"/>
  <c r="D970" i="17" s="1"/>
  <c r="C971" i="17"/>
  <c r="D971" i="17" s="1"/>
  <c r="C972" i="17"/>
  <c r="D972" i="17" s="1"/>
  <c r="C973" i="17"/>
  <c r="D973" i="17" s="1"/>
  <c r="C974" i="17"/>
  <c r="D974" i="17" s="1"/>
  <c r="C975" i="17"/>
  <c r="D975" i="17" s="1"/>
  <c r="C976" i="17"/>
  <c r="D976" i="17" s="1"/>
  <c r="C977" i="17"/>
  <c r="D977" i="17" s="1"/>
  <c r="C978" i="17"/>
  <c r="D978" i="17" s="1"/>
  <c r="C979" i="17"/>
  <c r="D979" i="17" s="1"/>
  <c r="C980" i="17"/>
  <c r="D980" i="17" s="1"/>
  <c r="C981" i="17"/>
  <c r="D981" i="17" s="1"/>
  <c r="C982" i="17"/>
  <c r="D982" i="17" s="1"/>
  <c r="C983" i="17"/>
  <c r="D983" i="17" s="1"/>
  <c r="C984" i="17"/>
  <c r="D984" i="17" s="1"/>
  <c r="C985" i="17"/>
  <c r="D985" i="17" s="1"/>
  <c r="C986" i="17"/>
  <c r="D986" i="17" s="1"/>
  <c r="C987" i="17"/>
  <c r="D987" i="17" s="1"/>
  <c r="C988" i="17"/>
  <c r="D988" i="17" s="1"/>
  <c r="C989" i="17"/>
  <c r="D989" i="17" s="1"/>
  <c r="C990" i="17"/>
  <c r="D990" i="17" s="1"/>
  <c r="C991" i="17"/>
  <c r="D991" i="17" s="1"/>
  <c r="C992" i="17"/>
  <c r="D992" i="17" s="1"/>
  <c r="C993" i="17"/>
  <c r="D993" i="17" s="1"/>
  <c r="C994" i="17"/>
  <c r="D994" i="17" s="1"/>
  <c r="C6" i="17"/>
  <c r="D6" i="17" s="1"/>
  <c r="C9" i="27" l="1"/>
  <c r="AA12" i="27"/>
  <c r="X7" i="27" s="1"/>
  <c r="X9" i="27" s="1"/>
  <c r="T12" i="27"/>
  <c r="Q7" i="27" s="1"/>
  <c r="Q9" i="27" s="1"/>
  <c r="M12" i="27"/>
  <c r="J7" i="27" s="1"/>
  <c r="J9" i="27" s="1"/>
  <c r="B2" i="9" l="1"/>
  <c r="B1" i="9"/>
  <c r="M6" i="2"/>
  <c r="M7" i="2"/>
  <c r="M8" i="2"/>
  <c r="Q9" i="2"/>
  <c r="V9" i="2" s="1"/>
  <c r="H6" i="2"/>
  <c r="H7" i="2"/>
  <c r="H8"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578" i="2"/>
  <c r="H579" i="2"/>
  <c r="H580" i="2"/>
  <c r="H581" i="2"/>
  <c r="H582" i="2"/>
  <c r="H583" i="2"/>
  <c r="H584" i="2"/>
  <c r="H585" i="2"/>
  <c r="H586" i="2"/>
  <c r="H587" i="2"/>
  <c r="H588" i="2"/>
  <c r="H589" i="2"/>
  <c r="H590" i="2"/>
  <c r="H591" i="2"/>
  <c r="H592" i="2"/>
  <c r="H593" i="2"/>
  <c r="H594" i="2"/>
  <c r="H595" i="2"/>
  <c r="H596" i="2"/>
  <c r="H597" i="2"/>
  <c r="H598" i="2"/>
  <c r="H599" i="2"/>
  <c r="H600" i="2"/>
  <c r="H601" i="2"/>
  <c r="H602" i="2"/>
  <c r="H603" i="2"/>
  <c r="H604" i="2"/>
  <c r="H605" i="2"/>
  <c r="H606" i="2"/>
  <c r="H607" i="2"/>
  <c r="H608" i="2"/>
  <c r="H609" i="2"/>
  <c r="H610" i="2"/>
  <c r="H611" i="2"/>
  <c r="H612" i="2"/>
  <c r="H613" i="2"/>
  <c r="H614" i="2"/>
  <c r="H615" i="2"/>
  <c r="H616" i="2"/>
  <c r="H617" i="2"/>
  <c r="H618" i="2"/>
  <c r="H619" i="2"/>
  <c r="H620" i="2"/>
  <c r="H621" i="2"/>
  <c r="H622" i="2"/>
  <c r="H623" i="2"/>
  <c r="H624" i="2"/>
  <c r="H625" i="2"/>
  <c r="H626" i="2"/>
  <c r="H627" i="2"/>
  <c r="H628" i="2"/>
  <c r="H629" i="2"/>
  <c r="H630" i="2"/>
  <c r="H631" i="2"/>
  <c r="H632" i="2"/>
  <c r="H633" i="2"/>
  <c r="H634" i="2"/>
  <c r="H635" i="2"/>
  <c r="H636" i="2"/>
  <c r="H637" i="2"/>
  <c r="H638" i="2"/>
  <c r="H639" i="2"/>
  <c r="H640" i="2"/>
  <c r="H641" i="2"/>
  <c r="H642" i="2"/>
  <c r="H643" i="2"/>
  <c r="H644" i="2"/>
  <c r="H645" i="2"/>
  <c r="H646" i="2"/>
  <c r="H647" i="2"/>
  <c r="H648" i="2"/>
  <c r="H649" i="2"/>
  <c r="H650" i="2"/>
  <c r="H651" i="2"/>
  <c r="H652" i="2"/>
  <c r="H653" i="2"/>
  <c r="H654" i="2"/>
  <c r="H655" i="2"/>
  <c r="H656" i="2"/>
  <c r="H657" i="2"/>
  <c r="H658" i="2"/>
  <c r="H659" i="2"/>
  <c r="H660" i="2"/>
  <c r="H661" i="2"/>
  <c r="H662" i="2"/>
  <c r="H663" i="2"/>
  <c r="H664" i="2"/>
  <c r="H665" i="2"/>
  <c r="H666" i="2"/>
  <c r="H667" i="2"/>
  <c r="H668" i="2"/>
  <c r="H669" i="2"/>
  <c r="H670" i="2"/>
  <c r="H671" i="2"/>
  <c r="H672" i="2"/>
  <c r="H673" i="2"/>
  <c r="H674" i="2"/>
  <c r="H675" i="2"/>
  <c r="H676" i="2"/>
  <c r="H677" i="2"/>
  <c r="H678" i="2"/>
  <c r="H679" i="2"/>
  <c r="H680" i="2"/>
  <c r="H681" i="2"/>
  <c r="H682" i="2"/>
  <c r="H683" i="2"/>
  <c r="H684" i="2"/>
  <c r="H685" i="2"/>
  <c r="H686" i="2"/>
  <c r="H687" i="2"/>
  <c r="H688" i="2"/>
  <c r="H689" i="2"/>
  <c r="H690" i="2"/>
  <c r="H691" i="2"/>
  <c r="H692" i="2"/>
  <c r="H693" i="2"/>
  <c r="H694" i="2"/>
  <c r="H695" i="2"/>
  <c r="H696" i="2"/>
  <c r="H697" i="2"/>
  <c r="H698" i="2"/>
  <c r="H699" i="2"/>
  <c r="H700" i="2"/>
  <c r="H701" i="2"/>
  <c r="H702" i="2"/>
  <c r="H703" i="2"/>
  <c r="H704" i="2"/>
  <c r="H705" i="2"/>
  <c r="H706" i="2"/>
  <c r="H707" i="2"/>
  <c r="H708" i="2"/>
  <c r="H709" i="2"/>
  <c r="H710" i="2"/>
  <c r="H711" i="2"/>
  <c r="H712" i="2"/>
  <c r="H713" i="2"/>
  <c r="H714" i="2"/>
  <c r="H715" i="2"/>
  <c r="H716" i="2"/>
  <c r="H717" i="2"/>
  <c r="H718" i="2"/>
  <c r="H719" i="2"/>
  <c r="H720" i="2"/>
  <c r="H721" i="2"/>
  <c r="H722" i="2"/>
  <c r="H723" i="2"/>
  <c r="H724" i="2"/>
  <c r="H725" i="2"/>
  <c r="H726" i="2"/>
  <c r="H727" i="2"/>
  <c r="H728" i="2"/>
  <c r="H729" i="2"/>
  <c r="H730" i="2"/>
  <c r="H731" i="2"/>
  <c r="H732" i="2"/>
  <c r="H733" i="2"/>
  <c r="H734" i="2"/>
  <c r="H735" i="2"/>
  <c r="H736" i="2"/>
  <c r="H737" i="2"/>
  <c r="H738" i="2"/>
  <c r="H739" i="2"/>
  <c r="H740" i="2"/>
  <c r="H741" i="2"/>
  <c r="H742" i="2"/>
  <c r="H743" i="2"/>
  <c r="H744" i="2"/>
  <c r="H745" i="2"/>
  <c r="H746" i="2"/>
  <c r="H747" i="2"/>
  <c r="H748" i="2"/>
  <c r="H749" i="2"/>
  <c r="H750" i="2"/>
  <c r="H751" i="2"/>
  <c r="H752" i="2"/>
  <c r="H753" i="2"/>
  <c r="H754" i="2"/>
  <c r="H755" i="2"/>
  <c r="H756" i="2"/>
  <c r="H757" i="2"/>
  <c r="H758" i="2"/>
  <c r="H759" i="2"/>
  <c r="H760" i="2"/>
  <c r="H761" i="2"/>
  <c r="H762" i="2"/>
  <c r="H763" i="2"/>
  <c r="H764" i="2"/>
  <c r="H765" i="2"/>
  <c r="H766" i="2"/>
  <c r="H767" i="2"/>
  <c r="H768" i="2"/>
  <c r="H769" i="2"/>
  <c r="H770" i="2"/>
  <c r="H771" i="2"/>
  <c r="H772" i="2"/>
  <c r="H773" i="2"/>
  <c r="H774" i="2"/>
  <c r="H775" i="2"/>
  <c r="H776" i="2"/>
  <c r="H777" i="2"/>
  <c r="H778" i="2"/>
  <c r="H779" i="2"/>
  <c r="H780" i="2"/>
  <c r="H781" i="2"/>
  <c r="H782" i="2"/>
  <c r="H783" i="2"/>
  <c r="H784" i="2"/>
  <c r="H785" i="2"/>
  <c r="H786" i="2"/>
  <c r="H787" i="2"/>
  <c r="H788" i="2"/>
  <c r="H789" i="2"/>
  <c r="H790" i="2"/>
  <c r="H791" i="2"/>
  <c r="H792" i="2"/>
  <c r="H793" i="2"/>
  <c r="H794" i="2"/>
  <c r="H795" i="2"/>
  <c r="H796" i="2"/>
  <c r="H797" i="2"/>
  <c r="H798" i="2"/>
  <c r="H799" i="2"/>
  <c r="H800" i="2"/>
  <c r="H801" i="2"/>
  <c r="H802" i="2"/>
  <c r="H803" i="2"/>
  <c r="H804" i="2"/>
  <c r="H805" i="2"/>
  <c r="H806" i="2"/>
  <c r="H807" i="2"/>
  <c r="H808" i="2"/>
  <c r="H809" i="2"/>
  <c r="H810" i="2"/>
  <c r="H811" i="2"/>
  <c r="H812" i="2"/>
  <c r="H813" i="2"/>
  <c r="H814" i="2"/>
  <c r="H815" i="2"/>
  <c r="H816" i="2"/>
  <c r="H817" i="2"/>
  <c r="H818" i="2"/>
  <c r="H819" i="2"/>
  <c r="H820" i="2"/>
  <c r="H821" i="2"/>
  <c r="H822" i="2"/>
  <c r="H823" i="2"/>
  <c r="H824" i="2"/>
  <c r="H825" i="2"/>
  <c r="H826" i="2"/>
  <c r="H827" i="2"/>
  <c r="H828" i="2"/>
  <c r="H829" i="2"/>
  <c r="H830" i="2"/>
  <c r="H831" i="2"/>
  <c r="H832" i="2"/>
  <c r="H833" i="2"/>
  <c r="H834" i="2"/>
  <c r="H835" i="2"/>
  <c r="H836" i="2"/>
  <c r="H837" i="2"/>
  <c r="H838" i="2"/>
  <c r="H839" i="2"/>
  <c r="H840" i="2"/>
  <c r="H841" i="2"/>
  <c r="H842" i="2"/>
  <c r="H843" i="2"/>
  <c r="H844" i="2"/>
  <c r="H845" i="2"/>
  <c r="H846" i="2"/>
  <c r="H847" i="2"/>
  <c r="H848" i="2"/>
  <c r="H849" i="2"/>
  <c r="H850" i="2"/>
  <c r="H851" i="2"/>
  <c r="H852" i="2"/>
  <c r="H853" i="2"/>
  <c r="H854" i="2"/>
  <c r="H855" i="2"/>
  <c r="H856" i="2"/>
  <c r="H857" i="2"/>
  <c r="H858" i="2"/>
  <c r="H859" i="2"/>
  <c r="H860" i="2"/>
  <c r="H861" i="2"/>
  <c r="H862" i="2"/>
  <c r="H863" i="2"/>
  <c r="H864" i="2"/>
  <c r="H865" i="2"/>
  <c r="H866" i="2"/>
  <c r="H867" i="2"/>
  <c r="H868" i="2"/>
  <c r="H869" i="2"/>
  <c r="H870" i="2"/>
  <c r="H871" i="2"/>
  <c r="H872" i="2"/>
  <c r="H873" i="2"/>
  <c r="H874" i="2"/>
  <c r="H875" i="2"/>
  <c r="H876" i="2"/>
  <c r="H877" i="2"/>
  <c r="H878" i="2"/>
  <c r="H879" i="2"/>
  <c r="H880" i="2"/>
  <c r="H881" i="2"/>
  <c r="H882" i="2"/>
  <c r="H883" i="2"/>
  <c r="H884" i="2"/>
  <c r="H885" i="2"/>
  <c r="H886" i="2"/>
  <c r="H887" i="2"/>
  <c r="H888" i="2"/>
  <c r="H889" i="2"/>
  <c r="H890" i="2"/>
  <c r="H891" i="2"/>
  <c r="H892" i="2"/>
  <c r="H893" i="2"/>
  <c r="H894" i="2"/>
  <c r="H895" i="2"/>
  <c r="H896" i="2"/>
  <c r="H897" i="2"/>
  <c r="H898" i="2"/>
  <c r="H899" i="2"/>
  <c r="H900" i="2"/>
  <c r="H901" i="2"/>
  <c r="H902" i="2"/>
  <c r="H903" i="2"/>
  <c r="H904" i="2"/>
  <c r="H905" i="2"/>
  <c r="H906" i="2"/>
  <c r="H907" i="2"/>
  <c r="H908" i="2"/>
  <c r="H909" i="2"/>
  <c r="H910" i="2"/>
  <c r="H911" i="2"/>
  <c r="H912" i="2"/>
  <c r="H913" i="2"/>
  <c r="H914" i="2"/>
  <c r="H915" i="2"/>
  <c r="H916" i="2"/>
  <c r="H917" i="2"/>
  <c r="H918" i="2"/>
  <c r="H919" i="2"/>
  <c r="H920" i="2"/>
  <c r="H921" i="2"/>
  <c r="H922" i="2"/>
  <c r="H923" i="2"/>
  <c r="H924" i="2"/>
  <c r="H925" i="2"/>
  <c r="H926" i="2"/>
  <c r="H927" i="2"/>
  <c r="H928" i="2"/>
  <c r="H929" i="2"/>
  <c r="H930" i="2"/>
  <c r="H931" i="2"/>
  <c r="H932" i="2"/>
  <c r="H933" i="2"/>
  <c r="H934" i="2"/>
  <c r="H935" i="2"/>
  <c r="H936" i="2"/>
  <c r="H937" i="2"/>
  <c r="H938" i="2"/>
  <c r="H939" i="2"/>
  <c r="H940" i="2"/>
  <c r="H941" i="2"/>
  <c r="H942" i="2"/>
  <c r="H943" i="2"/>
  <c r="H944" i="2"/>
  <c r="H945" i="2"/>
  <c r="H946" i="2"/>
  <c r="H947" i="2"/>
  <c r="H948" i="2"/>
  <c r="H949" i="2"/>
  <c r="H950" i="2"/>
  <c r="H951" i="2"/>
  <c r="H952" i="2"/>
  <c r="H953" i="2"/>
  <c r="H954" i="2"/>
  <c r="H955" i="2"/>
  <c r="H956" i="2"/>
  <c r="H957" i="2"/>
  <c r="H958" i="2"/>
  <c r="H959" i="2"/>
  <c r="H960" i="2"/>
  <c r="H961" i="2"/>
  <c r="H962" i="2"/>
  <c r="H963" i="2"/>
  <c r="H964" i="2"/>
  <c r="H965" i="2"/>
  <c r="H966" i="2"/>
  <c r="H967" i="2"/>
  <c r="H968" i="2"/>
  <c r="H969" i="2"/>
  <c r="H970" i="2"/>
  <c r="H971" i="2"/>
  <c r="H972" i="2"/>
  <c r="H973" i="2"/>
  <c r="H974" i="2"/>
  <c r="H975" i="2"/>
  <c r="H976" i="2"/>
  <c r="H977" i="2"/>
  <c r="H978" i="2"/>
  <c r="H979" i="2"/>
  <c r="H980" i="2"/>
  <c r="H981" i="2"/>
  <c r="H982" i="2"/>
  <c r="H983" i="2"/>
  <c r="H984" i="2"/>
  <c r="H985" i="2"/>
  <c r="H986" i="2"/>
  <c r="H987" i="2"/>
  <c r="H988" i="2"/>
  <c r="H989" i="2"/>
  <c r="H990" i="2"/>
  <c r="H991" i="2"/>
  <c r="H992" i="2"/>
  <c r="H993" i="2"/>
  <c r="H994" i="2"/>
  <c r="H995" i="2"/>
  <c r="H996" i="2"/>
  <c r="H997" i="2"/>
  <c r="H998" i="2"/>
  <c r="H999" i="2"/>
  <c r="H1000" i="2"/>
  <c r="F6" i="2"/>
  <c r="F7" i="2"/>
  <c r="Q7" i="2" s="1"/>
  <c r="F8" i="2"/>
  <c r="F10" i="2"/>
  <c r="F11" i="2"/>
  <c r="F12" i="2"/>
  <c r="Q12" i="2" s="1"/>
  <c r="V12" i="2" s="1"/>
  <c r="F13" i="2"/>
  <c r="F14" i="2"/>
  <c r="F15" i="2"/>
  <c r="F16" i="2"/>
  <c r="Q16" i="2" s="1"/>
  <c r="V16" i="2" s="1"/>
  <c r="F17" i="2"/>
  <c r="F18" i="2"/>
  <c r="F19" i="2"/>
  <c r="F20" i="2"/>
  <c r="Q20" i="2" s="1"/>
  <c r="V20" i="2" s="1"/>
  <c r="F21" i="2"/>
  <c r="F22" i="2"/>
  <c r="F23" i="2"/>
  <c r="F24" i="2"/>
  <c r="Q24" i="2" s="1"/>
  <c r="V24" i="2" s="1"/>
  <c r="F25" i="2"/>
  <c r="F26" i="2"/>
  <c r="F27" i="2"/>
  <c r="F28" i="2"/>
  <c r="Q28" i="2" s="1"/>
  <c r="V28" i="2" s="1"/>
  <c r="F29" i="2"/>
  <c r="F30" i="2"/>
  <c r="F31" i="2"/>
  <c r="F32" i="2"/>
  <c r="Q32" i="2" s="1"/>
  <c r="V32" i="2" s="1"/>
  <c r="F33" i="2"/>
  <c r="F34" i="2"/>
  <c r="F35" i="2"/>
  <c r="F36" i="2"/>
  <c r="Q36" i="2" s="1"/>
  <c r="V36" i="2" s="1"/>
  <c r="F37" i="2"/>
  <c r="F38" i="2"/>
  <c r="F39" i="2"/>
  <c r="F40" i="2"/>
  <c r="Q40" i="2" s="1"/>
  <c r="V40" i="2" s="1"/>
  <c r="F41" i="2"/>
  <c r="F42" i="2"/>
  <c r="F43" i="2"/>
  <c r="F44" i="2"/>
  <c r="Q44" i="2" s="1"/>
  <c r="V44" i="2" s="1"/>
  <c r="F45" i="2"/>
  <c r="F46" i="2"/>
  <c r="F47" i="2"/>
  <c r="F48" i="2"/>
  <c r="Q48" i="2" s="1"/>
  <c r="V48" i="2" s="1"/>
  <c r="F49" i="2"/>
  <c r="F50" i="2"/>
  <c r="F51" i="2"/>
  <c r="F52" i="2"/>
  <c r="Q52" i="2" s="1"/>
  <c r="V52" i="2" s="1"/>
  <c r="F53" i="2"/>
  <c r="F54" i="2"/>
  <c r="F55" i="2"/>
  <c r="F56" i="2"/>
  <c r="Q56" i="2" s="1"/>
  <c r="V56" i="2" s="1"/>
  <c r="F57" i="2"/>
  <c r="F58" i="2"/>
  <c r="F59" i="2"/>
  <c r="F60" i="2"/>
  <c r="Q60" i="2" s="1"/>
  <c r="V60" i="2" s="1"/>
  <c r="F61" i="2"/>
  <c r="F62" i="2"/>
  <c r="F63" i="2"/>
  <c r="F64" i="2"/>
  <c r="Q64" i="2" s="1"/>
  <c r="V64" i="2" s="1"/>
  <c r="F65" i="2"/>
  <c r="F66" i="2"/>
  <c r="F67" i="2"/>
  <c r="F68" i="2"/>
  <c r="Q68" i="2" s="1"/>
  <c r="V68" i="2" s="1"/>
  <c r="F69" i="2"/>
  <c r="F70" i="2"/>
  <c r="F71" i="2"/>
  <c r="F72" i="2"/>
  <c r="Q72" i="2" s="1"/>
  <c r="V72" i="2" s="1"/>
  <c r="F73" i="2"/>
  <c r="F74" i="2"/>
  <c r="F75" i="2"/>
  <c r="F76" i="2"/>
  <c r="Q76" i="2" s="1"/>
  <c r="V76" i="2" s="1"/>
  <c r="F77" i="2"/>
  <c r="F78" i="2"/>
  <c r="F79" i="2"/>
  <c r="F80" i="2"/>
  <c r="Q80" i="2" s="1"/>
  <c r="V80" i="2" s="1"/>
  <c r="F81" i="2"/>
  <c r="F82" i="2"/>
  <c r="F83" i="2"/>
  <c r="F84" i="2"/>
  <c r="Q84" i="2" s="1"/>
  <c r="V84" i="2" s="1"/>
  <c r="F85" i="2"/>
  <c r="F86" i="2"/>
  <c r="F87" i="2"/>
  <c r="F88" i="2"/>
  <c r="Q88" i="2" s="1"/>
  <c r="V88" i="2" s="1"/>
  <c r="F89" i="2"/>
  <c r="F90" i="2"/>
  <c r="F91" i="2"/>
  <c r="F92" i="2"/>
  <c r="Q92" i="2" s="1"/>
  <c r="V92" i="2" s="1"/>
  <c r="F93" i="2"/>
  <c r="F94" i="2"/>
  <c r="F95" i="2"/>
  <c r="F96" i="2"/>
  <c r="Q96" i="2" s="1"/>
  <c r="V96" i="2" s="1"/>
  <c r="F97" i="2"/>
  <c r="F98" i="2"/>
  <c r="F99" i="2"/>
  <c r="F100" i="2"/>
  <c r="Q100" i="2" s="1"/>
  <c r="V100" i="2" s="1"/>
  <c r="F101" i="2"/>
  <c r="F102" i="2"/>
  <c r="F103" i="2"/>
  <c r="F104" i="2"/>
  <c r="Q104" i="2" s="1"/>
  <c r="V104" i="2" s="1"/>
  <c r="F105" i="2"/>
  <c r="F106" i="2"/>
  <c r="F107" i="2"/>
  <c r="F108" i="2"/>
  <c r="Q108" i="2" s="1"/>
  <c r="V108" i="2" s="1"/>
  <c r="F109" i="2"/>
  <c r="F110" i="2"/>
  <c r="F111" i="2"/>
  <c r="F112" i="2"/>
  <c r="Q112" i="2" s="1"/>
  <c r="V112" i="2" s="1"/>
  <c r="F113" i="2"/>
  <c r="F114" i="2"/>
  <c r="F115" i="2"/>
  <c r="F116" i="2"/>
  <c r="Q116" i="2" s="1"/>
  <c r="V116" i="2" s="1"/>
  <c r="F117" i="2"/>
  <c r="F118" i="2"/>
  <c r="F119" i="2"/>
  <c r="F120" i="2"/>
  <c r="Q120" i="2" s="1"/>
  <c r="V120" i="2" s="1"/>
  <c r="F121" i="2"/>
  <c r="F122" i="2"/>
  <c r="F123" i="2"/>
  <c r="F124" i="2"/>
  <c r="Q124" i="2" s="1"/>
  <c r="V124" i="2" s="1"/>
  <c r="F125" i="2"/>
  <c r="F126" i="2"/>
  <c r="F127" i="2"/>
  <c r="F128" i="2"/>
  <c r="Q128" i="2" s="1"/>
  <c r="V128" i="2" s="1"/>
  <c r="F129" i="2"/>
  <c r="F130" i="2"/>
  <c r="F131" i="2"/>
  <c r="F132" i="2"/>
  <c r="Q132" i="2" s="1"/>
  <c r="V132" i="2" s="1"/>
  <c r="F133" i="2"/>
  <c r="F134" i="2"/>
  <c r="F135" i="2"/>
  <c r="F136" i="2"/>
  <c r="Q136" i="2" s="1"/>
  <c r="V136" i="2" s="1"/>
  <c r="F137" i="2"/>
  <c r="F138" i="2"/>
  <c r="F139" i="2"/>
  <c r="F140" i="2"/>
  <c r="Q140" i="2" s="1"/>
  <c r="V140" i="2" s="1"/>
  <c r="F141" i="2"/>
  <c r="F142" i="2"/>
  <c r="F143" i="2"/>
  <c r="F144" i="2"/>
  <c r="Q144" i="2" s="1"/>
  <c r="V144" i="2" s="1"/>
  <c r="F145" i="2"/>
  <c r="F146" i="2"/>
  <c r="F147" i="2"/>
  <c r="F148" i="2"/>
  <c r="Q148" i="2" s="1"/>
  <c r="V148" i="2" s="1"/>
  <c r="F149" i="2"/>
  <c r="F150" i="2"/>
  <c r="F151" i="2"/>
  <c r="F152" i="2"/>
  <c r="Q152" i="2" s="1"/>
  <c r="V152" i="2" s="1"/>
  <c r="F153" i="2"/>
  <c r="F154" i="2"/>
  <c r="F155" i="2"/>
  <c r="F156" i="2"/>
  <c r="Q156" i="2" s="1"/>
  <c r="V156" i="2" s="1"/>
  <c r="F157" i="2"/>
  <c r="F158" i="2"/>
  <c r="F159" i="2"/>
  <c r="F160" i="2"/>
  <c r="Q160" i="2" s="1"/>
  <c r="V160" i="2" s="1"/>
  <c r="F161" i="2"/>
  <c r="F162" i="2"/>
  <c r="F163" i="2"/>
  <c r="F164" i="2"/>
  <c r="Q164" i="2" s="1"/>
  <c r="V164" i="2" s="1"/>
  <c r="F165" i="2"/>
  <c r="F166" i="2"/>
  <c r="F167" i="2"/>
  <c r="F168" i="2"/>
  <c r="Q168" i="2" s="1"/>
  <c r="V168" i="2" s="1"/>
  <c r="F169" i="2"/>
  <c r="F170" i="2"/>
  <c r="F171" i="2"/>
  <c r="F172" i="2"/>
  <c r="Q172" i="2" s="1"/>
  <c r="V172" i="2" s="1"/>
  <c r="F173" i="2"/>
  <c r="F174" i="2"/>
  <c r="F175" i="2"/>
  <c r="F176" i="2"/>
  <c r="Q176" i="2" s="1"/>
  <c r="V176" i="2" s="1"/>
  <c r="F177" i="2"/>
  <c r="F178" i="2"/>
  <c r="F179" i="2"/>
  <c r="F180" i="2"/>
  <c r="Q180" i="2" s="1"/>
  <c r="V180" i="2" s="1"/>
  <c r="F181" i="2"/>
  <c r="F182" i="2"/>
  <c r="F183" i="2"/>
  <c r="F184" i="2"/>
  <c r="Q184" i="2" s="1"/>
  <c r="V184" i="2" s="1"/>
  <c r="F185" i="2"/>
  <c r="F186" i="2"/>
  <c r="F187" i="2"/>
  <c r="F188" i="2"/>
  <c r="Q188" i="2" s="1"/>
  <c r="V188" i="2" s="1"/>
  <c r="F189" i="2"/>
  <c r="F190" i="2"/>
  <c r="F191" i="2"/>
  <c r="F192" i="2"/>
  <c r="Q192" i="2" s="1"/>
  <c r="V192" i="2" s="1"/>
  <c r="F193" i="2"/>
  <c r="F194" i="2"/>
  <c r="F195" i="2"/>
  <c r="F196" i="2"/>
  <c r="Q196" i="2" s="1"/>
  <c r="V196" i="2" s="1"/>
  <c r="F197" i="2"/>
  <c r="F198" i="2"/>
  <c r="F199" i="2"/>
  <c r="F200" i="2"/>
  <c r="Q200" i="2" s="1"/>
  <c r="V200" i="2" s="1"/>
  <c r="F201" i="2"/>
  <c r="F202" i="2"/>
  <c r="F203" i="2"/>
  <c r="F204" i="2"/>
  <c r="Q204" i="2" s="1"/>
  <c r="V204" i="2" s="1"/>
  <c r="F205" i="2"/>
  <c r="F206" i="2"/>
  <c r="F207" i="2"/>
  <c r="F208" i="2"/>
  <c r="Q208" i="2" s="1"/>
  <c r="V208" i="2" s="1"/>
  <c r="F209" i="2"/>
  <c r="F210" i="2"/>
  <c r="F211" i="2"/>
  <c r="F212" i="2"/>
  <c r="Q212" i="2" s="1"/>
  <c r="V212" i="2" s="1"/>
  <c r="F213" i="2"/>
  <c r="F214" i="2"/>
  <c r="F215" i="2"/>
  <c r="F216" i="2"/>
  <c r="Q216" i="2" s="1"/>
  <c r="V216" i="2" s="1"/>
  <c r="F217" i="2"/>
  <c r="F218" i="2"/>
  <c r="F219" i="2"/>
  <c r="F220" i="2"/>
  <c r="Q220" i="2" s="1"/>
  <c r="V220" i="2" s="1"/>
  <c r="F221" i="2"/>
  <c r="F222" i="2"/>
  <c r="F223" i="2"/>
  <c r="F224" i="2"/>
  <c r="Q224" i="2" s="1"/>
  <c r="V224" i="2" s="1"/>
  <c r="F225" i="2"/>
  <c r="F226" i="2"/>
  <c r="F227" i="2"/>
  <c r="F228" i="2"/>
  <c r="Q228" i="2" s="1"/>
  <c r="V228" i="2" s="1"/>
  <c r="F229" i="2"/>
  <c r="F230" i="2"/>
  <c r="F231" i="2"/>
  <c r="F232" i="2"/>
  <c r="Q232" i="2" s="1"/>
  <c r="V232" i="2" s="1"/>
  <c r="F233" i="2"/>
  <c r="F234" i="2"/>
  <c r="F235" i="2"/>
  <c r="F236" i="2"/>
  <c r="Q236" i="2" s="1"/>
  <c r="V236" i="2" s="1"/>
  <c r="F237" i="2"/>
  <c r="F238" i="2"/>
  <c r="F239" i="2"/>
  <c r="F240" i="2"/>
  <c r="Q240" i="2" s="1"/>
  <c r="V240" i="2" s="1"/>
  <c r="F241" i="2"/>
  <c r="F242" i="2"/>
  <c r="F243" i="2"/>
  <c r="F244" i="2"/>
  <c r="Q244" i="2" s="1"/>
  <c r="V244" i="2" s="1"/>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B2" i="2"/>
  <c r="B1" i="2"/>
  <c r="J6" i="18"/>
  <c r="J7" i="18"/>
  <c r="J8" i="18"/>
  <c r="J9" i="18"/>
  <c r="J10" i="18"/>
  <c r="J11" i="18"/>
  <c r="J12" i="18"/>
  <c r="J13" i="18"/>
  <c r="J14" i="18"/>
  <c r="J15" i="18"/>
  <c r="J16" i="18"/>
  <c r="J17" i="18"/>
  <c r="J18" i="18"/>
  <c r="J19" i="18"/>
  <c r="J20" i="18"/>
  <c r="J21" i="18"/>
  <c r="J22" i="18"/>
  <c r="J23" i="18"/>
  <c r="J24" i="18"/>
  <c r="J25" i="18"/>
  <c r="J26" i="18"/>
  <c r="J27" i="18"/>
  <c r="J28" i="18"/>
  <c r="J29" i="18"/>
  <c r="J30" i="18"/>
  <c r="J31" i="18"/>
  <c r="J32" i="18"/>
  <c r="J33" i="18"/>
  <c r="J34" i="18"/>
  <c r="J35" i="18"/>
  <c r="J36" i="18"/>
  <c r="J37" i="18"/>
  <c r="J38" i="18"/>
  <c r="J39" i="18"/>
  <c r="J40" i="18"/>
  <c r="J41" i="18"/>
  <c r="J42" i="18"/>
  <c r="J43" i="18"/>
  <c r="J44" i="18"/>
  <c r="J45" i="18"/>
  <c r="J46" i="18"/>
  <c r="J47" i="18"/>
  <c r="J48" i="18"/>
  <c r="J49" i="18"/>
  <c r="J50" i="18"/>
  <c r="J51" i="18"/>
  <c r="J52" i="18"/>
  <c r="J53" i="18"/>
  <c r="J54" i="18"/>
  <c r="J55" i="18"/>
  <c r="J56" i="18"/>
  <c r="J57" i="18"/>
  <c r="J58" i="18"/>
  <c r="J59" i="18"/>
  <c r="J60" i="18"/>
  <c r="J61" i="18"/>
  <c r="J62" i="18"/>
  <c r="J63" i="18"/>
  <c r="J64" i="18"/>
  <c r="J65" i="18"/>
  <c r="J66" i="18"/>
  <c r="J67" i="18"/>
  <c r="J68" i="18"/>
  <c r="J69" i="18"/>
  <c r="J70" i="18"/>
  <c r="J71" i="18"/>
  <c r="J72" i="18"/>
  <c r="J73" i="18"/>
  <c r="J74" i="18"/>
  <c r="J75" i="18"/>
  <c r="J76" i="18"/>
  <c r="J77" i="18"/>
  <c r="J78" i="18"/>
  <c r="J79" i="18"/>
  <c r="J80" i="18"/>
  <c r="J81" i="18"/>
  <c r="J82" i="18"/>
  <c r="J83" i="18"/>
  <c r="J84" i="18"/>
  <c r="J85" i="18"/>
  <c r="J86" i="18"/>
  <c r="J87" i="18"/>
  <c r="J88" i="18"/>
  <c r="J89" i="18"/>
  <c r="J90" i="18"/>
  <c r="J91" i="18"/>
  <c r="J92" i="18"/>
  <c r="J93" i="18"/>
  <c r="J94" i="18"/>
  <c r="J95" i="18"/>
  <c r="J96" i="18"/>
  <c r="J97" i="18"/>
  <c r="J98" i="18"/>
  <c r="J99" i="18"/>
  <c r="J100" i="18"/>
  <c r="J101" i="18"/>
  <c r="J102" i="18"/>
  <c r="J103" i="18"/>
  <c r="J104" i="18"/>
  <c r="J105" i="18"/>
  <c r="J106" i="18"/>
  <c r="J107" i="18"/>
  <c r="J108" i="18"/>
  <c r="J109" i="18"/>
  <c r="J110" i="18"/>
  <c r="J111" i="18"/>
  <c r="J112" i="18"/>
  <c r="J113" i="18"/>
  <c r="J114" i="18"/>
  <c r="J115" i="18"/>
  <c r="J116" i="18"/>
  <c r="J117" i="18"/>
  <c r="J118" i="18"/>
  <c r="J119" i="18"/>
  <c r="J120" i="18"/>
  <c r="J121" i="18"/>
  <c r="J122" i="18"/>
  <c r="J123" i="18"/>
  <c r="J124" i="18"/>
  <c r="J125" i="18"/>
  <c r="J126" i="18"/>
  <c r="J127" i="18"/>
  <c r="J128" i="18"/>
  <c r="J129" i="18"/>
  <c r="J130" i="18"/>
  <c r="J131" i="18"/>
  <c r="J132" i="18"/>
  <c r="J133" i="18"/>
  <c r="J134" i="18"/>
  <c r="J135" i="18"/>
  <c r="J136" i="18"/>
  <c r="J137" i="18"/>
  <c r="J138" i="18"/>
  <c r="J139" i="18"/>
  <c r="J140" i="18"/>
  <c r="J141" i="18"/>
  <c r="J142" i="18"/>
  <c r="J143" i="18"/>
  <c r="J144" i="18"/>
  <c r="J145" i="18"/>
  <c r="J146" i="18"/>
  <c r="J147" i="18"/>
  <c r="J148" i="18"/>
  <c r="J149" i="18"/>
  <c r="J150" i="18"/>
  <c r="J151" i="18"/>
  <c r="J152" i="18"/>
  <c r="J153" i="18"/>
  <c r="J154" i="18"/>
  <c r="J155" i="18"/>
  <c r="J156" i="18"/>
  <c r="J157" i="18"/>
  <c r="J158" i="18"/>
  <c r="J159" i="18"/>
  <c r="J160" i="18"/>
  <c r="J161" i="18"/>
  <c r="J162" i="18"/>
  <c r="J163" i="18"/>
  <c r="J164" i="18"/>
  <c r="J165" i="18"/>
  <c r="J166" i="18"/>
  <c r="J167" i="18"/>
  <c r="J168" i="18"/>
  <c r="J169" i="18"/>
  <c r="J170" i="18"/>
  <c r="J171" i="18"/>
  <c r="J172" i="18"/>
  <c r="J173" i="18"/>
  <c r="J174" i="18"/>
  <c r="J175" i="18"/>
  <c r="J176" i="18"/>
  <c r="J177" i="18"/>
  <c r="J178" i="18"/>
  <c r="J179" i="18"/>
  <c r="J180" i="18"/>
  <c r="J181" i="18"/>
  <c r="J182" i="18"/>
  <c r="J183" i="18"/>
  <c r="J184" i="18"/>
  <c r="J185" i="18"/>
  <c r="J186" i="18"/>
  <c r="J187" i="18"/>
  <c r="J188" i="18"/>
  <c r="J189" i="18"/>
  <c r="J190" i="18"/>
  <c r="J191" i="18"/>
  <c r="J192" i="18"/>
  <c r="J193" i="18"/>
  <c r="J194" i="18"/>
  <c r="J195" i="18"/>
  <c r="J196" i="18"/>
  <c r="J197" i="18"/>
  <c r="J198" i="18"/>
  <c r="J199" i="18"/>
  <c r="J200" i="18"/>
  <c r="J201" i="18"/>
  <c r="J202" i="18"/>
  <c r="J203" i="18"/>
  <c r="J204" i="18"/>
  <c r="J205" i="18"/>
  <c r="J206" i="18"/>
  <c r="J207" i="18"/>
  <c r="J208" i="18"/>
  <c r="J209" i="18"/>
  <c r="J210" i="18"/>
  <c r="J211" i="18"/>
  <c r="J212" i="18"/>
  <c r="J213" i="18"/>
  <c r="J214" i="18"/>
  <c r="J215" i="18"/>
  <c r="J216" i="18"/>
  <c r="J217" i="18"/>
  <c r="J218" i="18"/>
  <c r="J219" i="18"/>
  <c r="J220" i="18"/>
  <c r="J221" i="18"/>
  <c r="J222" i="18"/>
  <c r="J223" i="18"/>
  <c r="J224" i="18"/>
  <c r="J225" i="18"/>
  <c r="J226" i="18"/>
  <c r="J227" i="18"/>
  <c r="J228" i="18"/>
  <c r="J229" i="18"/>
  <c r="J230" i="18"/>
  <c r="J231" i="18"/>
  <c r="J232" i="18"/>
  <c r="J233" i="18"/>
  <c r="J234" i="18"/>
  <c r="J235" i="18"/>
  <c r="J236" i="18"/>
  <c r="J237" i="18"/>
  <c r="J238" i="18"/>
  <c r="J239" i="18"/>
  <c r="J240" i="18"/>
  <c r="J241" i="18"/>
  <c r="J242" i="18"/>
  <c r="J243" i="18"/>
  <c r="J244" i="18"/>
  <c r="J245" i="18"/>
  <c r="J246" i="18"/>
  <c r="J247" i="18"/>
  <c r="J248" i="18"/>
  <c r="J249" i="18"/>
  <c r="J250" i="18"/>
  <c r="J251" i="18"/>
  <c r="J252" i="18"/>
  <c r="J253" i="18"/>
  <c r="J254" i="18"/>
  <c r="J255" i="18"/>
  <c r="J256" i="18"/>
  <c r="J257" i="18"/>
  <c r="J258" i="18"/>
  <c r="J259" i="18"/>
  <c r="J260" i="18"/>
  <c r="J261" i="18"/>
  <c r="J262" i="18"/>
  <c r="J263" i="18"/>
  <c r="J264" i="18"/>
  <c r="J265" i="18"/>
  <c r="J266" i="18"/>
  <c r="J267" i="18"/>
  <c r="J268" i="18"/>
  <c r="J269" i="18"/>
  <c r="J270" i="18"/>
  <c r="J271" i="18"/>
  <c r="J272" i="18"/>
  <c r="J273" i="18"/>
  <c r="J274" i="18"/>
  <c r="J275" i="18"/>
  <c r="J276" i="18"/>
  <c r="J277" i="18"/>
  <c r="J278" i="18"/>
  <c r="J279" i="18"/>
  <c r="J280" i="18"/>
  <c r="J281" i="18"/>
  <c r="J282" i="18"/>
  <c r="J283" i="18"/>
  <c r="J284" i="18"/>
  <c r="J285" i="18"/>
  <c r="J286" i="18"/>
  <c r="J287" i="18"/>
  <c r="J288" i="18"/>
  <c r="J289" i="18"/>
  <c r="J290" i="18"/>
  <c r="J291" i="18"/>
  <c r="J292" i="18"/>
  <c r="J293" i="18"/>
  <c r="J294" i="18"/>
  <c r="J295" i="18"/>
  <c r="J296" i="18"/>
  <c r="J297" i="18"/>
  <c r="J298" i="18"/>
  <c r="J299" i="18"/>
  <c r="J300" i="18"/>
  <c r="J301" i="18"/>
  <c r="J302" i="18"/>
  <c r="J303" i="18"/>
  <c r="J304" i="18"/>
  <c r="J305" i="18"/>
  <c r="J306" i="18"/>
  <c r="J307" i="18"/>
  <c r="J308" i="18"/>
  <c r="J309" i="18"/>
  <c r="J310" i="18"/>
  <c r="J311" i="18"/>
  <c r="J312" i="18"/>
  <c r="J313" i="18"/>
  <c r="J314" i="18"/>
  <c r="J315" i="18"/>
  <c r="J316" i="18"/>
  <c r="J317" i="18"/>
  <c r="J318" i="18"/>
  <c r="J319" i="18"/>
  <c r="J320" i="18"/>
  <c r="J321" i="18"/>
  <c r="J322" i="18"/>
  <c r="J323" i="18"/>
  <c r="J324" i="18"/>
  <c r="J325" i="18"/>
  <c r="J326" i="18"/>
  <c r="J327" i="18"/>
  <c r="J328" i="18"/>
  <c r="J329" i="18"/>
  <c r="J330" i="18"/>
  <c r="J331" i="18"/>
  <c r="J332" i="18"/>
  <c r="J333" i="18"/>
  <c r="J334" i="18"/>
  <c r="J335" i="18"/>
  <c r="J336" i="18"/>
  <c r="J337" i="18"/>
  <c r="J338" i="18"/>
  <c r="J339" i="18"/>
  <c r="J340" i="18"/>
  <c r="J341" i="18"/>
  <c r="J342" i="18"/>
  <c r="J343" i="18"/>
  <c r="J344" i="18"/>
  <c r="J345" i="18"/>
  <c r="J346" i="18"/>
  <c r="J347" i="18"/>
  <c r="J348" i="18"/>
  <c r="J349" i="18"/>
  <c r="J350" i="18"/>
  <c r="J351" i="18"/>
  <c r="J352" i="18"/>
  <c r="J353" i="18"/>
  <c r="J354" i="18"/>
  <c r="J355" i="18"/>
  <c r="J356" i="18"/>
  <c r="J357" i="18"/>
  <c r="J358" i="18"/>
  <c r="J359" i="18"/>
  <c r="J360" i="18"/>
  <c r="J361" i="18"/>
  <c r="J362" i="18"/>
  <c r="J363" i="18"/>
  <c r="J364" i="18"/>
  <c r="J365" i="18"/>
  <c r="J366" i="18"/>
  <c r="J367" i="18"/>
  <c r="J368" i="18"/>
  <c r="J369" i="18"/>
  <c r="J370" i="18"/>
  <c r="J371" i="18"/>
  <c r="J372" i="18"/>
  <c r="J373" i="18"/>
  <c r="J374" i="18"/>
  <c r="J375" i="18"/>
  <c r="J376" i="18"/>
  <c r="J377" i="18"/>
  <c r="J378" i="18"/>
  <c r="J379" i="18"/>
  <c r="J380" i="18"/>
  <c r="J381" i="18"/>
  <c r="J382" i="18"/>
  <c r="J383" i="18"/>
  <c r="J384" i="18"/>
  <c r="J385" i="18"/>
  <c r="J386" i="18"/>
  <c r="J387" i="18"/>
  <c r="J388" i="18"/>
  <c r="J389" i="18"/>
  <c r="J390" i="18"/>
  <c r="J391" i="18"/>
  <c r="J392" i="18"/>
  <c r="J393" i="18"/>
  <c r="J394" i="18"/>
  <c r="J395" i="18"/>
  <c r="J396" i="18"/>
  <c r="J397" i="18"/>
  <c r="J398" i="18"/>
  <c r="J399" i="18"/>
  <c r="J400" i="18"/>
  <c r="J401" i="18"/>
  <c r="J402" i="18"/>
  <c r="J403" i="18"/>
  <c r="J404" i="18"/>
  <c r="J405" i="18"/>
  <c r="J406" i="18"/>
  <c r="J407" i="18"/>
  <c r="J408" i="18"/>
  <c r="J409" i="18"/>
  <c r="J410" i="18"/>
  <c r="J411" i="18"/>
  <c r="J412" i="18"/>
  <c r="J413" i="18"/>
  <c r="J414" i="18"/>
  <c r="J415" i="18"/>
  <c r="J416" i="18"/>
  <c r="J417" i="18"/>
  <c r="J418" i="18"/>
  <c r="J419" i="18"/>
  <c r="J420" i="18"/>
  <c r="J421" i="18"/>
  <c r="J422" i="18"/>
  <c r="J423" i="18"/>
  <c r="J424" i="18"/>
  <c r="J425" i="18"/>
  <c r="J426" i="18"/>
  <c r="J427" i="18"/>
  <c r="J428" i="18"/>
  <c r="J429" i="18"/>
  <c r="J430" i="18"/>
  <c r="J431" i="18"/>
  <c r="J432" i="18"/>
  <c r="J433" i="18"/>
  <c r="J434" i="18"/>
  <c r="J435" i="18"/>
  <c r="J436" i="18"/>
  <c r="J437" i="18"/>
  <c r="J438" i="18"/>
  <c r="J439" i="18"/>
  <c r="J440" i="18"/>
  <c r="J441" i="18"/>
  <c r="J442" i="18"/>
  <c r="J443" i="18"/>
  <c r="J444" i="18"/>
  <c r="J445" i="18"/>
  <c r="J446" i="18"/>
  <c r="J447" i="18"/>
  <c r="J448" i="18"/>
  <c r="J449" i="18"/>
  <c r="J450" i="18"/>
  <c r="J451" i="18"/>
  <c r="J452" i="18"/>
  <c r="J453" i="18"/>
  <c r="J454" i="18"/>
  <c r="J455" i="18"/>
  <c r="J456" i="18"/>
  <c r="J457" i="18"/>
  <c r="J458" i="18"/>
  <c r="J459" i="18"/>
  <c r="J460" i="18"/>
  <c r="J461" i="18"/>
  <c r="J462" i="18"/>
  <c r="J463" i="18"/>
  <c r="J464" i="18"/>
  <c r="J465" i="18"/>
  <c r="J466" i="18"/>
  <c r="J467" i="18"/>
  <c r="J468" i="18"/>
  <c r="J469" i="18"/>
  <c r="J470" i="18"/>
  <c r="J471" i="18"/>
  <c r="J472" i="18"/>
  <c r="J473" i="18"/>
  <c r="J474" i="18"/>
  <c r="J475" i="18"/>
  <c r="J476" i="18"/>
  <c r="J477" i="18"/>
  <c r="J478" i="18"/>
  <c r="J479" i="18"/>
  <c r="J480" i="18"/>
  <c r="J481" i="18"/>
  <c r="J482" i="18"/>
  <c r="J483" i="18"/>
  <c r="J484" i="18"/>
  <c r="J485" i="18"/>
  <c r="J486" i="18"/>
  <c r="J487" i="18"/>
  <c r="J488" i="18"/>
  <c r="J489" i="18"/>
  <c r="J490" i="18"/>
  <c r="J491" i="18"/>
  <c r="J492" i="18"/>
  <c r="J493" i="18"/>
  <c r="J494" i="18"/>
  <c r="J495" i="18"/>
  <c r="J496" i="18"/>
  <c r="J497" i="18"/>
  <c r="J498" i="18"/>
  <c r="J499" i="18"/>
  <c r="J500" i="18"/>
  <c r="J501" i="18"/>
  <c r="J502" i="18"/>
  <c r="J503" i="18"/>
  <c r="J504" i="18"/>
  <c r="J505" i="18"/>
  <c r="J506" i="18"/>
  <c r="J507" i="18"/>
  <c r="J508" i="18"/>
  <c r="J509" i="18"/>
  <c r="J510" i="18"/>
  <c r="J511" i="18"/>
  <c r="J512" i="18"/>
  <c r="J513" i="18"/>
  <c r="J514" i="18"/>
  <c r="J515" i="18"/>
  <c r="J516" i="18"/>
  <c r="J517" i="18"/>
  <c r="J518" i="18"/>
  <c r="J519" i="18"/>
  <c r="J520" i="18"/>
  <c r="J521" i="18"/>
  <c r="J522" i="18"/>
  <c r="J523" i="18"/>
  <c r="J524" i="18"/>
  <c r="J525" i="18"/>
  <c r="J526" i="18"/>
  <c r="J527" i="18"/>
  <c r="J528" i="18"/>
  <c r="J529" i="18"/>
  <c r="J530" i="18"/>
  <c r="J531" i="18"/>
  <c r="J532" i="18"/>
  <c r="J533" i="18"/>
  <c r="J534" i="18"/>
  <c r="J535" i="18"/>
  <c r="J536" i="18"/>
  <c r="J537" i="18"/>
  <c r="J538" i="18"/>
  <c r="J539" i="18"/>
  <c r="J540" i="18"/>
  <c r="J541" i="18"/>
  <c r="J542" i="18"/>
  <c r="J543" i="18"/>
  <c r="J544" i="18"/>
  <c r="J545" i="18"/>
  <c r="J546" i="18"/>
  <c r="J547" i="18"/>
  <c r="J548" i="18"/>
  <c r="J549" i="18"/>
  <c r="J550" i="18"/>
  <c r="J551" i="18"/>
  <c r="J552" i="18"/>
  <c r="J553" i="18"/>
  <c r="J554" i="18"/>
  <c r="J555" i="18"/>
  <c r="J556" i="18"/>
  <c r="J557" i="18"/>
  <c r="J558" i="18"/>
  <c r="J559" i="18"/>
  <c r="J560" i="18"/>
  <c r="J561" i="18"/>
  <c r="J562" i="18"/>
  <c r="J563" i="18"/>
  <c r="J564" i="18"/>
  <c r="J565" i="18"/>
  <c r="J566" i="18"/>
  <c r="J567" i="18"/>
  <c r="J568" i="18"/>
  <c r="J569" i="18"/>
  <c r="J570" i="18"/>
  <c r="J571" i="18"/>
  <c r="J572" i="18"/>
  <c r="J573" i="18"/>
  <c r="J574" i="18"/>
  <c r="J575" i="18"/>
  <c r="J576" i="18"/>
  <c r="J577" i="18"/>
  <c r="J578" i="18"/>
  <c r="J579" i="18"/>
  <c r="J580" i="18"/>
  <c r="J581" i="18"/>
  <c r="J582" i="18"/>
  <c r="J583" i="18"/>
  <c r="J584" i="18"/>
  <c r="J585" i="18"/>
  <c r="J586" i="18"/>
  <c r="J587" i="18"/>
  <c r="J588" i="18"/>
  <c r="J589" i="18"/>
  <c r="J590" i="18"/>
  <c r="J591" i="18"/>
  <c r="J592" i="18"/>
  <c r="J593" i="18"/>
  <c r="J594" i="18"/>
  <c r="J595" i="18"/>
  <c r="J596" i="18"/>
  <c r="J597" i="18"/>
  <c r="J598" i="18"/>
  <c r="J599" i="18"/>
  <c r="J600" i="18"/>
  <c r="J601" i="18"/>
  <c r="J602" i="18"/>
  <c r="J603" i="18"/>
  <c r="J604" i="18"/>
  <c r="J605" i="18"/>
  <c r="J606" i="18"/>
  <c r="J607" i="18"/>
  <c r="J608" i="18"/>
  <c r="J609" i="18"/>
  <c r="J610" i="18"/>
  <c r="J611" i="18"/>
  <c r="J612" i="18"/>
  <c r="J613" i="18"/>
  <c r="J614" i="18"/>
  <c r="J615" i="18"/>
  <c r="J616" i="18"/>
  <c r="J617" i="18"/>
  <c r="J618" i="18"/>
  <c r="J619" i="18"/>
  <c r="J620" i="18"/>
  <c r="J621" i="18"/>
  <c r="J622" i="18"/>
  <c r="J623" i="18"/>
  <c r="J624" i="18"/>
  <c r="J625" i="18"/>
  <c r="J626" i="18"/>
  <c r="J627" i="18"/>
  <c r="J628" i="18"/>
  <c r="J629" i="18"/>
  <c r="J630" i="18"/>
  <c r="J631" i="18"/>
  <c r="J632" i="18"/>
  <c r="J633" i="18"/>
  <c r="J634" i="18"/>
  <c r="J635" i="18"/>
  <c r="J636" i="18"/>
  <c r="J637" i="18"/>
  <c r="J638" i="18"/>
  <c r="J639" i="18"/>
  <c r="J640" i="18"/>
  <c r="J641" i="18"/>
  <c r="J642" i="18"/>
  <c r="J643" i="18"/>
  <c r="J644" i="18"/>
  <c r="J645" i="18"/>
  <c r="J646" i="18"/>
  <c r="J647" i="18"/>
  <c r="J648" i="18"/>
  <c r="J649" i="18"/>
  <c r="J650" i="18"/>
  <c r="J651" i="18"/>
  <c r="J652" i="18"/>
  <c r="J653" i="18"/>
  <c r="J654" i="18"/>
  <c r="J655" i="18"/>
  <c r="J656" i="18"/>
  <c r="J657" i="18"/>
  <c r="J658" i="18"/>
  <c r="J659" i="18"/>
  <c r="J660" i="18"/>
  <c r="J661" i="18"/>
  <c r="J662" i="18"/>
  <c r="J663" i="18"/>
  <c r="J664" i="18"/>
  <c r="J665" i="18"/>
  <c r="J666" i="18"/>
  <c r="J667" i="18"/>
  <c r="J668" i="18"/>
  <c r="J669" i="18"/>
  <c r="J670" i="18"/>
  <c r="J671" i="18"/>
  <c r="J672" i="18"/>
  <c r="J673" i="18"/>
  <c r="J674" i="18"/>
  <c r="J675" i="18"/>
  <c r="J676" i="18"/>
  <c r="J677" i="18"/>
  <c r="J678" i="18"/>
  <c r="J679" i="18"/>
  <c r="J680" i="18"/>
  <c r="J681" i="18"/>
  <c r="J682" i="18"/>
  <c r="J683" i="18"/>
  <c r="J684" i="18"/>
  <c r="J685" i="18"/>
  <c r="J686" i="18"/>
  <c r="J687" i="18"/>
  <c r="J688" i="18"/>
  <c r="J689" i="18"/>
  <c r="J690" i="18"/>
  <c r="J691" i="18"/>
  <c r="J692" i="18"/>
  <c r="J693" i="18"/>
  <c r="J694" i="18"/>
  <c r="J695" i="18"/>
  <c r="J696" i="18"/>
  <c r="J697" i="18"/>
  <c r="J698" i="18"/>
  <c r="J699" i="18"/>
  <c r="J700" i="18"/>
  <c r="J701" i="18"/>
  <c r="J702" i="18"/>
  <c r="J703" i="18"/>
  <c r="J704" i="18"/>
  <c r="J705" i="18"/>
  <c r="J706" i="18"/>
  <c r="J707" i="18"/>
  <c r="J708" i="18"/>
  <c r="J709" i="18"/>
  <c r="J710" i="18"/>
  <c r="J711" i="18"/>
  <c r="J712" i="18"/>
  <c r="J713" i="18"/>
  <c r="J714" i="18"/>
  <c r="J715" i="18"/>
  <c r="J716" i="18"/>
  <c r="J717" i="18"/>
  <c r="J718" i="18"/>
  <c r="J719" i="18"/>
  <c r="J720" i="18"/>
  <c r="J721" i="18"/>
  <c r="J722" i="18"/>
  <c r="J723" i="18"/>
  <c r="J724" i="18"/>
  <c r="J725" i="18"/>
  <c r="J726" i="18"/>
  <c r="J727" i="18"/>
  <c r="J728" i="18"/>
  <c r="J729" i="18"/>
  <c r="J730" i="18"/>
  <c r="J731" i="18"/>
  <c r="J732" i="18"/>
  <c r="J733" i="18"/>
  <c r="J734" i="18"/>
  <c r="J735" i="18"/>
  <c r="J736" i="18"/>
  <c r="J737" i="18"/>
  <c r="J738" i="18"/>
  <c r="J739" i="18"/>
  <c r="J740" i="18"/>
  <c r="J741" i="18"/>
  <c r="J742" i="18"/>
  <c r="J743" i="18"/>
  <c r="J744" i="18"/>
  <c r="J745" i="18"/>
  <c r="J746" i="18"/>
  <c r="J747" i="18"/>
  <c r="J748" i="18"/>
  <c r="J749" i="18"/>
  <c r="J750" i="18"/>
  <c r="J751" i="18"/>
  <c r="J752" i="18"/>
  <c r="J753" i="18"/>
  <c r="J754" i="18"/>
  <c r="J755" i="18"/>
  <c r="J756" i="18"/>
  <c r="J757" i="18"/>
  <c r="J758" i="18"/>
  <c r="J759" i="18"/>
  <c r="J760" i="18"/>
  <c r="J761" i="18"/>
  <c r="J762" i="18"/>
  <c r="J763" i="18"/>
  <c r="J764" i="18"/>
  <c r="J765" i="18"/>
  <c r="J766" i="18"/>
  <c r="J767" i="18"/>
  <c r="J768" i="18"/>
  <c r="J769" i="18"/>
  <c r="J770" i="18"/>
  <c r="J771" i="18"/>
  <c r="J772" i="18"/>
  <c r="J773" i="18"/>
  <c r="J774" i="18"/>
  <c r="J775" i="18"/>
  <c r="J776" i="18"/>
  <c r="J777" i="18"/>
  <c r="J778" i="18"/>
  <c r="J779" i="18"/>
  <c r="J780" i="18"/>
  <c r="J781" i="18"/>
  <c r="J782" i="18"/>
  <c r="J783" i="18"/>
  <c r="J784" i="18"/>
  <c r="J785" i="18"/>
  <c r="J786" i="18"/>
  <c r="J787" i="18"/>
  <c r="J788" i="18"/>
  <c r="J789" i="18"/>
  <c r="J790" i="18"/>
  <c r="J791" i="18"/>
  <c r="J792" i="18"/>
  <c r="J793" i="18"/>
  <c r="J794" i="18"/>
  <c r="J795" i="18"/>
  <c r="J796" i="18"/>
  <c r="J797" i="18"/>
  <c r="J798" i="18"/>
  <c r="J799" i="18"/>
  <c r="J800" i="18"/>
  <c r="J801" i="18"/>
  <c r="J802" i="18"/>
  <c r="J803" i="18"/>
  <c r="J804" i="18"/>
  <c r="J805" i="18"/>
  <c r="J806" i="18"/>
  <c r="J807" i="18"/>
  <c r="J808" i="18"/>
  <c r="J809" i="18"/>
  <c r="J810" i="18"/>
  <c r="J811" i="18"/>
  <c r="J812" i="18"/>
  <c r="J813" i="18"/>
  <c r="J814" i="18"/>
  <c r="J815" i="18"/>
  <c r="J816" i="18"/>
  <c r="J817" i="18"/>
  <c r="J818" i="18"/>
  <c r="J819" i="18"/>
  <c r="J820" i="18"/>
  <c r="J821" i="18"/>
  <c r="J822" i="18"/>
  <c r="J823" i="18"/>
  <c r="J824" i="18"/>
  <c r="J825" i="18"/>
  <c r="J826" i="18"/>
  <c r="J827" i="18"/>
  <c r="J828" i="18"/>
  <c r="J829" i="18"/>
  <c r="J830" i="18"/>
  <c r="J831" i="18"/>
  <c r="J832" i="18"/>
  <c r="J833" i="18"/>
  <c r="J834" i="18"/>
  <c r="J835" i="18"/>
  <c r="J836" i="18"/>
  <c r="J837" i="18"/>
  <c r="J838" i="18"/>
  <c r="J839" i="18"/>
  <c r="J840" i="18"/>
  <c r="J841" i="18"/>
  <c r="J842" i="18"/>
  <c r="J843" i="18"/>
  <c r="J844" i="18"/>
  <c r="J845" i="18"/>
  <c r="J846" i="18"/>
  <c r="J847" i="18"/>
  <c r="J848" i="18"/>
  <c r="J849" i="18"/>
  <c r="J850" i="18"/>
  <c r="J851" i="18"/>
  <c r="J852" i="18"/>
  <c r="J853" i="18"/>
  <c r="J854" i="18"/>
  <c r="J855" i="18"/>
  <c r="J856" i="18"/>
  <c r="J857" i="18"/>
  <c r="J858" i="18"/>
  <c r="J859" i="18"/>
  <c r="J860" i="18"/>
  <c r="J861" i="18"/>
  <c r="J862" i="18"/>
  <c r="J863" i="18"/>
  <c r="J864" i="18"/>
  <c r="J865" i="18"/>
  <c r="J866" i="18"/>
  <c r="J867" i="18"/>
  <c r="J868" i="18"/>
  <c r="J869" i="18"/>
  <c r="J870" i="18"/>
  <c r="J871" i="18"/>
  <c r="J872" i="18"/>
  <c r="J873" i="18"/>
  <c r="J874" i="18"/>
  <c r="J875" i="18"/>
  <c r="J876" i="18"/>
  <c r="J877" i="18"/>
  <c r="J878" i="18"/>
  <c r="J879" i="18"/>
  <c r="J880" i="18"/>
  <c r="J881" i="18"/>
  <c r="J882" i="18"/>
  <c r="J883" i="18"/>
  <c r="J884" i="18"/>
  <c r="J885" i="18"/>
  <c r="J886" i="18"/>
  <c r="J887" i="18"/>
  <c r="J888" i="18"/>
  <c r="J889" i="18"/>
  <c r="J890" i="18"/>
  <c r="J891" i="18"/>
  <c r="J892" i="18"/>
  <c r="J893" i="18"/>
  <c r="J894" i="18"/>
  <c r="J895" i="18"/>
  <c r="J896" i="18"/>
  <c r="J897" i="18"/>
  <c r="J898" i="18"/>
  <c r="J899" i="18"/>
  <c r="J900" i="18"/>
  <c r="J901" i="18"/>
  <c r="J902" i="18"/>
  <c r="J903" i="18"/>
  <c r="J904" i="18"/>
  <c r="J905" i="18"/>
  <c r="J906" i="18"/>
  <c r="J907" i="18"/>
  <c r="J908" i="18"/>
  <c r="J909" i="18"/>
  <c r="J910" i="18"/>
  <c r="J911" i="18"/>
  <c r="J912" i="18"/>
  <c r="J913" i="18"/>
  <c r="J914" i="18"/>
  <c r="J915" i="18"/>
  <c r="J916" i="18"/>
  <c r="J917" i="18"/>
  <c r="J918" i="18"/>
  <c r="J919" i="18"/>
  <c r="J920" i="18"/>
  <c r="J921" i="18"/>
  <c r="J922" i="18"/>
  <c r="J923" i="18"/>
  <c r="J924" i="18"/>
  <c r="J925" i="18"/>
  <c r="J926" i="18"/>
  <c r="J927" i="18"/>
  <c r="J928" i="18"/>
  <c r="J929" i="18"/>
  <c r="J930" i="18"/>
  <c r="J931" i="18"/>
  <c r="J932" i="18"/>
  <c r="J933" i="18"/>
  <c r="J934" i="18"/>
  <c r="J935" i="18"/>
  <c r="J936" i="18"/>
  <c r="J937" i="18"/>
  <c r="J938" i="18"/>
  <c r="J939" i="18"/>
  <c r="J940" i="18"/>
  <c r="J941" i="18"/>
  <c r="J942" i="18"/>
  <c r="J943" i="18"/>
  <c r="J944" i="18"/>
  <c r="J945" i="18"/>
  <c r="J946" i="18"/>
  <c r="J947" i="18"/>
  <c r="J948" i="18"/>
  <c r="J949" i="18"/>
  <c r="J950" i="18"/>
  <c r="J951" i="18"/>
  <c r="J952" i="18"/>
  <c r="J953" i="18"/>
  <c r="J954" i="18"/>
  <c r="J955" i="18"/>
  <c r="J956" i="18"/>
  <c r="J957" i="18"/>
  <c r="J958" i="18"/>
  <c r="J959" i="18"/>
  <c r="J960" i="18"/>
  <c r="J961" i="18"/>
  <c r="J962" i="18"/>
  <c r="J963" i="18"/>
  <c r="J964" i="18"/>
  <c r="J965" i="18"/>
  <c r="J966" i="18"/>
  <c r="J967" i="18"/>
  <c r="J968" i="18"/>
  <c r="J969" i="18"/>
  <c r="J970" i="18"/>
  <c r="J971" i="18"/>
  <c r="J972" i="18"/>
  <c r="J973" i="18"/>
  <c r="J974" i="18"/>
  <c r="J975" i="18"/>
  <c r="J976" i="18"/>
  <c r="J977" i="18"/>
  <c r="J978" i="18"/>
  <c r="J979" i="18"/>
  <c r="J980" i="18"/>
  <c r="J981" i="18"/>
  <c r="J982" i="18"/>
  <c r="J983" i="18"/>
  <c r="J984" i="18"/>
  <c r="J985" i="18"/>
  <c r="J986" i="18"/>
  <c r="J987" i="18"/>
  <c r="J988" i="18"/>
  <c r="J989" i="18"/>
  <c r="J990" i="18"/>
  <c r="J991" i="18"/>
  <c r="J992" i="18"/>
  <c r="J993" i="18"/>
  <c r="J994" i="18"/>
  <c r="J995" i="18"/>
  <c r="J996" i="18"/>
  <c r="J997" i="18"/>
  <c r="J998" i="18"/>
  <c r="J999" i="18"/>
  <c r="J1000" i="18"/>
  <c r="H6" i="18"/>
  <c r="H7" i="18"/>
  <c r="H8" i="18"/>
  <c r="H9" i="18"/>
  <c r="H10" i="18"/>
  <c r="H11" i="18"/>
  <c r="H12" i="18"/>
  <c r="H13" i="18"/>
  <c r="H14" i="18"/>
  <c r="H15" i="18"/>
  <c r="H16" i="18"/>
  <c r="H17" i="18"/>
  <c r="H18" i="18"/>
  <c r="H19" i="18"/>
  <c r="H20" i="18"/>
  <c r="H21" i="18"/>
  <c r="H22" i="18"/>
  <c r="H23" i="18"/>
  <c r="H24" i="18"/>
  <c r="H25" i="18"/>
  <c r="H26" i="18"/>
  <c r="H27" i="18"/>
  <c r="H28" i="18"/>
  <c r="H29" i="18"/>
  <c r="H30" i="18"/>
  <c r="H31" i="18"/>
  <c r="H32" i="18"/>
  <c r="H33" i="18"/>
  <c r="H34" i="18"/>
  <c r="H35" i="18"/>
  <c r="H36" i="18"/>
  <c r="H37" i="18"/>
  <c r="H38" i="18"/>
  <c r="H39" i="18"/>
  <c r="H40" i="18"/>
  <c r="H41" i="18"/>
  <c r="H42" i="18"/>
  <c r="H43" i="18"/>
  <c r="H44" i="18"/>
  <c r="H45" i="18"/>
  <c r="H46" i="18"/>
  <c r="H47" i="18"/>
  <c r="H48" i="18"/>
  <c r="H49" i="18"/>
  <c r="H50" i="18"/>
  <c r="H51" i="18"/>
  <c r="H52" i="18"/>
  <c r="H53" i="18"/>
  <c r="H54" i="18"/>
  <c r="H55" i="18"/>
  <c r="H56" i="18"/>
  <c r="H57" i="18"/>
  <c r="H58" i="18"/>
  <c r="H59" i="18"/>
  <c r="H60" i="18"/>
  <c r="H61" i="18"/>
  <c r="H62" i="18"/>
  <c r="H63" i="18"/>
  <c r="H64" i="18"/>
  <c r="H65" i="18"/>
  <c r="H66" i="18"/>
  <c r="H67" i="18"/>
  <c r="H68" i="18"/>
  <c r="H69" i="18"/>
  <c r="H70" i="18"/>
  <c r="H71" i="18"/>
  <c r="H72" i="18"/>
  <c r="H73" i="18"/>
  <c r="H74" i="18"/>
  <c r="H75" i="18"/>
  <c r="H76" i="18"/>
  <c r="H77" i="18"/>
  <c r="H78" i="18"/>
  <c r="H79" i="18"/>
  <c r="H80" i="18"/>
  <c r="H81" i="18"/>
  <c r="H82" i="18"/>
  <c r="H83" i="18"/>
  <c r="H84" i="18"/>
  <c r="H85" i="18"/>
  <c r="H86" i="18"/>
  <c r="H87" i="18"/>
  <c r="H88" i="18"/>
  <c r="H89" i="18"/>
  <c r="H90" i="18"/>
  <c r="H91" i="18"/>
  <c r="H92" i="18"/>
  <c r="H93" i="18"/>
  <c r="H94" i="18"/>
  <c r="H95" i="18"/>
  <c r="H96" i="18"/>
  <c r="H97" i="18"/>
  <c r="H98" i="18"/>
  <c r="H99" i="18"/>
  <c r="H100" i="18"/>
  <c r="H101" i="18"/>
  <c r="H102" i="18"/>
  <c r="H103" i="18"/>
  <c r="H104" i="18"/>
  <c r="H105" i="18"/>
  <c r="H106" i="18"/>
  <c r="H107" i="18"/>
  <c r="H108" i="18"/>
  <c r="H109" i="18"/>
  <c r="H110" i="18"/>
  <c r="H111" i="18"/>
  <c r="H112" i="18"/>
  <c r="H113" i="18"/>
  <c r="H114" i="18"/>
  <c r="H115" i="18"/>
  <c r="H116" i="18"/>
  <c r="H117" i="18"/>
  <c r="H118" i="18"/>
  <c r="H119" i="18"/>
  <c r="H120" i="18"/>
  <c r="H121" i="18"/>
  <c r="H122" i="18"/>
  <c r="H123" i="18"/>
  <c r="H124" i="18"/>
  <c r="H125" i="18"/>
  <c r="H126" i="18"/>
  <c r="H127" i="18"/>
  <c r="H128" i="18"/>
  <c r="H129" i="18"/>
  <c r="H130" i="18"/>
  <c r="H131" i="18"/>
  <c r="H132" i="18"/>
  <c r="H133" i="18"/>
  <c r="H134" i="18"/>
  <c r="H135" i="18"/>
  <c r="H136" i="18"/>
  <c r="H137" i="18"/>
  <c r="H138" i="18"/>
  <c r="H139" i="18"/>
  <c r="H140" i="18"/>
  <c r="H141" i="18"/>
  <c r="H142" i="18"/>
  <c r="H143" i="18"/>
  <c r="H144" i="18"/>
  <c r="H145" i="18"/>
  <c r="H146" i="18"/>
  <c r="H147" i="18"/>
  <c r="H148" i="18"/>
  <c r="H149" i="18"/>
  <c r="H150" i="18"/>
  <c r="H151" i="18"/>
  <c r="H152" i="18"/>
  <c r="H153" i="18"/>
  <c r="H154" i="18"/>
  <c r="H155" i="18"/>
  <c r="H156" i="18"/>
  <c r="H157" i="18"/>
  <c r="H158" i="18"/>
  <c r="H159" i="18"/>
  <c r="H160" i="18"/>
  <c r="H161" i="18"/>
  <c r="H162" i="18"/>
  <c r="H163" i="18"/>
  <c r="H164" i="18"/>
  <c r="H165" i="18"/>
  <c r="H166" i="18"/>
  <c r="H167" i="18"/>
  <c r="H168" i="18"/>
  <c r="H169" i="18"/>
  <c r="H170" i="18"/>
  <c r="H171" i="18"/>
  <c r="H172" i="18"/>
  <c r="H173" i="18"/>
  <c r="H174" i="18"/>
  <c r="H175" i="18"/>
  <c r="H176" i="18"/>
  <c r="H177" i="18"/>
  <c r="H178" i="18"/>
  <c r="H179" i="18"/>
  <c r="H180" i="18"/>
  <c r="H181" i="18"/>
  <c r="H182" i="18"/>
  <c r="H183" i="18"/>
  <c r="H184" i="18"/>
  <c r="H185" i="18"/>
  <c r="H186" i="18"/>
  <c r="H187" i="18"/>
  <c r="H188" i="18"/>
  <c r="H189" i="18"/>
  <c r="H190" i="18"/>
  <c r="H191" i="18"/>
  <c r="H192" i="18"/>
  <c r="H193" i="18"/>
  <c r="H194" i="18"/>
  <c r="H195" i="18"/>
  <c r="H196" i="18"/>
  <c r="H197" i="18"/>
  <c r="H198" i="18"/>
  <c r="H199" i="18"/>
  <c r="H200" i="18"/>
  <c r="H201" i="18"/>
  <c r="H202" i="18"/>
  <c r="H203" i="18"/>
  <c r="H204" i="18"/>
  <c r="H205" i="18"/>
  <c r="H206" i="18"/>
  <c r="H207" i="18"/>
  <c r="H208" i="18"/>
  <c r="H209" i="18"/>
  <c r="H210" i="18"/>
  <c r="H211" i="18"/>
  <c r="H212" i="18"/>
  <c r="H213" i="18"/>
  <c r="H214" i="18"/>
  <c r="H215" i="18"/>
  <c r="H216" i="18"/>
  <c r="H217" i="18"/>
  <c r="H218" i="18"/>
  <c r="H219" i="18"/>
  <c r="H220" i="18"/>
  <c r="H221" i="18"/>
  <c r="H222" i="18"/>
  <c r="H223" i="18"/>
  <c r="H224" i="18"/>
  <c r="H225" i="18"/>
  <c r="H226" i="18"/>
  <c r="H227" i="18"/>
  <c r="H228" i="18"/>
  <c r="H229" i="18"/>
  <c r="H230" i="18"/>
  <c r="H231" i="18"/>
  <c r="H232" i="18"/>
  <c r="H233" i="18"/>
  <c r="H234" i="18"/>
  <c r="H235" i="18"/>
  <c r="H236" i="18"/>
  <c r="H237" i="18"/>
  <c r="H238" i="18"/>
  <c r="H239" i="18"/>
  <c r="H240" i="18"/>
  <c r="H241" i="18"/>
  <c r="H242" i="18"/>
  <c r="H243" i="18"/>
  <c r="H244" i="18"/>
  <c r="H245" i="18"/>
  <c r="H246" i="18"/>
  <c r="H247" i="18"/>
  <c r="H248" i="18"/>
  <c r="H249" i="18"/>
  <c r="H250" i="18"/>
  <c r="H251" i="18"/>
  <c r="H252" i="18"/>
  <c r="H253" i="18"/>
  <c r="H254" i="18"/>
  <c r="H255" i="18"/>
  <c r="H256" i="18"/>
  <c r="H257" i="18"/>
  <c r="H258" i="18"/>
  <c r="H259" i="18"/>
  <c r="H260" i="18"/>
  <c r="H261" i="18"/>
  <c r="H262" i="18"/>
  <c r="H263" i="18"/>
  <c r="H264" i="18"/>
  <c r="H265" i="18"/>
  <c r="H266" i="18"/>
  <c r="H267" i="18"/>
  <c r="H268" i="18"/>
  <c r="H269" i="18"/>
  <c r="H270" i="18"/>
  <c r="H271" i="18"/>
  <c r="H272" i="18"/>
  <c r="H273" i="18"/>
  <c r="H274" i="18"/>
  <c r="H275" i="18"/>
  <c r="H276" i="18"/>
  <c r="H277" i="18"/>
  <c r="H278" i="18"/>
  <c r="H279" i="18"/>
  <c r="H280" i="18"/>
  <c r="H281" i="18"/>
  <c r="H282" i="18"/>
  <c r="H283" i="18"/>
  <c r="H284" i="18"/>
  <c r="H285" i="18"/>
  <c r="H286" i="18"/>
  <c r="H287" i="18"/>
  <c r="H288" i="18"/>
  <c r="H289" i="18"/>
  <c r="H290" i="18"/>
  <c r="H291" i="18"/>
  <c r="H292" i="18"/>
  <c r="H293" i="18"/>
  <c r="H294" i="18"/>
  <c r="H295" i="18"/>
  <c r="H296" i="18"/>
  <c r="H297" i="18"/>
  <c r="H298" i="18"/>
  <c r="H299" i="18"/>
  <c r="H300" i="18"/>
  <c r="H301" i="18"/>
  <c r="H302" i="18"/>
  <c r="H303" i="18"/>
  <c r="H304" i="18"/>
  <c r="H305" i="18"/>
  <c r="H306" i="18"/>
  <c r="H307" i="18"/>
  <c r="H308" i="18"/>
  <c r="H309" i="18"/>
  <c r="H310" i="18"/>
  <c r="H311" i="18"/>
  <c r="H312" i="18"/>
  <c r="H313" i="18"/>
  <c r="H314" i="18"/>
  <c r="H315" i="18"/>
  <c r="H316" i="18"/>
  <c r="H317" i="18"/>
  <c r="H318" i="18"/>
  <c r="H319" i="18"/>
  <c r="H320" i="18"/>
  <c r="H321" i="18"/>
  <c r="H322" i="18"/>
  <c r="H323" i="18"/>
  <c r="H324" i="18"/>
  <c r="H325" i="18"/>
  <c r="H326" i="18"/>
  <c r="H327" i="18"/>
  <c r="H328" i="18"/>
  <c r="H329" i="18"/>
  <c r="H330" i="18"/>
  <c r="H331" i="18"/>
  <c r="H332" i="18"/>
  <c r="H333" i="18"/>
  <c r="H334" i="18"/>
  <c r="H335" i="18"/>
  <c r="H336" i="18"/>
  <c r="H337" i="18"/>
  <c r="H338" i="18"/>
  <c r="H339" i="18"/>
  <c r="H340" i="18"/>
  <c r="H341" i="18"/>
  <c r="H342" i="18"/>
  <c r="H343" i="18"/>
  <c r="H344" i="18"/>
  <c r="H345" i="18"/>
  <c r="H346" i="18"/>
  <c r="H347" i="18"/>
  <c r="H348" i="18"/>
  <c r="H349" i="18"/>
  <c r="H350" i="18"/>
  <c r="H351" i="18"/>
  <c r="H352" i="18"/>
  <c r="H353" i="18"/>
  <c r="H354" i="18"/>
  <c r="H355" i="18"/>
  <c r="H356" i="18"/>
  <c r="H357" i="18"/>
  <c r="H358" i="18"/>
  <c r="H359" i="18"/>
  <c r="H360" i="18"/>
  <c r="H361" i="18"/>
  <c r="H362" i="18"/>
  <c r="H363" i="18"/>
  <c r="H364" i="18"/>
  <c r="H365" i="18"/>
  <c r="H366" i="18"/>
  <c r="H367" i="18"/>
  <c r="H368" i="18"/>
  <c r="H369" i="18"/>
  <c r="H370" i="18"/>
  <c r="H371" i="18"/>
  <c r="H372" i="18"/>
  <c r="H373" i="18"/>
  <c r="H374" i="18"/>
  <c r="H375" i="18"/>
  <c r="H376" i="18"/>
  <c r="H377" i="18"/>
  <c r="H378" i="18"/>
  <c r="H379" i="18"/>
  <c r="H380" i="18"/>
  <c r="H381" i="18"/>
  <c r="H382" i="18"/>
  <c r="H383" i="18"/>
  <c r="H384" i="18"/>
  <c r="H385" i="18"/>
  <c r="H386" i="18"/>
  <c r="H387" i="18"/>
  <c r="H388" i="18"/>
  <c r="H389" i="18"/>
  <c r="H390" i="18"/>
  <c r="H391" i="18"/>
  <c r="H392" i="18"/>
  <c r="H393" i="18"/>
  <c r="H394" i="18"/>
  <c r="H395" i="18"/>
  <c r="H396" i="18"/>
  <c r="H397" i="18"/>
  <c r="H398" i="18"/>
  <c r="H399" i="18"/>
  <c r="H400" i="18"/>
  <c r="H401" i="18"/>
  <c r="H402" i="18"/>
  <c r="H403" i="18"/>
  <c r="H404" i="18"/>
  <c r="H405" i="18"/>
  <c r="H406" i="18"/>
  <c r="H407" i="18"/>
  <c r="H408" i="18"/>
  <c r="H409" i="18"/>
  <c r="H410" i="18"/>
  <c r="H411" i="18"/>
  <c r="H412" i="18"/>
  <c r="H413" i="18"/>
  <c r="H414" i="18"/>
  <c r="H415" i="18"/>
  <c r="H416" i="18"/>
  <c r="H417" i="18"/>
  <c r="H418" i="18"/>
  <c r="H419" i="18"/>
  <c r="H420" i="18"/>
  <c r="H421" i="18"/>
  <c r="H422" i="18"/>
  <c r="H423" i="18"/>
  <c r="H424" i="18"/>
  <c r="H425" i="18"/>
  <c r="H426" i="18"/>
  <c r="H427" i="18"/>
  <c r="H428" i="18"/>
  <c r="H429" i="18"/>
  <c r="H430" i="18"/>
  <c r="H431" i="18"/>
  <c r="H432" i="18"/>
  <c r="H433" i="18"/>
  <c r="H434" i="18"/>
  <c r="H435" i="18"/>
  <c r="H436" i="18"/>
  <c r="H437" i="18"/>
  <c r="H438" i="18"/>
  <c r="H439" i="18"/>
  <c r="H440" i="18"/>
  <c r="H441" i="18"/>
  <c r="H442" i="18"/>
  <c r="H443" i="18"/>
  <c r="H444" i="18"/>
  <c r="H445" i="18"/>
  <c r="H446" i="18"/>
  <c r="H447" i="18"/>
  <c r="H448" i="18"/>
  <c r="H449" i="18"/>
  <c r="H450" i="18"/>
  <c r="H451" i="18"/>
  <c r="H452" i="18"/>
  <c r="H453" i="18"/>
  <c r="H454" i="18"/>
  <c r="H455" i="18"/>
  <c r="H456" i="18"/>
  <c r="H457" i="18"/>
  <c r="H458" i="18"/>
  <c r="H459" i="18"/>
  <c r="H460" i="18"/>
  <c r="H461" i="18"/>
  <c r="H462" i="18"/>
  <c r="H463" i="18"/>
  <c r="H464" i="18"/>
  <c r="H465" i="18"/>
  <c r="H466" i="18"/>
  <c r="H467" i="18"/>
  <c r="H468" i="18"/>
  <c r="H469" i="18"/>
  <c r="H470" i="18"/>
  <c r="H471" i="18"/>
  <c r="H472" i="18"/>
  <c r="H473" i="18"/>
  <c r="H474" i="18"/>
  <c r="H475" i="18"/>
  <c r="H476" i="18"/>
  <c r="H477" i="18"/>
  <c r="H478" i="18"/>
  <c r="H479" i="18"/>
  <c r="H480" i="18"/>
  <c r="H481" i="18"/>
  <c r="H482" i="18"/>
  <c r="H483" i="18"/>
  <c r="H484" i="18"/>
  <c r="H485" i="18"/>
  <c r="H486" i="18"/>
  <c r="H487" i="18"/>
  <c r="H488" i="18"/>
  <c r="H489" i="18"/>
  <c r="H490" i="18"/>
  <c r="H491" i="18"/>
  <c r="H492" i="18"/>
  <c r="H493" i="18"/>
  <c r="H494" i="18"/>
  <c r="H495" i="18"/>
  <c r="H496" i="18"/>
  <c r="H497" i="18"/>
  <c r="H498" i="18"/>
  <c r="H499" i="18"/>
  <c r="H500" i="18"/>
  <c r="H501" i="18"/>
  <c r="H502" i="18"/>
  <c r="H503" i="18"/>
  <c r="H504" i="18"/>
  <c r="H505" i="18"/>
  <c r="H506" i="18"/>
  <c r="H507" i="18"/>
  <c r="H508" i="18"/>
  <c r="H509" i="18"/>
  <c r="H510" i="18"/>
  <c r="H511" i="18"/>
  <c r="H512" i="18"/>
  <c r="H513" i="18"/>
  <c r="H514" i="18"/>
  <c r="H515" i="18"/>
  <c r="H516" i="18"/>
  <c r="H517" i="18"/>
  <c r="H518" i="18"/>
  <c r="H519" i="18"/>
  <c r="H520" i="18"/>
  <c r="H521" i="18"/>
  <c r="H522" i="18"/>
  <c r="H523" i="18"/>
  <c r="H524" i="18"/>
  <c r="H525" i="18"/>
  <c r="H526" i="18"/>
  <c r="H527" i="18"/>
  <c r="H528" i="18"/>
  <c r="H529" i="18"/>
  <c r="H530" i="18"/>
  <c r="H531" i="18"/>
  <c r="H532" i="18"/>
  <c r="H533" i="18"/>
  <c r="H534" i="18"/>
  <c r="H535" i="18"/>
  <c r="H536" i="18"/>
  <c r="H537" i="18"/>
  <c r="H538" i="18"/>
  <c r="H539" i="18"/>
  <c r="H540" i="18"/>
  <c r="H541" i="18"/>
  <c r="H542" i="18"/>
  <c r="H543" i="18"/>
  <c r="H544" i="18"/>
  <c r="H545" i="18"/>
  <c r="H546" i="18"/>
  <c r="H547" i="18"/>
  <c r="H548" i="18"/>
  <c r="H549" i="18"/>
  <c r="H550" i="18"/>
  <c r="H551" i="18"/>
  <c r="H552" i="18"/>
  <c r="H553" i="18"/>
  <c r="H554" i="18"/>
  <c r="H555" i="18"/>
  <c r="H556" i="18"/>
  <c r="H557" i="18"/>
  <c r="H558" i="18"/>
  <c r="H559" i="18"/>
  <c r="H560" i="18"/>
  <c r="H561" i="18"/>
  <c r="H562" i="18"/>
  <c r="H563" i="18"/>
  <c r="H564" i="18"/>
  <c r="H565" i="18"/>
  <c r="H566" i="18"/>
  <c r="H567" i="18"/>
  <c r="H568" i="18"/>
  <c r="H569" i="18"/>
  <c r="H570" i="18"/>
  <c r="H571" i="18"/>
  <c r="H572" i="18"/>
  <c r="H573" i="18"/>
  <c r="H574" i="18"/>
  <c r="H575" i="18"/>
  <c r="H576" i="18"/>
  <c r="H577" i="18"/>
  <c r="H578" i="18"/>
  <c r="H579" i="18"/>
  <c r="H580" i="18"/>
  <c r="H581" i="18"/>
  <c r="H582" i="18"/>
  <c r="H583" i="18"/>
  <c r="H584" i="18"/>
  <c r="H585" i="18"/>
  <c r="H586" i="18"/>
  <c r="H587" i="18"/>
  <c r="H588" i="18"/>
  <c r="H589" i="18"/>
  <c r="H590" i="18"/>
  <c r="H591" i="18"/>
  <c r="H592" i="18"/>
  <c r="H593" i="18"/>
  <c r="H594" i="18"/>
  <c r="H595" i="18"/>
  <c r="H596" i="18"/>
  <c r="H597" i="18"/>
  <c r="H598" i="18"/>
  <c r="H599" i="18"/>
  <c r="H600" i="18"/>
  <c r="H601" i="18"/>
  <c r="H602" i="18"/>
  <c r="H603" i="18"/>
  <c r="H604" i="18"/>
  <c r="H605" i="18"/>
  <c r="H606" i="18"/>
  <c r="H607" i="18"/>
  <c r="H608" i="18"/>
  <c r="H609" i="18"/>
  <c r="H610" i="18"/>
  <c r="H611" i="18"/>
  <c r="H612" i="18"/>
  <c r="H613" i="18"/>
  <c r="H614" i="18"/>
  <c r="H615" i="18"/>
  <c r="H616" i="18"/>
  <c r="H617" i="18"/>
  <c r="H618" i="18"/>
  <c r="H619" i="18"/>
  <c r="H620" i="18"/>
  <c r="H621" i="18"/>
  <c r="H622" i="18"/>
  <c r="H623" i="18"/>
  <c r="H624" i="18"/>
  <c r="H625" i="18"/>
  <c r="H626" i="18"/>
  <c r="H627" i="18"/>
  <c r="H628" i="18"/>
  <c r="H629" i="18"/>
  <c r="H630" i="18"/>
  <c r="H631" i="18"/>
  <c r="H632" i="18"/>
  <c r="H633" i="18"/>
  <c r="H634" i="18"/>
  <c r="H635" i="18"/>
  <c r="H636" i="18"/>
  <c r="H637" i="18"/>
  <c r="H638" i="18"/>
  <c r="H639" i="18"/>
  <c r="H640" i="18"/>
  <c r="H641" i="18"/>
  <c r="H642" i="18"/>
  <c r="H643" i="18"/>
  <c r="H644" i="18"/>
  <c r="H645" i="18"/>
  <c r="H646" i="18"/>
  <c r="H647" i="18"/>
  <c r="H648" i="18"/>
  <c r="H649" i="18"/>
  <c r="H650" i="18"/>
  <c r="H651" i="18"/>
  <c r="H652" i="18"/>
  <c r="H653" i="18"/>
  <c r="H654" i="18"/>
  <c r="H655" i="18"/>
  <c r="H656" i="18"/>
  <c r="H657" i="18"/>
  <c r="H658" i="18"/>
  <c r="H659" i="18"/>
  <c r="H660" i="18"/>
  <c r="H661" i="18"/>
  <c r="H662" i="18"/>
  <c r="H663" i="18"/>
  <c r="H664" i="18"/>
  <c r="H665" i="18"/>
  <c r="H666" i="18"/>
  <c r="H667" i="18"/>
  <c r="H668" i="18"/>
  <c r="H669" i="18"/>
  <c r="H670" i="18"/>
  <c r="H671" i="18"/>
  <c r="H672" i="18"/>
  <c r="H673" i="18"/>
  <c r="H674" i="18"/>
  <c r="H675" i="18"/>
  <c r="H676" i="18"/>
  <c r="H677" i="18"/>
  <c r="H678" i="18"/>
  <c r="H679" i="18"/>
  <c r="H680" i="18"/>
  <c r="H681" i="18"/>
  <c r="H682" i="18"/>
  <c r="H683" i="18"/>
  <c r="H684" i="18"/>
  <c r="H685" i="18"/>
  <c r="H686" i="18"/>
  <c r="H687" i="18"/>
  <c r="H688" i="18"/>
  <c r="H689" i="18"/>
  <c r="H690" i="18"/>
  <c r="H691" i="18"/>
  <c r="H692" i="18"/>
  <c r="H693" i="18"/>
  <c r="H694" i="18"/>
  <c r="H695" i="18"/>
  <c r="H696" i="18"/>
  <c r="H697" i="18"/>
  <c r="H698" i="18"/>
  <c r="H699" i="18"/>
  <c r="H700" i="18"/>
  <c r="H701" i="18"/>
  <c r="H702" i="18"/>
  <c r="H703" i="18"/>
  <c r="H704" i="18"/>
  <c r="H705" i="18"/>
  <c r="H706" i="18"/>
  <c r="H707" i="18"/>
  <c r="H708" i="18"/>
  <c r="H709" i="18"/>
  <c r="H710" i="18"/>
  <c r="H711" i="18"/>
  <c r="H712" i="18"/>
  <c r="H713" i="18"/>
  <c r="H714" i="18"/>
  <c r="H715" i="18"/>
  <c r="H716" i="18"/>
  <c r="H717" i="18"/>
  <c r="H718" i="18"/>
  <c r="H719" i="18"/>
  <c r="H720" i="18"/>
  <c r="H721" i="18"/>
  <c r="H722" i="18"/>
  <c r="H723" i="18"/>
  <c r="H724" i="18"/>
  <c r="H725" i="18"/>
  <c r="H726" i="18"/>
  <c r="H727" i="18"/>
  <c r="H728" i="18"/>
  <c r="H729" i="18"/>
  <c r="H730" i="18"/>
  <c r="H731" i="18"/>
  <c r="H732" i="18"/>
  <c r="H733" i="18"/>
  <c r="H734" i="18"/>
  <c r="H735" i="18"/>
  <c r="H736" i="18"/>
  <c r="H737" i="18"/>
  <c r="H738" i="18"/>
  <c r="H739" i="18"/>
  <c r="H740" i="18"/>
  <c r="H741" i="18"/>
  <c r="H742" i="18"/>
  <c r="H743" i="18"/>
  <c r="H744" i="18"/>
  <c r="H745" i="18"/>
  <c r="H746" i="18"/>
  <c r="H747" i="18"/>
  <c r="H748" i="18"/>
  <c r="H749" i="18"/>
  <c r="H750" i="18"/>
  <c r="H751" i="18"/>
  <c r="H752" i="18"/>
  <c r="H753" i="18"/>
  <c r="H754" i="18"/>
  <c r="H755" i="18"/>
  <c r="H756" i="18"/>
  <c r="H757" i="18"/>
  <c r="H758" i="18"/>
  <c r="H759" i="18"/>
  <c r="H760" i="18"/>
  <c r="H761" i="18"/>
  <c r="H762" i="18"/>
  <c r="H763" i="18"/>
  <c r="H764" i="18"/>
  <c r="H765" i="18"/>
  <c r="H766" i="18"/>
  <c r="H767" i="18"/>
  <c r="H768" i="18"/>
  <c r="H769" i="18"/>
  <c r="H770" i="18"/>
  <c r="H771" i="18"/>
  <c r="H772" i="18"/>
  <c r="H773" i="18"/>
  <c r="H774" i="18"/>
  <c r="H775" i="18"/>
  <c r="H776" i="18"/>
  <c r="H777" i="18"/>
  <c r="H778" i="18"/>
  <c r="H779" i="18"/>
  <c r="H780" i="18"/>
  <c r="H781" i="18"/>
  <c r="H782" i="18"/>
  <c r="H783" i="18"/>
  <c r="H784" i="18"/>
  <c r="H785" i="18"/>
  <c r="H786" i="18"/>
  <c r="H787" i="18"/>
  <c r="H788" i="18"/>
  <c r="H789" i="18"/>
  <c r="H790" i="18"/>
  <c r="H791" i="18"/>
  <c r="H792" i="18"/>
  <c r="H793" i="18"/>
  <c r="H794" i="18"/>
  <c r="H795" i="18"/>
  <c r="H796" i="18"/>
  <c r="H797" i="18"/>
  <c r="H798" i="18"/>
  <c r="H799" i="18"/>
  <c r="H800" i="18"/>
  <c r="H801" i="18"/>
  <c r="H802" i="18"/>
  <c r="H803" i="18"/>
  <c r="H804" i="18"/>
  <c r="H805" i="18"/>
  <c r="H806" i="18"/>
  <c r="H807" i="18"/>
  <c r="H808" i="18"/>
  <c r="H809" i="18"/>
  <c r="H810" i="18"/>
  <c r="H811" i="18"/>
  <c r="H812" i="18"/>
  <c r="H813" i="18"/>
  <c r="H814" i="18"/>
  <c r="H815" i="18"/>
  <c r="H816" i="18"/>
  <c r="H817" i="18"/>
  <c r="H818" i="18"/>
  <c r="H819" i="18"/>
  <c r="H820" i="18"/>
  <c r="H821" i="18"/>
  <c r="H822" i="18"/>
  <c r="H823" i="18"/>
  <c r="H824" i="18"/>
  <c r="H825" i="18"/>
  <c r="H826" i="18"/>
  <c r="H827" i="18"/>
  <c r="H828" i="18"/>
  <c r="H829" i="18"/>
  <c r="H830" i="18"/>
  <c r="H831" i="18"/>
  <c r="H832" i="18"/>
  <c r="H833" i="18"/>
  <c r="H834" i="18"/>
  <c r="H835" i="18"/>
  <c r="H836" i="18"/>
  <c r="H837" i="18"/>
  <c r="H838" i="18"/>
  <c r="H839" i="18"/>
  <c r="H840" i="18"/>
  <c r="H841" i="18"/>
  <c r="H842" i="18"/>
  <c r="H843" i="18"/>
  <c r="H844" i="18"/>
  <c r="H845" i="18"/>
  <c r="H846" i="18"/>
  <c r="H847" i="18"/>
  <c r="H848" i="18"/>
  <c r="H849" i="18"/>
  <c r="H850" i="18"/>
  <c r="H851" i="18"/>
  <c r="H852" i="18"/>
  <c r="H853" i="18"/>
  <c r="H854" i="18"/>
  <c r="H855" i="18"/>
  <c r="H856" i="18"/>
  <c r="H857" i="18"/>
  <c r="H858" i="18"/>
  <c r="H859" i="18"/>
  <c r="H860" i="18"/>
  <c r="H861" i="18"/>
  <c r="H862" i="18"/>
  <c r="H863" i="18"/>
  <c r="H864" i="18"/>
  <c r="H865" i="18"/>
  <c r="H866" i="18"/>
  <c r="H867" i="18"/>
  <c r="H868" i="18"/>
  <c r="H869" i="18"/>
  <c r="H870" i="18"/>
  <c r="H871" i="18"/>
  <c r="H872" i="18"/>
  <c r="H873" i="18"/>
  <c r="H874" i="18"/>
  <c r="H875" i="18"/>
  <c r="H876" i="18"/>
  <c r="H877" i="18"/>
  <c r="H878" i="18"/>
  <c r="H879" i="18"/>
  <c r="H880" i="18"/>
  <c r="H881" i="18"/>
  <c r="H882" i="18"/>
  <c r="H883" i="18"/>
  <c r="H884" i="18"/>
  <c r="H885" i="18"/>
  <c r="H886" i="18"/>
  <c r="H887" i="18"/>
  <c r="H888" i="18"/>
  <c r="H889" i="18"/>
  <c r="H890" i="18"/>
  <c r="H891" i="18"/>
  <c r="H892" i="18"/>
  <c r="H893" i="18"/>
  <c r="H894" i="18"/>
  <c r="H895" i="18"/>
  <c r="H896" i="18"/>
  <c r="H897" i="18"/>
  <c r="H898" i="18"/>
  <c r="H899" i="18"/>
  <c r="H900" i="18"/>
  <c r="H901" i="18"/>
  <c r="H902" i="18"/>
  <c r="H903" i="18"/>
  <c r="H904" i="18"/>
  <c r="H905" i="18"/>
  <c r="H906" i="18"/>
  <c r="H907" i="18"/>
  <c r="H908" i="18"/>
  <c r="H909" i="18"/>
  <c r="H910" i="18"/>
  <c r="H911" i="18"/>
  <c r="H912" i="18"/>
  <c r="H913" i="18"/>
  <c r="H914" i="18"/>
  <c r="H915" i="18"/>
  <c r="H916" i="18"/>
  <c r="H917" i="18"/>
  <c r="H918" i="18"/>
  <c r="H919" i="18"/>
  <c r="H920" i="18"/>
  <c r="H921" i="18"/>
  <c r="H922" i="18"/>
  <c r="H923" i="18"/>
  <c r="H924" i="18"/>
  <c r="H925" i="18"/>
  <c r="H926" i="18"/>
  <c r="H927" i="18"/>
  <c r="H928" i="18"/>
  <c r="H929" i="18"/>
  <c r="H930" i="18"/>
  <c r="H931" i="18"/>
  <c r="H932" i="18"/>
  <c r="H933" i="18"/>
  <c r="H934" i="18"/>
  <c r="H935" i="18"/>
  <c r="H936" i="18"/>
  <c r="H937" i="18"/>
  <c r="H938" i="18"/>
  <c r="H939" i="18"/>
  <c r="H940" i="18"/>
  <c r="H941" i="18"/>
  <c r="H942" i="18"/>
  <c r="H943" i="18"/>
  <c r="H944" i="18"/>
  <c r="H945" i="18"/>
  <c r="H946" i="18"/>
  <c r="H947" i="18"/>
  <c r="H948" i="18"/>
  <c r="H949" i="18"/>
  <c r="H950" i="18"/>
  <c r="H951" i="18"/>
  <c r="H952" i="18"/>
  <c r="H953" i="18"/>
  <c r="H954" i="18"/>
  <c r="H955" i="18"/>
  <c r="H956" i="18"/>
  <c r="H957" i="18"/>
  <c r="H958" i="18"/>
  <c r="H959" i="18"/>
  <c r="H960" i="18"/>
  <c r="H961" i="18"/>
  <c r="H962" i="18"/>
  <c r="H963" i="18"/>
  <c r="H964" i="18"/>
  <c r="H965" i="18"/>
  <c r="H966" i="18"/>
  <c r="H967" i="18"/>
  <c r="H968" i="18"/>
  <c r="H969" i="18"/>
  <c r="H970" i="18"/>
  <c r="H971" i="18"/>
  <c r="H972" i="18"/>
  <c r="H973" i="18"/>
  <c r="H974" i="18"/>
  <c r="H975" i="18"/>
  <c r="H976" i="18"/>
  <c r="H977" i="18"/>
  <c r="H978" i="18"/>
  <c r="H979" i="18"/>
  <c r="H980" i="18"/>
  <c r="H981" i="18"/>
  <c r="H982" i="18"/>
  <c r="H983" i="18"/>
  <c r="H984" i="18"/>
  <c r="H985" i="18"/>
  <c r="H986" i="18"/>
  <c r="H987" i="18"/>
  <c r="H988" i="18"/>
  <c r="H989" i="18"/>
  <c r="H990" i="18"/>
  <c r="H991" i="18"/>
  <c r="H992" i="18"/>
  <c r="H993" i="18"/>
  <c r="H994" i="18"/>
  <c r="H995" i="18"/>
  <c r="H996" i="18"/>
  <c r="H997" i="18"/>
  <c r="H998" i="18"/>
  <c r="H999" i="18"/>
  <c r="H1000" i="18"/>
  <c r="K9" i="13" l="1"/>
  <c r="V7" i="2"/>
  <c r="Q8" i="2"/>
  <c r="V8" i="2" s="1"/>
  <c r="Q996" i="2"/>
  <c r="V996" i="2" s="1"/>
  <c r="Q988" i="2"/>
  <c r="V988" i="2" s="1"/>
  <c r="Q980" i="2"/>
  <c r="V980" i="2" s="1"/>
  <c r="Q972" i="2"/>
  <c r="V972" i="2" s="1"/>
  <c r="Q964" i="2"/>
  <c r="V964" i="2" s="1"/>
  <c r="Q956" i="2"/>
  <c r="V956" i="2" s="1"/>
  <c r="Q948" i="2"/>
  <c r="V948" i="2" s="1"/>
  <c r="Q940" i="2"/>
  <c r="V940" i="2" s="1"/>
  <c r="Q932" i="2"/>
  <c r="V932" i="2" s="1"/>
  <c r="Q924" i="2"/>
  <c r="V924" i="2" s="1"/>
  <c r="Q916" i="2"/>
  <c r="V916" i="2" s="1"/>
  <c r="Q908" i="2"/>
  <c r="V908" i="2" s="1"/>
  <c r="Q900" i="2"/>
  <c r="V900" i="2" s="1"/>
  <c r="Q892" i="2"/>
  <c r="V892" i="2" s="1"/>
  <c r="Q884" i="2"/>
  <c r="V884" i="2" s="1"/>
  <c r="Q876" i="2"/>
  <c r="V876" i="2" s="1"/>
  <c r="Q868" i="2"/>
  <c r="V868" i="2" s="1"/>
  <c r="Q860" i="2"/>
  <c r="V860" i="2" s="1"/>
  <c r="Q852" i="2"/>
  <c r="V852" i="2" s="1"/>
  <c r="Q844" i="2"/>
  <c r="V844" i="2" s="1"/>
  <c r="Q836" i="2"/>
  <c r="V836" i="2" s="1"/>
  <c r="Q828" i="2"/>
  <c r="V828" i="2" s="1"/>
  <c r="Q820" i="2"/>
  <c r="V820" i="2" s="1"/>
  <c r="Q812" i="2"/>
  <c r="V812" i="2" s="1"/>
  <c r="Q804" i="2"/>
  <c r="V804" i="2" s="1"/>
  <c r="Q796" i="2"/>
  <c r="V796" i="2" s="1"/>
  <c r="Q788" i="2"/>
  <c r="V788" i="2" s="1"/>
  <c r="Q780" i="2"/>
  <c r="V780" i="2" s="1"/>
  <c r="Q772" i="2"/>
  <c r="V772" i="2" s="1"/>
  <c r="Q764" i="2"/>
  <c r="V764" i="2" s="1"/>
  <c r="Q756" i="2"/>
  <c r="V756" i="2" s="1"/>
  <c r="Q748" i="2"/>
  <c r="V748" i="2" s="1"/>
  <c r="Q740" i="2"/>
  <c r="V740" i="2" s="1"/>
  <c r="Q732" i="2"/>
  <c r="V732" i="2" s="1"/>
  <c r="Q724" i="2"/>
  <c r="V724" i="2" s="1"/>
  <c r="Q716" i="2"/>
  <c r="V716" i="2" s="1"/>
  <c r="Q708" i="2"/>
  <c r="V708" i="2" s="1"/>
  <c r="Q700" i="2"/>
  <c r="V700" i="2" s="1"/>
  <c r="Q692" i="2"/>
  <c r="V692" i="2" s="1"/>
  <c r="Q684" i="2"/>
  <c r="V684" i="2" s="1"/>
  <c r="Q676" i="2"/>
  <c r="V676" i="2" s="1"/>
  <c r="Q668" i="2"/>
  <c r="V668" i="2" s="1"/>
  <c r="Q660" i="2"/>
  <c r="V660" i="2" s="1"/>
  <c r="Q652" i="2"/>
  <c r="V652" i="2" s="1"/>
  <c r="Q644" i="2"/>
  <c r="V644" i="2" s="1"/>
  <c r="Q636" i="2"/>
  <c r="V636" i="2" s="1"/>
  <c r="Q628" i="2"/>
  <c r="V628" i="2" s="1"/>
  <c r="Q620" i="2"/>
  <c r="V620" i="2" s="1"/>
  <c r="Q612" i="2"/>
  <c r="V612" i="2" s="1"/>
  <c r="Q604" i="2"/>
  <c r="V604" i="2" s="1"/>
  <c r="Q596" i="2"/>
  <c r="V596" i="2" s="1"/>
  <c r="Q588" i="2"/>
  <c r="V588" i="2" s="1"/>
  <c r="Q580" i="2"/>
  <c r="V580" i="2" s="1"/>
  <c r="Q572" i="2"/>
  <c r="V572" i="2" s="1"/>
  <c r="Q564" i="2"/>
  <c r="V564" i="2" s="1"/>
  <c r="Q556" i="2"/>
  <c r="V556" i="2" s="1"/>
  <c r="Q548" i="2"/>
  <c r="V548" i="2" s="1"/>
  <c r="Q540" i="2"/>
  <c r="V540" i="2" s="1"/>
  <c r="Q532" i="2"/>
  <c r="V532" i="2" s="1"/>
  <c r="Q524" i="2"/>
  <c r="V524" i="2" s="1"/>
  <c r="Q516" i="2"/>
  <c r="V516" i="2" s="1"/>
  <c r="Q508" i="2"/>
  <c r="V508" i="2" s="1"/>
  <c r="Q500" i="2"/>
  <c r="V500" i="2" s="1"/>
  <c r="Q492" i="2"/>
  <c r="V492" i="2" s="1"/>
  <c r="Q484" i="2"/>
  <c r="V484" i="2" s="1"/>
  <c r="Q476" i="2"/>
  <c r="V476" i="2" s="1"/>
  <c r="Q468" i="2"/>
  <c r="V468" i="2" s="1"/>
  <c r="Q460" i="2"/>
  <c r="V460" i="2" s="1"/>
  <c r="Q452" i="2"/>
  <c r="V452" i="2" s="1"/>
  <c r="Q444" i="2"/>
  <c r="V444" i="2" s="1"/>
  <c r="Q436" i="2"/>
  <c r="V436" i="2" s="1"/>
  <c r="Q428" i="2"/>
  <c r="V428" i="2" s="1"/>
  <c r="Q420" i="2"/>
  <c r="V420" i="2" s="1"/>
  <c r="Q412" i="2"/>
  <c r="V412" i="2" s="1"/>
  <c r="Q404" i="2"/>
  <c r="V404" i="2" s="1"/>
  <c r="Q396" i="2"/>
  <c r="V396" i="2" s="1"/>
  <c r="Q388" i="2"/>
  <c r="V388" i="2" s="1"/>
  <c r="Q380" i="2"/>
  <c r="V380" i="2" s="1"/>
  <c r="Q372" i="2"/>
  <c r="V372" i="2" s="1"/>
  <c r="Q364" i="2"/>
  <c r="V364" i="2" s="1"/>
  <c r="Q356" i="2"/>
  <c r="V356" i="2" s="1"/>
  <c r="Q348" i="2"/>
  <c r="V348" i="2" s="1"/>
  <c r="Q340" i="2"/>
  <c r="V340" i="2" s="1"/>
  <c r="Q332" i="2"/>
  <c r="V332" i="2" s="1"/>
  <c r="Q324" i="2"/>
  <c r="V324" i="2" s="1"/>
  <c r="Q316" i="2"/>
  <c r="V316" i="2" s="1"/>
  <c r="Q308" i="2"/>
  <c r="V308" i="2" s="1"/>
  <c r="Q300" i="2"/>
  <c r="V300" i="2" s="1"/>
  <c r="Q292" i="2"/>
  <c r="V292" i="2" s="1"/>
  <c r="Q284" i="2"/>
  <c r="V284" i="2" s="1"/>
  <c r="Q276" i="2"/>
  <c r="V276" i="2" s="1"/>
  <c r="Q268" i="2"/>
  <c r="V268" i="2" s="1"/>
  <c r="Q260" i="2"/>
  <c r="V260" i="2" s="1"/>
  <c r="Q252" i="2"/>
  <c r="V252" i="2" s="1"/>
  <c r="Q995" i="2"/>
  <c r="V995" i="2" s="1"/>
  <c r="Q987" i="2"/>
  <c r="V987" i="2" s="1"/>
  <c r="Q979" i="2"/>
  <c r="V979" i="2" s="1"/>
  <c r="Q971" i="2"/>
  <c r="V971" i="2" s="1"/>
  <c r="Q963" i="2"/>
  <c r="V963" i="2" s="1"/>
  <c r="Q955" i="2"/>
  <c r="V955" i="2" s="1"/>
  <c r="Q947" i="2"/>
  <c r="V947" i="2" s="1"/>
  <c r="Q939" i="2"/>
  <c r="V939" i="2" s="1"/>
  <c r="Q931" i="2"/>
  <c r="V931" i="2" s="1"/>
  <c r="Q923" i="2"/>
  <c r="V923" i="2" s="1"/>
  <c r="Q915" i="2"/>
  <c r="V915" i="2" s="1"/>
  <c r="Q907" i="2"/>
  <c r="V907" i="2" s="1"/>
  <c r="Q899" i="2"/>
  <c r="V899" i="2" s="1"/>
  <c r="Q891" i="2"/>
  <c r="V891" i="2" s="1"/>
  <c r="Q883" i="2"/>
  <c r="V883" i="2" s="1"/>
  <c r="Q875" i="2"/>
  <c r="V875" i="2" s="1"/>
  <c r="Q867" i="2"/>
  <c r="V867" i="2" s="1"/>
  <c r="Q859" i="2"/>
  <c r="V859" i="2" s="1"/>
  <c r="Q851" i="2"/>
  <c r="V851" i="2" s="1"/>
  <c r="Q843" i="2"/>
  <c r="V843" i="2" s="1"/>
  <c r="Q835" i="2"/>
  <c r="V835" i="2" s="1"/>
  <c r="Q827" i="2"/>
  <c r="V827" i="2" s="1"/>
  <c r="Q819" i="2"/>
  <c r="V819" i="2" s="1"/>
  <c r="Q811" i="2"/>
  <c r="V811" i="2" s="1"/>
  <c r="Q803" i="2"/>
  <c r="V803" i="2" s="1"/>
  <c r="Q795" i="2"/>
  <c r="V795" i="2" s="1"/>
  <c r="Q787" i="2"/>
  <c r="V787" i="2" s="1"/>
  <c r="Q779" i="2"/>
  <c r="V779" i="2" s="1"/>
  <c r="Q771" i="2"/>
  <c r="V771" i="2" s="1"/>
  <c r="Q763" i="2"/>
  <c r="V763" i="2" s="1"/>
  <c r="Q755" i="2"/>
  <c r="V755" i="2" s="1"/>
  <c r="Q747" i="2"/>
  <c r="V747" i="2" s="1"/>
  <c r="Q739" i="2"/>
  <c r="V739" i="2" s="1"/>
  <c r="Q731" i="2"/>
  <c r="V731" i="2" s="1"/>
  <c r="Q723" i="2"/>
  <c r="V723" i="2" s="1"/>
  <c r="Q715" i="2"/>
  <c r="V715" i="2" s="1"/>
  <c r="Q707" i="2"/>
  <c r="V707" i="2" s="1"/>
  <c r="Q699" i="2"/>
  <c r="V699" i="2" s="1"/>
  <c r="Q691" i="2"/>
  <c r="V691" i="2" s="1"/>
  <c r="Q683" i="2"/>
  <c r="V683" i="2" s="1"/>
  <c r="Q675" i="2"/>
  <c r="V675" i="2" s="1"/>
  <c r="Q667" i="2"/>
  <c r="V667" i="2" s="1"/>
  <c r="Q659" i="2"/>
  <c r="V659" i="2" s="1"/>
  <c r="Q651" i="2"/>
  <c r="V651" i="2" s="1"/>
  <c r="Q643" i="2"/>
  <c r="V643" i="2" s="1"/>
  <c r="Q635" i="2"/>
  <c r="V635" i="2" s="1"/>
  <c r="Q627" i="2"/>
  <c r="V627" i="2" s="1"/>
  <c r="Q619" i="2"/>
  <c r="V619" i="2" s="1"/>
  <c r="Q611" i="2"/>
  <c r="V611" i="2" s="1"/>
  <c r="Q603" i="2"/>
  <c r="V603" i="2" s="1"/>
  <c r="Q595" i="2"/>
  <c r="V595" i="2" s="1"/>
  <c r="Q587" i="2"/>
  <c r="V587" i="2" s="1"/>
  <c r="Q579" i="2"/>
  <c r="V579" i="2" s="1"/>
  <c r="Q571" i="2"/>
  <c r="V571" i="2" s="1"/>
  <c r="Q563" i="2"/>
  <c r="V563" i="2" s="1"/>
  <c r="Q555" i="2"/>
  <c r="V555" i="2" s="1"/>
  <c r="Q547" i="2"/>
  <c r="V547" i="2" s="1"/>
  <c r="Q539" i="2"/>
  <c r="V539" i="2" s="1"/>
  <c r="Q531" i="2"/>
  <c r="V531" i="2" s="1"/>
  <c r="Q523" i="2"/>
  <c r="V523" i="2" s="1"/>
  <c r="Q515" i="2"/>
  <c r="V515" i="2" s="1"/>
  <c r="Q507" i="2"/>
  <c r="V507" i="2" s="1"/>
  <c r="Q499" i="2"/>
  <c r="V499" i="2" s="1"/>
  <c r="Q491" i="2"/>
  <c r="V491" i="2" s="1"/>
  <c r="Q483" i="2"/>
  <c r="V483" i="2" s="1"/>
  <c r="Q475" i="2"/>
  <c r="V475" i="2" s="1"/>
  <c r="Q467" i="2"/>
  <c r="V467" i="2" s="1"/>
  <c r="Q459" i="2"/>
  <c r="V459" i="2" s="1"/>
  <c r="Q451" i="2"/>
  <c r="V451" i="2" s="1"/>
  <c r="Q443" i="2"/>
  <c r="V443" i="2" s="1"/>
  <c r="Q435" i="2"/>
  <c r="V435" i="2" s="1"/>
  <c r="Q427" i="2"/>
  <c r="V427" i="2" s="1"/>
  <c r="Q419" i="2"/>
  <c r="V419" i="2" s="1"/>
  <c r="Q411" i="2"/>
  <c r="V411" i="2" s="1"/>
  <c r="Q403" i="2"/>
  <c r="V403" i="2" s="1"/>
  <c r="Q395" i="2"/>
  <c r="V395" i="2" s="1"/>
  <c r="Q387" i="2"/>
  <c r="V387" i="2" s="1"/>
  <c r="Q379" i="2"/>
  <c r="V379" i="2" s="1"/>
  <c r="Q371" i="2"/>
  <c r="V371" i="2" s="1"/>
  <c r="Q363" i="2"/>
  <c r="V363" i="2" s="1"/>
  <c r="Q355" i="2"/>
  <c r="V355" i="2" s="1"/>
  <c r="Q347" i="2"/>
  <c r="V347" i="2" s="1"/>
  <c r="Q339" i="2"/>
  <c r="V339" i="2" s="1"/>
  <c r="Q331" i="2"/>
  <c r="V331" i="2" s="1"/>
  <c r="Q323" i="2"/>
  <c r="V323" i="2" s="1"/>
  <c r="Q315" i="2"/>
  <c r="V315" i="2" s="1"/>
  <c r="Q307" i="2"/>
  <c r="V307" i="2" s="1"/>
  <c r="Q299" i="2"/>
  <c r="V299" i="2" s="1"/>
  <c r="Q291" i="2"/>
  <c r="V291" i="2" s="1"/>
  <c r="Q283" i="2"/>
  <c r="V283" i="2" s="1"/>
  <c r="Q275" i="2"/>
  <c r="V275" i="2" s="1"/>
  <c r="Q267" i="2"/>
  <c r="V267" i="2" s="1"/>
  <c r="Q259" i="2"/>
  <c r="V259" i="2" s="1"/>
  <c r="Q251" i="2"/>
  <c r="V251" i="2" s="1"/>
  <c r="Q243" i="2"/>
  <c r="V243" i="2" s="1"/>
  <c r="Q235" i="2"/>
  <c r="V235" i="2" s="1"/>
  <c r="Q227" i="2"/>
  <c r="V227" i="2" s="1"/>
  <c r="Q219" i="2"/>
  <c r="V219" i="2" s="1"/>
  <c r="Q211" i="2"/>
  <c r="V211" i="2" s="1"/>
  <c r="Q203" i="2"/>
  <c r="V203" i="2" s="1"/>
  <c r="Q195" i="2"/>
  <c r="V195" i="2" s="1"/>
  <c r="Q187" i="2"/>
  <c r="V187" i="2" s="1"/>
  <c r="Q179" i="2"/>
  <c r="V179" i="2" s="1"/>
  <c r="Q171" i="2"/>
  <c r="V171" i="2" s="1"/>
  <c r="Q163" i="2"/>
  <c r="V163" i="2" s="1"/>
  <c r="Q155" i="2"/>
  <c r="V155" i="2" s="1"/>
  <c r="Q147" i="2"/>
  <c r="V147" i="2" s="1"/>
  <c r="Q139" i="2"/>
  <c r="V139" i="2" s="1"/>
  <c r="Q131" i="2"/>
  <c r="V131" i="2" s="1"/>
  <c r="Q123" i="2"/>
  <c r="V123" i="2" s="1"/>
  <c r="Q115" i="2"/>
  <c r="V115" i="2" s="1"/>
  <c r="Q107" i="2"/>
  <c r="V107" i="2" s="1"/>
  <c r="Q99" i="2"/>
  <c r="V99" i="2" s="1"/>
  <c r="Q91" i="2"/>
  <c r="V91" i="2" s="1"/>
  <c r="Q83" i="2"/>
  <c r="V83" i="2" s="1"/>
  <c r="Q75" i="2"/>
  <c r="V75" i="2" s="1"/>
  <c r="Q67" i="2"/>
  <c r="V67" i="2" s="1"/>
  <c r="Q59" i="2"/>
  <c r="V59" i="2" s="1"/>
  <c r="Q51" i="2"/>
  <c r="V51" i="2" s="1"/>
  <c r="Q43" i="2"/>
  <c r="V43" i="2" s="1"/>
  <c r="Q35" i="2"/>
  <c r="V35" i="2" s="1"/>
  <c r="Q27" i="2"/>
  <c r="V27" i="2" s="1"/>
  <c r="Q19" i="2"/>
  <c r="V19" i="2" s="1"/>
  <c r="Q994" i="2"/>
  <c r="V994" i="2" s="1"/>
  <c r="Q986" i="2"/>
  <c r="V986" i="2" s="1"/>
  <c r="Q978" i="2"/>
  <c r="V978" i="2" s="1"/>
  <c r="Q970" i="2"/>
  <c r="V970" i="2" s="1"/>
  <c r="Q962" i="2"/>
  <c r="V962" i="2" s="1"/>
  <c r="Q954" i="2"/>
  <c r="V954" i="2" s="1"/>
  <c r="Q946" i="2"/>
  <c r="V946" i="2" s="1"/>
  <c r="Q938" i="2"/>
  <c r="V938" i="2" s="1"/>
  <c r="Q930" i="2"/>
  <c r="V930" i="2" s="1"/>
  <c r="Q922" i="2"/>
  <c r="V922" i="2" s="1"/>
  <c r="Q914" i="2"/>
  <c r="V914" i="2" s="1"/>
  <c r="Q906" i="2"/>
  <c r="V906" i="2" s="1"/>
  <c r="Q898" i="2"/>
  <c r="V898" i="2" s="1"/>
  <c r="Q890" i="2"/>
  <c r="V890" i="2" s="1"/>
  <c r="Q882" i="2"/>
  <c r="V882" i="2" s="1"/>
  <c r="Q874" i="2"/>
  <c r="V874" i="2" s="1"/>
  <c r="Q866" i="2"/>
  <c r="V866" i="2" s="1"/>
  <c r="Q858" i="2"/>
  <c r="V858" i="2" s="1"/>
  <c r="Q850" i="2"/>
  <c r="V850" i="2" s="1"/>
  <c r="Q842" i="2"/>
  <c r="V842" i="2" s="1"/>
  <c r="Q834" i="2"/>
  <c r="V834" i="2" s="1"/>
  <c r="Q826" i="2"/>
  <c r="V826" i="2" s="1"/>
  <c r="Q818" i="2"/>
  <c r="V818" i="2" s="1"/>
  <c r="Q810" i="2"/>
  <c r="V810" i="2" s="1"/>
  <c r="Q802" i="2"/>
  <c r="V802" i="2" s="1"/>
  <c r="Q794" i="2"/>
  <c r="V794" i="2" s="1"/>
  <c r="Q786" i="2"/>
  <c r="V786" i="2" s="1"/>
  <c r="Q778" i="2"/>
  <c r="V778" i="2" s="1"/>
  <c r="Q770" i="2"/>
  <c r="V770" i="2" s="1"/>
  <c r="Q762" i="2"/>
  <c r="V762" i="2" s="1"/>
  <c r="Q754" i="2"/>
  <c r="V754" i="2" s="1"/>
  <c r="Q746" i="2"/>
  <c r="V746" i="2" s="1"/>
  <c r="Q738" i="2"/>
  <c r="V738" i="2" s="1"/>
  <c r="Q730" i="2"/>
  <c r="V730" i="2" s="1"/>
  <c r="Q722" i="2"/>
  <c r="V722" i="2" s="1"/>
  <c r="Q714" i="2"/>
  <c r="V714" i="2" s="1"/>
  <c r="Q706" i="2"/>
  <c r="V706" i="2" s="1"/>
  <c r="Q698" i="2"/>
  <c r="V698" i="2" s="1"/>
  <c r="Q690" i="2"/>
  <c r="V690" i="2" s="1"/>
  <c r="Q682" i="2"/>
  <c r="V682" i="2" s="1"/>
  <c r="Q674" i="2"/>
  <c r="V674" i="2" s="1"/>
  <c r="Q666" i="2"/>
  <c r="V666" i="2" s="1"/>
  <c r="Q658" i="2"/>
  <c r="V658" i="2" s="1"/>
  <c r="Q650" i="2"/>
  <c r="V650" i="2" s="1"/>
  <c r="Q642" i="2"/>
  <c r="V642" i="2" s="1"/>
  <c r="Q634" i="2"/>
  <c r="V634" i="2" s="1"/>
  <c r="Q626" i="2"/>
  <c r="V626" i="2" s="1"/>
  <c r="Q618" i="2"/>
  <c r="V618" i="2" s="1"/>
  <c r="Q610" i="2"/>
  <c r="V610" i="2" s="1"/>
  <c r="Q602" i="2"/>
  <c r="V602" i="2" s="1"/>
  <c r="Q594" i="2"/>
  <c r="V594" i="2" s="1"/>
  <c r="Q586" i="2"/>
  <c r="V586" i="2" s="1"/>
  <c r="Q578" i="2"/>
  <c r="V578" i="2" s="1"/>
  <c r="Q570" i="2"/>
  <c r="V570" i="2" s="1"/>
  <c r="Q562" i="2"/>
  <c r="V562" i="2" s="1"/>
  <c r="Q554" i="2"/>
  <c r="V554" i="2" s="1"/>
  <c r="Q546" i="2"/>
  <c r="V546" i="2" s="1"/>
  <c r="Q538" i="2"/>
  <c r="V538" i="2" s="1"/>
  <c r="Q530" i="2"/>
  <c r="V530" i="2" s="1"/>
  <c r="Q522" i="2"/>
  <c r="V522" i="2" s="1"/>
  <c r="Q514" i="2"/>
  <c r="V514" i="2" s="1"/>
  <c r="Q506" i="2"/>
  <c r="V506" i="2" s="1"/>
  <c r="Q498" i="2"/>
  <c r="V498" i="2" s="1"/>
  <c r="Q490" i="2"/>
  <c r="V490" i="2" s="1"/>
  <c r="Q482" i="2"/>
  <c r="V482" i="2" s="1"/>
  <c r="Q474" i="2"/>
  <c r="V474" i="2" s="1"/>
  <c r="Q466" i="2"/>
  <c r="V466" i="2" s="1"/>
  <c r="Q458" i="2"/>
  <c r="V458" i="2" s="1"/>
  <c r="Q450" i="2"/>
  <c r="V450" i="2" s="1"/>
  <c r="Q442" i="2"/>
  <c r="V442" i="2" s="1"/>
  <c r="Q434" i="2"/>
  <c r="V434" i="2" s="1"/>
  <c r="Q426" i="2"/>
  <c r="V426" i="2" s="1"/>
  <c r="Q418" i="2"/>
  <c r="V418" i="2" s="1"/>
  <c r="Q410" i="2"/>
  <c r="V410" i="2" s="1"/>
  <c r="Q402" i="2"/>
  <c r="V402" i="2" s="1"/>
  <c r="Q394" i="2"/>
  <c r="V394" i="2" s="1"/>
  <c r="Q386" i="2"/>
  <c r="V386" i="2" s="1"/>
  <c r="Q378" i="2"/>
  <c r="V378" i="2" s="1"/>
  <c r="Q370" i="2"/>
  <c r="V370" i="2" s="1"/>
  <c r="Q362" i="2"/>
  <c r="V362" i="2" s="1"/>
  <c r="Q354" i="2"/>
  <c r="V354" i="2" s="1"/>
  <c r="Q346" i="2"/>
  <c r="V346" i="2" s="1"/>
  <c r="Q338" i="2"/>
  <c r="V338" i="2" s="1"/>
  <c r="Q330" i="2"/>
  <c r="V330" i="2" s="1"/>
  <c r="Q322" i="2"/>
  <c r="V322" i="2" s="1"/>
  <c r="Q314" i="2"/>
  <c r="V314" i="2" s="1"/>
  <c r="Q306" i="2"/>
  <c r="V306" i="2" s="1"/>
  <c r="Q298" i="2"/>
  <c r="V298" i="2" s="1"/>
  <c r="Q290" i="2"/>
  <c r="V290" i="2" s="1"/>
  <c r="Q282" i="2"/>
  <c r="V282" i="2" s="1"/>
  <c r="Q274" i="2"/>
  <c r="V274" i="2" s="1"/>
  <c r="Q266" i="2"/>
  <c r="V266" i="2" s="1"/>
  <c r="Q258" i="2"/>
  <c r="V258" i="2" s="1"/>
  <c r="Q250" i="2"/>
  <c r="V250" i="2" s="1"/>
  <c r="Q242" i="2"/>
  <c r="V242" i="2" s="1"/>
  <c r="Q234" i="2"/>
  <c r="V234" i="2" s="1"/>
  <c r="Q226" i="2"/>
  <c r="V226" i="2" s="1"/>
  <c r="Q218" i="2"/>
  <c r="V218" i="2" s="1"/>
  <c r="Q210" i="2"/>
  <c r="V210" i="2" s="1"/>
  <c r="Q202" i="2"/>
  <c r="V202" i="2" s="1"/>
  <c r="Q194" i="2"/>
  <c r="V194" i="2" s="1"/>
  <c r="Q186" i="2"/>
  <c r="V186" i="2" s="1"/>
  <c r="Q178" i="2"/>
  <c r="V178" i="2" s="1"/>
  <c r="Q170" i="2"/>
  <c r="V170" i="2" s="1"/>
  <c r="Q162" i="2"/>
  <c r="V162" i="2" s="1"/>
  <c r="Q154" i="2"/>
  <c r="V154" i="2" s="1"/>
  <c r="Q146" i="2"/>
  <c r="V146" i="2" s="1"/>
  <c r="Q138" i="2"/>
  <c r="V138" i="2" s="1"/>
  <c r="Q130" i="2"/>
  <c r="V130" i="2" s="1"/>
  <c r="Q122" i="2"/>
  <c r="V122" i="2" s="1"/>
  <c r="Q114" i="2"/>
  <c r="V114" i="2" s="1"/>
  <c r="Q106" i="2"/>
  <c r="V106" i="2" s="1"/>
  <c r="Q98" i="2"/>
  <c r="V98" i="2" s="1"/>
  <c r="Q90" i="2"/>
  <c r="V90" i="2" s="1"/>
  <c r="Q82" i="2"/>
  <c r="V82" i="2" s="1"/>
  <c r="Q74" i="2"/>
  <c r="V74" i="2" s="1"/>
  <c r="Q66" i="2"/>
  <c r="V66" i="2" s="1"/>
  <c r="Q58" i="2"/>
  <c r="V58" i="2" s="1"/>
  <c r="Q50" i="2"/>
  <c r="V50" i="2" s="1"/>
  <c r="Q42" i="2"/>
  <c r="V42" i="2" s="1"/>
  <c r="Q34" i="2"/>
  <c r="V34" i="2" s="1"/>
  <c r="Q26" i="2"/>
  <c r="V26" i="2" s="1"/>
  <c r="Q18" i="2"/>
  <c r="V18" i="2" s="1"/>
  <c r="Q993" i="2"/>
  <c r="V993" i="2" s="1"/>
  <c r="Q985" i="2"/>
  <c r="V985" i="2" s="1"/>
  <c r="Q977" i="2"/>
  <c r="V977" i="2" s="1"/>
  <c r="Q969" i="2"/>
  <c r="V969" i="2" s="1"/>
  <c r="Q961" i="2"/>
  <c r="V961" i="2" s="1"/>
  <c r="Q953" i="2"/>
  <c r="V953" i="2" s="1"/>
  <c r="Q945" i="2"/>
  <c r="V945" i="2" s="1"/>
  <c r="Q937" i="2"/>
  <c r="V937" i="2" s="1"/>
  <c r="Q929" i="2"/>
  <c r="V929" i="2" s="1"/>
  <c r="Q921" i="2"/>
  <c r="V921" i="2" s="1"/>
  <c r="Q913" i="2"/>
  <c r="V913" i="2" s="1"/>
  <c r="Q905" i="2"/>
  <c r="V905" i="2" s="1"/>
  <c r="Q897" i="2"/>
  <c r="V897" i="2" s="1"/>
  <c r="Q889" i="2"/>
  <c r="V889" i="2" s="1"/>
  <c r="Q881" i="2"/>
  <c r="V881" i="2" s="1"/>
  <c r="Q873" i="2"/>
  <c r="V873" i="2" s="1"/>
  <c r="Q865" i="2"/>
  <c r="V865" i="2" s="1"/>
  <c r="Q857" i="2"/>
  <c r="V857" i="2" s="1"/>
  <c r="Q849" i="2"/>
  <c r="V849" i="2" s="1"/>
  <c r="Q841" i="2"/>
  <c r="V841" i="2" s="1"/>
  <c r="Q833" i="2"/>
  <c r="V833" i="2" s="1"/>
  <c r="Q825" i="2"/>
  <c r="V825" i="2" s="1"/>
  <c r="Q817" i="2"/>
  <c r="V817" i="2" s="1"/>
  <c r="Q809" i="2"/>
  <c r="V809" i="2" s="1"/>
  <c r="Q801" i="2"/>
  <c r="V801" i="2" s="1"/>
  <c r="Q793" i="2"/>
  <c r="V793" i="2" s="1"/>
  <c r="Q785" i="2"/>
  <c r="V785" i="2" s="1"/>
  <c r="Q777" i="2"/>
  <c r="V777" i="2" s="1"/>
  <c r="Q769" i="2"/>
  <c r="V769" i="2" s="1"/>
  <c r="Q761" i="2"/>
  <c r="V761" i="2" s="1"/>
  <c r="Q753" i="2"/>
  <c r="V753" i="2" s="1"/>
  <c r="Q745" i="2"/>
  <c r="V745" i="2" s="1"/>
  <c r="Q737" i="2"/>
  <c r="V737" i="2" s="1"/>
  <c r="Q729" i="2"/>
  <c r="V729" i="2" s="1"/>
  <c r="Q721" i="2"/>
  <c r="V721" i="2" s="1"/>
  <c r="Q713" i="2"/>
  <c r="V713" i="2" s="1"/>
  <c r="Q705" i="2"/>
  <c r="V705" i="2" s="1"/>
  <c r="Q697" i="2"/>
  <c r="V697" i="2" s="1"/>
  <c r="Q689" i="2"/>
  <c r="V689" i="2" s="1"/>
  <c r="Q681" i="2"/>
  <c r="V681" i="2" s="1"/>
  <c r="Q673" i="2"/>
  <c r="V673" i="2" s="1"/>
  <c r="Q665" i="2"/>
  <c r="V665" i="2" s="1"/>
  <c r="Q657" i="2"/>
  <c r="V657" i="2" s="1"/>
  <c r="Q649" i="2"/>
  <c r="V649" i="2" s="1"/>
  <c r="Q641" i="2"/>
  <c r="V641" i="2" s="1"/>
  <c r="Q633" i="2"/>
  <c r="V633" i="2" s="1"/>
  <c r="Q625" i="2"/>
  <c r="V625" i="2" s="1"/>
  <c r="Q617" i="2"/>
  <c r="V617" i="2" s="1"/>
  <c r="Q609" i="2"/>
  <c r="V609" i="2" s="1"/>
  <c r="Q601" i="2"/>
  <c r="V601" i="2" s="1"/>
  <c r="Q593" i="2"/>
  <c r="V593" i="2" s="1"/>
  <c r="Q585" i="2"/>
  <c r="V585" i="2" s="1"/>
  <c r="Q577" i="2"/>
  <c r="V577" i="2" s="1"/>
  <c r="Q569" i="2"/>
  <c r="V569" i="2" s="1"/>
  <c r="Q561" i="2"/>
  <c r="V561" i="2" s="1"/>
  <c r="Q553" i="2"/>
  <c r="V553" i="2" s="1"/>
  <c r="Q545" i="2"/>
  <c r="V545" i="2" s="1"/>
  <c r="Q537" i="2"/>
  <c r="V537" i="2" s="1"/>
  <c r="Q529" i="2"/>
  <c r="V529" i="2" s="1"/>
  <c r="Q521" i="2"/>
  <c r="V521" i="2" s="1"/>
  <c r="Q513" i="2"/>
  <c r="V513" i="2" s="1"/>
  <c r="Q505" i="2"/>
  <c r="V505" i="2" s="1"/>
  <c r="Q497" i="2"/>
  <c r="V497" i="2" s="1"/>
  <c r="Q489" i="2"/>
  <c r="V489" i="2" s="1"/>
  <c r="Q481" i="2"/>
  <c r="V481" i="2" s="1"/>
  <c r="Q473" i="2"/>
  <c r="V473" i="2" s="1"/>
  <c r="Q465" i="2"/>
  <c r="V465" i="2" s="1"/>
  <c r="Q457" i="2"/>
  <c r="V457" i="2" s="1"/>
  <c r="Q449" i="2"/>
  <c r="V449" i="2" s="1"/>
  <c r="Q441" i="2"/>
  <c r="V441" i="2" s="1"/>
  <c r="Q433" i="2"/>
  <c r="V433" i="2" s="1"/>
  <c r="Q425" i="2"/>
  <c r="V425" i="2" s="1"/>
  <c r="Q417" i="2"/>
  <c r="V417" i="2" s="1"/>
  <c r="Q409" i="2"/>
  <c r="V409" i="2" s="1"/>
  <c r="Q401" i="2"/>
  <c r="V401" i="2" s="1"/>
  <c r="Q393" i="2"/>
  <c r="V393" i="2" s="1"/>
  <c r="Q385" i="2"/>
  <c r="V385" i="2" s="1"/>
  <c r="Q377" i="2"/>
  <c r="V377" i="2" s="1"/>
  <c r="Q369" i="2"/>
  <c r="V369" i="2" s="1"/>
  <c r="Q361" i="2"/>
  <c r="V361" i="2" s="1"/>
  <c r="Q353" i="2"/>
  <c r="V353" i="2" s="1"/>
  <c r="Q345" i="2"/>
  <c r="V345" i="2" s="1"/>
  <c r="Q337" i="2"/>
  <c r="V337" i="2" s="1"/>
  <c r="Q329" i="2"/>
  <c r="V329" i="2" s="1"/>
  <c r="Q321" i="2"/>
  <c r="V321" i="2" s="1"/>
  <c r="Q313" i="2"/>
  <c r="V313" i="2" s="1"/>
  <c r="Q305" i="2"/>
  <c r="V305" i="2" s="1"/>
  <c r="Q297" i="2"/>
  <c r="V297" i="2" s="1"/>
  <c r="Q289" i="2"/>
  <c r="V289" i="2" s="1"/>
  <c r="Q281" i="2"/>
  <c r="V281" i="2" s="1"/>
  <c r="Q273" i="2"/>
  <c r="V273" i="2" s="1"/>
  <c r="Q265" i="2"/>
  <c r="V265" i="2" s="1"/>
  <c r="Q257" i="2"/>
  <c r="V257" i="2" s="1"/>
  <c r="Q249" i="2"/>
  <c r="V249" i="2" s="1"/>
  <c r="Q241" i="2"/>
  <c r="V241" i="2" s="1"/>
  <c r="Q233" i="2"/>
  <c r="V233" i="2" s="1"/>
  <c r="Q225" i="2"/>
  <c r="V225" i="2" s="1"/>
  <c r="Q217" i="2"/>
  <c r="V217" i="2" s="1"/>
  <c r="Q209" i="2"/>
  <c r="V209" i="2" s="1"/>
  <c r="Q201" i="2"/>
  <c r="V201" i="2" s="1"/>
  <c r="Q193" i="2"/>
  <c r="V193" i="2" s="1"/>
  <c r="Q185" i="2"/>
  <c r="V185" i="2" s="1"/>
  <c r="Q177" i="2"/>
  <c r="V177" i="2" s="1"/>
  <c r="Q169" i="2"/>
  <c r="V169" i="2" s="1"/>
  <c r="Q161" i="2"/>
  <c r="V161" i="2" s="1"/>
  <c r="Q153" i="2"/>
  <c r="V153" i="2" s="1"/>
  <c r="Q145" i="2"/>
  <c r="V145" i="2" s="1"/>
  <c r="Q137" i="2"/>
  <c r="V137" i="2" s="1"/>
  <c r="Q129" i="2"/>
  <c r="V129" i="2" s="1"/>
  <c r="Q121" i="2"/>
  <c r="V121" i="2" s="1"/>
  <c r="Q113" i="2"/>
  <c r="V113" i="2" s="1"/>
  <c r="Q105" i="2"/>
  <c r="V105" i="2" s="1"/>
  <c r="Q97" i="2"/>
  <c r="V97" i="2" s="1"/>
  <c r="Q89" i="2"/>
  <c r="V89" i="2" s="1"/>
  <c r="Q81" i="2"/>
  <c r="V81" i="2" s="1"/>
  <c r="Q73" i="2"/>
  <c r="V73" i="2" s="1"/>
  <c r="Q65" i="2"/>
  <c r="V65" i="2" s="1"/>
  <c r="Q57" i="2"/>
  <c r="V57" i="2" s="1"/>
  <c r="Q49" i="2"/>
  <c r="V49" i="2" s="1"/>
  <c r="Q41" i="2"/>
  <c r="V41" i="2" s="1"/>
  <c r="Q33" i="2"/>
  <c r="V33" i="2" s="1"/>
  <c r="Q25" i="2"/>
  <c r="V25" i="2" s="1"/>
  <c r="Q17" i="2"/>
  <c r="V17" i="2" s="1"/>
  <c r="Q1000" i="2"/>
  <c r="V1000" i="2" s="1"/>
  <c r="Q992" i="2"/>
  <c r="V992" i="2" s="1"/>
  <c r="Q984" i="2"/>
  <c r="V984" i="2" s="1"/>
  <c r="Q976" i="2"/>
  <c r="V976" i="2" s="1"/>
  <c r="Q968" i="2"/>
  <c r="V968" i="2" s="1"/>
  <c r="Q960" i="2"/>
  <c r="V960" i="2" s="1"/>
  <c r="Q952" i="2"/>
  <c r="V952" i="2" s="1"/>
  <c r="Q944" i="2"/>
  <c r="V944" i="2" s="1"/>
  <c r="Q936" i="2"/>
  <c r="V936" i="2" s="1"/>
  <c r="Q928" i="2"/>
  <c r="V928" i="2" s="1"/>
  <c r="Q920" i="2"/>
  <c r="V920" i="2" s="1"/>
  <c r="Q912" i="2"/>
  <c r="V912" i="2" s="1"/>
  <c r="Q904" i="2"/>
  <c r="V904" i="2" s="1"/>
  <c r="Q896" i="2"/>
  <c r="V896" i="2" s="1"/>
  <c r="Q888" i="2"/>
  <c r="V888" i="2" s="1"/>
  <c r="Q880" i="2"/>
  <c r="V880" i="2" s="1"/>
  <c r="Q872" i="2"/>
  <c r="V872" i="2" s="1"/>
  <c r="Q864" i="2"/>
  <c r="V864" i="2" s="1"/>
  <c r="Q856" i="2"/>
  <c r="V856" i="2" s="1"/>
  <c r="Q848" i="2"/>
  <c r="V848" i="2" s="1"/>
  <c r="Q840" i="2"/>
  <c r="V840" i="2" s="1"/>
  <c r="Q832" i="2"/>
  <c r="V832" i="2" s="1"/>
  <c r="Q824" i="2"/>
  <c r="V824" i="2" s="1"/>
  <c r="Q816" i="2"/>
  <c r="V816" i="2" s="1"/>
  <c r="Q808" i="2"/>
  <c r="V808" i="2" s="1"/>
  <c r="Q800" i="2"/>
  <c r="V800" i="2" s="1"/>
  <c r="Q792" i="2"/>
  <c r="V792" i="2" s="1"/>
  <c r="Q784" i="2"/>
  <c r="V784" i="2" s="1"/>
  <c r="Q776" i="2"/>
  <c r="V776" i="2" s="1"/>
  <c r="Q768" i="2"/>
  <c r="V768" i="2" s="1"/>
  <c r="Q760" i="2"/>
  <c r="V760" i="2" s="1"/>
  <c r="Q752" i="2"/>
  <c r="V752" i="2" s="1"/>
  <c r="Q744" i="2"/>
  <c r="V744" i="2" s="1"/>
  <c r="Q736" i="2"/>
  <c r="V736" i="2" s="1"/>
  <c r="Q728" i="2"/>
  <c r="V728" i="2" s="1"/>
  <c r="Q720" i="2"/>
  <c r="V720" i="2" s="1"/>
  <c r="Q712" i="2"/>
  <c r="V712" i="2" s="1"/>
  <c r="Q704" i="2"/>
  <c r="V704" i="2" s="1"/>
  <c r="Q696" i="2"/>
  <c r="V696" i="2" s="1"/>
  <c r="Q688" i="2"/>
  <c r="V688" i="2" s="1"/>
  <c r="Q680" i="2"/>
  <c r="V680" i="2" s="1"/>
  <c r="Q672" i="2"/>
  <c r="V672" i="2" s="1"/>
  <c r="Q664" i="2"/>
  <c r="V664" i="2" s="1"/>
  <c r="Q656" i="2"/>
  <c r="V656" i="2" s="1"/>
  <c r="Q648" i="2"/>
  <c r="V648" i="2" s="1"/>
  <c r="Q640" i="2"/>
  <c r="V640" i="2" s="1"/>
  <c r="Q632" i="2"/>
  <c r="V632" i="2" s="1"/>
  <c r="Q624" i="2"/>
  <c r="V624" i="2" s="1"/>
  <c r="Q616" i="2"/>
  <c r="V616" i="2" s="1"/>
  <c r="Q608" i="2"/>
  <c r="V608" i="2" s="1"/>
  <c r="Q600" i="2"/>
  <c r="V600" i="2" s="1"/>
  <c r="Q592" i="2"/>
  <c r="V592" i="2" s="1"/>
  <c r="Q584" i="2"/>
  <c r="V584" i="2" s="1"/>
  <c r="Q576" i="2"/>
  <c r="V576" i="2" s="1"/>
  <c r="Q568" i="2"/>
  <c r="V568" i="2" s="1"/>
  <c r="Q560" i="2"/>
  <c r="V560" i="2" s="1"/>
  <c r="Q552" i="2"/>
  <c r="V552" i="2" s="1"/>
  <c r="Q544" i="2"/>
  <c r="V544" i="2" s="1"/>
  <c r="Q536" i="2"/>
  <c r="V536" i="2" s="1"/>
  <c r="Q528" i="2"/>
  <c r="V528" i="2" s="1"/>
  <c r="Q520" i="2"/>
  <c r="V520" i="2" s="1"/>
  <c r="Q512" i="2"/>
  <c r="V512" i="2" s="1"/>
  <c r="Q504" i="2"/>
  <c r="V504" i="2" s="1"/>
  <c r="Q496" i="2"/>
  <c r="V496" i="2" s="1"/>
  <c r="Q488" i="2"/>
  <c r="V488" i="2" s="1"/>
  <c r="Q480" i="2"/>
  <c r="V480" i="2" s="1"/>
  <c r="Q472" i="2"/>
  <c r="V472" i="2" s="1"/>
  <c r="Q464" i="2"/>
  <c r="V464" i="2" s="1"/>
  <c r="Q456" i="2"/>
  <c r="V456" i="2" s="1"/>
  <c r="Q448" i="2"/>
  <c r="V448" i="2" s="1"/>
  <c r="Q440" i="2"/>
  <c r="V440" i="2" s="1"/>
  <c r="Q432" i="2"/>
  <c r="V432" i="2" s="1"/>
  <c r="Q424" i="2"/>
  <c r="V424" i="2" s="1"/>
  <c r="Q416" i="2"/>
  <c r="V416" i="2" s="1"/>
  <c r="Q408" i="2"/>
  <c r="V408" i="2" s="1"/>
  <c r="Q400" i="2"/>
  <c r="V400" i="2" s="1"/>
  <c r="Q392" i="2"/>
  <c r="V392" i="2" s="1"/>
  <c r="Q384" i="2"/>
  <c r="V384" i="2" s="1"/>
  <c r="Q376" i="2"/>
  <c r="V376" i="2" s="1"/>
  <c r="Q368" i="2"/>
  <c r="V368" i="2" s="1"/>
  <c r="Q360" i="2"/>
  <c r="V360" i="2" s="1"/>
  <c r="Q352" i="2"/>
  <c r="V352" i="2" s="1"/>
  <c r="Q344" i="2"/>
  <c r="V344" i="2" s="1"/>
  <c r="Q336" i="2"/>
  <c r="V336" i="2" s="1"/>
  <c r="Q328" i="2"/>
  <c r="V328" i="2" s="1"/>
  <c r="Q320" i="2"/>
  <c r="V320" i="2" s="1"/>
  <c r="Q312" i="2"/>
  <c r="V312" i="2" s="1"/>
  <c r="Q304" i="2"/>
  <c r="V304" i="2" s="1"/>
  <c r="Q296" i="2"/>
  <c r="V296" i="2" s="1"/>
  <c r="Q288" i="2"/>
  <c r="V288" i="2" s="1"/>
  <c r="Q280" i="2"/>
  <c r="V280" i="2" s="1"/>
  <c r="Q272" i="2"/>
  <c r="V272" i="2" s="1"/>
  <c r="Q264" i="2"/>
  <c r="V264" i="2" s="1"/>
  <c r="Q256" i="2"/>
  <c r="V256" i="2" s="1"/>
  <c r="Q248" i="2"/>
  <c r="V248" i="2" s="1"/>
  <c r="Q999" i="2"/>
  <c r="V999" i="2" s="1"/>
  <c r="Q991" i="2"/>
  <c r="V991" i="2" s="1"/>
  <c r="Q983" i="2"/>
  <c r="V983" i="2" s="1"/>
  <c r="Q975" i="2"/>
  <c r="V975" i="2" s="1"/>
  <c r="Q967" i="2"/>
  <c r="V967" i="2" s="1"/>
  <c r="Q959" i="2"/>
  <c r="V959" i="2" s="1"/>
  <c r="Q951" i="2"/>
  <c r="V951" i="2" s="1"/>
  <c r="Q943" i="2"/>
  <c r="V943" i="2" s="1"/>
  <c r="Q935" i="2"/>
  <c r="V935" i="2" s="1"/>
  <c r="Q927" i="2"/>
  <c r="V927" i="2" s="1"/>
  <c r="Q919" i="2"/>
  <c r="V919" i="2" s="1"/>
  <c r="Q911" i="2"/>
  <c r="V911" i="2" s="1"/>
  <c r="Q903" i="2"/>
  <c r="V903" i="2" s="1"/>
  <c r="Q895" i="2"/>
  <c r="V895" i="2" s="1"/>
  <c r="Q887" i="2"/>
  <c r="V887" i="2" s="1"/>
  <c r="Q879" i="2"/>
  <c r="V879" i="2" s="1"/>
  <c r="Q871" i="2"/>
  <c r="V871" i="2" s="1"/>
  <c r="Q863" i="2"/>
  <c r="V863" i="2" s="1"/>
  <c r="Q855" i="2"/>
  <c r="V855" i="2" s="1"/>
  <c r="Q847" i="2"/>
  <c r="V847" i="2" s="1"/>
  <c r="Q839" i="2"/>
  <c r="V839" i="2" s="1"/>
  <c r="Q831" i="2"/>
  <c r="V831" i="2" s="1"/>
  <c r="Q823" i="2"/>
  <c r="V823" i="2" s="1"/>
  <c r="Q815" i="2"/>
  <c r="V815" i="2" s="1"/>
  <c r="Q807" i="2"/>
  <c r="V807" i="2" s="1"/>
  <c r="Q799" i="2"/>
  <c r="V799" i="2" s="1"/>
  <c r="Q791" i="2"/>
  <c r="V791" i="2" s="1"/>
  <c r="Q783" i="2"/>
  <c r="V783" i="2" s="1"/>
  <c r="Q775" i="2"/>
  <c r="V775" i="2" s="1"/>
  <c r="Q767" i="2"/>
  <c r="V767" i="2" s="1"/>
  <c r="Q759" i="2"/>
  <c r="V759" i="2" s="1"/>
  <c r="Q751" i="2"/>
  <c r="V751" i="2" s="1"/>
  <c r="Q743" i="2"/>
  <c r="V743" i="2" s="1"/>
  <c r="Q735" i="2"/>
  <c r="V735" i="2" s="1"/>
  <c r="Q727" i="2"/>
  <c r="V727" i="2" s="1"/>
  <c r="Q719" i="2"/>
  <c r="V719" i="2" s="1"/>
  <c r="Q711" i="2"/>
  <c r="V711" i="2" s="1"/>
  <c r="Q703" i="2"/>
  <c r="V703" i="2" s="1"/>
  <c r="Q695" i="2"/>
  <c r="V695" i="2" s="1"/>
  <c r="Q687" i="2"/>
  <c r="V687" i="2" s="1"/>
  <c r="Q679" i="2"/>
  <c r="V679" i="2" s="1"/>
  <c r="Q671" i="2"/>
  <c r="V671" i="2" s="1"/>
  <c r="Q663" i="2"/>
  <c r="V663" i="2" s="1"/>
  <c r="Q655" i="2"/>
  <c r="V655" i="2" s="1"/>
  <c r="Q647" i="2"/>
  <c r="V647" i="2" s="1"/>
  <c r="Q639" i="2"/>
  <c r="V639" i="2" s="1"/>
  <c r="Q631" i="2"/>
  <c r="V631" i="2" s="1"/>
  <c r="Q623" i="2"/>
  <c r="V623" i="2" s="1"/>
  <c r="Q615" i="2"/>
  <c r="V615" i="2" s="1"/>
  <c r="Q607" i="2"/>
  <c r="V607" i="2" s="1"/>
  <c r="Q599" i="2"/>
  <c r="V599" i="2" s="1"/>
  <c r="Q591" i="2"/>
  <c r="V591" i="2" s="1"/>
  <c r="Q583" i="2"/>
  <c r="V583" i="2" s="1"/>
  <c r="Q575" i="2"/>
  <c r="V575" i="2" s="1"/>
  <c r="Q567" i="2"/>
  <c r="V567" i="2" s="1"/>
  <c r="Q559" i="2"/>
  <c r="V559" i="2" s="1"/>
  <c r="Q551" i="2"/>
  <c r="V551" i="2" s="1"/>
  <c r="Q543" i="2"/>
  <c r="V543" i="2" s="1"/>
  <c r="Q535" i="2"/>
  <c r="V535" i="2" s="1"/>
  <c r="Q527" i="2"/>
  <c r="V527" i="2" s="1"/>
  <c r="Q519" i="2"/>
  <c r="V519" i="2" s="1"/>
  <c r="Q511" i="2"/>
  <c r="V511" i="2" s="1"/>
  <c r="Q503" i="2"/>
  <c r="V503" i="2" s="1"/>
  <c r="Q495" i="2"/>
  <c r="V495" i="2" s="1"/>
  <c r="Q487" i="2"/>
  <c r="V487" i="2" s="1"/>
  <c r="Q479" i="2"/>
  <c r="V479" i="2" s="1"/>
  <c r="Q471" i="2"/>
  <c r="V471" i="2" s="1"/>
  <c r="Q463" i="2"/>
  <c r="V463" i="2" s="1"/>
  <c r="Q455" i="2"/>
  <c r="V455" i="2" s="1"/>
  <c r="Q447" i="2"/>
  <c r="V447" i="2" s="1"/>
  <c r="Q439" i="2"/>
  <c r="V439" i="2" s="1"/>
  <c r="Q431" i="2"/>
  <c r="V431" i="2" s="1"/>
  <c r="Q423" i="2"/>
  <c r="V423" i="2" s="1"/>
  <c r="Q415" i="2"/>
  <c r="V415" i="2" s="1"/>
  <c r="Q407" i="2"/>
  <c r="V407" i="2" s="1"/>
  <c r="Q399" i="2"/>
  <c r="V399" i="2" s="1"/>
  <c r="Q391" i="2"/>
  <c r="V391" i="2" s="1"/>
  <c r="Q383" i="2"/>
  <c r="V383" i="2" s="1"/>
  <c r="Q375" i="2"/>
  <c r="V375" i="2" s="1"/>
  <c r="Q367" i="2"/>
  <c r="V367" i="2" s="1"/>
  <c r="Q359" i="2"/>
  <c r="V359" i="2" s="1"/>
  <c r="Q351" i="2"/>
  <c r="V351" i="2" s="1"/>
  <c r="Q343" i="2"/>
  <c r="V343" i="2" s="1"/>
  <c r="Q335" i="2"/>
  <c r="V335" i="2" s="1"/>
  <c r="Q327" i="2"/>
  <c r="V327" i="2" s="1"/>
  <c r="Q319" i="2"/>
  <c r="V319" i="2" s="1"/>
  <c r="Q311" i="2"/>
  <c r="V311" i="2" s="1"/>
  <c r="Q303" i="2"/>
  <c r="V303" i="2" s="1"/>
  <c r="Q295" i="2"/>
  <c r="V295" i="2" s="1"/>
  <c r="Q287" i="2"/>
  <c r="V287" i="2" s="1"/>
  <c r="Q279" i="2"/>
  <c r="V279" i="2" s="1"/>
  <c r="Q271" i="2"/>
  <c r="V271" i="2" s="1"/>
  <c r="Q263" i="2"/>
  <c r="V263" i="2" s="1"/>
  <c r="Q255" i="2"/>
  <c r="V255" i="2" s="1"/>
  <c r="Q247" i="2"/>
  <c r="V247" i="2" s="1"/>
  <c r="Q239" i="2"/>
  <c r="V239" i="2" s="1"/>
  <c r="Q231" i="2"/>
  <c r="V231" i="2" s="1"/>
  <c r="Q223" i="2"/>
  <c r="V223" i="2" s="1"/>
  <c r="Q215" i="2"/>
  <c r="V215" i="2" s="1"/>
  <c r="Q207" i="2"/>
  <c r="V207" i="2" s="1"/>
  <c r="Q199" i="2"/>
  <c r="V199" i="2" s="1"/>
  <c r="Q191" i="2"/>
  <c r="V191" i="2" s="1"/>
  <c r="Q183" i="2"/>
  <c r="V183" i="2" s="1"/>
  <c r="Q175" i="2"/>
  <c r="V175" i="2" s="1"/>
  <c r="Q167" i="2"/>
  <c r="V167" i="2" s="1"/>
  <c r="Q159" i="2"/>
  <c r="V159" i="2" s="1"/>
  <c r="Q151" i="2"/>
  <c r="V151" i="2" s="1"/>
  <c r="Q143" i="2"/>
  <c r="V143" i="2" s="1"/>
  <c r="Q135" i="2"/>
  <c r="V135" i="2" s="1"/>
  <c r="Q127" i="2"/>
  <c r="V127" i="2" s="1"/>
  <c r="Q119" i="2"/>
  <c r="V119" i="2" s="1"/>
  <c r="Q111" i="2"/>
  <c r="V111" i="2" s="1"/>
  <c r="Q103" i="2"/>
  <c r="V103" i="2" s="1"/>
  <c r="Q95" i="2"/>
  <c r="V95" i="2" s="1"/>
  <c r="Q87" i="2"/>
  <c r="V87" i="2" s="1"/>
  <c r="Q79" i="2"/>
  <c r="V79" i="2" s="1"/>
  <c r="Q71" i="2"/>
  <c r="V71" i="2" s="1"/>
  <c r="Q63" i="2"/>
  <c r="V63" i="2" s="1"/>
  <c r="Q55" i="2"/>
  <c r="V55" i="2" s="1"/>
  <c r="Q47" i="2"/>
  <c r="V47" i="2" s="1"/>
  <c r="Q39" i="2"/>
  <c r="V39" i="2" s="1"/>
  <c r="Q31" i="2"/>
  <c r="V31" i="2" s="1"/>
  <c r="Q23" i="2"/>
  <c r="V23" i="2" s="1"/>
  <c r="Q15" i="2"/>
  <c r="V15" i="2" s="1"/>
  <c r="Q998" i="2"/>
  <c r="V998" i="2" s="1"/>
  <c r="Q990" i="2"/>
  <c r="V990" i="2" s="1"/>
  <c r="Q982" i="2"/>
  <c r="V982" i="2" s="1"/>
  <c r="Q974" i="2"/>
  <c r="V974" i="2" s="1"/>
  <c r="Q966" i="2"/>
  <c r="V966" i="2" s="1"/>
  <c r="Q958" i="2"/>
  <c r="V958" i="2" s="1"/>
  <c r="Q950" i="2"/>
  <c r="V950" i="2" s="1"/>
  <c r="Q942" i="2"/>
  <c r="V942" i="2" s="1"/>
  <c r="Q934" i="2"/>
  <c r="V934" i="2" s="1"/>
  <c r="Q926" i="2"/>
  <c r="V926" i="2" s="1"/>
  <c r="Q918" i="2"/>
  <c r="V918" i="2" s="1"/>
  <c r="Q910" i="2"/>
  <c r="V910" i="2" s="1"/>
  <c r="Q902" i="2"/>
  <c r="V902" i="2" s="1"/>
  <c r="Q894" i="2"/>
  <c r="V894" i="2" s="1"/>
  <c r="Q886" i="2"/>
  <c r="V886" i="2" s="1"/>
  <c r="Q878" i="2"/>
  <c r="V878" i="2" s="1"/>
  <c r="Q870" i="2"/>
  <c r="V870" i="2" s="1"/>
  <c r="Q862" i="2"/>
  <c r="V862" i="2" s="1"/>
  <c r="Q854" i="2"/>
  <c r="V854" i="2" s="1"/>
  <c r="Q846" i="2"/>
  <c r="V846" i="2" s="1"/>
  <c r="Q838" i="2"/>
  <c r="V838" i="2" s="1"/>
  <c r="Q830" i="2"/>
  <c r="V830" i="2" s="1"/>
  <c r="Q822" i="2"/>
  <c r="V822" i="2" s="1"/>
  <c r="Q814" i="2"/>
  <c r="V814" i="2" s="1"/>
  <c r="Q806" i="2"/>
  <c r="V806" i="2" s="1"/>
  <c r="Q798" i="2"/>
  <c r="V798" i="2" s="1"/>
  <c r="Q790" i="2"/>
  <c r="V790" i="2" s="1"/>
  <c r="Q782" i="2"/>
  <c r="V782" i="2" s="1"/>
  <c r="Q774" i="2"/>
  <c r="V774" i="2" s="1"/>
  <c r="Q766" i="2"/>
  <c r="V766" i="2" s="1"/>
  <c r="Q758" i="2"/>
  <c r="V758" i="2" s="1"/>
  <c r="Q750" i="2"/>
  <c r="V750" i="2" s="1"/>
  <c r="Q742" i="2"/>
  <c r="V742" i="2" s="1"/>
  <c r="Q734" i="2"/>
  <c r="V734" i="2" s="1"/>
  <c r="Q726" i="2"/>
  <c r="V726" i="2" s="1"/>
  <c r="Q718" i="2"/>
  <c r="V718" i="2" s="1"/>
  <c r="Q710" i="2"/>
  <c r="V710" i="2" s="1"/>
  <c r="Q702" i="2"/>
  <c r="V702" i="2" s="1"/>
  <c r="Q694" i="2"/>
  <c r="V694" i="2" s="1"/>
  <c r="Q686" i="2"/>
  <c r="V686" i="2" s="1"/>
  <c r="Q678" i="2"/>
  <c r="V678" i="2" s="1"/>
  <c r="Q670" i="2"/>
  <c r="V670" i="2" s="1"/>
  <c r="Q662" i="2"/>
  <c r="V662" i="2" s="1"/>
  <c r="Q654" i="2"/>
  <c r="V654" i="2" s="1"/>
  <c r="Q646" i="2"/>
  <c r="V646" i="2" s="1"/>
  <c r="Q638" i="2"/>
  <c r="V638" i="2" s="1"/>
  <c r="Q630" i="2"/>
  <c r="V630" i="2" s="1"/>
  <c r="Q622" i="2"/>
  <c r="V622" i="2" s="1"/>
  <c r="Q614" i="2"/>
  <c r="V614" i="2" s="1"/>
  <c r="Q606" i="2"/>
  <c r="V606" i="2" s="1"/>
  <c r="Q598" i="2"/>
  <c r="V598" i="2" s="1"/>
  <c r="Q590" i="2"/>
  <c r="V590" i="2" s="1"/>
  <c r="Q582" i="2"/>
  <c r="V582" i="2" s="1"/>
  <c r="Q574" i="2"/>
  <c r="V574" i="2" s="1"/>
  <c r="Q566" i="2"/>
  <c r="V566" i="2" s="1"/>
  <c r="Q558" i="2"/>
  <c r="V558" i="2" s="1"/>
  <c r="Q550" i="2"/>
  <c r="V550" i="2" s="1"/>
  <c r="Q542" i="2"/>
  <c r="V542" i="2" s="1"/>
  <c r="Q534" i="2"/>
  <c r="V534" i="2" s="1"/>
  <c r="Q526" i="2"/>
  <c r="V526" i="2" s="1"/>
  <c r="Q518" i="2"/>
  <c r="V518" i="2" s="1"/>
  <c r="Q510" i="2"/>
  <c r="V510" i="2" s="1"/>
  <c r="Q502" i="2"/>
  <c r="V502" i="2" s="1"/>
  <c r="Q494" i="2"/>
  <c r="V494" i="2" s="1"/>
  <c r="Q486" i="2"/>
  <c r="V486" i="2" s="1"/>
  <c r="Q478" i="2"/>
  <c r="V478" i="2" s="1"/>
  <c r="Q470" i="2"/>
  <c r="V470" i="2" s="1"/>
  <c r="Q462" i="2"/>
  <c r="V462" i="2" s="1"/>
  <c r="Q454" i="2"/>
  <c r="V454" i="2" s="1"/>
  <c r="Q446" i="2"/>
  <c r="V446" i="2" s="1"/>
  <c r="Q438" i="2"/>
  <c r="V438" i="2" s="1"/>
  <c r="Q430" i="2"/>
  <c r="V430" i="2" s="1"/>
  <c r="Q422" i="2"/>
  <c r="V422" i="2" s="1"/>
  <c r="Q414" i="2"/>
  <c r="V414" i="2" s="1"/>
  <c r="Q406" i="2"/>
  <c r="V406" i="2" s="1"/>
  <c r="Q398" i="2"/>
  <c r="V398" i="2" s="1"/>
  <c r="Q390" i="2"/>
  <c r="V390" i="2" s="1"/>
  <c r="Q382" i="2"/>
  <c r="V382" i="2" s="1"/>
  <c r="Q374" i="2"/>
  <c r="V374" i="2" s="1"/>
  <c r="Q366" i="2"/>
  <c r="V366" i="2" s="1"/>
  <c r="Q358" i="2"/>
  <c r="V358" i="2" s="1"/>
  <c r="Q350" i="2"/>
  <c r="V350" i="2" s="1"/>
  <c r="Q342" i="2"/>
  <c r="V342" i="2" s="1"/>
  <c r="Q334" i="2"/>
  <c r="V334" i="2" s="1"/>
  <c r="Q326" i="2"/>
  <c r="V326" i="2" s="1"/>
  <c r="Q318" i="2"/>
  <c r="V318" i="2" s="1"/>
  <c r="Q310" i="2"/>
  <c r="V310" i="2" s="1"/>
  <c r="Q302" i="2"/>
  <c r="V302" i="2" s="1"/>
  <c r="Q294" i="2"/>
  <c r="V294" i="2" s="1"/>
  <c r="Q286" i="2"/>
  <c r="V286" i="2" s="1"/>
  <c r="Q278" i="2"/>
  <c r="V278" i="2" s="1"/>
  <c r="Q270" i="2"/>
  <c r="V270" i="2" s="1"/>
  <c r="Q262" i="2"/>
  <c r="V262" i="2" s="1"/>
  <c r="Q254" i="2"/>
  <c r="V254" i="2" s="1"/>
  <c r="Q246" i="2"/>
  <c r="V246" i="2" s="1"/>
  <c r="Q238" i="2"/>
  <c r="V238" i="2" s="1"/>
  <c r="Q230" i="2"/>
  <c r="V230" i="2" s="1"/>
  <c r="Q222" i="2"/>
  <c r="V222" i="2" s="1"/>
  <c r="Q214" i="2"/>
  <c r="V214" i="2" s="1"/>
  <c r="Q206" i="2"/>
  <c r="V206" i="2" s="1"/>
  <c r="Q198" i="2"/>
  <c r="V198" i="2" s="1"/>
  <c r="Q190" i="2"/>
  <c r="V190" i="2" s="1"/>
  <c r="Q182" i="2"/>
  <c r="V182" i="2" s="1"/>
  <c r="Q174" i="2"/>
  <c r="V174" i="2" s="1"/>
  <c r="Q166" i="2"/>
  <c r="V166" i="2" s="1"/>
  <c r="Q158" i="2"/>
  <c r="V158" i="2" s="1"/>
  <c r="Q150" i="2"/>
  <c r="V150" i="2" s="1"/>
  <c r="Q142" i="2"/>
  <c r="V142" i="2" s="1"/>
  <c r="Q134" i="2"/>
  <c r="V134" i="2" s="1"/>
  <c r="Q126" i="2"/>
  <c r="V126" i="2" s="1"/>
  <c r="Q118" i="2"/>
  <c r="V118" i="2" s="1"/>
  <c r="Q110" i="2"/>
  <c r="V110" i="2" s="1"/>
  <c r="Q102" i="2"/>
  <c r="V102" i="2" s="1"/>
  <c r="Q94" i="2"/>
  <c r="V94" i="2" s="1"/>
  <c r="Q86" i="2"/>
  <c r="V86" i="2" s="1"/>
  <c r="Q78" i="2"/>
  <c r="V78" i="2" s="1"/>
  <c r="Q70" i="2"/>
  <c r="V70" i="2" s="1"/>
  <c r="Q62" i="2"/>
  <c r="V62" i="2" s="1"/>
  <c r="Q54" i="2"/>
  <c r="V54" i="2" s="1"/>
  <c r="Q46" i="2"/>
  <c r="V46" i="2" s="1"/>
  <c r="Q38" i="2"/>
  <c r="V38" i="2" s="1"/>
  <c r="Q30" i="2"/>
  <c r="V30" i="2" s="1"/>
  <c r="Q22" i="2"/>
  <c r="V22" i="2" s="1"/>
  <c r="Q14" i="2"/>
  <c r="V14" i="2" s="1"/>
  <c r="Q997" i="2"/>
  <c r="V997" i="2" s="1"/>
  <c r="Q989" i="2"/>
  <c r="V989" i="2" s="1"/>
  <c r="Q981" i="2"/>
  <c r="V981" i="2" s="1"/>
  <c r="Q973" i="2"/>
  <c r="V973" i="2" s="1"/>
  <c r="Q965" i="2"/>
  <c r="V965" i="2" s="1"/>
  <c r="Q957" i="2"/>
  <c r="V957" i="2" s="1"/>
  <c r="Q949" i="2"/>
  <c r="V949" i="2" s="1"/>
  <c r="Q941" i="2"/>
  <c r="V941" i="2" s="1"/>
  <c r="Q933" i="2"/>
  <c r="V933" i="2" s="1"/>
  <c r="Q925" i="2"/>
  <c r="V925" i="2" s="1"/>
  <c r="Q917" i="2"/>
  <c r="V917" i="2" s="1"/>
  <c r="Q909" i="2"/>
  <c r="V909" i="2" s="1"/>
  <c r="Q901" i="2"/>
  <c r="V901" i="2" s="1"/>
  <c r="Q893" i="2"/>
  <c r="V893" i="2" s="1"/>
  <c r="Q885" i="2"/>
  <c r="V885" i="2" s="1"/>
  <c r="Q877" i="2"/>
  <c r="V877" i="2" s="1"/>
  <c r="Q869" i="2"/>
  <c r="V869" i="2" s="1"/>
  <c r="Q861" i="2"/>
  <c r="V861" i="2" s="1"/>
  <c r="Q853" i="2"/>
  <c r="V853" i="2" s="1"/>
  <c r="Q845" i="2"/>
  <c r="V845" i="2" s="1"/>
  <c r="Q837" i="2"/>
  <c r="V837" i="2" s="1"/>
  <c r="Q829" i="2"/>
  <c r="V829" i="2" s="1"/>
  <c r="Q821" i="2"/>
  <c r="V821" i="2" s="1"/>
  <c r="Q813" i="2"/>
  <c r="V813" i="2" s="1"/>
  <c r="Q805" i="2"/>
  <c r="V805" i="2" s="1"/>
  <c r="Q797" i="2"/>
  <c r="V797" i="2" s="1"/>
  <c r="Q789" i="2"/>
  <c r="V789" i="2" s="1"/>
  <c r="Q781" i="2"/>
  <c r="V781" i="2" s="1"/>
  <c r="Q773" i="2"/>
  <c r="V773" i="2" s="1"/>
  <c r="Q765" i="2"/>
  <c r="V765" i="2" s="1"/>
  <c r="Q757" i="2"/>
  <c r="V757" i="2" s="1"/>
  <c r="Q749" i="2"/>
  <c r="V749" i="2" s="1"/>
  <c r="Q741" i="2"/>
  <c r="V741" i="2" s="1"/>
  <c r="Q733" i="2"/>
  <c r="V733" i="2" s="1"/>
  <c r="Q725" i="2"/>
  <c r="V725" i="2" s="1"/>
  <c r="Q717" i="2"/>
  <c r="V717" i="2" s="1"/>
  <c r="Q709" i="2"/>
  <c r="V709" i="2" s="1"/>
  <c r="Q701" i="2"/>
  <c r="V701" i="2" s="1"/>
  <c r="Q693" i="2"/>
  <c r="V693" i="2" s="1"/>
  <c r="Q685" i="2"/>
  <c r="V685" i="2" s="1"/>
  <c r="Q677" i="2"/>
  <c r="V677" i="2" s="1"/>
  <c r="Q669" i="2"/>
  <c r="V669" i="2" s="1"/>
  <c r="Q661" i="2"/>
  <c r="V661" i="2" s="1"/>
  <c r="Q653" i="2"/>
  <c r="V653" i="2" s="1"/>
  <c r="Q645" i="2"/>
  <c r="V645" i="2" s="1"/>
  <c r="Q637" i="2"/>
  <c r="V637" i="2" s="1"/>
  <c r="Q629" i="2"/>
  <c r="V629" i="2" s="1"/>
  <c r="Q621" i="2"/>
  <c r="V621" i="2" s="1"/>
  <c r="Q613" i="2"/>
  <c r="V613" i="2" s="1"/>
  <c r="Q605" i="2"/>
  <c r="V605" i="2" s="1"/>
  <c r="Q597" i="2"/>
  <c r="V597" i="2" s="1"/>
  <c r="Q589" i="2"/>
  <c r="V589" i="2" s="1"/>
  <c r="Q581" i="2"/>
  <c r="V581" i="2" s="1"/>
  <c r="Q573" i="2"/>
  <c r="V573" i="2" s="1"/>
  <c r="Q565" i="2"/>
  <c r="V565" i="2" s="1"/>
  <c r="Q557" i="2"/>
  <c r="V557" i="2" s="1"/>
  <c r="Q549" i="2"/>
  <c r="V549" i="2" s="1"/>
  <c r="Q541" i="2"/>
  <c r="V541" i="2" s="1"/>
  <c r="Q533" i="2"/>
  <c r="V533" i="2" s="1"/>
  <c r="Q525" i="2"/>
  <c r="V525" i="2" s="1"/>
  <c r="Q517" i="2"/>
  <c r="V517" i="2" s="1"/>
  <c r="Q509" i="2"/>
  <c r="V509" i="2" s="1"/>
  <c r="Q501" i="2"/>
  <c r="V501" i="2" s="1"/>
  <c r="Q493" i="2"/>
  <c r="V493" i="2" s="1"/>
  <c r="Q485" i="2"/>
  <c r="V485" i="2" s="1"/>
  <c r="Q477" i="2"/>
  <c r="V477" i="2" s="1"/>
  <c r="Q469" i="2"/>
  <c r="V469" i="2" s="1"/>
  <c r="Q461" i="2"/>
  <c r="V461" i="2" s="1"/>
  <c r="Q453" i="2"/>
  <c r="V453" i="2" s="1"/>
  <c r="Q445" i="2"/>
  <c r="V445" i="2" s="1"/>
  <c r="Q437" i="2"/>
  <c r="V437" i="2" s="1"/>
  <c r="Q429" i="2"/>
  <c r="V429" i="2" s="1"/>
  <c r="Q421" i="2"/>
  <c r="V421" i="2" s="1"/>
  <c r="Q413" i="2"/>
  <c r="V413" i="2" s="1"/>
  <c r="Q405" i="2"/>
  <c r="V405" i="2" s="1"/>
  <c r="Q397" i="2"/>
  <c r="V397" i="2" s="1"/>
  <c r="Q389" i="2"/>
  <c r="V389" i="2" s="1"/>
  <c r="Q381" i="2"/>
  <c r="V381" i="2" s="1"/>
  <c r="Q373" i="2"/>
  <c r="V373" i="2" s="1"/>
  <c r="Q365" i="2"/>
  <c r="V365" i="2" s="1"/>
  <c r="Q357" i="2"/>
  <c r="V357" i="2" s="1"/>
  <c r="Q349" i="2"/>
  <c r="V349" i="2" s="1"/>
  <c r="Q341" i="2"/>
  <c r="V341" i="2" s="1"/>
  <c r="Q333" i="2"/>
  <c r="V333" i="2" s="1"/>
  <c r="Q325" i="2"/>
  <c r="V325" i="2" s="1"/>
  <c r="Q317" i="2"/>
  <c r="V317" i="2" s="1"/>
  <c r="Q309" i="2"/>
  <c r="V309" i="2" s="1"/>
  <c r="Q301" i="2"/>
  <c r="V301" i="2" s="1"/>
  <c r="Q293" i="2"/>
  <c r="V293" i="2" s="1"/>
  <c r="Q285" i="2"/>
  <c r="V285" i="2" s="1"/>
  <c r="Q277" i="2"/>
  <c r="V277" i="2" s="1"/>
  <c r="Q269" i="2"/>
  <c r="V269" i="2" s="1"/>
  <c r="Q261" i="2"/>
  <c r="V261" i="2" s="1"/>
  <c r="Q253" i="2"/>
  <c r="V253" i="2" s="1"/>
  <c r="Q245" i="2"/>
  <c r="V245" i="2" s="1"/>
  <c r="Q237" i="2"/>
  <c r="V237" i="2" s="1"/>
  <c r="Q229" i="2"/>
  <c r="V229" i="2" s="1"/>
  <c r="Q221" i="2"/>
  <c r="V221" i="2" s="1"/>
  <c r="Q213" i="2"/>
  <c r="V213" i="2" s="1"/>
  <c r="Q205" i="2"/>
  <c r="V205" i="2" s="1"/>
  <c r="Q197" i="2"/>
  <c r="V197" i="2" s="1"/>
  <c r="Q189" i="2"/>
  <c r="V189" i="2" s="1"/>
  <c r="Q181" i="2"/>
  <c r="V181" i="2" s="1"/>
  <c r="Q173" i="2"/>
  <c r="V173" i="2" s="1"/>
  <c r="Q165" i="2"/>
  <c r="V165" i="2" s="1"/>
  <c r="Q157" i="2"/>
  <c r="V157" i="2" s="1"/>
  <c r="Q149" i="2"/>
  <c r="V149" i="2" s="1"/>
  <c r="Q141" i="2"/>
  <c r="V141" i="2" s="1"/>
  <c r="Q133" i="2"/>
  <c r="V133" i="2" s="1"/>
  <c r="Q125" i="2"/>
  <c r="V125" i="2" s="1"/>
  <c r="Q117" i="2"/>
  <c r="V117" i="2" s="1"/>
  <c r="Q109" i="2"/>
  <c r="V109" i="2" s="1"/>
  <c r="Q101" i="2"/>
  <c r="V101" i="2" s="1"/>
  <c r="Q93" i="2"/>
  <c r="V93" i="2" s="1"/>
  <c r="Q85" i="2"/>
  <c r="V85" i="2" s="1"/>
  <c r="Q77" i="2"/>
  <c r="V77" i="2" s="1"/>
  <c r="Q69" i="2"/>
  <c r="V69" i="2" s="1"/>
  <c r="Q61" i="2"/>
  <c r="V61" i="2" s="1"/>
  <c r="Q53" i="2"/>
  <c r="V53" i="2" s="1"/>
  <c r="Q45" i="2"/>
  <c r="V45" i="2" s="1"/>
  <c r="Q37" i="2"/>
  <c r="V37" i="2" s="1"/>
  <c r="Q29" i="2"/>
  <c r="V29" i="2" s="1"/>
  <c r="Q21" i="2"/>
  <c r="V21" i="2" s="1"/>
  <c r="R999" i="18"/>
  <c r="T999" i="18" s="1"/>
  <c r="V999" i="18" s="1"/>
  <c r="Y999" i="18" s="1"/>
  <c r="R991" i="18"/>
  <c r="T991" i="18" s="1"/>
  <c r="V991" i="18" s="1"/>
  <c r="R983" i="18"/>
  <c r="T983" i="18" s="1"/>
  <c r="V983" i="18" s="1"/>
  <c r="R975" i="18"/>
  <c r="T975" i="18" s="1"/>
  <c r="V975" i="18" s="1"/>
  <c r="R967" i="18"/>
  <c r="T967" i="18" s="1"/>
  <c r="V967" i="18" s="1"/>
  <c r="R959" i="18"/>
  <c r="T959" i="18" s="1"/>
  <c r="V959" i="18" s="1"/>
  <c r="R951" i="18"/>
  <c r="T951" i="18" s="1"/>
  <c r="V951" i="18" s="1"/>
  <c r="R943" i="18"/>
  <c r="T943" i="18" s="1"/>
  <c r="V943" i="18" s="1"/>
  <c r="R935" i="18"/>
  <c r="T935" i="18" s="1"/>
  <c r="V935" i="18" s="1"/>
  <c r="Y935" i="18" s="1"/>
  <c r="R927" i="18"/>
  <c r="T927" i="18" s="1"/>
  <c r="V927" i="18" s="1"/>
  <c r="R919" i="18"/>
  <c r="T919" i="18" s="1"/>
  <c r="V919" i="18" s="1"/>
  <c r="R911" i="18"/>
  <c r="T911" i="18" s="1"/>
  <c r="V911" i="18" s="1"/>
  <c r="R903" i="18"/>
  <c r="T903" i="18" s="1"/>
  <c r="V903" i="18" s="1"/>
  <c r="R895" i="18"/>
  <c r="T895" i="18" s="1"/>
  <c r="V895" i="18" s="1"/>
  <c r="R887" i="18"/>
  <c r="T887" i="18" s="1"/>
  <c r="V887" i="18" s="1"/>
  <c r="R879" i="18"/>
  <c r="T879" i="18" s="1"/>
  <c r="V879" i="18" s="1"/>
  <c r="R871" i="18"/>
  <c r="T871" i="18" s="1"/>
  <c r="V871" i="18" s="1"/>
  <c r="Y871" i="18" s="1"/>
  <c r="R863" i="18"/>
  <c r="T863" i="18" s="1"/>
  <c r="V863" i="18" s="1"/>
  <c r="R855" i="18"/>
  <c r="T855" i="18" s="1"/>
  <c r="V855" i="18" s="1"/>
  <c r="R847" i="18"/>
  <c r="T847" i="18" s="1"/>
  <c r="V847" i="18" s="1"/>
  <c r="R839" i="18"/>
  <c r="T839" i="18" s="1"/>
  <c r="V839" i="18" s="1"/>
  <c r="R831" i="18"/>
  <c r="T831" i="18" s="1"/>
  <c r="V831" i="18" s="1"/>
  <c r="R823" i="18"/>
  <c r="T823" i="18" s="1"/>
  <c r="V823" i="18" s="1"/>
  <c r="R815" i="18"/>
  <c r="T815" i="18" s="1"/>
  <c r="V815" i="18" s="1"/>
  <c r="R807" i="18"/>
  <c r="T807" i="18" s="1"/>
  <c r="V807" i="18" s="1"/>
  <c r="Y807" i="18" s="1"/>
  <c r="R799" i="18"/>
  <c r="T799" i="18" s="1"/>
  <c r="V799" i="18" s="1"/>
  <c r="R791" i="18"/>
  <c r="T791" i="18" s="1"/>
  <c r="V791" i="18" s="1"/>
  <c r="R783" i="18"/>
  <c r="T783" i="18" s="1"/>
  <c r="V783" i="18" s="1"/>
  <c r="R775" i="18"/>
  <c r="T775" i="18" s="1"/>
  <c r="V775" i="18" s="1"/>
  <c r="R767" i="18"/>
  <c r="T767" i="18" s="1"/>
  <c r="V767" i="18" s="1"/>
  <c r="R759" i="18"/>
  <c r="T759" i="18" s="1"/>
  <c r="V759" i="18" s="1"/>
  <c r="R751" i="18"/>
  <c r="T751" i="18" s="1"/>
  <c r="V751" i="18" s="1"/>
  <c r="R743" i="18"/>
  <c r="T743" i="18" s="1"/>
  <c r="V743" i="18" s="1"/>
  <c r="Y743" i="18" s="1"/>
  <c r="R735" i="18"/>
  <c r="T735" i="18" s="1"/>
  <c r="V735" i="18" s="1"/>
  <c r="R727" i="18"/>
  <c r="T727" i="18" s="1"/>
  <c r="V727" i="18" s="1"/>
  <c r="R719" i="18"/>
  <c r="T719" i="18" s="1"/>
  <c r="V719" i="18" s="1"/>
  <c r="R711" i="18"/>
  <c r="T711" i="18" s="1"/>
  <c r="V711" i="18" s="1"/>
  <c r="R703" i="18"/>
  <c r="T703" i="18" s="1"/>
  <c r="V703" i="18" s="1"/>
  <c r="R695" i="18"/>
  <c r="T695" i="18" s="1"/>
  <c r="V695" i="18" s="1"/>
  <c r="R687" i="18"/>
  <c r="T687" i="18" s="1"/>
  <c r="V687" i="18" s="1"/>
  <c r="R679" i="18"/>
  <c r="T679" i="18" s="1"/>
  <c r="V679" i="18" s="1"/>
  <c r="Y679" i="18" s="1"/>
  <c r="R671" i="18"/>
  <c r="T671" i="18" s="1"/>
  <c r="V671" i="18" s="1"/>
  <c r="R663" i="18"/>
  <c r="T663" i="18" s="1"/>
  <c r="V663" i="18" s="1"/>
  <c r="R655" i="18"/>
  <c r="T655" i="18" s="1"/>
  <c r="V655" i="18" s="1"/>
  <c r="R647" i="18"/>
  <c r="T647" i="18" s="1"/>
  <c r="V647" i="18" s="1"/>
  <c r="R639" i="18"/>
  <c r="T639" i="18" s="1"/>
  <c r="V639" i="18" s="1"/>
  <c r="R998" i="18"/>
  <c r="T998" i="18" s="1"/>
  <c r="V998" i="18" s="1"/>
  <c r="R990" i="18"/>
  <c r="T990" i="18" s="1"/>
  <c r="V990" i="18" s="1"/>
  <c r="R982" i="18"/>
  <c r="T982" i="18" s="1"/>
  <c r="V982" i="18" s="1"/>
  <c r="Y982" i="18" s="1"/>
  <c r="R974" i="18"/>
  <c r="T974" i="18" s="1"/>
  <c r="V974" i="18" s="1"/>
  <c r="R966" i="18"/>
  <c r="T966" i="18" s="1"/>
  <c r="V966" i="18" s="1"/>
  <c r="R958" i="18"/>
  <c r="T958" i="18" s="1"/>
  <c r="V958" i="18" s="1"/>
  <c r="R950" i="18"/>
  <c r="T950" i="18" s="1"/>
  <c r="V950" i="18" s="1"/>
  <c r="R942" i="18"/>
  <c r="T942" i="18" s="1"/>
  <c r="V942" i="18" s="1"/>
  <c r="R934" i="18"/>
  <c r="T934" i="18" s="1"/>
  <c r="V934" i="18" s="1"/>
  <c r="R926" i="18"/>
  <c r="T926" i="18" s="1"/>
  <c r="V926" i="18" s="1"/>
  <c r="R918" i="18"/>
  <c r="T918" i="18" s="1"/>
  <c r="V918" i="18" s="1"/>
  <c r="Y918" i="18" s="1"/>
  <c r="R910" i="18"/>
  <c r="T910" i="18" s="1"/>
  <c r="V910" i="18" s="1"/>
  <c r="R902" i="18"/>
  <c r="T902" i="18" s="1"/>
  <c r="V902" i="18" s="1"/>
  <c r="R894" i="18"/>
  <c r="T894" i="18" s="1"/>
  <c r="V894" i="18" s="1"/>
  <c r="R886" i="18"/>
  <c r="T886" i="18" s="1"/>
  <c r="V886" i="18" s="1"/>
  <c r="R878" i="18"/>
  <c r="T878" i="18" s="1"/>
  <c r="V878" i="18" s="1"/>
  <c r="R870" i="18"/>
  <c r="T870" i="18" s="1"/>
  <c r="V870" i="18" s="1"/>
  <c r="R862" i="18"/>
  <c r="T862" i="18" s="1"/>
  <c r="V862" i="18" s="1"/>
  <c r="R854" i="18"/>
  <c r="T854" i="18" s="1"/>
  <c r="V854" i="18" s="1"/>
  <c r="Y854" i="18" s="1"/>
  <c r="R846" i="18"/>
  <c r="T846" i="18" s="1"/>
  <c r="V846" i="18" s="1"/>
  <c r="R838" i="18"/>
  <c r="T838" i="18" s="1"/>
  <c r="V838" i="18" s="1"/>
  <c r="R830" i="18"/>
  <c r="T830" i="18" s="1"/>
  <c r="V830" i="18" s="1"/>
  <c r="R822" i="18"/>
  <c r="T822" i="18" s="1"/>
  <c r="V822" i="18" s="1"/>
  <c r="R814" i="18"/>
  <c r="T814" i="18" s="1"/>
  <c r="V814" i="18" s="1"/>
  <c r="R806" i="18"/>
  <c r="T806" i="18" s="1"/>
  <c r="V806" i="18" s="1"/>
  <c r="R798" i="18"/>
  <c r="T798" i="18" s="1"/>
  <c r="V798" i="18" s="1"/>
  <c r="R790" i="18"/>
  <c r="T790" i="18" s="1"/>
  <c r="V790" i="18" s="1"/>
  <c r="Y790" i="18" s="1"/>
  <c r="R782" i="18"/>
  <c r="T782" i="18" s="1"/>
  <c r="V782" i="18" s="1"/>
  <c r="R774" i="18"/>
  <c r="T774" i="18" s="1"/>
  <c r="V774" i="18" s="1"/>
  <c r="R766" i="18"/>
  <c r="T766" i="18" s="1"/>
  <c r="V766" i="18" s="1"/>
  <c r="R758" i="18"/>
  <c r="T758" i="18" s="1"/>
  <c r="V758" i="18" s="1"/>
  <c r="R750" i="18"/>
  <c r="T750" i="18" s="1"/>
  <c r="V750" i="18" s="1"/>
  <c r="R742" i="18"/>
  <c r="T742" i="18" s="1"/>
  <c r="V742" i="18" s="1"/>
  <c r="R734" i="18"/>
  <c r="T734" i="18" s="1"/>
  <c r="V734" i="18" s="1"/>
  <c r="R726" i="18"/>
  <c r="T726" i="18" s="1"/>
  <c r="V726" i="18" s="1"/>
  <c r="Y726" i="18" s="1"/>
  <c r="R718" i="18"/>
  <c r="T718" i="18" s="1"/>
  <c r="V718" i="18" s="1"/>
  <c r="R710" i="18"/>
  <c r="T710" i="18" s="1"/>
  <c r="V710" i="18" s="1"/>
  <c r="R702" i="18"/>
  <c r="T702" i="18" s="1"/>
  <c r="V702" i="18" s="1"/>
  <c r="R694" i="18"/>
  <c r="T694" i="18" s="1"/>
  <c r="V694" i="18" s="1"/>
  <c r="R686" i="18"/>
  <c r="T686" i="18" s="1"/>
  <c r="V686" i="18" s="1"/>
  <c r="R678" i="18"/>
  <c r="T678" i="18" s="1"/>
  <c r="V678" i="18" s="1"/>
  <c r="R670" i="18"/>
  <c r="T670" i="18" s="1"/>
  <c r="V670" i="18" s="1"/>
  <c r="R662" i="18"/>
  <c r="T662" i="18" s="1"/>
  <c r="V662" i="18" s="1"/>
  <c r="Y662" i="18" s="1"/>
  <c r="R654" i="18"/>
  <c r="T654" i="18" s="1"/>
  <c r="V654" i="18" s="1"/>
  <c r="R646" i="18"/>
  <c r="T646" i="18" s="1"/>
  <c r="V646" i="18" s="1"/>
  <c r="R638" i="18"/>
  <c r="T638" i="18" s="1"/>
  <c r="V638" i="18" s="1"/>
  <c r="R630" i="18"/>
  <c r="T630" i="18" s="1"/>
  <c r="V630" i="18" s="1"/>
  <c r="R622" i="18"/>
  <c r="T622" i="18" s="1"/>
  <c r="V622" i="18" s="1"/>
  <c r="R614" i="18"/>
  <c r="T614" i="18" s="1"/>
  <c r="V614" i="18" s="1"/>
  <c r="R606" i="18"/>
  <c r="T606" i="18" s="1"/>
  <c r="V606" i="18" s="1"/>
  <c r="R598" i="18"/>
  <c r="T598" i="18" s="1"/>
  <c r="V598" i="18" s="1"/>
  <c r="Y598" i="18" s="1"/>
  <c r="R590" i="18"/>
  <c r="T590" i="18" s="1"/>
  <c r="V590" i="18" s="1"/>
  <c r="R582" i="18"/>
  <c r="T582" i="18" s="1"/>
  <c r="V582" i="18" s="1"/>
  <c r="R574" i="18"/>
  <c r="T574" i="18" s="1"/>
  <c r="V574" i="18" s="1"/>
  <c r="R566" i="18"/>
  <c r="T566" i="18" s="1"/>
  <c r="V566" i="18" s="1"/>
  <c r="R997" i="18"/>
  <c r="T997" i="18" s="1"/>
  <c r="V997" i="18" s="1"/>
  <c r="R989" i="18"/>
  <c r="T989" i="18" s="1"/>
  <c r="V989" i="18" s="1"/>
  <c r="R981" i="18"/>
  <c r="T981" i="18" s="1"/>
  <c r="V981" i="18" s="1"/>
  <c r="R973" i="18"/>
  <c r="T973" i="18" s="1"/>
  <c r="V973" i="18" s="1"/>
  <c r="Y973" i="18" s="1"/>
  <c r="R965" i="18"/>
  <c r="T965" i="18" s="1"/>
  <c r="V965" i="18" s="1"/>
  <c r="R957" i="18"/>
  <c r="T957" i="18" s="1"/>
  <c r="V957" i="18" s="1"/>
  <c r="R949" i="18"/>
  <c r="T949" i="18" s="1"/>
  <c r="V949" i="18" s="1"/>
  <c r="R941" i="18"/>
  <c r="T941" i="18" s="1"/>
  <c r="V941" i="18" s="1"/>
  <c r="R933" i="18"/>
  <c r="T933" i="18" s="1"/>
  <c r="V933" i="18" s="1"/>
  <c r="R925" i="18"/>
  <c r="T925" i="18" s="1"/>
  <c r="V925" i="18" s="1"/>
  <c r="R917" i="18"/>
  <c r="T917" i="18" s="1"/>
  <c r="V917" i="18" s="1"/>
  <c r="R909" i="18"/>
  <c r="T909" i="18" s="1"/>
  <c r="V909" i="18" s="1"/>
  <c r="Y909" i="18" s="1"/>
  <c r="R901" i="18"/>
  <c r="T901" i="18" s="1"/>
  <c r="V901" i="18" s="1"/>
  <c r="R893" i="18"/>
  <c r="T893" i="18" s="1"/>
  <c r="V893" i="18" s="1"/>
  <c r="R885" i="18"/>
  <c r="T885" i="18" s="1"/>
  <c r="V885" i="18" s="1"/>
  <c r="R877" i="18"/>
  <c r="T877" i="18" s="1"/>
  <c r="V877" i="18" s="1"/>
  <c r="R869" i="18"/>
  <c r="T869" i="18" s="1"/>
  <c r="V869" i="18" s="1"/>
  <c r="R861" i="18"/>
  <c r="T861" i="18" s="1"/>
  <c r="V861" i="18" s="1"/>
  <c r="R853" i="18"/>
  <c r="T853" i="18" s="1"/>
  <c r="V853" i="18" s="1"/>
  <c r="R845" i="18"/>
  <c r="T845" i="18" s="1"/>
  <c r="V845" i="18" s="1"/>
  <c r="Y845" i="18" s="1"/>
  <c r="R837" i="18"/>
  <c r="T837" i="18" s="1"/>
  <c r="V837" i="18" s="1"/>
  <c r="R829" i="18"/>
  <c r="T829" i="18" s="1"/>
  <c r="V829" i="18" s="1"/>
  <c r="R821" i="18"/>
  <c r="T821" i="18" s="1"/>
  <c r="V821" i="18" s="1"/>
  <c r="R813" i="18"/>
  <c r="T813" i="18" s="1"/>
  <c r="V813" i="18" s="1"/>
  <c r="R805" i="18"/>
  <c r="T805" i="18" s="1"/>
  <c r="V805" i="18" s="1"/>
  <c r="R797" i="18"/>
  <c r="T797" i="18" s="1"/>
  <c r="V797" i="18" s="1"/>
  <c r="R789" i="18"/>
  <c r="T789" i="18" s="1"/>
  <c r="V789" i="18" s="1"/>
  <c r="R781" i="18"/>
  <c r="T781" i="18" s="1"/>
  <c r="V781" i="18" s="1"/>
  <c r="Y781" i="18" s="1"/>
  <c r="R773" i="18"/>
  <c r="T773" i="18" s="1"/>
  <c r="V773" i="18" s="1"/>
  <c r="R765" i="18"/>
  <c r="T765" i="18" s="1"/>
  <c r="V765" i="18" s="1"/>
  <c r="R757" i="18"/>
  <c r="T757" i="18" s="1"/>
  <c r="V757" i="18" s="1"/>
  <c r="R749" i="18"/>
  <c r="T749" i="18" s="1"/>
  <c r="V749" i="18" s="1"/>
  <c r="R741" i="18"/>
  <c r="T741" i="18" s="1"/>
  <c r="V741" i="18" s="1"/>
  <c r="R733" i="18"/>
  <c r="T733" i="18" s="1"/>
  <c r="V733" i="18" s="1"/>
  <c r="R725" i="18"/>
  <c r="T725" i="18" s="1"/>
  <c r="V725" i="18" s="1"/>
  <c r="R717" i="18"/>
  <c r="T717" i="18" s="1"/>
  <c r="V717" i="18" s="1"/>
  <c r="Y717" i="18" s="1"/>
  <c r="R709" i="18"/>
  <c r="T709" i="18" s="1"/>
  <c r="V709" i="18" s="1"/>
  <c r="R701" i="18"/>
  <c r="T701" i="18" s="1"/>
  <c r="V701" i="18" s="1"/>
  <c r="R693" i="18"/>
  <c r="T693" i="18" s="1"/>
  <c r="V693" i="18" s="1"/>
  <c r="R685" i="18"/>
  <c r="T685" i="18" s="1"/>
  <c r="V685" i="18" s="1"/>
  <c r="R677" i="18"/>
  <c r="T677" i="18" s="1"/>
  <c r="V677" i="18" s="1"/>
  <c r="R669" i="18"/>
  <c r="T669" i="18" s="1"/>
  <c r="V669" i="18" s="1"/>
  <c r="R661" i="18"/>
  <c r="T661" i="18" s="1"/>
  <c r="V661" i="18" s="1"/>
  <c r="R996" i="18"/>
  <c r="T996" i="18" s="1"/>
  <c r="V996" i="18" s="1"/>
  <c r="Y996" i="18" s="1"/>
  <c r="R988" i="18"/>
  <c r="T988" i="18" s="1"/>
  <c r="V988" i="18" s="1"/>
  <c r="R980" i="18"/>
  <c r="T980" i="18" s="1"/>
  <c r="V980" i="18" s="1"/>
  <c r="R972" i="18"/>
  <c r="T972" i="18" s="1"/>
  <c r="V972" i="18" s="1"/>
  <c r="R964" i="18"/>
  <c r="T964" i="18" s="1"/>
  <c r="V964" i="18" s="1"/>
  <c r="R956" i="18"/>
  <c r="T956" i="18" s="1"/>
  <c r="V956" i="18" s="1"/>
  <c r="R948" i="18"/>
  <c r="T948" i="18" s="1"/>
  <c r="V948" i="18" s="1"/>
  <c r="R940" i="18"/>
  <c r="T940" i="18" s="1"/>
  <c r="V940" i="18" s="1"/>
  <c r="R932" i="18"/>
  <c r="T932" i="18" s="1"/>
  <c r="V932" i="18" s="1"/>
  <c r="Y932" i="18" s="1"/>
  <c r="R924" i="18"/>
  <c r="T924" i="18" s="1"/>
  <c r="V924" i="18" s="1"/>
  <c r="R916" i="18"/>
  <c r="T916" i="18" s="1"/>
  <c r="V916" i="18" s="1"/>
  <c r="R908" i="18"/>
  <c r="T908" i="18" s="1"/>
  <c r="V908" i="18" s="1"/>
  <c r="R900" i="18"/>
  <c r="T900" i="18" s="1"/>
  <c r="V900" i="18" s="1"/>
  <c r="R892" i="18"/>
  <c r="T892" i="18" s="1"/>
  <c r="V892" i="18" s="1"/>
  <c r="R884" i="18"/>
  <c r="T884" i="18" s="1"/>
  <c r="V884" i="18" s="1"/>
  <c r="R876" i="18"/>
  <c r="T876" i="18" s="1"/>
  <c r="V876" i="18" s="1"/>
  <c r="R868" i="18"/>
  <c r="T868" i="18" s="1"/>
  <c r="V868" i="18" s="1"/>
  <c r="Y868" i="18" s="1"/>
  <c r="R860" i="18"/>
  <c r="T860" i="18" s="1"/>
  <c r="V860" i="18" s="1"/>
  <c r="R852" i="18"/>
  <c r="T852" i="18" s="1"/>
  <c r="V852" i="18" s="1"/>
  <c r="R844" i="18"/>
  <c r="T844" i="18" s="1"/>
  <c r="V844" i="18" s="1"/>
  <c r="R836" i="18"/>
  <c r="T836" i="18" s="1"/>
  <c r="V836" i="18" s="1"/>
  <c r="R828" i="18"/>
  <c r="T828" i="18" s="1"/>
  <c r="V828" i="18" s="1"/>
  <c r="R820" i="18"/>
  <c r="T820" i="18" s="1"/>
  <c r="V820" i="18" s="1"/>
  <c r="R812" i="18"/>
  <c r="T812" i="18" s="1"/>
  <c r="V812" i="18" s="1"/>
  <c r="R804" i="18"/>
  <c r="T804" i="18" s="1"/>
  <c r="V804" i="18" s="1"/>
  <c r="Y804" i="18" s="1"/>
  <c r="R796" i="18"/>
  <c r="T796" i="18" s="1"/>
  <c r="V796" i="18" s="1"/>
  <c r="R788" i="18"/>
  <c r="T788" i="18" s="1"/>
  <c r="V788" i="18" s="1"/>
  <c r="R780" i="18"/>
  <c r="T780" i="18" s="1"/>
  <c r="V780" i="18" s="1"/>
  <c r="R772" i="18"/>
  <c r="T772" i="18" s="1"/>
  <c r="V772" i="18" s="1"/>
  <c r="R764" i="18"/>
  <c r="T764" i="18" s="1"/>
  <c r="V764" i="18" s="1"/>
  <c r="R756" i="18"/>
  <c r="T756" i="18" s="1"/>
  <c r="V756" i="18" s="1"/>
  <c r="R748" i="18"/>
  <c r="T748" i="18" s="1"/>
  <c r="V748" i="18" s="1"/>
  <c r="R740" i="18"/>
  <c r="T740" i="18" s="1"/>
  <c r="V740" i="18" s="1"/>
  <c r="Y740" i="18" s="1"/>
  <c r="R732" i="18"/>
  <c r="T732" i="18" s="1"/>
  <c r="V732" i="18" s="1"/>
  <c r="R724" i="18"/>
  <c r="T724" i="18" s="1"/>
  <c r="V724" i="18" s="1"/>
  <c r="R716" i="18"/>
  <c r="T716" i="18" s="1"/>
  <c r="V716" i="18" s="1"/>
  <c r="R708" i="18"/>
  <c r="T708" i="18" s="1"/>
  <c r="V708" i="18" s="1"/>
  <c r="R700" i="18"/>
  <c r="T700" i="18" s="1"/>
  <c r="V700" i="18" s="1"/>
  <c r="R692" i="18"/>
  <c r="T692" i="18" s="1"/>
  <c r="V692" i="18" s="1"/>
  <c r="R684" i="18"/>
  <c r="T684" i="18" s="1"/>
  <c r="V684" i="18" s="1"/>
  <c r="R676" i="18"/>
  <c r="T676" i="18" s="1"/>
  <c r="V676" i="18" s="1"/>
  <c r="Y676" i="18" s="1"/>
  <c r="R668" i="18"/>
  <c r="T668" i="18" s="1"/>
  <c r="V668" i="18" s="1"/>
  <c r="R660" i="18"/>
  <c r="T660" i="18" s="1"/>
  <c r="V660" i="18" s="1"/>
  <c r="R652" i="18"/>
  <c r="T652" i="18" s="1"/>
  <c r="V652" i="18" s="1"/>
  <c r="R644" i="18"/>
  <c r="T644" i="18" s="1"/>
  <c r="V644" i="18" s="1"/>
  <c r="R636" i="18"/>
  <c r="T636" i="18" s="1"/>
  <c r="V636" i="18" s="1"/>
  <c r="R628" i="18"/>
  <c r="T628" i="18" s="1"/>
  <c r="V628" i="18" s="1"/>
  <c r="R620" i="18"/>
  <c r="T620" i="18" s="1"/>
  <c r="V620" i="18" s="1"/>
  <c r="R612" i="18"/>
  <c r="T612" i="18" s="1"/>
  <c r="V612" i="18" s="1"/>
  <c r="Y612" i="18" s="1"/>
  <c r="R604" i="18"/>
  <c r="T604" i="18" s="1"/>
  <c r="V604" i="18" s="1"/>
  <c r="R596" i="18"/>
  <c r="T596" i="18" s="1"/>
  <c r="V596" i="18" s="1"/>
  <c r="R588" i="18"/>
  <c r="T588" i="18" s="1"/>
  <c r="V588" i="18" s="1"/>
  <c r="R580" i="18"/>
  <c r="T580" i="18" s="1"/>
  <c r="V580" i="18" s="1"/>
  <c r="R572" i="18"/>
  <c r="T572" i="18" s="1"/>
  <c r="V572" i="18" s="1"/>
  <c r="R564" i="18"/>
  <c r="T564" i="18" s="1"/>
  <c r="V564" i="18" s="1"/>
  <c r="R556" i="18"/>
  <c r="T556" i="18" s="1"/>
  <c r="V556" i="18" s="1"/>
  <c r="R995" i="18"/>
  <c r="T995" i="18" s="1"/>
  <c r="V995" i="18" s="1"/>
  <c r="Y995" i="18" s="1"/>
  <c r="R987" i="18"/>
  <c r="T987" i="18" s="1"/>
  <c r="V987" i="18" s="1"/>
  <c r="R979" i="18"/>
  <c r="T979" i="18" s="1"/>
  <c r="V979" i="18" s="1"/>
  <c r="R971" i="18"/>
  <c r="T971" i="18" s="1"/>
  <c r="V971" i="18" s="1"/>
  <c r="R963" i="18"/>
  <c r="T963" i="18" s="1"/>
  <c r="V963" i="18" s="1"/>
  <c r="R955" i="18"/>
  <c r="T955" i="18" s="1"/>
  <c r="V955" i="18" s="1"/>
  <c r="R947" i="18"/>
  <c r="T947" i="18" s="1"/>
  <c r="V947" i="18" s="1"/>
  <c r="R939" i="18"/>
  <c r="T939" i="18" s="1"/>
  <c r="V939" i="18" s="1"/>
  <c r="R931" i="18"/>
  <c r="T931" i="18" s="1"/>
  <c r="V931" i="18" s="1"/>
  <c r="Y931" i="18" s="1"/>
  <c r="R923" i="18"/>
  <c r="T923" i="18" s="1"/>
  <c r="V923" i="18" s="1"/>
  <c r="R915" i="18"/>
  <c r="T915" i="18" s="1"/>
  <c r="V915" i="18" s="1"/>
  <c r="R907" i="18"/>
  <c r="T907" i="18" s="1"/>
  <c r="V907" i="18" s="1"/>
  <c r="R899" i="18"/>
  <c r="T899" i="18" s="1"/>
  <c r="V899" i="18" s="1"/>
  <c r="R891" i="18"/>
  <c r="T891" i="18" s="1"/>
  <c r="V891" i="18" s="1"/>
  <c r="R883" i="18"/>
  <c r="T883" i="18" s="1"/>
  <c r="V883" i="18" s="1"/>
  <c r="R875" i="18"/>
  <c r="T875" i="18" s="1"/>
  <c r="V875" i="18" s="1"/>
  <c r="R867" i="18"/>
  <c r="T867" i="18" s="1"/>
  <c r="V867" i="18" s="1"/>
  <c r="Y867" i="18" s="1"/>
  <c r="R859" i="18"/>
  <c r="T859" i="18" s="1"/>
  <c r="V859" i="18" s="1"/>
  <c r="R851" i="18"/>
  <c r="T851" i="18" s="1"/>
  <c r="V851" i="18" s="1"/>
  <c r="R843" i="18"/>
  <c r="T843" i="18" s="1"/>
  <c r="V843" i="18" s="1"/>
  <c r="R835" i="18"/>
  <c r="T835" i="18" s="1"/>
  <c r="V835" i="18" s="1"/>
  <c r="R827" i="18"/>
  <c r="T827" i="18" s="1"/>
  <c r="V827" i="18" s="1"/>
  <c r="R819" i="18"/>
  <c r="T819" i="18" s="1"/>
  <c r="V819" i="18" s="1"/>
  <c r="R811" i="18"/>
  <c r="T811" i="18" s="1"/>
  <c r="V811" i="18" s="1"/>
  <c r="R803" i="18"/>
  <c r="T803" i="18" s="1"/>
  <c r="V803" i="18" s="1"/>
  <c r="Y803" i="18" s="1"/>
  <c r="R795" i="18"/>
  <c r="T795" i="18" s="1"/>
  <c r="V795" i="18" s="1"/>
  <c r="R787" i="18"/>
  <c r="T787" i="18" s="1"/>
  <c r="V787" i="18" s="1"/>
  <c r="R779" i="18"/>
  <c r="T779" i="18" s="1"/>
  <c r="V779" i="18" s="1"/>
  <c r="R771" i="18"/>
  <c r="T771" i="18" s="1"/>
  <c r="V771" i="18" s="1"/>
  <c r="R763" i="18"/>
  <c r="T763" i="18" s="1"/>
  <c r="V763" i="18" s="1"/>
  <c r="R755" i="18"/>
  <c r="T755" i="18" s="1"/>
  <c r="V755" i="18" s="1"/>
  <c r="R747" i="18"/>
  <c r="T747" i="18" s="1"/>
  <c r="V747" i="18" s="1"/>
  <c r="R739" i="18"/>
  <c r="T739" i="18" s="1"/>
  <c r="V739" i="18" s="1"/>
  <c r="Y739" i="18" s="1"/>
  <c r="R731" i="18"/>
  <c r="T731" i="18" s="1"/>
  <c r="V731" i="18" s="1"/>
  <c r="R723" i="18"/>
  <c r="T723" i="18" s="1"/>
  <c r="V723" i="18" s="1"/>
  <c r="R715" i="18"/>
  <c r="T715" i="18" s="1"/>
  <c r="V715" i="18" s="1"/>
  <c r="R707" i="18"/>
  <c r="T707" i="18" s="1"/>
  <c r="V707" i="18" s="1"/>
  <c r="R699" i="18"/>
  <c r="T699" i="18" s="1"/>
  <c r="V699" i="18" s="1"/>
  <c r="R691" i="18"/>
  <c r="T691" i="18" s="1"/>
  <c r="V691" i="18" s="1"/>
  <c r="R683" i="18"/>
  <c r="T683" i="18" s="1"/>
  <c r="V683" i="18" s="1"/>
  <c r="R675" i="18"/>
  <c r="T675" i="18" s="1"/>
  <c r="V675" i="18" s="1"/>
  <c r="Y675" i="18" s="1"/>
  <c r="R667" i="18"/>
  <c r="T667" i="18" s="1"/>
  <c r="V667" i="18" s="1"/>
  <c r="R659" i="18"/>
  <c r="T659" i="18" s="1"/>
  <c r="V659" i="18" s="1"/>
  <c r="R651" i="18"/>
  <c r="T651" i="18" s="1"/>
  <c r="V651" i="18" s="1"/>
  <c r="R643" i="18"/>
  <c r="T643" i="18" s="1"/>
  <c r="V643" i="18" s="1"/>
  <c r="R635" i="18"/>
  <c r="T635" i="18" s="1"/>
  <c r="V635" i="18" s="1"/>
  <c r="R627" i="18"/>
  <c r="T627" i="18" s="1"/>
  <c r="V627" i="18" s="1"/>
  <c r="R619" i="18"/>
  <c r="T619" i="18" s="1"/>
  <c r="V619" i="18" s="1"/>
  <c r="R611" i="18"/>
  <c r="T611" i="18" s="1"/>
  <c r="V611" i="18" s="1"/>
  <c r="Y611" i="18" s="1"/>
  <c r="R603" i="18"/>
  <c r="T603" i="18" s="1"/>
  <c r="V603" i="18" s="1"/>
  <c r="R994" i="18"/>
  <c r="T994" i="18" s="1"/>
  <c r="V994" i="18" s="1"/>
  <c r="R986" i="18"/>
  <c r="T986" i="18" s="1"/>
  <c r="V986" i="18" s="1"/>
  <c r="R978" i="18"/>
  <c r="T978" i="18" s="1"/>
  <c r="V978" i="18" s="1"/>
  <c r="R970" i="18"/>
  <c r="T970" i="18" s="1"/>
  <c r="V970" i="18" s="1"/>
  <c r="R962" i="18"/>
  <c r="T962" i="18" s="1"/>
  <c r="V962" i="18" s="1"/>
  <c r="R954" i="18"/>
  <c r="T954" i="18" s="1"/>
  <c r="V954" i="18" s="1"/>
  <c r="R946" i="18"/>
  <c r="T946" i="18" s="1"/>
  <c r="V946" i="18" s="1"/>
  <c r="Y946" i="18" s="1"/>
  <c r="R938" i="18"/>
  <c r="T938" i="18" s="1"/>
  <c r="V938" i="18" s="1"/>
  <c r="R930" i="18"/>
  <c r="T930" i="18" s="1"/>
  <c r="V930" i="18" s="1"/>
  <c r="R922" i="18"/>
  <c r="T922" i="18" s="1"/>
  <c r="V922" i="18" s="1"/>
  <c r="R914" i="18"/>
  <c r="T914" i="18" s="1"/>
  <c r="V914" i="18" s="1"/>
  <c r="R906" i="18"/>
  <c r="T906" i="18" s="1"/>
  <c r="V906" i="18" s="1"/>
  <c r="R898" i="18"/>
  <c r="T898" i="18" s="1"/>
  <c r="V898" i="18" s="1"/>
  <c r="R890" i="18"/>
  <c r="T890" i="18" s="1"/>
  <c r="V890" i="18" s="1"/>
  <c r="R882" i="18"/>
  <c r="T882" i="18" s="1"/>
  <c r="V882" i="18" s="1"/>
  <c r="Y882" i="18" s="1"/>
  <c r="R874" i="18"/>
  <c r="T874" i="18" s="1"/>
  <c r="V874" i="18" s="1"/>
  <c r="R866" i="18"/>
  <c r="T866" i="18" s="1"/>
  <c r="V866" i="18" s="1"/>
  <c r="R858" i="18"/>
  <c r="T858" i="18" s="1"/>
  <c r="V858" i="18" s="1"/>
  <c r="R850" i="18"/>
  <c r="T850" i="18" s="1"/>
  <c r="V850" i="18" s="1"/>
  <c r="R842" i="18"/>
  <c r="T842" i="18" s="1"/>
  <c r="V842" i="18" s="1"/>
  <c r="R834" i="18"/>
  <c r="T834" i="18" s="1"/>
  <c r="V834" i="18" s="1"/>
  <c r="R826" i="18"/>
  <c r="T826" i="18" s="1"/>
  <c r="V826" i="18" s="1"/>
  <c r="R818" i="18"/>
  <c r="T818" i="18" s="1"/>
  <c r="V818" i="18" s="1"/>
  <c r="Y818" i="18" s="1"/>
  <c r="R810" i="18"/>
  <c r="T810" i="18" s="1"/>
  <c r="V810" i="18" s="1"/>
  <c r="R802" i="18"/>
  <c r="T802" i="18" s="1"/>
  <c r="V802" i="18" s="1"/>
  <c r="R794" i="18"/>
  <c r="T794" i="18" s="1"/>
  <c r="V794" i="18" s="1"/>
  <c r="R786" i="18"/>
  <c r="T786" i="18" s="1"/>
  <c r="V786" i="18" s="1"/>
  <c r="R778" i="18"/>
  <c r="T778" i="18" s="1"/>
  <c r="V778" i="18" s="1"/>
  <c r="R770" i="18"/>
  <c r="T770" i="18" s="1"/>
  <c r="V770" i="18" s="1"/>
  <c r="R762" i="18"/>
  <c r="T762" i="18" s="1"/>
  <c r="V762" i="18" s="1"/>
  <c r="R754" i="18"/>
  <c r="T754" i="18" s="1"/>
  <c r="V754" i="18" s="1"/>
  <c r="Y754" i="18" s="1"/>
  <c r="R746" i="18"/>
  <c r="T746" i="18" s="1"/>
  <c r="V746" i="18" s="1"/>
  <c r="R738" i="18"/>
  <c r="T738" i="18" s="1"/>
  <c r="V738" i="18" s="1"/>
  <c r="R730" i="18"/>
  <c r="T730" i="18" s="1"/>
  <c r="V730" i="18" s="1"/>
  <c r="R722" i="18"/>
  <c r="T722" i="18" s="1"/>
  <c r="V722" i="18" s="1"/>
  <c r="R714" i="18"/>
  <c r="T714" i="18" s="1"/>
  <c r="V714" i="18" s="1"/>
  <c r="R706" i="18"/>
  <c r="T706" i="18" s="1"/>
  <c r="V706" i="18" s="1"/>
  <c r="R698" i="18"/>
  <c r="T698" i="18" s="1"/>
  <c r="V698" i="18" s="1"/>
  <c r="R690" i="18"/>
  <c r="T690" i="18" s="1"/>
  <c r="V690" i="18" s="1"/>
  <c r="Y690" i="18" s="1"/>
  <c r="R682" i="18"/>
  <c r="T682" i="18" s="1"/>
  <c r="V682" i="18" s="1"/>
  <c r="R674" i="18"/>
  <c r="T674" i="18" s="1"/>
  <c r="V674" i="18" s="1"/>
  <c r="R666" i="18"/>
  <c r="T666" i="18" s="1"/>
  <c r="V666" i="18" s="1"/>
  <c r="R658" i="18"/>
  <c r="T658" i="18" s="1"/>
  <c r="V658" i="18" s="1"/>
  <c r="R650" i="18"/>
  <c r="T650" i="18" s="1"/>
  <c r="V650" i="18" s="1"/>
  <c r="R642" i="18"/>
  <c r="T642" i="18" s="1"/>
  <c r="V642" i="18" s="1"/>
  <c r="R634" i="18"/>
  <c r="T634" i="18" s="1"/>
  <c r="V634" i="18" s="1"/>
  <c r="R626" i="18"/>
  <c r="T626" i="18" s="1"/>
  <c r="V626" i="18" s="1"/>
  <c r="Y626" i="18" s="1"/>
  <c r="R618" i="18"/>
  <c r="T618" i="18" s="1"/>
  <c r="V618" i="18" s="1"/>
  <c r="R610" i="18"/>
  <c r="T610" i="18" s="1"/>
  <c r="V610" i="18" s="1"/>
  <c r="R602" i="18"/>
  <c r="T602" i="18" s="1"/>
  <c r="V602" i="18" s="1"/>
  <c r="R594" i="18"/>
  <c r="T594" i="18" s="1"/>
  <c r="V594" i="18" s="1"/>
  <c r="R586" i="18"/>
  <c r="T586" i="18" s="1"/>
  <c r="V586" i="18" s="1"/>
  <c r="R578" i="18"/>
  <c r="T578" i="18" s="1"/>
  <c r="V578" i="18" s="1"/>
  <c r="R570" i="18"/>
  <c r="T570" i="18" s="1"/>
  <c r="V570" i="18" s="1"/>
  <c r="R562" i="18"/>
  <c r="T562" i="18" s="1"/>
  <c r="V562" i="18" s="1"/>
  <c r="Y562" i="18" s="1"/>
  <c r="R993" i="18"/>
  <c r="T993" i="18" s="1"/>
  <c r="V993" i="18" s="1"/>
  <c r="R985" i="18"/>
  <c r="T985" i="18" s="1"/>
  <c r="V985" i="18" s="1"/>
  <c r="R977" i="18"/>
  <c r="T977" i="18" s="1"/>
  <c r="V977" i="18" s="1"/>
  <c r="R969" i="18"/>
  <c r="T969" i="18" s="1"/>
  <c r="V969" i="18" s="1"/>
  <c r="R961" i="18"/>
  <c r="T961" i="18" s="1"/>
  <c r="V961" i="18" s="1"/>
  <c r="R953" i="18"/>
  <c r="T953" i="18" s="1"/>
  <c r="V953" i="18" s="1"/>
  <c r="R945" i="18"/>
  <c r="T945" i="18" s="1"/>
  <c r="V945" i="18" s="1"/>
  <c r="R937" i="18"/>
  <c r="T937" i="18" s="1"/>
  <c r="V937" i="18" s="1"/>
  <c r="Y937" i="18" s="1"/>
  <c r="R929" i="18"/>
  <c r="T929" i="18" s="1"/>
  <c r="V929" i="18" s="1"/>
  <c r="R921" i="18"/>
  <c r="T921" i="18" s="1"/>
  <c r="V921" i="18" s="1"/>
  <c r="R913" i="18"/>
  <c r="T913" i="18" s="1"/>
  <c r="V913" i="18" s="1"/>
  <c r="R905" i="18"/>
  <c r="T905" i="18" s="1"/>
  <c r="V905" i="18" s="1"/>
  <c r="R897" i="18"/>
  <c r="T897" i="18" s="1"/>
  <c r="V897" i="18" s="1"/>
  <c r="R889" i="18"/>
  <c r="T889" i="18" s="1"/>
  <c r="V889" i="18" s="1"/>
  <c r="R881" i="18"/>
  <c r="T881" i="18" s="1"/>
  <c r="V881" i="18" s="1"/>
  <c r="R873" i="18"/>
  <c r="T873" i="18" s="1"/>
  <c r="V873" i="18" s="1"/>
  <c r="R865" i="18"/>
  <c r="T865" i="18" s="1"/>
  <c r="V865" i="18" s="1"/>
  <c r="R857" i="18"/>
  <c r="T857" i="18" s="1"/>
  <c r="V857" i="18" s="1"/>
  <c r="R849" i="18"/>
  <c r="T849" i="18" s="1"/>
  <c r="V849" i="18" s="1"/>
  <c r="R841" i="18"/>
  <c r="T841" i="18" s="1"/>
  <c r="V841" i="18" s="1"/>
  <c r="R833" i="18"/>
  <c r="T833" i="18" s="1"/>
  <c r="V833" i="18" s="1"/>
  <c r="R825" i="18"/>
  <c r="T825" i="18" s="1"/>
  <c r="V825" i="18" s="1"/>
  <c r="R817" i="18"/>
  <c r="T817" i="18" s="1"/>
  <c r="V817" i="18" s="1"/>
  <c r="R809" i="18"/>
  <c r="T809" i="18" s="1"/>
  <c r="V809" i="18" s="1"/>
  <c r="R801" i="18"/>
  <c r="T801" i="18" s="1"/>
  <c r="V801" i="18" s="1"/>
  <c r="R793" i="18"/>
  <c r="T793" i="18" s="1"/>
  <c r="V793" i="18" s="1"/>
  <c r="R785" i="18"/>
  <c r="T785" i="18" s="1"/>
  <c r="V785" i="18" s="1"/>
  <c r="R777" i="18"/>
  <c r="T777" i="18" s="1"/>
  <c r="V777" i="18" s="1"/>
  <c r="R769" i="18"/>
  <c r="T769" i="18" s="1"/>
  <c r="V769" i="18" s="1"/>
  <c r="R761" i="18"/>
  <c r="T761" i="18" s="1"/>
  <c r="V761" i="18" s="1"/>
  <c r="R753" i="18"/>
  <c r="T753" i="18" s="1"/>
  <c r="V753" i="18" s="1"/>
  <c r="R745" i="18"/>
  <c r="T745" i="18" s="1"/>
  <c r="V745" i="18" s="1"/>
  <c r="R737" i="18"/>
  <c r="T737" i="18" s="1"/>
  <c r="V737" i="18" s="1"/>
  <c r="R729" i="18"/>
  <c r="T729" i="18" s="1"/>
  <c r="V729" i="18" s="1"/>
  <c r="R721" i="18"/>
  <c r="T721" i="18" s="1"/>
  <c r="V721" i="18" s="1"/>
  <c r="R713" i="18"/>
  <c r="T713" i="18" s="1"/>
  <c r="V713" i="18" s="1"/>
  <c r="R705" i="18"/>
  <c r="T705" i="18" s="1"/>
  <c r="V705" i="18" s="1"/>
  <c r="R697" i="18"/>
  <c r="T697" i="18" s="1"/>
  <c r="V697" i="18" s="1"/>
  <c r="R689" i="18"/>
  <c r="T689" i="18" s="1"/>
  <c r="V689" i="18" s="1"/>
  <c r="R681" i="18"/>
  <c r="T681" i="18" s="1"/>
  <c r="V681" i="18" s="1"/>
  <c r="R673" i="18"/>
  <c r="T673" i="18" s="1"/>
  <c r="V673" i="18" s="1"/>
  <c r="R665" i="18"/>
  <c r="T665" i="18" s="1"/>
  <c r="V665" i="18" s="1"/>
  <c r="R657" i="18"/>
  <c r="T657" i="18" s="1"/>
  <c r="V657" i="18" s="1"/>
  <c r="R649" i="18"/>
  <c r="T649" i="18" s="1"/>
  <c r="V649" i="18" s="1"/>
  <c r="R1000" i="18"/>
  <c r="T1000" i="18" s="1"/>
  <c r="V1000" i="18" s="1"/>
  <c r="R992" i="18"/>
  <c r="T992" i="18" s="1"/>
  <c r="V992" i="18" s="1"/>
  <c r="R984" i="18"/>
  <c r="T984" i="18" s="1"/>
  <c r="V984" i="18" s="1"/>
  <c r="R976" i="18"/>
  <c r="T976" i="18" s="1"/>
  <c r="V976" i="18" s="1"/>
  <c r="Y976" i="18" s="1"/>
  <c r="R968" i="18"/>
  <c r="T968" i="18" s="1"/>
  <c r="V968" i="18" s="1"/>
  <c r="R960" i="18"/>
  <c r="T960" i="18" s="1"/>
  <c r="V960" i="18" s="1"/>
  <c r="R952" i="18"/>
  <c r="T952" i="18" s="1"/>
  <c r="V952" i="18" s="1"/>
  <c r="R944" i="18"/>
  <c r="T944" i="18" s="1"/>
  <c r="V944" i="18" s="1"/>
  <c r="R936" i="18"/>
  <c r="T936" i="18" s="1"/>
  <c r="V936" i="18" s="1"/>
  <c r="R928" i="18"/>
  <c r="T928" i="18" s="1"/>
  <c r="V928" i="18" s="1"/>
  <c r="R920" i="18"/>
  <c r="T920" i="18" s="1"/>
  <c r="V920" i="18" s="1"/>
  <c r="R912" i="18"/>
  <c r="T912" i="18" s="1"/>
  <c r="V912" i="18" s="1"/>
  <c r="Y912" i="18" s="1"/>
  <c r="R904" i="18"/>
  <c r="T904" i="18" s="1"/>
  <c r="V904" i="18" s="1"/>
  <c r="R896" i="18"/>
  <c r="T896" i="18" s="1"/>
  <c r="V896" i="18" s="1"/>
  <c r="R888" i="18"/>
  <c r="T888" i="18" s="1"/>
  <c r="V888" i="18" s="1"/>
  <c r="R880" i="18"/>
  <c r="T880" i="18" s="1"/>
  <c r="V880" i="18" s="1"/>
  <c r="R872" i="18"/>
  <c r="T872" i="18" s="1"/>
  <c r="V872" i="18" s="1"/>
  <c r="R864" i="18"/>
  <c r="T864" i="18" s="1"/>
  <c r="V864" i="18" s="1"/>
  <c r="R856" i="18"/>
  <c r="T856" i="18" s="1"/>
  <c r="V856" i="18" s="1"/>
  <c r="R848" i="18"/>
  <c r="T848" i="18" s="1"/>
  <c r="V848" i="18" s="1"/>
  <c r="Y848" i="18" s="1"/>
  <c r="R840" i="18"/>
  <c r="T840" i="18" s="1"/>
  <c r="V840" i="18" s="1"/>
  <c r="R832" i="18"/>
  <c r="T832" i="18" s="1"/>
  <c r="V832" i="18" s="1"/>
  <c r="R824" i="18"/>
  <c r="T824" i="18" s="1"/>
  <c r="V824" i="18" s="1"/>
  <c r="R816" i="18"/>
  <c r="T816" i="18" s="1"/>
  <c r="V816" i="18" s="1"/>
  <c r="R808" i="18"/>
  <c r="T808" i="18" s="1"/>
  <c r="V808" i="18" s="1"/>
  <c r="R800" i="18"/>
  <c r="T800" i="18" s="1"/>
  <c r="V800" i="18" s="1"/>
  <c r="R792" i="18"/>
  <c r="T792" i="18" s="1"/>
  <c r="V792" i="18" s="1"/>
  <c r="R784" i="18"/>
  <c r="T784" i="18" s="1"/>
  <c r="V784" i="18" s="1"/>
  <c r="Y784" i="18" s="1"/>
  <c r="R776" i="18"/>
  <c r="T776" i="18" s="1"/>
  <c r="V776" i="18" s="1"/>
  <c r="R768" i="18"/>
  <c r="T768" i="18" s="1"/>
  <c r="V768" i="18" s="1"/>
  <c r="R760" i="18"/>
  <c r="T760" i="18" s="1"/>
  <c r="V760" i="18" s="1"/>
  <c r="R752" i="18"/>
  <c r="T752" i="18" s="1"/>
  <c r="V752" i="18" s="1"/>
  <c r="R744" i="18"/>
  <c r="T744" i="18" s="1"/>
  <c r="V744" i="18" s="1"/>
  <c r="R736" i="18"/>
  <c r="T736" i="18" s="1"/>
  <c r="V736" i="18" s="1"/>
  <c r="R728" i="18"/>
  <c r="T728" i="18" s="1"/>
  <c r="V728" i="18" s="1"/>
  <c r="R720" i="18"/>
  <c r="T720" i="18" s="1"/>
  <c r="V720" i="18" s="1"/>
  <c r="Y720" i="18" s="1"/>
  <c r="R712" i="18"/>
  <c r="T712" i="18" s="1"/>
  <c r="V712" i="18" s="1"/>
  <c r="R704" i="18"/>
  <c r="T704" i="18" s="1"/>
  <c r="V704" i="18" s="1"/>
  <c r="R696" i="18"/>
  <c r="T696" i="18" s="1"/>
  <c r="V696" i="18" s="1"/>
  <c r="R631" i="18"/>
  <c r="T631" i="18" s="1"/>
  <c r="V631" i="18" s="1"/>
  <c r="R623" i="18"/>
  <c r="T623" i="18" s="1"/>
  <c r="V623" i="18" s="1"/>
  <c r="R615" i="18"/>
  <c r="T615" i="18" s="1"/>
  <c r="V615" i="18" s="1"/>
  <c r="R607" i="18"/>
  <c r="T607" i="18" s="1"/>
  <c r="V607" i="18" s="1"/>
  <c r="R599" i="18"/>
  <c r="T599" i="18" s="1"/>
  <c r="V599" i="18" s="1"/>
  <c r="R591" i="18"/>
  <c r="T591" i="18" s="1"/>
  <c r="V591" i="18" s="1"/>
  <c r="R583" i="18"/>
  <c r="T583" i="18" s="1"/>
  <c r="V583" i="18" s="1"/>
  <c r="R575" i="18"/>
  <c r="T575" i="18" s="1"/>
  <c r="V575" i="18" s="1"/>
  <c r="R567" i="18"/>
  <c r="T567" i="18" s="1"/>
  <c r="V567" i="18" s="1"/>
  <c r="R559" i="18"/>
  <c r="T559" i="18" s="1"/>
  <c r="V559" i="18" s="1"/>
  <c r="R551" i="18"/>
  <c r="T551" i="18" s="1"/>
  <c r="V551" i="18" s="1"/>
  <c r="R543" i="18"/>
  <c r="T543" i="18" s="1"/>
  <c r="V543" i="18" s="1"/>
  <c r="R535" i="18"/>
  <c r="T535" i="18" s="1"/>
  <c r="V535" i="18" s="1"/>
  <c r="R527" i="18"/>
  <c r="T527" i="18" s="1"/>
  <c r="V527" i="18" s="1"/>
  <c r="R519" i="18"/>
  <c r="T519" i="18" s="1"/>
  <c r="V519" i="18" s="1"/>
  <c r="R511" i="18"/>
  <c r="T511" i="18" s="1"/>
  <c r="V511" i="18" s="1"/>
  <c r="R503" i="18"/>
  <c r="T503" i="18" s="1"/>
  <c r="V503" i="18" s="1"/>
  <c r="R495" i="18"/>
  <c r="T495" i="18" s="1"/>
  <c r="V495" i="18" s="1"/>
  <c r="R487" i="18"/>
  <c r="T487" i="18" s="1"/>
  <c r="V487" i="18" s="1"/>
  <c r="R479" i="18"/>
  <c r="T479" i="18" s="1"/>
  <c r="V479" i="18" s="1"/>
  <c r="R471" i="18"/>
  <c r="T471" i="18" s="1"/>
  <c r="V471" i="18" s="1"/>
  <c r="R463" i="18"/>
  <c r="T463" i="18" s="1"/>
  <c r="V463" i="18" s="1"/>
  <c r="R455" i="18"/>
  <c r="T455" i="18" s="1"/>
  <c r="V455" i="18" s="1"/>
  <c r="R447" i="18"/>
  <c r="T447" i="18" s="1"/>
  <c r="V447" i="18" s="1"/>
  <c r="R439" i="18"/>
  <c r="T439" i="18" s="1"/>
  <c r="V439" i="18" s="1"/>
  <c r="R431" i="18"/>
  <c r="T431" i="18" s="1"/>
  <c r="V431" i="18" s="1"/>
  <c r="R423" i="18"/>
  <c r="T423" i="18" s="1"/>
  <c r="V423" i="18" s="1"/>
  <c r="R415" i="18"/>
  <c r="T415" i="18" s="1"/>
  <c r="V415" i="18" s="1"/>
  <c r="R407" i="18"/>
  <c r="T407" i="18" s="1"/>
  <c r="V407" i="18" s="1"/>
  <c r="R399" i="18"/>
  <c r="T399" i="18" s="1"/>
  <c r="V399" i="18" s="1"/>
  <c r="R391" i="18"/>
  <c r="T391" i="18" s="1"/>
  <c r="V391" i="18" s="1"/>
  <c r="R383" i="18"/>
  <c r="T383" i="18" s="1"/>
  <c r="V383" i="18" s="1"/>
  <c r="R375" i="18"/>
  <c r="T375" i="18" s="1"/>
  <c r="V375" i="18" s="1"/>
  <c r="R367" i="18"/>
  <c r="T367" i="18" s="1"/>
  <c r="V367" i="18" s="1"/>
  <c r="R359" i="18"/>
  <c r="T359" i="18" s="1"/>
  <c r="V359" i="18" s="1"/>
  <c r="R351" i="18"/>
  <c r="T351" i="18" s="1"/>
  <c r="V351" i="18" s="1"/>
  <c r="R343" i="18"/>
  <c r="T343" i="18" s="1"/>
  <c r="V343" i="18" s="1"/>
  <c r="R335" i="18"/>
  <c r="T335" i="18" s="1"/>
  <c r="V335" i="18" s="1"/>
  <c r="R327" i="18"/>
  <c r="T327" i="18" s="1"/>
  <c r="V327" i="18" s="1"/>
  <c r="R319" i="18"/>
  <c r="T319" i="18" s="1"/>
  <c r="V319" i="18" s="1"/>
  <c r="R311" i="18"/>
  <c r="T311" i="18" s="1"/>
  <c r="V311" i="18" s="1"/>
  <c r="R303" i="18"/>
  <c r="T303" i="18" s="1"/>
  <c r="V303" i="18" s="1"/>
  <c r="R295" i="18"/>
  <c r="T295" i="18" s="1"/>
  <c r="V295" i="18" s="1"/>
  <c r="R287" i="18"/>
  <c r="T287" i="18" s="1"/>
  <c r="V287" i="18" s="1"/>
  <c r="R279" i="18"/>
  <c r="T279" i="18" s="1"/>
  <c r="V279" i="18" s="1"/>
  <c r="R271" i="18"/>
  <c r="T271" i="18" s="1"/>
  <c r="V271" i="18" s="1"/>
  <c r="R263" i="18"/>
  <c r="T263" i="18" s="1"/>
  <c r="V263" i="18" s="1"/>
  <c r="R255" i="18"/>
  <c r="T255" i="18" s="1"/>
  <c r="V255" i="18" s="1"/>
  <c r="R247" i="18"/>
  <c r="T247" i="18" s="1"/>
  <c r="V247" i="18" s="1"/>
  <c r="R239" i="18"/>
  <c r="T239" i="18" s="1"/>
  <c r="V239" i="18" s="1"/>
  <c r="R231" i="18"/>
  <c r="T231" i="18" s="1"/>
  <c r="V231" i="18" s="1"/>
  <c r="R223" i="18"/>
  <c r="T223" i="18" s="1"/>
  <c r="V223" i="18" s="1"/>
  <c r="R215" i="18"/>
  <c r="T215" i="18" s="1"/>
  <c r="V215" i="18" s="1"/>
  <c r="Y215" i="18" s="1"/>
  <c r="R207" i="18"/>
  <c r="T207" i="18" s="1"/>
  <c r="V207" i="18" s="1"/>
  <c r="R199" i="18"/>
  <c r="T199" i="18" s="1"/>
  <c r="V199" i="18" s="1"/>
  <c r="R191" i="18"/>
  <c r="T191" i="18" s="1"/>
  <c r="V191" i="18" s="1"/>
  <c r="R183" i="18"/>
  <c r="T183" i="18" s="1"/>
  <c r="V183" i="18" s="1"/>
  <c r="R175" i="18"/>
  <c r="T175" i="18" s="1"/>
  <c r="V175" i="18" s="1"/>
  <c r="R167" i="18"/>
  <c r="T167" i="18" s="1"/>
  <c r="V167" i="18" s="1"/>
  <c r="R159" i="18"/>
  <c r="T159" i="18" s="1"/>
  <c r="V159" i="18" s="1"/>
  <c r="R151" i="18"/>
  <c r="T151" i="18" s="1"/>
  <c r="V151" i="18" s="1"/>
  <c r="Y151" i="18" s="1"/>
  <c r="R143" i="18"/>
  <c r="T143" i="18" s="1"/>
  <c r="V143" i="18" s="1"/>
  <c r="R135" i="18"/>
  <c r="T135" i="18" s="1"/>
  <c r="V135" i="18" s="1"/>
  <c r="R127" i="18"/>
  <c r="T127" i="18" s="1"/>
  <c r="V127" i="18" s="1"/>
  <c r="R119" i="18"/>
  <c r="T119" i="18" s="1"/>
  <c r="V119" i="18" s="1"/>
  <c r="R111" i="18"/>
  <c r="T111" i="18" s="1"/>
  <c r="V111" i="18" s="1"/>
  <c r="R103" i="18"/>
  <c r="T103" i="18" s="1"/>
  <c r="V103" i="18" s="1"/>
  <c r="R95" i="18"/>
  <c r="T95" i="18" s="1"/>
  <c r="V95" i="18" s="1"/>
  <c r="R87" i="18"/>
  <c r="T87" i="18" s="1"/>
  <c r="V87" i="18" s="1"/>
  <c r="Y87" i="18" s="1"/>
  <c r="R79" i="18"/>
  <c r="T79" i="18" s="1"/>
  <c r="V79" i="18" s="1"/>
  <c r="R71" i="18"/>
  <c r="T71" i="18" s="1"/>
  <c r="V71" i="18" s="1"/>
  <c r="R63" i="18"/>
  <c r="T63" i="18" s="1"/>
  <c r="V63" i="18" s="1"/>
  <c r="R55" i="18"/>
  <c r="T55" i="18" s="1"/>
  <c r="V55" i="18" s="1"/>
  <c r="R47" i="18"/>
  <c r="T47" i="18" s="1"/>
  <c r="V47" i="18" s="1"/>
  <c r="R39" i="18"/>
  <c r="T39" i="18" s="1"/>
  <c r="V39" i="18" s="1"/>
  <c r="R31" i="18"/>
  <c r="T31" i="18" s="1"/>
  <c r="V31" i="18" s="1"/>
  <c r="R23" i="18"/>
  <c r="T23" i="18" s="1"/>
  <c r="V23" i="18" s="1"/>
  <c r="Y23" i="18" s="1"/>
  <c r="R15" i="18"/>
  <c r="R7" i="18"/>
  <c r="T7" i="18" s="1"/>
  <c r="V7" i="18" s="1"/>
  <c r="R558" i="18"/>
  <c r="T558" i="18" s="1"/>
  <c r="V558" i="18" s="1"/>
  <c r="R550" i="18"/>
  <c r="T550" i="18" s="1"/>
  <c r="V550" i="18" s="1"/>
  <c r="R542" i="18"/>
  <c r="T542" i="18" s="1"/>
  <c r="V542" i="18" s="1"/>
  <c r="R534" i="18"/>
  <c r="T534" i="18" s="1"/>
  <c r="V534" i="18" s="1"/>
  <c r="R526" i="18"/>
  <c r="T526" i="18" s="1"/>
  <c r="V526" i="18" s="1"/>
  <c r="R518" i="18"/>
  <c r="T518" i="18" s="1"/>
  <c r="V518" i="18" s="1"/>
  <c r="Y518" i="18" s="1"/>
  <c r="R510" i="18"/>
  <c r="T510" i="18" s="1"/>
  <c r="V510" i="18" s="1"/>
  <c r="R502" i="18"/>
  <c r="T502" i="18" s="1"/>
  <c r="V502" i="18" s="1"/>
  <c r="R494" i="18"/>
  <c r="T494" i="18" s="1"/>
  <c r="V494" i="18" s="1"/>
  <c r="R486" i="18"/>
  <c r="T486" i="18" s="1"/>
  <c r="V486" i="18" s="1"/>
  <c r="R478" i="18"/>
  <c r="T478" i="18" s="1"/>
  <c r="V478" i="18" s="1"/>
  <c r="R470" i="18"/>
  <c r="T470" i="18" s="1"/>
  <c r="V470" i="18" s="1"/>
  <c r="R462" i="18"/>
  <c r="T462" i="18" s="1"/>
  <c r="V462" i="18" s="1"/>
  <c r="R454" i="18"/>
  <c r="T454" i="18" s="1"/>
  <c r="V454" i="18" s="1"/>
  <c r="Y454" i="18" s="1"/>
  <c r="R446" i="18"/>
  <c r="T446" i="18" s="1"/>
  <c r="V446" i="18" s="1"/>
  <c r="R438" i="18"/>
  <c r="T438" i="18" s="1"/>
  <c r="V438" i="18" s="1"/>
  <c r="R430" i="18"/>
  <c r="T430" i="18" s="1"/>
  <c r="V430" i="18" s="1"/>
  <c r="R422" i="18"/>
  <c r="T422" i="18" s="1"/>
  <c r="V422" i="18" s="1"/>
  <c r="R414" i="18"/>
  <c r="T414" i="18" s="1"/>
  <c r="V414" i="18" s="1"/>
  <c r="R406" i="18"/>
  <c r="T406" i="18" s="1"/>
  <c r="V406" i="18" s="1"/>
  <c r="R398" i="18"/>
  <c r="T398" i="18" s="1"/>
  <c r="V398" i="18" s="1"/>
  <c r="R390" i="18"/>
  <c r="T390" i="18" s="1"/>
  <c r="V390" i="18" s="1"/>
  <c r="Y390" i="18" s="1"/>
  <c r="R382" i="18"/>
  <c r="T382" i="18" s="1"/>
  <c r="V382" i="18" s="1"/>
  <c r="R374" i="18"/>
  <c r="T374" i="18" s="1"/>
  <c r="V374" i="18" s="1"/>
  <c r="R366" i="18"/>
  <c r="T366" i="18" s="1"/>
  <c r="V366" i="18" s="1"/>
  <c r="R358" i="18"/>
  <c r="T358" i="18" s="1"/>
  <c r="V358" i="18" s="1"/>
  <c r="R350" i="18"/>
  <c r="T350" i="18" s="1"/>
  <c r="V350" i="18" s="1"/>
  <c r="R342" i="18"/>
  <c r="T342" i="18" s="1"/>
  <c r="V342" i="18" s="1"/>
  <c r="R334" i="18"/>
  <c r="T334" i="18" s="1"/>
  <c r="V334" i="18" s="1"/>
  <c r="R326" i="18"/>
  <c r="T326" i="18" s="1"/>
  <c r="V326" i="18" s="1"/>
  <c r="Y326" i="18" s="1"/>
  <c r="R318" i="18"/>
  <c r="T318" i="18" s="1"/>
  <c r="V318" i="18" s="1"/>
  <c r="R310" i="18"/>
  <c r="T310" i="18" s="1"/>
  <c r="V310" i="18" s="1"/>
  <c r="R302" i="18"/>
  <c r="T302" i="18" s="1"/>
  <c r="V302" i="18" s="1"/>
  <c r="R294" i="18"/>
  <c r="T294" i="18" s="1"/>
  <c r="V294" i="18" s="1"/>
  <c r="R286" i="18"/>
  <c r="T286" i="18" s="1"/>
  <c r="V286" i="18" s="1"/>
  <c r="R278" i="18"/>
  <c r="T278" i="18" s="1"/>
  <c r="V278" i="18" s="1"/>
  <c r="R270" i="18"/>
  <c r="T270" i="18" s="1"/>
  <c r="V270" i="18" s="1"/>
  <c r="R262" i="18"/>
  <c r="T262" i="18" s="1"/>
  <c r="V262" i="18" s="1"/>
  <c r="Y262" i="18" s="1"/>
  <c r="R254" i="18"/>
  <c r="T254" i="18" s="1"/>
  <c r="V254" i="18" s="1"/>
  <c r="R246" i="18"/>
  <c r="T246" i="18" s="1"/>
  <c r="V246" i="18" s="1"/>
  <c r="R238" i="18"/>
  <c r="T238" i="18" s="1"/>
  <c r="V238" i="18" s="1"/>
  <c r="R230" i="18"/>
  <c r="T230" i="18" s="1"/>
  <c r="V230" i="18" s="1"/>
  <c r="R222" i="18"/>
  <c r="T222" i="18" s="1"/>
  <c r="V222" i="18" s="1"/>
  <c r="R214" i="18"/>
  <c r="T214" i="18" s="1"/>
  <c r="V214" i="18" s="1"/>
  <c r="R206" i="18"/>
  <c r="T206" i="18" s="1"/>
  <c r="V206" i="18" s="1"/>
  <c r="R198" i="18"/>
  <c r="T198" i="18" s="1"/>
  <c r="V198" i="18" s="1"/>
  <c r="Y198" i="18" s="1"/>
  <c r="R190" i="18"/>
  <c r="T190" i="18" s="1"/>
  <c r="V190" i="18" s="1"/>
  <c r="R182" i="18"/>
  <c r="T182" i="18" s="1"/>
  <c r="V182" i="18" s="1"/>
  <c r="R174" i="18"/>
  <c r="T174" i="18" s="1"/>
  <c r="V174" i="18" s="1"/>
  <c r="R166" i="18"/>
  <c r="T166" i="18" s="1"/>
  <c r="V166" i="18" s="1"/>
  <c r="R158" i="18"/>
  <c r="T158" i="18" s="1"/>
  <c r="V158" i="18" s="1"/>
  <c r="R150" i="18"/>
  <c r="T150" i="18" s="1"/>
  <c r="V150" i="18" s="1"/>
  <c r="R142" i="18"/>
  <c r="T142" i="18" s="1"/>
  <c r="V142" i="18" s="1"/>
  <c r="R134" i="18"/>
  <c r="T134" i="18" s="1"/>
  <c r="V134" i="18" s="1"/>
  <c r="Y134" i="18" s="1"/>
  <c r="R126" i="18"/>
  <c r="T126" i="18" s="1"/>
  <c r="V126" i="18" s="1"/>
  <c r="R118" i="18"/>
  <c r="T118" i="18" s="1"/>
  <c r="V118" i="18" s="1"/>
  <c r="R110" i="18"/>
  <c r="T110" i="18" s="1"/>
  <c r="V110" i="18" s="1"/>
  <c r="R102" i="18"/>
  <c r="T102" i="18" s="1"/>
  <c r="V102" i="18" s="1"/>
  <c r="R94" i="18"/>
  <c r="T94" i="18" s="1"/>
  <c r="V94" i="18" s="1"/>
  <c r="R86" i="18"/>
  <c r="T86" i="18" s="1"/>
  <c r="V86" i="18" s="1"/>
  <c r="R78" i="18"/>
  <c r="T78" i="18" s="1"/>
  <c r="V78" i="18" s="1"/>
  <c r="R70" i="18"/>
  <c r="T70" i="18" s="1"/>
  <c r="V70" i="18" s="1"/>
  <c r="Y70" i="18" s="1"/>
  <c r="R62" i="18"/>
  <c r="T62" i="18" s="1"/>
  <c r="V62" i="18" s="1"/>
  <c r="R54" i="18"/>
  <c r="T54" i="18" s="1"/>
  <c r="V54" i="18" s="1"/>
  <c r="R46" i="18"/>
  <c r="T46" i="18" s="1"/>
  <c r="V46" i="18" s="1"/>
  <c r="R38" i="18"/>
  <c r="T38" i="18" s="1"/>
  <c r="V38" i="18" s="1"/>
  <c r="R30" i="18"/>
  <c r="T30" i="18" s="1"/>
  <c r="V30" i="18" s="1"/>
  <c r="R22" i="18"/>
  <c r="T22" i="18" s="1"/>
  <c r="V22" i="18" s="1"/>
  <c r="R6" i="18"/>
  <c r="T6" i="18" s="1"/>
  <c r="V6" i="18" s="1"/>
  <c r="R653" i="18"/>
  <c r="T653" i="18" s="1"/>
  <c r="V653" i="18" s="1"/>
  <c r="Y653" i="18" s="1"/>
  <c r="R645" i="18"/>
  <c r="T645" i="18" s="1"/>
  <c r="V645" i="18" s="1"/>
  <c r="R637" i="18"/>
  <c r="T637" i="18" s="1"/>
  <c r="V637" i="18" s="1"/>
  <c r="R629" i="18"/>
  <c r="T629" i="18" s="1"/>
  <c r="V629" i="18" s="1"/>
  <c r="R621" i="18"/>
  <c r="T621" i="18" s="1"/>
  <c r="V621" i="18" s="1"/>
  <c r="R613" i="18"/>
  <c r="T613" i="18" s="1"/>
  <c r="V613" i="18" s="1"/>
  <c r="R605" i="18"/>
  <c r="T605" i="18" s="1"/>
  <c r="V605" i="18" s="1"/>
  <c r="R597" i="18"/>
  <c r="T597" i="18" s="1"/>
  <c r="V597" i="18" s="1"/>
  <c r="R589" i="18"/>
  <c r="T589" i="18" s="1"/>
  <c r="V589" i="18" s="1"/>
  <c r="Y589" i="18" s="1"/>
  <c r="R581" i="18"/>
  <c r="T581" i="18" s="1"/>
  <c r="V581" i="18" s="1"/>
  <c r="R573" i="18"/>
  <c r="T573" i="18" s="1"/>
  <c r="V573" i="18" s="1"/>
  <c r="R565" i="18"/>
  <c r="T565" i="18" s="1"/>
  <c r="V565" i="18" s="1"/>
  <c r="R557" i="18"/>
  <c r="T557" i="18" s="1"/>
  <c r="V557" i="18" s="1"/>
  <c r="R549" i="18"/>
  <c r="T549" i="18" s="1"/>
  <c r="V549" i="18" s="1"/>
  <c r="R541" i="18"/>
  <c r="T541" i="18" s="1"/>
  <c r="V541" i="18" s="1"/>
  <c r="R533" i="18"/>
  <c r="T533" i="18" s="1"/>
  <c r="V533" i="18" s="1"/>
  <c r="R525" i="18"/>
  <c r="T525" i="18" s="1"/>
  <c r="V525" i="18" s="1"/>
  <c r="Y525" i="18" s="1"/>
  <c r="R517" i="18"/>
  <c r="T517" i="18" s="1"/>
  <c r="V517" i="18" s="1"/>
  <c r="R509" i="18"/>
  <c r="T509" i="18" s="1"/>
  <c r="V509" i="18" s="1"/>
  <c r="R501" i="18"/>
  <c r="T501" i="18" s="1"/>
  <c r="V501" i="18" s="1"/>
  <c r="R493" i="18"/>
  <c r="T493" i="18" s="1"/>
  <c r="V493" i="18" s="1"/>
  <c r="R485" i="18"/>
  <c r="T485" i="18" s="1"/>
  <c r="V485" i="18" s="1"/>
  <c r="R477" i="18"/>
  <c r="T477" i="18" s="1"/>
  <c r="V477" i="18" s="1"/>
  <c r="R469" i="18"/>
  <c r="T469" i="18" s="1"/>
  <c r="V469" i="18" s="1"/>
  <c r="R461" i="18"/>
  <c r="T461" i="18" s="1"/>
  <c r="V461" i="18" s="1"/>
  <c r="Y461" i="18" s="1"/>
  <c r="R453" i="18"/>
  <c r="T453" i="18" s="1"/>
  <c r="V453" i="18" s="1"/>
  <c r="R445" i="18"/>
  <c r="T445" i="18" s="1"/>
  <c r="V445" i="18" s="1"/>
  <c r="R437" i="18"/>
  <c r="T437" i="18" s="1"/>
  <c r="V437" i="18" s="1"/>
  <c r="R429" i="18"/>
  <c r="T429" i="18" s="1"/>
  <c r="V429" i="18" s="1"/>
  <c r="R421" i="18"/>
  <c r="T421" i="18" s="1"/>
  <c r="V421" i="18" s="1"/>
  <c r="R413" i="18"/>
  <c r="T413" i="18" s="1"/>
  <c r="V413" i="18" s="1"/>
  <c r="R405" i="18"/>
  <c r="T405" i="18" s="1"/>
  <c r="V405" i="18" s="1"/>
  <c r="R397" i="18"/>
  <c r="T397" i="18" s="1"/>
  <c r="V397" i="18" s="1"/>
  <c r="Y397" i="18" s="1"/>
  <c r="R389" i="18"/>
  <c r="T389" i="18" s="1"/>
  <c r="V389" i="18" s="1"/>
  <c r="R381" i="18"/>
  <c r="T381" i="18" s="1"/>
  <c r="V381" i="18" s="1"/>
  <c r="R373" i="18"/>
  <c r="T373" i="18" s="1"/>
  <c r="V373" i="18" s="1"/>
  <c r="R365" i="18"/>
  <c r="T365" i="18" s="1"/>
  <c r="V365" i="18" s="1"/>
  <c r="R357" i="18"/>
  <c r="T357" i="18" s="1"/>
  <c r="V357" i="18" s="1"/>
  <c r="R349" i="18"/>
  <c r="T349" i="18" s="1"/>
  <c r="V349" i="18" s="1"/>
  <c r="R341" i="18"/>
  <c r="T341" i="18" s="1"/>
  <c r="V341" i="18" s="1"/>
  <c r="R333" i="18"/>
  <c r="T333" i="18" s="1"/>
  <c r="V333" i="18" s="1"/>
  <c r="Y333" i="18" s="1"/>
  <c r="R325" i="18"/>
  <c r="T325" i="18" s="1"/>
  <c r="V325" i="18" s="1"/>
  <c r="R317" i="18"/>
  <c r="T317" i="18" s="1"/>
  <c r="V317" i="18" s="1"/>
  <c r="R309" i="18"/>
  <c r="T309" i="18" s="1"/>
  <c r="V309" i="18" s="1"/>
  <c r="R301" i="18"/>
  <c r="T301" i="18" s="1"/>
  <c r="V301" i="18" s="1"/>
  <c r="R293" i="18"/>
  <c r="T293" i="18" s="1"/>
  <c r="V293" i="18" s="1"/>
  <c r="R285" i="18"/>
  <c r="T285" i="18" s="1"/>
  <c r="V285" i="18" s="1"/>
  <c r="R277" i="18"/>
  <c r="T277" i="18" s="1"/>
  <c r="V277" i="18" s="1"/>
  <c r="R269" i="18"/>
  <c r="T269" i="18" s="1"/>
  <c r="V269" i="18" s="1"/>
  <c r="Y269" i="18" s="1"/>
  <c r="R261" i="18"/>
  <c r="T261" i="18" s="1"/>
  <c r="V261" i="18" s="1"/>
  <c r="R253" i="18"/>
  <c r="T253" i="18" s="1"/>
  <c r="V253" i="18" s="1"/>
  <c r="R245" i="18"/>
  <c r="T245" i="18" s="1"/>
  <c r="V245" i="18" s="1"/>
  <c r="R237" i="18"/>
  <c r="T237" i="18" s="1"/>
  <c r="V237" i="18" s="1"/>
  <c r="R229" i="18"/>
  <c r="T229" i="18" s="1"/>
  <c r="V229" i="18" s="1"/>
  <c r="R221" i="18"/>
  <c r="T221" i="18" s="1"/>
  <c r="V221" i="18" s="1"/>
  <c r="R213" i="18"/>
  <c r="T213" i="18" s="1"/>
  <c r="V213" i="18" s="1"/>
  <c r="R205" i="18"/>
  <c r="T205" i="18" s="1"/>
  <c r="V205" i="18" s="1"/>
  <c r="Y205" i="18" s="1"/>
  <c r="R197" i="18"/>
  <c r="T197" i="18" s="1"/>
  <c r="V197" i="18" s="1"/>
  <c r="R189" i="18"/>
  <c r="T189" i="18" s="1"/>
  <c r="V189" i="18" s="1"/>
  <c r="R181" i="18"/>
  <c r="T181" i="18" s="1"/>
  <c r="V181" i="18" s="1"/>
  <c r="R173" i="18"/>
  <c r="T173" i="18" s="1"/>
  <c r="V173" i="18" s="1"/>
  <c r="R165" i="18"/>
  <c r="T165" i="18" s="1"/>
  <c r="V165" i="18" s="1"/>
  <c r="R157" i="18"/>
  <c r="T157" i="18" s="1"/>
  <c r="V157" i="18" s="1"/>
  <c r="R149" i="18"/>
  <c r="T149" i="18" s="1"/>
  <c r="V149" i="18" s="1"/>
  <c r="R141" i="18"/>
  <c r="T141" i="18" s="1"/>
  <c r="V141" i="18" s="1"/>
  <c r="Y141" i="18" s="1"/>
  <c r="R133" i="18"/>
  <c r="T133" i="18" s="1"/>
  <c r="V133" i="18" s="1"/>
  <c r="R125" i="18"/>
  <c r="T125" i="18" s="1"/>
  <c r="V125" i="18" s="1"/>
  <c r="R117" i="18"/>
  <c r="T117" i="18" s="1"/>
  <c r="V117" i="18" s="1"/>
  <c r="R109" i="18"/>
  <c r="T109" i="18" s="1"/>
  <c r="V109" i="18" s="1"/>
  <c r="R101" i="18"/>
  <c r="T101" i="18" s="1"/>
  <c r="V101" i="18" s="1"/>
  <c r="R93" i="18"/>
  <c r="T93" i="18" s="1"/>
  <c r="V93" i="18" s="1"/>
  <c r="R85" i="18"/>
  <c r="T85" i="18" s="1"/>
  <c r="V85" i="18" s="1"/>
  <c r="R77" i="18"/>
  <c r="T77" i="18" s="1"/>
  <c r="V77" i="18" s="1"/>
  <c r="Y77" i="18" s="1"/>
  <c r="R69" i="18"/>
  <c r="T69" i="18" s="1"/>
  <c r="V69" i="18" s="1"/>
  <c r="R61" i="18"/>
  <c r="T61" i="18" s="1"/>
  <c r="V61" i="18" s="1"/>
  <c r="R53" i="18"/>
  <c r="T53" i="18" s="1"/>
  <c r="V53" i="18" s="1"/>
  <c r="R45" i="18"/>
  <c r="T45" i="18" s="1"/>
  <c r="V45" i="18" s="1"/>
  <c r="R37" i="18"/>
  <c r="T37" i="18" s="1"/>
  <c r="V37" i="18" s="1"/>
  <c r="R29" i="18"/>
  <c r="T29" i="18" s="1"/>
  <c r="V29" i="18" s="1"/>
  <c r="R21" i="18"/>
  <c r="T21" i="18" s="1"/>
  <c r="V21" i="18" s="1"/>
  <c r="R13" i="18"/>
  <c r="T13" i="18" s="1"/>
  <c r="V13" i="18" s="1"/>
  <c r="Y13" i="18" s="1"/>
  <c r="H9" i="13" s="1"/>
  <c r="R548" i="18"/>
  <c r="T548" i="18" s="1"/>
  <c r="V548" i="18" s="1"/>
  <c r="R540" i="18"/>
  <c r="T540" i="18" s="1"/>
  <c r="V540" i="18" s="1"/>
  <c r="R532" i="18"/>
  <c r="T532" i="18" s="1"/>
  <c r="V532" i="18" s="1"/>
  <c r="R524" i="18"/>
  <c r="T524" i="18" s="1"/>
  <c r="V524" i="18" s="1"/>
  <c r="R516" i="18"/>
  <c r="T516" i="18" s="1"/>
  <c r="V516" i="18" s="1"/>
  <c r="R508" i="18"/>
  <c r="T508" i="18" s="1"/>
  <c r="V508" i="18" s="1"/>
  <c r="R500" i="18"/>
  <c r="T500" i="18" s="1"/>
  <c r="V500" i="18" s="1"/>
  <c r="R492" i="18"/>
  <c r="T492" i="18" s="1"/>
  <c r="V492" i="18" s="1"/>
  <c r="Y492" i="18" s="1"/>
  <c r="R484" i="18"/>
  <c r="T484" i="18" s="1"/>
  <c r="V484" i="18" s="1"/>
  <c r="R476" i="18"/>
  <c r="T476" i="18" s="1"/>
  <c r="V476" i="18" s="1"/>
  <c r="R468" i="18"/>
  <c r="T468" i="18" s="1"/>
  <c r="V468" i="18" s="1"/>
  <c r="R460" i="18"/>
  <c r="T460" i="18" s="1"/>
  <c r="V460" i="18" s="1"/>
  <c r="R452" i="18"/>
  <c r="T452" i="18" s="1"/>
  <c r="V452" i="18" s="1"/>
  <c r="R444" i="18"/>
  <c r="T444" i="18" s="1"/>
  <c r="V444" i="18" s="1"/>
  <c r="R436" i="18"/>
  <c r="T436" i="18" s="1"/>
  <c r="V436" i="18" s="1"/>
  <c r="R428" i="18"/>
  <c r="T428" i="18" s="1"/>
  <c r="V428" i="18" s="1"/>
  <c r="Y428" i="18" s="1"/>
  <c r="R420" i="18"/>
  <c r="T420" i="18" s="1"/>
  <c r="V420" i="18" s="1"/>
  <c r="R412" i="18"/>
  <c r="T412" i="18" s="1"/>
  <c r="V412" i="18" s="1"/>
  <c r="R404" i="18"/>
  <c r="T404" i="18" s="1"/>
  <c r="V404" i="18" s="1"/>
  <c r="R396" i="18"/>
  <c r="T396" i="18" s="1"/>
  <c r="V396" i="18" s="1"/>
  <c r="R388" i="18"/>
  <c r="T388" i="18" s="1"/>
  <c r="V388" i="18" s="1"/>
  <c r="R380" i="18"/>
  <c r="T380" i="18" s="1"/>
  <c r="V380" i="18" s="1"/>
  <c r="R372" i="18"/>
  <c r="T372" i="18" s="1"/>
  <c r="V372" i="18" s="1"/>
  <c r="R364" i="18"/>
  <c r="T364" i="18" s="1"/>
  <c r="V364" i="18" s="1"/>
  <c r="Y364" i="18" s="1"/>
  <c r="R356" i="18"/>
  <c r="T356" i="18" s="1"/>
  <c r="V356" i="18" s="1"/>
  <c r="R348" i="18"/>
  <c r="T348" i="18" s="1"/>
  <c r="V348" i="18" s="1"/>
  <c r="R340" i="18"/>
  <c r="T340" i="18" s="1"/>
  <c r="V340" i="18" s="1"/>
  <c r="R332" i="18"/>
  <c r="T332" i="18" s="1"/>
  <c r="V332" i="18" s="1"/>
  <c r="R324" i="18"/>
  <c r="T324" i="18" s="1"/>
  <c r="V324" i="18" s="1"/>
  <c r="R316" i="18"/>
  <c r="T316" i="18" s="1"/>
  <c r="V316" i="18" s="1"/>
  <c r="R308" i="18"/>
  <c r="T308" i="18" s="1"/>
  <c r="V308" i="18" s="1"/>
  <c r="R300" i="18"/>
  <c r="T300" i="18" s="1"/>
  <c r="V300" i="18" s="1"/>
  <c r="Y300" i="18" s="1"/>
  <c r="R292" i="18"/>
  <c r="T292" i="18" s="1"/>
  <c r="V292" i="18" s="1"/>
  <c r="R284" i="18"/>
  <c r="T284" i="18" s="1"/>
  <c r="V284" i="18" s="1"/>
  <c r="R276" i="18"/>
  <c r="T276" i="18" s="1"/>
  <c r="V276" i="18" s="1"/>
  <c r="R268" i="18"/>
  <c r="T268" i="18" s="1"/>
  <c r="V268" i="18" s="1"/>
  <c r="R260" i="18"/>
  <c r="T260" i="18" s="1"/>
  <c r="V260" i="18" s="1"/>
  <c r="R252" i="18"/>
  <c r="T252" i="18" s="1"/>
  <c r="V252" i="18" s="1"/>
  <c r="R244" i="18"/>
  <c r="T244" i="18" s="1"/>
  <c r="V244" i="18" s="1"/>
  <c r="R236" i="18"/>
  <c r="T236" i="18" s="1"/>
  <c r="V236" i="18" s="1"/>
  <c r="Y236" i="18" s="1"/>
  <c r="R228" i="18"/>
  <c r="T228" i="18" s="1"/>
  <c r="V228" i="18" s="1"/>
  <c r="R220" i="18"/>
  <c r="T220" i="18" s="1"/>
  <c r="V220" i="18" s="1"/>
  <c r="R212" i="18"/>
  <c r="T212" i="18" s="1"/>
  <c r="V212" i="18" s="1"/>
  <c r="R204" i="18"/>
  <c r="T204" i="18" s="1"/>
  <c r="V204" i="18" s="1"/>
  <c r="R196" i="18"/>
  <c r="T196" i="18" s="1"/>
  <c r="V196" i="18" s="1"/>
  <c r="R188" i="18"/>
  <c r="T188" i="18" s="1"/>
  <c r="V188" i="18" s="1"/>
  <c r="R180" i="18"/>
  <c r="T180" i="18" s="1"/>
  <c r="V180" i="18" s="1"/>
  <c r="R172" i="18"/>
  <c r="T172" i="18" s="1"/>
  <c r="V172" i="18" s="1"/>
  <c r="Y172" i="18" s="1"/>
  <c r="R164" i="18"/>
  <c r="T164" i="18" s="1"/>
  <c r="V164" i="18" s="1"/>
  <c r="R156" i="18"/>
  <c r="T156" i="18" s="1"/>
  <c r="V156" i="18" s="1"/>
  <c r="R148" i="18"/>
  <c r="T148" i="18" s="1"/>
  <c r="V148" i="18" s="1"/>
  <c r="R140" i="18"/>
  <c r="T140" i="18" s="1"/>
  <c r="V140" i="18" s="1"/>
  <c r="R132" i="18"/>
  <c r="T132" i="18" s="1"/>
  <c r="V132" i="18" s="1"/>
  <c r="R124" i="18"/>
  <c r="T124" i="18" s="1"/>
  <c r="V124" i="18" s="1"/>
  <c r="R116" i="18"/>
  <c r="T116" i="18" s="1"/>
  <c r="V116" i="18" s="1"/>
  <c r="R108" i="18"/>
  <c r="T108" i="18" s="1"/>
  <c r="V108" i="18" s="1"/>
  <c r="Y108" i="18" s="1"/>
  <c r="R100" i="18"/>
  <c r="T100" i="18" s="1"/>
  <c r="V100" i="18" s="1"/>
  <c r="R92" i="18"/>
  <c r="T92" i="18" s="1"/>
  <c r="V92" i="18" s="1"/>
  <c r="R84" i="18"/>
  <c r="T84" i="18" s="1"/>
  <c r="V84" i="18" s="1"/>
  <c r="R76" i="18"/>
  <c r="T76" i="18" s="1"/>
  <c r="V76" i="18" s="1"/>
  <c r="R68" i="18"/>
  <c r="T68" i="18" s="1"/>
  <c r="V68" i="18" s="1"/>
  <c r="R60" i="18"/>
  <c r="T60" i="18" s="1"/>
  <c r="V60" i="18" s="1"/>
  <c r="R52" i="18"/>
  <c r="T52" i="18" s="1"/>
  <c r="V52" i="18" s="1"/>
  <c r="R44" i="18"/>
  <c r="T44" i="18" s="1"/>
  <c r="V44" i="18" s="1"/>
  <c r="Y44" i="18" s="1"/>
  <c r="R36" i="18"/>
  <c r="T36" i="18" s="1"/>
  <c r="V36" i="18" s="1"/>
  <c r="R28" i="18"/>
  <c r="T28" i="18" s="1"/>
  <c r="V28" i="18" s="1"/>
  <c r="R20" i="18"/>
  <c r="T20" i="18" s="1"/>
  <c r="V20" i="18" s="1"/>
  <c r="R12" i="18"/>
  <c r="T12" i="18" s="1"/>
  <c r="V12" i="18" s="1"/>
  <c r="R595" i="18"/>
  <c r="T595" i="18" s="1"/>
  <c r="V595" i="18" s="1"/>
  <c r="R587" i="18"/>
  <c r="T587" i="18" s="1"/>
  <c r="V587" i="18" s="1"/>
  <c r="R579" i="18"/>
  <c r="T579" i="18" s="1"/>
  <c r="V579" i="18" s="1"/>
  <c r="R571" i="18"/>
  <c r="T571" i="18" s="1"/>
  <c r="V571" i="18" s="1"/>
  <c r="Y571" i="18" s="1"/>
  <c r="R563" i="18"/>
  <c r="T563" i="18" s="1"/>
  <c r="V563" i="18" s="1"/>
  <c r="R555" i="18"/>
  <c r="T555" i="18" s="1"/>
  <c r="V555" i="18" s="1"/>
  <c r="R547" i="18"/>
  <c r="T547" i="18" s="1"/>
  <c r="V547" i="18" s="1"/>
  <c r="R539" i="18"/>
  <c r="T539" i="18" s="1"/>
  <c r="V539" i="18" s="1"/>
  <c r="R531" i="18"/>
  <c r="T531" i="18" s="1"/>
  <c r="V531" i="18" s="1"/>
  <c r="R523" i="18"/>
  <c r="T523" i="18" s="1"/>
  <c r="V523" i="18" s="1"/>
  <c r="R515" i="18"/>
  <c r="T515" i="18" s="1"/>
  <c r="V515" i="18" s="1"/>
  <c r="R507" i="18"/>
  <c r="T507" i="18" s="1"/>
  <c r="V507" i="18" s="1"/>
  <c r="Y507" i="18" s="1"/>
  <c r="R499" i="18"/>
  <c r="T499" i="18" s="1"/>
  <c r="V499" i="18" s="1"/>
  <c r="R491" i="18"/>
  <c r="T491" i="18" s="1"/>
  <c r="V491" i="18" s="1"/>
  <c r="R483" i="18"/>
  <c r="T483" i="18" s="1"/>
  <c r="V483" i="18" s="1"/>
  <c r="R475" i="18"/>
  <c r="T475" i="18" s="1"/>
  <c r="V475" i="18" s="1"/>
  <c r="R467" i="18"/>
  <c r="T467" i="18" s="1"/>
  <c r="V467" i="18" s="1"/>
  <c r="R459" i="18"/>
  <c r="T459" i="18" s="1"/>
  <c r="V459" i="18" s="1"/>
  <c r="R451" i="18"/>
  <c r="T451" i="18" s="1"/>
  <c r="V451" i="18" s="1"/>
  <c r="R443" i="18"/>
  <c r="T443" i="18" s="1"/>
  <c r="V443" i="18" s="1"/>
  <c r="Y443" i="18" s="1"/>
  <c r="R435" i="18"/>
  <c r="T435" i="18" s="1"/>
  <c r="V435" i="18" s="1"/>
  <c r="R427" i="18"/>
  <c r="T427" i="18" s="1"/>
  <c r="V427" i="18" s="1"/>
  <c r="R419" i="18"/>
  <c r="T419" i="18" s="1"/>
  <c r="V419" i="18" s="1"/>
  <c r="R411" i="18"/>
  <c r="T411" i="18" s="1"/>
  <c r="V411" i="18" s="1"/>
  <c r="R403" i="18"/>
  <c r="T403" i="18" s="1"/>
  <c r="V403" i="18" s="1"/>
  <c r="R395" i="18"/>
  <c r="T395" i="18" s="1"/>
  <c r="V395" i="18" s="1"/>
  <c r="R387" i="18"/>
  <c r="T387" i="18" s="1"/>
  <c r="V387" i="18" s="1"/>
  <c r="R379" i="18"/>
  <c r="T379" i="18" s="1"/>
  <c r="V379" i="18" s="1"/>
  <c r="Y379" i="18" s="1"/>
  <c r="R371" i="18"/>
  <c r="T371" i="18" s="1"/>
  <c r="V371" i="18" s="1"/>
  <c r="R363" i="18"/>
  <c r="T363" i="18" s="1"/>
  <c r="V363" i="18" s="1"/>
  <c r="R355" i="18"/>
  <c r="T355" i="18" s="1"/>
  <c r="V355" i="18" s="1"/>
  <c r="R347" i="18"/>
  <c r="T347" i="18" s="1"/>
  <c r="V347" i="18" s="1"/>
  <c r="R339" i="18"/>
  <c r="T339" i="18" s="1"/>
  <c r="V339" i="18" s="1"/>
  <c r="R331" i="18"/>
  <c r="T331" i="18" s="1"/>
  <c r="V331" i="18" s="1"/>
  <c r="R323" i="18"/>
  <c r="T323" i="18" s="1"/>
  <c r="V323" i="18" s="1"/>
  <c r="R315" i="18"/>
  <c r="T315" i="18" s="1"/>
  <c r="V315" i="18" s="1"/>
  <c r="Y315" i="18" s="1"/>
  <c r="R307" i="18"/>
  <c r="T307" i="18" s="1"/>
  <c r="V307" i="18" s="1"/>
  <c r="R299" i="18"/>
  <c r="T299" i="18" s="1"/>
  <c r="V299" i="18" s="1"/>
  <c r="R291" i="18"/>
  <c r="T291" i="18" s="1"/>
  <c r="V291" i="18" s="1"/>
  <c r="R283" i="18"/>
  <c r="T283" i="18" s="1"/>
  <c r="V283" i="18" s="1"/>
  <c r="R275" i="18"/>
  <c r="T275" i="18" s="1"/>
  <c r="V275" i="18" s="1"/>
  <c r="R267" i="18"/>
  <c r="T267" i="18" s="1"/>
  <c r="V267" i="18" s="1"/>
  <c r="R259" i="18"/>
  <c r="T259" i="18" s="1"/>
  <c r="V259" i="18" s="1"/>
  <c r="R251" i="18"/>
  <c r="T251" i="18" s="1"/>
  <c r="V251" i="18" s="1"/>
  <c r="Y251" i="18" s="1"/>
  <c r="R243" i="18"/>
  <c r="T243" i="18" s="1"/>
  <c r="V243" i="18" s="1"/>
  <c r="R235" i="18"/>
  <c r="T235" i="18" s="1"/>
  <c r="V235" i="18" s="1"/>
  <c r="R227" i="18"/>
  <c r="T227" i="18" s="1"/>
  <c r="V227" i="18" s="1"/>
  <c r="R219" i="18"/>
  <c r="T219" i="18" s="1"/>
  <c r="V219" i="18" s="1"/>
  <c r="R211" i="18"/>
  <c r="T211" i="18" s="1"/>
  <c r="V211" i="18" s="1"/>
  <c r="R203" i="18"/>
  <c r="T203" i="18" s="1"/>
  <c r="V203" i="18" s="1"/>
  <c r="R195" i="18"/>
  <c r="T195" i="18" s="1"/>
  <c r="V195" i="18" s="1"/>
  <c r="R187" i="18"/>
  <c r="T187" i="18" s="1"/>
  <c r="V187" i="18" s="1"/>
  <c r="Y187" i="18" s="1"/>
  <c r="R179" i="18"/>
  <c r="T179" i="18" s="1"/>
  <c r="V179" i="18" s="1"/>
  <c r="R171" i="18"/>
  <c r="T171" i="18" s="1"/>
  <c r="V171" i="18" s="1"/>
  <c r="R163" i="18"/>
  <c r="T163" i="18" s="1"/>
  <c r="V163" i="18" s="1"/>
  <c r="R155" i="18"/>
  <c r="T155" i="18" s="1"/>
  <c r="V155" i="18" s="1"/>
  <c r="R147" i="18"/>
  <c r="T147" i="18" s="1"/>
  <c r="V147" i="18" s="1"/>
  <c r="R139" i="18"/>
  <c r="T139" i="18" s="1"/>
  <c r="V139" i="18" s="1"/>
  <c r="R131" i="18"/>
  <c r="T131" i="18" s="1"/>
  <c r="V131" i="18" s="1"/>
  <c r="R123" i="18"/>
  <c r="T123" i="18" s="1"/>
  <c r="V123" i="18" s="1"/>
  <c r="Y123" i="18" s="1"/>
  <c r="R115" i="18"/>
  <c r="T115" i="18" s="1"/>
  <c r="V115" i="18" s="1"/>
  <c r="R107" i="18"/>
  <c r="T107" i="18" s="1"/>
  <c r="V107" i="18" s="1"/>
  <c r="R99" i="18"/>
  <c r="T99" i="18" s="1"/>
  <c r="V99" i="18" s="1"/>
  <c r="R91" i="18"/>
  <c r="T91" i="18" s="1"/>
  <c r="V91" i="18" s="1"/>
  <c r="R83" i="18"/>
  <c r="T83" i="18" s="1"/>
  <c r="V83" i="18" s="1"/>
  <c r="R75" i="18"/>
  <c r="T75" i="18" s="1"/>
  <c r="V75" i="18" s="1"/>
  <c r="R67" i="18"/>
  <c r="T67" i="18" s="1"/>
  <c r="V67" i="18" s="1"/>
  <c r="R59" i="18"/>
  <c r="T59" i="18" s="1"/>
  <c r="V59" i="18" s="1"/>
  <c r="Y59" i="18" s="1"/>
  <c r="R51" i="18"/>
  <c r="T51" i="18" s="1"/>
  <c r="V51" i="18" s="1"/>
  <c r="R43" i="18"/>
  <c r="T43" i="18" s="1"/>
  <c r="V43" i="18" s="1"/>
  <c r="R35" i="18"/>
  <c r="T35" i="18" s="1"/>
  <c r="V35" i="18" s="1"/>
  <c r="R27" i="18"/>
  <c r="T27" i="18" s="1"/>
  <c r="V27" i="18" s="1"/>
  <c r="R11" i="18"/>
  <c r="T11" i="18" s="1"/>
  <c r="V11" i="18" s="1"/>
  <c r="R554" i="18"/>
  <c r="T554" i="18" s="1"/>
  <c r="V554" i="18" s="1"/>
  <c r="R546" i="18"/>
  <c r="T546" i="18" s="1"/>
  <c r="V546" i="18" s="1"/>
  <c r="R538" i="18"/>
  <c r="T538" i="18" s="1"/>
  <c r="V538" i="18" s="1"/>
  <c r="Y538" i="18" s="1"/>
  <c r="R530" i="18"/>
  <c r="T530" i="18" s="1"/>
  <c r="V530" i="18" s="1"/>
  <c r="R522" i="18"/>
  <c r="T522" i="18" s="1"/>
  <c r="V522" i="18" s="1"/>
  <c r="R514" i="18"/>
  <c r="T514" i="18" s="1"/>
  <c r="V514" i="18" s="1"/>
  <c r="R506" i="18"/>
  <c r="T506" i="18" s="1"/>
  <c r="V506" i="18" s="1"/>
  <c r="R498" i="18"/>
  <c r="T498" i="18" s="1"/>
  <c r="V498" i="18" s="1"/>
  <c r="R490" i="18"/>
  <c r="T490" i="18" s="1"/>
  <c r="V490" i="18" s="1"/>
  <c r="R482" i="18"/>
  <c r="T482" i="18" s="1"/>
  <c r="V482" i="18" s="1"/>
  <c r="R474" i="18"/>
  <c r="T474" i="18" s="1"/>
  <c r="V474" i="18" s="1"/>
  <c r="Y474" i="18" s="1"/>
  <c r="R466" i="18"/>
  <c r="T466" i="18" s="1"/>
  <c r="V466" i="18" s="1"/>
  <c r="R458" i="18"/>
  <c r="T458" i="18" s="1"/>
  <c r="V458" i="18" s="1"/>
  <c r="R450" i="18"/>
  <c r="T450" i="18" s="1"/>
  <c r="V450" i="18" s="1"/>
  <c r="R442" i="18"/>
  <c r="T442" i="18" s="1"/>
  <c r="V442" i="18" s="1"/>
  <c r="R434" i="18"/>
  <c r="T434" i="18" s="1"/>
  <c r="V434" i="18" s="1"/>
  <c r="R426" i="18"/>
  <c r="T426" i="18" s="1"/>
  <c r="V426" i="18" s="1"/>
  <c r="R418" i="18"/>
  <c r="T418" i="18" s="1"/>
  <c r="V418" i="18" s="1"/>
  <c r="R410" i="18"/>
  <c r="T410" i="18" s="1"/>
  <c r="V410" i="18" s="1"/>
  <c r="Y410" i="18" s="1"/>
  <c r="R402" i="18"/>
  <c r="T402" i="18" s="1"/>
  <c r="V402" i="18" s="1"/>
  <c r="R394" i="18"/>
  <c r="T394" i="18" s="1"/>
  <c r="V394" i="18" s="1"/>
  <c r="R386" i="18"/>
  <c r="T386" i="18" s="1"/>
  <c r="V386" i="18" s="1"/>
  <c r="R378" i="18"/>
  <c r="T378" i="18" s="1"/>
  <c r="V378" i="18" s="1"/>
  <c r="R370" i="18"/>
  <c r="T370" i="18" s="1"/>
  <c r="V370" i="18" s="1"/>
  <c r="R362" i="18"/>
  <c r="T362" i="18" s="1"/>
  <c r="V362" i="18" s="1"/>
  <c r="R354" i="18"/>
  <c r="T354" i="18" s="1"/>
  <c r="V354" i="18" s="1"/>
  <c r="R346" i="18"/>
  <c r="T346" i="18" s="1"/>
  <c r="V346" i="18" s="1"/>
  <c r="Y346" i="18" s="1"/>
  <c r="R338" i="18"/>
  <c r="T338" i="18" s="1"/>
  <c r="V338" i="18" s="1"/>
  <c r="R330" i="18"/>
  <c r="T330" i="18" s="1"/>
  <c r="V330" i="18" s="1"/>
  <c r="R322" i="18"/>
  <c r="T322" i="18" s="1"/>
  <c r="V322" i="18" s="1"/>
  <c r="R314" i="18"/>
  <c r="T314" i="18" s="1"/>
  <c r="V314" i="18" s="1"/>
  <c r="R306" i="18"/>
  <c r="T306" i="18" s="1"/>
  <c r="V306" i="18" s="1"/>
  <c r="R298" i="18"/>
  <c r="T298" i="18" s="1"/>
  <c r="V298" i="18" s="1"/>
  <c r="R290" i="18"/>
  <c r="T290" i="18" s="1"/>
  <c r="V290" i="18" s="1"/>
  <c r="R282" i="18"/>
  <c r="T282" i="18" s="1"/>
  <c r="V282" i="18" s="1"/>
  <c r="Y282" i="18" s="1"/>
  <c r="R274" i="18"/>
  <c r="T274" i="18" s="1"/>
  <c r="V274" i="18" s="1"/>
  <c r="R266" i="18"/>
  <c r="T266" i="18" s="1"/>
  <c r="V266" i="18" s="1"/>
  <c r="R258" i="18"/>
  <c r="T258" i="18" s="1"/>
  <c r="V258" i="18" s="1"/>
  <c r="R250" i="18"/>
  <c r="T250" i="18" s="1"/>
  <c r="V250" i="18" s="1"/>
  <c r="R242" i="18"/>
  <c r="T242" i="18" s="1"/>
  <c r="V242" i="18" s="1"/>
  <c r="R234" i="18"/>
  <c r="T234" i="18" s="1"/>
  <c r="V234" i="18" s="1"/>
  <c r="R226" i="18"/>
  <c r="T226" i="18" s="1"/>
  <c r="V226" i="18" s="1"/>
  <c r="R218" i="18"/>
  <c r="T218" i="18" s="1"/>
  <c r="V218" i="18" s="1"/>
  <c r="Y218" i="18" s="1"/>
  <c r="R210" i="18"/>
  <c r="T210" i="18" s="1"/>
  <c r="V210" i="18" s="1"/>
  <c r="R202" i="18"/>
  <c r="T202" i="18" s="1"/>
  <c r="V202" i="18" s="1"/>
  <c r="R194" i="18"/>
  <c r="T194" i="18" s="1"/>
  <c r="V194" i="18" s="1"/>
  <c r="R186" i="18"/>
  <c r="T186" i="18" s="1"/>
  <c r="V186" i="18" s="1"/>
  <c r="R178" i="18"/>
  <c r="T178" i="18" s="1"/>
  <c r="V178" i="18" s="1"/>
  <c r="R170" i="18"/>
  <c r="T170" i="18" s="1"/>
  <c r="V170" i="18" s="1"/>
  <c r="R162" i="18"/>
  <c r="T162" i="18" s="1"/>
  <c r="V162" i="18" s="1"/>
  <c r="R154" i="18"/>
  <c r="T154" i="18" s="1"/>
  <c r="V154" i="18" s="1"/>
  <c r="Y154" i="18" s="1"/>
  <c r="R146" i="18"/>
  <c r="T146" i="18" s="1"/>
  <c r="V146" i="18" s="1"/>
  <c r="R138" i="18"/>
  <c r="T138" i="18" s="1"/>
  <c r="V138" i="18" s="1"/>
  <c r="R130" i="18"/>
  <c r="T130" i="18" s="1"/>
  <c r="V130" i="18" s="1"/>
  <c r="R122" i="18"/>
  <c r="T122" i="18" s="1"/>
  <c r="V122" i="18" s="1"/>
  <c r="R114" i="18"/>
  <c r="T114" i="18" s="1"/>
  <c r="V114" i="18" s="1"/>
  <c r="R106" i="18"/>
  <c r="T106" i="18" s="1"/>
  <c r="V106" i="18" s="1"/>
  <c r="R98" i="18"/>
  <c r="T98" i="18" s="1"/>
  <c r="V98" i="18" s="1"/>
  <c r="R90" i="18"/>
  <c r="T90" i="18" s="1"/>
  <c r="V90" i="18" s="1"/>
  <c r="Y90" i="18" s="1"/>
  <c r="R82" i="18"/>
  <c r="T82" i="18" s="1"/>
  <c r="V82" i="18" s="1"/>
  <c r="R74" i="18"/>
  <c r="T74" i="18" s="1"/>
  <c r="V74" i="18" s="1"/>
  <c r="R66" i="18"/>
  <c r="T66" i="18" s="1"/>
  <c r="V66" i="18" s="1"/>
  <c r="R58" i="18"/>
  <c r="T58" i="18" s="1"/>
  <c r="V58" i="18" s="1"/>
  <c r="R50" i="18"/>
  <c r="T50" i="18" s="1"/>
  <c r="V50" i="18" s="1"/>
  <c r="R42" i="18"/>
  <c r="T42" i="18" s="1"/>
  <c r="V42" i="18" s="1"/>
  <c r="R34" i="18"/>
  <c r="T34" i="18" s="1"/>
  <c r="V34" i="18" s="1"/>
  <c r="R26" i="18"/>
  <c r="T26" i="18" s="1"/>
  <c r="V26" i="18" s="1"/>
  <c r="Y26" i="18" s="1"/>
  <c r="R641" i="18"/>
  <c r="T641" i="18" s="1"/>
  <c r="V641" i="18" s="1"/>
  <c r="R633" i="18"/>
  <c r="T633" i="18" s="1"/>
  <c r="V633" i="18" s="1"/>
  <c r="R625" i="18"/>
  <c r="T625" i="18" s="1"/>
  <c r="V625" i="18" s="1"/>
  <c r="R617" i="18"/>
  <c r="T617" i="18" s="1"/>
  <c r="V617" i="18" s="1"/>
  <c r="R609" i="18"/>
  <c r="T609" i="18" s="1"/>
  <c r="V609" i="18" s="1"/>
  <c r="R601" i="18"/>
  <c r="T601" i="18" s="1"/>
  <c r="V601" i="18" s="1"/>
  <c r="R593" i="18"/>
  <c r="T593" i="18" s="1"/>
  <c r="V593" i="18" s="1"/>
  <c r="R585" i="18"/>
  <c r="T585" i="18" s="1"/>
  <c r="V585" i="18" s="1"/>
  <c r="Y585" i="18" s="1"/>
  <c r="R577" i="18"/>
  <c r="T577" i="18" s="1"/>
  <c r="V577" i="18" s="1"/>
  <c r="R569" i="18"/>
  <c r="T569" i="18" s="1"/>
  <c r="V569" i="18" s="1"/>
  <c r="R561" i="18"/>
  <c r="T561" i="18" s="1"/>
  <c r="V561" i="18" s="1"/>
  <c r="R553" i="18"/>
  <c r="T553" i="18" s="1"/>
  <c r="V553" i="18" s="1"/>
  <c r="R545" i="18"/>
  <c r="T545" i="18" s="1"/>
  <c r="V545" i="18" s="1"/>
  <c r="R537" i="18"/>
  <c r="T537" i="18" s="1"/>
  <c r="V537" i="18" s="1"/>
  <c r="R529" i="18"/>
  <c r="T529" i="18" s="1"/>
  <c r="V529" i="18" s="1"/>
  <c r="R521" i="18"/>
  <c r="T521" i="18" s="1"/>
  <c r="V521" i="18" s="1"/>
  <c r="Y521" i="18" s="1"/>
  <c r="R513" i="18"/>
  <c r="T513" i="18" s="1"/>
  <c r="V513" i="18" s="1"/>
  <c r="R505" i="18"/>
  <c r="T505" i="18" s="1"/>
  <c r="V505" i="18" s="1"/>
  <c r="R497" i="18"/>
  <c r="T497" i="18" s="1"/>
  <c r="V497" i="18" s="1"/>
  <c r="R489" i="18"/>
  <c r="T489" i="18" s="1"/>
  <c r="V489" i="18" s="1"/>
  <c r="R481" i="18"/>
  <c r="T481" i="18" s="1"/>
  <c r="V481" i="18" s="1"/>
  <c r="R473" i="18"/>
  <c r="T473" i="18" s="1"/>
  <c r="V473" i="18" s="1"/>
  <c r="R465" i="18"/>
  <c r="T465" i="18" s="1"/>
  <c r="V465" i="18" s="1"/>
  <c r="R457" i="18"/>
  <c r="T457" i="18" s="1"/>
  <c r="V457" i="18" s="1"/>
  <c r="Y457" i="18" s="1"/>
  <c r="R449" i="18"/>
  <c r="T449" i="18" s="1"/>
  <c r="V449" i="18" s="1"/>
  <c r="R441" i="18"/>
  <c r="T441" i="18" s="1"/>
  <c r="V441" i="18" s="1"/>
  <c r="R433" i="18"/>
  <c r="T433" i="18" s="1"/>
  <c r="V433" i="18" s="1"/>
  <c r="R425" i="18"/>
  <c r="T425" i="18" s="1"/>
  <c r="V425" i="18" s="1"/>
  <c r="R417" i="18"/>
  <c r="T417" i="18" s="1"/>
  <c r="V417" i="18" s="1"/>
  <c r="R409" i="18"/>
  <c r="T409" i="18" s="1"/>
  <c r="V409" i="18" s="1"/>
  <c r="R401" i="18"/>
  <c r="T401" i="18" s="1"/>
  <c r="V401" i="18" s="1"/>
  <c r="R393" i="18"/>
  <c r="T393" i="18" s="1"/>
  <c r="V393" i="18" s="1"/>
  <c r="Y393" i="18" s="1"/>
  <c r="R385" i="18"/>
  <c r="T385" i="18" s="1"/>
  <c r="V385" i="18" s="1"/>
  <c r="R377" i="18"/>
  <c r="T377" i="18" s="1"/>
  <c r="V377" i="18" s="1"/>
  <c r="R369" i="18"/>
  <c r="T369" i="18" s="1"/>
  <c r="V369" i="18" s="1"/>
  <c r="R361" i="18"/>
  <c r="T361" i="18" s="1"/>
  <c r="V361" i="18" s="1"/>
  <c r="R353" i="18"/>
  <c r="T353" i="18" s="1"/>
  <c r="V353" i="18" s="1"/>
  <c r="R345" i="18"/>
  <c r="T345" i="18" s="1"/>
  <c r="V345" i="18" s="1"/>
  <c r="R337" i="18"/>
  <c r="T337" i="18" s="1"/>
  <c r="V337" i="18" s="1"/>
  <c r="R329" i="18"/>
  <c r="T329" i="18" s="1"/>
  <c r="V329" i="18" s="1"/>
  <c r="Y329" i="18" s="1"/>
  <c r="R321" i="18"/>
  <c r="T321" i="18" s="1"/>
  <c r="V321" i="18" s="1"/>
  <c r="R313" i="18"/>
  <c r="T313" i="18" s="1"/>
  <c r="V313" i="18" s="1"/>
  <c r="R305" i="18"/>
  <c r="T305" i="18" s="1"/>
  <c r="V305" i="18" s="1"/>
  <c r="R297" i="18"/>
  <c r="T297" i="18" s="1"/>
  <c r="V297" i="18" s="1"/>
  <c r="R289" i="18"/>
  <c r="T289" i="18" s="1"/>
  <c r="V289" i="18" s="1"/>
  <c r="R281" i="18"/>
  <c r="T281" i="18" s="1"/>
  <c r="V281" i="18" s="1"/>
  <c r="R273" i="18"/>
  <c r="T273" i="18" s="1"/>
  <c r="V273" i="18" s="1"/>
  <c r="R265" i="18"/>
  <c r="T265" i="18" s="1"/>
  <c r="V265" i="18" s="1"/>
  <c r="Y265" i="18" s="1"/>
  <c r="R257" i="18"/>
  <c r="T257" i="18" s="1"/>
  <c r="V257" i="18" s="1"/>
  <c r="R249" i="18"/>
  <c r="T249" i="18" s="1"/>
  <c r="V249" i="18" s="1"/>
  <c r="R241" i="18"/>
  <c r="T241" i="18" s="1"/>
  <c r="V241" i="18" s="1"/>
  <c r="R233" i="18"/>
  <c r="T233" i="18" s="1"/>
  <c r="V233" i="18" s="1"/>
  <c r="R225" i="18"/>
  <c r="T225" i="18" s="1"/>
  <c r="V225" i="18" s="1"/>
  <c r="R217" i="18"/>
  <c r="T217" i="18" s="1"/>
  <c r="V217" i="18" s="1"/>
  <c r="R209" i="18"/>
  <c r="T209" i="18" s="1"/>
  <c r="V209" i="18" s="1"/>
  <c r="R201" i="18"/>
  <c r="T201" i="18" s="1"/>
  <c r="V201" i="18" s="1"/>
  <c r="Y201" i="18" s="1"/>
  <c r="R193" i="18"/>
  <c r="T193" i="18" s="1"/>
  <c r="V193" i="18" s="1"/>
  <c r="R185" i="18"/>
  <c r="T185" i="18" s="1"/>
  <c r="V185" i="18" s="1"/>
  <c r="R177" i="18"/>
  <c r="T177" i="18" s="1"/>
  <c r="V177" i="18" s="1"/>
  <c r="R169" i="18"/>
  <c r="T169" i="18" s="1"/>
  <c r="V169" i="18" s="1"/>
  <c r="R161" i="18"/>
  <c r="T161" i="18" s="1"/>
  <c r="V161" i="18" s="1"/>
  <c r="R153" i="18"/>
  <c r="T153" i="18" s="1"/>
  <c r="V153" i="18" s="1"/>
  <c r="R145" i="18"/>
  <c r="T145" i="18" s="1"/>
  <c r="V145" i="18" s="1"/>
  <c r="R137" i="18"/>
  <c r="T137" i="18" s="1"/>
  <c r="V137" i="18" s="1"/>
  <c r="Y137" i="18" s="1"/>
  <c r="R129" i="18"/>
  <c r="T129" i="18" s="1"/>
  <c r="V129" i="18" s="1"/>
  <c r="R121" i="18"/>
  <c r="T121" i="18" s="1"/>
  <c r="V121" i="18" s="1"/>
  <c r="R113" i="18"/>
  <c r="T113" i="18" s="1"/>
  <c r="V113" i="18" s="1"/>
  <c r="R105" i="18"/>
  <c r="T105" i="18" s="1"/>
  <c r="V105" i="18" s="1"/>
  <c r="R97" i="18"/>
  <c r="T97" i="18" s="1"/>
  <c r="V97" i="18" s="1"/>
  <c r="R89" i="18"/>
  <c r="T89" i="18" s="1"/>
  <c r="V89" i="18" s="1"/>
  <c r="R81" i="18"/>
  <c r="T81" i="18" s="1"/>
  <c r="V81" i="18" s="1"/>
  <c r="R73" i="18"/>
  <c r="T73" i="18" s="1"/>
  <c r="V73" i="18" s="1"/>
  <c r="Y73" i="18" s="1"/>
  <c r="R65" i="18"/>
  <c r="T65" i="18" s="1"/>
  <c r="V65" i="18" s="1"/>
  <c r="R57" i="18"/>
  <c r="T57" i="18" s="1"/>
  <c r="V57" i="18" s="1"/>
  <c r="R49" i="18"/>
  <c r="T49" i="18" s="1"/>
  <c r="V49" i="18" s="1"/>
  <c r="R41" i="18"/>
  <c r="T41" i="18" s="1"/>
  <c r="V41" i="18" s="1"/>
  <c r="R33" i="18"/>
  <c r="T33" i="18" s="1"/>
  <c r="V33" i="18" s="1"/>
  <c r="R25" i="18"/>
  <c r="T25" i="18" s="1"/>
  <c r="V25" i="18" s="1"/>
  <c r="R688" i="18"/>
  <c r="R680" i="18"/>
  <c r="T680" i="18" s="1"/>
  <c r="V680" i="18" s="1"/>
  <c r="Y680" i="18" s="1"/>
  <c r="R672" i="18"/>
  <c r="T672" i="18" s="1"/>
  <c r="V672" i="18" s="1"/>
  <c r="R664" i="18"/>
  <c r="T664" i="18" s="1"/>
  <c r="V664" i="18" s="1"/>
  <c r="R656" i="18"/>
  <c r="T656" i="18" s="1"/>
  <c r="V656" i="18" s="1"/>
  <c r="R648" i="18"/>
  <c r="T648" i="18" s="1"/>
  <c r="V648" i="18" s="1"/>
  <c r="R640" i="18"/>
  <c r="R632" i="18"/>
  <c r="T632" i="18" s="1"/>
  <c r="V632" i="18" s="1"/>
  <c r="R624" i="18"/>
  <c r="R616" i="18"/>
  <c r="T616" i="18" s="1"/>
  <c r="V616" i="18" s="1"/>
  <c r="Y616" i="18" s="1"/>
  <c r="R608" i="18"/>
  <c r="T608" i="18" s="1"/>
  <c r="V608" i="18" s="1"/>
  <c r="R600" i="18"/>
  <c r="T600" i="18" s="1"/>
  <c r="V600" i="18" s="1"/>
  <c r="R592" i="18"/>
  <c r="T592" i="18" s="1"/>
  <c r="V592" i="18" s="1"/>
  <c r="R584" i="18"/>
  <c r="T584" i="18" s="1"/>
  <c r="V584" i="18" s="1"/>
  <c r="Y584" i="18" s="1"/>
  <c r="R576" i="18"/>
  <c r="T576" i="18" s="1"/>
  <c r="V576" i="18" s="1"/>
  <c r="R568" i="18"/>
  <c r="T568" i="18" s="1"/>
  <c r="V568" i="18" s="1"/>
  <c r="R560" i="18"/>
  <c r="R552" i="18"/>
  <c r="T552" i="18" s="1"/>
  <c r="V552" i="18" s="1"/>
  <c r="Y552" i="18" s="1"/>
  <c r="R544" i="18"/>
  <c r="T544" i="18" s="1"/>
  <c r="V544" i="18" s="1"/>
  <c r="R536" i="18"/>
  <c r="T536" i="18" s="1"/>
  <c r="V536" i="18" s="1"/>
  <c r="R528" i="18"/>
  <c r="T528" i="18" s="1"/>
  <c r="V528" i="18" s="1"/>
  <c r="R520" i="18"/>
  <c r="T520" i="18" s="1"/>
  <c r="V520" i="18" s="1"/>
  <c r="Y520" i="18" s="1"/>
  <c r="R512" i="18"/>
  <c r="R504" i="18"/>
  <c r="T504" i="18" s="1"/>
  <c r="V504" i="18" s="1"/>
  <c r="R496" i="18"/>
  <c r="T496" i="18" s="1"/>
  <c r="V496" i="18" s="1"/>
  <c r="R488" i="18"/>
  <c r="T488" i="18" s="1"/>
  <c r="V488" i="18" s="1"/>
  <c r="Y488" i="18" s="1"/>
  <c r="R480" i="18"/>
  <c r="T480" i="18" s="1"/>
  <c r="V480" i="18" s="1"/>
  <c r="R472" i="18"/>
  <c r="T472" i="18" s="1"/>
  <c r="V472" i="18" s="1"/>
  <c r="R464" i="18"/>
  <c r="T464" i="18" s="1"/>
  <c r="V464" i="18" s="1"/>
  <c r="R456" i="18"/>
  <c r="T456" i="18" s="1"/>
  <c r="V456" i="18" s="1"/>
  <c r="Y456" i="18" s="1"/>
  <c r="R448" i="18"/>
  <c r="T448" i="18" s="1"/>
  <c r="V448" i="18" s="1"/>
  <c r="R440" i="18"/>
  <c r="T440" i="18" s="1"/>
  <c r="V440" i="18" s="1"/>
  <c r="R432" i="18"/>
  <c r="T432" i="18" s="1"/>
  <c r="V432" i="18" s="1"/>
  <c r="R424" i="18"/>
  <c r="T424" i="18" s="1"/>
  <c r="V424" i="18" s="1"/>
  <c r="Y424" i="18" s="1"/>
  <c r="R416" i="18"/>
  <c r="T416" i="18" s="1"/>
  <c r="V416" i="18" s="1"/>
  <c r="R408" i="18"/>
  <c r="T408" i="18" s="1"/>
  <c r="V408" i="18" s="1"/>
  <c r="R400" i="18"/>
  <c r="T400" i="18" s="1"/>
  <c r="V400" i="18" s="1"/>
  <c r="R392" i="18"/>
  <c r="T392" i="18" s="1"/>
  <c r="V392" i="18" s="1"/>
  <c r="Y392" i="18" s="1"/>
  <c r="R384" i="18"/>
  <c r="T384" i="18" s="1"/>
  <c r="V384" i="18" s="1"/>
  <c r="R376" i="18"/>
  <c r="T376" i="18" s="1"/>
  <c r="V376" i="18" s="1"/>
  <c r="R368" i="18"/>
  <c r="T368" i="18" s="1"/>
  <c r="V368" i="18" s="1"/>
  <c r="R360" i="18"/>
  <c r="T360" i="18" s="1"/>
  <c r="V360" i="18" s="1"/>
  <c r="Y360" i="18" s="1"/>
  <c r="R352" i="18"/>
  <c r="T352" i="18" s="1"/>
  <c r="V352" i="18" s="1"/>
  <c r="R344" i="18"/>
  <c r="T344" i="18" s="1"/>
  <c r="V344" i="18" s="1"/>
  <c r="R336" i="18"/>
  <c r="T336" i="18" s="1"/>
  <c r="V336" i="18" s="1"/>
  <c r="R328" i="18"/>
  <c r="T328" i="18" s="1"/>
  <c r="V328" i="18" s="1"/>
  <c r="Y328" i="18" s="1"/>
  <c r="R320" i="18"/>
  <c r="T320" i="18" s="1"/>
  <c r="V320" i="18" s="1"/>
  <c r="R312" i="18"/>
  <c r="T312" i="18" s="1"/>
  <c r="V312" i="18" s="1"/>
  <c r="R304" i="18"/>
  <c r="T304" i="18" s="1"/>
  <c r="V304" i="18" s="1"/>
  <c r="R296" i="18"/>
  <c r="T296" i="18" s="1"/>
  <c r="V296" i="18" s="1"/>
  <c r="Y296" i="18" s="1"/>
  <c r="R288" i="18"/>
  <c r="T288" i="18" s="1"/>
  <c r="V288" i="18" s="1"/>
  <c r="R280" i="18"/>
  <c r="T280" i="18" s="1"/>
  <c r="V280" i="18" s="1"/>
  <c r="R272" i="18"/>
  <c r="T272" i="18" s="1"/>
  <c r="V272" i="18" s="1"/>
  <c r="R264" i="18"/>
  <c r="T264" i="18" s="1"/>
  <c r="V264" i="18" s="1"/>
  <c r="Y264" i="18" s="1"/>
  <c r="R256" i="18"/>
  <c r="T256" i="18" s="1"/>
  <c r="V256" i="18" s="1"/>
  <c r="R248" i="18"/>
  <c r="T248" i="18" s="1"/>
  <c r="V248" i="18" s="1"/>
  <c r="R240" i="18"/>
  <c r="T240" i="18" s="1"/>
  <c r="V240" i="18" s="1"/>
  <c r="R232" i="18"/>
  <c r="T232" i="18" s="1"/>
  <c r="V232" i="18" s="1"/>
  <c r="Y232" i="18" s="1"/>
  <c r="R224" i="18"/>
  <c r="T224" i="18" s="1"/>
  <c r="V224" i="18" s="1"/>
  <c r="R216" i="18"/>
  <c r="T216" i="18" s="1"/>
  <c r="V216" i="18" s="1"/>
  <c r="R208" i="18"/>
  <c r="T208" i="18" s="1"/>
  <c r="V208" i="18" s="1"/>
  <c r="R200" i="18"/>
  <c r="T200" i="18" s="1"/>
  <c r="V200" i="18" s="1"/>
  <c r="Y200" i="18" s="1"/>
  <c r="R192" i="18"/>
  <c r="T192" i="18" s="1"/>
  <c r="V192" i="18" s="1"/>
  <c r="R184" i="18"/>
  <c r="T184" i="18" s="1"/>
  <c r="V184" i="18" s="1"/>
  <c r="R176" i="18"/>
  <c r="T176" i="18" s="1"/>
  <c r="V176" i="18" s="1"/>
  <c r="R168" i="18"/>
  <c r="T168" i="18" s="1"/>
  <c r="V168" i="18" s="1"/>
  <c r="Y168" i="18" s="1"/>
  <c r="R160" i="18"/>
  <c r="T160" i="18" s="1"/>
  <c r="V160" i="18" s="1"/>
  <c r="R152" i="18"/>
  <c r="T152" i="18" s="1"/>
  <c r="V152" i="18" s="1"/>
  <c r="R144" i="18"/>
  <c r="T144" i="18" s="1"/>
  <c r="V144" i="18" s="1"/>
  <c r="R136" i="18"/>
  <c r="T136" i="18" s="1"/>
  <c r="V136" i="18" s="1"/>
  <c r="Y136" i="18" s="1"/>
  <c r="R128" i="18"/>
  <c r="T128" i="18" s="1"/>
  <c r="V128" i="18" s="1"/>
  <c r="R120" i="18"/>
  <c r="T120" i="18" s="1"/>
  <c r="V120" i="18" s="1"/>
  <c r="R112" i="18"/>
  <c r="T112" i="18" s="1"/>
  <c r="V112" i="18" s="1"/>
  <c r="R104" i="18"/>
  <c r="T104" i="18" s="1"/>
  <c r="V104" i="18" s="1"/>
  <c r="Y104" i="18" s="1"/>
  <c r="R96" i="18"/>
  <c r="T96" i="18" s="1"/>
  <c r="V96" i="18" s="1"/>
  <c r="R88" i="18"/>
  <c r="T88" i="18" s="1"/>
  <c r="V88" i="18" s="1"/>
  <c r="R80" i="18"/>
  <c r="T80" i="18" s="1"/>
  <c r="V80" i="18" s="1"/>
  <c r="R72" i="18"/>
  <c r="T72" i="18" s="1"/>
  <c r="V72" i="18" s="1"/>
  <c r="Y72" i="18" s="1"/>
  <c r="R64" i="18"/>
  <c r="T64" i="18" s="1"/>
  <c r="V64" i="18" s="1"/>
  <c r="R56" i="18"/>
  <c r="T56" i="18" s="1"/>
  <c r="V56" i="18" s="1"/>
  <c r="R48" i="18"/>
  <c r="T48" i="18" s="1"/>
  <c r="V48" i="18" s="1"/>
  <c r="R40" i="18"/>
  <c r="T40" i="18" s="1"/>
  <c r="V40" i="18" s="1"/>
  <c r="Y40" i="18" s="1"/>
  <c r="R32" i="18"/>
  <c r="T32" i="18" s="1"/>
  <c r="V32" i="18" s="1"/>
  <c r="R24" i="18"/>
  <c r="T24" i="18" s="1"/>
  <c r="V24" i="18" s="1"/>
  <c r="R8" i="18"/>
  <c r="T8" i="18" s="1"/>
  <c r="V8" i="18" s="1"/>
  <c r="Q11" i="2"/>
  <c r="V11" i="2" s="1"/>
  <c r="Q10" i="2"/>
  <c r="V10" i="2" s="1"/>
  <c r="Q13" i="2"/>
  <c r="V13" i="2" s="1"/>
  <c r="R14" i="18"/>
  <c r="R17" i="18"/>
  <c r="T17" i="18" s="1"/>
  <c r="V17" i="18" s="1"/>
  <c r="Y17" i="18" s="1"/>
  <c r="J12" i="13" s="1"/>
  <c r="R16" i="18"/>
  <c r="R18" i="18"/>
  <c r="T18" i="18" s="1"/>
  <c r="V18" i="18" s="1"/>
  <c r="R19" i="18"/>
  <c r="T19" i="18" s="1"/>
  <c r="V19" i="18" s="1"/>
  <c r="Q6" i="2"/>
  <c r="V6" i="2" s="1"/>
  <c r="R10" i="18"/>
  <c r="T10" i="18" s="1"/>
  <c r="V10" i="18" s="1"/>
  <c r="R9" i="18"/>
  <c r="T9" i="18" s="1"/>
  <c r="V9" i="18" s="1"/>
  <c r="K10" i="13"/>
  <c r="Y993" i="18"/>
  <c r="Y985" i="18"/>
  <c r="Y977" i="18"/>
  <c r="Y969" i="18"/>
  <c r="Y961" i="18"/>
  <c r="Y953" i="18"/>
  <c r="Y945" i="18"/>
  <c r="Y929" i="18"/>
  <c r="Y921" i="18"/>
  <c r="Y913" i="18"/>
  <c r="Y905" i="18"/>
  <c r="Y1000" i="18"/>
  <c r="Y992" i="18"/>
  <c r="Y984" i="18"/>
  <c r="Y968" i="18"/>
  <c r="Y960" i="18"/>
  <c r="Y952" i="18"/>
  <c r="Y944" i="18"/>
  <c r="Y936" i="18"/>
  <c r="Y928" i="18"/>
  <c r="Y920" i="18"/>
  <c r="Y904" i="18"/>
  <c r="Y896" i="18"/>
  <c r="Y888" i="18"/>
  <c r="Y880" i="18"/>
  <c r="Y872" i="18"/>
  <c r="Y864" i="18"/>
  <c r="Y856" i="18"/>
  <c r="Y840" i="18"/>
  <c r="Y832" i="18"/>
  <c r="Y824" i="18"/>
  <c r="Y816" i="18"/>
  <c r="Y808" i="18"/>
  <c r="Y800" i="18"/>
  <c r="Y792" i="18"/>
  <c r="Y776" i="18"/>
  <c r="Y768" i="18"/>
  <c r="Y760" i="18"/>
  <c r="Y752" i="18"/>
  <c r="Y744" i="18"/>
  <c r="Y736" i="18"/>
  <c r="Y728" i="18"/>
  <c r="Y712" i="18"/>
  <c r="Y704" i="18"/>
  <c r="Y696" i="18"/>
  <c r="Y672" i="18"/>
  <c r="Y664" i="18"/>
  <c r="Y656" i="18"/>
  <c r="Y648" i="18"/>
  <c r="Y632" i="18"/>
  <c r="Y608" i="18"/>
  <c r="Y600" i="18"/>
  <c r="Y592" i="18"/>
  <c r="Y576" i="18"/>
  <c r="Y568" i="18"/>
  <c r="Y544" i="18"/>
  <c r="Y536" i="18"/>
  <c r="Y528" i="18"/>
  <c r="Y504" i="18"/>
  <c r="Y991" i="18"/>
  <c r="Y983" i="18"/>
  <c r="Y975" i="18"/>
  <c r="Y967" i="18"/>
  <c r="Y959" i="18"/>
  <c r="Y951" i="18"/>
  <c r="Y943" i="18"/>
  <c r="Y927" i="18"/>
  <c r="Y919" i="18"/>
  <c r="Y911" i="18"/>
  <c r="Y903" i="18"/>
  <c r="Y895" i="18"/>
  <c r="Y887" i="18"/>
  <c r="Y879" i="18"/>
  <c r="Y863" i="18"/>
  <c r="Y855" i="18"/>
  <c r="Y847" i="18"/>
  <c r="Y839" i="18"/>
  <c r="Y831" i="18"/>
  <c r="Y823" i="18"/>
  <c r="Y815" i="18"/>
  <c r="Y799" i="18"/>
  <c r="Y791" i="18"/>
  <c r="Y783" i="18"/>
  <c r="Y775" i="18"/>
  <c r="Y767" i="18"/>
  <c r="Y759" i="18"/>
  <c r="Y751" i="18"/>
  <c r="Y735" i="18"/>
  <c r="Y727" i="18"/>
  <c r="Y719" i="18"/>
  <c r="Y711" i="18"/>
  <c r="Y703" i="18"/>
  <c r="Y695" i="18"/>
  <c r="Y687" i="18"/>
  <c r="Y671" i="18"/>
  <c r="Y663" i="18"/>
  <c r="Y655" i="18"/>
  <c r="Y647" i="18"/>
  <c r="Y639" i="18"/>
  <c r="Y631" i="18"/>
  <c r="Y623" i="18"/>
  <c r="Y615" i="18"/>
  <c r="Y607" i="18"/>
  <c r="Y599" i="18"/>
  <c r="Y591" i="18"/>
  <c r="Y583" i="18"/>
  <c r="Y575" i="18"/>
  <c r="Y567" i="18"/>
  <c r="Y559" i="18"/>
  <c r="Y551" i="18"/>
  <c r="Y543" i="18"/>
  <c r="Y535" i="18"/>
  <c r="Y527" i="18"/>
  <c r="Y519" i="18"/>
  <c r="Y511" i="18"/>
  <c r="Y503" i="18"/>
  <c r="Y495" i="18"/>
  <c r="Y487" i="18"/>
  <c r="Y479" i="18"/>
  <c r="Y471" i="18"/>
  <c r="Y463" i="18"/>
  <c r="Y455" i="18"/>
  <c r="Y447" i="18"/>
  <c r="Y439" i="18"/>
  <c r="Y431" i="18"/>
  <c r="Y423" i="18"/>
  <c r="Y415" i="18"/>
  <c r="Y407" i="18"/>
  <c r="Y399" i="18"/>
  <c r="Y391" i="18"/>
  <c r="Y383" i="18"/>
  <c r="Y375" i="18"/>
  <c r="Y367" i="18"/>
  <c r="Y359" i="18"/>
  <c r="Y351" i="18"/>
  <c r="Y343" i="18"/>
  <c r="Y335" i="18"/>
  <c r="Y327" i="18"/>
  <c r="Y319" i="18"/>
  <c r="Y311" i="18"/>
  <c r="Y303" i="18"/>
  <c r="Y295" i="18"/>
  <c r="Y287" i="18"/>
  <c r="Y279" i="18"/>
  <c r="Y271" i="18"/>
  <c r="Y263" i="18"/>
  <c r="Y255" i="18"/>
  <c r="Y247" i="18"/>
  <c r="Y239" i="18"/>
  <c r="Y231" i="18"/>
  <c r="Y998" i="18"/>
  <c r="Y990" i="18"/>
  <c r="Y974" i="18"/>
  <c r="Y966" i="18"/>
  <c r="Y958" i="18"/>
  <c r="Y988" i="18"/>
  <c r="Y980" i="18"/>
  <c r="Y972" i="18"/>
  <c r="Y964" i="18"/>
  <c r="Y956" i="18"/>
  <c r="Y948" i="18"/>
  <c r="Y940" i="18"/>
  <c r="Y924" i="18"/>
  <c r="Y916" i="18"/>
  <c r="Y908" i="18"/>
  <c r="Y900" i="18"/>
  <c r="Y892" i="18"/>
  <c r="Y884" i="18"/>
  <c r="Y876" i="18"/>
  <c r="Y987" i="18"/>
  <c r="Y979" i="18"/>
  <c r="Y971" i="18"/>
  <c r="Y963" i="18"/>
  <c r="Y955" i="18"/>
  <c r="Y947" i="18"/>
  <c r="Y939" i="18"/>
  <c r="Y223" i="18"/>
  <c r="Y207" i="18"/>
  <c r="Y199" i="18"/>
  <c r="Y191" i="18"/>
  <c r="Y183" i="18"/>
  <c r="Y175" i="18"/>
  <c r="Y167" i="18"/>
  <c r="Y159" i="18"/>
  <c r="Y143" i="18"/>
  <c r="Y135" i="18"/>
  <c r="Y127" i="18"/>
  <c r="Y119" i="18"/>
  <c r="Y111" i="18"/>
  <c r="Y103" i="18"/>
  <c r="Y95" i="18"/>
  <c r="Y79" i="18"/>
  <c r="Y71" i="18"/>
  <c r="Y63" i="18"/>
  <c r="Y55" i="18"/>
  <c r="Y47" i="18"/>
  <c r="Y39" i="18"/>
  <c r="Y31" i="18"/>
  <c r="Y7" i="18"/>
  <c r="I5" i="13" s="1"/>
  <c r="Y950" i="18"/>
  <c r="Y942" i="18"/>
  <c r="Y934" i="18"/>
  <c r="Y926" i="18"/>
  <c r="Y910" i="18"/>
  <c r="Y902" i="18"/>
  <c r="Y894" i="18"/>
  <c r="Y886" i="18"/>
  <c r="Y878" i="18"/>
  <c r="Y870" i="18"/>
  <c r="Y862" i="18"/>
  <c r="Y846" i="18"/>
  <c r="Y838" i="18"/>
  <c r="Y830" i="18"/>
  <c r="Y822" i="18"/>
  <c r="Y814" i="18"/>
  <c r="Y806" i="18"/>
  <c r="Y798" i="18"/>
  <c r="Y782" i="18"/>
  <c r="Y774" i="18"/>
  <c r="Y766" i="18"/>
  <c r="Y758" i="18"/>
  <c r="Y750" i="18"/>
  <c r="Y742" i="18"/>
  <c r="Y734" i="18"/>
  <c r="Y718" i="18"/>
  <c r="Y710" i="18"/>
  <c r="Y702" i="18"/>
  <c r="Y694" i="18"/>
  <c r="Y686" i="18"/>
  <c r="Y678" i="18"/>
  <c r="Y670" i="18"/>
  <c r="Y654" i="18"/>
  <c r="Y646" i="18"/>
  <c r="Y638" i="18"/>
  <c r="Y630" i="18"/>
  <c r="Y622" i="18"/>
  <c r="Y614" i="18"/>
  <c r="Y606" i="18"/>
  <c r="Y590" i="18"/>
  <c r="Y582" i="18"/>
  <c r="Y574" i="18"/>
  <c r="Y566" i="18"/>
  <c r="Y558" i="18"/>
  <c r="Y550" i="18"/>
  <c r="Y542" i="18"/>
  <c r="Y534" i="18"/>
  <c r="Y526" i="18"/>
  <c r="Y510" i="18"/>
  <c r="Y502" i="18"/>
  <c r="Y494" i="18"/>
  <c r="Y486" i="18"/>
  <c r="Y478" i="18"/>
  <c r="Y470" i="18"/>
  <c r="Y462" i="18"/>
  <c r="Y446" i="18"/>
  <c r="Y438" i="18"/>
  <c r="Y430" i="18"/>
  <c r="Y422" i="18"/>
  <c r="Y414" i="18"/>
  <c r="Y406" i="18"/>
  <c r="Y398" i="18"/>
  <c r="Y382" i="18"/>
  <c r="Y374" i="18"/>
  <c r="Y366" i="18"/>
  <c r="Y358" i="18"/>
  <c r="Y350" i="18"/>
  <c r="Y342" i="18"/>
  <c r="Y334" i="18"/>
  <c r="Y318" i="18"/>
  <c r="Y310" i="18"/>
  <c r="Y302" i="18"/>
  <c r="Y294" i="18"/>
  <c r="Y286" i="18"/>
  <c r="Y278" i="18"/>
  <c r="Y270" i="18"/>
  <c r="Y254" i="18"/>
  <c r="Y246" i="18"/>
  <c r="Y238" i="18"/>
  <c r="Y230" i="18"/>
  <c r="Y222" i="18"/>
  <c r="Y214" i="18"/>
  <c r="Y206" i="18"/>
  <c r="Y190" i="18"/>
  <c r="Y182" i="18"/>
  <c r="Y174" i="18"/>
  <c r="Y166" i="18"/>
  <c r="Y158" i="18"/>
  <c r="Y150" i="18"/>
  <c r="Y142" i="18"/>
  <c r="Y126" i="18"/>
  <c r="Y118" i="18"/>
  <c r="Y110" i="18"/>
  <c r="Y102" i="18"/>
  <c r="Y94" i="18"/>
  <c r="Y86" i="18"/>
  <c r="Y78" i="18"/>
  <c r="Y62" i="18"/>
  <c r="Y54" i="18"/>
  <c r="Y46" i="18"/>
  <c r="Y38" i="18"/>
  <c r="Y30" i="18"/>
  <c r="Y22" i="18"/>
  <c r="Y6" i="18"/>
  <c r="H4" i="13" s="1"/>
  <c r="Y997" i="18"/>
  <c r="Y989" i="18"/>
  <c r="Y981" i="18"/>
  <c r="Y965" i="18"/>
  <c r="Y957" i="18"/>
  <c r="Y949" i="18"/>
  <c r="Y941" i="18"/>
  <c r="Y933" i="18"/>
  <c r="Y925" i="18"/>
  <c r="Y917" i="18"/>
  <c r="Y901" i="18"/>
  <c r="Y893" i="18"/>
  <c r="Y885" i="18"/>
  <c r="Y877" i="18"/>
  <c r="Y869" i="18"/>
  <c r="Y861" i="18"/>
  <c r="Y853" i="18"/>
  <c r="Y837" i="18"/>
  <c r="Y829" i="18"/>
  <c r="Y821" i="18"/>
  <c r="Y813" i="18"/>
  <c r="Y805" i="18"/>
  <c r="Y797" i="18"/>
  <c r="Y789" i="18"/>
  <c r="Y773" i="18"/>
  <c r="Y765" i="18"/>
  <c r="Y757" i="18"/>
  <c r="Y749" i="18"/>
  <c r="Y741" i="18"/>
  <c r="Y733" i="18"/>
  <c r="Y725" i="18"/>
  <c r="Y709" i="18"/>
  <c r="Y701" i="18"/>
  <c r="Y693" i="18"/>
  <c r="Y685" i="18"/>
  <c r="Y677" i="18"/>
  <c r="Y669" i="18"/>
  <c r="Y661" i="18"/>
  <c r="Y645" i="18"/>
  <c r="Y637" i="18"/>
  <c r="Y629" i="18"/>
  <c r="Y621" i="18"/>
  <c r="Y613" i="18"/>
  <c r="Y605" i="18"/>
  <c r="Y597" i="18"/>
  <c r="Y581" i="18"/>
  <c r="Y573" i="18"/>
  <c r="Y565" i="18"/>
  <c r="Y557" i="18"/>
  <c r="Y549" i="18"/>
  <c r="Y541" i="18"/>
  <c r="Y533" i="18"/>
  <c r="Y517" i="18"/>
  <c r="Y509" i="18"/>
  <c r="Y501" i="18"/>
  <c r="Y493" i="18"/>
  <c r="Y485" i="18"/>
  <c r="Y477" i="18"/>
  <c r="Y469" i="18"/>
  <c r="Y453" i="18"/>
  <c r="Y445" i="18"/>
  <c r="Y437" i="18"/>
  <c r="Y429" i="18"/>
  <c r="Y421" i="18"/>
  <c r="Y413" i="18"/>
  <c r="Y405" i="18"/>
  <c r="Y389" i="18"/>
  <c r="Y381" i="18"/>
  <c r="Y373" i="18"/>
  <c r="Y365" i="18"/>
  <c r="Y357" i="18"/>
  <c r="Y349" i="18"/>
  <c r="Y341" i="18"/>
  <c r="Y325" i="18"/>
  <c r="Y317" i="18"/>
  <c r="Y309" i="18"/>
  <c r="Y301" i="18"/>
  <c r="Y293" i="18"/>
  <c r="Y285" i="18"/>
  <c r="Y277" i="18"/>
  <c r="Y261" i="18"/>
  <c r="Y253" i="18"/>
  <c r="Y245" i="18"/>
  <c r="Y237" i="18"/>
  <c r="Y229" i="18"/>
  <c r="Y221" i="18"/>
  <c r="Y213" i="18"/>
  <c r="Y197" i="18"/>
  <c r="Y189" i="18"/>
  <c r="Y181" i="18"/>
  <c r="Y173" i="18"/>
  <c r="Y165" i="18"/>
  <c r="Y157" i="18"/>
  <c r="Y149" i="18"/>
  <c r="Y133" i="18"/>
  <c r="Y125" i="18"/>
  <c r="Y117" i="18"/>
  <c r="Y109" i="18"/>
  <c r="Y101" i="18"/>
  <c r="Y93" i="18"/>
  <c r="Y85" i="18"/>
  <c r="Y69" i="18"/>
  <c r="Y61" i="18"/>
  <c r="Y53" i="18"/>
  <c r="Y45" i="18"/>
  <c r="Y37" i="18"/>
  <c r="Y29" i="18"/>
  <c r="Y21" i="18"/>
  <c r="Y860" i="18"/>
  <c r="Y852" i="18"/>
  <c r="Y844" i="18"/>
  <c r="Y836" i="18"/>
  <c r="Y828" i="18"/>
  <c r="Y820" i="18"/>
  <c r="Y812" i="18"/>
  <c r="Y796" i="18"/>
  <c r="Y788" i="18"/>
  <c r="Y780" i="18"/>
  <c r="Y772" i="18"/>
  <c r="Y764" i="18"/>
  <c r="Y756" i="18"/>
  <c r="Y748" i="18"/>
  <c r="Y732" i="18"/>
  <c r="Y724" i="18"/>
  <c r="Y716" i="18"/>
  <c r="Y708" i="18"/>
  <c r="Y700" i="18"/>
  <c r="Y692" i="18"/>
  <c r="Y684" i="18"/>
  <c r="Y668" i="18"/>
  <c r="Y660" i="18"/>
  <c r="Y652" i="18"/>
  <c r="Y644" i="18"/>
  <c r="Y636" i="18"/>
  <c r="Y628" i="18"/>
  <c r="Y620" i="18"/>
  <c r="Y604" i="18"/>
  <c r="Y596" i="18"/>
  <c r="Y588" i="18"/>
  <c r="Y580" i="18"/>
  <c r="Y572" i="18"/>
  <c r="Y564" i="18"/>
  <c r="Y556" i="18"/>
  <c r="Y548" i="18"/>
  <c r="Y540" i="18"/>
  <c r="Y532" i="18"/>
  <c r="Y524" i="18"/>
  <c r="Y516" i="18"/>
  <c r="Y508" i="18"/>
  <c r="Y500" i="18"/>
  <c r="Y484" i="18"/>
  <c r="Y476" i="18"/>
  <c r="Y468" i="18"/>
  <c r="Y460" i="18"/>
  <c r="Y452" i="18"/>
  <c r="Y444" i="18"/>
  <c r="Y436" i="18"/>
  <c r="Y420" i="18"/>
  <c r="Y412" i="18"/>
  <c r="Y404" i="18"/>
  <c r="Y396" i="18"/>
  <c r="Y388" i="18"/>
  <c r="Y380" i="18"/>
  <c r="Y372" i="18"/>
  <c r="Y356" i="18"/>
  <c r="Y348" i="18"/>
  <c r="Y340" i="18"/>
  <c r="Y332" i="18"/>
  <c r="Y324" i="18"/>
  <c r="Y316" i="18"/>
  <c r="Y308" i="18"/>
  <c r="Y292" i="18"/>
  <c r="Y284" i="18"/>
  <c r="Y276" i="18"/>
  <c r="Y268" i="18"/>
  <c r="Y260" i="18"/>
  <c r="Y252" i="18"/>
  <c r="Y244" i="18"/>
  <c r="Y228" i="18"/>
  <c r="Y220" i="18"/>
  <c r="Y212" i="18"/>
  <c r="Y204" i="18"/>
  <c r="Y196" i="18"/>
  <c r="Y188" i="18"/>
  <c r="Y180" i="18"/>
  <c r="Y164" i="18"/>
  <c r="Y156" i="18"/>
  <c r="Y148" i="18"/>
  <c r="Y140" i="18"/>
  <c r="Y132" i="18"/>
  <c r="Y124" i="18"/>
  <c r="Y116" i="18"/>
  <c r="Y100" i="18"/>
  <c r="Y92" i="18"/>
  <c r="Y84" i="18"/>
  <c r="Y76" i="18"/>
  <c r="Y68" i="18"/>
  <c r="Y60" i="18"/>
  <c r="Y52" i="18"/>
  <c r="Y36" i="18"/>
  <c r="Y28" i="18"/>
  <c r="Y20" i="18"/>
  <c r="Y12" i="18"/>
  <c r="I9" i="13" s="1"/>
  <c r="Y923" i="18"/>
  <c r="Y915" i="18"/>
  <c r="Y907" i="18"/>
  <c r="Y899" i="18"/>
  <c r="Y891" i="18"/>
  <c r="Y883" i="18"/>
  <c r="Y875" i="18"/>
  <c r="Y859" i="18"/>
  <c r="Y851" i="18"/>
  <c r="Y843" i="18"/>
  <c r="Y835" i="18"/>
  <c r="Y827" i="18"/>
  <c r="Y819" i="18"/>
  <c r="Y811" i="18"/>
  <c r="Y795" i="18"/>
  <c r="Y787" i="18"/>
  <c r="Y779" i="18"/>
  <c r="Y771" i="18"/>
  <c r="Y763" i="18"/>
  <c r="Y755" i="18"/>
  <c r="Y747" i="18"/>
  <c r="Y731" i="18"/>
  <c r="Y723" i="18"/>
  <c r="Y715" i="18"/>
  <c r="Y707" i="18"/>
  <c r="Y699" i="18"/>
  <c r="Y691" i="18"/>
  <c r="Y683" i="18"/>
  <c r="Y667" i="18"/>
  <c r="Y659" i="18"/>
  <c r="Y651" i="18"/>
  <c r="Y643" i="18"/>
  <c r="Y635" i="18"/>
  <c r="Y627" i="18"/>
  <c r="Y619" i="18"/>
  <c r="Y603" i="18"/>
  <c r="Y595" i="18"/>
  <c r="Y587" i="18"/>
  <c r="Y579" i="18"/>
  <c r="Y563" i="18"/>
  <c r="Y555" i="18"/>
  <c r="Y547" i="18"/>
  <c r="Y539" i="18"/>
  <c r="Y531" i="18"/>
  <c r="Y523" i="18"/>
  <c r="Y515" i="18"/>
  <c r="Y499" i="18"/>
  <c r="Y491" i="18"/>
  <c r="Y483" i="18"/>
  <c r="Y475" i="18"/>
  <c r="Y467" i="18"/>
  <c r="Y459" i="18"/>
  <c r="Y451" i="18"/>
  <c r="Y435" i="18"/>
  <c r="Y427" i="18"/>
  <c r="Y419" i="18"/>
  <c r="Y411" i="18"/>
  <c r="Y403" i="18"/>
  <c r="Y395" i="18"/>
  <c r="Y387" i="18"/>
  <c r="Y371" i="18"/>
  <c r="Y363" i="18"/>
  <c r="Y355" i="18"/>
  <c r="Y347" i="18"/>
  <c r="Y339" i="18"/>
  <c r="Y331" i="18"/>
  <c r="Y323" i="18"/>
  <c r="Y307" i="18"/>
  <c r="Y299" i="18"/>
  <c r="Y291" i="18"/>
  <c r="Y283" i="18"/>
  <c r="Y275" i="18"/>
  <c r="Y267" i="18"/>
  <c r="Y259" i="18"/>
  <c r="Y243" i="18"/>
  <c r="Y235" i="18"/>
  <c r="Y227" i="18"/>
  <c r="Y219" i="18"/>
  <c r="Y211" i="18"/>
  <c r="Y203" i="18"/>
  <c r="Y195" i="18"/>
  <c r="Y179" i="18"/>
  <c r="Y171" i="18"/>
  <c r="Y163" i="18"/>
  <c r="Y155" i="18"/>
  <c r="Y147" i="18"/>
  <c r="Y139" i="18"/>
  <c r="Y131" i="18"/>
  <c r="Y115" i="18"/>
  <c r="Y107" i="18"/>
  <c r="Y99" i="18"/>
  <c r="Y91" i="18"/>
  <c r="Y83" i="18"/>
  <c r="Y75" i="18"/>
  <c r="Y67" i="18"/>
  <c r="Y51" i="18"/>
  <c r="Y43" i="18"/>
  <c r="Y35" i="18"/>
  <c r="Y27" i="18"/>
  <c r="Y19" i="18"/>
  <c r="Y994" i="18"/>
  <c r="Y986" i="18"/>
  <c r="Y978" i="18"/>
  <c r="Y970" i="18"/>
  <c r="Y962" i="18"/>
  <c r="Y954" i="18"/>
  <c r="Y938" i="18"/>
  <c r="Y930" i="18"/>
  <c r="Y922" i="18"/>
  <c r="Y914" i="18"/>
  <c r="Y906" i="18"/>
  <c r="Y898" i="18"/>
  <c r="Y890" i="18"/>
  <c r="Y874" i="18"/>
  <c r="Y866" i="18"/>
  <c r="Y858" i="18"/>
  <c r="Y850" i="18"/>
  <c r="Y842" i="18"/>
  <c r="Y834" i="18"/>
  <c r="Y826" i="18"/>
  <c r="Y810" i="18"/>
  <c r="Y802" i="18"/>
  <c r="Y794" i="18"/>
  <c r="Y786" i="18"/>
  <c r="Y778" i="18"/>
  <c r="Y770" i="18"/>
  <c r="Y762" i="18"/>
  <c r="Y746" i="18"/>
  <c r="Y738" i="18"/>
  <c r="Y730" i="18"/>
  <c r="Y722" i="18"/>
  <c r="Y714" i="18"/>
  <c r="Y706" i="18"/>
  <c r="Y698" i="18"/>
  <c r="Y682" i="18"/>
  <c r="Y674" i="18"/>
  <c r="Y666" i="18"/>
  <c r="Y658" i="18"/>
  <c r="Y650" i="18"/>
  <c r="Y642" i="18"/>
  <c r="Y634" i="18"/>
  <c r="Y618" i="18"/>
  <c r="Y610" i="18"/>
  <c r="Y602" i="18"/>
  <c r="Y594" i="18"/>
  <c r="Y586" i="18"/>
  <c r="Y578" i="18"/>
  <c r="Y570" i="18"/>
  <c r="Y554" i="18"/>
  <c r="Y546" i="18"/>
  <c r="Y530" i="18"/>
  <c r="Y522" i="18"/>
  <c r="Y514" i="18"/>
  <c r="Y506" i="18"/>
  <c r="Y498" i="18"/>
  <c r="Y490" i="18"/>
  <c r="Y482" i="18"/>
  <c r="Y466" i="18"/>
  <c r="Y458" i="18"/>
  <c r="Y450" i="18"/>
  <c r="Y442" i="18"/>
  <c r="Y434" i="18"/>
  <c r="Y426" i="18"/>
  <c r="Y418" i="18"/>
  <c r="Y402" i="18"/>
  <c r="Y394" i="18"/>
  <c r="Y386" i="18"/>
  <c r="Y378" i="18"/>
  <c r="Y370" i="18"/>
  <c r="Y362" i="18"/>
  <c r="Y354" i="18"/>
  <c r="Y338" i="18"/>
  <c r="Y330" i="18"/>
  <c r="Y322" i="18"/>
  <c r="Y314" i="18"/>
  <c r="Y306" i="18"/>
  <c r="Y298" i="18"/>
  <c r="Y290" i="18"/>
  <c r="Y274" i="18"/>
  <c r="Y266" i="18"/>
  <c r="Y258" i="18"/>
  <c r="Y250" i="18"/>
  <c r="Y242" i="18"/>
  <c r="Y234" i="18"/>
  <c r="Y226" i="18"/>
  <c r="Y210" i="18"/>
  <c r="Y202" i="18"/>
  <c r="Y194" i="18"/>
  <c r="Y186" i="18"/>
  <c r="Y178" i="18"/>
  <c r="Y170" i="18"/>
  <c r="Y162" i="18"/>
  <c r="Y146" i="18"/>
  <c r="Y138" i="18"/>
  <c r="Y130" i="18"/>
  <c r="Y122" i="18"/>
  <c r="Y114" i="18"/>
  <c r="Y106" i="18"/>
  <c r="Y98" i="18"/>
  <c r="Y82" i="18"/>
  <c r="Y74" i="18"/>
  <c r="Y66" i="18"/>
  <c r="Y58" i="18"/>
  <c r="Y50" i="18"/>
  <c r="Y42" i="18"/>
  <c r="Y34" i="18"/>
  <c r="Y18" i="18"/>
  <c r="Y10" i="18"/>
  <c r="K5" i="13" s="1"/>
  <c r="Y897" i="18"/>
  <c r="Y889" i="18"/>
  <c r="Y881" i="18"/>
  <c r="Y873" i="18"/>
  <c r="Y865" i="18"/>
  <c r="Y857" i="18"/>
  <c r="Y849" i="18"/>
  <c r="Y841" i="18"/>
  <c r="Y833" i="18"/>
  <c r="Y825" i="18"/>
  <c r="Y817" i="18"/>
  <c r="Y809" i="18"/>
  <c r="Y801" i="18"/>
  <c r="Y793" i="18"/>
  <c r="Y785" i="18"/>
  <c r="Y777" i="18"/>
  <c r="Y769" i="18"/>
  <c r="Y761" i="18"/>
  <c r="Y753" i="18"/>
  <c r="Y745" i="18"/>
  <c r="Y737" i="18"/>
  <c r="Y729" i="18"/>
  <c r="Y721" i="18"/>
  <c r="Y713" i="18"/>
  <c r="Y705" i="18"/>
  <c r="Y697" i="18"/>
  <c r="Y689" i="18"/>
  <c r="Y681" i="18"/>
  <c r="Y673" i="18"/>
  <c r="Y665" i="18"/>
  <c r="Y657" i="18"/>
  <c r="Y649" i="18"/>
  <c r="Y641" i="18"/>
  <c r="Y633" i="18"/>
  <c r="Y625" i="18"/>
  <c r="Y617" i="18"/>
  <c r="Y609" i="18"/>
  <c r="Y601" i="18"/>
  <c r="Y593" i="18"/>
  <c r="Y577" i="18"/>
  <c r="Y569" i="18"/>
  <c r="Y561" i="18"/>
  <c r="Y553" i="18"/>
  <c r="Y545" i="18"/>
  <c r="Y537" i="18"/>
  <c r="Y529" i="18"/>
  <c r="Y513" i="18"/>
  <c r="Y505" i="18"/>
  <c r="Y497" i="18"/>
  <c r="Y489" i="18"/>
  <c r="Y481" i="18"/>
  <c r="Y473" i="18"/>
  <c r="Y465" i="18"/>
  <c r="Y449" i="18"/>
  <c r="Y441" i="18"/>
  <c r="Y433" i="18"/>
  <c r="Y425" i="18"/>
  <c r="Y417" i="18"/>
  <c r="Y409" i="18"/>
  <c r="Y401" i="18"/>
  <c r="Y385" i="18"/>
  <c r="Y377" i="18"/>
  <c r="Y369" i="18"/>
  <c r="Y361" i="18"/>
  <c r="Y353" i="18"/>
  <c r="Y345" i="18"/>
  <c r="Y337" i="18"/>
  <c r="Y321" i="18"/>
  <c r="Y313" i="18"/>
  <c r="Y305" i="18"/>
  <c r="Y297" i="18"/>
  <c r="Y289" i="18"/>
  <c r="Y281" i="18"/>
  <c r="Y273" i="18"/>
  <c r="Y257" i="18"/>
  <c r="Y249" i="18"/>
  <c r="Y241" i="18"/>
  <c r="Y233" i="18"/>
  <c r="Y225" i="18"/>
  <c r="Y217" i="18"/>
  <c r="Y209" i="18"/>
  <c r="Y193" i="18"/>
  <c r="Y185" i="18"/>
  <c r="Y177" i="18"/>
  <c r="Y169" i="18"/>
  <c r="Y161" i="18"/>
  <c r="Y153" i="18"/>
  <c r="Y145" i="18"/>
  <c r="Y129" i="18"/>
  <c r="Y121" i="18"/>
  <c r="Y113" i="18"/>
  <c r="Y105" i="18"/>
  <c r="Y97" i="18"/>
  <c r="Y89" i="18"/>
  <c r="Y81" i="18"/>
  <c r="Y65" i="18"/>
  <c r="Y57" i="18"/>
  <c r="Y49" i="18"/>
  <c r="Y41" i="18"/>
  <c r="Y33" i="18"/>
  <c r="Y25" i="18"/>
  <c r="Y9" i="18"/>
  <c r="Y496" i="18"/>
  <c r="Y480" i="18"/>
  <c r="Y472" i="18"/>
  <c r="Y464" i="18"/>
  <c r="Y448" i="18"/>
  <c r="Y440" i="18"/>
  <c r="Y432" i="18"/>
  <c r="Y416" i="18"/>
  <c r="Y408" i="18"/>
  <c r="Y400" i="18"/>
  <c r="Y384" i="18"/>
  <c r="Y376" i="18"/>
  <c r="Y368" i="18"/>
  <c r="Y352" i="18"/>
  <c r="Y344" i="18"/>
  <c r="Y336" i="18"/>
  <c r="Y320" i="18"/>
  <c r="Y312" i="18"/>
  <c r="Y304" i="18"/>
  <c r="Y288" i="18"/>
  <c r="Y280" i="18"/>
  <c r="Y272" i="18"/>
  <c r="Y256" i="18"/>
  <c r="Y248" i="18"/>
  <c r="Y240" i="18"/>
  <c r="Y224" i="18"/>
  <c r="Y216" i="18"/>
  <c r="Y208" i="18"/>
  <c r="Y192" i="18"/>
  <c r="Y184" i="18"/>
  <c r="Y176" i="18"/>
  <c r="Y160" i="18"/>
  <c r="Y152" i="18"/>
  <c r="Y144" i="18"/>
  <c r="Y128" i="18"/>
  <c r="Y120" i="18"/>
  <c r="Y112" i="18"/>
  <c r="Y96" i="18"/>
  <c r="Y88" i="18"/>
  <c r="Y80" i="18"/>
  <c r="Y64" i="18"/>
  <c r="Y56" i="18"/>
  <c r="Y48" i="18"/>
  <c r="Y32" i="18"/>
  <c r="Y24" i="18"/>
  <c r="Y8" i="18"/>
  <c r="H5" i="13" s="1"/>
  <c r="B2" i="18"/>
  <c r="B1" i="18"/>
  <c r="T16" i="18" l="1"/>
  <c r="V16" i="18" s="1"/>
  <c r="Y16" i="18" s="1"/>
  <c r="H12" i="13" s="1"/>
  <c r="T15" i="18"/>
  <c r="V15" i="18" s="1"/>
  <c r="Y15" i="18" s="1"/>
  <c r="I12" i="13" s="1"/>
  <c r="T14" i="18"/>
  <c r="V14" i="18" s="1"/>
  <c r="Y14" i="18" s="1"/>
  <c r="K12" i="13" s="1"/>
  <c r="T560" i="18"/>
  <c r="V560" i="18" s="1"/>
  <c r="Y560" i="18" s="1"/>
  <c r="T624" i="18"/>
  <c r="V624" i="18" s="1"/>
  <c r="Y624" i="18" s="1"/>
  <c r="T688" i="18"/>
  <c r="V688" i="18" s="1"/>
  <c r="Y688" i="18" s="1"/>
  <c r="T512" i="18"/>
  <c r="V512" i="18" s="1"/>
  <c r="Y512" i="18" s="1"/>
  <c r="T640" i="18"/>
  <c r="V640" i="18" s="1"/>
  <c r="Y640" i="18" s="1"/>
  <c r="Y11" i="18"/>
  <c r="K6" i="13" s="1"/>
  <c r="J6" i="8"/>
  <c r="J7" i="8"/>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J83" i="8"/>
  <c r="J84" i="8"/>
  <c r="J85" i="8"/>
  <c r="J86" i="8"/>
  <c r="J87" i="8"/>
  <c r="J88" i="8"/>
  <c r="J89" i="8"/>
  <c r="J90" i="8"/>
  <c r="J91" i="8"/>
  <c r="J92" i="8"/>
  <c r="J93" i="8"/>
  <c r="J94" i="8"/>
  <c r="J95" i="8"/>
  <c r="J96" i="8"/>
  <c r="J97" i="8"/>
  <c r="J98" i="8"/>
  <c r="J99" i="8"/>
  <c r="J100" i="8"/>
  <c r="J101" i="8"/>
  <c r="J102" i="8"/>
  <c r="J103" i="8"/>
  <c r="J104" i="8"/>
  <c r="J105" i="8"/>
  <c r="J106" i="8"/>
  <c r="J107" i="8"/>
  <c r="J108" i="8"/>
  <c r="J109" i="8"/>
  <c r="J110" i="8"/>
  <c r="J111" i="8"/>
  <c r="J112" i="8"/>
  <c r="J113" i="8"/>
  <c r="J114" i="8"/>
  <c r="J115" i="8"/>
  <c r="J116" i="8"/>
  <c r="J117" i="8"/>
  <c r="J118" i="8"/>
  <c r="J119" i="8"/>
  <c r="J120" i="8"/>
  <c r="J121" i="8"/>
  <c r="J122" i="8"/>
  <c r="J123" i="8"/>
  <c r="J124" i="8"/>
  <c r="J125" i="8"/>
  <c r="J126" i="8"/>
  <c r="J127" i="8"/>
  <c r="J128" i="8"/>
  <c r="J129" i="8"/>
  <c r="J130" i="8"/>
  <c r="J131" i="8"/>
  <c r="J132" i="8"/>
  <c r="J133" i="8"/>
  <c r="J134" i="8"/>
  <c r="J135" i="8"/>
  <c r="J136" i="8"/>
  <c r="J137" i="8"/>
  <c r="J138" i="8"/>
  <c r="J139" i="8"/>
  <c r="J140" i="8"/>
  <c r="J141" i="8"/>
  <c r="J142" i="8"/>
  <c r="J143" i="8"/>
  <c r="J144" i="8"/>
  <c r="J145" i="8"/>
  <c r="J146" i="8"/>
  <c r="J147" i="8"/>
  <c r="J148" i="8"/>
  <c r="J149" i="8"/>
  <c r="J150" i="8"/>
  <c r="J151" i="8"/>
  <c r="J152" i="8"/>
  <c r="J153" i="8"/>
  <c r="J154" i="8"/>
  <c r="J155" i="8"/>
  <c r="J156" i="8"/>
  <c r="J157" i="8"/>
  <c r="J158" i="8"/>
  <c r="J159" i="8"/>
  <c r="J160" i="8"/>
  <c r="J161" i="8"/>
  <c r="J162" i="8"/>
  <c r="J163" i="8"/>
  <c r="J164" i="8"/>
  <c r="J165" i="8"/>
  <c r="J166" i="8"/>
  <c r="J167" i="8"/>
  <c r="J168" i="8"/>
  <c r="J169" i="8"/>
  <c r="J170" i="8"/>
  <c r="J171" i="8"/>
  <c r="J172" i="8"/>
  <c r="J173" i="8"/>
  <c r="J174" i="8"/>
  <c r="J175" i="8"/>
  <c r="J176" i="8"/>
  <c r="J177" i="8"/>
  <c r="J178" i="8"/>
  <c r="J179" i="8"/>
  <c r="J180" i="8"/>
  <c r="J181" i="8"/>
  <c r="J182" i="8"/>
  <c r="J183" i="8"/>
  <c r="J184" i="8"/>
  <c r="J185" i="8"/>
  <c r="J186" i="8"/>
  <c r="J187" i="8"/>
  <c r="J188" i="8"/>
  <c r="J189" i="8"/>
  <c r="J190" i="8"/>
  <c r="J191" i="8"/>
  <c r="J192" i="8"/>
  <c r="J193" i="8"/>
  <c r="J194" i="8"/>
  <c r="J195" i="8"/>
  <c r="J196" i="8"/>
  <c r="J197" i="8"/>
  <c r="J198" i="8"/>
  <c r="J199" i="8"/>
  <c r="J200" i="8"/>
  <c r="J201" i="8"/>
  <c r="J202" i="8"/>
  <c r="J203" i="8"/>
  <c r="J204" i="8"/>
  <c r="J205" i="8"/>
  <c r="J206" i="8"/>
  <c r="J207" i="8"/>
  <c r="J208" i="8"/>
  <c r="J209" i="8"/>
  <c r="J210" i="8"/>
  <c r="J211" i="8"/>
  <c r="J212" i="8"/>
  <c r="J213" i="8"/>
  <c r="J214" i="8"/>
  <c r="J215" i="8"/>
  <c r="J216" i="8"/>
  <c r="J217" i="8"/>
  <c r="J218" i="8"/>
  <c r="J219" i="8"/>
  <c r="J220" i="8"/>
  <c r="J221" i="8"/>
  <c r="J222" i="8"/>
  <c r="J223" i="8"/>
  <c r="J224" i="8"/>
  <c r="J225" i="8"/>
  <c r="J226" i="8"/>
  <c r="J227" i="8"/>
  <c r="J228" i="8"/>
  <c r="J229" i="8"/>
  <c r="J230" i="8"/>
  <c r="J231" i="8"/>
  <c r="J232" i="8"/>
  <c r="J233" i="8"/>
  <c r="J234" i="8"/>
  <c r="J235" i="8"/>
  <c r="J236" i="8"/>
  <c r="J237" i="8"/>
  <c r="J238" i="8"/>
  <c r="J239" i="8"/>
  <c r="J240" i="8"/>
  <c r="J241" i="8"/>
  <c r="J242" i="8"/>
  <c r="J243" i="8"/>
  <c r="J244" i="8"/>
  <c r="J245" i="8"/>
  <c r="J246" i="8"/>
  <c r="J247" i="8"/>
  <c r="J248" i="8"/>
  <c r="J249" i="8"/>
  <c r="J250" i="8"/>
  <c r="J251" i="8"/>
  <c r="J252" i="8"/>
  <c r="J253" i="8"/>
  <c r="J254" i="8"/>
  <c r="J255" i="8"/>
  <c r="J256" i="8"/>
  <c r="J257" i="8"/>
  <c r="J258" i="8"/>
  <c r="J259" i="8"/>
  <c r="J260" i="8"/>
  <c r="J261" i="8"/>
  <c r="J262" i="8"/>
  <c r="J263" i="8"/>
  <c r="J264" i="8"/>
  <c r="J265" i="8"/>
  <c r="J266" i="8"/>
  <c r="J267" i="8"/>
  <c r="J268" i="8"/>
  <c r="J269" i="8"/>
  <c r="J270" i="8"/>
  <c r="J271" i="8"/>
  <c r="J272" i="8"/>
  <c r="J273" i="8"/>
  <c r="J274" i="8"/>
  <c r="J275" i="8"/>
  <c r="J276" i="8"/>
  <c r="J277" i="8"/>
  <c r="J278" i="8"/>
  <c r="J279" i="8"/>
  <c r="J280" i="8"/>
  <c r="J281" i="8"/>
  <c r="J282" i="8"/>
  <c r="J283" i="8"/>
  <c r="J284" i="8"/>
  <c r="J285" i="8"/>
  <c r="J286" i="8"/>
  <c r="J287" i="8"/>
  <c r="J288" i="8"/>
  <c r="J289" i="8"/>
  <c r="J290" i="8"/>
  <c r="J291" i="8"/>
  <c r="J292" i="8"/>
  <c r="J293" i="8"/>
  <c r="J294" i="8"/>
  <c r="J295" i="8"/>
  <c r="J296" i="8"/>
  <c r="J297" i="8"/>
  <c r="J298" i="8"/>
  <c r="J299" i="8"/>
  <c r="J300" i="8"/>
  <c r="J301" i="8"/>
  <c r="J302" i="8"/>
  <c r="J303" i="8"/>
  <c r="J304" i="8"/>
  <c r="J305" i="8"/>
  <c r="J306" i="8"/>
  <c r="J307" i="8"/>
  <c r="J308" i="8"/>
  <c r="J309" i="8"/>
  <c r="J310" i="8"/>
  <c r="J311" i="8"/>
  <c r="J312" i="8"/>
  <c r="J313" i="8"/>
  <c r="J314" i="8"/>
  <c r="J315" i="8"/>
  <c r="J316" i="8"/>
  <c r="J317" i="8"/>
  <c r="J318" i="8"/>
  <c r="J319" i="8"/>
  <c r="J320" i="8"/>
  <c r="J321" i="8"/>
  <c r="J322" i="8"/>
  <c r="J323" i="8"/>
  <c r="J324" i="8"/>
  <c r="J325" i="8"/>
  <c r="J326" i="8"/>
  <c r="J327" i="8"/>
  <c r="J328" i="8"/>
  <c r="J329" i="8"/>
  <c r="J330" i="8"/>
  <c r="J331" i="8"/>
  <c r="J332" i="8"/>
  <c r="J333" i="8"/>
  <c r="J334" i="8"/>
  <c r="J335" i="8"/>
  <c r="J336" i="8"/>
  <c r="J337" i="8"/>
  <c r="J338" i="8"/>
  <c r="J339" i="8"/>
  <c r="J340" i="8"/>
  <c r="J341" i="8"/>
  <c r="J342" i="8"/>
  <c r="J343" i="8"/>
  <c r="J344" i="8"/>
  <c r="J345" i="8"/>
  <c r="J346" i="8"/>
  <c r="J347" i="8"/>
  <c r="J348" i="8"/>
  <c r="J349" i="8"/>
  <c r="J350" i="8"/>
  <c r="J351" i="8"/>
  <c r="J352" i="8"/>
  <c r="J353" i="8"/>
  <c r="J354" i="8"/>
  <c r="J355" i="8"/>
  <c r="J356" i="8"/>
  <c r="J357" i="8"/>
  <c r="J358" i="8"/>
  <c r="J359" i="8"/>
  <c r="J360" i="8"/>
  <c r="J361" i="8"/>
  <c r="J362" i="8"/>
  <c r="J363" i="8"/>
  <c r="J364" i="8"/>
  <c r="J365" i="8"/>
  <c r="J366" i="8"/>
  <c r="J367" i="8"/>
  <c r="J368" i="8"/>
  <c r="J369" i="8"/>
  <c r="J370" i="8"/>
  <c r="J371" i="8"/>
  <c r="J372" i="8"/>
  <c r="J373" i="8"/>
  <c r="J374" i="8"/>
  <c r="J375" i="8"/>
  <c r="J376" i="8"/>
  <c r="J377" i="8"/>
  <c r="J378" i="8"/>
  <c r="J379" i="8"/>
  <c r="J380" i="8"/>
  <c r="J381" i="8"/>
  <c r="J382" i="8"/>
  <c r="J383" i="8"/>
  <c r="J384" i="8"/>
  <c r="J385" i="8"/>
  <c r="J386" i="8"/>
  <c r="J387" i="8"/>
  <c r="J388" i="8"/>
  <c r="J389" i="8"/>
  <c r="J390" i="8"/>
  <c r="J391" i="8"/>
  <c r="J392" i="8"/>
  <c r="J393" i="8"/>
  <c r="J394" i="8"/>
  <c r="J395" i="8"/>
  <c r="J396" i="8"/>
  <c r="J397" i="8"/>
  <c r="J398" i="8"/>
  <c r="J399" i="8"/>
  <c r="J400" i="8"/>
  <c r="J401" i="8"/>
  <c r="J402" i="8"/>
  <c r="J403" i="8"/>
  <c r="J404" i="8"/>
  <c r="J405" i="8"/>
  <c r="J406" i="8"/>
  <c r="J407" i="8"/>
  <c r="J408" i="8"/>
  <c r="J409" i="8"/>
  <c r="J410" i="8"/>
  <c r="J411" i="8"/>
  <c r="J412" i="8"/>
  <c r="J413" i="8"/>
  <c r="J414" i="8"/>
  <c r="J415" i="8"/>
  <c r="J416" i="8"/>
  <c r="J417" i="8"/>
  <c r="J418" i="8"/>
  <c r="J419" i="8"/>
  <c r="J420" i="8"/>
  <c r="J421" i="8"/>
  <c r="J422" i="8"/>
  <c r="J423" i="8"/>
  <c r="J424" i="8"/>
  <c r="J425" i="8"/>
  <c r="J426" i="8"/>
  <c r="J427" i="8"/>
  <c r="J428" i="8"/>
  <c r="J429" i="8"/>
  <c r="J430" i="8"/>
  <c r="J431" i="8"/>
  <c r="J432" i="8"/>
  <c r="J433" i="8"/>
  <c r="J434" i="8"/>
  <c r="J435" i="8"/>
  <c r="J436" i="8"/>
  <c r="J437" i="8"/>
  <c r="J438" i="8"/>
  <c r="J439" i="8"/>
  <c r="J440" i="8"/>
  <c r="J441" i="8"/>
  <c r="J442" i="8"/>
  <c r="J443" i="8"/>
  <c r="J444" i="8"/>
  <c r="J445" i="8"/>
  <c r="J446" i="8"/>
  <c r="J447" i="8"/>
  <c r="J448" i="8"/>
  <c r="J449" i="8"/>
  <c r="J450" i="8"/>
  <c r="J451" i="8"/>
  <c r="J452" i="8"/>
  <c r="J453" i="8"/>
  <c r="J454" i="8"/>
  <c r="J455" i="8"/>
  <c r="J456" i="8"/>
  <c r="J457" i="8"/>
  <c r="J458" i="8"/>
  <c r="J459" i="8"/>
  <c r="J460" i="8"/>
  <c r="J461" i="8"/>
  <c r="J462" i="8"/>
  <c r="J463" i="8"/>
  <c r="J464" i="8"/>
  <c r="J465" i="8"/>
  <c r="J466" i="8"/>
  <c r="J467" i="8"/>
  <c r="J468" i="8"/>
  <c r="J469" i="8"/>
  <c r="J470" i="8"/>
  <c r="J471" i="8"/>
  <c r="J472" i="8"/>
  <c r="J473" i="8"/>
  <c r="J474" i="8"/>
  <c r="J475" i="8"/>
  <c r="J476" i="8"/>
  <c r="J477" i="8"/>
  <c r="J478" i="8"/>
  <c r="J479" i="8"/>
  <c r="J480" i="8"/>
  <c r="J481" i="8"/>
  <c r="J482" i="8"/>
  <c r="J483" i="8"/>
  <c r="J484" i="8"/>
  <c r="J485" i="8"/>
  <c r="J486" i="8"/>
  <c r="J487" i="8"/>
  <c r="J488" i="8"/>
  <c r="J489" i="8"/>
  <c r="J490" i="8"/>
  <c r="J491" i="8"/>
  <c r="J492" i="8"/>
  <c r="J493" i="8"/>
  <c r="J494" i="8"/>
  <c r="J495" i="8"/>
  <c r="J496" i="8"/>
  <c r="J497" i="8"/>
  <c r="J498" i="8"/>
  <c r="J499" i="8"/>
  <c r="J500" i="8"/>
  <c r="J501" i="8"/>
  <c r="J502" i="8"/>
  <c r="J503" i="8"/>
  <c r="J504" i="8"/>
  <c r="J505" i="8"/>
  <c r="J506" i="8"/>
  <c r="J507" i="8"/>
  <c r="J508" i="8"/>
  <c r="J509" i="8"/>
  <c r="J510" i="8"/>
  <c r="J511" i="8"/>
  <c r="J512" i="8"/>
  <c r="J513" i="8"/>
  <c r="J514" i="8"/>
  <c r="J515" i="8"/>
  <c r="J516" i="8"/>
  <c r="J517" i="8"/>
  <c r="J518" i="8"/>
  <c r="J519" i="8"/>
  <c r="J520" i="8"/>
  <c r="J521" i="8"/>
  <c r="J522" i="8"/>
  <c r="J523" i="8"/>
  <c r="J524" i="8"/>
  <c r="J525" i="8"/>
  <c r="J526" i="8"/>
  <c r="J527" i="8"/>
  <c r="J528" i="8"/>
  <c r="J529" i="8"/>
  <c r="J530" i="8"/>
  <c r="J531" i="8"/>
  <c r="J532" i="8"/>
  <c r="J533" i="8"/>
  <c r="J534" i="8"/>
  <c r="J535" i="8"/>
  <c r="J536" i="8"/>
  <c r="J537" i="8"/>
  <c r="J538" i="8"/>
  <c r="J539" i="8"/>
  <c r="J540" i="8"/>
  <c r="J541" i="8"/>
  <c r="J542" i="8"/>
  <c r="J543" i="8"/>
  <c r="J544" i="8"/>
  <c r="J545" i="8"/>
  <c r="J546" i="8"/>
  <c r="J547" i="8"/>
  <c r="J548" i="8"/>
  <c r="J549" i="8"/>
  <c r="J550" i="8"/>
  <c r="J551" i="8"/>
  <c r="J552" i="8"/>
  <c r="J553" i="8"/>
  <c r="J554" i="8"/>
  <c r="J555" i="8"/>
  <c r="J556" i="8"/>
  <c r="J557" i="8"/>
  <c r="J558" i="8"/>
  <c r="J559" i="8"/>
  <c r="J560" i="8"/>
  <c r="J561" i="8"/>
  <c r="J562" i="8"/>
  <c r="J563" i="8"/>
  <c r="J564" i="8"/>
  <c r="J565" i="8"/>
  <c r="J566" i="8"/>
  <c r="J567" i="8"/>
  <c r="J568" i="8"/>
  <c r="J569" i="8"/>
  <c r="J570" i="8"/>
  <c r="J571" i="8"/>
  <c r="J572" i="8"/>
  <c r="J573" i="8"/>
  <c r="J574" i="8"/>
  <c r="J575" i="8"/>
  <c r="J576" i="8"/>
  <c r="J577" i="8"/>
  <c r="J578" i="8"/>
  <c r="J579" i="8"/>
  <c r="J580" i="8"/>
  <c r="J581" i="8"/>
  <c r="J582" i="8"/>
  <c r="J583" i="8"/>
  <c r="J584" i="8"/>
  <c r="J585" i="8"/>
  <c r="J586" i="8"/>
  <c r="J587" i="8"/>
  <c r="J588" i="8"/>
  <c r="J589" i="8"/>
  <c r="J590" i="8"/>
  <c r="J591" i="8"/>
  <c r="J592" i="8"/>
  <c r="J593" i="8"/>
  <c r="J594" i="8"/>
  <c r="J595" i="8"/>
  <c r="J596" i="8"/>
  <c r="J597" i="8"/>
  <c r="J598" i="8"/>
  <c r="J599" i="8"/>
  <c r="J600" i="8"/>
  <c r="J601" i="8"/>
  <c r="J602" i="8"/>
  <c r="J603" i="8"/>
  <c r="J604" i="8"/>
  <c r="J605" i="8"/>
  <c r="J606" i="8"/>
  <c r="J607" i="8"/>
  <c r="J608" i="8"/>
  <c r="J609" i="8"/>
  <c r="J610" i="8"/>
  <c r="J611" i="8"/>
  <c r="J612" i="8"/>
  <c r="J613" i="8"/>
  <c r="J614" i="8"/>
  <c r="J615" i="8"/>
  <c r="J616" i="8"/>
  <c r="J617" i="8"/>
  <c r="J618" i="8"/>
  <c r="J619" i="8"/>
  <c r="J620" i="8"/>
  <c r="J621" i="8"/>
  <c r="J622" i="8"/>
  <c r="J623" i="8"/>
  <c r="J624" i="8"/>
  <c r="J625" i="8"/>
  <c r="J626" i="8"/>
  <c r="J627" i="8"/>
  <c r="J628" i="8"/>
  <c r="J629" i="8"/>
  <c r="J630" i="8"/>
  <c r="J631" i="8"/>
  <c r="J632" i="8"/>
  <c r="J633" i="8"/>
  <c r="J634" i="8"/>
  <c r="J635" i="8"/>
  <c r="J636" i="8"/>
  <c r="J637" i="8"/>
  <c r="J638" i="8"/>
  <c r="J639" i="8"/>
  <c r="J640" i="8"/>
  <c r="J641" i="8"/>
  <c r="J642" i="8"/>
  <c r="J643" i="8"/>
  <c r="J644" i="8"/>
  <c r="J645" i="8"/>
  <c r="J646" i="8"/>
  <c r="J647" i="8"/>
  <c r="J648" i="8"/>
  <c r="J649" i="8"/>
  <c r="J650" i="8"/>
  <c r="J651" i="8"/>
  <c r="J652" i="8"/>
  <c r="J653" i="8"/>
  <c r="J654" i="8"/>
  <c r="J655" i="8"/>
  <c r="J656" i="8"/>
  <c r="J657" i="8"/>
  <c r="J658" i="8"/>
  <c r="J659" i="8"/>
  <c r="J660" i="8"/>
  <c r="J661" i="8"/>
  <c r="J662" i="8"/>
  <c r="J663" i="8"/>
  <c r="J664" i="8"/>
  <c r="J665" i="8"/>
  <c r="J666" i="8"/>
  <c r="J667" i="8"/>
  <c r="J668" i="8"/>
  <c r="J669" i="8"/>
  <c r="J670" i="8"/>
  <c r="J671" i="8"/>
  <c r="J672" i="8"/>
  <c r="J673" i="8"/>
  <c r="J674" i="8"/>
  <c r="J675" i="8"/>
  <c r="J676" i="8"/>
  <c r="J677" i="8"/>
  <c r="J678" i="8"/>
  <c r="J679" i="8"/>
  <c r="J680" i="8"/>
  <c r="J681" i="8"/>
  <c r="J682" i="8"/>
  <c r="J683" i="8"/>
  <c r="J684" i="8"/>
  <c r="J685" i="8"/>
  <c r="J686" i="8"/>
  <c r="J687" i="8"/>
  <c r="J688" i="8"/>
  <c r="J689" i="8"/>
  <c r="J690" i="8"/>
  <c r="J691" i="8"/>
  <c r="J692" i="8"/>
  <c r="J693" i="8"/>
  <c r="J694" i="8"/>
  <c r="J695" i="8"/>
  <c r="J696" i="8"/>
  <c r="J697" i="8"/>
  <c r="J698" i="8"/>
  <c r="J699" i="8"/>
  <c r="J700" i="8"/>
  <c r="J701" i="8"/>
  <c r="J702" i="8"/>
  <c r="J703" i="8"/>
  <c r="J704" i="8"/>
  <c r="J705" i="8"/>
  <c r="J706" i="8"/>
  <c r="J707" i="8"/>
  <c r="J708" i="8"/>
  <c r="J709" i="8"/>
  <c r="J710" i="8"/>
  <c r="J711" i="8"/>
  <c r="J712" i="8"/>
  <c r="J713" i="8"/>
  <c r="J714" i="8"/>
  <c r="J715" i="8"/>
  <c r="J716" i="8"/>
  <c r="J717" i="8"/>
  <c r="J718" i="8"/>
  <c r="J719" i="8"/>
  <c r="J720" i="8"/>
  <c r="J721" i="8"/>
  <c r="J722" i="8"/>
  <c r="J723" i="8"/>
  <c r="J724" i="8"/>
  <c r="J725" i="8"/>
  <c r="J726" i="8"/>
  <c r="J727" i="8"/>
  <c r="J728" i="8"/>
  <c r="J729" i="8"/>
  <c r="J730" i="8"/>
  <c r="J731" i="8"/>
  <c r="J732" i="8"/>
  <c r="J733" i="8"/>
  <c r="J734" i="8"/>
  <c r="J735" i="8"/>
  <c r="J736" i="8"/>
  <c r="J737" i="8"/>
  <c r="J738" i="8"/>
  <c r="J739" i="8"/>
  <c r="J740" i="8"/>
  <c r="J741" i="8"/>
  <c r="J742" i="8"/>
  <c r="J743" i="8"/>
  <c r="J744" i="8"/>
  <c r="J745" i="8"/>
  <c r="J746" i="8"/>
  <c r="J747" i="8"/>
  <c r="J748" i="8"/>
  <c r="J749" i="8"/>
  <c r="J750" i="8"/>
  <c r="J751" i="8"/>
  <c r="J752" i="8"/>
  <c r="J753" i="8"/>
  <c r="J754" i="8"/>
  <c r="J755" i="8"/>
  <c r="J756" i="8"/>
  <c r="J757" i="8"/>
  <c r="J758" i="8"/>
  <c r="J759" i="8"/>
  <c r="J760" i="8"/>
  <c r="J761" i="8"/>
  <c r="J762" i="8"/>
  <c r="J763" i="8"/>
  <c r="J764" i="8"/>
  <c r="J765" i="8"/>
  <c r="J766" i="8"/>
  <c r="J767" i="8"/>
  <c r="J768" i="8"/>
  <c r="J769" i="8"/>
  <c r="J770" i="8"/>
  <c r="J771" i="8"/>
  <c r="J772" i="8"/>
  <c r="J773" i="8"/>
  <c r="J774" i="8"/>
  <c r="J775" i="8"/>
  <c r="J776" i="8"/>
  <c r="J777" i="8"/>
  <c r="J778" i="8"/>
  <c r="J779" i="8"/>
  <c r="J780" i="8"/>
  <c r="J781" i="8"/>
  <c r="J782" i="8"/>
  <c r="J783" i="8"/>
  <c r="J784" i="8"/>
  <c r="J785" i="8"/>
  <c r="J786" i="8"/>
  <c r="J787" i="8"/>
  <c r="J788" i="8"/>
  <c r="J789" i="8"/>
  <c r="J790" i="8"/>
  <c r="J791" i="8"/>
  <c r="J792" i="8"/>
  <c r="J793" i="8"/>
  <c r="J794" i="8"/>
  <c r="J795" i="8"/>
  <c r="J796" i="8"/>
  <c r="J797" i="8"/>
  <c r="J798" i="8"/>
  <c r="J799" i="8"/>
  <c r="J800" i="8"/>
  <c r="J801" i="8"/>
  <c r="J802" i="8"/>
  <c r="J803" i="8"/>
  <c r="J804" i="8"/>
  <c r="J805" i="8"/>
  <c r="J806" i="8"/>
  <c r="J807" i="8"/>
  <c r="J808" i="8"/>
  <c r="J809" i="8"/>
  <c r="J810" i="8"/>
  <c r="J811" i="8"/>
  <c r="J812" i="8"/>
  <c r="J813" i="8"/>
  <c r="J814" i="8"/>
  <c r="J815" i="8"/>
  <c r="J816" i="8"/>
  <c r="J817" i="8"/>
  <c r="J818" i="8"/>
  <c r="J819" i="8"/>
  <c r="J820" i="8"/>
  <c r="J821" i="8"/>
  <c r="J822" i="8"/>
  <c r="J823" i="8"/>
  <c r="J824" i="8"/>
  <c r="J825" i="8"/>
  <c r="J826" i="8"/>
  <c r="J827" i="8"/>
  <c r="J828" i="8"/>
  <c r="J829" i="8"/>
  <c r="J830" i="8"/>
  <c r="J831" i="8"/>
  <c r="J832" i="8"/>
  <c r="J833" i="8"/>
  <c r="J834" i="8"/>
  <c r="J835" i="8"/>
  <c r="J836" i="8"/>
  <c r="J837" i="8"/>
  <c r="J838" i="8"/>
  <c r="J839" i="8"/>
  <c r="J840" i="8"/>
  <c r="J841" i="8"/>
  <c r="J842" i="8"/>
  <c r="J843" i="8"/>
  <c r="J844" i="8"/>
  <c r="J845" i="8"/>
  <c r="J846" i="8"/>
  <c r="J847" i="8"/>
  <c r="J848" i="8"/>
  <c r="J849" i="8"/>
  <c r="J850" i="8"/>
  <c r="J851" i="8"/>
  <c r="J852" i="8"/>
  <c r="J853" i="8"/>
  <c r="J854" i="8"/>
  <c r="J855" i="8"/>
  <c r="J856" i="8"/>
  <c r="J857" i="8"/>
  <c r="J858" i="8"/>
  <c r="J859" i="8"/>
  <c r="J860" i="8"/>
  <c r="J861" i="8"/>
  <c r="J862" i="8"/>
  <c r="J863" i="8"/>
  <c r="J864" i="8"/>
  <c r="J865" i="8"/>
  <c r="J866" i="8"/>
  <c r="J867" i="8"/>
  <c r="J868" i="8"/>
  <c r="J869" i="8"/>
  <c r="J870" i="8"/>
  <c r="J871" i="8"/>
  <c r="J872" i="8"/>
  <c r="J873" i="8"/>
  <c r="J874" i="8"/>
  <c r="J875" i="8"/>
  <c r="J876" i="8"/>
  <c r="J877" i="8"/>
  <c r="J878" i="8"/>
  <c r="J879" i="8"/>
  <c r="J880" i="8"/>
  <c r="J881" i="8"/>
  <c r="J882" i="8"/>
  <c r="J883" i="8"/>
  <c r="J884" i="8"/>
  <c r="J885" i="8"/>
  <c r="J886" i="8"/>
  <c r="J887" i="8"/>
  <c r="J888" i="8"/>
  <c r="J889" i="8"/>
  <c r="J890" i="8"/>
  <c r="J891" i="8"/>
  <c r="J892" i="8"/>
  <c r="J893" i="8"/>
  <c r="J894" i="8"/>
  <c r="J895" i="8"/>
  <c r="J896" i="8"/>
  <c r="J897" i="8"/>
  <c r="J898" i="8"/>
  <c r="J899" i="8"/>
  <c r="J900" i="8"/>
  <c r="J901" i="8"/>
  <c r="J902" i="8"/>
  <c r="J903" i="8"/>
  <c r="J904" i="8"/>
  <c r="J905" i="8"/>
  <c r="J906" i="8"/>
  <c r="J907" i="8"/>
  <c r="J908" i="8"/>
  <c r="J909" i="8"/>
  <c r="J910" i="8"/>
  <c r="J911" i="8"/>
  <c r="J912" i="8"/>
  <c r="J913" i="8"/>
  <c r="J914" i="8"/>
  <c r="J915" i="8"/>
  <c r="J916" i="8"/>
  <c r="J917" i="8"/>
  <c r="J918" i="8"/>
  <c r="J919" i="8"/>
  <c r="J920" i="8"/>
  <c r="J921" i="8"/>
  <c r="J922" i="8"/>
  <c r="J923" i="8"/>
  <c r="J924" i="8"/>
  <c r="J925" i="8"/>
  <c r="J926" i="8"/>
  <c r="J927" i="8"/>
  <c r="J928" i="8"/>
  <c r="J929" i="8"/>
  <c r="J930" i="8"/>
  <c r="J931" i="8"/>
  <c r="J932" i="8"/>
  <c r="J933" i="8"/>
  <c r="J934" i="8"/>
  <c r="J935" i="8"/>
  <c r="J936" i="8"/>
  <c r="J937" i="8"/>
  <c r="J938" i="8"/>
  <c r="J939" i="8"/>
  <c r="J940" i="8"/>
  <c r="J941" i="8"/>
  <c r="J942" i="8"/>
  <c r="J943" i="8"/>
  <c r="J944" i="8"/>
  <c r="J945" i="8"/>
  <c r="J946" i="8"/>
  <c r="J947" i="8"/>
  <c r="J948" i="8"/>
  <c r="J949" i="8"/>
  <c r="J950" i="8"/>
  <c r="J951" i="8"/>
  <c r="J952" i="8"/>
  <c r="J953" i="8"/>
  <c r="J954" i="8"/>
  <c r="J955" i="8"/>
  <c r="J956" i="8"/>
  <c r="J957" i="8"/>
  <c r="J958" i="8"/>
  <c r="J959" i="8"/>
  <c r="J960" i="8"/>
  <c r="J961" i="8"/>
  <c r="J962" i="8"/>
  <c r="J963" i="8"/>
  <c r="J964" i="8"/>
  <c r="J965" i="8"/>
  <c r="J966" i="8"/>
  <c r="J967" i="8"/>
  <c r="J968" i="8"/>
  <c r="J969" i="8"/>
  <c r="J970" i="8"/>
  <c r="J971" i="8"/>
  <c r="J972" i="8"/>
  <c r="J973" i="8"/>
  <c r="J974" i="8"/>
  <c r="J975" i="8"/>
  <c r="J976" i="8"/>
  <c r="J977" i="8"/>
  <c r="J978" i="8"/>
  <c r="J979" i="8"/>
  <c r="J980" i="8"/>
  <c r="J981" i="8"/>
  <c r="J982" i="8"/>
  <c r="J983" i="8"/>
  <c r="J984" i="8"/>
  <c r="J985" i="8"/>
  <c r="J986" i="8"/>
  <c r="J987" i="8"/>
  <c r="J988" i="8"/>
  <c r="J989" i="8"/>
  <c r="J990" i="8"/>
  <c r="J991" i="8"/>
  <c r="J992" i="8"/>
  <c r="J993" i="8"/>
  <c r="J994" i="8"/>
  <c r="J995" i="8"/>
  <c r="J996" i="8"/>
  <c r="J997" i="8"/>
  <c r="J998" i="8"/>
  <c r="J999" i="8"/>
  <c r="J1000" i="8"/>
  <c r="B2" i="8"/>
  <c r="B1" i="8"/>
  <c r="B2" i="21" l="1"/>
  <c r="B1" i="21"/>
  <c r="B1" i="22" l="1"/>
  <c r="B1" i="17"/>
  <c r="B2" i="17"/>
  <c r="G5" i="1" l="1"/>
  <c r="G6" i="1"/>
  <c r="G7" i="1"/>
  <c r="G8" i="1"/>
  <c r="G9"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E5" i="1"/>
  <c r="Q5" i="1" s="1"/>
  <c r="E6" i="1"/>
  <c r="Q6" i="1" s="1"/>
  <c r="T6" i="1" s="1"/>
  <c r="E7" i="1"/>
  <c r="E8" i="1"/>
  <c r="Q8" i="1" s="1"/>
  <c r="T8" i="1" s="1"/>
  <c r="E9" i="1"/>
  <c r="Q9" i="1" s="1"/>
  <c r="T9" i="1" s="1"/>
  <c r="Q14" i="1"/>
  <c r="T14" i="1" s="1"/>
  <c r="E16" i="1"/>
  <c r="Q16" i="1" s="1"/>
  <c r="T16" i="1" s="1"/>
  <c r="E17" i="1"/>
  <c r="Q17" i="1" s="1"/>
  <c r="T17" i="1" s="1"/>
  <c r="E18" i="1"/>
  <c r="Q18" i="1" s="1"/>
  <c r="T18" i="1" s="1"/>
  <c r="E19" i="1"/>
  <c r="Q19" i="1" s="1"/>
  <c r="T19" i="1" s="1"/>
  <c r="E20" i="1"/>
  <c r="Q20" i="1" s="1"/>
  <c r="T20" i="1" s="1"/>
  <c r="E21" i="1"/>
  <c r="Q21" i="1" s="1"/>
  <c r="T21" i="1" s="1"/>
  <c r="E22" i="1"/>
  <c r="Q22" i="1" s="1"/>
  <c r="T22" i="1" s="1"/>
  <c r="E23" i="1"/>
  <c r="Q23" i="1" s="1"/>
  <c r="T23" i="1" s="1"/>
  <c r="E24" i="1"/>
  <c r="Q24" i="1" s="1"/>
  <c r="T24" i="1" s="1"/>
  <c r="E25" i="1"/>
  <c r="Q25" i="1" s="1"/>
  <c r="T25" i="1" s="1"/>
  <c r="E26" i="1"/>
  <c r="Q26" i="1" s="1"/>
  <c r="T26" i="1" s="1"/>
  <c r="E27" i="1"/>
  <c r="Q27" i="1" s="1"/>
  <c r="T27" i="1" s="1"/>
  <c r="E28" i="1"/>
  <c r="Q28" i="1" s="1"/>
  <c r="T28" i="1" s="1"/>
  <c r="E29" i="1"/>
  <c r="Q29" i="1" s="1"/>
  <c r="T29" i="1" s="1"/>
  <c r="E30" i="1"/>
  <c r="Q30" i="1" s="1"/>
  <c r="T30" i="1" s="1"/>
  <c r="E31" i="1"/>
  <c r="Q31" i="1" s="1"/>
  <c r="T31" i="1" s="1"/>
  <c r="E32" i="1"/>
  <c r="Q32" i="1" s="1"/>
  <c r="T32" i="1" s="1"/>
  <c r="E33" i="1"/>
  <c r="Q33" i="1" s="1"/>
  <c r="T33" i="1" s="1"/>
  <c r="E34" i="1"/>
  <c r="Q34" i="1" s="1"/>
  <c r="T34" i="1" s="1"/>
  <c r="E35" i="1"/>
  <c r="Q35" i="1" s="1"/>
  <c r="T35" i="1" s="1"/>
  <c r="E36" i="1"/>
  <c r="Q36" i="1" s="1"/>
  <c r="T36" i="1" s="1"/>
  <c r="E37" i="1"/>
  <c r="Q37" i="1" s="1"/>
  <c r="T37" i="1" s="1"/>
  <c r="E38" i="1"/>
  <c r="Q38" i="1" s="1"/>
  <c r="T38" i="1" s="1"/>
  <c r="E39" i="1"/>
  <c r="Q39" i="1" s="1"/>
  <c r="T39" i="1" s="1"/>
  <c r="E40" i="1"/>
  <c r="Q40" i="1" s="1"/>
  <c r="T40" i="1" s="1"/>
  <c r="E41" i="1"/>
  <c r="Q41" i="1" s="1"/>
  <c r="T41" i="1" s="1"/>
  <c r="E42" i="1"/>
  <c r="Q42" i="1" s="1"/>
  <c r="T42" i="1" s="1"/>
  <c r="E43" i="1"/>
  <c r="Q43" i="1" s="1"/>
  <c r="T43" i="1" s="1"/>
  <c r="E44" i="1"/>
  <c r="Q44" i="1" s="1"/>
  <c r="T44" i="1" s="1"/>
  <c r="E45" i="1"/>
  <c r="Q45" i="1" s="1"/>
  <c r="T45" i="1" s="1"/>
  <c r="E46" i="1"/>
  <c r="Q46" i="1" s="1"/>
  <c r="T46" i="1" s="1"/>
  <c r="E47" i="1"/>
  <c r="Q47" i="1" s="1"/>
  <c r="T47" i="1" s="1"/>
  <c r="E48" i="1"/>
  <c r="Q48" i="1" s="1"/>
  <c r="T48" i="1" s="1"/>
  <c r="E49" i="1"/>
  <c r="Q49" i="1" s="1"/>
  <c r="T49" i="1" s="1"/>
  <c r="E50" i="1"/>
  <c r="Q50" i="1" s="1"/>
  <c r="T50" i="1" s="1"/>
  <c r="E51" i="1"/>
  <c r="Q51" i="1" s="1"/>
  <c r="T51" i="1" s="1"/>
  <c r="E52" i="1"/>
  <c r="Q52" i="1" s="1"/>
  <c r="T52" i="1" s="1"/>
  <c r="E53" i="1"/>
  <c r="Q53" i="1" s="1"/>
  <c r="T53" i="1" s="1"/>
  <c r="E54" i="1"/>
  <c r="Q54" i="1" s="1"/>
  <c r="T54" i="1" s="1"/>
  <c r="E55" i="1"/>
  <c r="Q55" i="1" s="1"/>
  <c r="T55" i="1" s="1"/>
  <c r="E56" i="1"/>
  <c r="Q56" i="1" s="1"/>
  <c r="T56" i="1" s="1"/>
  <c r="E57" i="1"/>
  <c r="Q57" i="1" s="1"/>
  <c r="T57" i="1" s="1"/>
  <c r="E58" i="1"/>
  <c r="Q58" i="1" s="1"/>
  <c r="T58" i="1" s="1"/>
  <c r="E59" i="1"/>
  <c r="Q59" i="1" s="1"/>
  <c r="T59" i="1" s="1"/>
  <c r="E60" i="1"/>
  <c r="Q60" i="1" s="1"/>
  <c r="T60" i="1" s="1"/>
  <c r="E61" i="1"/>
  <c r="Q61" i="1" s="1"/>
  <c r="T61" i="1" s="1"/>
  <c r="E62" i="1"/>
  <c r="Q62" i="1" s="1"/>
  <c r="T62" i="1" s="1"/>
  <c r="E63" i="1"/>
  <c r="Q63" i="1" s="1"/>
  <c r="T63" i="1" s="1"/>
  <c r="E64" i="1"/>
  <c r="Q64" i="1" s="1"/>
  <c r="T64" i="1" s="1"/>
  <c r="E65" i="1"/>
  <c r="Q65" i="1" s="1"/>
  <c r="T65" i="1" s="1"/>
  <c r="E66" i="1"/>
  <c r="Q66" i="1" s="1"/>
  <c r="T66" i="1" s="1"/>
  <c r="E67" i="1"/>
  <c r="Q67" i="1" s="1"/>
  <c r="T67" i="1" s="1"/>
  <c r="E68" i="1"/>
  <c r="Q68" i="1" s="1"/>
  <c r="T68" i="1" s="1"/>
  <c r="E69" i="1"/>
  <c r="Q69" i="1" s="1"/>
  <c r="T69" i="1" s="1"/>
  <c r="E70" i="1"/>
  <c r="Q70" i="1" s="1"/>
  <c r="T70" i="1" s="1"/>
  <c r="E71" i="1"/>
  <c r="Q71" i="1" s="1"/>
  <c r="T71" i="1" s="1"/>
  <c r="E72" i="1"/>
  <c r="Q72" i="1" s="1"/>
  <c r="T72" i="1" s="1"/>
  <c r="E73" i="1"/>
  <c r="Q73" i="1" s="1"/>
  <c r="T73" i="1" s="1"/>
  <c r="E74" i="1"/>
  <c r="Q74" i="1" s="1"/>
  <c r="T74" i="1" s="1"/>
  <c r="E75" i="1"/>
  <c r="Q75" i="1" s="1"/>
  <c r="T75" i="1" s="1"/>
  <c r="E76" i="1"/>
  <c r="Q76" i="1" s="1"/>
  <c r="T76" i="1" s="1"/>
  <c r="E77" i="1"/>
  <c r="Q77" i="1" s="1"/>
  <c r="T77" i="1" s="1"/>
  <c r="E78" i="1"/>
  <c r="Q78" i="1" s="1"/>
  <c r="T78" i="1" s="1"/>
  <c r="E79" i="1"/>
  <c r="Q79" i="1" s="1"/>
  <c r="T79" i="1" s="1"/>
  <c r="E80" i="1"/>
  <c r="Q80" i="1" s="1"/>
  <c r="T80" i="1" s="1"/>
  <c r="E81" i="1"/>
  <c r="Q81" i="1" s="1"/>
  <c r="T81" i="1" s="1"/>
  <c r="E82" i="1"/>
  <c r="Q82" i="1" s="1"/>
  <c r="T82" i="1" s="1"/>
  <c r="E83" i="1"/>
  <c r="Q83" i="1" s="1"/>
  <c r="T83" i="1" s="1"/>
  <c r="E84" i="1"/>
  <c r="Q84" i="1" s="1"/>
  <c r="T84" i="1" s="1"/>
  <c r="E85" i="1"/>
  <c r="Q85" i="1" s="1"/>
  <c r="T85" i="1" s="1"/>
  <c r="E86" i="1"/>
  <c r="Q86" i="1" s="1"/>
  <c r="T86" i="1" s="1"/>
  <c r="E87" i="1"/>
  <c r="Q87" i="1" s="1"/>
  <c r="T87" i="1" s="1"/>
  <c r="E88" i="1"/>
  <c r="Q88" i="1" s="1"/>
  <c r="T88" i="1" s="1"/>
  <c r="E89" i="1"/>
  <c r="Q89" i="1" s="1"/>
  <c r="T89" i="1" s="1"/>
  <c r="E90" i="1"/>
  <c r="Q90" i="1" s="1"/>
  <c r="T90" i="1" s="1"/>
  <c r="E91" i="1"/>
  <c r="Q91" i="1" s="1"/>
  <c r="T91" i="1" s="1"/>
  <c r="E92" i="1"/>
  <c r="Q92" i="1" s="1"/>
  <c r="T92" i="1" s="1"/>
  <c r="E93" i="1"/>
  <c r="Q93" i="1" s="1"/>
  <c r="T93" i="1" s="1"/>
  <c r="E94" i="1"/>
  <c r="Q94" i="1" s="1"/>
  <c r="T94" i="1" s="1"/>
  <c r="E95" i="1"/>
  <c r="Q95" i="1" s="1"/>
  <c r="T95" i="1" s="1"/>
  <c r="E96" i="1"/>
  <c r="Q96" i="1" s="1"/>
  <c r="T96" i="1" s="1"/>
  <c r="E97" i="1"/>
  <c r="Q97" i="1" s="1"/>
  <c r="T97" i="1" s="1"/>
  <c r="E98" i="1"/>
  <c r="Q98" i="1" s="1"/>
  <c r="T98" i="1" s="1"/>
  <c r="E99" i="1"/>
  <c r="Q99" i="1" s="1"/>
  <c r="T99" i="1" s="1"/>
  <c r="E100" i="1"/>
  <c r="Q100" i="1" s="1"/>
  <c r="T100" i="1" s="1"/>
  <c r="E101" i="1"/>
  <c r="Q101" i="1" s="1"/>
  <c r="T101" i="1" s="1"/>
  <c r="E102" i="1"/>
  <c r="Q102" i="1" s="1"/>
  <c r="T102" i="1" s="1"/>
  <c r="E103" i="1"/>
  <c r="Q103" i="1" s="1"/>
  <c r="T103" i="1" s="1"/>
  <c r="E104" i="1"/>
  <c r="Q104" i="1" s="1"/>
  <c r="T104" i="1" s="1"/>
  <c r="E105" i="1"/>
  <c r="Q105" i="1" s="1"/>
  <c r="T105" i="1" s="1"/>
  <c r="E106" i="1"/>
  <c r="Q106" i="1" s="1"/>
  <c r="T106" i="1" s="1"/>
  <c r="E107" i="1"/>
  <c r="Q107" i="1" s="1"/>
  <c r="T107" i="1" s="1"/>
  <c r="E108" i="1"/>
  <c r="Q108" i="1" s="1"/>
  <c r="T108" i="1" s="1"/>
  <c r="E109" i="1"/>
  <c r="Q109" i="1" s="1"/>
  <c r="T109" i="1" s="1"/>
  <c r="E110" i="1"/>
  <c r="Q110" i="1" s="1"/>
  <c r="T110" i="1" s="1"/>
  <c r="E111" i="1"/>
  <c r="Q111" i="1" s="1"/>
  <c r="T111" i="1" s="1"/>
  <c r="E112" i="1"/>
  <c r="Q112" i="1" s="1"/>
  <c r="T112" i="1" s="1"/>
  <c r="E113" i="1"/>
  <c r="Q113" i="1" s="1"/>
  <c r="T113" i="1" s="1"/>
  <c r="E114" i="1"/>
  <c r="Q114" i="1" s="1"/>
  <c r="T114" i="1" s="1"/>
  <c r="E115" i="1"/>
  <c r="Q115" i="1" s="1"/>
  <c r="T115" i="1" s="1"/>
  <c r="E116" i="1"/>
  <c r="Q116" i="1" s="1"/>
  <c r="T116" i="1" s="1"/>
  <c r="E117" i="1"/>
  <c r="Q117" i="1" s="1"/>
  <c r="T117" i="1" s="1"/>
  <c r="E118" i="1"/>
  <c r="Q118" i="1" s="1"/>
  <c r="T118" i="1" s="1"/>
  <c r="E119" i="1"/>
  <c r="Q119" i="1" s="1"/>
  <c r="T119" i="1" s="1"/>
  <c r="E120" i="1"/>
  <c r="Q120" i="1" s="1"/>
  <c r="T120" i="1" s="1"/>
  <c r="E121" i="1"/>
  <c r="Q121" i="1" s="1"/>
  <c r="T121" i="1" s="1"/>
  <c r="E122" i="1"/>
  <c r="Q122" i="1" s="1"/>
  <c r="T122" i="1" s="1"/>
  <c r="E123" i="1"/>
  <c r="Q123" i="1" s="1"/>
  <c r="T123" i="1" s="1"/>
  <c r="E124" i="1"/>
  <c r="Q124" i="1" s="1"/>
  <c r="T124" i="1" s="1"/>
  <c r="E125" i="1"/>
  <c r="Q125" i="1" s="1"/>
  <c r="T125" i="1" s="1"/>
  <c r="E126" i="1"/>
  <c r="Q126" i="1" s="1"/>
  <c r="T126" i="1" s="1"/>
  <c r="E127" i="1"/>
  <c r="Q127" i="1" s="1"/>
  <c r="T127" i="1" s="1"/>
  <c r="E128" i="1"/>
  <c r="Q128" i="1" s="1"/>
  <c r="T128" i="1" s="1"/>
  <c r="E129" i="1"/>
  <c r="Q129" i="1" s="1"/>
  <c r="T129" i="1" s="1"/>
  <c r="E130" i="1"/>
  <c r="Q130" i="1" s="1"/>
  <c r="T130" i="1" s="1"/>
  <c r="E131" i="1"/>
  <c r="Q131" i="1" s="1"/>
  <c r="T131" i="1" s="1"/>
  <c r="E132" i="1"/>
  <c r="Q132" i="1" s="1"/>
  <c r="T132" i="1" s="1"/>
  <c r="E133" i="1"/>
  <c r="Q133" i="1" s="1"/>
  <c r="T133" i="1" s="1"/>
  <c r="E134" i="1"/>
  <c r="Q134" i="1" s="1"/>
  <c r="T134" i="1" s="1"/>
  <c r="E135" i="1"/>
  <c r="Q135" i="1" s="1"/>
  <c r="T135" i="1" s="1"/>
  <c r="E136" i="1"/>
  <c r="Q136" i="1" s="1"/>
  <c r="T136" i="1" s="1"/>
  <c r="E137" i="1"/>
  <c r="Q137" i="1" s="1"/>
  <c r="T137" i="1" s="1"/>
  <c r="E138" i="1"/>
  <c r="Q138" i="1" s="1"/>
  <c r="T138" i="1" s="1"/>
  <c r="E139" i="1"/>
  <c r="Q139" i="1" s="1"/>
  <c r="T139" i="1" s="1"/>
  <c r="E140" i="1"/>
  <c r="Q140" i="1" s="1"/>
  <c r="T140" i="1" s="1"/>
  <c r="E141" i="1"/>
  <c r="Q141" i="1" s="1"/>
  <c r="T141" i="1" s="1"/>
  <c r="E142" i="1"/>
  <c r="Q142" i="1" s="1"/>
  <c r="T142" i="1" s="1"/>
  <c r="E143" i="1"/>
  <c r="Q143" i="1" s="1"/>
  <c r="T143" i="1" s="1"/>
  <c r="E144" i="1"/>
  <c r="Q144" i="1" s="1"/>
  <c r="T144" i="1" s="1"/>
  <c r="E145" i="1"/>
  <c r="Q145" i="1" s="1"/>
  <c r="T145" i="1" s="1"/>
  <c r="E146" i="1"/>
  <c r="Q146" i="1" s="1"/>
  <c r="T146" i="1" s="1"/>
  <c r="E147" i="1"/>
  <c r="Q147" i="1" s="1"/>
  <c r="T147" i="1" s="1"/>
  <c r="E148" i="1"/>
  <c r="Q148" i="1" s="1"/>
  <c r="T148" i="1" s="1"/>
  <c r="E149" i="1"/>
  <c r="Q149" i="1" s="1"/>
  <c r="T149" i="1" s="1"/>
  <c r="E150" i="1"/>
  <c r="Q150" i="1" s="1"/>
  <c r="T150" i="1" s="1"/>
  <c r="E151" i="1"/>
  <c r="Q151" i="1" s="1"/>
  <c r="T151" i="1" s="1"/>
  <c r="E152" i="1"/>
  <c r="Q152" i="1" s="1"/>
  <c r="T152" i="1" s="1"/>
  <c r="E153" i="1"/>
  <c r="Q153" i="1" s="1"/>
  <c r="T153" i="1" s="1"/>
  <c r="E154" i="1"/>
  <c r="Q154" i="1" s="1"/>
  <c r="T154" i="1" s="1"/>
  <c r="E155" i="1"/>
  <c r="Q155" i="1" s="1"/>
  <c r="T155" i="1" s="1"/>
  <c r="E156" i="1"/>
  <c r="Q156" i="1" s="1"/>
  <c r="T156" i="1" s="1"/>
  <c r="E157" i="1"/>
  <c r="Q157" i="1" s="1"/>
  <c r="T157" i="1" s="1"/>
  <c r="E158" i="1"/>
  <c r="Q158" i="1" s="1"/>
  <c r="T158" i="1" s="1"/>
  <c r="E159" i="1"/>
  <c r="Q159" i="1" s="1"/>
  <c r="T159" i="1" s="1"/>
  <c r="E160" i="1"/>
  <c r="Q160" i="1" s="1"/>
  <c r="T160" i="1" s="1"/>
  <c r="E161" i="1"/>
  <c r="Q161" i="1" s="1"/>
  <c r="T161" i="1" s="1"/>
  <c r="E162" i="1"/>
  <c r="Q162" i="1" s="1"/>
  <c r="T162" i="1" s="1"/>
  <c r="E163" i="1"/>
  <c r="Q163" i="1" s="1"/>
  <c r="T163" i="1" s="1"/>
  <c r="E164" i="1"/>
  <c r="Q164" i="1" s="1"/>
  <c r="T164" i="1" s="1"/>
  <c r="E165" i="1"/>
  <c r="Q165" i="1" s="1"/>
  <c r="T165" i="1" s="1"/>
  <c r="E166" i="1"/>
  <c r="Q166" i="1" s="1"/>
  <c r="T166" i="1" s="1"/>
  <c r="E167" i="1"/>
  <c r="Q167" i="1" s="1"/>
  <c r="T167" i="1" s="1"/>
  <c r="E168" i="1"/>
  <c r="Q168" i="1" s="1"/>
  <c r="T168" i="1" s="1"/>
  <c r="E169" i="1"/>
  <c r="Q169" i="1" s="1"/>
  <c r="T169" i="1" s="1"/>
  <c r="E170" i="1"/>
  <c r="Q170" i="1" s="1"/>
  <c r="T170" i="1" s="1"/>
  <c r="E171" i="1"/>
  <c r="Q171" i="1" s="1"/>
  <c r="T171" i="1" s="1"/>
  <c r="E172" i="1"/>
  <c r="Q172" i="1" s="1"/>
  <c r="T172" i="1" s="1"/>
  <c r="E173" i="1"/>
  <c r="Q173" i="1" s="1"/>
  <c r="T173" i="1" s="1"/>
  <c r="E174" i="1"/>
  <c r="Q174" i="1" s="1"/>
  <c r="T174" i="1" s="1"/>
  <c r="E175" i="1"/>
  <c r="Q175" i="1" s="1"/>
  <c r="T175" i="1" s="1"/>
  <c r="E176" i="1"/>
  <c r="Q176" i="1" s="1"/>
  <c r="T176" i="1" s="1"/>
  <c r="E177" i="1"/>
  <c r="Q177" i="1" s="1"/>
  <c r="T177" i="1" s="1"/>
  <c r="E178" i="1"/>
  <c r="Q178" i="1" s="1"/>
  <c r="T178" i="1" s="1"/>
  <c r="E179" i="1"/>
  <c r="Q179" i="1" s="1"/>
  <c r="T179" i="1" s="1"/>
  <c r="E180" i="1"/>
  <c r="Q180" i="1" s="1"/>
  <c r="T180" i="1" s="1"/>
  <c r="E181" i="1"/>
  <c r="Q181" i="1" s="1"/>
  <c r="T181" i="1" s="1"/>
  <c r="E182" i="1"/>
  <c r="Q182" i="1" s="1"/>
  <c r="T182" i="1" s="1"/>
  <c r="E183" i="1"/>
  <c r="Q183" i="1" s="1"/>
  <c r="T183" i="1" s="1"/>
  <c r="E184" i="1"/>
  <c r="Q184" i="1" s="1"/>
  <c r="T184" i="1" s="1"/>
  <c r="E185" i="1"/>
  <c r="Q185" i="1" s="1"/>
  <c r="T185" i="1" s="1"/>
  <c r="E186" i="1"/>
  <c r="Q186" i="1" s="1"/>
  <c r="T186" i="1" s="1"/>
  <c r="E187" i="1"/>
  <c r="Q187" i="1" s="1"/>
  <c r="T187" i="1" s="1"/>
  <c r="E188" i="1"/>
  <c r="Q188" i="1" s="1"/>
  <c r="T188" i="1" s="1"/>
  <c r="E189" i="1"/>
  <c r="Q189" i="1" s="1"/>
  <c r="T189" i="1" s="1"/>
  <c r="E190" i="1"/>
  <c r="Q190" i="1" s="1"/>
  <c r="T190" i="1" s="1"/>
  <c r="E191" i="1"/>
  <c r="Q191" i="1" s="1"/>
  <c r="T191" i="1" s="1"/>
  <c r="E192" i="1"/>
  <c r="Q192" i="1" s="1"/>
  <c r="T192" i="1" s="1"/>
  <c r="E193" i="1"/>
  <c r="Q193" i="1" s="1"/>
  <c r="T193" i="1" s="1"/>
  <c r="E194" i="1"/>
  <c r="Q194" i="1" s="1"/>
  <c r="T194" i="1" s="1"/>
  <c r="E195" i="1"/>
  <c r="Q195" i="1" s="1"/>
  <c r="T195" i="1" s="1"/>
  <c r="E196" i="1"/>
  <c r="Q196" i="1" s="1"/>
  <c r="T196" i="1" s="1"/>
  <c r="E197" i="1"/>
  <c r="Q197" i="1" s="1"/>
  <c r="T197" i="1" s="1"/>
  <c r="E198" i="1"/>
  <c r="Q198" i="1" s="1"/>
  <c r="T198" i="1" s="1"/>
  <c r="E199" i="1"/>
  <c r="Q199" i="1" s="1"/>
  <c r="T199" i="1" s="1"/>
  <c r="E200" i="1"/>
  <c r="Q200" i="1" s="1"/>
  <c r="T200" i="1" s="1"/>
  <c r="E201" i="1"/>
  <c r="Q201" i="1" s="1"/>
  <c r="T201" i="1" s="1"/>
  <c r="E202" i="1"/>
  <c r="Q202" i="1" s="1"/>
  <c r="T202" i="1" s="1"/>
  <c r="E203" i="1"/>
  <c r="Q203" i="1" s="1"/>
  <c r="T203" i="1" s="1"/>
  <c r="E204" i="1"/>
  <c r="Q204" i="1" s="1"/>
  <c r="T204" i="1" s="1"/>
  <c r="E205" i="1"/>
  <c r="Q205" i="1" s="1"/>
  <c r="T205" i="1" s="1"/>
  <c r="E206" i="1"/>
  <c r="Q206" i="1" s="1"/>
  <c r="T206" i="1" s="1"/>
  <c r="E207" i="1"/>
  <c r="Q207" i="1" s="1"/>
  <c r="T207" i="1" s="1"/>
  <c r="E208" i="1"/>
  <c r="Q208" i="1" s="1"/>
  <c r="T208" i="1" s="1"/>
  <c r="E209" i="1"/>
  <c r="Q209" i="1" s="1"/>
  <c r="T209" i="1" s="1"/>
  <c r="E210" i="1"/>
  <c r="Q210" i="1" s="1"/>
  <c r="T210" i="1" s="1"/>
  <c r="E211" i="1"/>
  <c r="Q211" i="1" s="1"/>
  <c r="T211" i="1" s="1"/>
  <c r="E212" i="1"/>
  <c r="Q212" i="1" s="1"/>
  <c r="T212" i="1" s="1"/>
  <c r="E213" i="1"/>
  <c r="Q213" i="1" s="1"/>
  <c r="T213" i="1" s="1"/>
  <c r="E214" i="1"/>
  <c r="Q214" i="1" s="1"/>
  <c r="T214" i="1" s="1"/>
  <c r="E215" i="1"/>
  <c r="Q215" i="1" s="1"/>
  <c r="T215" i="1" s="1"/>
  <c r="E216" i="1"/>
  <c r="Q216" i="1" s="1"/>
  <c r="T216" i="1" s="1"/>
  <c r="E217" i="1"/>
  <c r="Q217" i="1" s="1"/>
  <c r="T217" i="1" s="1"/>
  <c r="E218" i="1"/>
  <c r="Q218" i="1" s="1"/>
  <c r="T218" i="1" s="1"/>
  <c r="E219" i="1"/>
  <c r="Q219" i="1" s="1"/>
  <c r="T219" i="1" s="1"/>
  <c r="E220" i="1"/>
  <c r="Q220" i="1" s="1"/>
  <c r="T220" i="1" s="1"/>
  <c r="E221" i="1"/>
  <c r="Q221" i="1" s="1"/>
  <c r="T221" i="1" s="1"/>
  <c r="E222" i="1"/>
  <c r="Q222" i="1" s="1"/>
  <c r="T222" i="1" s="1"/>
  <c r="E223" i="1"/>
  <c r="Q223" i="1" s="1"/>
  <c r="T223" i="1" s="1"/>
  <c r="E224" i="1"/>
  <c r="Q224" i="1" s="1"/>
  <c r="T224" i="1" s="1"/>
  <c r="E225" i="1"/>
  <c r="Q225" i="1" s="1"/>
  <c r="T225" i="1" s="1"/>
  <c r="E226" i="1"/>
  <c r="Q226" i="1" s="1"/>
  <c r="T226" i="1" s="1"/>
  <c r="E227" i="1"/>
  <c r="Q227" i="1" s="1"/>
  <c r="T227" i="1" s="1"/>
  <c r="E228" i="1"/>
  <c r="Q228" i="1" s="1"/>
  <c r="T228" i="1" s="1"/>
  <c r="E229" i="1"/>
  <c r="Q229" i="1" s="1"/>
  <c r="T229" i="1" s="1"/>
  <c r="E230" i="1"/>
  <c r="Q230" i="1" s="1"/>
  <c r="T230" i="1" s="1"/>
  <c r="E231" i="1"/>
  <c r="Q231" i="1" s="1"/>
  <c r="T231" i="1" s="1"/>
  <c r="E232" i="1"/>
  <c r="Q232" i="1" s="1"/>
  <c r="T232" i="1" s="1"/>
  <c r="E233" i="1"/>
  <c r="Q233" i="1" s="1"/>
  <c r="T233" i="1" s="1"/>
  <c r="E234" i="1"/>
  <c r="Q234" i="1" s="1"/>
  <c r="T234" i="1" s="1"/>
  <c r="E235" i="1"/>
  <c r="Q235" i="1" s="1"/>
  <c r="T235" i="1" s="1"/>
  <c r="E236" i="1"/>
  <c r="Q236" i="1" s="1"/>
  <c r="T236" i="1" s="1"/>
  <c r="E237" i="1"/>
  <c r="Q237" i="1" s="1"/>
  <c r="T237" i="1" s="1"/>
  <c r="E238" i="1"/>
  <c r="Q238" i="1" s="1"/>
  <c r="T238" i="1" s="1"/>
  <c r="E239" i="1"/>
  <c r="Q239" i="1" s="1"/>
  <c r="T239" i="1" s="1"/>
  <c r="E240" i="1"/>
  <c r="Q240" i="1" s="1"/>
  <c r="T240" i="1" s="1"/>
  <c r="E241" i="1"/>
  <c r="Q241" i="1" s="1"/>
  <c r="T241" i="1" s="1"/>
  <c r="E242" i="1"/>
  <c r="Q242" i="1" s="1"/>
  <c r="T242" i="1" s="1"/>
  <c r="E243" i="1"/>
  <c r="Q243" i="1" s="1"/>
  <c r="T243" i="1" s="1"/>
  <c r="E244" i="1"/>
  <c r="Q244" i="1" s="1"/>
  <c r="T244" i="1" s="1"/>
  <c r="E245" i="1"/>
  <c r="Q245" i="1" s="1"/>
  <c r="T245" i="1" s="1"/>
  <c r="E246" i="1"/>
  <c r="Q246" i="1" s="1"/>
  <c r="T246" i="1" s="1"/>
  <c r="E247" i="1"/>
  <c r="Q247" i="1" s="1"/>
  <c r="T247" i="1" s="1"/>
  <c r="E248" i="1"/>
  <c r="Q248" i="1" s="1"/>
  <c r="T248" i="1" s="1"/>
  <c r="E249" i="1"/>
  <c r="Q249" i="1" s="1"/>
  <c r="T249" i="1" s="1"/>
  <c r="E250" i="1"/>
  <c r="Q250" i="1" s="1"/>
  <c r="T250" i="1" s="1"/>
  <c r="E251" i="1"/>
  <c r="Q251" i="1" s="1"/>
  <c r="T251" i="1" s="1"/>
  <c r="E252" i="1"/>
  <c r="Q252" i="1" s="1"/>
  <c r="T252" i="1" s="1"/>
  <c r="E253" i="1"/>
  <c r="Q253" i="1" s="1"/>
  <c r="T253" i="1" s="1"/>
  <c r="E254" i="1"/>
  <c r="Q254" i="1" s="1"/>
  <c r="T254" i="1" s="1"/>
  <c r="E255" i="1"/>
  <c r="Q255" i="1" s="1"/>
  <c r="T255" i="1" s="1"/>
  <c r="E256" i="1"/>
  <c r="Q256" i="1" s="1"/>
  <c r="T256" i="1" s="1"/>
  <c r="E257" i="1"/>
  <c r="Q257" i="1" s="1"/>
  <c r="T257" i="1" s="1"/>
  <c r="E258" i="1"/>
  <c r="Q258" i="1" s="1"/>
  <c r="T258" i="1" s="1"/>
  <c r="E259" i="1"/>
  <c r="Q259" i="1" s="1"/>
  <c r="T259" i="1" s="1"/>
  <c r="E260" i="1"/>
  <c r="Q260" i="1" s="1"/>
  <c r="T260" i="1" s="1"/>
  <c r="E261" i="1"/>
  <c r="Q261" i="1" s="1"/>
  <c r="T261" i="1" s="1"/>
  <c r="E262" i="1"/>
  <c r="Q262" i="1" s="1"/>
  <c r="T262" i="1" s="1"/>
  <c r="E263" i="1"/>
  <c r="Q263" i="1" s="1"/>
  <c r="T263" i="1" s="1"/>
  <c r="E264" i="1"/>
  <c r="Q264" i="1" s="1"/>
  <c r="T264" i="1" s="1"/>
  <c r="E265" i="1"/>
  <c r="Q265" i="1" s="1"/>
  <c r="T265" i="1" s="1"/>
  <c r="E266" i="1"/>
  <c r="Q266" i="1" s="1"/>
  <c r="T266" i="1" s="1"/>
  <c r="E267" i="1"/>
  <c r="Q267" i="1" s="1"/>
  <c r="T267" i="1" s="1"/>
  <c r="E268" i="1"/>
  <c r="Q268" i="1" s="1"/>
  <c r="T268" i="1" s="1"/>
  <c r="E269" i="1"/>
  <c r="Q269" i="1" s="1"/>
  <c r="T269" i="1" s="1"/>
  <c r="E270" i="1"/>
  <c r="Q270" i="1" s="1"/>
  <c r="T270" i="1" s="1"/>
  <c r="E271" i="1"/>
  <c r="Q271" i="1" s="1"/>
  <c r="T271" i="1" s="1"/>
  <c r="E272" i="1"/>
  <c r="Q272" i="1" s="1"/>
  <c r="T272" i="1" s="1"/>
  <c r="E273" i="1"/>
  <c r="Q273" i="1" s="1"/>
  <c r="T273" i="1" s="1"/>
  <c r="E274" i="1"/>
  <c r="Q274" i="1" s="1"/>
  <c r="T274" i="1" s="1"/>
  <c r="E275" i="1"/>
  <c r="Q275" i="1" s="1"/>
  <c r="T275" i="1" s="1"/>
  <c r="E276" i="1"/>
  <c r="Q276" i="1" s="1"/>
  <c r="T276" i="1" s="1"/>
  <c r="E277" i="1"/>
  <c r="Q277" i="1" s="1"/>
  <c r="T277" i="1" s="1"/>
  <c r="E278" i="1"/>
  <c r="Q278" i="1" s="1"/>
  <c r="T278" i="1" s="1"/>
  <c r="E279" i="1"/>
  <c r="Q279" i="1" s="1"/>
  <c r="T279" i="1" s="1"/>
  <c r="E280" i="1"/>
  <c r="Q280" i="1" s="1"/>
  <c r="T280" i="1" s="1"/>
  <c r="E281" i="1"/>
  <c r="Q281" i="1" s="1"/>
  <c r="T281" i="1" s="1"/>
  <c r="E282" i="1"/>
  <c r="Q282" i="1" s="1"/>
  <c r="T282" i="1" s="1"/>
  <c r="E283" i="1"/>
  <c r="Q283" i="1" s="1"/>
  <c r="T283" i="1" s="1"/>
  <c r="E284" i="1"/>
  <c r="Q284" i="1" s="1"/>
  <c r="T284" i="1" s="1"/>
  <c r="E285" i="1"/>
  <c r="Q285" i="1" s="1"/>
  <c r="T285" i="1" s="1"/>
  <c r="E286" i="1"/>
  <c r="Q286" i="1" s="1"/>
  <c r="T286" i="1" s="1"/>
  <c r="E287" i="1"/>
  <c r="Q287" i="1" s="1"/>
  <c r="T287" i="1" s="1"/>
  <c r="E288" i="1"/>
  <c r="Q288" i="1" s="1"/>
  <c r="T288" i="1" s="1"/>
  <c r="E289" i="1"/>
  <c r="Q289" i="1" s="1"/>
  <c r="T289" i="1" s="1"/>
  <c r="E290" i="1"/>
  <c r="Q290" i="1" s="1"/>
  <c r="T290" i="1" s="1"/>
  <c r="E291" i="1"/>
  <c r="Q291" i="1" s="1"/>
  <c r="T291" i="1" s="1"/>
  <c r="E292" i="1"/>
  <c r="Q292" i="1" s="1"/>
  <c r="T292" i="1" s="1"/>
  <c r="E293" i="1"/>
  <c r="Q293" i="1" s="1"/>
  <c r="T293" i="1" s="1"/>
  <c r="E294" i="1"/>
  <c r="Q294" i="1" s="1"/>
  <c r="T294" i="1" s="1"/>
  <c r="E295" i="1"/>
  <c r="Q295" i="1" s="1"/>
  <c r="T295" i="1" s="1"/>
  <c r="E296" i="1"/>
  <c r="Q296" i="1" s="1"/>
  <c r="T296" i="1" s="1"/>
  <c r="E297" i="1"/>
  <c r="Q297" i="1" s="1"/>
  <c r="T297" i="1" s="1"/>
  <c r="E298" i="1"/>
  <c r="Q298" i="1" s="1"/>
  <c r="T298" i="1" s="1"/>
  <c r="E299" i="1"/>
  <c r="Q299" i="1" s="1"/>
  <c r="T299" i="1" s="1"/>
  <c r="E300" i="1"/>
  <c r="Q300" i="1" s="1"/>
  <c r="T300" i="1" s="1"/>
  <c r="E301" i="1"/>
  <c r="Q301" i="1" s="1"/>
  <c r="T301" i="1" s="1"/>
  <c r="E302" i="1"/>
  <c r="Q302" i="1" s="1"/>
  <c r="T302" i="1" s="1"/>
  <c r="E303" i="1"/>
  <c r="Q303" i="1" s="1"/>
  <c r="T303" i="1" s="1"/>
  <c r="E304" i="1"/>
  <c r="Q304" i="1" s="1"/>
  <c r="T304" i="1" s="1"/>
  <c r="E305" i="1"/>
  <c r="Q305" i="1" s="1"/>
  <c r="T305" i="1" s="1"/>
  <c r="E306" i="1"/>
  <c r="Q306" i="1" s="1"/>
  <c r="T306" i="1" s="1"/>
  <c r="E307" i="1"/>
  <c r="Q307" i="1" s="1"/>
  <c r="T307" i="1" s="1"/>
  <c r="E308" i="1"/>
  <c r="Q308" i="1" s="1"/>
  <c r="T308" i="1" s="1"/>
  <c r="E309" i="1"/>
  <c r="Q309" i="1" s="1"/>
  <c r="T309" i="1" s="1"/>
  <c r="E310" i="1"/>
  <c r="Q310" i="1" s="1"/>
  <c r="T310" i="1" s="1"/>
  <c r="E311" i="1"/>
  <c r="Q311" i="1" s="1"/>
  <c r="T311" i="1" s="1"/>
  <c r="E312" i="1"/>
  <c r="Q312" i="1" s="1"/>
  <c r="T312" i="1" s="1"/>
  <c r="E313" i="1"/>
  <c r="Q313" i="1" s="1"/>
  <c r="T313" i="1" s="1"/>
  <c r="E314" i="1"/>
  <c r="Q314" i="1" s="1"/>
  <c r="T314" i="1" s="1"/>
  <c r="E315" i="1"/>
  <c r="Q315" i="1" s="1"/>
  <c r="T315" i="1" s="1"/>
  <c r="E316" i="1"/>
  <c r="Q316" i="1" s="1"/>
  <c r="T316" i="1" s="1"/>
  <c r="E317" i="1"/>
  <c r="Q317" i="1" s="1"/>
  <c r="T317" i="1" s="1"/>
  <c r="E318" i="1"/>
  <c r="Q318" i="1" s="1"/>
  <c r="T318" i="1" s="1"/>
  <c r="E319" i="1"/>
  <c r="Q319" i="1" s="1"/>
  <c r="T319" i="1" s="1"/>
  <c r="E320" i="1"/>
  <c r="Q320" i="1" s="1"/>
  <c r="T320" i="1" s="1"/>
  <c r="E321" i="1"/>
  <c r="Q321" i="1" s="1"/>
  <c r="T321" i="1" s="1"/>
  <c r="E322" i="1"/>
  <c r="Q322" i="1" s="1"/>
  <c r="T322" i="1" s="1"/>
  <c r="E323" i="1"/>
  <c r="Q323" i="1" s="1"/>
  <c r="T323" i="1" s="1"/>
  <c r="E324" i="1"/>
  <c r="Q324" i="1" s="1"/>
  <c r="T324" i="1" s="1"/>
  <c r="E325" i="1"/>
  <c r="Q325" i="1" s="1"/>
  <c r="T325" i="1" s="1"/>
  <c r="E326" i="1"/>
  <c r="Q326" i="1" s="1"/>
  <c r="T326" i="1" s="1"/>
  <c r="E327" i="1"/>
  <c r="Q327" i="1" s="1"/>
  <c r="T327" i="1" s="1"/>
  <c r="E328" i="1"/>
  <c r="Q328" i="1" s="1"/>
  <c r="T328" i="1" s="1"/>
  <c r="E329" i="1"/>
  <c r="Q329" i="1" s="1"/>
  <c r="T329" i="1" s="1"/>
  <c r="E330" i="1"/>
  <c r="Q330" i="1" s="1"/>
  <c r="T330" i="1" s="1"/>
  <c r="E331" i="1"/>
  <c r="Q331" i="1" s="1"/>
  <c r="T331" i="1" s="1"/>
  <c r="E332" i="1"/>
  <c r="Q332" i="1" s="1"/>
  <c r="T332" i="1" s="1"/>
  <c r="E333" i="1"/>
  <c r="Q333" i="1" s="1"/>
  <c r="T333" i="1" s="1"/>
  <c r="E334" i="1"/>
  <c r="Q334" i="1" s="1"/>
  <c r="T334" i="1" s="1"/>
  <c r="E335" i="1"/>
  <c r="Q335" i="1" s="1"/>
  <c r="T335" i="1" s="1"/>
  <c r="E336" i="1"/>
  <c r="Q336" i="1" s="1"/>
  <c r="T336" i="1" s="1"/>
  <c r="E337" i="1"/>
  <c r="Q337" i="1" s="1"/>
  <c r="T337" i="1" s="1"/>
  <c r="E338" i="1"/>
  <c r="Q338" i="1" s="1"/>
  <c r="T338" i="1" s="1"/>
  <c r="E339" i="1"/>
  <c r="Q339" i="1" s="1"/>
  <c r="T339" i="1" s="1"/>
  <c r="E340" i="1"/>
  <c r="Q340" i="1" s="1"/>
  <c r="T340" i="1" s="1"/>
  <c r="E341" i="1"/>
  <c r="Q341" i="1" s="1"/>
  <c r="T341" i="1" s="1"/>
  <c r="E342" i="1"/>
  <c r="Q342" i="1" s="1"/>
  <c r="T342" i="1" s="1"/>
  <c r="E343" i="1"/>
  <c r="Q343" i="1" s="1"/>
  <c r="T343" i="1" s="1"/>
  <c r="E344" i="1"/>
  <c r="Q344" i="1" s="1"/>
  <c r="T344" i="1" s="1"/>
  <c r="E345" i="1"/>
  <c r="Q345" i="1" s="1"/>
  <c r="T345" i="1" s="1"/>
  <c r="E346" i="1"/>
  <c r="Q346" i="1" s="1"/>
  <c r="T346" i="1" s="1"/>
  <c r="E347" i="1"/>
  <c r="Q347" i="1" s="1"/>
  <c r="T347" i="1" s="1"/>
  <c r="E348" i="1"/>
  <c r="Q348" i="1" s="1"/>
  <c r="T348" i="1" s="1"/>
  <c r="E349" i="1"/>
  <c r="Q349" i="1" s="1"/>
  <c r="T349" i="1" s="1"/>
  <c r="E350" i="1"/>
  <c r="Q350" i="1" s="1"/>
  <c r="T350" i="1" s="1"/>
  <c r="E351" i="1"/>
  <c r="Q351" i="1" s="1"/>
  <c r="T351" i="1" s="1"/>
  <c r="E352" i="1"/>
  <c r="Q352" i="1" s="1"/>
  <c r="T352" i="1" s="1"/>
  <c r="E353" i="1"/>
  <c r="Q353" i="1" s="1"/>
  <c r="T353" i="1" s="1"/>
  <c r="E354" i="1"/>
  <c r="Q354" i="1" s="1"/>
  <c r="T354" i="1" s="1"/>
  <c r="E355" i="1"/>
  <c r="Q355" i="1" s="1"/>
  <c r="T355" i="1" s="1"/>
  <c r="E356" i="1"/>
  <c r="Q356" i="1" s="1"/>
  <c r="T356" i="1" s="1"/>
  <c r="E357" i="1"/>
  <c r="Q357" i="1" s="1"/>
  <c r="T357" i="1" s="1"/>
  <c r="E358" i="1"/>
  <c r="Q358" i="1" s="1"/>
  <c r="T358" i="1" s="1"/>
  <c r="E359" i="1"/>
  <c r="Q359" i="1" s="1"/>
  <c r="T359" i="1" s="1"/>
  <c r="E360" i="1"/>
  <c r="Q360" i="1" s="1"/>
  <c r="T360" i="1" s="1"/>
  <c r="E361" i="1"/>
  <c r="Q361" i="1" s="1"/>
  <c r="T361" i="1" s="1"/>
  <c r="E362" i="1"/>
  <c r="Q362" i="1" s="1"/>
  <c r="T362" i="1" s="1"/>
  <c r="E363" i="1"/>
  <c r="Q363" i="1" s="1"/>
  <c r="T363" i="1" s="1"/>
  <c r="E364" i="1"/>
  <c r="Q364" i="1" s="1"/>
  <c r="T364" i="1" s="1"/>
  <c r="E365" i="1"/>
  <c r="Q365" i="1" s="1"/>
  <c r="T365" i="1" s="1"/>
  <c r="E366" i="1"/>
  <c r="Q366" i="1" s="1"/>
  <c r="T366" i="1" s="1"/>
  <c r="E367" i="1"/>
  <c r="Q367" i="1" s="1"/>
  <c r="T367" i="1" s="1"/>
  <c r="E368" i="1"/>
  <c r="Q368" i="1" s="1"/>
  <c r="T368" i="1" s="1"/>
  <c r="E369" i="1"/>
  <c r="Q369" i="1" s="1"/>
  <c r="T369" i="1" s="1"/>
  <c r="E370" i="1"/>
  <c r="Q370" i="1" s="1"/>
  <c r="T370" i="1" s="1"/>
  <c r="E371" i="1"/>
  <c r="Q371" i="1" s="1"/>
  <c r="T371" i="1" s="1"/>
  <c r="E372" i="1"/>
  <c r="Q372" i="1" s="1"/>
  <c r="T372" i="1" s="1"/>
  <c r="E373" i="1"/>
  <c r="Q373" i="1" s="1"/>
  <c r="T373" i="1" s="1"/>
  <c r="E374" i="1"/>
  <c r="Q374" i="1" s="1"/>
  <c r="T374" i="1" s="1"/>
  <c r="E375" i="1"/>
  <c r="Q375" i="1" s="1"/>
  <c r="T375" i="1" s="1"/>
  <c r="E376" i="1"/>
  <c r="Q376" i="1" s="1"/>
  <c r="T376" i="1" s="1"/>
  <c r="E377" i="1"/>
  <c r="Q377" i="1" s="1"/>
  <c r="T377" i="1" s="1"/>
  <c r="E378" i="1"/>
  <c r="Q378" i="1" s="1"/>
  <c r="T378" i="1" s="1"/>
  <c r="E379" i="1"/>
  <c r="Q379" i="1" s="1"/>
  <c r="T379" i="1" s="1"/>
  <c r="E380" i="1"/>
  <c r="Q380" i="1" s="1"/>
  <c r="T380" i="1" s="1"/>
  <c r="E381" i="1"/>
  <c r="Q381" i="1" s="1"/>
  <c r="T381" i="1" s="1"/>
  <c r="E382" i="1"/>
  <c r="Q382" i="1" s="1"/>
  <c r="T382" i="1" s="1"/>
  <c r="E383" i="1"/>
  <c r="Q383" i="1" s="1"/>
  <c r="T383" i="1" s="1"/>
  <c r="E384" i="1"/>
  <c r="Q384" i="1" s="1"/>
  <c r="T384" i="1" s="1"/>
  <c r="E385" i="1"/>
  <c r="Q385" i="1" s="1"/>
  <c r="T385" i="1" s="1"/>
  <c r="E386" i="1"/>
  <c r="Q386" i="1" s="1"/>
  <c r="T386" i="1" s="1"/>
  <c r="E387" i="1"/>
  <c r="Q387" i="1" s="1"/>
  <c r="T387" i="1" s="1"/>
  <c r="E388" i="1"/>
  <c r="Q388" i="1" s="1"/>
  <c r="T388" i="1" s="1"/>
  <c r="E389" i="1"/>
  <c r="Q389" i="1" s="1"/>
  <c r="T389" i="1" s="1"/>
  <c r="E390" i="1"/>
  <c r="Q390" i="1" s="1"/>
  <c r="T390" i="1" s="1"/>
  <c r="E391" i="1"/>
  <c r="Q391" i="1" s="1"/>
  <c r="T391" i="1" s="1"/>
  <c r="E392" i="1"/>
  <c r="Q392" i="1" s="1"/>
  <c r="T392" i="1" s="1"/>
  <c r="E393" i="1"/>
  <c r="Q393" i="1" s="1"/>
  <c r="T393" i="1" s="1"/>
  <c r="E394" i="1"/>
  <c r="Q394" i="1" s="1"/>
  <c r="T394" i="1" s="1"/>
  <c r="E395" i="1"/>
  <c r="Q395" i="1" s="1"/>
  <c r="T395" i="1" s="1"/>
  <c r="E396" i="1"/>
  <c r="Q396" i="1" s="1"/>
  <c r="T396" i="1" s="1"/>
  <c r="E397" i="1"/>
  <c r="Q397" i="1" s="1"/>
  <c r="T397" i="1" s="1"/>
  <c r="E398" i="1"/>
  <c r="Q398" i="1" s="1"/>
  <c r="T398" i="1" s="1"/>
  <c r="E399" i="1"/>
  <c r="Q399" i="1" s="1"/>
  <c r="T399" i="1" s="1"/>
  <c r="E400" i="1"/>
  <c r="Q400" i="1" s="1"/>
  <c r="T400" i="1" s="1"/>
  <c r="E401" i="1"/>
  <c r="Q401" i="1" s="1"/>
  <c r="T401" i="1" s="1"/>
  <c r="E402" i="1"/>
  <c r="Q402" i="1" s="1"/>
  <c r="T402" i="1" s="1"/>
  <c r="E403" i="1"/>
  <c r="Q403" i="1" s="1"/>
  <c r="T403" i="1" s="1"/>
  <c r="E404" i="1"/>
  <c r="Q404" i="1" s="1"/>
  <c r="T404" i="1" s="1"/>
  <c r="E405" i="1"/>
  <c r="Q405" i="1" s="1"/>
  <c r="T405" i="1" s="1"/>
  <c r="E406" i="1"/>
  <c r="Q406" i="1" s="1"/>
  <c r="T406" i="1" s="1"/>
  <c r="E407" i="1"/>
  <c r="Q407" i="1" s="1"/>
  <c r="T407" i="1" s="1"/>
  <c r="E408" i="1"/>
  <c r="Q408" i="1" s="1"/>
  <c r="T408" i="1" s="1"/>
  <c r="E409" i="1"/>
  <c r="Q409" i="1" s="1"/>
  <c r="T409" i="1" s="1"/>
  <c r="E410" i="1"/>
  <c r="Q410" i="1" s="1"/>
  <c r="T410" i="1" s="1"/>
  <c r="E411" i="1"/>
  <c r="Q411" i="1" s="1"/>
  <c r="T411" i="1" s="1"/>
  <c r="E412" i="1"/>
  <c r="Q412" i="1" s="1"/>
  <c r="T412" i="1" s="1"/>
  <c r="E413" i="1"/>
  <c r="Q413" i="1" s="1"/>
  <c r="T413" i="1" s="1"/>
  <c r="E414" i="1"/>
  <c r="Q414" i="1" s="1"/>
  <c r="T414" i="1" s="1"/>
  <c r="E415" i="1"/>
  <c r="Q415" i="1" s="1"/>
  <c r="T415" i="1" s="1"/>
  <c r="E416" i="1"/>
  <c r="Q416" i="1" s="1"/>
  <c r="T416" i="1" s="1"/>
  <c r="E417" i="1"/>
  <c r="Q417" i="1" s="1"/>
  <c r="T417" i="1" s="1"/>
  <c r="E418" i="1"/>
  <c r="Q418" i="1" s="1"/>
  <c r="T418" i="1" s="1"/>
  <c r="E419" i="1"/>
  <c r="Q419" i="1" s="1"/>
  <c r="T419" i="1" s="1"/>
  <c r="E420" i="1"/>
  <c r="Q420" i="1" s="1"/>
  <c r="T420" i="1" s="1"/>
  <c r="E421" i="1"/>
  <c r="Q421" i="1" s="1"/>
  <c r="T421" i="1" s="1"/>
  <c r="E422" i="1"/>
  <c r="Q422" i="1" s="1"/>
  <c r="T422" i="1" s="1"/>
  <c r="E423" i="1"/>
  <c r="Q423" i="1" s="1"/>
  <c r="T423" i="1" s="1"/>
  <c r="E424" i="1"/>
  <c r="Q424" i="1" s="1"/>
  <c r="T424" i="1" s="1"/>
  <c r="E425" i="1"/>
  <c r="Q425" i="1" s="1"/>
  <c r="T425" i="1" s="1"/>
  <c r="E426" i="1"/>
  <c r="Q426" i="1" s="1"/>
  <c r="T426" i="1" s="1"/>
  <c r="E427" i="1"/>
  <c r="Q427" i="1" s="1"/>
  <c r="T427" i="1" s="1"/>
  <c r="E428" i="1"/>
  <c r="Q428" i="1" s="1"/>
  <c r="T428" i="1" s="1"/>
  <c r="E429" i="1"/>
  <c r="Q429" i="1" s="1"/>
  <c r="T429" i="1" s="1"/>
  <c r="E430" i="1"/>
  <c r="Q430" i="1" s="1"/>
  <c r="T430" i="1" s="1"/>
  <c r="E431" i="1"/>
  <c r="Q431" i="1" s="1"/>
  <c r="T431" i="1" s="1"/>
  <c r="E432" i="1"/>
  <c r="Q432" i="1" s="1"/>
  <c r="T432" i="1" s="1"/>
  <c r="E433" i="1"/>
  <c r="Q433" i="1" s="1"/>
  <c r="T433" i="1" s="1"/>
  <c r="E434" i="1"/>
  <c r="Q434" i="1" s="1"/>
  <c r="T434" i="1" s="1"/>
  <c r="E435" i="1"/>
  <c r="Q435" i="1" s="1"/>
  <c r="T435" i="1" s="1"/>
  <c r="E436" i="1"/>
  <c r="Q436" i="1" s="1"/>
  <c r="T436" i="1" s="1"/>
  <c r="E437" i="1"/>
  <c r="Q437" i="1" s="1"/>
  <c r="T437" i="1" s="1"/>
  <c r="E438" i="1"/>
  <c r="Q438" i="1" s="1"/>
  <c r="T438" i="1" s="1"/>
  <c r="E439" i="1"/>
  <c r="Q439" i="1" s="1"/>
  <c r="T439" i="1" s="1"/>
  <c r="E440" i="1"/>
  <c r="Q440" i="1" s="1"/>
  <c r="T440" i="1" s="1"/>
  <c r="E441" i="1"/>
  <c r="Q441" i="1" s="1"/>
  <c r="T441" i="1" s="1"/>
  <c r="E442" i="1"/>
  <c r="Q442" i="1" s="1"/>
  <c r="T442" i="1" s="1"/>
  <c r="E443" i="1"/>
  <c r="Q443" i="1" s="1"/>
  <c r="T443" i="1" s="1"/>
  <c r="E444" i="1"/>
  <c r="Q444" i="1" s="1"/>
  <c r="T444" i="1" s="1"/>
  <c r="E445" i="1"/>
  <c r="Q445" i="1" s="1"/>
  <c r="T445" i="1" s="1"/>
  <c r="E446" i="1"/>
  <c r="Q446" i="1" s="1"/>
  <c r="T446" i="1" s="1"/>
  <c r="E447" i="1"/>
  <c r="Q447" i="1" s="1"/>
  <c r="T447" i="1" s="1"/>
  <c r="E448" i="1"/>
  <c r="Q448" i="1" s="1"/>
  <c r="T448" i="1" s="1"/>
  <c r="E449" i="1"/>
  <c r="Q449" i="1" s="1"/>
  <c r="T449" i="1" s="1"/>
  <c r="E450" i="1"/>
  <c r="Q450" i="1" s="1"/>
  <c r="T450" i="1" s="1"/>
  <c r="E451" i="1"/>
  <c r="Q451" i="1" s="1"/>
  <c r="T451" i="1" s="1"/>
  <c r="E452" i="1"/>
  <c r="Q452" i="1" s="1"/>
  <c r="T452" i="1" s="1"/>
  <c r="E453" i="1"/>
  <c r="Q453" i="1" s="1"/>
  <c r="T453" i="1" s="1"/>
  <c r="E454" i="1"/>
  <c r="Q454" i="1" s="1"/>
  <c r="T454" i="1" s="1"/>
  <c r="E455" i="1"/>
  <c r="Q455" i="1" s="1"/>
  <c r="T455" i="1" s="1"/>
  <c r="E456" i="1"/>
  <c r="Q456" i="1" s="1"/>
  <c r="T456" i="1" s="1"/>
  <c r="E457" i="1"/>
  <c r="Q457" i="1" s="1"/>
  <c r="T457" i="1" s="1"/>
  <c r="E458" i="1"/>
  <c r="Q458" i="1" s="1"/>
  <c r="T458" i="1" s="1"/>
  <c r="E459" i="1"/>
  <c r="Q459" i="1" s="1"/>
  <c r="T459" i="1" s="1"/>
  <c r="E460" i="1"/>
  <c r="Q460" i="1" s="1"/>
  <c r="T460" i="1" s="1"/>
  <c r="E461" i="1"/>
  <c r="Q461" i="1" s="1"/>
  <c r="T461" i="1" s="1"/>
  <c r="E462" i="1"/>
  <c r="Q462" i="1" s="1"/>
  <c r="T462" i="1" s="1"/>
  <c r="E463" i="1"/>
  <c r="Q463" i="1" s="1"/>
  <c r="T463" i="1" s="1"/>
  <c r="E464" i="1"/>
  <c r="Q464" i="1" s="1"/>
  <c r="T464" i="1" s="1"/>
  <c r="E465" i="1"/>
  <c r="Q465" i="1" s="1"/>
  <c r="T465" i="1" s="1"/>
  <c r="E466" i="1"/>
  <c r="Q466" i="1" s="1"/>
  <c r="T466" i="1" s="1"/>
  <c r="E467" i="1"/>
  <c r="Q467" i="1" s="1"/>
  <c r="T467" i="1" s="1"/>
  <c r="E468" i="1"/>
  <c r="Q468" i="1" s="1"/>
  <c r="T468" i="1" s="1"/>
  <c r="E469" i="1"/>
  <c r="Q469" i="1" s="1"/>
  <c r="T469" i="1" s="1"/>
  <c r="E470" i="1"/>
  <c r="Q470" i="1" s="1"/>
  <c r="T470" i="1" s="1"/>
  <c r="E471" i="1"/>
  <c r="Q471" i="1" s="1"/>
  <c r="T471" i="1" s="1"/>
  <c r="E472" i="1"/>
  <c r="Q472" i="1" s="1"/>
  <c r="T472" i="1" s="1"/>
  <c r="E473" i="1"/>
  <c r="Q473" i="1" s="1"/>
  <c r="T473" i="1" s="1"/>
  <c r="E474" i="1"/>
  <c r="Q474" i="1" s="1"/>
  <c r="T474" i="1" s="1"/>
  <c r="E475" i="1"/>
  <c r="Q475" i="1" s="1"/>
  <c r="T475" i="1" s="1"/>
  <c r="E476" i="1"/>
  <c r="Q476" i="1" s="1"/>
  <c r="T476" i="1" s="1"/>
  <c r="E477" i="1"/>
  <c r="Q477" i="1" s="1"/>
  <c r="T477" i="1" s="1"/>
  <c r="E478" i="1"/>
  <c r="Q478" i="1" s="1"/>
  <c r="T478" i="1" s="1"/>
  <c r="E479" i="1"/>
  <c r="Q479" i="1" s="1"/>
  <c r="T479" i="1" s="1"/>
  <c r="E480" i="1"/>
  <c r="Q480" i="1" s="1"/>
  <c r="T480" i="1" s="1"/>
  <c r="E481" i="1"/>
  <c r="Q481" i="1" s="1"/>
  <c r="T481" i="1" s="1"/>
  <c r="E482" i="1"/>
  <c r="Q482" i="1" s="1"/>
  <c r="T482" i="1" s="1"/>
  <c r="E483" i="1"/>
  <c r="Q483" i="1" s="1"/>
  <c r="T483" i="1" s="1"/>
  <c r="E484" i="1"/>
  <c r="Q484" i="1" s="1"/>
  <c r="T484" i="1" s="1"/>
  <c r="E485" i="1"/>
  <c r="Q485" i="1" s="1"/>
  <c r="T485" i="1" s="1"/>
  <c r="E486" i="1"/>
  <c r="Q486" i="1" s="1"/>
  <c r="T486" i="1" s="1"/>
  <c r="E487" i="1"/>
  <c r="Q487" i="1" s="1"/>
  <c r="T487" i="1" s="1"/>
  <c r="E488" i="1"/>
  <c r="Q488" i="1" s="1"/>
  <c r="T488" i="1" s="1"/>
  <c r="E489" i="1"/>
  <c r="Q489" i="1" s="1"/>
  <c r="T489" i="1" s="1"/>
  <c r="E490" i="1"/>
  <c r="Q490" i="1" s="1"/>
  <c r="T490" i="1" s="1"/>
  <c r="E491" i="1"/>
  <c r="Q491" i="1" s="1"/>
  <c r="T491" i="1" s="1"/>
  <c r="E492" i="1"/>
  <c r="Q492" i="1" s="1"/>
  <c r="T492" i="1" s="1"/>
  <c r="E493" i="1"/>
  <c r="Q493" i="1" s="1"/>
  <c r="T493" i="1" s="1"/>
  <c r="E494" i="1"/>
  <c r="Q494" i="1" s="1"/>
  <c r="T494" i="1" s="1"/>
  <c r="E495" i="1"/>
  <c r="Q495" i="1" s="1"/>
  <c r="T495" i="1" s="1"/>
  <c r="E496" i="1"/>
  <c r="Q496" i="1" s="1"/>
  <c r="T496" i="1" s="1"/>
  <c r="E497" i="1"/>
  <c r="Q497" i="1" s="1"/>
  <c r="T497" i="1" s="1"/>
  <c r="E498" i="1"/>
  <c r="Q498" i="1" s="1"/>
  <c r="T498" i="1" s="1"/>
  <c r="E499" i="1"/>
  <c r="Q499" i="1" s="1"/>
  <c r="T499" i="1" s="1"/>
  <c r="E500" i="1"/>
  <c r="Q500" i="1" s="1"/>
  <c r="T500" i="1" s="1"/>
  <c r="E501" i="1"/>
  <c r="Q501" i="1" s="1"/>
  <c r="T501" i="1" s="1"/>
  <c r="E502" i="1"/>
  <c r="Q502" i="1" s="1"/>
  <c r="T502" i="1" s="1"/>
  <c r="E503" i="1"/>
  <c r="Q503" i="1" s="1"/>
  <c r="T503" i="1" s="1"/>
  <c r="E504" i="1"/>
  <c r="Q504" i="1" s="1"/>
  <c r="T504" i="1" s="1"/>
  <c r="E505" i="1"/>
  <c r="Q505" i="1" s="1"/>
  <c r="T505" i="1" s="1"/>
  <c r="E506" i="1"/>
  <c r="Q506" i="1" s="1"/>
  <c r="T506" i="1" s="1"/>
  <c r="E507" i="1"/>
  <c r="Q507" i="1" s="1"/>
  <c r="T507" i="1" s="1"/>
  <c r="E508" i="1"/>
  <c r="Q508" i="1" s="1"/>
  <c r="T508" i="1" s="1"/>
  <c r="E509" i="1"/>
  <c r="Q509" i="1" s="1"/>
  <c r="T509" i="1" s="1"/>
  <c r="E510" i="1"/>
  <c r="Q510" i="1" s="1"/>
  <c r="T510" i="1" s="1"/>
  <c r="E511" i="1"/>
  <c r="Q511" i="1" s="1"/>
  <c r="T511" i="1" s="1"/>
  <c r="E512" i="1"/>
  <c r="Q512" i="1" s="1"/>
  <c r="T512" i="1" s="1"/>
  <c r="E513" i="1"/>
  <c r="Q513" i="1" s="1"/>
  <c r="T513" i="1" s="1"/>
  <c r="E514" i="1"/>
  <c r="Q514" i="1" s="1"/>
  <c r="T514" i="1" s="1"/>
  <c r="E515" i="1"/>
  <c r="Q515" i="1" s="1"/>
  <c r="T515" i="1" s="1"/>
  <c r="E516" i="1"/>
  <c r="Q516" i="1" s="1"/>
  <c r="T516" i="1" s="1"/>
  <c r="E517" i="1"/>
  <c r="Q517" i="1" s="1"/>
  <c r="T517" i="1" s="1"/>
  <c r="E518" i="1"/>
  <c r="Q518" i="1" s="1"/>
  <c r="T518" i="1" s="1"/>
  <c r="E519" i="1"/>
  <c r="Q519" i="1" s="1"/>
  <c r="T519" i="1" s="1"/>
  <c r="E520" i="1"/>
  <c r="Q520" i="1" s="1"/>
  <c r="T520" i="1" s="1"/>
  <c r="E521" i="1"/>
  <c r="Q521" i="1" s="1"/>
  <c r="T521" i="1" s="1"/>
  <c r="E522" i="1"/>
  <c r="Q522" i="1" s="1"/>
  <c r="T522" i="1" s="1"/>
  <c r="E523" i="1"/>
  <c r="Q523" i="1" s="1"/>
  <c r="T523" i="1" s="1"/>
  <c r="E524" i="1"/>
  <c r="Q524" i="1" s="1"/>
  <c r="T524" i="1" s="1"/>
  <c r="E525" i="1"/>
  <c r="Q525" i="1" s="1"/>
  <c r="T525" i="1" s="1"/>
  <c r="E526" i="1"/>
  <c r="Q526" i="1" s="1"/>
  <c r="T526" i="1" s="1"/>
  <c r="E527" i="1"/>
  <c r="Q527" i="1" s="1"/>
  <c r="T527" i="1" s="1"/>
  <c r="E528" i="1"/>
  <c r="Q528" i="1" s="1"/>
  <c r="T528" i="1" s="1"/>
  <c r="E529" i="1"/>
  <c r="Q529" i="1" s="1"/>
  <c r="T529" i="1" s="1"/>
  <c r="E530" i="1"/>
  <c r="Q530" i="1" s="1"/>
  <c r="T530" i="1" s="1"/>
  <c r="E531" i="1"/>
  <c r="Q531" i="1" s="1"/>
  <c r="T531" i="1" s="1"/>
  <c r="E532" i="1"/>
  <c r="Q532" i="1" s="1"/>
  <c r="T532" i="1" s="1"/>
  <c r="E533" i="1"/>
  <c r="Q533" i="1" s="1"/>
  <c r="T533" i="1" s="1"/>
  <c r="E534" i="1"/>
  <c r="Q534" i="1" s="1"/>
  <c r="T534" i="1" s="1"/>
  <c r="E535" i="1"/>
  <c r="Q535" i="1" s="1"/>
  <c r="T535" i="1" s="1"/>
  <c r="E536" i="1"/>
  <c r="Q536" i="1" s="1"/>
  <c r="T536" i="1" s="1"/>
  <c r="E537" i="1"/>
  <c r="Q537" i="1" s="1"/>
  <c r="T537" i="1" s="1"/>
  <c r="E538" i="1"/>
  <c r="Q538" i="1" s="1"/>
  <c r="T538" i="1" s="1"/>
  <c r="E539" i="1"/>
  <c r="Q539" i="1" s="1"/>
  <c r="T539" i="1" s="1"/>
  <c r="E540" i="1"/>
  <c r="Q540" i="1" s="1"/>
  <c r="T540" i="1" s="1"/>
  <c r="E541" i="1"/>
  <c r="Q541" i="1" s="1"/>
  <c r="T541" i="1" s="1"/>
  <c r="E542" i="1"/>
  <c r="Q542" i="1" s="1"/>
  <c r="T542" i="1" s="1"/>
  <c r="E543" i="1"/>
  <c r="Q543" i="1" s="1"/>
  <c r="T543" i="1" s="1"/>
  <c r="E544" i="1"/>
  <c r="Q544" i="1" s="1"/>
  <c r="T544" i="1" s="1"/>
  <c r="E545" i="1"/>
  <c r="Q545" i="1" s="1"/>
  <c r="T545" i="1" s="1"/>
  <c r="E546" i="1"/>
  <c r="Q546" i="1" s="1"/>
  <c r="T546" i="1" s="1"/>
  <c r="E547" i="1"/>
  <c r="Q547" i="1" s="1"/>
  <c r="T547" i="1" s="1"/>
  <c r="E548" i="1"/>
  <c r="Q548" i="1" s="1"/>
  <c r="T548" i="1" s="1"/>
  <c r="E549" i="1"/>
  <c r="Q549" i="1" s="1"/>
  <c r="T549" i="1" s="1"/>
  <c r="E550" i="1"/>
  <c r="Q550" i="1" s="1"/>
  <c r="T550" i="1" s="1"/>
  <c r="E551" i="1"/>
  <c r="Q551" i="1" s="1"/>
  <c r="T551" i="1" s="1"/>
  <c r="E552" i="1"/>
  <c r="Q552" i="1" s="1"/>
  <c r="T552" i="1" s="1"/>
  <c r="E553" i="1"/>
  <c r="Q553" i="1" s="1"/>
  <c r="T553" i="1" s="1"/>
  <c r="E554" i="1"/>
  <c r="Q554" i="1" s="1"/>
  <c r="T554" i="1" s="1"/>
  <c r="E555" i="1"/>
  <c r="Q555" i="1" s="1"/>
  <c r="T555" i="1" s="1"/>
  <c r="E556" i="1"/>
  <c r="Q556" i="1" s="1"/>
  <c r="T556" i="1" s="1"/>
  <c r="E557" i="1"/>
  <c r="Q557" i="1" s="1"/>
  <c r="T557" i="1" s="1"/>
  <c r="E558" i="1"/>
  <c r="Q558" i="1" s="1"/>
  <c r="T558" i="1" s="1"/>
  <c r="E559" i="1"/>
  <c r="Q559" i="1" s="1"/>
  <c r="T559" i="1" s="1"/>
  <c r="E560" i="1"/>
  <c r="Q560" i="1" s="1"/>
  <c r="T560" i="1" s="1"/>
  <c r="E561" i="1"/>
  <c r="Q561" i="1" s="1"/>
  <c r="T561" i="1" s="1"/>
  <c r="E562" i="1"/>
  <c r="Q562" i="1" s="1"/>
  <c r="T562" i="1" s="1"/>
  <c r="E563" i="1"/>
  <c r="Q563" i="1" s="1"/>
  <c r="T563" i="1" s="1"/>
  <c r="E564" i="1"/>
  <c r="Q564" i="1" s="1"/>
  <c r="T564" i="1" s="1"/>
  <c r="E565" i="1"/>
  <c r="Q565" i="1" s="1"/>
  <c r="T565" i="1" s="1"/>
  <c r="E566" i="1"/>
  <c r="Q566" i="1" s="1"/>
  <c r="T566" i="1" s="1"/>
  <c r="E567" i="1"/>
  <c r="Q567" i="1" s="1"/>
  <c r="T567" i="1" s="1"/>
  <c r="E568" i="1"/>
  <c r="Q568" i="1" s="1"/>
  <c r="T568" i="1" s="1"/>
  <c r="E569" i="1"/>
  <c r="Q569" i="1" s="1"/>
  <c r="T569" i="1" s="1"/>
  <c r="E570" i="1"/>
  <c r="Q570" i="1" s="1"/>
  <c r="T570" i="1" s="1"/>
  <c r="E571" i="1"/>
  <c r="Q571" i="1" s="1"/>
  <c r="T571" i="1" s="1"/>
  <c r="E572" i="1"/>
  <c r="Q572" i="1" s="1"/>
  <c r="T572" i="1" s="1"/>
  <c r="E573" i="1"/>
  <c r="Q573" i="1" s="1"/>
  <c r="T573" i="1" s="1"/>
  <c r="E574" i="1"/>
  <c r="Q574" i="1" s="1"/>
  <c r="T574" i="1" s="1"/>
  <c r="E575" i="1"/>
  <c r="Q575" i="1" s="1"/>
  <c r="T575" i="1" s="1"/>
  <c r="E576" i="1"/>
  <c r="Q576" i="1" s="1"/>
  <c r="T576" i="1" s="1"/>
  <c r="E577" i="1"/>
  <c r="Q577" i="1" s="1"/>
  <c r="T577" i="1" s="1"/>
  <c r="E578" i="1"/>
  <c r="Q578" i="1" s="1"/>
  <c r="T578" i="1" s="1"/>
  <c r="E579" i="1"/>
  <c r="Q579" i="1" s="1"/>
  <c r="T579" i="1" s="1"/>
  <c r="E580" i="1"/>
  <c r="Q580" i="1" s="1"/>
  <c r="T580" i="1" s="1"/>
  <c r="E581" i="1"/>
  <c r="Q581" i="1" s="1"/>
  <c r="T581" i="1" s="1"/>
  <c r="E582" i="1"/>
  <c r="Q582" i="1" s="1"/>
  <c r="T582" i="1" s="1"/>
  <c r="E583" i="1"/>
  <c r="Q583" i="1" s="1"/>
  <c r="T583" i="1" s="1"/>
  <c r="E584" i="1"/>
  <c r="Q584" i="1" s="1"/>
  <c r="T584" i="1" s="1"/>
  <c r="E585" i="1"/>
  <c r="Q585" i="1" s="1"/>
  <c r="T585" i="1" s="1"/>
  <c r="E586" i="1"/>
  <c r="Q586" i="1" s="1"/>
  <c r="T586" i="1" s="1"/>
  <c r="E587" i="1"/>
  <c r="Q587" i="1" s="1"/>
  <c r="T587" i="1" s="1"/>
  <c r="E588" i="1"/>
  <c r="Q588" i="1" s="1"/>
  <c r="T588" i="1" s="1"/>
  <c r="E589" i="1"/>
  <c r="Q589" i="1" s="1"/>
  <c r="T589" i="1" s="1"/>
  <c r="E590" i="1"/>
  <c r="Q590" i="1" s="1"/>
  <c r="T590" i="1" s="1"/>
  <c r="E591" i="1"/>
  <c r="Q591" i="1" s="1"/>
  <c r="T591" i="1" s="1"/>
  <c r="E592" i="1"/>
  <c r="Q592" i="1" s="1"/>
  <c r="T592" i="1" s="1"/>
  <c r="E593" i="1"/>
  <c r="Q593" i="1" s="1"/>
  <c r="T593" i="1" s="1"/>
  <c r="E594" i="1"/>
  <c r="Q594" i="1" s="1"/>
  <c r="T594" i="1" s="1"/>
  <c r="E595" i="1"/>
  <c r="Q595" i="1" s="1"/>
  <c r="T595" i="1" s="1"/>
  <c r="E596" i="1"/>
  <c r="Q596" i="1" s="1"/>
  <c r="T596" i="1" s="1"/>
  <c r="E597" i="1"/>
  <c r="Q597" i="1" s="1"/>
  <c r="T597" i="1" s="1"/>
  <c r="E598" i="1"/>
  <c r="Q598" i="1" s="1"/>
  <c r="T598" i="1" s="1"/>
  <c r="E599" i="1"/>
  <c r="Q599" i="1" s="1"/>
  <c r="T599" i="1" s="1"/>
  <c r="E600" i="1"/>
  <c r="Q600" i="1" s="1"/>
  <c r="T600" i="1" s="1"/>
  <c r="E601" i="1"/>
  <c r="Q601" i="1" s="1"/>
  <c r="T601" i="1" s="1"/>
  <c r="E602" i="1"/>
  <c r="Q602" i="1" s="1"/>
  <c r="T602" i="1" s="1"/>
  <c r="E603" i="1"/>
  <c r="Q603" i="1" s="1"/>
  <c r="T603" i="1" s="1"/>
  <c r="E604" i="1"/>
  <c r="Q604" i="1" s="1"/>
  <c r="T604" i="1" s="1"/>
  <c r="E605" i="1"/>
  <c r="Q605" i="1" s="1"/>
  <c r="T605" i="1" s="1"/>
  <c r="E606" i="1"/>
  <c r="Q606" i="1" s="1"/>
  <c r="T606" i="1" s="1"/>
  <c r="E607" i="1"/>
  <c r="Q607" i="1" s="1"/>
  <c r="T607" i="1" s="1"/>
  <c r="E608" i="1"/>
  <c r="Q608" i="1" s="1"/>
  <c r="T608" i="1" s="1"/>
  <c r="E609" i="1"/>
  <c r="Q609" i="1" s="1"/>
  <c r="T609" i="1" s="1"/>
  <c r="E610" i="1"/>
  <c r="Q610" i="1" s="1"/>
  <c r="T610" i="1" s="1"/>
  <c r="E611" i="1"/>
  <c r="Q611" i="1" s="1"/>
  <c r="T611" i="1" s="1"/>
  <c r="E612" i="1"/>
  <c r="Q612" i="1" s="1"/>
  <c r="T612" i="1" s="1"/>
  <c r="E613" i="1"/>
  <c r="Q613" i="1" s="1"/>
  <c r="T613" i="1" s="1"/>
  <c r="E614" i="1"/>
  <c r="Q614" i="1" s="1"/>
  <c r="T614" i="1" s="1"/>
  <c r="E615" i="1"/>
  <c r="Q615" i="1" s="1"/>
  <c r="T615" i="1" s="1"/>
  <c r="E616" i="1"/>
  <c r="Q616" i="1" s="1"/>
  <c r="T616" i="1" s="1"/>
  <c r="E617" i="1"/>
  <c r="Q617" i="1" s="1"/>
  <c r="T617" i="1" s="1"/>
  <c r="E618" i="1"/>
  <c r="Q618" i="1" s="1"/>
  <c r="T618" i="1" s="1"/>
  <c r="E619" i="1"/>
  <c r="Q619" i="1" s="1"/>
  <c r="T619" i="1" s="1"/>
  <c r="E620" i="1"/>
  <c r="Q620" i="1" s="1"/>
  <c r="T620" i="1" s="1"/>
  <c r="E621" i="1"/>
  <c r="Q621" i="1" s="1"/>
  <c r="T621" i="1" s="1"/>
  <c r="E622" i="1"/>
  <c r="Q622" i="1" s="1"/>
  <c r="T622" i="1" s="1"/>
  <c r="E623" i="1"/>
  <c r="Q623" i="1" s="1"/>
  <c r="T623" i="1" s="1"/>
  <c r="E624" i="1"/>
  <c r="Q624" i="1" s="1"/>
  <c r="T624" i="1" s="1"/>
  <c r="E625" i="1"/>
  <c r="Q625" i="1" s="1"/>
  <c r="T625" i="1" s="1"/>
  <c r="E626" i="1"/>
  <c r="Q626" i="1" s="1"/>
  <c r="T626" i="1" s="1"/>
  <c r="E627" i="1"/>
  <c r="Q627" i="1" s="1"/>
  <c r="T627" i="1" s="1"/>
  <c r="E628" i="1"/>
  <c r="Q628" i="1" s="1"/>
  <c r="T628" i="1" s="1"/>
  <c r="E629" i="1"/>
  <c r="Q629" i="1" s="1"/>
  <c r="T629" i="1" s="1"/>
  <c r="E630" i="1"/>
  <c r="Q630" i="1" s="1"/>
  <c r="T630" i="1" s="1"/>
  <c r="E631" i="1"/>
  <c r="Q631" i="1" s="1"/>
  <c r="T631" i="1" s="1"/>
  <c r="E632" i="1"/>
  <c r="Q632" i="1" s="1"/>
  <c r="T632" i="1" s="1"/>
  <c r="E633" i="1"/>
  <c r="Q633" i="1" s="1"/>
  <c r="T633" i="1" s="1"/>
  <c r="E634" i="1"/>
  <c r="Q634" i="1" s="1"/>
  <c r="T634" i="1" s="1"/>
  <c r="E635" i="1"/>
  <c r="Q635" i="1" s="1"/>
  <c r="T635" i="1" s="1"/>
  <c r="E636" i="1"/>
  <c r="Q636" i="1" s="1"/>
  <c r="T636" i="1" s="1"/>
  <c r="E637" i="1"/>
  <c r="Q637" i="1" s="1"/>
  <c r="T637" i="1" s="1"/>
  <c r="E638" i="1"/>
  <c r="Q638" i="1" s="1"/>
  <c r="T638" i="1" s="1"/>
  <c r="E639" i="1"/>
  <c r="Q639" i="1" s="1"/>
  <c r="T639" i="1" s="1"/>
  <c r="E640" i="1"/>
  <c r="Q640" i="1" s="1"/>
  <c r="T640" i="1" s="1"/>
  <c r="E641" i="1"/>
  <c r="Q641" i="1" s="1"/>
  <c r="T641" i="1" s="1"/>
  <c r="E642" i="1"/>
  <c r="Q642" i="1" s="1"/>
  <c r="T642" i="1" s="1"/>
  <c r="E643" i="1"/>
  <c r="Q643" i="1" s="1"/>
  <c r="T643" i="1" s="1"/>
  <c r="E644" i="1"/>
  <c r="Q644" i="1" s="1"/>
  <c r="T644" i="1" s="1"/>
  <c r="E645" i="1"/>
  <c r="Q645" i="1" s="1"/>
  <c r="T645" i="1" s="1"/>
  <c r="E646" i="1"/>
  <c r="Q646" i="1" s="1"/>
  <c r="T646" i="1" s="1"/>
  <c r="E647" i="1"/>
  <c r="Q647" i="1" s="1"/>
  <c r="T647" i="1" s="1"/>
  <c r="E648" i="1"/>
  <c r="Q648" i="1" s="1"/>
  <c r="T648" i="1" s="1"/>
  <c r="E649" i="1"/>
  <c r="Q649" i="1" s="1"/>
  <c r="T649" i="1" s="1"/>
  <c r="E650" i="1"/>
  <c r="Q650" i="1" s="1"/>
  <c r="T650" i="1" s="1"/>
  <c r="E651" i="1"/>
  <c r="Q651" i="1" s="1"/>
  <c r="T651" i="1" s="1"/>
  <c r="E652" i="1"/>
  <c r="Q652" i="1" s="1"/>
  <c r="T652" i="1" s="1"/>
  <c r="E653" i="1"/>
  <c r="Q653" i="1" s="1"/>
  <c r="T653" i="1" s="1"/>
  <c r="E654" i="1"/>
  <c r="Q654" i="1" s="1"/>
  <c r="T654" i="1" s="1"/>
  <c r="E655" i="1"/>
  <c r="Q655" i="1" s="1"/>
  <c r="T655" i="1" s="1"/>
  <c r="E656" i="1"/>
  <c r="Q656" i="1" s="1"/>
  <c r="T656" i="1" s="1"/>
  <c r="E657" i="1"/>
  <c r="Q657" i="1" s="1"/>
  <c r="T657" i="1" s="1"/>
  <c r="E658" i="1"/>
  <c r="Q658" i="1" s="1"/>
  <c r="T658" i="1" s="1"/>
  <c r="E659" i="1"/>
  <c r="Q659" i="1" s="1"/>
  <c r="T659" i="1" s="1"/>
  <c r="E660" i="1"/>
  <c r="Q660" i="1" s="1"/>
  <c r="T660" i="1" s="1"/>
  <c r="E661" i="1"/>
  <c r="Q661" i="1" s="1"/>
  <c r="T661" i="1" s="1"/>
  <c r="E662" i="1"/>
  <c r="Q662" i="1" s="1"/>
  <c r="T662" i="1" s="1"/>
  <c r="E663" i="1"/>
  <c r="Q663" i="1" s="1"/>
  <c r="T663" i="1" s="1"/>
  <c r="E664" i="1"/>
  <c r="Q664" i="1" s="1"/>
  <c r="T664" i="1" s="1"/>
  <c r="E665" i="1"/>
  <c r="Q665" i="1" s="1"/>
  <c r="T665" i="1" s="1"/>
  <c r="E666" i="1"/>
  <c r="Q666" i="1" s="1"/>
  <c r="T666" i="1" s="1"/>
  <c r="E667" i="1"/>
  <c r="Q667" i="1" s="1"/>
  <c r="T667" i="1" s="1"/>
  <c r="E668" i="1"/>
  <c r="Q668" i="1" s="1"/>
  <c r="T668" i="1" s="1"/>
  <c r="E669" i="1"/>
  <c r="Q669" i="1" s="1"/>
  <c r="T669" i="1" s="1"/>
  <c r="E670" i="1"/>
  <c r="Q670" i="1" s="1"/>
  <c r="T670" i="1" s="1"/>
  <c r="E671" i="1"/>
  <c r="Q671" i="1" s="1"/>
  <c r="T671" i="1" s="1"/>
  <c r="E672" i="1"/>
  <c r="Q672" i="1" s="1"/>
  <c r="T672" i="1" s="1"/>
  <c r="E673" i="1"/>
  <c r="Q673" i="1" s="1"/>
  <c r="T673" i="1" s="1"/>
  <c r="E674" i="1"/>
  <c r="Q674" i="1" s="1"/>
  <c r="T674" i="1" s="1"/>
  <c r="E675" i="1"/>
  <c r="Q675" i="1" s="1"/>
  <c r="T675" i="1" s="1"/>
  <c r="E676" i="1"/>
  <c r="Q676" i="1" s="1"/>
  <c r="T676" i="1" s="1"/>
  <c r="E677" i="1"/>
  <c r="Q677" i="1" s="1"/>
  <c r="T677" i="1" s="1"/>
  <c r="E678" i="1"/>
  <c r="Q678" i="1" s="1"/>
  <c r="T678" i="1" s="1"/>
  <c r="E679" i="1"/>
  <c r="Q679" i="1" s="1"/>
  <c r="T679" i="1" s="1"/>
  <c r="E680" i="1"/>
  <c r="Q680" i="1" s="1"/>
  <c r="T680" i="1" s="1"/>
  <c r="E681" i="1"/>
  <c r="Q681" i="1" s="1"/>
  <c r="T681" i="1" s="1"/>
  <c r="E682" i="1"/>
  <c r="Q682" i="1" s="1"/>
  <c r="T682" i="1" s="1"/>
  <c r="E683" i="1"/>
  <c r="Q683" i="1" s="1"/>
  <c r="T683" i="1" s="1"/>
  <c r="E684" i="1"/>
  <c r="Q684" i="1" s="1"/>
  <c r="T684" i="1" s="1"/>
  <c r="E685" i="1"/>
  <c r="Q685" i="1" s="1"/>
  <c r="T685" i="1" s="1"/>
  <c r="E686" i="1"/>
  <c r="Q686" i="1" s="1"/>
  <c r="T686" i="1" s="1"/>
  <c r="E687" i="1"/>
  <c r="Q687" i="1" s="1"/>
  <c r="T687" i="1" s="1"/>
  <c r="E688" i="1"/>
  <c r="Q688" i="1" s="1"/>
  <c r="T688" i="1" s="1"/>
  <c r="E689" i="1"/>
  <c r="Q689" i="1" s="1"/>
  <c r="T689" i="1" s="1"/>
  <c r="E690" i="1"/>
  <c r="Q690" i="1" s="1"/>
  <c r="T690" i="1" s="1"/>
  <c r="E691" i="1"/>
  <c r="Q691" i="1" s="1"/>
  <c r="T691" i="1" s="1"/>
  <c r="E692" i="1"/>
  <c r="Q692" i="1" s="1"/>
  <c r="T692" i="1" s="1"/>
  <c r="E693" i="1"/>
  <c r="Q693" i="1" s="1"/>
  <c r="T693" i="1" s="1"/>
  <c r="E694" i="1"/>
  <c r="Q694" i="1" s="1"/>
  <c r="T694" i="1" s="1"/>
  <c r="E695" i="1"/>
  <c r="Q695" i="1" s="1"/>
  <c r="T695" i="1" s="1"/>
  <c r="E696" i="1"/>
  <c r="Q696" i="1" s="1"/>
  <c r="T696" i="1" s="1"/>
  <c r="E697" i="1"/>
  <c r="Q697" i="1" s="1"/>
  <c r="T697" i="1" s="1"/>
  <c r="E698" i="1"/>
  <c r="Q698" i="1" s="1"/>
  <c r="T698" i="1" s="1"/>
  <c r="E699" i="1"/>
  <c r="Q699" i="1" s="1"/>
  <c r="T699" i="1" s="1"/>
  <c r="E700" i="1"/>
  <c r="Q700" i="1" s="1"/>
  <c r="T700" i="1" s="1"/>
  <c r="E701" i="1"/>
  <c r="Q701" i="1" s="1"/>
  <c r="T701" i="1" s="1"/>
  <c r="E702" i="1"/>
  <c r="Q702" i="1" s="1"/>
  <c r="T702" i="1" s="1"/>
  <c r="E703" i="1"/>
  <c r="Q703" i="1" s="1"/>
  <c r="T703" i="1" s="1"/>
  <c r="E704" i="1"/>
  <c r="Q704" i="1" s="1"/>
  <c r="T704" i="1" s="1"/>
  <c r="E705" i="1"/>
  <c r="Q705" i="1" s="1"/>
  <c r="T705" i="1" s="1"/>
  <c r="E706" i="1"/>
  <c r="Q706" i="1" s="1"/>
  <c r="T706" i="1" s="1"/>
  <c r="E707" i="1"/>
  <c r="Q707" i="1" s="1"/>
  <c r="T707" i="1" s="1"/>
  <c r="E708" i="1"/>
  <c r="Q708" i="1" s="1"/>
  <c r="T708" i="1" s="1"/>
  <c r="E709" i="1"/>
  <c r="Q709" i="1" s="1"/>
  <c r="T709" i="1" s="1"/>
  <c r="E710" i="1"/>
  <c r="Q710" i="1" s="1"/>
  <c r="T710" i="1" s="1"/>
  <c r="E711" i="1"/>
  <c r="Q711" i="1" s="1"/>
  <c r="T711" i="1" s="1"/>
  <c r="E712" i="1"/>
  <c r="Q712" i="1" s="1"/>
  <c r="T712" i="1" s="1"/>
  <c r="E713" i="1"/>
  <c r="Q713" i="1" s="1"/>
  <c r="T713" i="1" s="1"/>
  <c r="E714" i="1"/>
  <c r="Q714" i="1" s="1"/>
  <c r="T714" i="1" s="1"/>
  <c r="E715" i="1"/>
  <c r="Q715" i="1" s="1"/>
  <c r="T715" i="1" s="1"/>
  <c r="E716" i="1"/>
  <c r="Q716" i="1" s="1"/>
  <c r="T716" i="1" s="1"/>
  <c r="E717" i="1"/>
  <c r="Q717" i="1" s="1"/>
  <c r="T717" i="1" s="1"/>
  <c r="E718" i="1"/>
  <c r="Q718" i="1" s="1"/>
  <c r="T718" i="1" s="1"/>
  <c r="E719" i="1"/>
  <c r="Q719" i="1" s="1"/>
  <c r="T719" i="1" s="1"/>
  <c r="E720" i="1"/>
  <c r="Q720" i="1" s="1"/>
  <c r="T720" i="1" s="1"/>
  <c r="E721" i="1"/>
  <c r="Q721" i="1" s="1"/>
  <c r="T721" i="1" s="1"/>
  <c r="E722" i="1"/>
  <c r="Q722" i="1" s="1"/>
  <c r="T722" i="1" s="1"/>
  <c r="E723" i="1"/>
  <c r="Q723" i="1" s="1"/>
  <c r="T723" i="1" s="1"/>
  <c r="E724" i="1"/>
  <c r="Q724" i="1" s="1"/>
  <c r="T724" i="1" s="1"/>
  <c r="E725" i="1"/>
  <c r="Q725" i="1" s="1"/>
  <c r="T725" i="1" s="1"/>
  <c r="E726" i="1"/>
  <c r="Q726" i="1" s="1"/>
  <c r="T726" i="1" s="1"/>
  <c r="E727" i="1"/>
  <c r="Q727" i="1" s="1"/>
  <c r="T727" i="1" s="1"/>
  <c r="E728" i="1"/>
  <c r="Q728" i="1" s="1"/>
  <c r="T728" i="1" s="1"/>
  <c r="E729" i="1"/>
  <c r="Q729" i="1" s="1"/>
  <c r="T729" i="1" s="1"/>
  <c r="E730" i="1"/>
  <c r="Q730" i="1" s="1"/>
  <c r="T730" i="1" s="1"/>
  <c r="E731" i="1"/>
  <c r="Q731" i="1" s="1"/>
  <c r="T731" i="1" s="1"/>
  <c r="E732" i="1"/>
  <c r="Q732" i="1" s="1"/>
  <c r="T732" i="1" s="1"/>
  <c r="E733" i="1"/>
  <c r="Q733" i="1" s="1"/>
  <c r="T733" i="1" s="1"/>
  <c r="E734" i="1"/>
  <c r="Q734" i="1" s="1"/>
  <c r="T734" i="1" s="1"/>
  <c r="E735" i="1"/>
  <c r="Q735" i="1" s="1"/>
  <c r="T735" i="1" s="1"/>
  <c r="E736" i="1"/>
  <c r="Q736" i="1" s="1"/>
  <c r="T736" i="1" s="1"/>
  <c r="E737" i="1"/>
  <c r="Q737" i="1" s="1"/>
  <c r="T737" i="1" s="1"/>
  <c r="E738" i="1"/>
  <c r="Q738" i="1" s="1"/>
  <c r="T738" i="1" s="1"/>
  <c r="E739" i="1"/>
  <c r="Q739" i="1" s="1"/>
  <c r="T739" i="1" s="1"/>
  <c r="E740" i="1"/>
  <c r="Q740" i="1" s="1"/>
  <c r="T740" i="1" s="1"/>
  <c r="E741" i="1"/>
  <c r="Q741" i="1" s="1"/>
  <c r="T741" i="1" s="1"/>
  <c r="E742" i="1"/>
  <c r="Q742" i="1" s="1"/>
  <c r="T742" i="1" s="1"/>
  <c r="E743" i="1"/>
  <c r="Q743" i="1" s="1"/>
  <c r="T743" i="1" s="1"/>
  <c r="E744" i="1"/>
  <c r="Q744" i="1" s="1"/>
  <c r="T744" i="1" s="1"/>
  <c r="E745" i="1"/>
  <c r="Q745" i="1" s="1"/>
  <c r="T745" i="1" s="1"/>
  <c r="E746" i="1"/>
  <c r="Q746" i="1" s="1"/>
  <c r="T746" i="1" s="1"/>
  <c r="E747" i="1"/>
  <c r="Q747" i="1" s="1"/>
  <c r="T747" i="1" s="1"/>
  <c r="E748" i="1"/>
  <c r="Q748" i="1" s="1"/>
  <c r="T748" i="1" s="1"/>
  <c r="E749" i="1"/>
  <c r="Q749" i="1" s="1"/>
  <c r="T749" i="1" s="1"/>
  <c r="E750" i="1"/>
  <c r="Q750" i="1" s="1"/>
  <c r="T750" i="1" s="1"/>
  <c r="E751" i="1"/>
  <c r="Q751" i="1" s="1"/>
  <c r="T751" i="1" s="1"/>
  <c r="E752" i="1"/>
  <c r="Q752" i="1" s="1"/>
  <c r="T752" i="1" s="1"/>
  <c r="E753" i="1"/>
  <c r="Q753" i="1" s="1"/>
  <c r="T753" i="1" s="1"/>
  <c r="E754" i="1"/>
  <c r="Q754" i="1" s="1"/>
  <c r="T754" i="1" s="1"/>
  <c r="E755" i="1"/>
  <c r="Q755" i="1" s="1"/>
  <c r="T755" i="1" s="1"/>
  <c r="E756" i="1"/>
  <c r="Q756" i="1" s="1"/>
  <c r="T756" i="1" s="1"/>
  <c r="E757" i="1"/>
  <c r="Q757" i="1" s="1"/>
  <c r="T757" i="1" s="1"/>
  <c r="E758" i="1"/>
  <c r="Q758" i="1" s="1"/>
  <c r="T758" i="1" s="1"/>
  <c r="E759" i="1"/>
  <c r="Q759" i="1" s="1"/>
  <c r="T759" i="1" s="1"/>
  <c r="E760" i="1"/>
  <c r="Q760" i="1" s="1"/>
  <c r="T760" i="1" s="1"/>
  <c r="E761" i="1"/>
  <c r="Q761" i="1" s="1"/>
  <c r="T761" i="1" s="1"/>
  <c r="E762" i="1"/>
  <c r="Q762" i="1" s="1"/>
  <c r="T762" i="1" s="1"/>
  <c r="E763" i="1"/>
  <c r="Q763" i="1" s="1"/>
  <c r="T763" i="1" s="1"/>
  <c r="E764" i="1"/>
  <c r="Q764" i="1" s="1"/>
  <c r="T764" i="1" s="1"/>
  <c r="E765" i="1"/>
  <c r="Q765" i="1" s="1"/>
  <c r="T765" i="1" s="1"/>
  <c r="E766" i="1"/>
  <c r="Q766" i="1" s="1"/>
  <c r="T766" i="1" s="1"/>
  <c r="E767" i="1"/>
  <c r="Q767" i="1" s="1"/>
  <c r="T767" i="1" s="1"/>
  <c r="E768" i="1"/>
  <c r="Q768" i="1" s="1"/>
  <c r="T768" i="1" s="1"/>
  <c r="E769" i="1"/>
  <c r="Q769" i="1" s="1"/>
  <c r="T769" i="1" s="1"/>
  <c r="E770" i="1"/>
  <c r="Q770" i="1" s="1"/>
  <c r="T770" i="1" s="1"/>
  <c r="E771" i="1"/>
  <c r="Q771" i="1" s="1"/>
  <c r="T771" i="1" s="1"/>
  <c r="E772" i="1"/>
  <c r="Q772" i="1" s="1"/>
  <c r="T772" i="1" s="1"/>
  <c r="E773" i="1"/>
  <c r="Q773" i="1" s="1"/>
  <c r="T773" i="1" s="1"/>
  <c r="E774" i="1"/>
  <c r="Q774" i="1" s="1"/>
  <c r="T774" i="1" s="1"/>
  <c r="E775" i="1"/>
  <c r="Q775" i="1" s="1"/>
  <c r="T775" i="1" s="1"/>
  <c r="E776" i="1"/>
  <c r="Q776" i="1" s="1"/>
  <c r="T776" i="1" s="1"/>
  <c r="E777" i="1"/>
  <c r="Q777" i="1" s="1"/>
  <c r="T777" i="1" s="1"/>
  <c r="E778" i="1"/>
  <c r="Q778" i="1" s="1"/>
  <c r="T778" i="1" s="1"/>
  <c r="E779" i="1"/>
  <c r="Q779" i="1" s="1"/>
  <c r="T779" i="1" s="1"/>
  <c r="E780" i="1"/>
  <c r="Q780" i="1" s="1"/>
  <c r="T780" i="1" s="1"/>
  <c r="E781" i="1"/>
  <c r="Q781" i="1" s="1"/>
  <c r="T781" i="1" s="1"/>
  <c r="E782" i="1"/>
  <c r="Q782" i="1" s="1"/>
  <c r="T782" i="1" s="1"/>
  <c r="E783" i="1"/>
  <c r="Q783" i="1" s="1"/>
  <c r="T783" i="1" s="1"/>
  <c r="E784" i="1"/>
  <c r="Q784" i="1" s="1"/>
  <c r="T784" i="1" s="1"/>
  <c r="E785" i="1"/>
  <c r="Q785" i="1" s="1"/>
  <c r="T785" i="1" s="1"/>
  <c r="E786" i="1"/>
  <c r="Q786" i="1" s="1"/>
  <c r="T786" i="1" s="1"/>
  <c r="E787" i="1"/>
  <c r="Q787" i="1" s="1"/>
  <c r="T787" i="1" s="1"/>
  <c r="E788" i="1"/>
  <c r="Q788" i="1" s="1"/>
  <c r="T788" i="1" s="1"/>
  <c r="E789" i="1"/>
  <c r="Q789" i="1" s="1"/>
  <c r="T789" i="1" s="1"/>
  <c r="E790" i="1"/>
  <c r="Q790" i="1" s="1"/>
  <c r="T790" i="1" s="1"/>
  <c r="E791" i="1"/>
  <c r="Q791" i="1" s="1"/>
  <c r="T791" i="1" s="1"/>
  <c r="E792" i="1"/>
  <c r="Q792" i="1" s="1"/>
  <c r="T792" i="1" s="1"/>
  <c r="E793" i="1"/>
  <c r="Q793" i="1" s="1"/>
  <c r="T793" i="1" s="1"/>
  <c r="E794" i="1"/>
  <c r="Q794" i="1" s="1"/>
  <c r="T794" i="1" s="1"/>
  <c r="E795" i="1"/>
  <c r="Q795" i="1" s="1"/>
  <c r="T795" i="1" s="1"/>
  <c r="E796" i="1"/>
  <c r="Q796" i="1" s="1"/>
  <c r="T796" i="1" s="1"/>
  <c r="E797" i="1"/>
  <c r="Q797" i="1" s="1"/>
  <c r="T797" i="1" s="1"/>
  <c r="E798" i="1"/>
  <c r="Q798" i="1" s="1"/>
  <c r="T798" i="1" s="1"/>
  <c r="E799" i="1"/>
  <c r="Q799" i="1" s="1"/>
  <c r="T799" i="1" s="1"/>
  <c r="E800" i="1"/>
  <c r="Q800" i="1" s="1"/>
  <c r="T800" i="1" s="1"/>
  <c r="E801" i="1"/>
  <c r="Q801" i="1" s="1"/>
  <c r="T801" i="1" s="1"/>
  <c r="E802" i="1"/>
  <c r="Q802" i="1" s="1"/>
  <c r="T802" i="1" s="1"/>
  <c r="E803" i="1"/>
  <c r="Q803" i="1" s="1"/>
  <c r="T803" i="1" s="1"/>
  <c r="E804" i="1"/>
  <c r="Q804" i="1" s="1"/>
  <c r="T804" i="1" s="1"/>
  <c r="E805" i="1"/>
  <c r="Q805" i="1" s="1"/>
  <c r="T805" i="1" s="1"/>
  <c r="E806" i="1"/>
  <c r="Q806" i="1" s="1"/>
  <c r="T806" i="1" s="1"/>
  <c r="E807" i="1"/>
  <c r="Q807" i="1" s="1"/>
  <c r="T807" i="1" s="1"/>
  <c r="E808" i="1"/>
  <c r="Q808" i="1" s="1"/>
  <c r="T808" i="1" s="1"/>
  <c r="E809" i="1"/>
  <c r="Q809" i="1" s="1"/>
  <c r="T809" i="1" s="1"/>
  <c r="E810" i="1"/>
  <c r="Q810" i="1" s="1"/>
  <c r="T810" i="1" s="1"/>
  <c r="E811" i="1"/>
  <c r="Q811" i="1" s="1"/>
  <c r="T811" i="1" s="1"/>
  <c r="E812" i="1"/>
  <c r="Q812" i="1" s="1"/>
  <c r="T812" i="1" s="1"/>
  <c r="E813" i="1"/>
  <c r="Q813" i="1" s="1"/>
  <c r="T813" i="1" s="1"/>
  <c r="E814" i="1"/>
  <c r="Q814" i="1" s="1"/>
  <c r="T814" i="1" s="1"/>
  <c r="E815" i="1"/>
  <c r="Q815" i="1" s="1"/>
  <c r="T815" i="1" s="1"/>
  <c r="E816" i="1"/>
  <c r="Q816" i="1" s="1"/>
  <c r="T816" i="1" s="1"/>
  <c r="E817" i="1"/>
  <c r="Q817" i="1" s="1"/>
  <c r="T817" i="1" s="1"/>
  <c r="E818" i="1"/>
  <c r="Q818" i="1" s="1"/>
  <c r="T818" i="1" s="1"/>
  <c r="E819" i="1"/>
  <c r="Q819" i="1" s="1"/>
  <c r="T819" i="1" s="1"/>
  <c r="E820" i="1"/>
  <c r="Q820" i="1" s="1"/>
  <c r="T820" i="1" s="1"/>
  <c r="E821" i="1"/>
  <c r="Q821" i="1" s="1"/>
  <c r="T821" i="1" s="1"/>
  <c r="E822" i="1"/>
  <c r="Q822" i="1" s="1"/>
  <c r="T822" i="1" s="1"/>
  <c r="E823" i="1"/>
  <c r="Q823" i="1" s="1"/>
  <c r="T823" i="1" s="1"/>
  <c r="E824" i="1"/>
  <c r="Q824" i="1" s="1"/>
  <c r="T824" i="1" s="1"/>
  <c r="E825" i="1"/>
  <c r="Q825" i="1" s="1"/>
  <c r="T825" i="1" s="1"/>
  <c r="E826" i="1"/>
  <c r="Q826" i="1" s="1"/>
  <c r="T826" i="1" s="1"/>
  <c r="E827" i="1"/>
  <c r="Q827" i="1" s="1"/>
  <c r="T827" i="1" s="1"/>
  <c r="E828" i="1"/>
  <c r="Q828" i="1" s="1"/>
  <c r="T828" i="1" s="1"/>
  <c r="E829" i="1"/>
  <c r="Q829" i="1" s="1"/>
  <c r="T829" i="1" s="1"/>
  <c r="E830" i="1"/>
  <c r="Q830" i="1" s="1"/>
  <c r="T830" i="1" s="1"/>
  <c r="E831" i="1"/>
  <c r="Q831" i="1" s="1"/>
  <c r="T831" i="1" s="1"/>
  <c r="E832" i="1"/>
  <c r="Q832" i="1" s="1"/>
  <c r="T832" i="1" s="1"/>
  <c r="E833" i="1"/>
  <c r="Q833" i="1" s="1"/>
  <c r="T833" i="1" s="1"/>
  <c r="E834" i="1"/>
  <c r="Q834" i="1" s="1"/>
  <c r="T834" i="1" s="1"/>
  <c r="E835" i="1"/>
  <c r="Q835" i="1" s="1"/>
  <c r="T835" i="1" s="1"/>
  <c r="E836" i="1"/>
  <c r="Q836" i="1" s="1"/>
  <c r="T836" i="1" s="1"/>
  <c r="E837" i="1"/>
  <c r="Q837" i="1" s="1"/>
  <c r="T837" i="1" s="1"/>
  <c r="E838" i="1"/>
  <c r="Q838" i="1" s="1"/>
  <c r="T838" i="1" s="1"/>
  <c r="E839" i="1"/>
  <c r="Q839" i="1" s="1"/>
  <c r="T839" i="1" s="1"/>
  <c r="E840" i="1"/>
  <c r="Q840" i="1" s="1"/>
  <c r="T840" i="1" s="1"/>
  <c r="E841" i="1"/>
  <c r="Q841" i="1" s="1"/>
  <c r="T841" i="1" s="1"/>
  <c r="E842" i="1"/>
  <c r="Q842" i="1" s="1"/>
  <c r="T842" i="1" s="1"/>
  <c r="E843" i="1"/>
  <c r="Q843" i="1" s="1"/>
  <c r="T843" i="1" s="1"/>
  <c r="E844" i="1"/>
  <c r="Q844" i="1" s="1"/>
  <c r="T844" i="1" s="1"/>
  <c r="E845" i="1"/>
  <c r="Q845" i="1" s="1"/>
  <c r="T845" i="1" s="1"/>
  <c r="E846" i="1"/>
  <c r="Q846" i="1" s="1"/>
  <c r="T846" i="1" s="1"/>
  <c r="E847" i="1"/>
  <c r="Q847" i="1" s="1"/>
  <c r="T847" i="1" s="1"/>
  <c r="E848" i="1"/>
  <c r="Q848" i="1" s="1"/>
  <c r="T848" i="1" s="1"/>
  <c r="E849" i="1"/>
  <c r="Q849" i="1" s="1"/>
  <c r="T849" i="1" s="1"/>
  <c r="E850" i="1"/>
  <c r="Q850" i="1" s="1"/>
  <c r="T850" i="1" s="1"/>
  <c r="E851" i="1"/>
  <c r="Q851" i="1" s="1"/>
  <c r="T851" i="1" s="1"/>
  <c r="E852" i="1"/>
  <c r="Q852" i="1" s="1"/>
  <c r="T852" i="1" s="1"/>
  <c r="E853" i="1"/>
  <c r="Q853" i="1" s="1"/>
  <c r="T853" i="1" s="1"/>
  <c r="E854" i="1"/>
  <c r="Q854" i="1" s="1"/>
  <c r="T854" i="1" s="1"/>
  <c r="E855" i="1"/>
  <c r="Q855" i="1" s="1"/>
  <c r="T855" i="1" s="1"/>
  <c r="E856" i="1"/>
  <c r="Q856" i="1" s="1"/>
  <c r="T856" i="1" s="1"/>
  <c r="E857" i="1"/>
  <c r="Q857" i="1" s="1"/>
  <c r="T857" i="1" s="1"/>
  <c r="E858" i="1"/>
  <c r="Q858" i="1" s="1"/>
  <c r="T858" i="1" s="1"/>
  <c r="E859" i="1"/>
  <c r="Q859" i="1" s="1"/>
  <c r="T859" i="1" s="1"/>
  <c r="E860" i="1"/>
  <c r="Q860" i="1" s="1"/>
  <c r="T860" i="1" s="1"/>
  <c r="E861" i="1"/>
  <c r="Q861" i="1" s="1"/>
  <c r="T861" i="1" s="1"/>
  <c r="E862" i="1"/>
  <c r="Q862" i="1" s="1"/>
  <c r="T862" i="1" s="1"/>
  <c r="E863" i="1"/>
  <c r="Q863" i="1" s="1"/>
  <c r="T863" i="1" s="1"/>
  <c r="E864" i="1"/>
  <c r="Q864" i="1" s="1"/>
  <c r="T864" i="1" s="1"/>
  <c r="E865" i="1"/>
  <c r="Q865" i="1" s="1"/>
  <c r="T865" i="1" s="1"/>
  <c r="E866" i="1"/>
  <c r="Q866" i="1" s="1"/>
  <c r="T866" i="1" s="1"/>
  <c r="E867" i="1"/>
  <c r="Q867" i="1" s="1"/>
  <c r="T867" i="1" s="1"/>
  <c r="E868" i="1"/>
  <c r="Q868" i="1" s="1"/>
  <c r="T868" i="1" s="1"/>
  <c r="E869" i="1"/>
  <c r="Q869" i="1" s="1"/>
  <c r="T869" i="1" s="1"/>
  <c r="E870" i="1"/>
  <c r="Q870" i="1" s="1"/>
  <c r="T870" i="1" s="1"/>
  <c r="E871" i="1"/>
  <c r="Q871" i="1" s="1"/>
  <c r="T871" i="1" s="1"/>
  <c r="E872" i="1"/>
  <c r="Q872" i="1" s="1"/>
  <c r="T872" i="1" s="1"/>
  <c r="E873" i="1"/>
  <c r="Q873" i="1" s="1"/>
  <c r="T873" i="1" s="1"/>
  <c r="E874" i="1"/>
  <c r="Q874" i="1" s="1"/>
  <c r="T874" i="1" s="1"/>
  <c r="E875" i="1"/>
  <c r="Q875" i="1" s="1"/>
  <c r="T875" i="1" s="1"/>
  <c r="E876" i="1"/>
  <c r="Q876" i="1" s="1"/>
  <c r="T876" i="1" s="1"/>
  <c r="E877" i="1"/>
  <c r="Q877" i="1" s="1"/>
  <c r="T877" i="1" s="1"/>
  <c r="E878" i="1"/>
  <c r="Q878" i="1" s="1"/>
  <c r="T878" i="1" s="1"/>
  <c r="E879" i="1"/>
  <c r="Q879" i="1" s="1"/>
  <c r="T879" i="1" s="1"/>
  <c r="E880" i="1"/>
  <c r="Q880" i="1" s="1"/>
  <c r="T880" i="1" s="1"/>
  <c r="E881" i="1"/>
  <c r="Q881" i="1" s="1"/>
  <c r="T881" i="1" s="1"/>
  <c r="E882" i="1"/>
  <c r="Q882" i="1" s="1"/>
  <c r="T882" i="1" s="1"/>
  <c r="E883" i="1"/>
  <c r="Q883" i="1" s="1"/>
  <c r="T883" i="1" s="1"/>
  <c r="E884" i="1"/>
  <c r="Q884" i="1" s="1"/>
  <c r="T884" i="1" s="1"/>
  <c r="E885" i="1"/>
  <c r="Q885" i="1" s="1"/>
  <c r="T885" i="1" s="1"/>
  <c r="E886" i="1"/>
  <c r="Q886" i="1" s="1"/>
  <c r="T886" i="1" s="1"/>
  <c r="E887" i="1"/>
  <c r="Q887" i="1" s="1"/>
  <c r="T887" i="1" s="1"/>
  <c r="E888" i="1"/>
  <c r="Q888" i="1" s="1"/>
  <c r="T888" i="1" s="1"/>
  <c r="E889" i="1"/>
  <c r="Q889" i="1" s="1"/>
  <c r="T889" i="1" s="1"/>
  <c r="E890" i="1"/>
  <c r="Q890" i="1" s="1"/>
  <c r="T890" i="1" s="1"/>
  <c r="E891" i="1"/>
  <c r="Q891" i="1" s="1"/>
  <c r="T891" i="1" s="1"/>
  <c r="E892" i="1"/>
  <c r="Q892" i="1" s="1"/>
  <c r="T892" i="1" s="1"/>
  <c r="E893" i="1"/>
  <c r="Q893" i="1" s="1"/>
  <c r="T893" i="1" s="1"/>
  <c r="E894" i="1"/>
  <c r="Q894" i="1" s="1"/>
  <c r="T894" i="1" s="1"/>
  <c r="E895" i="1"/>
  <c r="Q895" i="1" s="1"/>
  <c r="T895" i="1" s="1"/>
  <c r="E896" i="1"/>
  <c r="Q896" i="1" s="1"/>
  <c r="T896" i="1" s="1"/>
  <c r="E897" i="1"/>
  <c r="Q897" i="1" s="1"/>
  <c r="T897" i="1" s="1"/>
  <c r="E898" i="1"/>
  <c r="Q898" i="1" s="1"/>
  <c r="T898" i="1" s="1"/>
  <c r="E899" i="1"/>
  <c r="Q899" i="1" s="1"/>
  <c r="T899" i="1" s="1"/>
  <c r="E900" i="1"/>
  <c r="Q900" i="1" s="1"/>
  <c r="T900" i="1" s="1"/>
  <c r="E901" i="1"/>
  <c r="Q901" i="1" s="1"/>
  <c r="T901" i="1" s="1"/>
  <c r="E902" i="1"/>
  <c r="Q902" i="1" s="1"/>
  <c r="T902" i="1" s="1"/>
  <c r="E903" i="1"/>
  <c r="Q903" i="1" s="1"/>
  <c r="T903" i="1" s="1"/>
  <c r="E904" i="1"/>
  <c r="Q904" i="1" s="1"/>
  <c r="T904" i="1" s="1"/>
  <c r="E905" i="1"/>
  <c r="Q905" i="1" s="1"/>
  <c r="T905" i="1" s="1"/>
  <c r="E906" i="1"/>
  <c r="Q906" i="1" s="1"/>
  <c r="T906" i="1" s="1"/>
  <c r="E907" i="1"/>
  <c r="Q907" i="1" s="1"/>
  <c r="T907" i="1" s="1"/>
  <c r="E908" i="1"/>
  <c r="Q908" i="1" s="1"/>
  <c r="T908" i="1" s="1"/>
  <c r="E909" i="1"/>
  <c r="Q909" i="1" s="1"/>
  <c r="T909" i="1" s="1"/>
  <c r="E910" i="1"/>
  <c r="Q910" i="1" s="1"/>
  <c r="T910" i="1" s="1"/>
  <c r="E911" i="1"/>
  <c r="Q911" i="1" s="1"/>
  <c r="T911" i="1" s="1"/>
  <c r="E912" i="1"/>
  <c r="Q912" i="1" s="1"/>
  <c r="T912" i="1" s="1"/>
  <c r="E913" i="1"/>
  <c r="Q913" i="1" s="1"/>
  <c r="T913" i="1" s="1"/>
  <c r="E914" i="1"/>
  <c r="Q914" i="1" s="1"/>
  <c r="T914" i="1" s="1"/>
  <c r="E915" i="1"/>
  <c r="Q915" i="1" s="1"/>
  <c r="T915" i="1" s="1"/>
  <c r="E916" i="1"/>
  <c r="Q916" i="1" s="1"/>
  <c r="T916" i="1" s="1"/>
  <c r="E917" i="1"/>
  <c r="Q917" i="1" s="1"/>
  <c r="T917" i="1" s="1"/>
  <c r="E918" i="1"/>
  <c r="Q918" i="1" s="1"/>
  <c r="T918" i="1" s="1"/>
  <c r="E919" i="1"/>
  <c r="Q919" i="1" s="1"/>
  <c r="T919" i="1" s="1"/>
  <c r="E920" i="1"/>
  <c r="Q920" i="1" s="1"/>
  <c r="T920" i="1" s="1"/>
  <c r="E921" i="1"/>
  <c r="Q921" i="1" s="1"/>
  <c r="T921" i="1" s="1"/>
  <c r="E922" i="1"/>
  <c r="Q922" i="1" s="1"/>
  <c r="T922" i="1" s="1"/>
  <c r="E923" i="1"/>
  <c r="Q923" i="1" s="1"/>
  <c r="T923" i="1" s="1"/>
  <c r="E924" i="1"/>
  <c r="Q924" i="1" s="1"/>
  <c r="T924" i="1" s="1"/>
  <c r="E925" i="1"/>
  <c r="Q925" i="1" s="1"/>
  <c r="T925" i="1" s="1"/>
  <c r="E926" i="1"/>
  <c r="Q926" i="1" s="1"/>
  <c r="T926" i="1" s="1"/>
  <c r="E927" i="1"/>
  <c r="Q927" i="1" s="1"/>
  <c r="T927" i="1" s="1"/>
  <c r="E928" i="1"/>
  <c r="Q928" i="1" s="1"/>
  <c r="T928" i="1" s="1"/>
  <c r="E929" i="1"/>
  <c r="Q929" i="1" s="1"/>
  <c r="T929" i="1" s="1"/>
  <c r="E930" i="1"/>
  <c r="Q930" i="1" s="1"/>
  <c r="T930" i="1" s="1"/>
  <c r="E931" i="1"/>
  <c r="Q931" i="1" s="1"/>
  <c r="T931" i="1" s="1"/>
  <c r="E932" i="1"/>
  <c r="Q932" i="1" s="1"/>
  <c r="T932" i="1" s="1"/>
  <c r="E933" i="1"/>
  <c r="Q933" i="1" s="1"/>
  <c r="T933" i="1" s="1"/>
  <c r="E934" i="1"/>
  <c r="Q934" i="1" s="1"/>
  <c r="T934" i="1" s="1"/>
  <c r="E935" i="1"/>
  <c r="Q935" i="1" s="1"/>
  <c r="T935" i="1" s="1"/>
  <c r="E936" i="1"/>
  <c r="Q936" i="1" s="1"/>
  <c r="T936" i="1" s="1"/>
  <c r="E937" i="1"/>
  <c r="Q937" i="1" s="1"/>
  <c r="T937" i="1" s="1"/>
  <c r="E938" i="1"/>
  <c r="Q938" i="1" s="1"/>
  <c r="T938" i="1" s="1"/>
  <c r="E939" i="1"/>
  <c r="Q939" i="1" s="1"/>
  <c r="T939" i="1" s="1"/>
  <c r="E940" i="1"/>
  <c r="Q940" i="1" s="1"/>
  <c r="T940" i="1" s="1"/>
  <c r="E941" i="1"/>
  <c r="Q941" i="1" s="1"/>
  <c r="T941" i="1" s="1"/>
  <c r="E942" i="1"/>
  <c r="Q942" i="1" s="1"/>
  <c r="T942" i="1" s="1"/>
  <c r="E943" i="1"/>
  <c r="Q943" i="1" s="1"/>
  <c r="T943" i="1" s="1"/>
  <c r="E944" i="1"/>
  <c r="Q944" i="1" s="1"/>
  <c r="T944" i="1" s="1"/>
  <c r="E945" i="1"/>
  <c r="Q945" i="1" s="1"/>
  <c r="T945" i="1" s="1"/>
  <c r="E946" i="1"/>
  <c r="Q946" i="1" s="1"/>
  <c r="T946" i="1" s="1"/>
  <c r="E947" i="1"/>
  <c r="Q947" i="1" s="1"/>
  <c r="T947" i="1" s="1"/>
  <c r="E948" i="1"/>
  <c r="Q948" i="1" s="1"/>
  <c r="T948" i="1" s="1"/>
  <c r="E949" i="1"/>
  <c r="Q949" i="1" s="1"/>
  <c r="T949" i="1" s="1"/>
  <c r="E950" i="1"/>
  <c r="Q950" i="1" s="1"/>
  <c r="T950" i="1" s="1"/>
  <c r="E951" i="1"/>
  <c r="Q951" i="1" s="1"/>
  <c r="T951" i="1" s="1"/>
  <c r="E952" i="1"/>
  <c r="Q952" i="1" s="1"/>
  <c r="T952" i="1" s="1"/>
  <c r="E953" i="1"/>
  <c r="Q953" i="1" s="1"/>
  <c r="T953" i="1" s="1"/>
  <c r="E954" i="1"/>
  <c r="Q954" i="1" s="1"/>
  <c r="T954" i="1" s="1"/>
  <c r="E955" i="1"/>
  <c r="Q955" i="1" s="1"/>
  <c r="T955" i="1" s="1"/>
  <c r="E956" i="1"/>
  <c r="Q956" i="1" s="1"/>
  <c r="T956" i="1" s="1"/>
  <c r="E957" i="1"/>
  <c r="Q957" i="1" s="1"/>
  <c r="T957" i="1" s="1"/>
  <c r="E958" i="1"/>
  <c r="Q958" i="1" s="1"/>
  <c r="T958" i="1" s="1"/>
  <c r="E959" i="1"/>
  <c r="Q959" i="1" s="1"/>
  <c r="T959" i="1" s="1"/>
  <c r="E960" i="1"/>
  <c r="Q960" i="1" s="1"/>
  <c r="T960" i="1" s="1"/>
  <c r="E961" i="1"/>
  <c r="Q961" i="1" s="1"/>
  <c r="T961" i="1" s="1"/>
  <c r="E962" i="1"/>
  <c r="Q962" i="1" s="1"/>
  <c r="T962" i="1" s="1"/>
  <c r="E963" i="1"/>
  <c r="Q963" i="1" s="1"/>
  <c r="T963" i="1" s="1"/>
  <c r="E964" i="1"/>
  <c r="Q964" i="1" s="1"/>
  <c r="T964" i="1" s="1"/>
  <c r="E965" i="1"/>
  <c r="Q965" i="1" s="1"/>
  <c r="T965" i="1" s="1"/>
  <c r="E966" i="1"/>
  <c r="Q966" i="1" s="1"/>
  <c r="T966" i="1" s="1"/>
  <c r="E967" i="1"/>
  <c r="Q967" i="1" s="1"/>
  <c r="T967" i="1" s="1"/>
  <c r="E968" i="1"/>
  <c r="Q968" i="1" s="1"/>
  <c r="T968" i="1" s="1"/>
  <c r="E969" i="1"/>
  <c r="Q969" i="1" s="1"/>
  <c r="T969" i="1" s="1"/>
  <c r="E970" i="1"/>
  <c r="Q970" i="1" s="1"/>
  <c r="T970" i="1" s="1"/>
  <c r="E971" i="1"/>
  <c r="Q971" i="1" s="1"/>
  <c r="T971" i="1" s="1"/>
  <c r="E972" i="1"/>
  <c r="Q972" i="1" s="1"/>
  <c r="T972" i="1" s="1"/>
  <c r="E973" i="1"/>
  <c r="Q973" i="1" s="1"/>
  <c r="T973" i="1" s="1"/>
  <c r="E974" i="1"/>
  <c r="Q974" i="1" s="1"/>
  <c r="T974" i="1" s="1"/>
  <c r="E975" i="1"/>
  <c r="Q975" i="1" s="1"/>
  <c r="T975" i="1" s="1"/>
  <c r="E976" i="1"/>
  <c r="Q976" i="1" s="1"/>
  <c r="T976" i="1" s="1"/>
  <c r="E977" i="1"/>
  <c r="Q977" i="1" s="1"/>
  <c r="T977" i="1" s="1"/>
  <c r="E978" i="1"/>
  <c r="Q978" i="1" s="1"/>
  <c r="T978" i="1" s="1"/>
  <c r="E979" i="1"/>
  <c r="Q979" i="1" s="1"/>
  <c r="T979" i="1" s="1"/>
  <c r="E980" i="1"/>
  <c r="Q980" i="1" s="1"/>
  <c r="T980" i="1" s="1"/>
  <c r="E981" i="1"/>
  <c r="Q981" i="1" s="1"/>
  <c r="T981" i="1" s="1"/>
  <c r="E982" i="1"/>
  <c r="Q982" i="1" s="1"/>
  <c r="T982" i="1" s="1"/>
  <c r="E983" i="1"/>
  <c r="Q983" i="1" s="1"/>
  <c r="T983" i="1" s="1"/>
  <c r="E984" i="1"/>
  <c r="Q984" i="1" s="1"/>
  <c r="T984" i="1" s="1"/>
  <c r="E985" i="1"/>
  <c r="Q985" i="1" s="1"/>
  <c r="T985" i="1" s="1"/>
  <c r="E986" i="1"/>
  <c r="Q986" i="1" s="1"/>
  <c r="T986" i="1" s="1"/>
  <c r="E987" i="1"/>
  <c r="Q987" i="1" s="1"/>
  <c r="T987" i="1" s="1"/>
  <c r="E988" i="1"/>
  <c r="Q988" i="1" s="1"/>
  <c r="T988" i="1" s="1"/>
  <c r="E989" i="1"/>
  <c r="Q989" i="1" s="1"/>
  <c r="T989" i="1" s="1"/>
  <c r="E990" i="1"/>
  <c r="Q990" i="1" s="1"/>
  <c r="T990" i="1" s="1"/>
  <c r="E991" i="1"/>
  <c r="Q991" i="1" s="1"/>
  <c r="T991" i="1" s="1"/>
  <c r="E992" i="1"/>
  <c r="Q992" i="1" s="1"/>
  <c r="T992" i="1" s="1"/>
  <c r="E993" i="1"/>
  <c r="Q993" i="1" s="1"/>
  <c r="T993" i="1" s="1"/>
  <c r="E994" i="1"/>
  <c r="Q994" i="1" s="1"/>
  <c r="T994" i="1" s="1"/>
  <c r="E995" i="1"/>
  <c r="Q995" i="1" s="1"/>
  <c r="T995" i="1" s="1"/>
  <c r="E996" i="1"/>
  <c r="Q996" i="1" s="1"/>
  <c r="T996" i="1" s="1"/>
  <c r="E997" i="1"/>
  <c r="Q997" i="1" s="1"/>
  <c r="T997" i="1" s="1"/>
  <c r="E998" i="1"/>
  <c r="Q998" i="1" s="1"/>
  <c r="T998" i="1" s="1"/>
  <c r="E999" i="1"/>
  <c r="Q999" i="1" s="1"/>
  <c r="T999" i="1" s="1"/>
  <c r="E1000" i="1"/>
  <c r="E1001" i="1"/>
  <c r="Q1001" i="1" s="1"/>
  <c r="T1001" i="1" s="1"/>
  <c r="B986" i="13"/>
  <c r="B987" i="13"/>
  <c r="B988" i="13"/>
  <c r="B989" i="13"/>
  <c r="B990" i="13"/>
  <c r="B991" i="13"/>
  <c r="B992" i="13"/>
  <c r="E986" i="13"/>
  <c r="E987" i="13"/>
  <c r="E988" i="13"/>
  <c r="E989" i="13"/>
  <c r="E990" i="13"/>
  <c r="E991" i="13"/>
  <c r="E992" i="13"/>
  <c r="F986" i="13"/>
  <c r="F987" i="13"/>
  <c r="F988" i="13"/>
  <c r="F989" i="13"/>
  <c r="F990" i="13"/>
  <c r="F991" i="13"/>
  <c r="F992" i="13"/>
  <c r="L986" i="13"/>
  <c r="L987" i="13"/>
  <c r="L988" i="13"/>
  <c r="L989" i="13"/>
  <c r="L990" i="13"/>
  <c r="L991" i="13"/>
  <c r="L992" i="13"/>
  <c r="G986" i="13"/>
  <c r="G987" i="13"/>
  <c r="G988" i="13"/>
  <c r="G989" i="13"/>
  <c r="G990" i="13"/>
  <c r="G991" i="13"/>
  <c r="G992" i="13"/>
  <c r="B955" i="13"/>
  <c r="B956" i="13"/>
  <c r="B957" i="13"/>
  <c r="B958" i="13"/>
  <c r="B959" i="13"/>
  <c r="B960" i="13"/>
  <c r="B961" i="13"/>
  <c r="B962" i="13"/>
  <c r="B963" i="13"/>
  <c r="B964" i="13"/>
  <c r="B965" i="13"/>
  <c r="B966" i="13"/>
  <c r="B967" i="13"/>
  <c r="B968" i="13"/>
  <c r="B969" i="13"/>
  <c r="B970" i="13"/>
  <c r="B971" i="13"/>
  <c r="B972" i="13"/>
  <c r="B973" i="13"/>
  <c r="E955" i="13"/>
  <c r="E956" i="13"/>
  <c r="E957" i="13"/>
  <c r="E958" i="13"/>
  <c r="E959" i="13"/>
  <c r="E960" i="13"/>
  <c r="E961" i="13"/>
  <c r="E962" i="13"/>
  <c r="E963" i="13"/>
  <c r="E964" i="13"/>
  <c r="E965" i="13"/>
  <c r="E966" i="13"/>
  <c r="E967" i="13"/>
  <c r="E968" i="13"/>
  <c r="E969" i="13"/>
  <c r="E970" i="13"/>
  <c r="E971" i="13"/>
  <c r="E972" i="13"/>
  <c r="E973" i="13"/>
  <c r="F955" i="13"/>
  <c r="F956" i="13"/>
  <c r="F957" i="13"/>
  <c r="F958" i="13"/>
  <c r="F959" i="13"/>
  <c r="F960" i="13"/>
  <c r="F961" i="13"/>
  <c r="F962" i="13"/>
  <c r="F963" i="13"/>
  <c r="F964" i="13"/>
  <c r="F965" i="13"/>
  <c r="F966" i="13"/>
  <c r="F967" i="13"/>
  <c r="F968" i="13"/>
  <c r="F969" i="13"/>
  <c r="F970" i="13"/>
  <c r="F971" i="13"/>
  <c r="F972" i="13"/>
  <c r="F973" i="13"/>
  <c r="L955" i="13"/>
  <c r="L956" i="13"/>
  <c r="L957" i="13"/>
  <c r="L958" i="13"/>
  <c r="L959" i="13"/>
  <c r="L960" i="13"/>
  <c r="L961" i="13"/>
  <c r="L962" i="13"/>
  <c r="L963" i="13"/>
  <c r="L964" i="13"/>
  <c r="L965" i="13"/>
  <c r="L966" i="13"/>
  <c r="L967" i="13"/>
  <c r="L968" i="13"/>
  <c r="L969" i="13"/>
  <c r="L970" i="13"/>
  <c r="L971" i="13"/>
  <c r="L972" i="13"/>
  <c r="L973" i="13"/>
  <c r="G955" i="13"/>
  <c r="G956" i="13"/>
  <c r="G957" i="13"/>
  <c r="G958" i="13"/>
  <c r="G959" i="13"/>
  <c r="G960" i="13"/>
  <c r="G961" i="13"/>
  <c r="G962" i="13"/>
  <c r="G963" i="13"/>
  <c r="G964" i="13"/>
  <c r="G965" i="13"/>
  <c r="G966" i="13"/>
  <c r="G967" i="13"/>
  <c r="G968" i="13"/>
  <c r="G969" i="13"/>
  <c r="G970" i="13"/>
  <c r="G971" i="13"/>
  <c r="G972" i="13"/>
  <c r="G973" i="13"/>
  <c r="B934" i="13"/>
  <c r="B935" i="13"/>
  <c r="B936" i="13"/>
  <c r="B937" i="13"/>
  <c r="B938" i="13"/>
  <c r="B939" i="13"/>
  <c r="B940" i="13"/>
  <c r="B941" i="13"/>
  <c r="B942" i="13"/>
  <c r="B943" i="13"/>
  <c r="B944" i="13"/>
  <c r="B945" i="13"/>
  <c r="B946" i="13"/>
  <c r="B947" i="13"/>
  <c r="B948" i="13"/>
  <c r="B949" i="13"/>
  <c r="B950" i="13"/>
  <c r="B951" i="13"/>
  <c r="B952" i="13"/>
  <c r="B953" i="13"/>
  <c r="E934" i="13"/>
  <c r="E935" i="13"/>
  <c r="E936" i="13"/>
  <c r="E937" i="13"/>
  <c r="E938" i="13"/>
  <c r="E939" i="13"/>
  <c r="E940" i="13"/>
  <c r="E941" i="13"/>
  <c r="E942" i="13"/>
  <c r="E943" i="13"/>
  <c r="E944" i="13"/>
  <c r="E945" i="13"/>
  <c r="E946" i="13"/>
  <c r="E947" i="13"/>
  <c r="E948" i="13"/>
  <c r="E949" i="13"/>
  <c r="E950" i="13"/>
  <c r="E951" i="13"/>
  <c r="E952" i="13"/>
  <c r="E953" i="13"/>
  <c r="F934" i="13"/>
  <c r="F935" i="13"/>
  <c r="F936" i="13"/>
  <c r="F937" i="13"/>
  <c r="F938" i="13"/>
  <c r="F939" i="13"/>
  <c r="F940" i="13"/>
  <c r="F941" i="13"/>
  <c r="F942" i="13"/>
  <c r="F943" i="13"/>
  <c r="F944" i="13"/>
  <c r="F945" i="13"/>
  <c r="F946" i="13"/>
  <c r="F947" i="13"/>
  <c r="F948" i="13"/>
  <c r="F949" i="13"/>
  <c r="F950" i="13"/>
  <c r="F951" i="13"/>
  <c r="F952" i="13"/>
  <c r="F953" i="13"/>
  <c r="L934" i="13"/>
  <c r="L935" i="13"/>
  <c r="L936" i="13"/>
  <c r="L937" i="13"/>
  <c r="L938" i="13"/>
  <c r="L939" i="13"/>
  <c r="L940" i="13"/>
  <c r="L941" i="13"/>
  <c r="L942" i="13"/>
  <c r="L943" i="13"/>
  <c r="L944" i="13"/>
  <c r="L945" i="13"/>
  <c r="L946" i="13"/>
  <c r="L947" i="13"/>
  <c r="L948" i="13"/>
  <c r="L949" i="13"/>
  <c r="L950" i="13"/>
  <c r="L951" i="13"/>
  <c r="L952" i="13"/>
  <c r="L953" i="13"/>
  <c r="G934" i="13"/>
  <c r="G935" i="13"/>
  <c r="G936" i="13"/>
  <c r="G937" i="13"/>
  <c r="G938" i="13"/>
  <c r="G939" i="13"/>
  <c r="G940" i="13"/>
  <c r="G941" i="13"/>
  <c r="G942" i="13"/>
  <c r="G943" i="13"/>
  <c r="G944" i="13"/>
  <c r="G945" i="13"/>
  <c r="G946" i="13"/>
  <c r="G947" i="13"/>
  <c r="G948" i="13"/>
  <c r="G949" i="13"/>
  <c r="G950" i="13"/>
  <c r="G951" i="13"/>
  <c r="G952" i="13"/>
  <c r="G953" i="13"/>
  <c r="B858" i="13"/>
  <c r="B859" i="13"/>
  <c r="B860" i="13"/>
  <c r="B861" i="13"/>
  <c r="B862" i="13"/>
  <c r="B863" i="13"/>
  <c r="B864" i="13"/>
  <c r="B865" i="13"/>
  <c r="B866" i="13"/>
  <c r="B867" i="13"/>
  <c r="B868" i="13"/>
  <c r="B869" i="13"/>
  <c r="B870" i="13"/>
  <c r="B871" i="13"/>
  <c r="B872" i="13"/>
  <c r="B873" i="13"/>
  <c r="B874" i="13"/>
  <c r="B875" i="13"/>
  <c r="B876" i="13"/>
  <c r="B877" i="13"/>
  <c r="B878" i="13"/>
  <c r="B879" i="13"/>
  <c r="B880" i="13"/>
  <c r="B881" i="13"/>
  <c r="B882" i="13"/>
  <c r="B883" i="13"/>
  <c r="B884" i="13"/>
  <c r="B885" i="13"/>
  <c r="B886" i="13"/>
  <c r="B887" i="13"/>
  <c r="B888" i="13"/>
  <c r="B889" i="13"/>
  <c r="B890" i="13"/>
  <c r="B891" i="13"/>
  <c r="B892" i="13"/>
  <c r="B893" i="13"/>
  <c r="B894" i="13"/>
  <c r="B895" i="13"/>
  <c r="B896" i="13"/>
  <c r="B897" i="13"/>
  <c r="B898" i="13"/>
  <c r="B899" i="13"/>
  <c r="B900" i="13"/>
  <c r="B901" i="13"/>
  <c r="B902" i="13"/>
  <c r="B903" i="13"/>
  <c r="B904" i="13"/>
  <c r="B905" i="13"/>
  <c r="E858" i="13"/>
  <c r="E859" i="13"/>
  <c r="E860" i="13"/>
  <c r="E861" i="13"/>
  <c r="E862" i="13"/>
  <c r="E863" i="13"/>
  <c r="E864" i="13"/>
  <c r="E865" i="13"/>
  <c r="E866" i="13"/>
  <c r="E867" i="13"/>
  <c r="E868" i="13"/>
  <c r="E869" i="13"/>
  <c r="E870" i="13"/>
  <c r="E871" i="13"/>
  <c r="E872" i="13"/>
  <c r="E873" i="13"/>
  <c r="E874" i="13"/>
  <c r="E875" i="13"/>
  <c r="E876" i="13"/>
  <c r="E877" i="13"/>
  <c r="E878" i="13"/>
  <c r="E879" i="13"/>
  <c r="E880" i="13"/>
  <c r="E881" i="13"/>
  <c r="E882" i="13"/>
  <c r="E883" i="13"/>
  <c r="E884" i="13"/>
  <c r="E885" i="13"/>
  <c r="E886" i="13"/>
  <c r="E887" i="13"/>
  <c r="E888" i="13"/>
  <c r="E889" i="13"/>
  <c r="E890" i="13"/>
  <c r="E891" i="13"/>
  <c r="E892" i="13"/>
  <c r="E893" i="13"/>
  <c r="E894" i="13"/>
  <c r="E895" i="13"/>
  <c r="E896" i="13"/>
  <c r="E897" i="13"/>
  <c r="E898" i="13"/>
  <c r="E899" i="13"/>
  <c r="E900" i="13"/>
  <c r="E901" i="13"/>
  <c r="E902" i="13"/>
  <c r="E903" i="13"/>
  <c r="E904" i="13"/>
  <c r="E905" i="13"/>
  <c r="F858" i="13"/>
  <c r="F859" i="13"/>
  <c r="F860" i="13"/>
  <c r="F861" i="13"/>
  <c r="F862" i="13"/>
  <c r="F863" i="13"/>
  <c r="F864" i="13"/>
  <c r="F865" i="13"/>
  <c r="F866" i="13"/>
  <c r="F867" i="13"/>
  <c r="F868" i="13"/>
  <c r="F869" i="13"/>
  <c r="F870" i="13"/>
  <c r="F871" i="13"/>
  <c r="F872" i="13"/>
  <c r="F873" i="13"/>
  <c r="F874" i="13"/>
  <c r="F875" i="13"/>
  <c r="F876" i="13"/>
  <c r="F877" i="13"/>
  <c r="F878" i="13"/>
  <c r="F879" i="13"/>
  <c r="F880" i="13"/>
  <c r="F881" i="13"/>
  <c r="F882" i="13"/>
  <c r="F883" i="13"/>
  <c r="F884" i="13"/>
  <c r="F885" i="13"/>
  <c r="F886" i="13"/>
  <c r="F887" i="13"/>
  <c r="F888" i="13"/>
  <c r="F889" i="13"/>
  <c r="F890" i="13"/>
  <c r="F891" i="13"/>
  <c r="F892" i="13"/>
  <c r="F893" i="13"/>
  <c r="F894" i="13"/>
  <c r="F895" i="13"/>
  <c r="F896" i="13"/>
  <c r="F897" i="13"/>
  <c r="F898" i="13"/>
  <c r="F899" i="13"/>
  <c r="F900" i="13"/>
  <c r="F901" i="13"/>
  <c r="F902" i="13"/>
  <c r="F903" i="13"/>
  <c r="F904" i="13"/>
  <c r="F905" i="13"/>
  <c r="L858" i="13"/>
  <c r="L859" i="13"/>
  <c r="L860" i="13"/>
  <c r="L861" i="13"/>
  <c r="L862" i="13"/>
  <c r="L863" i="13"/>
  <c r="L864" i="13"/>
  <c r="L865" i="13"/>
  <c r="L866" i="13"/>
  <c r="L867" i="13"/>
  <c r="L868" i="13"/>
  <c r="L869" i="13"/>
  <c r="L870" i="13"/>
  <c r="L871" i="13"/>
  <c r="L872" i="13"/>
  <c r="L873" i="13"/>
  <c r="L874" i="13"/>
  <c r="L875" i="13"/>
  <c r="L876" i="13"/>
  <c r="L877" i="13"/>
  <c r="L878" i="13"/>
  <c r="L879" i="13"/>
  <c r="L880" i="13"/>
  <c r="L881" i="13"/>
  <c r="L882" i="13"/>
  <c r="L883" i="13"/>
  <c r="L884" i="13"/>
  <c r="L885" i="13"/>
  <c r="L886" i="13"/>
  <c r="L887" i="13"/>
  <c r="L888" i="13"/>
  <c r="L889" i="13"/>
  <c r="L890" i="13"/>
  <c r="L891" i="13"/>
  <c r="L892" i="13"/>
  <c r="L893" i="13"/>
  <c r="L894" i="13"/>
  <c r="L895" i="13"/>
  <c r="L896" i="13"/>
  <c r="L897" i="13"/>
  <c r="L898" i="13"/>
  <c r="L899" i="13"/>
  <c r="L900" i="13"/>
  <c r="L901" i="13"/>
  <c r="L902" i="13"/>
  <c r="L903" i="13"/>
  <c r="L904" i="13"/>
  <c r="L905" i="13"/>
  <c r="G858" i="13"/>
  <c r="G859" i="13"/>
  <c r="G860" i="13"/>
  <c r="G861" i="13"/>
  <c r="G862" i="13"/>
  <c r="G863" i="13"/>
  <c r="G864" i="13"/>
  <c r="G865" i="13"/>
  <c r="G866" i="13"/>
  <c r="G867" i="13"/>
  <c r="G868" i="13"/>
  <c r="G869" i="13"/>
  <c r="G870" i="13"/>
  <c r="G871" i="13"/>
  <c r="G872" i="13"/>
  <c r="G873" i="13"/>
  <c r="G874" i="13"/>
  <c r="G875" i="13"/>
  <c r="G876" i="13"/>
  <c r="G877" i="13"/>
  <c r="G878" i="13"/>
  <c r="G879" i="13"/>
  <c r="G880" i="13"/>
  <c r="G881" i="13"/>
  <c r="G882" i="13"/>
  <c r="G883" i="13"/>
  <c r="G884" i="13"/>
  <c r="G885" i="13"/>
  <c r="G886" i="13"/>
  <c r="G887" i="13"/>
  <c r="G888" i="13"/>
  <c r="G889" i="13"/>
  <c r="G890" i="13"/>
  <c r="G891" i="13"/>
  <c r="G892" i="13"/>
  <c r="G893" i="13"/>
  <c r="G894" i="13"/>
  <c r="G895" i="13"/>
  <c r="G896" i="13"/>
  <c r="G897" i="13"/>
  <c r="G898" i="13"/>
  <c r="G899" i="13"/>
  <c r="G900" i="13"/>
  <c r="G901" i="13"/>
  <c r="G902" i="13"/>
  <c r="G903" i="13"/>
  <c r="G904" i="13"/>
  <c r="G905" i="13"/>
  <c r="B762" i="13"/>
  <c r="B763" i="13"/>
  <c r="B764" i="13"/>
  <c r="B765" i="13"/>
  <c r="B766" i="13"/>
  <c r="B767" i="13"/>
  <c r="B768" i="13"/>
  <c r="B769" i="13"/>
  <c r="B770" i="13"/>
  <c r="B771" i="13"/>
  <c r="B772" i="13"/>
  <c r="B773" i="13"/>
  <c r="B774" i="13"/>
  <c r="B775" i="13"/>
  <c r="B776" i="13"/>
  <c r="B777" i="13"/>
  <c r="B778" i="13"/>
  <c r="B779" i="13"/>
  <c r="B780" i="13"/>
  <c r="B781" i="13"/>
  <c r="B782" i="13"/>
  <c r="B783" i="13"/>
  <c r="B784" i="13"/>
  <c r="B785" i="13"/>
  <c r="B786" i="13"/>
  <c r="B787" i="13"/>
  <c r="B788" i="13"/>
  <c r="B789" i="13"/>
  <c r="B790" i="13"/>
  <c r="B791" i="13"/>
  <c r="B792" i="13"/>
  <c r="B793" i="13"/>
  <c r="B794" i="13"/>
  <c r="B795" i="13"/>
  <c r="B796" i="13"/>
  <c r="B797" i="13"/>
  <c r="B798" i="13"/>
  <c r="B799" i="13"/>
  <c r="B800" i="13"/>
  <c r="B801" i="13"/>
  <c r="B802" i="13"/>
  <c r="B803" i="13"/>
  <c r="B804" i="13"/>
  <c r="B805" i="13"/>
  <c r="B806" i="13"/>
  <c r="B807" i="13"/>
  <c r="B808" i="13"/>
  <c r="B809" i="13"/>
  <c r="B810" i="13"/>
  <c r="B811" i="13"/>
  <c r="B812" i="13"/>
  <c r="B813" i="13"/>
  <c r="B814" i="13"/>
  <c r="B815" i="13"/>
  <c r="B816" i="13"/>
  <c r="B817" i="13"/>
  <c r="B818" i="13"/>
  <c r="B819" i="13"/>
  <c r="B820" i="13"/>
  <c r="B821" i="13"/>
  <c r="B822" i="13"/>
  <c r="B823" i="13"/>
  <c r="B824" i="13"/>
  <c r="B825" i="13"/>
  <c r="B826" i="13"/>
  <c r="B827" i="13"/>
  <c r="B828" i="13"/>
  <c r="B829" i="13"/>
  <c r="B830" i="13"/>
  <c r="B831" i="13"/>
  <c r="B832" i="13"/>
  <c r="B833" i="13"/>
  <c r="E762" i="13"/>
  <c r="E763" i="13"/>
  <c r="E764" i="13"/>
  <c r="E765" i="13"/>
  <c r="E766" i="13"/>
  <c r="E767" i="13"/>
  <c r="E768" i="13"/>
  <c r="E769" i="13"/>
  <c r="E770" i="13"/>
  <c r="E771" i="13"/>
  <c r="E772" i="13"/>
  <c r="E773" i="13"/>
  <c r="E774" i="13"/>
  <c r="E775" i="13"/>
  <c r="E776" i="13"/>
  <c r="E777" i="13"/>
  <c r="E778" i="13"/>
  <c r="E779" i="13"/>
  <c r="E780" i="13"/>
  <c r="E781" i="13"/>
  <c r="E782" i="13"/>
  <c r="E783" i="13"/>
  <c r="E784" i="13"/>
  <c r="E785" i="13"/>
  <c r="E786" i="13"/>
  <c r="E787" i="13"/>
  <c r="E788" i="13"/>
  <c r="E789" i="13"/>
  <c r="E790" i="13"/>
  <c r="E791" i="13"/>
  <c r="E792" i="13"/>
  <c r="E793" i="13"/>
  <c r="E794" i="13"/>
  <c r="E795" i="13"/>
  <c r="E796" i="13"/>
  <c r="E797" i="13"/>
  <c r="E798" i="13"/>
  <c r="E799" i="13"/>
  <c r="E800" i="13"/>
  <c r="E801" i="13"/>
  <c r="E802" i="13"/>
  <c r="E803" i="13"/>
  <c r="E804" i="13"/>
  <c r="E805" i="13"/>
  <c r="E806" i="13"/>
  <c r="E807" i="13"/>
  <c r="E808" i="13"/>
  <c r="E809" i="13"/>
  <c r="E810" i="13"/>
  <c r="E811" i="13"/>
  <c r="E812" i="13"/>
  <c r="E813" i="13"/>
  <c r="E814" i="13"/>
  <c r="E815" i="13"/>
  <c r="E816" i="13"/>
  <c r="E817" i="13"/>
  <c r="E818" i="13"/>
  <c r="E819" i="13"/>
  <c r="E820" i="13"/>
  <c r="E821" i="13"/>
  <c r="E822" i="13"/>
  <c r="E823" i="13"/>
  <c r="E824" i="13"/>
  <c r="E825" i="13"/>
  <c r="E826" i="13"/>
  <c r="E827" i="13"/>
  <c r="E828" i="13"/>
  <c r="E829" i="13"/>
  <c r="E830" i="13"/>
  <c r="E831" i="13"/>
  <c r="E832" i="13"/>
  <c r="E833" i="13"/>
  <c r="F762" i="13"/>
  <c r="F763" i="13"/>
  <c r="F764" i="13"/>
  <c r="F765" i="13"/>
  <c r="F766" i="13"/>
  <c r="F767" i="13"/>
  <c r="F768" i="13"/>
  <c r="F769" i="13"/>
  <c r="F770" i="13"/>
  <c r="F771" i="13"/>
  <c r="F772" i="13"/>
  <c r="F773" i="13"/>
  <c r="F774" i="13"/>
  <c r="F775" i="13"/>
  <c r="F776" i="13"/>
  <c r="F777" i="13"/>
  <c r="F778" i="13"/>
  <c r="F779" i="13"/>
  <c r="F780" i="13"/>
  <c r="F781" i="13"/>
  <c r="F782" i="13"/>
  <c r="F783" i="13"/>
  <c r="F784" i="13"/>
  <c r="F785" i="13"/>
  <c r="F786" i="13"/>
  <c r="F787" i="13"/>
  <c r="F788" i="13"/>
  <c r="F789" i="13"/>
  <c r="F790" i="13"/>
  <c r="F791" i="13"/>
  <c r="F792" i="13"/>
  <c r="F793" i="13"/>
  <c r="F794" i="13"/>
  <c r="F795" i="13"/>
  <c r="F796" i="13"/>
  <c r="F797" i="13"/>
  <c r="F798" i="13"/>
  <c r="F799" i="13"/>
  <c r="F800" i="13"/>
  <c r="F801" i="13"/>
  <c r="F802" i="13"/>
  <c r="F803" i="13"/>
  <c r="F804" i="13"/>
  <c r="F805" i="13"/>
  <c r="F806" i="13"/>
  <c r="F807" i="13"/>
  <c r="F808" i="13"/>
  <c r="F809" i="13"/>
  <c r="F810" i="13"/>
  <c r="F811" i="13"/>
  <c r="F812" i="13"/>
  <c r="F813" i="13"/>
  <c r="F814" i="13"/>
  <c r="F815" i="13"/>
  <c r="F816" i="13"/>
  <c r="F817" i="13"/>
  <c r="F818" i="13"/>
  <c r="F819" i="13"/>
  <c r="F820" i="13"/>
  <c r="F821" i="13"/>
  <c r="F822" i="13"/>
  <c r="F823" i="13"/>
  <c r="F824" i="13"/>
  <c r="F825" i="13"/>
  <c r="F826" i="13"/>
  <c r="F827" i="13"/>
  <c r="F828" i="13"/>
  <c r="F829" i="13"/>
  <c r="F830" i="13"/>
  <c r="F831" i="13"/>
  <c r="F832" i="13"/>
  <c r="F833" i="13"/>
  <c r="L762" i="13"/>
  <c r="L763" i="13"/>
  <c r="L764" i="13"/>
  <c r="L765" i="13"/>
  <c r="L766" i="13"/>
  <c r="L767" i="13"/>
  <c r="L768" i="13"/>
  <c r="L769" i="13"/>
  <c r="L770" i="13"/>
  <c r="L771" i="13"/>
  <c r="L772" i="13"/>
  <c r="L773" i="13"/>
  <c r="L774" i="13"/>
  <c r="L775" i="13"/>
  <c r="L776" i="13"/>
  <c r="L777" i="13"/>
  <c r="L778" i="13"/>
  <c r="L779" i="13"/>
  <c r="L780" i="13"/>
  <c r="L781" i="13"/>
  <c r="L782" i="13"/>
  <c r="L783" i="13"/>
  <c r="L784" i="13"/>
  <c r="L785" i="13"/>
  <c r="L786" i="13"/>
  <c r="L787" i="13"/>
  <c r="L788" i="13"/>
  <c r="L789" i="13"/>
  <c r="L790" i="13"/>
  <c r="L791" i="13"/>
  <c r="L792" i="13"/>
  <c r="L793" i="13"/>
  <c r="L794" i="13"/>
  <c r="L795" i="13"/>
  <c r="L796" i="13"/>
  <c r="L797" i="13"/>
  <c r="L798" i="13"/>
  <c r="L799" i="13"/>
  <c r="L800" i="13"/>
  <c r="L801" i="13"/>
  <c r="L802" i="13"/>
  <c r="L803" i="13"/>
  <c r="L804" i="13"/>
  <c r="L805" i="13"/>
  <c r="L806" i="13"/>
  <c r="L807" i="13"/>
  <c r="L808" i="13"/>
  <c r="L809" i="13"/>
  <c r="L810" i="13"/>
  <c r="L811" i="13"/>
  <c r="L812" i="13"/>
  <c r="L813" i="13"/>
  <c r="L814" i="13"/>
  <c r="L815" i="13"/>
  <c r="L816" i="13"/>
  <c r="L817" i="13"/>
  <c r="L818" i="13"/>
  <c r="L819" i="13"/>
  <c r="L820" i="13"/>
  <c r="L821" i="13"/>
  <c r="L822" i="13"/>
  <c r="L823" i="13"/>
  <c r="L824" i="13"/>
  <c r="L825" i="13"/>
  <c r="L826" i="13"/>
  <c r="L827" i="13"/>
  <c r="L828" i="13"/>
  <c r="L829" i="13"/>
  <c r="L830" i="13"/>
  <c r="L831" i="13"/>
  <c r="L832" i="13"/>
  <c r="L833" i="13"/>
  <c r="G762" i="13"/>
  <c r="G763" i="13"/>
  <c r="G764" i="13"/>
  <c r="G765" i="13"/>
  <c r="G766" i="13"/>
  <c r="G767" i="13"/>
  <c r="G768" i="13"/>
  <c r="G769" i="13"/>
  <c r="G770" i="13"/>
  <c r="G771" i="13"/>
  <c r="G772" i="13"/>
  <c r="G773" i="13"/>
  <c r="G774" i="13"/>
  <c r="G775" i="13"/>
  <c r="G776" i="13"/>
  <c r="G777" i="13"/>
  <c r="G778" i="13"/>
  <c r="G779" i="13"/>
  <c r="G780" i="13"/>
  <c r="G781" i="13"/>
  <c r="G782" i="13"/>
  <c r="G783" i="13"/>
  <c r="G784" i="13"/>
  <c r="G785" i="13"/>
  <c r="G786" i="13"/>
  <c r="G787" i="13"/>
  <c r="G788" i="13"/>
  <c r="G789" i="13"/>
  <c r="G790" i="13"/>
  <c r="G791" i="13"/>
  <c r="G792" i="13"/>
  <c r="G793" i="13"/>
  <c r="G794" i="13"/>
  <c r="G795" i="13"/>
  <c r="G796" i="13"/>
  <c r="G797" i="13"/>
  <c r="G798" i="13"/>
  <c r="G799" i="13"/>
  <c r="G800" i="13"/>
  <c r="G801" i="13"/>
  <c r="G802" i="13"/>
  <c r="G803" i="13"/>
  <c r="G804" i="13"/>
  <c r="G805" i="13"/>
  <c r="G806" i="13"/>
  <c r="G807" i="13"/>
  <c r="G808" i="13"/>
  <c r="G809" i="13"/>
  <c r="G810" i="13"/>
  <c r="G811" i="13"/>
  <c r="G812" i="13"/>
  <c r="G813" i="13"/>
  <c r="G814" i="13"/>
  <c r="G815" i="13"/>
  <c r="G816" i="13"/>
  <c r="G817" i="13"/>
  <c r="G818" i="13"/>
  <c r="G819" i="13"/>
  <c r="G820" i="13"/>
  <c r="G821" i="13"/>
  <c r="G822" i="13"/>
  <c r="G823" i="13"/>
  <c r="G824" i="13"/>
  <c r="G825" i="13"/>
  <c r="G826" i="13"/>
  <c r="G827" i="13"/>
  <c r="G828" i="13"/>
  <c r="G829" i="13"/>
  <c r="G830" i="13"/>
  <c r="G831" i="13"/>
  <c r="G832" i="13"/>
  <c r="G833" i="13"/>
  <c r="B912" i="13"/>
  <c r="B913" i="13"/>
  <c r="B914" i="13"/>
  <c r="B915" i="13"/>
  <c r="B916" i="13"/>
  <c r="B917" i="13"/>
  <c r="B918" i="13"/>
  <c r="B919" i="13"/>
  <c r="B920" i="13"/>
  <c r="B921" i="13"/>
  <c r="B922" i="13"/>
  <c r="B923" i="13"/>
  <c r="B924" i="13"/>
  <c r="B925" i="13"/>
  <c r="B926" i="13"/>
  <c r="B927" i="13"/>
  <c r="B928" i="13"/>
  <c r="B929" i="13"/>
  <c r="B930" i="13"/>
  <c r="B931" i="13"/>
  <c r="B932" i="13"/>
  <c r="E912" i="13"/>
  <c r="E913" i="13"/>
  <c r="E914" i="13"/>
  <c r="E915" i="13"/>
  <c r="E916" i="13"/>
  <c r="E917" i="13"/>
  <c r="E918" i="13"/>
  <c r="E919" i="13"/>
  <c r="E920" i="13"/>
  <c r="E921" i="13"/>
  <c r="E922" i="13"/>
  <c r="E923" i="13"/>
  <c r="E924" i="13"/>
  <c r="E925" i="13"/>
  <c r="E926" i="13"/>
  <c r="E927" i="13"/>
  <c r="E928" i="13"/>
  <c r="E929" i="13"/>
  <c r="E930" i="13"/>
  <c r="E931" i="13"/>
  <c r="E932" i="13"/>
  <c r="F912" i="13"/>
  <c r="F913" i="13"/>
  <c r="F914" i="13"/>
  <c r="F915" i="13"/>
  <c r="F916" i="13"/>
  <c r="F917" i="13"/>
  <c r="F918" i="13"/>
  <c r="F919" i="13"/>
  <c r="F920" i="13"/>
  <c r="F921" i="13"/>
  <c r="F922" i="13"/>
  <c r="F923" i="13"/>
  <c r="F924" i="13"/>
  <c r="F925" i="13"/>
  <c r="F926" i="13"/>
  <c r="F927" i="13"/>
  <c r="F928" i="13"/>
  <c r="F929" i="13"/>
  <c r="F930" i="13"/>
  <c r="F931" i="13"/>
  <c r="F932" i="13"/>
  <c r="L912" i="13"/>
  <c r="L913" i="13"/>
  <c r="L914" i="13"/>
  <c r="L915" i="13"/>
  <c r="L916" i="13"/>
  <c r="L917" i="13"/>
  <c r="L918" i="13"/>
  <c r="L919" i="13"/>
  <c r="L920" i="13"/>
  <c r="L921" i="13"/>
  <c r="L922" i="13"/>
  <c r="L923" i="13"/>
  <c r="L924" i="13"/>
  <c r="L925" i="13"/>
  <c r="L926" i="13"/>
  <c r="L927" i="13"/>
  <c r="L928" i="13"/>
  <c r="L929" i="13"/>
  <c r="L930" i="13"/>
  <c r="L931" i="13"/>
  <c r="L932" i="13"/>
  <c r="G912" i="13"/>
  <c r="G913" i="13"/>
  <c r="G914" i="13"/>
  <c r="G915" i="13"/>
  <c r="G916" i="13"/>
  <c r="G917" i="13"/>
  <c r="G918" i="13"/>
  <c r="G919" i="13"/>
  <c r="G920" i="13"/>
  <c r="G921" i="13"/>
  <c r="G922" i="13"/>
  <c r="G923" i="13"/>
  <c r="G924" i="13"/>
  <c r="G925" i="13"/>
  <c r="G926" i="13"/>
  <c r="G927" i="13"/>
  <c r="G928" i="13"/>
  <c r="G929" i="13"/>
  <c r="G930" i="13"/>
  <c r="G931" i="13"/>
  <c r="G932" i="13"/>
  <c r="B535" i="13"/>
  <c r="B536" i="13"/>
  <c r="B537" i="13"/>
  <c r="B538" i="13"/>
  <c r="B539" i="13"/>
  <c r="B540" i="13"/>
  <c r="B541" i="13"/>
  <c r="B542" i="13"/>
  <c r="B543" i="13"/>
  <c r="B544" i="13"/>
  <c r="B545" i="13"/>
  <c r="B546" i="13"/>
  <c r="B547" i="13"/>
  <c r="B548" i="13"/>
  <c r="B549" i="13"/>
  <c r="B550" i="13"/>
  <c r="B551" i="13"/>
  <c r="B552" i="13"/>
  <c r="B553" i="13"/>
  <c r="B554" i="13"/>
  <c r="B555" i="13"/>
  <c r="B556" i="13"/>
  <c r="B557" i="13"/>
  <c r="B558" i="13"/>
  <c r="B559" i="13"/>
  <c r="B560" i="13"/>
  <c r="B561" i="13"/>
  <c r="B562" i="13"/>
  <c r="B563" i="13"/>
  <c r="B564" i="13"/>
  <c r="B565" i="13"/>
  <c r="B566" i="13"/>
  <c r="B567" i="13"/>
  <c r="B568" i="13"/>
  <c r="B569" i="13"/>
  <c r="B570" i="13"/>
  <c r="B571" i="13"/>
  <c r="B572" i="13"/>
  <c r="B573" i="13"/>
  <c r="B574" i="13"/>
  <c r="B575" i="13"/>
  <c r="B576" i="13"/>
  <c r="B577" i="13"/>
  <c r="B578" i="13"/>
  <c r="B579" i="13"/>
  <c r="B580" i="13"/>
  <c r="B581" i="13"/>
  <c r="B582" i="13"/>
  <c r="B583" i="13"/>
  <c r="B584" i="13"/>
  <c r="B585" i="13"/>
  <c r="B586" i="13"/>
  <c r="B587" i="13"/>
  <c r="B588" i="13"/>
  <c r="B589" i="13"/>
  <c r="B590" i="13"/>
  <c r="B591" i="13"/>
  <c r="B592" i="13"/>
  <c r="B593" i="13"/>
  <c r="B594" i="13"/>
  <c r="B595" i="13"/>
  <c r="B596" i="13"/>
  <c r="B597" i="13"/>
  <c r="B598" i="13"/>
  <c r="B599" i="13"/>
  <c r="B600" i="13"/>
  <c r="B601" i="13"/>
  <c r="B602" i="13"/>
  <c r="B603" i="13"/>
  <c r="B604" i="13"/>
  <c r="B605" i="13"/>
  <c r="B606" i="13"/>
  <c r="B607" i="13"/>
  <c r="B608" i="13"/>
  <c r="B609" i="13"/>
  <c r="B610" i="13"/>
  <c r="B611" i="13"/>
  <c r="B612" i="13"/>
  <c r="B613" i="13"/>
  <c r="B614" i="13"/>
  <c r="B615" i="13"/>
  <c r="B616" i="13"/>
  <c r="B617" i="13"/>
  <c r="B618" i="13"/>
  <c r="B619" i="13"/>
  <c r="B620" i="13"/>
  <c r="B621" i="13"/>
  <c r="B622" i="13"/>
  <c r="B623" i="13"/>
  <c r="B624" i="13"/>
  <c r="B625" i="13"/>
  <c r="B626" i="13"/>
  <c r="B627" i="13"/>
  <c r="B628" i="13"/>
  <c r="B629" i="13"/>
  <c r="B630" i="13"/>
  <c r="B631" i="13"/>
  <c r="B632" i="13"/>
  <c r="B633" i="13"/>
  <c r="B634" i="13"/>
  <c r="B635" i="13"/>
  <c r="B636" i="13"/>
  <c r="B637" i="13"/>
  <c r="B638" i="13"/>
  <c r="B639" i="13"/>
  <c r="B640" i="13"/>
  <c r="B641" i="13"/>
  <c r="B642" i="13"/>
  <c r="B643" i="13"/>
  <c r="B644" i="13"/>
  <c r="B645" i="13"/>
  <c r="B646" i="13"/>
  <c r="B647" i="13"/>
  <c r="B648" i="13"/>
  <c r="B649" i="13"/>
  <c r="B650" i="13"/>
  <c r="B651" i="13"/>
  <c r="B652" i="13"/>
  <c r="B653" i="13"/>
  <c r="B654" i="13"/>
  <c r="B655" i="13"/>
  <c r="B656" i="13"/>
  <c r="B657" i="13"/>
  <c r="B658" i="13"/>
  <c r="B659" i="13"/>
  <c r="B660" i="13"/>
  <c r="B661" i="13"/>
  <c r="B662" i="13"/>
  <c r="B663" i="13"/>
  <c r="B664" i="13"/>
  <c r="B665" i="13"/>
  <c r="B666" i="13"/>
  <c r="B667" i="13"/>
  <c r="B668" i="13"/>
  <c r="B669" i="13"/>
  <c r="B670" i="13"/>
  <c r="B671" i="13"/>
  <c r="B672" i="13"/>
  <c r="B673"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3" i="13"/>
  <c r="E584" i="13"/>
  <c r="E585" i="13"/>
  <c r="E586" i="13"/>
  <c r="E587" i="13"/>
  <c r="E588" i="13"/>
  <c r="E589" i="13"/>
  <c r="E590" i="13"/>
  <c r="E591" i="13"/>
  <c r="E592" i="13"/>
  <c r="E593" i="13"/>
  <c r="E594" i="13"/>
  <c r="E595" i="13"/>
  <c r="E596" i="13"/>
  <c r="E597" i="13"/>
  <c r="E598" i="13"/>
  <c r="E599" i="13"/>
  <c r="E600" i="13"/>
  <c r="E601" i="13"/>
  <c r="E602" i="13"/>
  <c r="E603" i="13"/>
  <c r="E604" i="13"/>
  <c r="E605" i="13"/>
  <c r="E606" i="13"/>
  <c r="E607" i="13"/>
  <c r="E608" i="13"/>
  <c r="E609" i="13"/>
  <c r="E610" i="13"/>
  <c r="E611" i="13"/>
  <c r="E612" i="13"/>
  <c r="E613" i="13"/>
  <c r="E614" i="13"/>
  <c r="E615" i="13"/>
  <c r="E616" i="13"/>
  <c r="E617" i="13"/>
  <c r="E618" i="13"/>
  <c r="E619" i="13"/>
  <c r="E620" i="13"/>
  <c r="E621" i="13"/>
  <c r="E622" i="13"/>
  <c r="E623" i="13"/>
  <c r="E624" i="13"/>
  <c r="E625" i="13"/>
  <c r="E626" i="13"/>
  <c r="E627" i="13"/>
  <c r="E628" i="13"/>
  <c r="E629" i="13"/>
  <c r="E630" i="13"/>
  <c r="E631" i="13"/>
  <c r="E632" i="13"/>
  <c r="E633" i="13"/>
  <c r="E634" i="13"/>
  <c r="E635" i="13"/>
  <c r="E636" i="13"/>
  <c r="E637" i="13"/>
  <c r="E638" i="13"/>
  <c r="E639" i="13"/>
  <c r="E640" i="13"/>
  <c r="E641" i="13"/>
  <c r="E642" i="13"/>
  <c r="E643" i="13"/>
  <c r="E644" i="13"/>
  <c r="E645" i="13"/>
  <c r="E646" i="13"/>
  <c r="E647" i="13"/>
  <c r="E648" i="13"/>
  <c r="E649" i="13"/>
  <c r="E650" i="13"/>
  <c r="E651" i="13"/>
  <c r="E652" i="13"/>
  <c r="E653" i="13"/>
  <c r="E654" i="13"/>
  <c r="E655" i="13"/>
  <c r="E656" i="13"/>
  <c r="E657" i="13"/>
  <c r="E658" i="13"/>
  <c r="E659" i="13"/>
  <c r="E660" i="13"/>
  <c r="E661" i="13"/>
  <c r="E662" i="13"/>
  <c r="E663" i="13"/>
  <c r="E664" i="13"/>
  <c r="E665" i="13"/>
  <c r="E666" i="13"/>
  <c r="E667" i="13"/>
  <c r="E668" i="13"/>
  <c r="E669" i="13"/>
  <c r="E670" i="13"/>
  <c r="E671" i="13"/>
  <c r="E672" i="13"/>
  <c r="E673" i="13"/>
  <c r="F535" i="13"/>
  <c r="F536" i="13"/>
  <c r="F537" i="13"/>
  <c r="F538" i="13"/>
  <c r="F539" i="13"/>
  <c r="F540" i="13"/>
  <c r="F541" i="13"/>
  <c r="F542" i="13"/>
  <c r="F543" i="13"/>
  <c r="F544" i="13"/>
  <c r="F545" i="13"/>
  <c r="F546" i="13"/>
  <c r="F547" i="13"/>
  <c r="F548" i="13"/>
  <c r="F549" i="13"/>
  <c r="F550" i="13"/>
  <c r="F551" i="13"/>
  <c r="F552" i="13"/>
  <c r="F553" i="13"/>
  <c r="F554" i="13"/>
  <c r="F555" i="13"/>
  <c r="F556" i="13"/>
  <c r="F557" i="13"/>
  <c r="F558" i="13"/>
  <c r="F559" i="13"/>
  <c r="F560" i="13"/>
  <c r="F561" i="13"/>
  <c r="F562" i="13"/>
  <c r="F563" i="13"/>
  <c r="F564" i="13"/>
  <c r="F565" i="13"/>
  <c r="F566" i="13"/>
  <c r="F567" i="13"/>
  <c r="F568" i="13"/>
  <c r="F569" i="13"/>
  <c r="F570" i="13"/>
  <c r="F571" i="13"/>
  <c r="F572" i="13"/>
  <c r="F573" i="13"/>
  <c r="F574" i="13"/>
  <c r="F575" i="13"/>
  <c r="F576" i="13"/>
  <c r="F577" i="13"/>
  <c r="F578" i="13"/>
  <c r="F579" i="13"/>
  <c r="F580" i="13"/>
  <c r="F581" i="13"/>
  <c r="F582" i="13"/>
  <c r="F583" i="13"/>
  <c r="F584" i="13"/>
  <c r="F585" i="13"/>
  <c r="F586" i="13"/>
  <c r="F587" i="13"/>
  <c r="F588" i="13"/>
  <c r="F589" i="13"/>
  <c r="F590" i="13"/>
  <c r="F591" i="13"/>
  <c r="F592" i="13"/>
  <c r="F593" i="13"/>
  <c r="F594" i="13"/>
  <c r="F595" i="13"/>
  <c r="F596" i="13"/>
  <c r="F597" i="13"/>
  <c r="F598" i="13"/>
  <c r="F599" i="13"/>
  <c r="F600" i="13"/>
  <c r="F601" i="13"/>
  <c r="F602" i="13"/>
  <c r="F603" i="13"/>
  <c r="F604" i="13"/>
  <c r="F605" i="13"/>
  <c r="F606" i="13"/>
  <c r="F607" i="13"/>
  <c r="F608" i="13"/>
  <c r="F609" i="13"/>
  <c r="F610" i="13"/>
  <c r="F611" i="13"/>
  <c r="F612" i="13"/>
  <c r="F613" i="13"/>
  <c r="F614" i="13"/>
  <c r="F615" i="13"/>
  <c r="F616" i="13"/>
  <c r="F617" i="13"/>
  <c r="F618" i="13"/>
  <c r="F619" i="13"/>
  <c r="F620" i="13"/>
  <c r="F621" i="13"/>
  <c r="F622" i="13"/>
  <c r="F623" i="13"/>
  <c r="F624" i="13"/>
  <c r="F625" i="13"/>
  <c r="F626" i="13"/>
  <c r="F627" i="13"/>
  <c r="F628" i="13"/>
  <c r="F629" i="13"/>
  <c r="F630" i="13"/>
  <c r="F631" i="13"/>
  <c r="F632" i="13"/>
  <c r="F633" i="13"/>
  <c r="F634" i="13"/>
  <c r="F635" i="13"/>
  <c r="F636" i="13"/>
  <c r="F637" i="13"/>
  <c r="F638" i="13"/>
  <c r="F639" i="13"/>
  <c r="F640" i="13"/>
  <c r="F641" i="13"/>
  <c r="F642" i="13"/>
  <c r="F643" i="13"/>
  <c r="F644" i="13"/>
  <c r="F645" i="13"/>
  <c r="F646" i="13"/>
  <c r="F647" i="13"/>
  <c r="F648" i="13"/>
  <c r="F649" i="13"/>
  <c r="F650" i="13"/>
  <c r="F651" i="13"/>
  <c r="F652" i="13"/>
  <c r="F653" i="13"/>
  <c r="F654" i="13"/>
  <c r="F655" i="13"/>
  <c r="F656" i="13"/>
  <c r="F657" i="13"/>
  <c r="F658" i="13"/>
  <c r="F659" i="13"/>
  <c r="F660" i="13"/>
  <c r="F661" i="13"/>
  <c r="F662" i="13"/>
  <c r="F663" i="13"/>
  <c r="F664" i="13"/>
  <c r="F665" i="13"/>
  <c r="F666" i="13"/>
  <c r="F667" i="13"/>
  <c r="F668" i="13"/>
  <c r="F669" i="13"/>
  <c r="F670" i="13"/>
  <c r="F671" i="13"/>
  <c r="F672" i="13"/>
  <c r="F673" i="13"/>
  <c r="L535" i="13"/>
  <c r="L536" i="13"/>
  <c r="L537" i="13"/>
  <c r="L538" i="13"/>
  <c r="L539" i="13"/>
  <c r="L540" i="13"/>
  <c r="L541" i="13"/>
  <c r="L542" i="13"/>
  <c r="L543" i="13"/>
  <c r="L544" i="13"/>
  <c r="L545" i="13"/>
  <c r="L546" i="13"/>
  <c r="L547" i="13"/>
  <c r="L548" i="13"/>
  <c r="L549" i="13"/>
  <c r="L550" i="13"/>
  <c r="L551" i="13"/>
  <c r="L552" i="13"/>
  <c r="L553" i="13"/>
  <c r="L554" i="13"/>
  <c r="L555" i="13"/>
  <c r="L556" i="13"/>
  <c r="L557" i="13"/>
  <c r="L558" i="13"/>
  <c r="L559" i="13"/>
  <c r="L560" i="13"/>
  <c r="L561" i="13"/>
  <c r="L562" i="13"/>
  <c r="L563" i="13"/>
  <c r="L564" i="13"/>
  <c r="L565" i="13"/>
  <c r="L566" i="13"/>
  <c r="L567" i="13"/>
  <c r="L568" i="13"/>
  <c r="L569" i="13"/>
  <c r="L570" i="13"/>
  <c r="L571" i="13"/>
  <c r="L572" i="13"/>
  <c r="L573" i="13"/>
  <c r="L574" i="13"/>
  <c r="L575" i="13"/>
  <c r="L576" i="13"/>
  <c r="L577" i="13"/>
  <c r="L578" i="13"/>
  <c r="L579" i="13"/>
  <c r="L580" i="13"/>
  <c r="L581" i="13"/>
  <c r="L582" i="13"/>
  <c r="L583" i="13"/>
  <c r="L584" i="13"/>
  <c r="L585" i="13"/>
  <c r="L586" i="13"/>
  <c r="L587" i="13"/>
  <c r="L588" i="13"/>
  <c r="L589" i="13"/>
  <c r="L590" i="13"/>
  <c r="L591" i="13"/>
  <c r="L592" i="13"/>
  <c r="L593" i="13"/>
  <c r="L594" i="13"/>
  <c r="L595" i="13"/>
  <c r="L596" i="13"/>
  <c r="L597" i="13"/>
  <c r="L598" i="13"/>
  <c r="L599" i="13"/>
  <c r="L600" i="13"/>
  <c r="L601" i="13"/>
  <c r="L602" i="13"/>
  <c r="L603" i="13"/>
  <c r="L604" i="13"/>
  <c r="L605" i="13"/>
  <c r="L606" i="13"/>
  <c r="L607" i="13"/>
  <c r="L608" i="13"/>
  <c r="L609" i="13"/>
  <c r="L610" i="13"/>
  <c r="L611" i="13"/>
  <c r="L612" i="13"/>
  <c r="L613" i="13"/>
  <c r="L614" i="13"/>
  <c r="L615" i="13"/>
  <c r="L616" i="13"/>
  <c r="L617" i="13"/>
  <c r="L618" i="13"/>
  <c r="L619" i="13"/>
  <c r="L620" i="13"/>
  <c r="L621" i="13"/>
  <c r="L622" i="13"/>
  <c r="L623" i="13"/>
  <c r="L624" i="13"/>
  <c r="L625" i="13"/>
  <c r="L626" i="13"/>
  <c r="L627" i="13"/>
  <c r="L628" i="13"/>
  <c r="L629" i="13"/>
  <c r="L630" i="13"/>
  <c r="L631" i="13"/>
  <c r="L632" i="13"/>
  <c r="L633" i="13"/>
  <c r="L634" i="13"/>
  <c r="L635" i="13"/>
  <c r="L636" i="13"/>
  <c r="L637" i="13"/>
  <c r="L638" i="13"/>
  <c r="L639" i="13"/>
  <c r="L640" i="13"/>
  <c r="L641" i="13"/>
  <c r="L642" i="13"/>
  <c r="L643" i="13"/>
  <c r="L644" i="13"/>
  <c r="L645" i="13"/>
  <c r="L646" i="13"/>
  <c r="L647" i="13"/>
  <c r="L648" i="13"/>
  <c r="L649" i="13"/>
  <c r="L650" i="13"/>
  <c r="L651" i="13"/>
  <c r="L652" i="13"/>
  <c r="L653" i="13"/>
  <c r="L654" i="13"/>
  <c r="L655" i="13"/>
  <c r="L656" i="13"/>
  <c r="L657" i="13"/>
  <c r="L658" i="13"/>
  <c r="L659" i="13"/>
  <c r="L660" i="13"/>
  <c r="L661" i="13"/>
  <c r="L662" i="13"/>
  <c r="L663" i="13"/>
  <c r="L664" i="13"/>
  <c r="L665" i="13"/>
  <c r="L666" i="13"/>
  <c r="L667" i="13"/>
  <c r="L668" i="13"/>
  <c r="L669" i="13"/>
  <c r="L670" i="13"/>
  <c r="L671" i="13"/>
  <c r="L672" i="13"/>
  <c r="L673" i="13"/>
  <c r="G535" i="13"/>
  <c r="G536" i="13"/>
  <c r="G537" i="13"/>
  <c r="G538" i="13"/>
  <c r="G539" i="13"/>
  <c r="G540" i="13"/>
  <c r="G541" i="13"/>
  <c r="G542" i="13"/>
  <c r="G543" i="13"/>
  <c r="G544" i="13"/>
  <c r="G545" i="13"/>
  <c r="G546" i="13"/>
  <c r="G547" i="13"/>
  <c r="G548" i="13"/>
  <c r="G549" i="13"/>
  <c r="G550" i="13"/>
  <c r="G551" i="13"/>
  <c r="G552" i="13"/>
  <c r="G553" i="13"/>
  <c r="G554" i="13"/>
  <c r="G555" i="13"/>
  <c r="G556" i="13"/>
  <c r="G557" i="13"/>
  <c r="G558" i="13"/>
  <c r="G559" i="13"/>
  <c r="G560" i="13"/>
  <c r="G561" i="13"/>
  <c r="G562" i="13"/>
  <c r="G563" i="13"/>
  <c r="G564" i="13"/>
  <c r="G565" i="13"/>
  <c r="G566" i="13"/>
  <c r="G567" i="13"/>
  <c r="G568" i="13"/>
  <c r="G569" i="13"/>
  <c r="G570" i="13"/>
  <c r="G571" i="13"/>
  <c r="G572" i="13"/>
  <c r="G573" i="13"/>
  <c r="G574" i="13"/>
  <c r="G575" i="13"/>
  <c r="G576" i="13"/>
  <c r="G577" i="13"/>
  <c r="G578" i="13"/>
  <c r="G579" i="13"/>
  <c r="G580" i="13"/>
  <c r="G581" i="13"/>
  <c r="G582" i="13"/>
  <c r="G583" i="13"/>
  <c r="G584" i="13"/>
  <c r="G585" i="13"/>
  <c r="G586" i="13"/>
  <c r="G587" i="13"/>
  <c r="G588" i="13"/>
  <c r="G589" i="13"/>
  <c r="G590" i="13"/>
  <c r="G591" i="13"/>
  <c r="G592" i="13"/>
  <c r="G593" i="13"/>
  <c r="G594" i="13"/>
  <c r="G595" i="13"/>
  <c r="G596" i="13"/>
  <c r="G597" i="13"/>
  <c r="G598" i="13"/>
  <c r="G599" i="13"/>
  <c r="G600" i="13"/>
  <c r="G601" i="13"/>
  <c r="G602" i="13"/>
  <c r="G603" i="13"/>
  <c r="G604" i="13"/>
  <c r="G605" i="13"/>
  <c r="G606" i="13"/>
  <c r="G607" i="13"/>
  <c r="G608" i="13"/>
  <c r="G609" i="13"/>
  <c r="G610" i="13"/>
  <c r="G611" i="13"/>
  <c r="G612" i="13"/>
  <c r="G613" i="13"/>
  <c r="G614" i="13"/>
  <c r="G615" i="13"/>
  <c r="G616" i="13"/>
  <c r="G617" i="13"/>
  <c r="G618" i="13"/>
  <c r="G619" i="13"/>
  <c r="G620" i="13"/>
  <c r="G621" i="13"/>
  <c r="G622" i="13"/>
  <c r="G623" i="13"/>
  <c r="G624" i="13"/>
  <c r="G625" i="13"/>
  <c r="G626" i="13"/>
  <c r="G627" i="13"/>
  <c r="G628" i="13"/>
  <c r="G629" i="13"/>
  <c r="G630" i="13"/>
  <c r="G631" i="13"/>
  <c r="G632" i="13"/>
  <c r="G633" i="13"/>
  <c r="G634" i="13"/>
  <c r="G635" i="13"/>
  <c r="G636" i="13"/>
  <c r="G637" i="13"/>
  <c r="G638" i="13"/>
  <c r="G639" i="13"/>
  <c r="G640" i="13"/>
  <c r="G641" i="13"/>
  <c r="G642" i="13"/>
  <c r="G643" i="13"/>
  <c r="G644" i="13"/>
  <c r="G645" i="13"/>
  <c r="G646" i="13"/>
  <c r="G647" i="13"/>
  <c r="G648" i="13"/>
  <c r="G649" i="13"/>
  <c r="G650" i="13"/>
  <c r="G651" i="13"/>
  <c r="G652" i="13"/>
  <c r="G653" i="13"/>
  <c r="G654" i="13"/>
  <c r="G655" i="13"/>
  <c r="G656" i="13"/>
  <c r="G657" i="13"/>
  <c r="G658" i="13"/>
  <c r="G659" i="13"/>
  <c r="G660" i="13"/>
  <c r="G661" i="13"/>
  <c r="G662" i="13"/>
  <c r="G663" i="13"/>
  <c r="G664" i="13"/>
  <c r="G665" i="13"/>
  <c r="G666" i="13"/>
  <c r="G667" i="13"/>
  <c r="G668" i="13"/>
  <c r="G669" i="13"/>
  <c r="G670" i="13"/>
  <c r="G671" i="13"/>
  <c r="G672" i="13"/>
  <c r="G673" i="13"/>
  <c r="B280" i="13"/>
  <c r="B281" i="13"/>
  <c r="B282" i="13"/>
  <c r="B283" i="13"/>
  <c r="B284" i="13"/>
  <c r="B285" i="13"/>
  <c r="B286" i="13"/>
  <c r="B287" i="13"/>
  <c r="B288" i="13"/>
  <c r="B289" i="13"/>
  <c r="B290" i="13"/>
  <c r="B291" i="13"/>
  <c r="B292" i="13"/>
  <c r="B293" i="13"/>
  <c r="B294" i="13"/>
  <c r="B295" i="13"/>
  <c r="B296" i="13"/>
  <c r="B297" i="13"/>
  <c r="B298" i="13"/>
  <c r="B299" i="13"/>
  <c r="B300" i="13"/>
  <c r="B301" i="13"/>
  <c r="B302" i="13"/>
  <c r="B303" i="13"/>
  <c r="B304" i="13"/>
  <c r="B305" i="13"/>
  <c r="B306" i="13"/>
  <c r="B307" i="13"/>
  <c r="B308" i="13"/>
  <c r="B309" i="13"/>
  <c r="B310" i="13"/>
  <c r="B311" i="13"/>
  <c r="B312" i="13"/>
  <c r="B313" i="13"/>
  <c r="B314" i="13"/>
  <c r="B315" i="13"/>
  <c r="B316" i="13"/>
  <c r="B317" i="13"/>
  <c r="B318" i="13"/>
  <c r="B319" i="13"/>
  <c r="B320" i="13"/>
  <c r="B321" i="13"/>
  <c r="B322" i="13"/>
  <c r="B323" i="13"/>
  <c r="B324" i="13"/>
  <c r="B325" i="13"/>
  <c r="B326" i="13"/>
  <c r="B327" i="13"/>
  <c r="B328" i="13"/>
  <c r="B329" i="13"/>
  <c r="B330" i="13"/>
  <c r="B331" i="13"/>
  <c r="B332" i="13"/>
  <c r="B333" i="13"/>
  <c r="B334" i="13"/>
  <c r="B335" i="13"/>
  <c r="B336" i="13"/>
  <c r="B337" i="13"/>
  <c r="B338" i="13"/>
  <c r="B339" i="13"/>
  <c r="B340" i="13"/>
  <c r="B341" i="13"/>
  <c r="B342" i="13"/>
  <c r="B343" i="13"/>
  <c r="B344" i="13"/>
  <c r="B345" i="13"/>
  <c r="B346" i="13"/>
  <c r="B347" i="13"/>
  <c r="B348" i="13"/>
  <c r="B349" i="13"/>
  <c r="B350" i="13"/>
  <c r="B351" i="13"/>
  <c r="B352" i="13"/>
  <c r="B353" i="13"/>
  <c r="B354" i="13"/>
  <c r="B355" i="13"/>
  <c r="B356" i="13"/>
  <c r="B357" i="13"/>
  <c r="B358" i="13"/>
  <c r="B359" i="13"/>
  <c r="B360" i="13"/>
  <c r="B361" i="13"/>
  <c r="B362" i="13"/>
  <c r="B363" i="13"/>
  <c r="B364" i="13"/>
  <c r="B365" i="13"/>
  <c r="B366" i="13"/>
  <c r="B367" i="13"/>
  <c r="B368" i="13"/>
  <c r="B369" i="13"/>
  <c r="B370" i="13"/>
  <c r="B371" i="13"/>
  <c r="B372" i="13"/>
  <c r="B373" i="13"/>
  <c r="B374" i="13"/>
  <c r="B375" i="13"/>
  <c r="B376" i="13"/>
  <c r="B377" i="13"/>
  <c r="B378" i="13"/>
  <c r="B379" i="13"/>
  <c r="B380" i="13"/>
  <c r="B381" i="13"/>
  <c r="B382" i="13"/>
  <c r="B383" i="13"/>
  <c r="B384" i="13"/>
  <c r="B385" i="13"/>
  <c r="B386" i="13"/>
  <c r="B387" i="13"/>
  <c r="B388" i="13"/>
  <c r="B389" i="13"/>
  <c r="B390" i="13"/>
  <c r="B391" i="13"/>
  <c r="B392" i="13"/>
  <c r="B393" i="13"/>
  <c r="B394" i="13"/>
  <c r="B395" i="13"/>
  <c r="B396" i="13"/>
  <c r="B397" i="13"/>
  <c r="B398" i="13"/>
  <c r="B399" i="13"/>
  <c r="B400" i="13"/>
  <c r="B401" i="13"/>
  <c r="B402" i="13"/>
  <c r="B403" i="13"/>
  <c r="B404" i="13"/>
  <c r="B405" i="13"/>
  <c r="B406" i="13"/>
  <c r="B407" i="13"/>
  <c r="B408" i="13"/>
  <c r="B409" i="13"/>
  <c r="B410" i="13"/>
  <c r="B411" i="13"/>
  <c r="B412" i="13"/>
  <c r="B413" i="13"/>
  <c r="B414" i="13"/>
  <c r="B415" i="13"/>
  <c r="B416" i="13"/>
  <c r="B417" i="13"/>
  <c r="B418" i="13"/>
  <c r="B419" i="13"/>
  <c r="B420" i="13"/>
  <c r="B421" i="13"/>
  <c r="B422" i="13"/>
  <c r="B423" i="13"/>
  <c r="B424" i="13"/>
  <c r="B425" i="13"/>
  <c r="B426" i="13"/>
  <c r="B427" i="13"/>
  <c r="B428" i="13"/>
  <c r="B429" i="13"/>
  <c r="B430" i="13"/>
  <c r="B431" i="13"/>
  <c r="B432" i="13"/>
  <c r="B433" i="13"/>
  <c r="B434" i="13"/>
  <c r="B435" i="13"/>
  <c r="B436" i="13"/>
  <c r="B437" i="13"/>
  <c r="B438" i="13"/>
  <c r="B439" i="13"/>
  <c r="B440" i="13"/>
  <c r="B441" i="13"/>
  <c r="B442" i="13"/>
  <c r="B443" i="13"/>
  <c r="B444" i="13"/>
  <c r="B445" i="13"/>
  <c r="B446" i="13"/>
  <c r="B447" i="13"/>
  <c r="B448" i="13"/>
  <c r="B449" i="13"/>
  <c r="B450" i="13"/>
  <c r="B451" i="13"/>
  <c r="B452" i="13"/>
  <c r="B453" i="13"/>
  <c r="B454" i="13"/>
  <c r="B455" i="13"/>
  <c r="B456" i="13"/>
  <c r="B457" i="13"/>
  <c r="B458" i="13"/>
  <c r="B459" i="13"/>
  <c r="B460" i="13"/>
  <c r="B461" i="13"/>
  <c r="B462" i="13"/>
  <c r="B463" i="13"/>
  <c r="B464" i="13"/>
  <c r="B465" i="13"/>
  <c r="B466" i="13"/>
  <c r="B467" i="13"/>
  <c r="B468" i="13"/>
  <c r="B469" i="13"/>
  <c r="B470" i="13"/>
  <c r="B471" i="13"/>
  <c r="B472" i="13"/>
  <c r="B473" i="13"/>
  <c r="B474" i="13"/>
  <c r="B475" i="13"/>
  <c r="B476"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7" i="13"/>
  <c r="F308" i="13"/>
  <c r="F309" i="13"/>
  <c r="F310" i="13"/>
  <c r="F311" i="13"/>
  <c r="F312" i="13"/>
  <c r="F313" i="13"/>
  <c r="F314" i="13"/>
  <c r="F315" i="13"/>
  <c r="F316" i="13"/>
  <c r="F317" i="13"/>
  <c r="F318" i="13"/>
  <c r="F319" i="13"/>
  <c r="F320" i="13"/>
  <c r="F321" i="13"/>
  <c r="F322" i="13"/>
  <c r="F323" i="13"/>
  <c r="F324" i="13"/>
  <c r="F325" i="13"/>
  <c r="F326" i="13"/>
  <c r="F327" i="13"/>
  <c r="F328" i="13"/>
  <c r="F329" i="13"/>
  <c r="F330" i="13"/>
  <c r="F331" i="13"/>
  <c r="F332" i="13"/>
  <c r="F333" i="13"/>
  <c r="F334" i="13"/>
  <c r="F335" i="13"/>
  <c r="F336" i="13"/>
  <c r="F337" i="13"/>
  <c r="F338" i="13"/>
  <c r="F339" i="13"/>
  <c r="F340" i="13"/>
  <c r="F341" i="13"/>
  <c r="F342" i="13"/>
  <c r="F343" i="13"/>
  <c r="F344" i="13"/>
  <c r="F345" i="13"/>
  <c r="F346" i="13"/>
  <c r="F347" i="13"/>
  <c r="F348" i="13"/>
  <c r="F349" i="13"/>
  <c r="F350" i="13"/>
  <c r="F351" i="13"/>
  <c r="F352" i="13"/>
  <c r="F353" i="13"/>
  <c r="F354" i="13"/>
  <c r="F355" i="13"/>
  <c r="F356" i="13"/>
  <c r="F357" i="13"/>
  <c r="F358" i="13"/>
  <c r="F359" i="13"/>
  <c r="F360" i="13"/>
  <c r="F361" i="13"/>
  <c r="F362" i="13"/>
  <c r="F363" i="13"/>
  <c r="F364" i="13"/>
  <c r="F365" i="13"/>
  <c r="F366" i="13"/>
  <c r="F367" i="13"/>
  <c r="F368" i="13"/>
  <c r="F369" i="13"/>
  <c r="F370" i="13"/>
  <c r="F371" i="13"/>
  <c r="F372" i="13"/>
  <c r="F373" i="13"/>
  <c r="F374" i="13"/>
  <c r="F375" i="13"/>
  <c r="F376" i="13"/>
  <c r="F377" i="13"/>
  <c r="F378" i="13"/>
  <c r="F379" i="13"/>
  <c r="F380" i="13"/>
  <c r="F381" i="13"/>
  <c r="F382" i="13"/>
  <c r="F383" i="13"/>
  <c r="F384" i="13"/>
  <c r="F385" i="13"/>
  <c r="F386" i="13"/>
  <c r="F387" i="13"/>
  <c r="F388" i="13"/>
  <c r="F389" i="13"/>
  <c r="F390" i="13"/>
  <c r="F391" i="13"/>
  <c r="F392" i="13"/>
  <c r="F393" i="13"/>
  <c r="F394" i="13"/>
  <c r="F395" i="13"/>
  <c r="F396" i="13"/>
  <c r="F397" i="13"/>
  <c r="F398" i="13"/>
  <c r="F399" i="13"/>
  <c r="F400" i="13"/>
  <c r="F401" i="13"/>
  <c r="F402" i="13"/>
  <c r="F403" i="13"/>
  <c r="F404" i="13"/>
  <c r="F405" i="13"/>
  <c r="F406" i="13"/>
  <c r="F407" i="13"/>
  <c r="F408" i="13"/>
  <c r="F409" i="13"/>
  <c r="F410" i="13"/>
  <c r="F411" i="13"/>
  <c r="F412" i="13"/>
  <c r="F413" i="13"/>
  <c r="F414" i="13"/>
  <c r="F415" i="13"/>
  <c r="F416" i="13"/>
  <c r="F417" i="13"/>
  <c r="F418" i="13"/>
  <c r="F419" i="13"/>
  <c r="F420" i="13"/>
  <c r="F421" i="13"/>
  <c r="F422" i="13"/>
  <c r="F423" i="13"/>
  <c r="F424" i="13"/>
  <c r="F425" i="13"/>
  <c r="F426" i="13"/>
  <c r="F427" i="13"/>
  <c r="F428" i="13"/>
  <c r="F429" i="13"/>
  <c r="F430" i="13"/>
  <c r="F431" i="13"/>
  <c r="F432" i="13"/>
  <c r="F433" i="13"/>
  <c r="F434" i="13"/>
  <c r="F435" i="13"/>
  <c r="F436" i="13"/>
  <c r="F437" i="13"/>
  <c r="F438" i="13"/>
  <c r="F439" i="13"/>
  <c r="F440" i="13"/>
  <c r="F441" i="13"/>
  <c r="F442" i="13"/>
  <c r="F443" i="13"/>
  <c r="F444" i="13"/>
  <c r="F445" i="13"/>
  <c r="F446" i="13"/>
  <c r="F447" i="13"/>
  <c r="F448" i="13"/>
  <c r="F449" i="13"/>
  <c r="F450" i="13"/>
  <c r="F451" i="13"/>
  <c r="F452" i="13"/>
  <c r="F453" i="13"/>
  <c r="F454" i="13"/>
  <c r="F455" i="13"/>
  <c r="F456" i="13"/>
  <c r="F457" i="13"/>
  <c r="F458" i="13"/>
  <c r="F459" i="13"/>
  <c r="F460" i="13"/>
  <c r="F461" i="13"/>
  <c r="F462" i="13"/>
  <c r="F463" i="13"/>
  <c r="F464" i="13"/>
  <c r="F465" i="13"/>
  <c r="F466" i="13"/>
  <c r="F467" i="13"/>
  <c r="F468" i="13"/>
  <c r="F469" i="13"/>
  <c r="F470" i="13"/>
  <c r="F471" i="13"/>
  <c r="F472" i="13"/>
  <c r="F473" i="13"/>
  <c r="F474" i="13"/>
  <c r="F475" i="13"/>
  <c r="F476" i="13"/>
  <c r="L280" i="13"/>
  <c r="L281" i="13"/>
  <c r="L282" i="13"/>
  <c r="L283" i="13"/>
  <c r="L284" i="13"/>
  <c r="L285" i="13"/>
  <c r="L286" i="13"/>
  <c r="L287" i="13"/>
  <c r="L288" i="13"/>
  <c r="L289" i="13"/>
  <c r="L290" i="13"/>
  <c r="L291" i="13"/>
  <c r="L292" i="13"/>
  <c r="L293" i="13"/>
  <c r="L294" i="13"/>
  <c r="L295" i="13"/>
  <c r="L296" i="13"/>
  <c r="L297" i="13"/>
  <c r="L298" i="13"/>
  <c r="L299" i="13"/>
  <c r="L300" i="13"/>
  <c r="L301" i="13"/>
  <c r="L302" i="13"/>
  <c r="L303" i="13"/>
  <c r="L304" i="13"/>
  <c r="L305" i="13"/>
  <c r="L306" i="13"/>
  <c r="L307" i="13"/>
  <c r="L308" i="13"/>
  <c r="L309" i="13"/>
  <c r="L310" i="13"/>
  <c r="L311" i="13"/>
  <c r="L312" i="13"/>
  <c r="L313" i="13"/>
  <c r="L314" i="13"/>
  <c r="L315" i="13"/>
  <c r="L316" i="13"/>
  <c r="L317" i="13"/>
  <c r="L318" i="13"/>
  <c r="L319" i="13"/>
  <c r="L320" i="13"/>
  <c r="L321" i="13"/>
  <c r="L322" i="13"/>
  <c r="L323" i="13"/>
  <c r="L324" i="13"/>
  <c r="L325" i="13"/>
  <c r="L326" i="13"/>
  <c r="L327" i="13"/>
  <c r="L328" i="13"/>
  <c r="L329" i="13"/>
  <c r="L330" i="13"/>
  <c r="L331" i="13"/>
  <c r="L332" i="13"/>
  <c r="L333" i="13"/>
  <c r="L334" i="13"/>
  <c r="L335" i="13"/>
  <c r="L336" i="13"/>
  <c r="L337" i="13"/>
  <c r="L338" i="13"/>
  <c r="L339" i="13"/>
  <c r="L340" i="13"/>
  <c r="L341" i="13"/>
  <c r="L342" i="13"/>
  <c r="L343" i="13"/>
  <c r="L344" i="13"/>
  <c r="L345" i="13"/>
  <c r="L346" i="13"/>
  <c r="L347" i="13"/>
  <c r="L348" i="13"/>
  <c r="L349" i="13"/>
  <c r="L350" i="13"/>
  <c r="L351" i="13"/>
  <c r="L352" i="13"/>
  <c r="L353" i="13"/>
  <c r="L354" i="13"/>
  <c r="L355" i="13"/>
  <c r="L356" i="13"/>
  <c r="L357" i="13"/>
  <c r="L358" i="13"/>
  <c r="L359" i="13"/>
  <c r="L360" i="13"/>
  <c r="L361" i="13"/>
  <c r="L362" i="13"/>
  <c r="L363" i="13"/>
  <c r="L364" i="13"/>
  <c r="L365" i="13"/>
  <c r="L366" i="13"/>
  <c r="L367" i="13"/>
  <c r="L368" i="13"/>
  <c r="L369" i="13"/>
  <c r="L370" i="13"/>
  <c r="L371" i="13"/>
  <c r="L372" i="13"/>
  <c r="L373" i="13"/>
  <c r="L374" i="13"/>
  <c r="L375" i="13"/>
  <c r="L376" i="13"/>
  <c r="L377" i="13"/>
  <c r="L378" i="13"/>
  <c r="L379" i="13"/>
  <c r="L380" i="13"/>
  <c r="L381" i="13"/>
  <c r="L382" i="13"/>
  <c r="L383" i="13"/>
  <c r="L384" i="13"/>
  <c r="L385" i="13"/>
  <c r="L386" i="13"/>
  <c r="L387" i="13"/>
  <c r="L388" i="13"/>
  <c r="L389" i="13"/>
  <c r="L390" i="13"/>
  <c r="L391" i="13"/>
  <c r="L392" i="13"/>
  <c r="L393" i="13"/>
  <c r="L394" i="13"/>
  <c r="L395" i="13"/>
  <c r="L396" i="13"/>
  <c r="L397" i="13"/>
  <c r="L398" i="13"/>
  <c r="L399" i="13"/>
  <c r="L400" i="13"/>
  <c r="L401" i="13"/>
  <c r="L402" i="13"/>
  <c r="L403" i="13"/>
  <c r="L404" i="13"/>
  <c r="L405" i="13"/>
  <c r="L406" i="13"/>
  <c r="L407" i="13"/>
  <c r="L408" i="13"/>
  <c r="L409" i="13"/>
  <c r="L410" i="13"/>
  <c r="L411" i="13"/>
  <c r="L412" i="13"/>
  <c r="L413" i="13"/>
  <c r="L414" i="13"/>
  <c r="L415" i="13"/>
  <c r="L416" i="13"/>
  <c r="L417" i="13"/>
  <c r="L418" i="13"/>
  <c r="L419" i="13"/>
  <c r="L420" i="13"/>
  <c r="L421" i="13"/>
  <c r="L422" i="13"/>
  <c r="L423" i="13"/>
  <c r="L424" i="13"/>
  <c r="L425" i="13"/>
  <c r="L426" i="13"/>
  <c r="L427" i="13"/>
  <c r="L428" i="13"/>
  <c r="L429" i="13"/>
  <c r="L430" i="13"/>
  <c r="L431" i="13"/>
  <c r="L432" i="13"/>
  <c r="L433" i="13"/>
  <c r="L434" i="13"/>
  <c r="L435" i="13"/>
  <c r="L436" i="13"/>
  <c r="L437" i="13"/>
  <c r="L438" i="13"/>
  <c r="L439" i="13"/>
  <c r="L440" i="13"/>
  <c r="L441" i="13"/>
  <c r="L442" i="13"/>
  <c r="L443" i="13"/>
  <c r="L444" i="13"/>
  <c r="L445" i="13"/>
  <c r="L446" i="13"/>
  <c r="L447" i="13"/>
  <c r="L448" i="13"/>
  <c r="L449" i="13"/>
  <c r="L450" i="13"/>
  <c r="L451" i="13"/>
  <c r="L452" i="13"/>
  <c r="L453" i="13"/>
  <c r="L454" i="13"/>
  <c r="L455" i="13"/>
  <c r="L456" i="13"/>
  <c r="L457" i="13"/>
  <c r="L458" i="13"/>
  <c r="L459" i="13"/>
  <c r="L460" i="13"/>
  <c r="L461" i="13"/>
  <c r="L462" i="13"/>
  <c r="L463" i="13"/>
  <c r="L464" i="13"/>
  <c r="L465" i="13"/>
  <c r="L466" i="13"/>
  <c r="L467" i="13"/>
  <c r="L468" i="13"/>
  <c r="L469" i="13"/>
  <c r="L470" i="13"/>
  <c r="L471" i="13"/>
  <c r="L472" i="13"/>
  <c r="L473" i="13"/>
  <c r="L474" i="13"/>
  <c r="L475" i="13"/>
  <c r="L476"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5" i="13"/>
  <c r="G316" i="13"/>
  <c r="G317" i="13"/>
  <c r="G318" i="13"/>
  <c r="G319" i="13"/>
  <c r="G320" i="13"/>
  <c r="G321" i="13"/>
  <c r="G322" i="13"/>
  <c r="G323" i="13"/>
  <c r="G324" i="13"/>
  <c r="G325" i="13"/>
  <c r="G326" i="13"/>
  <c r="G327" i="13"/>
  <c r="G328" i="13"/>
  <c r="G329" i="13"/>
  <c r="G330" i="13"/>
  <c r="G331" i="13"/>
  <c r="G332" i="13"/>
  <c r="G333" i="13"/>
  <c r="G334" i="13"/>
  <c r="G335" i="13"/>
  <c r="G336" i="13"/>
  <c r="G337" i="13"/>
  <c r="G338" i="13"/>
  <c r="G339" i="13"/>
  <c r="G340" i="13"/>
  <c r="G341" i="13"/>
  <c r="G342" i="13"/>
  <c r="G343" i="13"/>
  <c r="G344" i="13"/>
  <c r="G345" i="13"/>
  <c r="G346" i="13"/>
  <c r="G347" i="13"/>
  <c r="G348" i="13"/>
  <c r="G349" i="13"/>
  <c r="G350" i="13"/>
  <c r="G351" i="13"/>
  <c r="G352" i="13"/>
  <c r="G353" i="13"/>
  <c r="G354" i="13"/>
  <c r="G355" i="13"/>
  <c r="G356" i="13"/>
  <c r="G357" i="13"/>
  <c r="G358" i="13"/>
  <c r="G359" i="13"/>
  <c r="G360" i="13"/>
  <c r="G361" i="13"/>
  <c r="G362" i="13"/>
  <c r="G363" i="13"/>
  <c r="G364" i="13"/>
  <c r="G365" i="13"/>
  <c r="G366" i="13"/>
  <c r="G367" i="13"/>
  <c r="G368" i="13"/>
  <c r="G369" i="13"/>
  <c r="G370" i="13"/>
  <c r="G371" i="13"/>
  <c r="G372" i="13"/>
  <c r="G373" i="13"/>
  <c r="G374" i="13"/>
  <c r="G375" i="13"/>
  <c r="G376" i="13"/>
  <c r="G377" i="13"/>
  <c r="G378" i="13"/>
  <c r="G379" i="13"/>
  <c r="G380" i="13"/>
  <c r="G381" i="13"/>
  <c r="G382" i="13"/>
  <c r="G383" i="13"/>
  <c r="G384" i="13"/>
  <c r="G385" i="13"/>
  <c r="G386" i="13"/>
  <c r="G387" i="13"/>
  <c r="G388" i="13"/>
  <c r="G389" i="13"/>
  <c r="G390" i="13"/>
  <c r="G391" i="13"/>
  <c r="G392" i="13"/>
  <c r="G393" i="13"/>
  <c r="G394" i="13"/>
  <c r="G395" i="13"/>
  <c r="G396" i="13"/>
  <c r="G397" i="13"/>
  <c r="G398" i="13"/>
  <c r="G399" i="13"/>
  <c r="G400" i="13"/>
  <c r="G401" i="13"/>
  <c r="G402" i="13"/>
  <c r="G403" i="13"/>
  <c r="G404" i="13"/>
  <c r="G405" i="13"/>
  <c r="G406" i="13"/>
  <c r="G407" i="13"/>
  <c r="G408" i="13"/>
  <c r="G409" i="13"/>
  <c r="G410" i="13"/>
  <c r="G411" i="13"/>
  <c r="G412" i="13"/>
  <c r="G413" i="13"/>
  <c r="G414" i="13"/>
  <c r="G415" i="13"/>
  <c r="G416" i="13"/>
  <c r="G417" i="13"/>
  <c r="G418" i="13"/>
  <c r="G419" i="13"/>
  <c r="G420" i="13"/>
  <c r="G421" i="13"/>
  <c r="G422" i="13"/>
  <c r="G423" i="13"/>
  <c r="G424" i="13"/>
  <c r="G425" i="13"/>
  <c r="G426" i="13"/>
  <c r="G427" i="13"/>
  <c r="G428" i="13"/>
  <c r="G429" i="13"/>
  <c r="G430" i="13"/>
  <c r="G431" i="13"/>
  <c r="G432" i="13"/>
  <c r="G433" i="13"/>
  <c r="G434" i="13"/>
  <c r="G435" i="13"/>
  <c r="G436" i="13"/>
  <c r="G437" i="13"/>
  <c r="G438" i="13"/>
  <c r="G439" i="13"/>
  <c r="G440" i="13"/>
  <c r="G441" i="13"/>
  <c r="G442" i="13"/>
  <c r="G443" i="13"/>
  <c r="G444" i="13"/>
  <c r="G445" i="13"/>
  <c r="G446" i="13"/>
  <c r="G447" i="13"/>
  <c r="G448" i="13"/>
  <c r="G449" i="13"/>
  <c r="G450" i="13"/>
  <c r="G451" i="13"/>
  <c r="G452" i="13"/>
  <c r="G453" i="13"/>
  <c r="G454" i="13"/>
  <c r="G455" i="13"/>
  <c r="G456" i="13"/>
  <c r="G457" i="13"/>
  <c r="G458" i="13"/>
  <c r="G459" i="13"/>
  <c r="G460" i="13"/>
  <c r="G461" i="13"/>
  <c r="G462" i="13"/>
  <c r="G463" i="13"/>
  <c r="G464" i="13"/>
  <c r="G465" i="13"/>
  <c r="G466" i="13"/>
  <c r="G467" i="13"/>
  <c r="G468" i="13"/>
  <c r="G469" i="13"/>
  <c r="G470" i="13"/>
  <c r="G471" i="13"/>
  <c r="G472" i="13"/>
  <c r="G473" i="13"/>
  <c r="G474" i="13"/>
  <c r="G475" i="13"/>
  <c r="G47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44" i="13"/>
  <c r="B245" i="13"/>
  <c r="B24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F102" i="13"/>
  <c r="F103" i="13"/>
  <c r="F104" i="13"/>
  <c r="F105" i="13"/>
  <c r="F106" i="13"/>
  <c r="F107" i="13"/>
  <c r="F108" i="13"/>
  <c r="F109" i="13"/>
  <c r="F110" i="13"/>
  <c r="F111" i="13"/>
  <c r="F112" i="13"/>
  <c r="F113" i="13"/>
  <c r="F114"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8" i="13"/>
  <c r="F139" i="13"/>
  <c r="F140" i="13"/>
  <c r="F141"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6" i="13"/>
  <c r="F187" i="13"/>
  <c r="F188" i="13"/>
  <c r="F189" i="13"/>
  <c r="F190" i="13"/>
  <c r="F191" i="13"/>
  <c r="F192" i="13"/>
  <c r="F193" i="13"/>
  <c r="F194" i="13"/>
  <c r="F195" i="13"/>
  <c r="F196" i="13"/>
  <c r="F197" i="13"/>
  <c r="F198" i="13"/>
  <c r="F199" i="13"/>
  <c r="F200" i="13"/>
  <c r="F201" i="13"/>
  <c r="F202" i="13"/>
  <c r="F203" i="13"/>
  <c r="F204" i="13"/>
  <c r="F205" i="13"/>
  <c r="F206" i="13"/>
  <c r="F207" i="13"/>
  <c r="F208" i="13"/>
  <c r="F209" i="13"/>
  <c r="F210" i="13"/>
  <c r="F211" i="13"/>
  <c r="F212" i="13"/>
  <c r="F213" i="13"/>
  <c r="F214" i="13"/>
  <c r="F215" i="13"/>
  <c r="F216" i="13"/>
  <c r="F217" i="13"/>
  <c r="F218" i="13"/>
  <c r="F219" i="13"/>
  <c r="F220" i="13"/>
  <c r="F221" i="13"/>
  <c r="F222" i="13"/>
  <c r="F223" i="13"/>
  <c r="F224" i="13"/>
  <c r="F225" i="13"/>
  <c r="F226" i="13"/>
  <c r="F227" i="13"/>
  <c r="F228" i="13"/>
  <c r="F229" i="13"/>
  <c r="F230" i="13"/>
  <c r="F231" i="13"/>
  <c r="F232" i="13"/>
  <c r="F233" i="13"/>
  <c r="F234" i="13"/>
  <c r="F235" i="13"/>
  <c r="F236" i="13"/>
  <c r="F237" i="13"/>
  <c r="F238" i="13"/>
  <c r="F239" i="13"/>
  <c r="F240" i="13"/>
  <c r="F241" i="13"/>
  <c r="F242" i="13"/>
  <c r="F243" i="13"/>
  <c r="F244" i="13"/>
  <c r="F245" i="13"/>
  <c r="F24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L183" i="13"/>
  <c r="L184" i="13"/>
  <c r="L185" i="13"/>
  <c r="L186" i="13"/>
  <c r="L187" i="13"/>
  <c r="L188" i="13"/>
  <c r="L189" i="13"/>
  <c r="L190" i="13"/>
  <c r="L191" i="13"/>
  <c r="L192" i="13"/>
  <c r="L193" i="13"/>
  <c r="L194" i="13"/>
  <c r="L195" i="13"/>
  <c r="L196" i="13"/>
  <c r="L197" i="13"/>
  <c r="L198" i="13"/>
  <c r="L199" i="13"/>
  <c r="L200" i="13"/>
  <c r="L201" i="13"/>
  <c r="L202" i="13"/>
  <c r="L203" i="13"/>
  <c r="L204" i="13"/>
  <c r="L205" i="13"/>
  <c r="L206" i="13"/>
  <c r="L207" i="13"/>
  <c r="L208" i="13"/>
  <c r="L209" i="13"/>
  <c r="L210" i="13"/>
  <c r="L211" i="13"/>
  <c r="L212" i="13"/>
  <c r="L213" i="13"/>
  <c r="L214" i="13"/>
  <c r="L215" i="13"/>
  <c r="L216" i="13"/>
  <c r="L217" i="13"/>
  <c r="L218" i="13"/>
  <c r="L219" i="13"/>
  <c r="L220" i="13"/>
  <c r="L221" i="13"/>
  <c r="L222" i="13"/>
  <c r="L223" i="13"/>
  <c r="L224" i="13"/>
  <c r="L225" i="13"/>
  <c r="L226" i="13"/>
  <c r="L227" i="13"/>
  <c r="L228" i="13"/>
  <c r="L229" i="13"/>
  <c r="L230" i="13"/>
  <c r="L231" i="13"/>
  <c r="L232" i="13"/>
  <c r="L233" i="13"/>
  <c r="L234" i="13"/>
  <c r="L235" i="13"/>
  <c r="L236" i="13"/>
  <c r="L237" i="13"/>
  <c r="L238" i="13"/>
  <c r="L239" i="13"/>
  <c r="L240" i="13"/>
  <c r="L241" i="13"/>
  <c r="L242" i="13"/>
  <c r="L243" i="13"/>
  <c r="L244" i="13"/>
  <c r="L245" i="13"/>
  <c r="L24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7" i="13"/>
  <c r="G108" i="13"/>
  <c r="G109" i="13"/>
  <c r="G110" i="13"/>
  <c r="G111" i="13"/>
  <c r="G112" i="13"/>
  <c r="G113" i="13"/>
  <c r="G114"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89" i="13"/>
  <c r="G190" i="13"/>
  <c r="G191" i="13"/>
  <c r="G192" i="13"/>
  <c r="G193" i="13"/>
  <c r="G194" i="13"/>
  <c r="G195" i="13"/>
  <c r="G196" i="13"/>
  <c r="G197" i="13"/>
  <c r="G198" i="13"/>
  <c r="G199" i="13"/>
  <c r="G200" i="13"/>
  <c r="G201" i="13"/>
  <c r="G202" i="13"/>
  <c r="G203" i="13"/>
  <c r="G204" i="13"/>
  <c r="G205" i="13"/>
  <c r="G206" i="13"/>
  <c r="G207" i="13"/>
  <c r="G208" i="13"/>
  <c r="G209" i="13"/>
  <c r="G210" i="13"/>
  <c r="G211" i="13"/>
  <c r="G212" i="13"/>
  <c r="G213" i="13"/>
  <c r="G214" i="13"/>
  <c r="G215" i="13"/>
  <c r="G216" i="13"/>
  <c r="G217" i="13"/>
  <c r="G218" i="13"/>
  <c r="G219" i="13"/>
  <c r="G220" i="13"/>
  <c r="G221" i="13"/>
  <c r="G222" i="13"/>
  <c r="G223" i="13"/>
  <c r="G224" i="13"/>
  <c r="G225" i="13"/>
  <c r="G226" i="13"/>
  <c r="G227" i="13"/>
  <c r="G228" i="13"/>
  <c r="G229" i="13"/>
  <c r="G230" i="13"/>
  <c r="G231" i="13"/>
  <c r="G232" i="13"/>
  <c r="G233" i="13"/>
  <c r="G234" i="13"/>
  <c r="G235" i="13"/>
  <c r="G236" i="13"/>
  <c r="G237" i="13"/>
  <c r="G238" i="13"/>
  <c r="G239" i="13"/>
  <c r="G240" i="13"/>
  <c r="G241" i="13"/>
  <c r="G242" i="13"/>
  <c r="G243" i="13"/>
  <c r="G244" i="13"/>
  <c r="G245" i="13"/>
  <c r="G246" i="13"/>
  <c r="B247" i="13"/>
  <c r="B248" i="13"/>
  <c r="B249" i="13"/>
  <c r="B250" i="13"/>
  <c r="B251" i="13"/>
  <c r="B252" i="13"/>
  <c r="B253" i="13"/>
  <c r="B254" i="13"/>
  <c r="B255" i="13"/>
  <c r="B256" i="13"/>
  <c r="B257" i="13"/>
  <c r="B258" i="13"/>
  <c r="B259" i="13"/>
  <c r="B260" i="13"/>
  <c r="B261" i="13"/>
  <c r="B262" i="13"/>
  <c r="B263" i="13"/>
  <c r="B264" i="13"/>
  <c r="B265" i="13"/>
  <c r="B266" i="13"/>
  <c r="B267" i="13"/>
  <c r="B268" i="13"/>
  <c r="B269" i="13"/>
  <c r="B270" i="13"/>
  <c r="B271" i="13"/>
  <c r="B272" i="13"/>
  <c r="B273" i="13"/>
  <c r="B274" i="13"/>
  <c r="B275" i="13"/>
  <c r="B276" i="13"/>
  <c r="B277" i="13"/>
  <c r="B278" i="13"/>
  <c r="B279" i="13"/>
  <c r="B477" i="13"/>
  <c r="B478" i="13"/>
  <c r="B479" i="13"/>
  <c r="B480" i="13"/>
  <c r="B481" i="13"/>
  <c r="B482" i="13"/>
  <c r="B483" i="13"/>
  <c r="B484" i="13"/>
  <c r="B485" i="13"/>
  <c r="B486" i="13"/>
  <c r="B487" i="13"/>
  <c r="B488" i="13"/>
  <c r="B489" i="13"/>
  <c r="B490" i="13"/>
  <c r="B491" i="13"/>
  <c r="B492" i="13"/>
  <c r="B493" i="13"/>
  <c r="B494" i="13"/>
  <c r="B495" i="13"/>
  <c r="B496" i="13"/>
  <c r="B497" i="13"/>
  <c r="B498" i="13"/>
  <c r="B499" i="13"/>
  <c r="B500" i="13"/>
  <c r="B501" i="13"/>
  <c r="B502" i="13"/>
  <c r="B503" i="13"/>
  <c r="B504" i="13"/>
  <c r="B505" i="13"/>
  <c r="B506" i="13"/>
  <c r="B507" i="13"/>
  <c r="B508" i="13"/>
  <c r="B509" i="13"/>
  <c r="B510" i="13"/>
  <c r="B511" i="13"/>
  <c r="B512" i="13"/>
  <c r="B513" i="13"/>
  <c r="B514" i="13"/>
  <c r="B515" i="13"/>
  <c r="B516" i="13"/>
  <c r="B517" i="13"/>
  <c r="B518" i="13"/>
  <c r="B519" i="13"/>
  <c r="B520" i="13"/>
  <c r="B521" i="13"/>
  <c r="B522" i="13"/>
  <c r="B523" i="13"/>
  <c r="B524" i="13"/>
  <c r="B525" i="13"/>
  <c r="B526" i="13"/>
  <c r="B527" i="13"/>
  <c r="B528" i="13"/>
  <c r="B529" i="13"/>
  <c r="B530" i="13"/>
  <c r="B531" i="13"/>
  <c r="B532" i="13"/>
  <c r="B533" i="13"/>
  <c r="B534" i="13"/>
  <c r="B674" i="13"/>
  <c r="B675" i="13"/>
  <c r="B676" i="13"/>
  <c r="B677" i="13"/>
  <c r="B678" i="13"/>
  <c r="B679" i="13"/>
  <c r="B680" i="13"/>
  <c r="B681" i="13"/>
  <c r="B682" i="13"/>
  <c r="B683" i="13"/>
  <c r="B684" i="13"/>
  <c r="B685" i="13"/>
  <c r="B686" i="13"/>
  <c r="B687" i="13"/>
  <c r="B688" i="13"/>
  <c r="B689" i="13"/>
  <c r="B690" i="13"/>
  <c r="B691" i="13"/>
  <c r="B692" i="13"/>
  <c r="B693" i="13"/>
  <c r="B694" i="13"/>
  <c r="B695" i="13"/>
  <c r="B696" i="13"/>
  <c r="B697"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674" i="13"/>
  <c r="E675" i="13"/>
  <c r="E676" i="13"/>
  <c r="E677" i="13"/>
  <c r="E678" i="13"/>
  <c r="E679" i="13"/>
  <c r="E680" i="13"/>
  <c r="E681" i="13"/>
  <c r="E682" i="13"/>
  <c r="E683" i="13"/>
  <c r="E684" i="13"/>
  <c r="E685" i="13"/>
  <c r="E686" i="13"/>
  <c r="E687" i="13"/>
  <c r="E688" i="13"/>
  <c r="E689" i="13"/>
  <c r="E690" i="13"/>
  <c r="E691" i="13"/>
  <c r="E692" i="13"/>
  <c r="E693" i="13"/>
  <c r="E694" i="13"/>
  <c r="E695" i="13"/>
  <c r="E696" i="13"/>
  <c r="E697"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477" i="13"/>
  <c r="F478" i="13"/>
  <c r="F479" i="13"/>
  <c r="F480" i="13"/>
  <c r="F481" i="13"/>
  <c r="F482" i="13"/>
  <c r="F483" i="13"/>
  <c r="F484" i="13"/>
  <c r="F485" i="13"/>
  <c r="F486" i="13"/>
  <c r="F487" i="13"/>
  <c r="F488" i="13"/>
  <c r="F489" i="13"/>
  <c r="F490" i="13"/>
  <c r="F491" i="13"/>
  <c r="F492" i="13"/>
  <c r="F493" i="13"/>
  <c r="F494" i="13"/>
  <c r="F495" i="13"/>
  <c r="F496" i="13"/>
  <c r="F497" i="13"/>
  <c r="F498" i="13"/>
  <c r="F499" i="13"/>
  <c r="F500" i="13"/>
  <c r="F501" i="13"/>
  <c r="F502" i="13"/>
  <c r="F503" i="13"/>
  <c r="F504" i="13"/>
  <c r="F505" i="13"/>
  <c r="F506" i="13"/>
  <c r="F507" i="13"/>
  <c r="F508" i="13"/>
  <c r="F509" i="13"/>
  <c r="F510" i="13"/>
  <c r="F511" i="13"/>
  <c r="F512" i="13"/>
  <c r="F513" i="13"/>
  <c r="F514" i="13"/>
  <c r="F515" i="13"/>
  <c r="F516" i="13"/>
  <c r="F517" i="13"/>
  <c r="F518" i="13"/>
  <c r="F519" i="13"/>
  <c r="F520" i="13"/>
  <c r="F521" i="13"/>
  <c r="F522" i="13"/>
  <c r="F523" i="13"/>
  <c r="F524" i="13"/>
  <c r="F525" i="13"/>
  <c r="F526" i="13"/>
  <c r="F527" i="13"/>
  <c r="F528" i="13"/>
  <c r="F529" i="13"/>
  <c r="F530" i="13"/>
  <c r="F531" i="13"/>
  <c r="F532" i="13"/>
  <c r="F533" i="13"/>
  <c r="F534" i="13"/>
  <c r="F674" i="13"/>
  <c r="F675" i="13"/>
  <c r="F676" i="13"/>
  <c r="F677" i="13"/>
  <c r="F678" i="13"/>
  <c r="F679" i="13"/>
  <c r="F680" i="13"/>
  <c r="F681" i="13"/>
  <c r="F682" i="13"/>
  <c r="F683" i="13"/>
  <c r="F684" i="13"/>
  <c r="F685" i="13"/>
  <c r="F686" i="13"/>
  <c r="F687" i="13"/>
  <c r="F688" i="13"/>
  <c r="F689" i="13"/>
  <c r="F690" i="13"/>
  <c r="F691" i="13"/>
  <c r="F692" i="13"/>
  <c r="F693" i="13"/>
  <c r="F694" i="13"/>
  <c r="F695" i="13"/>
  <c r="F696" i="13"/>
  <c r="F697" i="13"/>
  <c r="L247" i="13"/>
  <c r="L248" i="13"/>
  <c r="L249" i="13"/>
  <c r="L250" i="13"/>
  <c r="L251" i="13"/>
  <c r="L252" i="13"/>
  <c r="L253" i="13"/>
  <c r="L254" i="13"/>
  <c r="L255" i="13"/>
  <c r="L256" i="13"/>
  <c r="L257" i="13"/>
  <c r="L258" i="13"/>
  <c r="L259" i="13"/>
  <c r="L260" i="13"/>
  <c r="L261" i="13"/>
  <c r="L262" i="13"/>
  <c r="L263" i="13"/>
  <c r="L264" i="13"/>
  <c r="L265" i="13"/>
  <c r="L266" i="13"/>
  <c r="L267" i="13"/>
  <c r="L268" i="13"/>
  <c r="L269" i="13"/>
  <c r="L270" i="13"/>
  <c r="L271" i="13"/>
  <c r="L272" i="13"/>
  <c r="L273" i="13"/>
  <c r="L274" i="13"/>
  <c r="L275" i="13"/>
  <c r="L276" i="13"/>
  <c r="L277" i="13"/>
  <c r="L278" i="13"/>
  <c r="L279" i="13"/>
  <c r="L477" i="13"/>
  <c r="L478" i="13"/>
  <c r="L479" i="13"/>
  <c r="L480" i="13"/>
  <c r="L481" i="13"/>
  <c r="L482" i="13"/>
  <c r="L483" i="13"/>
  <c r="L484" i="13"/>
  <c r="L485" i="13"/>
  <c r="L486" i="13"/>
  <c r="L487" i="13"/>
  <c r="L488" i="13"/>
  <c r="L489" i="13"/>
  <c r="L490" i="13"/>
  <c r="L491" i="13"/>
  <c r="L492" i="13"/>
  <c r="L493" i="13"/>
  <c r="L494" i="13"/>
  <c r="L495" i="13"/>
  <c r="L496" i="13"/>
  <c r="L497" i="13"/>
  <c r="L498" i="13"/>
  <c r="L499" i="13"/>
  <c r="L500" i="13"/>
  <c r="L501" i="13"/>
  <c r="L502" i="13"/>
  <c r="L503" i="13"/>
  <c r="L504" i="13"/>
  <c r="L505" i="13"/>
  <c r="L506" i="13"/>
  <c r="L507" i="13"/>
  <c r="L508" i="13"/>
  <c r="L509" i="13"/>
  <c r="L510" i="13"/>
  <c r="L511" i="13"/>
  <c r="L512" i="13"/>
  <c r="L513" i="13"/>
  <c r="L514" i="13"/>
  <c r="L515" i="13"/>
  <c r="L516" i="13"/>
  <c r="L517" i="13"/>
  <c r="L518" i="13"/>
  <c r="L519" i="13"/>
  <c r="L520" i="13"/>
  <c r="L521" i="13"/>
  <c r="L522" i="13"/>
  <c r="L523" i="13"/>
  <c r="L524" i="13"/>
  <c r="L525" i="13"/>
  <c r="L526" i="13"/>
  <c r="L527" i="13"/>
  <c r="L528" i="13"/>
  <c r="L529" i="13"/>
  <c r="L530" i="13"/>
  <c r="L531" i="13"/>
  <c r="L532" i="13"/>
  <c r="L533" i="13"/>
  <c r="L534" i="13"/>
  <c r="L674" i="13"/>
  <c r="L675" i="13"/>
  <c r="L676" i="13"/>
  <c r="L677" i="13"/>
  <c r="L678" i="13"/>
  <c r="L679" i="13"/>
  <c r="L680" i="13"/>
  <c r="L681" i="13"/>
  <c r="L682" i="13"/>
  <c r="L683" i="13"/>
  <c r="L684" i="13"/>
  <c r="L685" i="13"/>
  <c r="L686" i="13"/>
  <c r="L687" i="13"/>
  <c r="L688" i="13"/>
  <c r="L689" i="13"/>
  <c r="L690" i="13"/>
  <c r="L691" i="13"/>
  <c r="L692" i="13"/>
  <c r="L693" i="13"/>
  <c r="L694" i="13"/>
  <c r="L695" i="13"/>
  <c r="L696" i="13"/>
  <c r="L697"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477" i="13"/>
  <c r="G478" i="13"/>
  <c r="G479" i="13"/>
  <c r="G480" i="13"/>
  <c r="G481" i="13"/>
  <c r="G482" i="13"/>
  <c r="G483" i="13"/>
  <c r="G484" i="13"/>
  <c r="G485" i="13"/>
  <c r="G486" i="13"/>
  <c r="G487" i="13"/>
  <c r="G488" i="13"/>
  <c r="G489" i="13"/>
  <c r="G490" i="13"/>
  <c r="G491" i="13"/>
  <c r="G492" i="13"/>
  <c r="G493" i="13"/>
  <c r="G494" i="13"/>
  <c r="G495" i="13"/>
  <c r="G496" i="13"/>
  <c r="G497" i="13"/>
  <c r="G498" i="13"/>
  <c r="G499" i="13"/>
  <c r="G500" i="13"/>
  <c r="G501" i="13"/>
  <c r="G502" i="13"/>
  <c r="G503" i="13"/>
  <c r="G504" i="13"/>
  <c r="G505" i="13"/>
  <c r="G506" i="13"/>
  <c r="G507" i="13"/>
  <c r="G508" i="13"/>
  <c r="G509" i="13"/>
  <c r="G510" i="13"/>
  <c r="G511" i="13"/>
  <c r="G512" i="13"/>
  <c r="G513" i="13"/>
  <c r="G514" i="13"/>
  <c r="G515" i="13"/>
  <c r="G516" i="13"/>
  <c r="G517" i="13"/>
  <c r="G518" i="13"/>
  <c r="G519" i="13"/>
  <c r="G520" i="13"/>
  <c r="G521" i="13"/>
  <c r="G522" i="13"/>
  <c r="G523" i="13"/>
  <c r="G524" i="13"/>
  <c r="G525" i="13"/>
  <c r="G526" i="13"/>
  <c r="G527" i="13"/>
  <c r="G528" i="13"/>
  <c r="G529" i="13"/>
  <c r="G530" i="13"/>
  <c r="G531" i="13"/>
  <c r="G532" i="13"/>
  <c r="G533" i="13"/>
  <c r="G534" i="13"/>
  <c r="G674" i="13"/>
  <c r="G675" i="13"/>
  <c r="G676" i="13"/>
  <c r="G677" i="13"/>
  <c r="G678" i="13"/>
  <c r="G679" i="13"/>
  <c r="G680" i="13"/>
  <c r="G681" i="13"/>
  <c r="G682" i="13"/>
  <c r="G683" i="13"/>
  <c r="G684" i="13"/>
  <c r="G685" i="13"/>
  <c r="G686" i="13"/>
  <c r="G687" i="13"/>
  <c r="G688" i="13"/>
  <c r="G689" i="13"/>
  <c r="G690" i="13"/>
  <c r="G691" i="13"/>
  <c r="G692" i="13"/>
  <c r="G693" i="13"/>
  <c r="G694" i="13"/>
  <c r="G695" i="13"/>
  <c r="G696" i="13"/>
  <c r="G697" i="13"/>
  <c r="B994" i="13"/>
  <c r="E994" i="13"/>
  <c r="F994" i="13"/>
  <c r="L994" i="13"/>
  <c r="G994" i="13"/>
  <c r="B698" i="13"/>
  <c r="B699" i="13"/>
  <c r="B700" i="13"/>
  <c r="B701" i="13"/>
  <c r="B702" i="13"/>
  <c r="B703" i="13"/>
  <c r="B704" i="13"/>
  <c r="B705" i="13"/>
  <c r="B706" i="13"/>
  <c r="B707" i="13"/>
  <c r="B708" i="13"/>
  <c r="B709" i="13"/>
  <c r="B710" i="13"/>
  <c r="B711" i="13"/>
  <c r="B712" i="13"/>
  <c r="B713" i="13"/>
  <c r="B714" i="13"/>
  <c r="B715" i="13"/>
  <c r="B716" i="13"/>
  <c r="B717" i="13"/>
  <c r="B718" i="13"/>
  <c r="B719" i="13"/>
  <c r="B720" i="13"/>
  <c r="B721" i="13"/>
  <c r="B722" i="13"/>
  <c r="B723" i="13"/>
  <c r="B724" i="13"/>
  <c r="B725" i="13"/>
  <c r="B726" i="13"/>
  <c r="B727" i="13"/>
  <c r="B728" i="13"/>
  <c r="B729" i="13"/>
  <c r="B730" i="13"/>
  <c r="B731" i="13"/>
  <c r="B732" i="13"/>
  <c r="B733" i="13"/>
  <c r="B734" i="13"/>
  <c r="B735" i="13"/>
  <c r="B736" i="13"/>
  <c r="B737" i="13"/>
  <c r="B738" i="13"/>
  <c r="B739" i="13"/>
  <c r="B740" i="13"/>
  <c r="B741" i="13"/>
  <c r="B742" i="13"/>
  <c r="B743" i="13"/>
  <c r="B744" i="13"/>
  <c r="B745" i="13"/>
  <c r="B746" i="13"/>
  <c r="B747" i="13"/>
  <c r="B748" i="13"/>
  <c r="B749" i="13"/>
  <c r="B750" i="13"/>
  <c r="B751" i="13"/>
  <c r="B752" i="13"/>
  <c r="B753" i="13"/>
  <c r="B754" i="13"/>
  <c r="E698" i="13"/>
  <c r="E699" i="13"/>
  <c r="E700" i="13"/>
  <c r="E701" i="13"/>
  <c r="E702" i="13"/>
  <c r="E703" i="13"/>
  <c r="E704" i="13"/>
  <c r="E705" i="13"/>
  <c r="E706" i="13"/>
  <c r="E707" i="13"/>
  <c r="E708" i="13"/>
  <c r="E709" i="13"/>
  <c r="E710" i="13"/>
  <c r="E711" i="13"/>
  <c r="E712" i="13"/>
  <c r="E713" i="13"/>
  <c r="E714" i="13"/>
  <c r="E715" i="13"/>
  <c r="E716" i="13"/>
  <c r="E717" i="13"/>
  <c r="E718" i="13"/>
  <c r="E719" i="13"/>
  <c r="E720" i="13"/>
  <c r="E721" i="13"/>
  <c r="E722" i="13"/>
  <c r="E723" i="13"/>
  <c r="E724" i="13"/>
  <c r="E725" i="13"/>
  <c r="E726" i="13"/>
  <c r="E727" i="13"/>
  <c r="E728" i="13"/>
  <c r="E729" i="13"/>
  <c r="E730" i="13"/>
  <c r="E731" i="13"/>
  <c r="E732" i="13"/>
  <c r="E733" i="13"/>
  <c r="E734" i="13"/>
  <c r="E735" i="13"/>
  <c r="E736" i="13"/>
  <c r="E737" i="13"/>
  <c r="E738" i="13"/>
  <c r="E739" i="13"/>
  <c r="E740" i="13"/>
  <c r="E741" i="13"/>
  <c r="E742" i="13"/>
  <c r="E743" i="13"/>
  <c r="E744" i="13"/>
  <c r="E745" i="13"/>
  <c r="E746" i="13"/>
  <c r="E747" i="13"/>
  <c r="E748" i="13"/>
  <c r="E749" i="13"/>
  <c r="E750" i="13"/>
  <c r="E751" i="13"/>
  <c r="E752" i="13"/>
  <c r="E753" i="13"/>
  <c r="E754" i="13"/>
  <c r="F698" i="13"/>
  <c r="F699" i="13"/>
  <c r="F700" i="13"/>
  <c r="F701" i="13"/>
  <c r="F702" i="13"/>
  <c r="F703" i="13"/>
  <c r="F704" i="13"/>
  <c r="F705" i="13"/>
  <c r="F706" i="13"/>
  <c r="F707" i="13"/>
  <c r="F708" i="13"/>
  <c r="F709" i="13"/>
  <c r="F710" i="13"/>
  <c r="F711" i="13"/>
  <c r="F712" i="13"/>
  <c r="F713" i="13"/>
  <c r="F714" i="13"/>
  <c r="F715" i="13"/>
  <c r="F716" i="13"/>
  <c r="F717" i="13"/>
  <c r="F718" i="13"/>
  <c r="F719" i="13"/>
  <c r="F720" i="13"/>
  <c r="F721" i="13"/>
  <c r="F722" i="13"/>
  <c r="F723" i="13"/>
  <c r="F724" i="13"/>
  <c r="F725" i="13"/>
  <c r="F726" i="13"/>
  <c r="F727" i="13"/>
  <c r="F728" i="13"/>
  <c r="F729" i="13"/>
  <c r="F730" i="13"/>
  <c r="F731" i="13"/>
  <c r="F732" i="13"/>
  <c r="F733" i="13"/>
  <c r="F734" i="13"/>
  <c r="F735" i="13"/>
  <c r="F736" i="13"/>
  <c r="F737" i="13"/>
  <c r="F738" i="13"/>
  <c r="F739" i="13"/>
  <c r="F740" i="13"/>
  <c r="F741" i="13"/>
  <c r="F742" i="13"/>
  <c r="F743" i="13"/>
  <c r="F744" i="13"/>
  <c r="F745" i="13"/>
  <c r="F746" i="13"/>
  <c r="F747" i="13"/>
  <c r="F748" i="13"/>
  <c r="F749" i="13"/>
  <c r="F750" i="13"/>
  <c r="F751" i="13"/>
  <c r="F752" i="13"/>
  <c r="F753" i="13"/>
  <c r="F754" i="13"/>
  <c r="L698" i="13"/>
  <c r="L699" i="13"/>
  <c r="L700" i="13"/>
  <c r="L701" i="13"/>
  <c r="L702" i="13"/>
  <c r="L703" i="13"/>
  <c r="L704" i="13"/>
  <c r="L705" i="13"/>
  <c r="L706" i="13"/>
  <c r="L707" i="13"/>
  <c r="L708" i="13"/>
  <c r="L709" i="13"/>
  <c r="L710" i="13"/>
  <c r="L711" i="13"/>
  <c r="L712" i="13"/>
  <c r="L713" i="13"/>
  <c r="L714" i="13"/>
  <c r="L715" i="13"/>
  <c r="L716" i="13"/>
  <c r="L717" i="13"/>
  <c r="L718" i="13"/>
  <c r="L719" i="13"/>
  <c r="L720" i="13"/>
  <c r="L721" i="13"/>
  <c r="L722" i="13"/>
  <c r="L723" i="13"/>
  <c r="L724" i="13"/>
  <c r="L725" i="13"/>
  <c r="L726" i="13"/>
  <c r="L727" i="13"/>
  <c r="L728" i="13"/>
  <c r="L729" i="13"/>
  <c r="L730" i="13"/>
  <c r="L731" i="13"/>
  <c r="L732" i="13"/>
  <c r="L733" i="13"/>
  <c r="L734" i="13"/>
  <c r="L735" i="13"/>
  <c r="L736" i="13"/>
  <c r="L737" i="13"/>
  <c r="L738" i="13"/>
  <c r="L739" i="13"/>
  <c r="L740" i="13"/>
  <c r="L741" i="13"/>
  <c r="L742" i="13"/>
  <c r="L743" i="13"/>
  <c r="L744" i="13"/>
  <c r="L745" i="13"/>
  <c r="L746" i="13"/>
  <c r="L747" i="13"/>
  <c r="L748" i="13"/>
  <c r="L749" i="13"/>
  <c r="L750" i="13"/>
  <c r="L751" i="13"/>
  <c r="L752" i="13"/>
  <c r="L753" i="13"/>
  <c r="L754" i="13"/>
  <c r="G698" i="13"/>
  <c r="G699" i="13"/>
  <c r="G700" i="13"/>
  <c r="G701" i="13"/>
  <c r="G702" i="13"/>
  <c r="G703" i="13"/>
  <c r="G704" i="13"/>
  <c r="G705" i="13"/>
  <c r="G706" i="13"/>
  <c r="G707" i="13"/>
  <c r="G708" i="13"/>
  <c r="G709" i="13"/>
  <c r="G710" i="13"/>
  <c r="G711" i="13"/>
  <c r="G712" i="13"/>
  <c r="G713" i="13"/>
  <c r="G714" i="13"/>
  <c r="G715" i="13"/>
  <c r="G716" i="13"/>
  <c r="G717" i="13"/>
  <c r="G718" i="13"/>
  <c r="G719" i="13"/>
  <c r="G720" i="13"/>
  <c r="G721" i="13"/>
  <c r="G722" i="13"/>
  <c r="G723" i="13"/>
  <c r="G724" i="13"/>
  <c r="G725" i="13"/>
  <c r="G726" i="13"/>
  <c r="G727" i="13"/>
  <c r="G728" i="13"/>
  <c r="G729" i="13"/>
  <c r="G730" i="13"/>
  <c r="G731" i="13"/>
  <c r="G732" i="13"/>
  <c r="G733" i="13"/>
  <c r="G734" i="13"/>
  <c r="G735" i="13"/>
  <c r="G736" i="13"/>
  <c r="G737" i="13"/>
  <c r="G738" i="13"/>
  <c r="G739" i="13"/>
  <c r="G740" i="13"/>
  <c r="G741" i="13"/>
  <c r="G742" i="13"/>
  <c r="G743" i="13"/>
  <c r="G744" i="13"/>
  <c r="G745" i="13"/>
  <c r="G746" i="13"/>
  <c r="G747" i="13"/>
  <c r="G748" i="13"/>
  <c r="G749" i="13"/>
  <c r="G750" i="13"/>
  <c r="G751" i="13"/>
  <c r="G752" i="13"/>
  <c r="G753" i="13"/>
  <c r="G754" i="13"/>
  <c r="B837" i="13"/>
  <c r="B838" i="13"/>
  <c r="B839" i="13"/>
  <c r="B840" i="13"/>
  <c r="B841" i="13"/>
  <c r="B842" i="13"/>
  <c r="B843" i="13"/>
  <c r="B844" i="13"/>
  <c r="B845" i="13"/>
  <c r="B846" i="13"/>
  <c r="B847" i="13"/>
  <c r="B848" i="13"/>
  <c r="B849" i="13"/>
  <c r="B850" i="13"/>
  <c r="B851" i="13"/>
  <c r="B852" i="13"/>
  <c r="B853" i="13"/>
  <c r="B854" i="13"/>
  <c r="B855" i="13"/>
  <c r="B856" i="13"/>
  <c r="B857" i="13"/>
  <c r="B906" i="13"/>
  <c r="B907" i="13"/>
  <c r="E837" i="13"/>
  <c r="E838" i="13"/>
  <c r="E839" i="13"/>
  <c r="E840" i="13"/>
  <c r="E841" i="13"/>
  <c r="E842" i="13"/>
  <c r="E843" i="13"/>
  <c r="E844" i="13"/>
  <c r="E845" i="13"/>
  <c r="E846" i="13"/>
  <c r="E847" i="13"/>
  <c r="E848" i="13"/>
  <c r="E849" i="13"/>
  <c r="E850" i="13"/>
  <c r="E851" i="13"/>
  <c r="E852" i="13"/>
  <c r="E853" i="13"/>
  <c r="E854" i="13"/>
  <c r="E855" i="13"/>
  <c r="E856" i="13"/>
  <c r="E857" i="13"/>
  <c r="E906" i="13"/>
  <c r="E907" i="13"/>
  <c r="F837" i="13"/>
  <c r="F838" i="13"/>
  <c r="F839" i="13"/>
  <c r="F840" i="13"/>
  <c r="F841" i="13"/>
  <c r="F842" i="13"/>
  <c r="F843" i="13"/>
  <c r="F844" i="13"/>
  <c r="F845" i="13"/>
  <c r="F846" i="13"/>
  <c r="F847" i="13"/>
  <c r="F848" i="13"/>
  <c r="F849" i="13"/>
  <c r="F850" i="13"/>
  <c r="F851" i="13"/>
  <c r="F852" i="13"/>
  <c r="F853" i="13"/>
  <c r="F854" i="13"/>
  <c r="F855" i="13"/>
  <c r="F856" i="13"/>
  <c r="F857" i="13"/>
  <c r="F906" i="13"/>
  <c r="F907" i="13"/>
  <c r="L837" i="13"/>
  <c r="L838" i="13"/>
  <c r="L839" i="13"/>
  <c r="L840" i="13"/>
  <c r="L841" i="13"/>
  <c r="L842" i="13"/>
  <c r="L843" i="13"/>
  <c r="L844" i="13"/>
  <c r="L845" i="13"/>
  <c r="L846" i="13"/>
  <c r="L847" i="13"/>
  <c r="L848" i="13"/>
  <c r="L849" i="13"/>
  <c r="L850" i="13"/>
  <c r="L851" i="13"/>
  <c r="L852" i="13"/>
  <c r="L853" i="13"/>
  <c r="L854" i="13"/>
  <c r="L855" i="13"/>
  <c r="L856" i="13"/>
  <c r="L857" i="13"/>
  <c r="L906" i="13"/>
  <c r="L907" i="13"/>
  <c r="G837" i="13"/>
  <c r="G838" i="13"/>
  <c r="G839" i="13"/>
  <c r="G840" i="13"/>
  <c r="G841" i="13"/>
  <c r="G842" i="13"/>
  <c r="G843" i="13"/>
  <c r="G844" i="13"/>
  <c r="G845" i="13"/>
  <c r="G846" i="13"/>
  <c r="G847" i="13"/>
  <c r="G848" i="13"/>
  <c r="G849" i="13"/>
  <c r="G850" i="13"/>
  <c r="G851" i="13"/>
  <c r="G852" i="13"/>
  <c r="G853" i="13"/>
  <c r="G854" i="13"/>
  <c r="G855" i="13"/>
  <c r="G856" i="13"/>
  <c r="G857" i="13"/>
  <c r="G906" i="13"/>
  <c r="G907" i="13"/>
  <c r="B983" i="13"/>
  <c r="E983" i="13"/>
  <c r="F983" i="13"/>
  <c r="L983" i="13"/>
  <c r="G983" i="13"/>
  <c r="B984" i="13"/>
  <c r="E984" i="13"/>
  <c r="F984" i="13"/>
  <c r="L984" i="13"/>
  <c r="G984" i="13"/>
  <c r="B985" i="13"/>
  <c r="E985" i="13"/>
  <c r="F985" i="13"/>
  <c r="L985" i="13"/>
  <c r="G985" i="13"/>
  <c r="B993" i="13"/>
  <c r="E993" i="13"/>
  <c r="F993" i="13"/>
  <c r="L993" i="13"/>
  <c r="G993" i="13"/>
  <c r="B995" i="13"/>
  <c r="E995" i="13"/>
  <c r="F995" i="13"/>
  <c r="L995" i="13"/>
  <c r="G995" i="13"/>
  <c r="B996" i="13"/>
  <c r="E996" i="13"/>
  <c r="F996" i="13"/>
  <c r="L996" i="13"/>
  <c r="G996" i="13"/>
  <c r="B975" i="13"/>
  <c r="E975" i="13"/>
  <c r="F975" i="13"/>
  <c r="L975" i="13"/>
  <c r="G975" i="13"/>
  <c r="B976" i="13"/>
  <c r="E976" i="13"/>
  <c r="F976" i="13"/>
  <c r="L976" i="13"/>
  <c r="G976" i="13"/>
  <c r="B977" i="13"/>
  <c r="E977" i="13"/>
  <c r="F977" i="13"/>
  <c r="L977" i="13"/>
  <c r="G977" i="13"/>
  <c r="B978" i="13"/>
  <c r="E978" i="13"/>
  <c r="F978" i="13"/>
  <c r="L978" i="13"/>
  <c r="G978" i="13"/>
  <c r="B910" i="13"/>
  <c r="E910" i="13"/>
  <c r="F910" i="13"/>
  <c r="L910" i="13"/>
  <c r="G910" i="13"/>
  <c r="B911" i="13"/>
  <c r="E911" i="13"/>
  <c r="F911" i="13"/>
  <c r="L911" i="13"/>
  <c r="G911" i="13"/>
  <c r="B933" i="13"/>
  <c r="E933" i="13"/>
  <c r="F933" i="13"/>
  <c r="L933" i="13"/>
  <c r="G933" i="13"/>
  <c r="B954" i="13"/>
  <c r="E954" i="13"/>
  <c r="F954" i="13"/>
  <c r="L954" i="13"/>
  <c r="G954" i="13"/>
  <c r="B974" i="13"/>
  <c r="E974" i="13"/>
  <c r="F974" i="13"/>
  <c r="L974" i="13"/>
  <c r="G974" i="13"/>
  <c r="B979" i="13"/>
  <c r="E979" i="13"/>
  <c r="F979" i="13"/>
  <c r="L979" i="13"/>
  <c r="G979" i="13"/>
  <c r="B980" i="13"/>
  <c r="E980" i="13"/>
  <c r="F980" i="13"/>
  <c r="L980" i="13"/>
  <c r="G980" i="13"/>
  <c r="B981" i="13"/>
  <c r="E981" i="13"/>
  <c r="F981" i="13"/>
  <c r="L981" i="13"/>
  <c r="G981" i="13"/>
  <c r="B758" i="13"/>
  <c r="E758" i="13"/>
  <c r="F758" i="13"/>
  <c r="L758" i="13"/>
  <c r="G758" i="13"/>
  <c r="B759" i="13"/>
  <c r="E759" i="13"/>
  <c r="F759" i="13"/>
  <c r="L759" i="13"/>
  <c r="G759" i="13"/>
  <c r="B760" i="13"/>
  <c r="E760" i="13"/>
  <c r="F760" i="13"/>
  <c r="L760" i="13"/>
  <c r="G760" i="13"/>
  <c r="B761" i="13"/>
  <c r="E761" i="13"/>
  <c r="F761" i="13"/>
  <c r="L761" i="13"/>
  <c r="G761" i="13"/>
  <c r="B834" i="13"/>
  <c r="E834" i="13"/>
  <c r="F834" i="13"/>
  <c r="L834" i="13"/>
  <c r="G834" i="13"/>
  <c r="B835" i="13"/>
  <c r="E835" i="13"/>
  <c r="F835" i="13"/>
  <c r="L835" i="13"/>
  <c r="G835" i="13"/>
  <c r="B836" i="13"/>
  <c r="E836" i="13"/>
  <c r="F836" i="13"/>
  <c r="L836" i="13"/>
  <c r="G836" i="13"/>
  <c r="B755" i="13"/>
  <c r="E755" i="13"/>
  <c r="F755" i="13"/>
  <c r="L755" i="13"/>
  <c r="G755" i="13"/>
  <c r="B756" i="13"/>
  <c r="E756" i="13"/>
  <c r="F756" i="13"/>
  <c r="L756" i="13"/>
  <c r="G756" i="13"/>
  <c r="B757" i="13"/>
  <c r="E757" i="13"/>
  <c r="F757" i="13"/>
  <c r="L757" i="13"/>
  <c r="G757" i="13"/>
  <c r="B908" i="13"/>
  <c r="E908" i="13"/>
  <c r="F908" i="13"/>
  <c r="L908" i="13"/>
  <c r="G908" i="13"/>
  <c r="B909" i="13"/>
  <c r="E909" i="13"/>
  <c r="F909" i="13"/>
  <c r="L909" i="13"/>
  <c r="G909" i="13"/>
  <c r="B982" i="13"/>
  <c r="E982" i="13"/>
  <c r="F982" i="13"/>
  <c r="L982" i="13"/>
  <c r="G982" i="13"/>
  <c r="B997" i="13"/>
  <c r="E997" i="13"/>
  <c r="F997" i="13"/>
  <c r="L997" i="13"/>
  <c r="G997" i="13"/>
  <c r="B998" i="13"/>
  <c r="E998" i="13"/>
  <c r="F998" i="13"/>
  <c r="L998" i="13"/>
  <c r="G998" i="13"/>
  <c r="B999" i="13"/>
  <c r="E999" i="13"/>
  <c r="F999" i="13"/>
  <c r="L999" i="13"/>
  <c r="G999" i="13"/>
  <c r="Q7" i="1" l="1"/>
  <c r="T7" i="1" s="1"/>
  <c r="Q1000" i="1"/>
  <c r="T1000" i="1" s="1"/>
  <c r="G1000" i="13" l="1"/>
  <c r="G16" i="13"/>
  <c r="G15" i="13"/>
  <c r="G14" i="13"/>
  <c r="G13" i="13"/>
  <c r="G12" i="13"/>
  <c r="G11" i="13"/>
  <c r="G10" i="13"/>
  <c r="G9" i="13"/>
  <c r="G8" i="13"/>
  <c r="G7" i="13"/>
  <c r="G6" i="13"/>
  <c r="G5" i="13"/>
  <c r="G4" i="13"/>
  <c r="L1000" i="13" l="1"/>
  <c r="L16" i="13"/>
  <c r="L15" i="13"/>
  <c r="L14" i="13"/>
  <c r="L13" i="13"/>
  <c r="L12" i="13"/>
  <c r="L11" i="13"/>
  <c r="L10" i="13"/>
  <c r="L9" i="13"/>
  <c r="L4" i="13"/>
  <c r="F1000" i="13"/>
  <c r="F16" i="13"/>
  <c r="F15" i="13"/>
  <c r="F14" i="13"/>
  <c r="F13" i="13"/>
  <c r="F12" i="13"/>
  <c r="F11" i="13"/>
  <c r="F10" i="13"/>
  <c r="F9" i="13"/>
  <c r="F8" i="13"/>
  <c r="F7" i="13"/>
  <c r="F6" i="13"/>
  <c r="F5" i="13"/>
  <c r="F4" i="13"/>
  <c r="E1000" i="13"/>
  <c r="E16" i="13"/>
  <c r="E15" i="13"/>
  <c r="E14" i="13"/>
  <c r="E13" i="13"/>
  <c r="E12" i="13"/>
  <c r="E11" i="13"/>
  <c r="E10" i="13"/>
  <c r="E9" i="13"/>
  <c r="E8" i="13"/>
  <c r="E7" i="13"/>
  <c r="E6" i="13"/>
  <c r="E5" i="13"/>
  <c r="E4" i="13"/>
  <c r="B10" i="13"/>
  <c r="B5" i="13" l="1"/>
  <c r="B6" i="13"/>
  <c r="B7" i="13"/>
  <c r="B8" i="13"/>
  <c r="L6" i="13" l="1"/>
  <c r="L8" i="13"/>
  <c r="J5" i="8"/>
  <c r="L5" i="13" s="1"/>
  <c r="L7" i="13" l="1"/>
  <c r="J5" i="18" l="1"/>
  <c r="H5" i="18"/>
  <c r="R5" i="18" l="1"/>
  <c r="T5" i="18" l="1"/>
  <c r="V5" i="18" s="1"/>
  <c r="Y5" i="18" s="1"/>
  <c r="I4" i="13"/>
  <c r="B16" i="13"/>
  <c r="M990" i="13" l="1"/>
  <c r="M992" i="13"/>
  <c r="M967" i="13"/>
  <c r="M964" i="13"/>
  <c r="M961" i="13"/>
  <c r="M958" i="13"/>
  <c r="M934" i="13"/>
  <c r="M950" i="13"/>
  <c r="M947" i="13"/>
  <c r="M944" i="13"/>
  <c r="M941" i="13"/>
  <c r="M858" i="13"/>
  <c r="M874" i="13"/>
  <c r="M890" i="13"/>
  <c r="M859" i="13"/>
  <c r="M875" i="13"/>
  <c r="M891" i="13"/>
  <c r="M860" i="13"/>
  <c r="M876" i="13"/>
  <c r="M892" i="13"/>
  <c r="M861" i="13"/>
  <c r="M877" i="13"/>
  <c r="M893" i="13"/>
  <c r="M762" i="13"/>
  <c r="M778" i="13"/>
  <c r="M794" i="13"/>
  <c r="M810" i="13"/>
  <c r="M826" i="13"/>
  <c r="M771" i="13"/>
  <c r="M787" i="13"/>
  <c r="M803" i="13"/>
  <c r="M819" i="13"/>
  <c r="M764" i="13"/>
  <c r="M780" i="13"/>
  <c r="M796" i="13"/>
  <c r="M812" i="13"/>
  <c r="M828" i="13"/>
  <c r="M773" i="13"/>
  <c r="M789" i="13"/>
  <c r="M805" i="13"/>
  <c r="M821" i="13"/>
  <c r="M924" i="13"/>
  <c r="M917" i="13"/>
  <c r="M914" i="13"/>
  <c r="M930" i="13"/>
  <c r="M927" i="13"/>
  <c r="M543" i="13"/>
  <c r="M559" i="13"/>
  <c r="M575" i="13"/>
  <c r="M591" i="13"/>
  <c r="M607" i="13"/>
  <c r="M623" i="13"/>
  <c r="M639" i="13"/>
  <c r="M655" i="13"/>
  <c r="M671" i="13"/>
  <c r="M548" i="13"/>
  <c r="M564" i="13"/>
  <c r="M580" i="13"/>
  <c r="M596" i="13"/>
  <c r="M612" i="13"/>
  <c r="M628" i="13"/>
  <c r="M644" i="13"/>
  <c r="M660" i="13"/>
  <c r="M537" i="13"/>
  <c r="M553" i="13"/>
  <c r="M569" i="13"/>
  <c r="M585" i="13"/>
  <c r="M601" i="13"/>
  <c r="M617" i="13"/>
  <c r="M633" i="13"/>
  <c r="M649" i="13"/>
  <c r="M665" i="13"/>
  <c r="M554" i="13"/>
  <c r="M618" i="13"/>
  <c r="M542" i="13"/>
  <c r="M606" i="13"/>
  <c r="M670" i="13"/>
  <c r="M594" i="13"/>
  <c r="M658" i="13"/>
  <c r="M598" i="13"/>
  <c r="M662" i="13"/>
  <c r="M987" i="13"/>
  <c r="M989" i="13"/>
  <c r="M955" i="13"/>
  <c r="M971" i="13"/>
  <c r="M968" i="13"/>
  <c r="M965" i="13"/>
  <c r="M962" i="13"/>
  <c r="M938" i="13"/>
  <c r="M935" i="13"/>
  <c r="M951" i="13"/>
  <c r="M948" i="13"/>
  <c r="M945" i="13"/>
  <c r="M862" i="13"/>
  <c r="M878" i="13"/>
  <c r="M894" i="13"/>
  <c r="M863" i="13"/>
  <c r="M879" i="13"/>
  <c r="M895" i="13"/>
  <c r="M864" i="13"/>
  <c r="M880" i="13"/>
  <c r="M896" i="13"/>
  <c r="M865" i="13"/>
  <c r="M881" i="13"/>
  <c r="M897" i="13"/>
  <c r="M766" i="13"/>
  <c r="M782" i="13"/>
  <c r="M798" i="13"/>
  <c r="M814" i="13"/>
  <c r="M830" i="13"/>
  <c r="M775" i="13"/>
  <c r="M791" i="13"/>
  <c r="M807" i="13"/>
  <c r="M823" i="13"/>
  <c r="M768" i="13"/>
  <c r="M784" i="13"/>
  <c r="M800" i="13"/>
  <c r="M816" i="13"/>
  <c r="M832" i="13"/>
  <c r="M777" i="13"/>
  <c r="M793" i="13"/>
  <c r="M809" i="13"/>
  <c r="M825" i="13"/>
  <c r="M912" i="13"/>
  <c r="M928" i="13"/>
  <c r="M921" i="13"/>
  <c r="M918" i="13"/>
  <c r="M915" i="13"/>
  <c r="M931" i="13"/>
  <c r="M547" i="13"/>
  <c r="M563" i="13"/>
  <c r="M579" i="13"/>
  <c r="M595" i="13"/>
  <c r="M611" i="13"/>
  <c r="M627" i="13"/>
  <c r="M643" i="13"/>
  <c r="M659" i="13"/>
  <c r="M536" i="13"/>
  <c r="M552" i="13"/>
  <c r="M568" i="13"/>
  <c r="M584" i="13"/>
  <c r="M600" i="13"/>
  <c r="M616" i="13"/>
  <c r="M632" i="13"/>
  <c r="M648" i="13"/>
  <c r="M664" i="13"/>
  <c r="M541" i="13"/>
  <c r="M557" i="13"/>
  <c r="M573" i="13"/>
  <c r="M589" i="13"/>
  <c r="M605" i="13"/>
  <c r="M621" i="13"/>
  <c r="M637" i="13"/>
  <c r="M653" i="13"/>
  <c r="M669" i="13"/>
  <c r="M570" i="13"/>
  <c r="M634" i="13"/>
  <c r="M558" i="13"/>
  <c r="M622" i="13"/>
  <c r="M546" i="13"/>
  <c r="M610" i="13"/>
  <c r="M550" i="13"/>
  <c r="M614" i="13"/>
  <c r="M991" i="13"/>
  <c r="M959" i="13"/>
  <c r="M956" i="13"/>
  <c r="M972" i="13"/>
  <c r="M969" i="13"/>
  <c r="M966" i="13"/>
  <c r="M942" i="13"/>
  <c r="M939" i="13"/>
  <c r="M936" i="13"/>
  <c r="M952" i="13"/>
  <c r="M949" i="13"/>
  <c r="M866" i="13"/>
  <c r="M882" i="13"/>
  <c r="M898" i="13"/>
  <c r="M867" i="13"/>
  <c r="M883" i="13"/>
  <c r="M899" i="13"/>
  <c r="M868" i="13"/>
  <c r="M884" i="13"/>
  <c r="M900" i="13"/>
  <c r="M869" i="13"/>
  <c r="M885" i="13"/>
  <c r="M901" i="13"/>
  <c r="M770" i="13"/>
  <c r="M786" i="13"/>
  <c r="M802" i="13"/>
  <c r="M818" i="13"/>
  <c r="M763" i="13"/>
  <c r="M779" i="13"/>
  <c r="M795" i="13"/>
  <c r="M811" i="13"/>
  <c r="M827" i="13"/>
  <c r="M772" i="13"/>
  <c r="M788" i="13"/>
  <c r="M804" i="13"/>
  <c r="M820" i="13"/>
  <c r="M765" i="13"/>
  <c r="M781" i="13"/>
  <c r="M797" i="13"/>
  <c r="M813" i="13"/>
  <c r="M829" i="13"/>
  <c r="M916" i="13"/>
  <c r="M932" i="13"/>
  <c r="M925" i="13"/>
  <c r="M922" i="13"/>
  <c r="M919" i="13"/>
  <c r="M535" i="13"/>
  <c r="M551" i="13"/>
  <c r="M567" i="13"/>
  <c r="M583" i="13"/>
  <c r="M599" i="13"/>
  <c r="M615" i="13"/>
  <c r="M631" i="13"/>
  <c r="M647" i="13"/>
  <c r="M663" i="13"/>
  <c r="M540" i="13"/>
  <c r="M556" i="13"/>
  <c r="M572" i="13"/>
  <c r="M588" i="13"/>
  <c r="M604" i="13"/>
  <c r="M620" i="13"/>
  <c r="M636" i="13"/>
  <c r="M652" i="13"/>
  <c r="M668" i="13"/>
  <c r="M545" i="13"/>
  <c r="M561" i="13"/>
  <c r="M577" i="13"/>
  <c r="M593" i="13"/>
  <c r="M609" i="13"/>
  <c r="M625" i="13"/>
  <c r="M641" i="13"/>
  <c r="M657" i="13"/>
  <c r="M673" i="13"/>
  <c r="M586" i="13"/>
  <c r="M650" i="13"/>
  <c r="M574" i="13"/>
  <c r="M638" i="13"/>
  <c r="M562" i="13"/>
  <c r="M626" i="13"/>
  <c r="M566" i="13"/>
  <c r="M630" i="13"/>
  <c r="M986" i="13"/>
  <c r="M988" i="13"/>
  <c r="M963" i="13"/>
  <c r="M960" i="13"/>
  <c r="M957" i="13"/>
  <c r="M973" i="13"/>
  <c r="M970" i="13"/>
  <c r="M946" i="13"/>
  <c r="M943" i="13"/>
  <c r="M940" i="13"/>
  <c r="M937" i="13"/>
  <c r="M953" i="13"/>
  <c r="M870" i="13"/>
  <c r="M886" i="13"/>
  <c r="M902" i="13"/>
  <c r="M871" i="13"/>
  <c r="M887" i="13"/>
  <c r="M903" i="13"/>
  <c r="M872" i="13"/>
  <c r="M888" i="13"/>
  <c r="M904" i="13"/>
  <c r="M873" i="13"/>
  <c r="M889" i="13"/>
  <c r="M905" i="13"/>
  <c r="M774" i="13"/>
  <c r="M790" i="13"/>
  <c r="M806" i="13"/>
  <c r="M822" i="13"/>
  <c r="M767" i="13"/>
  <c r="M783" i="13"/>
  <c r="M799" i="13"/>
  <c r="M815" i="13"/>
  <c r="M831" i="13"/>
  <c r="M776" i="13"/>
  <c r="M792" i="13"/>
  <c r="M808" i="13"/>
  <c r="M824" i="13"/>
  <c r="M769" i="13"/>
  <c r="M785" i="13"/>
  <c r="M801" i="13"/>
  <c r="M817" i="13"/>
  <c r="M833" i="13"/>
  <c r="M920" i="13"/>
  <c r="M913" i="13"/>
  <c r="M929" i="13"/>
  <c r="M926" i="13"/>
  <c r="M923" i="13"/>
  <c r="M539" i="13"/>
  <c r="M555" i="13"/>
  <c r="M571" i="13"/>
  <c r="M587" i="13"/>
  <c r="M603" i="13"/>
  <c r="M619" i="13"/>
  <c r="M635" i="13"/>
  <c r="M651" i="13"/>
  <c r="M667" i="13"/>
  <c r="M544" i="13"/>
  <c r="M560" i="13"/>
  <c r="M576" i="13"/>
  <c r="M592" i="13"/>
  <c r="M608" i="13"/>
  <c r="M624" i="13"/>
  <c r="M640" i="13"/>
  <c r="M656" i="13"/>
  <c r="M672" i="13"/>
  <c r="M549" i="13"/>
  <c r="M565" i="13"/>
  <c r="M581" i="13"/>
  <c r="M597" i="13"/>
  <c r="M613" i="13"/>
  <c r="M629" i="13"/>
  <c r="M645" i="13"/>
  <c r="M661" i="13"/>
  <c r="M538" i="13"/>
  <c r="M602" i="13"/>
  <c r="M666" i="13"/>
  <c r="M590" i="13"/>
  <c r="M654" i="13"/>
  <c r="M578" i="13"/>
  <c r="M642" i="13"/>
  <c r="M582" i="13"/>
  <c r="M646" i="13"/>
  <c r="M288" i="13"/>
  <c r="M304" i="13"/>
  <c r="M320" i="13"/>
  <c r="M290" i="13"/>
  <c r="M306" i="13"/>
  <c r="M322" i="13"/>
  <c r="M338" i="13"/>
  <c r="M354" i="13"/>
  <c r="M370" i="13"/>
  <c r="M386" i="13"/>
  <c r="M402" i="13"/>
  <c r="M418" i="13"/>
  <c r="M303" i="13"/>
  <c r="M332" i="13"/>
  <c r="M353" i="13"/>
  <c r="M375" i="13"/>
  <c r="M396" i="13"/>
  <c r="M417" i="13"/>
  <c r="M435" i="13"/>
  <c r="M451" i="13"/>
  <c r="M467" i="13"/>
  <c r="M289" i="13"/>
  <c r="M321" i="13"/>
  <c r="M344" i="13"/>
  <c r="M365" i="13"/>
  <c r="M387" i="13"/>
  <c r="M408" i="13"/>
  <c r="M428" i="13"/>
  <c r="M444" i="13"/>
  <c r="M460" i="13"/>
  <c r="M476" i="13"/>
  <c r="M307" i="13"/>
  <c r="M335" i="13"/>
  <c r="M356" i="13"/>
  <c r="M377" i="13"/>
  <c r="M399" i="13"/>
  <c r="M420" i="13"/>
  <c r="M437" i="13"/>
  <c r="M453" i="13"/>
  <c r="M469" i="13"/>
  <c r="M341" i="13"/>
  <c r="M426" i="13"/>
  <c r="M293" i="13"/>
  <c r="M389" i="13"/>
  <c r="M462" i="13"/>
  <c r="M373" i="13"/>
  <c r="M450" i="13"/>
  <c r="M357" i="13"/>
  <c r="M438" i="13"/>
  <c r="M292" i="13"/>
  <c r="M308" i="13"/>
  <c r="M324" i="13"/>
  <c r="M294" i="13"/>
  <c r="M310" i="13"/>
  <c r="M326" i="13"/>
  <c r="M342" i="13"/>
  <c r="M358" i="13"/>
  <c r="M374" i="13"/>
  <c r="M390" i="13"/>
  <c r="M406" i="13"/>
  <c r="M422" i="13"/>
  <c r="M311" i="13"/>
  <c r="M337" i="13"/>
  <c r="M359" i="13"/>
  <c r="M380" i="13"/>
  <c r="M401" i="13"/>
  <c r="M423" i="13"/>
  <c r="M439" i="13"/>
  <c r="M455" i="13"/>
  <c r="M471" i="13"/>
  <c r="M297" i="13"/>
  <c r="M328" i="13"/>
  <c r="M349" i="13"/>
  <c r="M371" i="13"/>
  <c r="M392" i="13"/>
  <c r="M413" i="13"/>
  <c r="M432" i="13"/>
  <c r="M448" i="13"/>
  <c r="M464" i="13"/>
  <c r="M283" i="13"/>
  <c r="M315" i="13"/>
  <c r="M340" i="13"/>
  <c r="M361" i="13"/>
  <c r="M383" i="13"/>
  <c r="M404" i="13"/>
  <c r="M425" i="13"/>
  <c r="M441" i="13"/>
  <c r="M457" i="13"/>
  <c r="M473" i="13"/>
  <c r="M363" i="13"/>
  <c r="M442" i="13"/>
  <c r="M325" i="13"/>
  <c r="M411" i="13"/>
  <c r="M301" i="13"/>
  <c r="M395" i="13"/>
  <c r="M466" i="13"/>
  <c r="M379" i="13"/>
  <c r="M454" i="13"/>
  <c r="M280" i="13"/>
  <c r="M296" i="13"/>
  <c r="M312" i="13"/>
  <c r="M282" i="13"/>
  <c r="M298" i="13"/>
  <c r="M314" i="13"/>
  <c r="M330" i="13"/>
  <c r="M346" i="13"/>
  <c r="M362" i="13"/>
  <c r="M378" i="13"/>
  <c r="M394" i="13"/>
  <c r="M410" i="13"/>
  <c r="M287" i="13"/>
  <c r="M319" i="13"/>
  <c r="M343" i="13"/>
  <c r="M364" i="13"/>
  <c r="M385" i="13"/>
  <c r="M407" i="13"/>
  <c r="M427" i="13"/>
  <c r="M443" i="13"/>
  <c r="M459" i="13"/>
  <c r="M475" i="13"/>
  <c r="M305" i="13"/>
  <c r="M333" i="13"/>
  <c r="M355" i="13"/>
  <c r="M376" i="13"/>
  <c r="M397" i="13"/>
  <c r="M419" i="13"/>
  <c r="M436" i="13"/>
  <c r="M452" i="13"/>
  <c r="M468" i="13"/>
  <c r="M291" i="13"/>
  <c r="M323" i="13"/>
  <c r="M345" i="13"/>
  <c r="M367" i="13"/>
  <c r="M388" i="13"/>
  <c r="M409" i="13"/>
  <c r="M429" i="13"/>
  <c r="M445" i="13"/>
  <c r="M461" i="13"/>
  <c r="M285" i="13"/>
  <c r="M384" i="13"/>
  <c r="M458" i="13"/>
  <c r="M347" i="13"/>
  <c r="M430" i="13"/>
  <c r="M331" i="13"/>
  <c r="M416" i="13"/>
  <c r="M309" i="13"/>
  <c r="M400" i="13"/>
  <c r="M470" i="13"/>
  <c r="M284" i="13"/>
  <c r="M300" i="13"/>
  <c r="M316" i="13"/>
  <c r="M286" i="13"/>
  <c r="M302" i="13"/>
  <c r="M318" i="13"/>
  <c r="M334" i="13"/>
  <c r="M350" i="13"/>
  <c r="M366" i="13"/>
  <c r="M382" i="13"/>
  <c r="M398" i="13"/>
  <c r="M414" i="13"/>
  <c r="M295" i="13"/>
  <c r="M327" i="13"/>
  <c r="M348" i="13"/>
  <c r="M369" i="13"/>
  <c r="M391" i="13"/>
  <c r="M412" i="13"/>
  <c r="M431" i="13"/>
  <c r="M447" i="13"/>
  <c r="M463" i="13"/>
  <c r="M281" i="13"/>
  <c r="M313" i="13"/>
  <c r="M339" i="13"/>
  <c r="M360" i="13"/>
  <c r="M381" i="13"/>
  <c r="M403" i="13"/>
  <c r="M424" i="13"/>
  <c r="M440" i="13"/>
  <c r="M456" i="13"/>
  <c r="M472" i="13"/>
  <c r="M299" i="13"/>
  <c r="M329" i="13"/>
  <c r="M351" i="13"/>
  <c r="M372" i="13"/>
  <c r="M393" i="13"/>
  <c r="M415" i="13"/>
  <c r="M433" i="13"/>
  <c r="M449" i="13"/>
  <c r="M465" i="13"/>
  <c r="M317" i="13"/>
  <c r="M405" i="13"/>
  <c r="M474" i="13"/>
  <c r="M352" i="13"/>
  <c r="M29" i="13"/>
  <c r="M45" i="13"/>
  <c r="M61" i="13"/>
  <c r="M77" i="13"/>
  <c r="M18" i="13"/>
  <c r="M34" i="13"/>
  <c r="M50" i="13"/>
  <c r="M66" i="13"/>
  <c r="M82" i="13"/>
  <c r="M98" i="13"/>
  <c r="M114" i="13"/>
  <c r="M19" i="13"/>
  <c r="M35" i="13"/>
  <c r="M51" i="13"/>
  <c r="M60" i="13"/>
  <c r="M92" i="13"/>
  <c r="M113" i="13"/>
  <c r="M133" i="13"/>
  <c r="M149" i="13"/>
  <c r="M165" i="13"/>
  <c r="M181" i="13"/>
  <c r="M197" i="13"/>
  <c r="M213" i="13"/>
  <c r="M229" i="13"/>
  <c r="M245" i="13"/>
  <c r="M63" i="13"/>
  <c r="M93" i="13"/>
  <c r="M115" i="13"/>
  <c r="M134" i="13"/>
  <c r="M150" i="13"/>
  <c r="M166" i="13"/>
  <c r="M182" i="13"/>
  <c r="M198" i="13"/>
  <c r="M214" i="13"/>
  <c r="M230" i="13"/>
  <c r="M246" i="13"/>
  <c r="M64" i="13"/>
  <c r="M95" i="13"/>
  <c r="M116" i="13"/>
  <c r="M135" i="13"/>
  <c r="M151" i="13"/>
  <c r="M167" i="13"/>
  <c r="M183" i="13"/>
  <c r="M199" i="13"/>
  <c r="M215" i="13"/>
  <c r="M231" i="13"/>
  <c r="M32" i="13"/>
  <c r="M75" i="13"/>
  <c r="M101" i="13"/>
  <c r="M123" i="13"/>
  <c r="M140" i="13"/>
  <c r="M156" i="13"/>
  <c r="M434" i="13"/>
  <c r="M17" i="13"/>
  <c r="M33" i="13"/>
  <c r="M49" i="13"/>
  <c r="M65" i="13"/>
  <c r="M81" i="13"/>
  <c r="M22" i="13"/>
  <c r="M38" i="13"/>
  <c r="M54" i="13"/>
  <c r="M70" i="13"/>
  <c r="M86" i="13"/>
  <c r="M102" i="13"/>
  <c r="M118" i="13"/>
  <c r="M23" i="13"/>
  <c r="M39" i="13"/>
  <c r="M20" i="13"/>
  <c r="M68" i="13"/>
  <c r="M97" i="13"/>
  <c r="M119" i="13"/>
  <c r="M137" i="13"/>
  <c r="M153" i="13"/>
  <c r="M169" i="13"/>
  <c r="M185" i="13"/>
  <c r="M201" i="13"/>
  <c r="M217" i="13"/>
  <c r="M233" i="13"/>
  <c r="M24" i="13"/>
  <c r="M71" i="13"/>
  <c r="M99" i="13"/>
  <c r="M120" i="13"/>
  <c r="M138" i="13"/>
  <c r="M154" i="13"/>
  <c r="M170" i="13"/>
  <c r="M186" i="13"/>
  <c r="M202" i="13"/>
  <c r="M218" i="13"/>
  <c r="M234" i="13"/>
  <c r="M28" i="13"/>
  <c r="M72" i="13"/>
  <c r="M100" i="13"/>
  <c r="M121" i="13"/>
  <c r="M139" i="13"/>
  <c r="M155" i="13"/>
  <c r="M171" i="13"/>
  <c r="M187" i="13"/>
  <c r="M203" i="13"/>
  <c r="M219" i="13"/>
  <c r="M235" i="13"/>
  <c r="M48" i="13"/>
  <c r="M83" i="13"/>
  <c r="M107" i="13"/>
  <c r="M128" i="13"/>
  <c r="M144" i="13"/>
  <c r="M160" i="13"/>
  <c r="M176" i="13"/>
  <c r="M192" i="13"/>
  <c r="M208" i="13"/>
  <c r="M368" i="13"/>
  <c r="M336" i="13"/>
  <c r="M21" i="13"/>
  <c r="M37" i="13"/>
  <c r="M53" i="13"/>
  <c r="M69" i="13"/>
  <c r="M85" i="13"/>
  <c r="M26" i="13"/>
  <c r="M42" i="13"/>
  <c r="M58" i="13"/>
  <c r="M74" i="13"/>
  <c r="M90" i="13"/>
  <c r="M106" i="13"/>
  <c r="M122" i="13"/>
  <c r="M27" i="13"/>
  <c r="M43" i="13"/>
  <c r="M36" i="13"/>
  <c r="M76" i="13"/>
  <c r="M103" i="13"/>
  <c r="M124" i="13"/>
  <c r="M141" i="13"/>
  <c r="M157" i="13"/>
  <c r="M173" i="13"/>
  <c r="M189" i="13"/>
  <c r="M205" i="13"/>
  <c r="M221" i="13"/>
  <c r="M237" i="13"/>
  <c r="M40" i="13"/>
  <c r="M79" i="13"/>
  <c r="M104" i="13"/>
  <c r="M125" i="13"/>
  <c r="M142" i="13"/>
  <c r="M158" i="13"/>
  <c r="M174" i="13"/>
  <c r="M190" i="13"/>
  <c r="M206" i="13"/>
  <c r="M222" i="13"/>
  <c r="M238" i="13"/>
  <c r="M44" i="13"/>
  <c r="M80" i="13"/>
  <c r="M105" i="13"/>
  <c r="M127" i="13"/>
  <c r="M143" i="13"/>
  <c r="M159" i="13"/>
  <c r="M175" i="13"/>
  <c r="M191" i="13"/>
  <c r="M207" i="13"/>
  <c r="M223" i="13"/>
  <c r="M239" i="13"/>
  <c r="M59" i="13"/>
  <c r="M91" i="13"/>
  <c r="M112" i="13"/>
  <c r="M132" i="13"/>
  <c r="M148" i="13"/>
  <c r="M164" i="13"/>
  <c r="M180" i="13"/>
  <c r="M196" i="13"/>
  <c r="M212" i="13"/>
  <c r="M228" i="13"/>
  <c r="M446" i="13"/>
  <c r="M421" i="13"/>
  <c r="M25" i="13"/>
  <c r="M41" i="13"/>
  <c r="M57" i="13"/>
  <c r="M73" i="13"/>
  <c r="M89" i="13"/>
  <c r="M30" i="13"/>
  <c r="M46" i="13"/>
  <c r="M62" i="13"/>
  <c r="M78" i="13"/>
  <c r="M94" i="13"/>
  <c r="M110" i="13"/>
  <c r="M126" i="13"/>
  <c r="M31" i="13"/>
  <c r="M47" i="13"/>
  <c r="M52" i="13"/>
  <c r="M84" i="13"/>
  <c r="M108" i="13"/>
  <c r="M129" i="13"/>
  <c r="M145" i="13"/>
  <c r="M161" i="13"/>
  <c r="M177" i="13"/>
  <c r="M193" i="13"/>
  <c r="M209" i="13"/>
  <c r="M225" i="13"/>
  <c r="M241" i="13"/>
  <c r="M55" i="13"/>
  <c r="M87" i="13"/>
  <c r="M109" i="13"/>
  <c r="M130" i="13"/>
  <c r="M146" i="13"/>
  <c r="M162" i="13"/>
  <c r="M178" i="13"/>
  <c r="M194" i="13"/>
  <c r="M210" i="13"/>
  <c r="M226" i="13"/>
  <c r="M242" i="13"/>
  <c r="M56" i="13"/>
  <c r="M88" i="13"/>
  <c r="M111" i="13"/>
  <c r="M131" i="13"/>
  <c r="M147" i="13"/>
  <c r="M163" i="13"/>
  <c r="M179" i="13"/>
  <c r="M195" i="13"/>
  <c r="M211" i="13"/>
  <c r="M227" i="13"/>
  <c r="M243" i="13"/>
  <c r="M67" i="13"/>
  <c r="M96" i="13"/>
  <c r="M117" i="13"/>
  <c r="M136" i="13"/>
  <c r="M152" i="13"/>
  <c r="M168" i="13"/>
  <c r="M184" i="13"/>
  <c r="M200" i="13"/>
  <c r="M216" i="13"/>
  <c r="M232" i="13"/>
  <c r="M188" i="13"/>
  <c r="M236" i="13"/>
  <c r="M255" i="13"/>
  <c r="M271" i="13"/>
  <c r="M484" i="13"/>
  <c r="M500" i="13"/>
  <c r="M516" i="13"/>
  <c r="M532" i="13"/>
  <c r="M687" i="13"/>
  <c r="M252" i="13"/>
  <c r="M268" i="13"/>
  <c r="M481" i="13"/>
  <c r="M497" i="13"/>
  <c r="M513" i="13"/>
  <c r="M529" i="13"/>
  <c r="M684" i="13"/>
  <c r="M249" i="13"/>
  <c r="M265" i="13"/>
  <c r="M478" i="13"/>
  <c r="M494" i="13"/>
  <c r="M510" i="13"/>
  <c r="M526" i="13"/>
  <c r="M681" i="13"/>
  <c r="M697" i="13"/>
  <c r="M503" i="13"/>
  <c r="M262" i="13"/>
  <c r="M523" i="13"/>
  <c r="M266" i="13"/>
  <c r="M527" i="13"/>
  <c r="M483" i="13"/>
  <c r="M686" i="13"/>
  <c r="M710" i="13"/>
  <c r="M726" i="13"/>
  <c r="M742" i="13"/>
  <c r="M705" i="13"/>
  <c r="M699" i="13"/>
  <c r="M715" i="13"/>
  <c r="M731" i="13"/>
  <c r="M747" i="13"/>
  <c r="M725" i="13"/>
  <c r="M704" i="13"/>
  <c r="M720" i="13"/>
  <c r="M736" i="13"/>
  <c r="M752" i="13"/>
  <c r="M741" i="13"/>
  <c r="M204" i="13"/>
  <c r="M240" i="13"/>
  <c r="M994" i="13"/>
  <c r="M259" i="13"/>
  <c r="M275" i="13"/>
  <c r="M488" i="13"/>
  <c r="M504" i="13"/>
  <c r="M520" i="13"/>
  <c r="M675" i="13"/>
  <c r="M691" i="13"/>
  <c r="M256" i="13"/>
  <c r="M272" i="13"/>
  <c r="M485" i="13"/>
  <c r="M501" i="13"/>
  <c r="M517" i="13"/>
  <c r="M533" i="13"/>
  <c r="M688" i="13"/>
  <c r="M253" i="13"/>
  <c r="M269" i="13"/>
  <c r="M482" i="13"/>
  <c r="M498" i="13"/>
  <c r="M514" i="13"/>
  <c r="M530" i="13"/>
  <c r="M685" i="13"/>
  <c r="M258" i="13"/>
  <c r="M519" i="13"/>
  <c r="M278" i="13"/>
  <c r="M678" i="13"/>
  <c r="M479" i="13"/>
  <c r="M682" i="13"/>
  <c r="M499" i="13"/>
  <c r="M698" i="13"/>
  <c r="M714" i="13"/>
  <c r="M730" i="13"/>
  <c r="M746" i="13"/>
  <c r="M721" i="13"/>
  <c r="M703" i="13"/>
  <c r="M719" i="13"/>
  <c r="M735" i="13"/>
  <c r="M751" i="13"/>
  <c r="M737" i="13"/>
  <c r="M708" i="13"/>
  <c r="M724" i="13"/>
  <c r="M740" i="13"/>
  <c r="M709" i="13"/>
  <c r="M753" i="13"/>
  <c r="M220" i="13"/>
  <c r="M244" i="13"/>
  <c r="M247" i="13"/>
  <c r="M263" i="13"/>
  <c r="M279" i="13"/>
  <c r="M492" i="13"/>
  <c r="M508" i="13"/>
  <c r="M524" i="13"/>
  <c r="M679" i="13"/>
  <c r="M695" i="13"/>
  <c r="M260" i="13"/>
  <c r="M276" i="13"/>
  <c r="M489" i="13"/>
  <c r="M505" i="13"/>
  <c r="M521" i="13"/>
  <c r="M676" i="13"/>
  <c r="M692" i="13"/>
  <c r="M257" i="13"/>
  <c r="M273" i="13"/>
  <c r="M486" i="13"/>
  <c r="M502" i="13"/>
  <c r="M518" i="13"/>
  <c r="M534" i="13"/>
  <c r="M689" i="13"/>
  <c r="M274" i="13"/>
  <c r="M674" i="13"/>
  <c r="M491" i="13"/>
  <c r="M694" i="13"/>
  <c r="M495" i="13"/>
  <c r="M254" i="13"/>
  <c r="M515" i="13"/>
  <c r="M702" i="13"/>
  <c r="M718" i="13"/>
  <c r="M734" i="13"/>
  <c r="M750" i="13"/>
  <c r="M733" i="13"/>
  <c r="M707" i="13"/>
  <c r="M723" i="13"/>
  <c r="M739" i="13"/>
  <c r="M701" i="13"/>
  <c r="M749" i="13"/>
  <c r="M712" i="13"/>
  <c r="M728" i="13"/>
  <c r="M744" i="13"/>
  <c r="M717" i="13"/>
  <c r="M172" i="13"/>
  <c r="M224" i="13"/>
  <c r="M251" i="13"/>
  <c r="M267" i="13"/>
  <c r="M480" i="13"/>
  <c r="M496" i="13"/>
  <c r="M512" i="13"/>
  <c r="M528" i="13"/>
  <c r="M683" i="13"/>
  <c r="M248" i="13"/>
  <c r="M264" i="13"/>
  <c r="M477" i="13"/>
  <c r="M493" i="13"/>
  <c r="M509" i="13"/>
  <c r="M525" i="13"/>
  <c r="M680" i="13"/>
  <c r="M696" i="13"/>
  <c r="M261" i="13"/>
  <c r="M277" i="13"/>
  <c r="M490" i="13"/>
  <c r="M506" i="13"/>
  <c r="M522" i="13"/>
  <c r="M677" i="13"/>
  <c r="M693" i="13"/>
  <c r="M487" i="13"/>
  <c r="M690" i="13"/>
  <c r="M507" i="13"/>
  <c r="M250" i="13"/>
  <c r="M511" i="13"/>
  <c r="M270" i="13"/>
  <c r="M531" i="13"/>
  <c r="M706" i="13"/>
  <c r="M722" i="13"/>
  <c r="M738" i="13"/>
  <c r="M754" i="13"/>
  <c r="M745" i="13"/>
  <c r="M711" i="13"/>
  <c r="M727" i="13"/>
  <c r="M743" i="13"/>
  <c r="M713" i="13"/>
  <c r="M700" i="13"/>
  <c r="M716" i="13"/>
  <c r="M732" i="13"/>
  <c r="M748" i="13"/>
  <c r="M729" i="13"/>
  <c r="M845" i="13"/>
  <c r="M838" i="13"/>
  <c r="M854" i="13"/>
  <c r="M847" i="13"/>
  <c r="M840" i="13"/>
  <c r="M856" i="13"/>
  <c r="M993" i="13"/>
  <c r="M835" i="13"/>
  <c r="M997" i="13"/>
  <c r="M849" i="13"/>
  <c r="M842" i="13"/>
  <c r="M906" i="13"/>
  <c r="M851" i="13"/>
  <c r="M844" i="13"/>
  <c r="M985" i="13"/>
  <c r="M834" i="13"/>
  <c r="M909" i="13"/>
  <c r="M837" i="13"/>
  <c r="M853" i="13"/>
  <c r="M846" i="13"/>
  <c r="M839" i="13"/>
  <c r="M855" i="13"/>
  <c r="M848" i="13"/>
  <c r="M984" i="13"/>
  <c r="M996" i="13"/>
  <c r="M976" i="13"/>
  <c r="M978" i="13"/>
  <c r="M911" i="13"/>
  <c r="M954" i="13"/>
  <c r="M979" i="13"/>
  <c r="M981" i="13"/>
  <c r="M759" i="13"/>
  <c r="M761" i="13"/>
  <c r="M755" i="13"/>
  <c r="M757" i="13"/>
  <c r="M999" i="13"/>
  <c r="M841" i="13"/>
  <c r="M857" i="13"/>
  <c r="M850" i="13"/>
  <c r="M843" i="13"/>
  <c r="M907" i="13"/>
  <c r="M852" i="13"/>
  <c r="M983" i="13"/>
  <c r="M995" i="13"/>
  <c r="M975" i="13"/>
  <c r="M977" i="13"/>
  <c r="M910" i="13"/>
  <c r="M933" i="13"/>
  <c r="M974" i="13"/>
  <c r="M980" i="13"/>
  <c r="M758" i="13"/>
  <c r="M760" i="13"/>
  <c r="M836" i="13"/>
  <c r="M756" i="13"/>
  <c r="M908" i="13"/>
  <c r="M982" i="13"/>
  <c r="M998" i="13"/>
  <c r="B15" i="13"/>
  <c r="B14" i="13"/>
  <c r="B1000" i="13"/>
  <c r="M5" i="2" l="1"/>
  <c r="H5" i="2"/>
  <c r="F5" i="2"/>
  <c r="Q5" i="2" s="1"/>
  <c r="V5" i="2" s="1"/>
  <c r="B12" i="13" l="1"/>
  <c r="T5" i="1"/>
  <c r="B4" i="13" s="1"/>
  <c r="B11" i="13" l="1"/>
  <c r="B13" i="13"/>
  <c r="K4" i="13" l="1"/>
  <c r="M4" i="13" s="1"/>
  <c r="B9" i="13"/>
  <c r="M8" i="13"/>
  <c r="M11" i="13"/>
  <c r="M16" i="13"/>
  <c r="M12" i="13"/>
  <c r="M15" i="13"/>
  <c r="M7" i="13" l="1"/>
  <c r="M14" i="13"/>
  <c r="M9" i="13"/>
  <c r="M1000" i="13"/>
  <c r="M13" i="13"/>
  <c r="M6" i="13"/>
  <c r="M5" i="13"/>
  <c r="M10" i="13"/>
</calcChain>
</file>

<file path=xl/comments1.xml><?xml version="1.0" encoding="utf-8"?>
<comments xmlns="http://schemas.openxmlformats.org/spreadsheetml/2006/main">
  <authors>
    <author>Jack Pierson</author>
  </authors>
  <commentList>
    <comment ref="A1" authorId="0" shapeId="0">
      <text>
        <r>
          <rPr>
            <b/>
            <sz val="9"/>
            <color indexed="81"/>
            <rFont val="Tahoma"/>
            <family val="2"/>
          </rPr>
          <t>Jack Pierson:</t>
        </r>
        <r>
          <rPr>
            <sz val="9"/>
            <color indexed="81"/>
            <rFont val="Tahoma"/>
            <family val="2"/>
          </rPr>
          <t xml:space="preserve">
also known as PH code
</t>
        </r>
      </text>
    </comment>
  </commentList>
</comments>
</file>

<file path=xl/comments2.xml><?xml version="1.0" encoding="utf-8"?>
<comments xmlns="http://schemas.openxmlformats.org/spreadsheetml/2006/main">
  <authors>
    <author>James Rowan</author>
  </authors>
  <commentList>
    <comment ref="B19" authorId="0" shapeId="0">
      <text>
        <r>
          <rPr>
            <b/>
            <sz val="9"/>
            <color indexed="81"/>
            <rFont val="Tahoma"/>
            <family val="2"/>
          </rPr>
          <t>James Rowan:</t>
        </r>
        <r>
          <rPr>
            <sz val="9"/>
            <color indexed="81"/>
            <rFont val="Tahoma"/>
            <family val="2"/>
          </rPr>
          <t xml:space="preserve">
</t>
        </r>
      </text>
    </comment>
  </commentList>
</comments>
</file>

<file path=xl/sharedStrings.xml><?xml version="1.0" encoding="utf-8"?>
<sst xmlns="http://schemas.openxmlformats.org/spreadsheetml/2006/main" count="300" uniqueCount="172">
  <si>
    <t>District Name</t>
  </si>
  <si>
    <t>IRN #</t>
  </si>
  <si>
    <t>First Name</t>
  </si>
  <si>
    <t>Last Name</t>
  </si>
  <si>
    <t>Wages</t>
  </si>
  <si>
    <t>Total Cost</t>
  </si>
  <si>
    <t>OT</t>
  </si>
  <si>
    <t>Speech</t>
  </si>
  <si>
    <t>Interpreter</t>
  </si>
  <si>
    <t>PT</t>
  </si>
  <si>
    <t>Disability/PH Code</t>
  </si>
  <si>
    <t>Description</t>
  </si>
  <si>
    <t>SFPR Category</t>
  </si>
  <si>
    <t>Multiple Handicapped</t>
  </si>
  <si>
    <t>Deaf Blind</t>
  </si>
  <si>
    <t>Hearing Handicapped</t>
  </si>
  <si>
    <t>Vision Handicapped</t>
  </si>
  <si>
    <t>Orthopedic</t>
  </si>
  <si>
    <t>N/A</t>
  </si>
  <si>
    <t>Emotionally Disturbed</t>
  </si>
  <si>
    <t>Cognitive Disabiltiy</t>
  </si>
  <si>
    <t>Learning Disability</t>
  </si>
  <si>
    <t>Autism</t>
  </si>
  <si>
    <t>TBI</t>
  </si>
  <si>
    <t>OHHmajor</t>
  </si>
  <si>
    <t>OHHminor</t>
  </si>
  <si>
    <t>Developmental Delay</t>
  </si>
  <si>
    <t>XY4540199</t>
  </si>
  <si>
    <t>Boulder City</t>
  </si>
  <si>
    <t>Nurse Services</t>
  </si>
  <si>
    <t>Speech Services</t>
  </si>
  <si>
    <t>Audiology</t>
  </si>
  <si>
    <t>Occupational Therapy</t>
  </si>
  <si>
    <t>Physical Therapy</t>
  </si>
  <si>
    <t>NS</t>
  </si>
  <si>
    <t>SP</t>
  </si>
  <si>
    <t>AUD</t>
  </si>
  <si>
    <t>INTERP</t>
  </si>
  <si>
    <t>Amount</t>
  </si>
  <si>
    <t>ESC</t>
  </si>
  <si>
    <t>Cost</t>
  </si>
  <si>
    <t>Classroom</t>
  </si>
  <si>
    <t>This is equipment purchased using function 12XX or 213X and object 640, 644, or 645</t>
  </si>
  <si>
    <t>Vehicles and busses are not allowable expenses.</t>
  </si>
  <si>
    <t>Vendor Name</t>
  </si>
  <si>
    <t>Purchase Order</t>
  </si>
  <si>
    <t>Adaptive P.E.</t>
  </si>
  <si>
    <t>Adapt PE</t>
  </si>
  <si>
    <t>Orientation and Mobility</t>
  </si>
  <si>
    <t>OMI</t>
  </si>
  <si>
    <t>`</t>
  </si>
  <si>
    <t>Hourly Rate</t>
  </si>
  <si>
    <t>This is supplies purchased using function 12XX or 213X and object 5XX</t>
  </si>
  <si>
    <t>Upload T-2 Completion page.</t>
  </si>
  <si>
    <t>FTE</t>
  </si>
  <si>
    <t>Daily Rate</t>
  </si>
  <si>
    <t>Days Transported</t>
  </si>
  <si>
    <t>Student SSID</t>
  </si>
  <si>
    <t>Line 1: Special Education Teachers</t>
  </si>
  <si>
    <t>Life Insurance</t>
  </si>
  <si>
    <t>Percent of Time</t>
  </si>
  <si>
    <t>Cost per Student</t>
  </si>
  <si>
    <t>Teacher
First Name</t>
  </si>
  <si>
    <t>Teacher
Last Name</t>
  </si>
  <si>
    <t>Retirement
14%</t>
  </si>
  <si>
    <t>"Pick-up on pick-up"
Retirement</t>
  </si>
  <si>
    <t>Medicare
1.45%</t>
  </si>
  <si>
    <t>ESC or CO-OP 
Partner</t>
  </si>
  <si>
    <t>ESC or Co-Op
Cost</t>
  </si>
  <si>
    <t>"Other"
Description</t>
  </si>
  <si>
    <t>"Other"
Cost</t>
  </si>
  <si>
    <t>Cost Per Student</t>
  </si>
  <si>
    <t>Line 2. Regular Education Teachers</t>
  </si>
  <si>
    <t>Item Description</t>
  </si>
  <si>
    <t>Check Number</t>
  </si>
  <si>
    <t>Line 3. Instructional Supplies and Materials</t>
  </si>
  <si>
    <t>DO NOT upload purchase orders, checks or contracts for supplies unless requested by your area coordinator</t>
  </si>
  <si>
    <t>Line 4: Instructional Equipment</t>
  </si>
  <si>
    <t>DO NOT upload purchase orders, checks or contracts for equipment unless requested by your area coordinator</t>
  </si>
  <si>
    <t>Line 9 Contracted Education Program</t>
  </si>
  <si>
    <t>Expenses incurred from July through June of the fical year being processed.</t>
  </si>
  <si>
    <t>This tab is ONLY to be used for comprehensive education programs or excess cost certifications.</t>
  </si>
  <si>
    <t>Upload page of contract showing vendor name, amount being charged and signature page only.</t>
  </si>
  <si>
    <t>If this is an excess cost student use the cost to educate amount on the "excess cost certification" tab NOT the total cost tab.</t>
  </si>
  <si>
    <t>Upload Excess Cost certification page only.  Use the amount on the line that reads "Cost to Educate(Cost per FTE from "Total Cost" tab ($XX,XXX.XX)X Year End Special Education FTE(X):</t>
  </si>
  <si>
    <t>Vendor Name / 
School District</t>
  </si>
  <si>
    <t>If not excess cost, 
Purchase Order Number</t>
  </si>
  <si>
    <t>Service Provided</t>
  </si>
  <si>
    <t>Weekly Rate</t>
  </si>
  <si>
    <t>Montly Rate</t>
  </si>
  <si>
    <t>Units of Service</t>
  </si>
  <si>
    <t>Excess Cost Certification</t>
  </si>
  <si>
    <t>Cost for Student</t>
  </si>
  <si>
    <t>Line 10 Pupil Services</t>
  </si>
  <si>
    <t xml:space="preserve">If outside vendor enter vendor name in column G and hourly rate in column T.  (i.e. Outside vendor includes ESC upload contract that determines hourly rate. </t>
  </si>
  <si>
    <t xml:space="preserve">The number of hours in "Hours in School Year" is the number of pupil hours on your school calendar.  If you have multiple calendars, it is the calendar that the majority of your students use.  In most, if not all cases, that is your grades 1 - 11 calendar. </t>
  </si>
  <si>
    <t xml:space="preserve">Service Provided </t>
  </si>
  <si>
    <t>Total Compensation</t>
  </si>
  <si>
    <t>Hours in School Year</t>
  </si>
  <si>
    <t>Hours of Service</t>
  </si>
  <si>
    <t>Number of Students</t>
  </si>
  <si>
    <t>Pupil Services Key</t>
  </si>
  <si>
    <t>Not to be used for transporation aides, enter transportation aides under transportation.</t>
  </si>
  <si>
    <t>Line 10 Related Services - One on One or Classroom Aides</t>
  </si>
  <si>
    <t>Type of Aide</t>
  </si>
  <si>
    <t>SERS Surcharge</t>
  </si>
  <si>
    <t>ESC Cost</t>
  </si>
  <si>
    <t>Aides Key</t>
  </si>
  <si>
    <t>One to One</t>
  </si>
  <si>
    <t>Line 10 Related Services - Transportation</t>
  </si>
  <si>
    <t>Transportation Vendor / 
Type 5</t>
  </si>
  <si>
    <r>
      <t xml:space="preserve">Itemized Transporation 
</t>
    </r>
    <r>
      <rPr>
        <sz val="11"/>
        <color rgb="FFFF0000"/>
        <rFont val="Calibri"/>
        <family val="2"/>
        <scheme val="minor"/>
      </rPr>
      <t>Support Documentation Needed</t>
    </r>
  </si>
  <si>
    <t>Amount Paid</t>
  </si>
  <si>
    <t>Transportation Costs</t>
  </si>
  <si>
    <t>Psychologist</t>
  </si>
  <si>
    <t>Psych</t>
  </si>
  <si>
    <t xml:space="preserve">Wages </t>
  </si>
  <si>
    <t>Benefits</t>
  </si>
  <si>
    <t>Total</t>
  </si>
  <si>
    <t>Student Hours</t>
  </si>
  <si>
    <t>Base Hourly Rate</t>
  </si>
  <si>
    <t>Speech Staff</t>
  </si>
  <si>
    <t>IE code</t>
  </si>
  <si>
    <t>IE15</t>
  </si>
  <si>
    <t>Vendor / ESC / Composite
Hourly Rate</t>
  </si>
  <si>
    <t>What is the districts workers compensation rate (as a percentage)?</t>
  </si>
  <si>
    <t>Workers Compensation</t>
  </si>
  <si>
    <r>
      <t xml:space="preserve">Workers Compensation
</t>
    </r>
    <r>
      <rPr>
        <i/>
        <sz val="7"/>
        <color theme="1"/>
        <rFont val="Calibri"/>
        <family val="2"/>
        <scheme val="minor"/>
      </rPr>
      <t>(please enter 
percentage above)</t>
    </r>
  </si>
  <si>
    <t>Health 
or
 Heath/Dental /Vision Insurance</t>
  </si>
  <si>
    <r>
      <t xml:space="preserve">Dental Insurance
</t>
    </r>
    <r>
      <rPr>
        <sz val="7"/>
        <color theme="1"/>
        <rFont val="Calibri"/>
        <family val="2"/>
        <scheme val="minor"/>
      </rPr>
      <t>(if not included in column P)</t>
    </r>
  </si>
  <si>
    <r>
      <t xml:space="preserve">Vision Insurance
</t>
    </r>
    <r>
      <rPr>
        <sz val="7"/>
        <color theme="1"/>
        <rFont val="Calibri"/>
        <family val="2"/>
        <scheme val="minor"/>
      </rPr>
      <t>(if not included in column P)</t>
    </r>
  </si>
  <si>
    <t>Health 
or
Heath/Dental /Vision Insurance</t>
  </si>
  <si>
    <t>Health
or
Heath/Dental /Vision Insurance</t>
  </si>
  <si>
    <t>Average Wages</t>
  </si>
  <si>
    <t>Average Benefits</t>
  </si>
  <si>
    <t>Average Total</t>
  </si>
  <si>
    <t>Enter Speech Staff Only Below</t>
  </si>
  <si>
    <t>Occupational Therapy Staff</t>
  </si>
  <si>
    <t>Enter Occupational Therapy Staff Only Below</t>
  </si>
  <si>
    <t>Physical Therapy Staff</t>
  </si>
  <si>
    <t>Enter Physical Therapy Staff Only Below</t>
  </si>
  <si>
    <t>Enter Interpreter Staff Only Below</t>
  </si>
  <si>
    <t>Enter Orientation and Mobility Staff Only Below</t>
  </si>
  <si>
    <t>Enter Psychologist Staff Only Below</t>
  </si>
  <si>
    <r>
      <t xml:space="preserve">Dental Insurance
</t>
    </r>
    <r>
      <rPr>
        <sz val="7"/>
        <color theme="1"/>
        <rFont val="Calibri"/>
        <family val="2"/>
        <scheme val="minor"/>
      </rPr>
      <t>(if not included in column M)</t>
    </r>
  </si>
  <si>
    <r>
      <t xml:space="preserve">Vision Insurance
</t>
    </r>
    <r>
      <rPr>
        <sz val="7"/>
        <color theme="1"/>
        <rFont val="Calibri"/>
        <family val="2"/>
        <scheme val="minor"/>
      </rPr>
      <t>(if not included in column M)</t>
    </r>
  </si>
  <si>
    <r>
      <t xml:space="preserve">Dental Insurance
</t>
    </r>
    <r>
      <rPr>
        <sz val="7"/>
        <color theme="1"/>
        <rFont val="Calibri"/>
        <family val="2"/>
        <scheme val="minor"/>
      </rPr>
      <t>(if not included in column N)</t>
    </r>
  </si>
  <si>
    <r>
      <t xml:space="preserve">Vision Insurance
</t>
    </r>
    <r>
      <rPr>
        <sz val="7"/>
        <color theme="1"/>
        <rFont val="Calibri"/>
        <family val="2"/>
        <scheme val="minor"/>
      </rPr>
      <t>(if not included in column N)</t>
    </r>
  </si>
  <si>
    <t>IE13</t>
  </si>
  <si>
    <r>
      <t xml:space="preserve">T-2 
</t>
    </r>
    <r>
      <rPr>
        <b/>
        <sz val="14"/>
        <color theme="8" tint="-0.249977111117893"/>
        <rFont val="Calibri"/>
        <family val="2"/>
        <scheme val="minor"/>
      </rPr>
      <t>Regular Transportation</t>
    </r>
  </si>
  <si>
    <r>
      <t xml:space="preserve">T-2
</t>
    </r>
    <r>
      <rPr>
        <b/>
        <sz val="14"/>
        <color theme="8" tint="-0.249977111117893"/>
        <rFont val="Calibri"/>
        <family val="2"/>
        <scheme val="minor"/>
      </rPr>
      <t>Special</t>
    </r>
    <r>
      <rPr>
        <b/>
        <sz val="11"/>
        <color theme="8" tint="-0.249977111117893"/>
        <rFont val="Calibri"/>
        <family val="2"/>
        <scheme val="minor"/>
      </rPr>
      <t xml:space="preserve"> Education
Transporation</t>
    </r>
  </si>
  <si>
    <t>Vendor Name / 
ESC Name /                                       Composite Rate</t>
  </si>
  <si>
    <t xml:space="preserve">
 Special Education Teachers</t>
  </si>
  <si>
    <t xml:space="preserve">
 Pupil Support Costs</t>
  </si>
  <si>
    <t xml:space="preserve">
 Operations Support Costs</t>
  </si>
  <si>
    <t xml:space="preserve">
Instructional Supplies and Materials</t>
  </si>
  <si>
    <t xml:space="preserve">
Instructional Equipment</t>
  </si>
  <si>
    <t xml:space="preserve">
Related Services
Transportation</t>
  </si>
  <si>
    <t xml:space="preserve">
Related Services
Physical Therapy</t>
  </si>
  <si>
    <t xml:space="preserve">
Related Services
Occupational Therapy</t>
  </si>
  <si>
    <t xml:space="preserve">
Related Services
Speech</t>
  </si>
  <si>
    <t xml:space="preserve">
Related Services
Other</t>
  </si>
  <si>
    <t xml:space="preserve">
 Contracted Education Program</t>
  </si>
  <si>
    <t xml:space="preserve">
Total Educational Costs</t>
  </si>
  <si>
    <t>Fund</t>
  </si>
  <si>
    <t>Operation and Maintenance of Plant</t>
  </si>
  <si>
    <t>Pupil Transportation</t>
  </si>
  <si>
    <t>Elem-Sec Noninstructional Food Service</t>
  </si>
  <si>
    <t>Excess Cost Operations ADM</t>
  </si>
  <si>
    <t>Operations Support Per Capita to use if you take transportation as a related service</t>
  </si>
  <si>
    <t>IE Key</t>
  </si>
  <si>
    <t>IE14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</si>
</sst>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0000"/>
    <numFmt numFmtId="165" formatCode="0.000%"/>
    <numFmt numFmtId="166" formatCode="_(* #,##0_);_(* \(#,##0\);_(* &quot;-&quot;??_);_(@_)"/>
    <numFmt numFmtId="167" formatCode="000"/>
  </numFmts>
  <fonts count="22"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b/>
      <sz val="14"/>
      <name val="Times New Roman"/>
      <family val="1"/>
    </font>
    <font>
      <sz val="12"/>
      <name val="Times New Roman"/>
      <family val="1"/>
    </font>
    <font>
      <b/>
      <sz val="9"/>
      <color indexed="81"/>
      <name val="Tahoma"/>
      <family val="2"/>
    </font>
    <font>
      <sz val="9"/>
      <color indexed="81"/>
      <name val="Tahoma"/>
      <family val="2"/>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theme="8" tint="-0.499984740745262"/>
      <name val="Calibri"/>
      <family val="2"/>
      <scheme val="minor"/>
    </font>
    <font>
      <b/>
      <sz val="11"/>
      <color theme="8" tint="-0.249977111117893"/>
      <name val="Calibri"/>
      <family val="2"/>
      <scheme val="minor"/>
    </font>
    <font>
      <b/>
      <sz val="11"/>
      <color rgb="FFFA7D00"/>
      <name val="Calibri"/>
      <family val="2"/>
      <scheme val="minor"/>
    </font>
    <font>
      <i/>
      <sz val="11"/>
      <color rgb="FF7F7F7F"/>
      <name val="Calibri"/>
      <family val="2"/>
      <scheme val="minor"/>
    </font>
    <font>
      <b/>
      <sz val="11"/>
      <name val="Calibri"/>
      <family val="2"/>
      <scheme val="minor"/>
    </font>
    <font>
      <sz val="7"/>
      <color theme="1"/>
      <name val="Calibri"/>
      <family val="2"/>
      <scheme val="minor"/>
    </font>
    <font>
      <i/>
      <sz val="7"/>
      <color theme="1"/>
      <name val="Calibri"/>
      <family val="2"/>
      <scheme val="minor"/>
    </font>
    <font>
      <b/>
      <sz val="11"/>
      <color theme="0" tint="-0.499984740745262"/>
      <name val="Calibri"/>
      <family val="2"/>
      <scheme val="minor"/>
    </font>
    <font>
      <b/>
      <sz val="14"/>
      <color theme="8" tint="-0.249977111117893"/>
      <name val="Calibri"/>
      <family val="2"/>
      <scheme val="minor"/>
    </font>
    <font>
      <sz val="11"/>
      <color theme="8" tint="-0.249977111117893"/>
      <name val="Calibri"/>
      <family val="2"/>
      <scheme val="minor"/>
    </font>
  </fonts>
  <fills count="5">
    <fill>
      <patternFill patternType="none"/>
    </fill>
    <fill>
      <patternFill patternType="gray125"/>
    </fill>
    <fill>
      <patternFill patternType="solid">
        <fgColor rgb="FFF2F2F2"/>
      </patternFill>
    </fill>
    <fill>
      <patternFill patternType="solid">
        <fgColor rgb="FF92D050"/>
        <bgColor indexed="64"/>
      </patternFill>
    </fill>
    <fill>
      <patternFill patternType="solid">
        <fgColor theme="6" tint="0.59999389629810485"/>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style="thick">
        <color theme="8" tint="-0.24994659260841701"/>
      </left>
      <right/>
      <top style="thick">
        <color theme="8" tint="-0.24994659260841701"/>
      </top>
      <bottom/>
      <diagonal/>
    </border>
    <border>
      <left/>
      <right/>
      <top style="thick">
        <color theme="8" tint="-0.24994659260841701"/>
      </top>
      <bottom/>
      <diagonal/>
    </border>
    <border>
      <left/>
      <right style="thick">
        <color theme="8" tint="-0.24994659260841701"/>
      </right>
      <top style="thick">
        <color theme="8" tint="-0.24994659260841701"/>
      </top>
      <bottom/>
      <diagonal/>
    </border>
    <border>
      <left style="thick">
        <color theme="8" tint="-0.24994659260841701"/>
      </left>
      <right/>
      <top/>
      <bottom style="thick">
        <color theme="8" tint="-0.24994659260841701"/>
      </bottom>
      <diagonal/>
    </border>
    <border>
      <left/>
      <right/>
      <top/>
      <bottom style="thick">
        <color theme="8" tint="-0.24994659260841701"/>
      </bottom>
      <diagonal/>
    </border>
    <border>
      <left/>
      <right style="thick">
        <color theme="8" tint="-0.24994659260841701"/>
      </right>
      <top/>
      <bottom style="thick">
        <color theme="8" tint="-0.24994659260841701"/>
      </bottom>
      <diagonal/>
    </border>
    <border>
      <left/>
      <right/>
      <top style="thick">
        <color theme="8" tint="-0.24994659260841701"/>
      </top>
      <bottom style="thick">
        <color theme="4" tint="0.499984740745262"/>
      </bottom>
      <diagonal/>
    </border>
    <border>
      <left/>
      <right/>
      <top style="thin">
        <color theme="8"/>
      </top>
      <bottom style="thin">
        <color theme="8"/>
      </bottom>
      <diagonal/>
    </border>
    <border>
      <left/>
      <right/>
      <top/>
      <bottom style="thin">
        <color theme="8"/>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style="thick">
        <color theme="8" tint="-0.24994659260841701"/>
      </left>
      <right/>
      <top/>
      <bottom/>
      <diagonal/>
    </border>
    <border>
      <left style="thin">
        <color auto="1"/>
      </left>
      <right style="thin">
        <color auto="1"/>
      </right>
      <top style="thin">
        <color auto="1"/>
      </top>
      <bottom style="thin">
        <color auto="1"/>
      </bottom>
      <diagonal/>
    </border>
    <border>
      <left/>
      <right style="thick">
        <color theme="8" tint="-0.24994659260841701"/>
      </right>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thick">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11">
    <xf numFmtId="0" fontId="0" fillId="0" borderId="0"/>
    <xf numFmtId="43" fontId="3" fillId="0" borderId="0" applyFont="0" applyFill="0" applyBorder="0" applyAlignment="0" applyProtection="0"/>
    <xf numFmtId="9" fontId="3" fillId="0" borderId="0" applyFon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14" fillId="2" borderId="12" applyNumberFormat="0" applyAlignment="0" applyProtection="0"/>
    <xf numFmtId="0" fontId="15" fillId="0" borderId="0" applyNumberFormat="0" applyFill="0" applyBorder="0" applyAlignment="0" applyProtection="0"/>
    <xf numFmtId="44" fontId="3" fillId="0" borderId="0" applyFont="0" applyFill="0" applyBorder="0" applyAlignment="0" applyProtection="0"/>
    <xf numFmtId="0" fontId="11" fillId="0" borderId="13" applyNumberFormat="0" applyFill="0" applyAlignment="0" applyProtection="0"/>
  </cellStyleXfs>
  <cellXfs count="160">
    <xf numFmtId="0" fontId="0" fillId="0" borderId="0" xfId="0"/>
    <xf numFmtId="0" fontId="0" fillId="0" borderId="0" xfId="0" applyAlignment="1">
      <alignment horizontal="center"/>
    </xf>
    <xf numFmtId="0" fontId="1" fillId="0" borderId="0" xfId="0" applyFont="1"/>
    <xf numFmtId="0" fontId="2" fillId="0" borderId="0" xfId="0" applyFont="1"/>
    <xf numFmtId="0" fontId="4" fillId="0" borderId="0" xfId="0" applyFont="1" applyBorder="1" applyAlignment="1">
      <alignment horizontal="center"/>
    </xf>
    <xf numFmtId="0" fontId="5" fillId="0" borderId="0" xfId="0" applyFont="1" applyBorder="1" applyAlignment="1">
      <alignment horizontal="center"/>
    </xf>
    <xf numFmtId="0" fontId="0" fillId="0" borderId="0" xfId="0" applyFont="1"/>
    <xf numFmtId="43" fontId="0" fillId="0" borderId="0" xfId="1" applyFont="1"/>
    <xf numFmtId="43" fontId="0" fillId="0" borderId="0" xfId="0" applyNumberFormat="1"/>
    <xf numFmtId="43" fontId="0" fillId="0" borderId="0" xfId="1" applyFont="1" applyAlignment="1">
      <alignment horizontal="center"/>
    </xf>
    <xf numFmtId="9" fontId="0" fillId="0" borderId="0" xfId="2" applyFont="1" applyAlignment="1">
      <alignment horizontal="center"/>
    </xf>
    <xf numFmtId="9" fontId="0" fillId="0" borderId="0" xfId="2" applyFont="1"/>
    <xf numFmtId="43" fontId="0" fillId="0" borderId="0" xfId="1" applyFont="1" applyAlignment="1">
      <alignment horizontal="left"/>
    </xf>
    <xf numFmtId="43" fontId="0" fillId="0" borderId="0" xfId="1" applyFont="1" applyFill="1" applyAlignment="1">
      <alignment horizontal="center"/>
    </xf>
    <xf numFmtId="0" fontId="9" fillId="0" borderId="1" xfId="3"/>
    <xf numFmtId="0" fontId="11" fillId="0" borderId="3" xfId="5" applyBorder="1"/>
    <xf numFmtId="0" fontId="11" fillId="0" borderId="6" xfId="5" applyBorder="1"/>
    <xf numFmtId="0" fontId="0" fillId="0" borderId="0" xfId="0" applyAlignment="1">
      <alignment wrapText="1"/>
    </xf>
    <xf numFmtId="0" fontId="8" fillId="0" borderId="0" xfId="6"/>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xf>
    <xf numFmtId="9" fontId="0" fillId="0" borderId="0" xfId="0" applyNumberFormat="1" applyAlignment="1">
      <alignment horizontal="center" vertical="center" wrapText="1"/>
    </xf>
    <xf numFmtId="10" fontId="0" fillId="0" borderId="0" xfId="0" applyNumberFormat="1" applyAlignment="1">
      <alignment horizontal="center" vertical="center" wrapText="1"/>
    </xf>
    <xf numFmtId="0" fontId="13" fillId="0" borderId="10" xfId="0" applyFont="1" applyBorder="1" applyAlignment="1">
      <alignment horizontal="center" vertical="center"/>
    </xf>
    <xf numFmtId="43" fontId="0" fillId="0" borderId="0" xfId="1" applyFont="1" applyAlignment="1">
      <alignment horizontal="center" vertical="center"/>
    </xf>
    <xf numFmtId="43" fontId="8" fillId="0" borderId="0" xfId="6" applyNumberFormat="1"/>
    <xf numFmtId="0" fontId="8" fillId="0" borderId="0" xfId="6"/>
    <xf numFmtId="0" fontId="13" fillId="0" borderId="11" xfId="0" applyFont="1" applyBorder="1" applyAlignment="1">
      <alignment horizontal="center" vertical="center"/>
    </xf>
    <xf numFmtId="0" fontId="13" fillId="0" borderId="11" xfId="0" applyFont="1" applyBorder="1" applyAlignment="1">
      <alignment horizontal="center" vertical="center" wrapText="1"/>
    </xf>
    <xf numFmtId="43" fontId="13" fillId="0" borderId="11" xfId="1" applyNumberFormat="1" applyFont="1" applyBorder="1" applyAlignment="1">
      <alignment horizontal="center" vertical="center"/>
    </xf>
    <xf numFmtId="0" fontId="11" fillId="0" borderId="0" xfId="5" applyBorder="1" applyAlignment="1">
      <alignment horizontal="center" vertical="center"/>
    </xf>
    <xf numFmtId="0" fontId="8" fillId="0" borderId="0" xfId="6"/>
    <xf numFmtId="0" fontId="15" fillId="0" borderId="0" xfId="8"/>
    <xf numFmtId="164" fontId="10" fillId="0" borderId="2" xfId="4" applyNumberFormat="1" applyAlignment="1">
      <alignment horizontal="left"/>
    </xf>
    <xf numFmtId="0" fontId="8" fillId="0" borderId="0" xfId="6"/>
    <xf numFmtId="10" fontId="13" fillId="0" borderId="11" xfId="0" applyNumberFormat="1" applyFont="1" applyBorder="1" applyAlignment="1">
      <alignment horizontal="center" vertical="center" wrapText="1"/>
    </xf>
    <xf numFmtId="165" fontId="13" fillId="0" borderId="11" xfId="2" applyNumberFormat="1" applyFont="1" applyBorder="1" applyAlignment="1">
      <alignment horizontal="center" vertical="center" wrapText="1"/>
    </xf>
    <xf numFmtId="0" fontId="8" fillId="0" borderId="0" xfId="6" applyAlignment="1">
      <alignment horizontal="center"/>
    </xf>
    <xf numFmtId="0" fontId="0" fillId="0" borderId="0" xfId="0" applyAlignment="1">
      <alignment horizontal="center"/>
    </xf>
    <xf numFmtId="43" fontId="0" fillId="0" borderId="0" xfId="0" applyNumberFormat="1" applyFill="1"/>
    <xf numFmtId="0" fontId="8" fillId="0" borderId="0" xfId="6"/>
    <xf numFmtId="0" fontId="0" fillId="0" borderId="0" xfId="0" applyAlignment="1"/>
    <xf numFmtId="43" fontId="0" fillId="0" borderId="0" xfId="1" applyFont="1" applyFill="1"/>
    <xf numFmtId="165" fontId="0" fillId="0" borderId="0" xfId="2" applyNumberFormat="1" applyFont="1" applyFill="1" applyAlignment="1">
      <alignment horizontal="center" vertical="center" wrapText="1"/>
    </xf>
    <xf numFmtId="0" fontId="0" fillId="0" borderId="0" xfId="0" applyFill="1" applyAlignment="1">
      <alignment horizontal="center" vertical="center"/>
    </xf>
    <xf numFmtId="9" fontId="13" fillId="2" borderId="12" xfId="2" applyFont="1" applyFill="1" applyBorder="1"/>
    <xf numFmtId="0" fontId="8" fillId="0" borderId="0" xfId="6" applyAlignment="1"/>
    <xf numFmtId="165" fontId="13" fillId="0" borderId="11" xfId="2" applyNumberFormat="1" applyFont="1" applyFill="1" applyBorder="1" applyAlignment="1">
      <alignment horizontal="center" vertical="center" wrapText="1"/>
    </xf>
    <xf numFmtId="0" fontId="11" fillId="0" borderId="14" xfId="5" applyBorder="1"/>
    <xf numFmtId="0" fontId="0" fillId="0" borderId="18" xfId="0" applyBorder="1"/>
    <xf numFmtId="0" fontId="0" fillId="0" borderId="19" xfId="0" applyBorder="1"/>
    <xf numFmtId="0" fontId="0" fillId="0" borderId="0" xfId="0" applyFill="1"/>
    <xf numFmtId="0" fontId="11" fillId="0" borderId="23" xfId="10" applyFill="1" applyBorder="1" applyAlignment="1">
      <alignment horizontal="center"/>
    </xf>
    <xf numFmtId="0" fontId="16" fillId="0" borderId="15" xfId="10" applyFont="1" applyFill="1" applyBorder="1" applyAlignment="1">
      <alignment horizontal="center"/>
    </xf>
    <xf numFmtId="0" fontId="11" fillId="0" borderId="15" xfId="10" applyFill="1" applyBorder="1" applyAlignment="1">
      <alignment horizontal="center"/>
    </xf>
    <xf numFmtId="0" fontId="11" fillId="0" borderId="24" xfId="10" applyFill="1" applyBorder="1" applyAlignment="1">
      <alignment horizontal="center"/>
    </xf>
    <xf numFmtId="0" fontId="0" fillId="0" borderId="23" xfId="0" applyFill="1" applyBorder="1"/>
    <xf numFmtId="0" fontId="0" fillId="0" borderId="15" xfId="0" applyFill="1" applyBorder="1"/>
    <xf numFmtId="0" fontId="0" fillId="0" borderId="24" xfId="0" applyFill="1" applyBorder="1"/>
    <xf numFmtId="0" fontId="0" fillId="0" borderId="15" xfId="0" applyBorder="1"/>
    <xf numFmtId="43" fontId="0" fillId="0" borderId="15" xfId="1" applyFont="1" applyBorder="1"/>
    <xf numFmtId="166" fontId="0" fillId="0" borderId="15" xfId="1" applyNumberFormat="1" applyFont="1" applyBorder="1"/>
    <xf numFmtId="43" fontId="0" fillId="0" borderId="15" xfId="0" applyNumberFormat="1" applyBorder="1"/>
    <xf numFmtId="0" fontId="0" fillId="0" borderId="15" xfId="0" applyBorder="1" applyAlignment="1">
      <alignment horizontal="right"/>
    </xf>
    <xf numFmtId="43" fontId="0" fillId="0" borderId="15" xfId="1" applyFont="1" applyFill="1" applyBorder="1"/>
    <xf numFmtId="166" fontId="0" fillId="0" borderId="15" xfId="1" applyNumberFormat="1" applyFont="1" applyFill="1" applyBorder="1"/>
    <xf numFmtId="43" fontId="0" fillId="0" borderId="15" xfId="0" applyNumberFormat="1" applyFill="1" applyBorder="1"/>
    <xf numFmtId="0" fontId="0" fillId="0" borderId="15" xfId="0" applyFill="1" applyBorder="1" applyAlignment="1">
      <alignment horizontal="right"/>
    </xf>
    <xf numFmtId="0" fontId="0" fillId="0" borderId="25" xfId="0" applyFill="1" applyBorder="1"/>
    <xf numFmtId="0" fontId="0" fillId="0" borderId="29" xfId="0" applyFill="1" applyBorder="1"/>
    <xf numFmtId="0" fontId="0" fillId="0" borderId="30" xfId="0" applyFill="1" applyBorder="1"/>
    <xf numFmtId="166" fontId="0" fillId="0" borderId="31" xfId="0" applyNumberFormat="1" applyFill="1" applyBorder="1"/>
    <xf numFmtId="0" fontId="0" fillId="0" borderId="19" xfId="0" applyFill="1" applyBorder="1"/>
    <xf numFmtId="0" fontId="0" fillId="0" borderId="32" xfId="0" applyFill="1" applyBorder="1"/>
    <xf numFmtId="0" fontId="0" fillId="0" borderId="32" xfId="0" applyFill="1" applyBorder="1" applyAlignment="1">
      <alignment horizontal="center"/>
    </xf>
    <xf numFmtId="0" fontId="0" fillId="0" borderId="18" xfId="0" applyFill="1" applyBorder="1"/>
    <xf numFmtId="0" fontId="0" fillId="0" borderId="29" xfId="0" applyBorder="1"/>
    <xf numFmtId="166" fontId="0" fillId="0" borderId="31" xfId="0" applyNumberFormat="1" applyBorder="1"/>
    <xf numFmtId="0" fontId="0" fillId="0" borderId="32" xfId="0" applyBorder="1"/>
    <xf numFmtId="0" fontId="0" fillId="0" borderId="32" xfId="0" applyBorder="1" applyAlignment="1">
      <alignment horizontal="center"/>
    </xf>
    <xf numFmtId="0" fontId="0" fillId="0" borderId="17" xfId="0" applyBorder="1"/>
    <xf numFmtId="0" fontId="0" fillId="0" borderId="33" xfId="0" applyBorder="1"/>
    <xf numFmtId="0" fontId="19" fillId="2" borderId="12" xfId="7" applyFont="1"/>
    <xf numFmtId="0" fontId="19" fillId="2" borderId="15" xfId="7" applyFont="1" applyBorder="1"/>
    <xf numFmtId="43" fontId="19" fillId="2" borderId="15" xfId="7" applyNumberFormat="1" applyFont="1" applyBorder="1"/>
    <xf numFmtId="44" fontId="19" fillId="2" borderId="15" xfId="7" applyNumberFormat="1" applyFont="1" applyBorder="1"/>
    <xf numFmtId="0" fontId="16" fillId="0" borderId="15" xfId="10" applyFont="1" applyFill="1" applyBorder="1" applyAlignment="1">
      <alignment horizontal="left"/>
    </xf>
    <xf numFmtId="44" fontId="19" fillId="2" borderId="12" xfId="7" applyNumberFormat="1" applyFont="1" applyAlignment="1">
      <alignment horizontal="right"/>
    </xf>
    <xf numFmtId="43" fontId="19" fillId="2" borderId="12" xfId="7" applyNumberFormat="1" applyFont="1" applyAlignment="1">
      <alignment horizontal="right"/>
    </xf>
    <xf numFmtId="44" fontId="19" fillId="2" borderId="15" xfId="9" applyFont="1" applyFill="1" applyBorder="1" applyAlignment="1">
      <alignment horizontal="right"/>
    </xf>
    <xf numFmtId="43" fontId="19" fillId="2" borderId="15" xfId="7" applyNumberFormat="1" applyFont="1" applyBorder="1" applyAlignment="1">
      <alignment horizontal="right"/>
    </xf>
    <xf numFmtId="44" fontId="19" fillId="2" borderId="15" xfId="7" applyNumberFormat="1" applyFont="1" applyBorder="1" applyAlignment="1">
      <alignment horizontal="right"/>
    </xf>
    <xf numFmtId="0" fontId="16" fillId="0" borderId="15" xfId="10" applyFont="1" applyFill="1" applyBorder="1" applyAlignment="1"/>
    <xf numFmtId="0" fontId="19" fillId="2" borderId="15" xfId="7" applyFont="1" applyBorder="1" applyAlignment="1"/>
    <xf numFmtId="0" fontId="19" fillId="2" borderId="15" xfId="7" applyFont="1" applyBorder="1" applyAlignment="1">
      <alignment horizontal="left"/>
    </xf>
    <xf numFmtId="0" fontId="8" fillId="0" borderId="0" xfId="6" applyBorder="1" applyAlignment="1">
      <alignment horizontal="center" wrapText="1"/>
    </xf>
    <xf numFmtId="0" fontId="10" fillId="0" borderId="0" xfId="4" applyBorder="1" applyAlignment="1">
      <alignment horizontal="center"/>
    </xf>
    <xf numFmtId="0" fontId="0" fillId="0" borderId="0" xfId="0" applyAlignment="1">
      <alignment horizontal="center"/>
    </xf>
    <xf numFmtId="165" fontId="0" fillId="0" borderId="0" xfId="2" applyNumberFormat="1" applyFont="1" applyAlignment="1">
      <alignment horizontal="center"/>
    </xf>
    <xf numFmtId="43" fontId="0" fillId="0" borderId="0" xfId="1" applyFont="1" applyAlignment="1"/>
    <xf numFmtId="0" fontId="12" fillId="0" borderId="4" xfId="0" applyFont="1" applyBorder="1" applyAlignment="1">
      <alignment horizontal="center"/>
    </xf>
    <xf numFmtId="164" fontId="12" fillId="0" borderId="7" xfId="0" applyNumberFormat="1" applyFont="1" applyBorder="1" applyAlignment="1">
      <alignment horizontal="center"/>
    </xf>
    <xf numFmtId="43" fontId="0" fillId="0" borderId="0" xfId="0" applyNumberFormat="1" applyAlignment="1">
      <alignment vertical="center"/>
    </xf>
    <xf numFmtId="0" fontId="8" fillId="0" borderId="0" xfId="6" applyBorder="1" applyAlignment="1">
      <alignment wrapText="1"/>
    </xf>
    <xf numFmtId="0" fontId="12" fillId="0" borderId="4" xfId="0" applyFont="1" applyBorder="1" applyAlignment="1"/>
    <xf numFmtId="0" fontId="12" fillId="0" borderId="5" xfId="0" applyFont="1" applyBorder="1" applyAlignment="1"/>
    <xf numFmtId="164" fontId="12" fillId="0" borderId="7" xfId="0" applyNumberFormat="1" applyFont="1" applyBorder="1" applyAlignment="1"/>
    <xf numFmtId="164" fontId="12" fillId="0" borderId="8" xfId="0" applyNumberFormat="1" applyFont="1" applyBorder="1" applyAlignment="1"/>
    <xf numFmtId="0" fontId="10" fillId="0" borderId="9" xfId="4" applyBorder="1" applyAlignment="1"/>
    <xf numFmtId="164" fontId="11" fillId="0" borderId="2" xfId="4" applyNumberFormat="1" applyFont="1" applyAlignment="1">
      <alignment horizontal="left"/>
    </xf>
    <xf numFmtId="0" fontId="0" fillId="0" borderId="0" xfId="0" applyBorder="1"/>
    <xf numFmtId="0" fontId="0" fillId="0" borderId="0" xfId="0" applyBorder="1" applyAlignment="1">
      <alignment horizontal="center"/>
    </xf>
    <xf numFmtId="164" fontId="11" fillId="0" borderId="0" xfId="5" applyNumberFormat="1" applyBorder="1" applyAlignment="1">
      <alignment horizontal="center" vertical="center"/>
    </xf>
    <xf numFmtId="0" fontId="9" fillId="0" borderId="0" xfId="3" applyBorder="1" applyAlignment="1">
      <alignment horizontal="left"/>
    </xf>
    <xf numFmtId="166" fontId="0" fillId="0" borderId="0" xfId="1" applyNumberFormat="1" applyFont="1" applyBorder="1" applyAlignment="1">
      <alignment horizontal="center" vertical="center"/>
    </xf>
    <xf numFmtId="0" fontId="0" fillId="0" borderId="0" xfId="0" applyBorder="1" applyAlignment="1">
      <alignment horizontal="center" vertical="center"/>
    </xf>
    <xf numFmtId="9" fontId="0" fillId="0" borderId="0" xfId="2" applyFont="1" applyBorder="1"/>
    <xf numFmtId="0" fontId="13" fillId="0" borderId="0" xfId="0" applyFont="1" applyBorder="1" applyAlignment="1">
      <alignment horizontal="center" vertical="center" wrapText="1"/>
    </xf>
    <xf numFmtId="164" fontId="0" fillId="0" borderId="0" xfId="0" applyNumberFormat="1" applyBorder="1" applyAlignment="1">
      <alignment horizontal="center"/>
    </xf>
    <xf numFmtId="166" fontId="0" fillId="0" borderId="0" xfId="1" applyNumberFormat="1" applyFont="1" applyBorder="1" applyAlignment="1">
      <alignment horizontal="center"/>
    </xf>
    <xf numFmtId="166" fontId="0" fillId="0" borderId="0" xfId="1" applyNumberFormat="1" applyFont="1" applyBorder="1"/>
    <xf numFmtId="166" fontId="0" fillId="0" borderId="0" xfId="0" applyNumberFormat="1" applyBorder="1"/>
    <xf numFmtId="0" fontId="0" fillId="0" borderId="0" xfId="0" applyAlignment="1">
      <alignment horizontal="center" wrapText="1"/>
    </xf>
    <xf numFmtId="167" fontId="0" fillId="0" borderId="0" xfId="0" applyNumberFormat="1" applyAlignment="1">
      <alignment horizontal="center" wrapText="1"/>
    </xf>
    <xf numFmtId="0" fontId="0" fillId="3" borderId="0" xfId="0" applyFill="1"/>
    <xf numFmtId="10" fontId="0" fillId="0" borderId="0" xfId="2" applyNumberFormat="1" applyFont="1"/>
    <xf numFmtId="44" fontId="0" fillId="3" borderId="0" xfId="9" applyFont="1" applyFill="1"/>
    <xf numFmtId="44" fontId="0" fillId="0" borderId="0" xfId="0" applyNumberFormat="1" applyBorder="1"/>
    <xf numFmtId="0" fontId="21" fillId="0" borderId="0" xfId="0" applyFont="1" applyFill="1"/>
    <xf numFmtId="43" fontId="0" fillId="4" borderId="0" xfId="1" applyFont="1" applyFill="1"/>
    <xf numFmtId="43" fontId="0" fillId="4" borderId="0" xfId="0" applyNumberFormat="1" applyFill="1"/>
    <xf numFmtId="10" fontId="0" fillId="4" borderId="0" xfId="2" applyNumberFormat="1" applyFont="1" applyFill="1"/>
    <xf numFmtId="9" fontId="0" fillId="4" borderId="0" xfId="2" applyFont="1" applyFill="1"/>
    <xf numFmtId="0" fontId="12" fillId="0" borderId="4" xfId="0" applyFont="1" applyBorder="1" applyAlignment="1">
      <alignment horizontal="center"/>
    </xf>
    <xf numFmtId="0" fontId="12" fillId="0" borderId="5" xfId="0" applyFont="1" applyBorder="1" applyAlignment="1">
      <alignment horizontal="center"/>
    </xf>
    <xf numFmtId="164" fontId="12" fillId="0" borderId="7" xfId="0" applyNumberFormat="1" applyFont="1" applyBorder="1" applyAlignment="1">
      <alignment horizontal="center"/>
    </xf>
    <xf numFmtId="164" fontId="12" fillId="0" borderId="8" xfId="0" applyNumberFormat="1" applyFont="1" applyBorder="1" applyAlignment="1">
      <alignment horizontal="center"/>
    </xf>
    <xf numFmtId="0" fontId="10" fillId="0" borderId="9" xfId="4" applyBorder="1" applyAlignment="1">
      <alignment horizontal="center"/>
    </xf>
    <xf numFmtId="0" fontId="13" fillId="0" borderId="0" xfId="0" applyFont="1" applyAlignment="1">
      <alignment wrapText="1"/>
    </xf>
    <xf numFmtId="0" fontId="8" fillId="0" borderId="14" xfId="6" applyBorder="1" applyAlignment="1">
      <alignment horizontal="center" wrapText="1"/>
    </xf>
    <xf numFmtId="0" fontId="8" fillId="0" borderId="0" xfId="6" applyBorder="1" applyAlignment="1">
      <alignment horizontal="center" wrapText="1"/>
    </xf>
    <xf numFmtId="0" fontId="12" fillId="0" borderId="0" xfId="0" applyFont="1" applyBorder="1" applyAlignment="1">
      <alignment horizontal="center"/>
    </xf>
    <xf numFmtId="164" fontId="12" fillId="0" borderId="0" xfId="0" applyNumberFormat="1" applyFont="1" applyBorder="1" applyAlignment="1">
      <alignment horizontal="center"/>
    </xf>
    <xf numFmtId="0" fontId="11" fillId="0" borderId="20" xfId="10" applyFill="1" applyBorder="1" applyAlignment="1">
      <alignment horizontal="center"/>
    </xf>
    <xf numFmtId="0" fontId="11" fillId="0" borderId="21" xfId="10" applyFill="1" applyBorder="1" applyAlignment="1">
      <alignment horizontal="center"/>
    </xf>
    <xf numFmtId="0" fontId="11" fillId="0" borderId="22" xfId="10" applyFill="1" applyBorder="1" applyAlignment="1">
      <alignment horizontal="center"/>
    </xf>
    <xf numFmtId="0" fontId="0" fillId="0" borderId="0" xfId="0" applyFill="1" applyAlignment="1">
      <alignment horizontal="center"/>
    </xf>
    <xf numFmtId="0" fontId="15" fillId="0" borderId="23" xfId="8" applyBorder="1" applyAlignment="1">
      <alignment horizontal="center"/>
    </xf>
    <xf numFmtId="0" fontId="15" fillId="0" borderId="15" xfId="8" applyBorder="1" applyAlignment="1">
      <alignment horizontal="center"/>
    </xf>
    <xf numFmtId="0" fontId="15" fillId="0" borderId="24" xfId="8" applyBorder="1" applyAlignment="1">
      <alignment horizontal="center"/>
    </xf>
    <xf numFmtId="0" fontId="0" fillId="0" borderId="0" xfId="0" applyAlignment="1">
      <alignment horizontal="center"/>
    </xf>
    <xf numFmtId="164" fontId="12" fillId="0" borderId="16" xfId="0" applyNumberFormat="1" applyFont="1" applyBorder="1" applyAlignment="1">
      <alignment horizontal="center"/>
    </xf>
    <xf numFmtId="0" fontId="11" fillId="0" borderId="20" xfId="5" applyFill="1" applyBorder="1" applyAlignment="1">
      <alignment horizontal="center"/>
    </xf>
    <xf numFmtId="0" fontId="11" fillId="0" borderId="21" xfId="5" applyFill="1" applyBorder="1" applyAlignment="1">
      <alignment horizontal="center"/>
    </xf>
    <xf numFmtId="0" fontId="11" fillId="0" borderId="22" xfId="5" applyFill="1" applyBorder="1" applyAlignment="1">
      <alignment horizontal="center"/>
    </xf>
    <xf numFmtId="0" fontId="15" fillId="0" borderId="26" xfId="8" applyFill="1" applyBorder="1" applyAlignment="1">
      <alignment horizontal="center"/>
    </xf>
    <xf numFmtId="0" fontId="15" fillId="0" borderId="27" xfId="8" applyFill="1" applyBorder="1" applyAlignment="1">
      <alignment horizontal="center"/>
    </xf>
    <xf numFmtId="0" fontId="15" fillId="0" borderId="28" xfId="8" applyFill="1" applyBorder="1" applyAlignment="1">
      <alignment horizontal="center"/>
    </xf>
    <xf numFmtId="0" fontId="9" fillId="0" borderId="1" xfId="3" applyAlignment="1">
      <alignment horizontal="center"/>
    </xf>
  </cellXfs>
  <cellStyles count="11">
    <cellStyle name="Calculation" xfId="7" builtinId="22"/>
    <cellStyle name="Comma" xfId="1" builtinId="3"/>
    <cellStyle name="Currency" xfId="9" builtinId="4"/>
    <cellStyle name="Explanatory Text" xfId="8" builtinId="53"/>
    <cellStyle name="Heading 1" xfId="3" builtinId="16"/>
    <cellStyle name="Heading 2" xfId="4" builtinId="17"/>
    <cellStyle name="Heading 3" xfId="10" builtinId="18"/>
    <cellStyle name="Heading 4" xfId="5" builtinId="19"/>
    <cellStyle name="Normal" xfId="0" builtinId="0"/>
    <cellStyle name="Percent" xfId="2" builtinId="5"/>
    <cellStyle name="Warning Text" xfId="6" builtinId="11"/>
  </cellStyles>
  <dxfs count="132">
    <dxf>
      <border diagonalUp="0" diagonalDown="0">
        <left style="thin">
          <color auto="1"/>
        </left>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horizontal/>
      </border>
    </dxf>
    <dxf>
      <border outline="0">
        <top style="thin">
          <color auto="1"/>
        </top>
      </border>
    </dxf>
    <dxf>
      <border outline="0">
        <left style="thick">
          <color auto="1"/>
        </left>
        <right style="thick">
          <color auto="1"/>
        </right>
        <top style="thin">
          <color auto="1"/>
        </top>
        <bottom style="thick">
          <color auto="1"/>
        </bottom>
      </border>
    </dxf>
    <dxf>
      <border outline="0">
        <bottom style="thin">
          <color auto="1"/>
        </bottom>
      </border>
    </dxf>
    <dxf>
      <border diagonalUp="0" diagonalDown="0" outline="0">
        <left style="thin">
          <color auto="1"/>
        </left>
        <right style="thin">
          <color auto="1"/>
        </right>
        <top/>
        <bottom/>
      </border>
    </dxf>
    <dxf>
      <border diagonalUp="0" diagonalDown="0">
        <left style="thin">
          <color auto="1"/>
        </left>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horizontal/>
      </border>
    </dxf>
    <dxf>
      <border outline="0">
        <top style="thin">
          <color auto="1"/>
        </top>
      </border>
    </dxf>
    <dxf>
      <border outline="0">
        <left style="thick">
          <color auto="1"/>
        </left>
        <right style="thick">
          <color auto="1"/>
        </right>
        <top style="thin">
          <color auto="1"/>
        </top>
        <bottom style="thick">
          <color auto="1"/>
        </bottom>
      </border>
    </dxf>
    <dxf>
      <border outline="0">
        <bottom style="thin">
          <color auto="1"/>
        </bottom>
      </border>
    </dxf>
    <dxf>
      <border diagonalUp="0" diagonalDown="0" outline="0">
        <left style="thin">
          <color auto="1"/>
        </left>
        <right style="thin">
          <color auto="1"/>
        </right>
        <top/>
        <bottom/>
      </border>
    </dxf>
    <dxf>
      <border diagonalUp="0" diagonalDown="0">
        <left style="thin">
          <color auto="1"/>
        </left>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horizontal/>
      </border>
    </dxf>
    <dxf>
      <border outline="0">
        <top style="thin">
          <color auto="1"/>
        </top>
      </border>
    </dxf>
    <dxf>
      <border outline="0">
        <left style="thick">
          <color auto="1"/>
        </left>
        <right style="thick">
          <color auto="1"/>
        </right>
        <top style="thin">
          <color auto="1"/>
        </top>
        <bottom style="thick">
          <color auto="1"/>
        </bottom>
      </border>
    </dxf>
    <dxf>
      <border outline="0">
        <bottom style="thin">
          <color auto="1"/>
        </bottom>
      </border>
    </dxf>
    <dxf>
      <border diagonalUp="0" diagonalDown="0" outline="0">
        <left style="thin">
          <color auto="1"/>
        </left>
        <right style="thin">
          <color auto="1"/>
        </right>
        <top/>
        <bottom/>
      </border>
    </dxf>
    <dxf>
      <border diagonalUp="0" diagonalDown="0">
        <left style="thin">
          <color auto="1"/>
        </left>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horizontal/>
      </border>
    </dxf>
    <dxf>
      <border outline="0">
        <top style="thin">
          <color auto="1"/>
        </top>
      </border>
    </dxf>
    <dxf>
      <border outline="0">
        <left style="thick">
          <color auto="1"/>
        </left>
        <right style="thick">
          <color auto="1"/>
        </right>
        <top style="thin">
          <color auto="1"/>
        </top>
        <bottom style="thick">
          <color auto="1"/>
        </bottom>
      </border>
    </dxf>
    <dxf>
      <border outline="0">
        <bottom style="thin">
          <color auto="1"/>
        </bottom>
      </border>
    </dxf>
    <dxf>
      <border diagonalUp="0" diagonalDown="0" outline="0">
        <left style="thin">
          <color auto="1"/>
        </left>
        <right style="thin">
          <color auto="1"/>
        </right>
        <top/>
        <bottom/>
      </border>
    </dxf>
    <dxf>
      <border diagonalUp="0" diagonalDown="0">
        <left style="thin">
          <color auto="1"/>
        </left>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horizontal/>
      </border>
    </dxf>
    <dxf>
      <border outline="0">
        <top style="thin">
          <color auto="1"/>
        </top>
      </border>
    </dxf>
    <dxf>
      <border outline="0">
        <left style="thick">
          <color auto="1"/>
        </left>
        <right style="thick">
          <color auto="1"/>
        </right>
        <top style="thin">
          <color auto="1"/>
        </top>
        <bottom style="thick">
          <color auto="1"/>
        </bottom>
      </border>
    </dxf>
    <dxf>
      <border outline="0">
        <bottom style="thin">
          <color auto="1"/>
        </bottom>
      </border>
    </dxf>
    <dxf>
      <border diagonalUp="0" diagonalDown="0" outline="0">
        <left style="thin">
          <color auto="1"/>
        </left>
        <right style="thin">
          <color auto="1"/>
        </right>
        <top/>
        <bottom/>
      </border>
    </dxf>
    <dxf>
      <numFmt numFmtId="166" formatCode="_(* #,##0_);_(* \(#,##0\);_(* &quot;-&quot;??_);_(@_)"/>
      <fill>
        <patternFill patternType="none">
          <fgColor indexed="64"/>
          <bgColor indexed="65"/>
        </patternFill>
      </fill>
      <border diagonalUp="0" diagonalDown="0">
        <left style="thin">
          <color auto="1"/>
        </left>
        <right/>
        <top style="thin">
          <color auto="1"/>
        </top>
        <bottom style="thin">
          <color auto="1"/>
        </bottom>
        <vertical/>
        <horizontal/>
      </border>
    </dxf>
    <dxf>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border diagonalUp="0" diagonalDown="0">
        <left/>
        <right style="thin">
          <color auto="1"/>
        </right>
        <top style="thin">
          <color auto="1"/>
        </top>
        <bottom style="thin">
          <color auto="1"/>
        </bottom>
        <vertical/>
        <horizontal/>
      </border>
    </dxf>
    <dxf>
      <border outline="0">
        <top style="thin">
          <color auto="1"/>
        </top>
      </border>
    </dxf>
    <dxf>
      <border outline="0">
        <left style="thick">
          <color auto="1"/>
        </left>
        <right style="thick">
          <color auto="1"/>
        </right>
        <top style="thin">
          <color auto="1"/>
        </top>
      </border>
    </dxf>
    <dxf>
      <fill>
        <patternFill patternType="none">
          <fgColor indexed="64"/>
          <bgColor indexed="65"/>
        </patternFill>
      </fill>
    </dxf>
    <dxf>
      <border outline="0">
        <bottom style="thin">
          <color auto="1"/>
        </bottom>
      </border>
    </dxf>
    <dxf>
      <fill>
        <patternFill patternType="none">
          <fgColor indexed="64"/>
          <bgColor indexed="65"/>
        </patternFill>
      </fill>
      <border diagonalUp="0" diagonalDown="0" outline="0">
        <left style="thin">
          <color auto="1"/>
        </left>
        <right style="thin">
          <color auto="1"/>
        </right>
        <top/>
        <bottom/>
      </border>
    </dxf>
    <dxf>
      <numFmt numFmtId="35" formatCode="_(* #,##0.00_);_(* \(#,##0.00\);_(* &quot;-&quot;??_);_(@_)"/>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outline="0">
        <top style="thin">
          <color theme="8"/>
        </top>
      </border>
    </dxf>
    <dxf>
      <border outline="0">
        <bottom style="thin">
          <color theme="8"/>
        </bottom>
      </border>
    </dxf>
    <dxf>
      <font>
        <b/>
        <i val="0"/>
        <strike val="0"/>
        <condense val="0"/>
        <extend val="0"/>
        <outline val="0"/>
        <shadow val="0"/>
        <u val="none"/>
        <vertAlign val="baseline"/>
        <sz val="11"/>
        <color theme="8" tint="-0.249977111117893"/>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35" formatCode="_(* #,##0.00_);_(* \(#,##0.00\);_(* &quot;-&quot;??_);_(@_)"/>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35" formatCode="_(* #,##0.00_);_(* \(#,##0.00\);_(* &quot;-&quot;??_);_(@_)"/>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alignment horizontal="center" vertical="bottom" textRotation="0" wrapText="0" indent="0" justifyLastLine="0" shrinkToFit="0" readingOrder="0"/>
    </dxf>
    <dxf>
      <border outline="0">
        <bottom style="thin">
          <color theme="8"/>
        </bottom>
      </border>
    </dxf>
    <dxf>
      <font>
        <b/>
        <i val="0"/>
        <strike val="0"/>
        <condense val="0"/>
        <extend val="0"/>
        <outline val="0"/>
        <shadow val="0"/>
        <u val="none"/>
        <vertAlign val="baseline"/>
        <sz val="11"/>
        <color theme="8" tint="-0.249977111117893"/>
        <name val="Calibri"/>
        <scheme val="minor"/>
      </font>
      <alignment horizontal="center" vertical="center" textRotation="0" wrapText="1" indent="0" justifyLastLine="0" shrinkToFit="0" readingOrder="0"/>
    </dxf>
    <dxf>
      <numFmt numFmtId="35" formatCode="_(* #,##0.00_);_(* \(#,##0.00\);_(* &quot;-&quot;??_);_(@_)"/>
    </dxf>
    <dxf>
      <font>
        <b val="0"/>
        <i val="0"/>
        <strike val="0"/>
        <condense val="0"/>
        <extend val="0"/>
        <outline val="0"/>
        <shadow val="0"/>
        <u val="none"/>
        <vertAlign val="baseline"/>
        <sz val="11"/>
        <color theme="1"/>
        <name val="Calibri"/>
        <scheme val="minor"/>
      </font>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5" formatCode="_(* #,##0.00_);_(* \(#,##0.00\);_(* &quot;-&quot;??_);_(@_)"/>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35" formatCode="_(* #,##0.00_);_(* \(#,##0.00\);_(* &quot;-&quot;??_);_(@_)"/>
    </dxf>
    <dxf>
      <font>
        <b val="0"/>
        <i val="0"/>
        <strike val="0"/>
        <condense val="0"/>
        <extend val="0"/>
        <outline val="0"/>
        <shadow val="0"/>
        <u val="none"/>
        <vertAlign val="baseline"/>
        <sz val="11"/>
        <color theme="1"/>
        <name val="Calibri"/>
        <scheme val="minor"/>
      </font>
    </dxf>
    <dxf>
      <numFmt numFmtId="35" formatCode="_(* #,##0.00_);_(* \(#,##0.00\);_(* &quot;-&quot;??_);_(@_)"/>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border outline="0">
        <top style="thin">
          <color theme="8"/>
        </top>
      </border>
    </dxf>
    <dxf>
      <border outline="0">
        <bottom style="thin">
          <color theme="8"/>
        </bottom>
      </border>
    </dxf>
    <dxf>
      <font>
        <b/>
        <i val="0"/>
        <strike val="0"/>
        <condense val="0"/>
        <extend val="0"/>
        <outline val="0"/>
        <shadow val="0"/>
        <u val="none"/>
        <vertAlign val="baseline"/>
        <sz val="11"/>
        <color theme="8" tint="-0.249977111117893"/>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dxf>
    <dxf>
      <border outline="0">
        <top style="thin">
          <color theme="8"/>
        </top>
      </border>
    </dxf>
    <dxf>
      <border outline="0">
        <bottom style="thin">
          <color theme="8"/>
        </bottom>
      </border>
    </dxf>
    <dxf>
      <font>
        <b/>
        <i val="0"/>
        <strike val="0"/>
        <condense val="0"/>
        <extend val="0"/>
        <outline val="0"/>
        <shadow val="0"/>
        <u val="none"/>
        <vertAlign val="baseline"/>
        <sz val="11"/>
        <color theme="8" tint="-0.249977111117893"/>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dxf>
    <dxf>
      <border outline="0">
        <top style="thin">
          <color theme="8"/>
        </top>
      </border>
    </dxf>
    <dxf>
      <border outline="0">
        <bottom style="thin">
          <color theme="8"/>
        </bottom>
      </border>
    </dxf>
    <dxf>
      <font>
        <b/>
        <i val="0"/>
        <strike val="0"/>
        <condense val="0"/>
        <extend val="0"/>
        <outline val="0"/>
        <shadow val="0"/>
        <u val="none"/>
        <vertAlign val="baseline"/>
        <sz val="11"/>
        <color theme="8" tint="-0.249977111117893"/>
        <name val="Calibri"/>
        <scheme val="minor"/>
      </font>
      <alignment horizontal="center" vertical="center" textRotation="0" wrapText="0" indent="0" justifyLastLine="0" shrinkToFit="0" readingOrder="0"/>
    </dxf>
    <dxf>
      <alignment horizontal="center" vertical="center" textRotation="0" indent="0" justifyLastLine="0" shrinkToFit="0" readingOrder="0"/>
    </dxf>
    <dxf>
      <numFmt numFmtId="0" formatCode="General"/>
    </dxf>
    <dxf>
      <alignment horizontal="center" vertical="center" textRotation="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5" formatCode="_(* #,##0.00_);_(* \(#,##0.00\);_(* &quot;-&quot;??_);_(@_)"/>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35" formatCode="_(* #,##0.00_);_(* \(#,##0.00\);_(* &quot;-&quot;??_);_(@_)"/>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alignment horizontal="center" vertical="center" textRotation="0" wrapText="1" indent="0" justifyLastLine="0" shrinkToFit="0" readingOrder="0"/>
    </dxf>
    <dxf>
      <border outline="0">
        <bottom style="thick">
          <color theme="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le1" displayName="Table1" ref="B1:C17" totalsRowShown="0" headerRowBorderDxfId="131" headerRowCellStyle="Heading 1" dataCellStyle="Normal">
  <autoFilter ref="B1:C17"/>
  <tableColumns count="2">
    <tableColumn id="1" name="Description" dataCellStyle="Normal"/>
    <tableColumn id="2" name="SFPR Category" dataCellStyle="Normal"/>
  </tableColumns>
  <tableStyleInfo name="TableStyleLight6" showFirstColumn="0" showLastColumn="0" showRowStripes="1" showColumnStripes="0"/>
</table>
</file>

<file path=xl/tables/table10.xml><?xml version="1.0" encoding="utf-8"?>
<table xmlns="http://schemas.openxmlformats.org/spreadsheetml/2006/main" id="11" name="Table11" displayName="Table11" ref="A4:J1000" totalsRowShown="0" headerRowDxfId="69" headerRowBorderDxfId="68" tableBorderDxfId="67">
  <autoFilter ref="A4:J1000"/>
  <tableColumns count="10">
    <tableColumn id="1" name="Student SSID"/>
    <tableColumn id="6" name="T-2 _x000a_Regular Transportation" dataDxfId="66" dataCellStyle="Comma"/>
    <tableColumn id="7" name="T-2_x000a_Special Education_x000a_Transporation" dataDxfId="65" dataCellStyle="Comma"/>
    <tableColumn id="9" name="Transportation Vendor / _x000a_Type 5"/>
    <tableColumn id="10" name="Daily Rate" dataDxfId="64" dataCellStyle="Comma"/>
    <tableColumn id="11" name="Days Transported" dataDxfId="63"/>
    <tableColumn id="12" name="Itemized Transporation _x000a_Support Documentation Needed"/>
    <tableColumn id="13" name="Amount Paid"/>
    <tableColumn id="14" name="Percent of Time" dataDxfId="62" dataCellStyle="Percent"/>
    <tableColumn id="15" name="Transportation Costs" dataDxfId="61">
      <calculatedColumnFormula>IF(B5&gt;0,B5*I5,IF(C5&gt;0,C5*I5,IF(E5&gt;0,E5*F5,H5)))*Table11[[#This Row],[Percent of Time]]</calculatedColumnFormula>
    </tableColumn>
  </tableColumns>
  <tableStyleInfo name="TableStyleLight6" showFirstColumn="0" showLastColumn="0" showRowStripes="1" showColumnStripes="0"/>
</table>
</file>

<file path=xl/tables/table11.xml><?xml version="1.0" encoding="utf-8"?>
<table xmlns="http://schemas.openxmlformats.org/spreadsheetml/2006/main" id="13" name="Table13" displayName="Table13" ref="A11:F1000" totalsRowShown="0" headerRowDxfId="60" dataDxfId="58" headerRowBorderDxfId="59" tableBorderDxfId="57" totalsRowBorderDxfId="56">
  <autoFilter ref="A11:F1000"/>
  <tableColumns count="6">
    <tableColumn id="1" name="First Name" dataDxfId="55"/>
    <tableColumn id="2" name="Last Name" dataDxfId="54"/>
    <tableColumn id="3" name="FTE" dataDxfId="53"/>
    <tableColumn id="4" name="Wages " dataDxfId="52"/>
    <tableColumn id="5" name="Benefits" dataDxfId="51"/>
    <tableColumn id="6" name="Total" dataDxfId="50">
      <calculatedColumnFormula>SUM(D12:E12)</calculatedColumnFormula>
    </tableColumn>
  </tableColumns>
  <tableStyleInfo name="TableStyleLight13" showFirstColumn="0" showLastColumn="0" showRowStripes="1" showColumnStripes="0"/>
</table>
</file>

<file path=xl/tables/table12.xml><?xml version="1.0" encoding="utf-8"?>
<table xmlns="http://schemas.openxmlformats.org/spreadsheetml/2006/main" id="14" name="Table14" displayName="Table14" ref="H11:M1000" totalsRowShown="0" headerRowDxfId="49" headerRowBorderDxfId="48" tableBorderDxfId="47" totalsRowBorderDxfId="46">
  <autoFilter ref="H11:M1000"/>
  <tableColumns count="6">
    <tableColumn id="1" name="First Name" dataDxfId="45"/>
    <tableColumn id="2" name="Last Name" dataDxfId="44"/>
    <tableColumn id="3" name="FTE" dataDxfId="43"/>
    <tableColumn id="4" name="Wages " dataDxfId="42"/>
    <tableColumn id="5" name="Benefits" dataDxfId="41"/>
    <tableColumn id="6" name="Total" dataDxfId="40">
      <calculatedColumnFormula>SUM(K12:L12)</calculatedColumnFormula>
    </tableColumn>
  </tableColumns>
  <tableStyleInfo name="TableStyleLight13" showFirstColumn="0" showLastColumn="0" showRowStripes="1" showColumnStripes="0"/>
</table>
</file>

<file path=xl/tables/table13.xml><?xml version="1.0" encoding="utf-8"?>
<table xmlns="http://schemas.openxmlformats.org/spreadsheetml/2006/main" id="15" name="Table15" displayName="Table15" ref="O11:T1000" totalsRowShown="0" headerRowDxfId="39" headerRowBorderDxfId="38" tableBorderDxfId="37" totalsRowBorderDxfId="36">
  <autoFilter ref="O11:T1000"/>
  <tableColumns count="6">
    <tableColumn id="1" name="First Name" dataDxfId="35"/>
    <tableColumn id="2" name="Last Name" dataDxfId="34"/>
    <tableColumn id="3" name="FTE" dataDxfId="33"/>
    <tableColumn id="4" name="Wages " dataDxfId="32"/>
    <tableColumn id="5" name="Benefits" dataDxfId="31"/>
    <tableColumn id="6" name="Total" dataDxfId="30">
      <calculatedColumnFormula>SUM(R12:S12)</calculatedColumnFormula>
    </tableColumn>
  </tableColumns>
  <tableStyleInfo name="TableStyleLight13" showFirstColumn="0" showLastColumn="0" showRowStripes="1" showColumnStripes="0"/>
</table>
</file>

<file path=xl/tables/table14.xml><?xml version="1.0" encoding="utf-8"?>
<table xmlns="http://schemas.openxmlformats.org/spreadsheetml/2006/main" id="16" name="Table16" displayName="Table16" ref="V11:AA1000" totalsRowShown="0" headerRowDxfId="29" headerRowBorderDxfId="28" tableBorderDxfId="27" totalsRowBorderDxfId="26">
  <autoFilter ref="V11:AA1000"/>
  <tableColumns count="6">
    <tableColumn id="1" name="First Name" dataDxfId="25"/>
    <tableColumn id="2" name="Last Name" dataDxfId="24"/>
    <tableColumn id="3" name="FTE" dataDxfId="23"/>
    <tableColumn id="4" name="Wages " dataDxfId="22"/>
    <tableColumn id="5" name="Benefits" dataDxfId="21"/>
    <tableColumn id="6" name="Total" dataDxfId="20">
      <calculatedColumnFormula>SUM(Y12:Z12)</calculatedColumnFormula>
    </tableColumn>
  </tableColumns>
  <tableStyleInfo name="TableStyleLight13" showFirstColumn="0" showLastColumn="0" showRowStripes="1" showColumnStripes="0"/>
</table>
</file>

<file path=xl/tables/table15.xml><?xml version="1.0" encoding="utf-8"?>
<table xmlns="http://schemas.openxmlformats.org/spreadsheetml/2006/main" id="17" name="Table17" displayName="Table17" ref="AC11:AH1000" totalsRowShown="0" headerRowDxfId="19" headerRowBorderDxfId="18" tableBorderDxfId="17" totalsRowBorderDxfId="16">
  <autoFilter ref="AC11:AH1000"/>
  <tableColumns count="6">
    <tableColumn id="1" name="First Name" dataDxfId="15"/>
    <tableColumn id="2" name="Last Name" dataDxfId="14"/>
    <tableColumn id="3" name="FTE" dataDxfId="13"/>
    <tableColumn id="4" name="Wages " dataDxfId="12"/>
    <tableColumn id="5" name="Benefits" dataDxfId="11"/>
    <tableColumn id="6" name="Total" dataDxfId="10">
      <calculatedColumnFormula>SUM(AF12:AG12)</calculatedColumnFormula>
    </tableColumn>
  </tableColumns>
  <tableStyleInfo name="TableStyleLight13" showFirstColumn="0" showLastColumn="0" showRowStripes="1" showColumnStripes="0"/>
</table>
</file>

<file path=xl/tables/table16.xml><?xml version="1.0" encoding="utf-8"?>
<table xmlns="http://schemas.openxmlformats.org/spreadsheetml/2006/main" id="18" name="Table18" displayName="Table18" ref="AJ11:AO1000" totalsRowShown="0" headerRowDxfId="9" headerRowBorderDxfId="8" tableBorderDxfId="7" totalsRowBorderDxfId="6">
  <autoFilter ref="AJ11:AO1000"/>
  <tableColumns count="6">
    <tableColumn id="1" name="First Name" dataDxfId="5"/>
    <tableColumn id="2" name="Last Name" dataDxfId="4"/>
    <tableColumn id="3" name="FTE" dataDxfId="3"/>
    <tableColumn id="4" name="Wages " dataDxfId="2"/>
    <tableColumn id="5" name="Benefits" dataDxfId="1"/>
    <tableColumn id="6" name="Total" dataDxfId="0">
      <calculatedColumnFormula>SUM(AM12:AN12)</calculatedColumnFormula>
    </tableColumn>
  </tableColumns>
  <tableStyleInfo name="TableStyleLight13" showFirstColumn="0" showLastColumn="0" showRowStripes="1" showColumnStripes="0"/>
</table>
</file>

<file path=xl/tables/table2.xml><?xml version="1.0" encoding="utf-8"?>
<table xmlns="http://schemas.openxmlformats.org/spreadsheetml/2006/main" id="2" name="Table2" displayName="Table2" ref="A3:M1000" totalsRowShown="0" headerRowDxfId="130" dataDxfId="129" dataCellStyle="Comma">
  <autoFilter ref="A3:M1000"/>
  <tableColumns count="13">
    <tableColumn id="1" name="Student SSID"/>
    <tableColumn id="6" name="_x000a_ Special Education Teachers" dataDxfId="128" dataCellStyle="Comma">
      <calculatedColumnFormula>SUMIF('1 Spec Ed Teacher'!$A$5:$A$2003,A4,'1 Spec Ed Teacher'!$T$5:$T$2003)</calculatedColumnFormula>
    </tableColumn>
    <tableColumn id="27" name="_x000a_ Pupil Support Costs" dataDxfId="127" dataCellStyle="Comma"/>
    <tableColumn id="26" name="_x000a_ Operations Support Costs" dataDxfId="126" dataCellStyle="Comma">
      <calculatedColumnFormula>SUMIF(' Operations Ln 6'!$A$2:$A$1999,SSIDs!A4,' Operations Ln 6'!$B$2:$B$1999)</calculatedColumnFormula>
    </tableColumn>
    <tableColumn id="8" name="_x000a_Instructional Supplies and Materials" dataDxfId="125" dataCellStyle="Comma">
      <calculatedColumnFormula>SUMIF('3 Instructional Supplies '!$A$5:$A$1996,SSIDs!A4,'3 Instructional Supplies '!$F$5:$F$1996)</calculatedColumnFormula>
    </tableColumn>
    <tableColumn id="9" name="_x000a_Instructional Equipment" dataDxfId="124" dataCellStyle="Comma">
      <calculatedColumnFormula>SUMIF('4 Instructional Equipment'!$A$5:$A$1995,A4,'4 Instructional Equipment'!$F$5:$F$1995)</calculatedColumnFormula>
    </tableColumn>
    <tableColumn id="28" name="_x000a_Related Services_x000a_Transportation" dataDxfId="123" dataCellStyle="Comma">
      <calculatedColumnFormula>SUMIF('Transportation Ln 10'!$A$5:$A$1995,A4,'Transportation Ln 10'!$J$5:$J$1995)</calculatedColumnFormula>
    </tableColumn>
    <tableColumn id="29" name="_x000a_Related Services_x000a_Physical Therapy" dataDxfId="122" dataCellStyle="Comma">
      <calculatedColumnFormula>SUMIFS('Services Ln 10'!$Y$5:$Y$3992,'Services Ln 10'!$A$5:$A$3992,A4,'Services Ln 10'!$B$5:$B$3992,"Physical Therapy")</calculatedColumnFormula>
    </tableColumn>
    <tableColumn id="30" name="_x000a_Related Services_x000a_Occupational Therapy" dataDxfId="121" dataCellStyle="Comma">
      <calculatedColumnFormula>SUMIFS('Services Ln 10'!$Y$5:$Y$3992,'Services Ln 10'!$A$5:$A$3992,A4,'Services Ln 10'!$B$5:$B$3992,"Occupational Therapy")</calculatedColumnFormula>
    </tableColumn>
    <tableColumn id="31" name="_x000a_Related Services_x000a_Speech" dataDxfId="120" dataCellStyle="Comma">
      <calculatedColumnFormula>SUMIFS('Services Ln 10'!$Y$5:$Y$3992,'Services Ln 10'!$A$5:$A$3992,A4,'Services Ln 10'!$B$5:$B$3992,"Speech Services")</calculatedColumnFormula>
    </tableColumn>
    <tableColumn id="32" name="_x000a_Related Services_x000a_Other" dataDxfId="119" dataCellStyle="Comma">
      <calculatedColumnFormula>SUMIFS('Services Ln 10'!$Y$5:$Y$3992,'Services Ln 10'!$A$5:$A$3992,A4,'Services Ln 10'!$B$5:$B$3992,"Nurse Services")+SUMIFS('Services Ln 10'!$Y$5:$Y$3992,'Services Ln 10'!$A$5:$A$3992,A4,'Services Ln 10'!$B$5:$B$3992,"Audiology")+SUMIFS('Services Ln 10'!$Y$5:$Y$3992,'Services Ln 10'!$A$5:$A$3992,A4,'Services Ln 10'!$B$5:$B$3992,"Interpreter")+SUMIFS('Services Ln 10'!$Y$5:$Y$3992,'Services Ln 10'!$A$5:$A$3992,A4,'Services Ln 10'!$B$5:$B$3992,"Adaptive P.E.")+SUMIFS('Services Ln 10'!$Y$5:$Y$3992,'Services Ln 10'!$A$5:$A$3992,A4,'Services Ln 10'!$B$5:$B$3992,"Orientation and Mobility")+SUMIFS('Services Ln 10'!$Y$5:$Y$3992,'Services Ln 10'!$A$5:$A$3992,A4,'Services Ln 10'!$B$5:$B$3992,"Psychologist")+ SUMIF('Aides Ln 10'!$A$5:$A$1996,A4,'Aides Ln 10'!$V$5:$V$1996)</calculatedColumnFormula>
    </tableColumn>
    <tableColumn id="12" name="_x000a_ Contracted Education Program" dataDxfId="118" dataCellStyle="Comma">
      <calculatedColumnFormula>SUMIF('Contract Ed line 9'!$A$5:$A$1994,A4,'Contract Ed line 9'!$J$5:$J$1994)</calculatedColumnFormula>
    </tableColumn>
    <tableColumn id="25" name="_x000a_Total Educational Costs" dataDxfId="117" dataCellStyle="Comma">
      <calculatedColumnFormula>SUM(B4:L4)</calculatedColumnFormula>
    </tableColumn>
  </tableColumns>
  <tableStyleInfo name="TableStyleLight6" showFirstColumn="0" showLastColumn="0" showRowStripes="1" showColumnStripes="0"/>
</table>
</file>

<file path=xl/tables/table3.xml><?xml version="1.0" encoding="utf-8"?>
<table xmlns="http://schemas.openxmlformats.org/spreadsheetml/2006/main" id="3" name="Table3" displayName="Table3" ref="A4:T1001" totalsRowShown="0" headerRowDxfId="116">
  <autoFilter ref="A4:T1001"/>
  <tableColumns count="20">
    <tableColumn id="1" name="Student SSID"/>
    <tableColumn id="6" name="Teacher_x000a_First Name"/>
    <tableColumn id="7" name="Teacher_x000a_Last Name"/>
    <tableColumn id="8" name="Wages"/>
    <tableColumn id="9" name="Retirement_x000a_14%" dataDxfId="115" dataCellStyle="Comma">
      <calculatedColumnFormula>Table3[[#This Row],[Wages]]*0.14</calculatedColumnFormula>
    </tableColumn>
    <tableColumn id="10" name="&quot;Pick-up on pick-up&quot;_x000a_Retirement" dataDxfId="114" dataCellStyle="Comma"/>
    <tableColumn id="11" name="Medicare_x000a_1.45%" dataDxfId="113" dataCellStyle="Comma">
      <calculatedColumnFormula>Table3[[#This Row],[Wages]]*0.0145</calculatedColumnFormula>
    </tableColumn>
    <tableColumn id="12" name="Workers Compensation_x000a_(please enter _x000a_percentage above)" dataDxfId="112" dataCellStyle="Comma">
      <calculatedColumnFormula>Table3[[#This Row],[Wages]]*$H$3</calculatedColumnFormula>
    </tableColumn>
    <tableColumn id="13" name="Health _x000a_or_x000a_Heath/Dental /Vision Insurance"/>
    <tableColumn id="23" name="Dental Insurance_x000a_(if not included in column M)"/>
    <tableColumn id="24" name="Vision Insurance_x000a_(if not included in column M)"/>
    <tableColumn id="14" name="Life Insurance">
      <calculatedColumnFormula>(Table3[[#This Row],[Wages]]/1000)*0.45*12</calculatedColumnFormula>
    </tableColumn>
    <tableColumn id="22" name="&quot;Other&quot;_x000a_Description" dataDxfId="111" dataCellStyle="Comma"/>
    <tableColumn id="15" name="&quot;Other&quot;_x000a_Cost"/>
    <tableColumn id="16" name="ESC or CO-OP _x000a_Partner"/>
    <tableColumn id="17" name="ESC or Co-Op_x000a_Cost"/>
    <tableColumn id="18" name="Total Cost" dataDxfId="110" dataCellStyle="Comma">
      <calculatedColumnFormula>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calculatedColumnFormula>
    </tableColumn>
    <tableColumn id="19" name="FTE"/>
    <tableColumn id="20" name="Percent of Time"/>
    <tableColumn id="21" name="Cost per Student" dataDxfId="109" dataCellStyle="Comma">
      <calculatedColumnFormula>IFERROR((Q5/R5),"")</calculatedColumnFormula>
    </tableColumn>
  </tableColumns>
  <tableStyleInfo name="TableStyleLight6" showFirstColumn="0" showLastColumn="0" showRowStripes="1" showColumnStripes="0"/>
</table>
</file>

<file path=xl/tables/table4.xml><?xml version="1.0" encoding="utf-8"?>
<table xmlns="http://schemas.openxmlformats.org/spreadsheetml/2006/main" id="4" name="Table4" displayName="Table4" ref="A5:D1001" totalsRowShown="0" headerRowDxfId="108">
  <autoFilter ref="A5:D1001"/>
  <tableColumns count="4">
    <tableColumn id="1" name="Student SSID"/>
    <tableColumn id="18" name="IE code"/>
    <tableColumn id="19" name="Percent of Time"/>
    <tableColumn id="25" name="Cost Per Student" dataDxfId="107">
      <calculatedColumnFormula>IFERROR(#REF!/#REF!*Table4[[#This Row],[Percent of Time]],"")</calculatedColumnFormula>
    </tableColumn>
  </tableColumns>
  <tableStyleInfo name="TableStyleLight6" showFirstColumn="0" showLastColumn="0" showRowStripes="1" showColumnStripes="0"/>
</table>
</file>

<file path=xl/tables/table5.xml><?xml version="1.0" encoding="utf-8"?>
<table xmlns="http://schemas.openxmlformats.org/spreadsheetml/2006/main" id="5" name="Table5" displayName="Table5" ref="A4:F1000" totalsRowShown="0" headerRowDxfId="106">
  <autoFilter ref="A4:F1000"/>
  <tableColumns count="6">
    <tableColumn id="1" name="Student SSID"/>
    <tableColumn id="6" name="Item Description"/>
    <tableColumn id="7" name="Purchase Order"/>
    <tableColumn id="8" name="Vendor Name"/>
    <tableColumn id="9" name="Check Number"/>
    <tableColumn id="10" name="Amount"/>
  </tableColumns>
  <tableStyleInfo name="TableStyleLight6" showFirstColumn="0" showLastColumn="0" showRowStripes="1" showColumnStripes="0"/>
</table>
</file>

<file path=xl/tables/table6.xml><?xml version="1.0" encoding="utf-8"?>
<table xmlns="http://schemas.openxmlformats.org/spreadsheetml/2006/main" id="6" name="Table6" displayName="Table6" ref="A4:F1000" totalsRowShown="0" headerRowDxfId="105" headerRowBorderDxfId="104" tableBorderDxfId="103">
  <autoFilter ref="A4:F1000"/>
  <tableColumns count="6">
    <tableColumn id="1" name="Student SSID"/>
    <tableColumn id="6" name="Item Description"/>
    <tableColumn id="7" name="Purchase Order"/>
    <tableColumn id="8" name="Vendor Name"/>
    <tableColumn id="9" name="Check Number"/>
    <tableColumn id="10" name="Amount" dataDxfId="102" dataCellStyle="Comma"/>
  </tableColumns>
  <tableStyleInfo name="TableStyleLight6" showFirstColumn="0" showLastColumn="0" showRowStripes="1" showColumnStripes="0"/>
</table>
</file>

<file path=xl/tables/table7.xml><?xml version="1.0" encoding="utf-8"?>
<table xmlns="http://schemas.openxmlformats.org/spreadsheetml/2006/main" id="8" name="Table8" displayName="Table8" ref="A4:J1000" totalsRowShown="0" headerRowDxfId="101" headerRowBorderDxfId="100" tableBorderDxfId="99">
  <autoFilter ref="A4:J1000"/>
  <tableColumns count="10">
    <tableColumn id="1" name="Student SSID"/>
    <tableColumn id="6" name="Vendor Name / _x000a_School District"/>
    <tableColumn id="7" name="If not excess cost, _x000a_Purchase Order Number"/>
    <tableColumn id="8" name="Service Provided"/>
    <tableColumn id="9" name="Daily Rate"/>
    <tableColumn id="10" name="Weekly Rate"/>
    <tableColumn id="11" name="Montly Rate"/>
    <tableColumn id="12" name="Units of Service"/>
    <tableColumn id="13" name="Excess Cost Certification" dataDxfId="98" dataCellStyle="Comma"/>
    <tableColumn id="14" name="Cost for Student">
      <calculatedColumnFormula>IF(E5&gt;0,E5*H5,IF(F5&gt;0,F5*H5,IF(G5&gt;0,G5*H5,I5)))</calculatedColumnFormula>
    </tableColumn>
  </tableColumns>
  <tableStyleInfo name="TableStyleLight6" showFirstColumn="0" showLastColumn="0" showRowStripes="1" showColumnStripes="0"/>
</table>
</file>

<file path=xl/tables/table8.xml><?xml version="1.0" encoding="utf-8"?>
<table xmlns="http://schemas.openxmlformats.org/spreadsheetml/2006/main" id="9" name="Table9" displayName="Table9" ref="A4:Y1000" totalsRowShown="0" headerRowDxfId="97" headerRowBorderDxfId="96" tableBorderDxfId="95">
  <autoFilter ref="A4:Y1000"/>
  <tableColumns count="25">
    <tableColumn id="1" name="Student SSID"/>
    <tableColumn id="6" name="Service Provided " dataDxfId="94"/>
    <tableColumn id="7" name="Vendor Name / _x000a_ESC Name /                                       Composite Rate"/>
    <tableColumn id="8" name="Vendor / ESC / Composite_x000a_Hourly Rate" dataDxfId="93"/>
    <tableColumn id="9" name="First Name"/>
    <tableColumn id="10" name="Last Name"/>
    <tableColumn id="11" name="Wages"/>
    <tableColumn id="12" name="Retirement_x000a_14%" dataDxfId="92" dataCellStyle="Comma">
      <calculatedColumnFormula>G5*0.14</calculatedColumnFormula>
    </tableColumn>
    <tableColumn id="13" name="&quot;Pick-up on pick-up&quot;_x000a_Retirement"/>
    <tableColumn id="14" name="Medicare_x000a_1.45%" dataDxfId="91" dataCellStyle="Comma">
      <calculatedColumnFormula>G5*0.0145</calculatedColumnFormula>
    </tableColumn>
    <tableColumn id="15" name="Workers Compensation" dataDxfId="90" dataCellStyle="Comma">
      <calculatedColumnFormula>Table9[[#This Row],[Wages]]*'1 Spec Ed Teacher'!$H$3</calculatedColumnFormula>
    </tableColumn>
    <tableColumn id="16" name="Health _x000a_or_x000a_ Heath/Dental /Vision Insurance"/>
    <tableColumn id="28" name="Dental Insurance_x000a_(if not included in column P)"/>
    <tableColumn id="29" name="Vision Insurance_x000a_(if not included in column P)"/>
    <tableColumn id="17" name="Life Insurance" dataDxfId="89" dataCellStyle="Comma"/>
    <tableColumn id="18" name="&quot;Other&quot;_x000a_Description"/>
    <tableColumn id="19" name="&quot;Other&quot;_x000a_Cost" dataDxfId="88" dataCellStyle="Comma"/>
    <tableColumn id="20" name="Total Compensation" dataDxfId="87">
      <calculatedColumnFormula>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calculatedColumnFormula>
    </tableColumn>
    <tableColumn id="21" name="Hours in School Year" dataDxfId="86" dataCellStyle="Comma"/>
    <tableColumn id="22" name="Hourly Rate" dataDxfId="85" dataCellStyle="Comma">
      <calculatedColumnFormula>IFERROR(Table9[[#This Row],[Total Compensation]]/Table9[[#This Row],[Hours in School Year]],"")</calculatedColumnFormula>
    </tableColumn>
    <tableColumn id="23" name="Hours of Service" dataDxfId="84" dataCellStyle="Comma"/>
    <tableColumn id="24" name="Cost" dataDxfId="83" dataCellStyle="Comma">
      <calculatedColumnFormula>IFERROR(IF(D5&gt;0,D5*U5,T5*U5),"")</calculatedColumnFormula>
    </tableColumn>
    <tableColumn id="25" name="Number of Students" dataDxfId="82"/>
    <tableColumn id="26" name="Percent of Time" dataDxfId="81" dataCellStyle="Percent"/>
    <tableColumn id="27" name="Cost Per Student" dataDxfId="80">
      <calculatedColumnFormula>IFERROR(V5/W5*X5,"")</calculatedColumnFormula>
    </tableColumn>
  </tableColumns>
  <tableStyleInfo name="TableStyleLight6" showFirstColumn="0" showLastColumn="0" showRowStripes="1" showColumnStripes="0"/>
</table>
</file>

<file path=xl/tables/table9.xml><?xml version="1.0" encoding="utf-8"?>
<table xmlns="http://schemas.openxmlformats.org/spreadsheetml/2006/main" id="10" name="Table10" displayName="Table10" ref="A4:V1000" totalsRowShown="0" headerRowDxfId="79" headerRowBorderDxfId="78">
  <autoFilter ref="A4:V1000"/>
  <sortState ref="A5:X1000">
    <sortCondition descending="1" ref="B4:B1000"/>
  </sortState>
  <tableColumns count="22">
    <tableColumn id="1" name="Student SSID"/>
    <tableColumn id="6" name="Type of Aide" dataDxfId="77"/>
    <tableColumn id="7" name="First Name"/>
    <tableColumn id="8" name="Last Name"/>
    <tableColumn id="9" name="Wages"/>
    <tableColumn id="10" name="Retirement_x000a_14%" dataDxfId="76" dataCellStyle="Comma">
      <calculatedColumnFormula>E5*0.14</calculatedColumnFormula>
    </tableColumn>
    <tableColumn id="11" name="&quot;Pick-up on pick-up&quot;_x000a_Retirement"/>
    <tableColumn id="12" name="Medicare_x000a_1.45%" dataDxfId="75" dataCellStyle="Comma">
      <calculatedColumnFormula>E5*0.0145</calculatedColumnFormula>
    </tableColumn>
    <tableColumn id="13" name="Workers Compensation" dataDxfId="74" dataCellStyle="Comma">
      <calculatedColumnFormula>E5*0.01</calculatedColumnFormula>
    </tableColumn>
    <tableColumn id="14" name="Health_x000a_or_x000a_Heath/Dental /Vision Insurance"/>
    <tableColumn id="25" name="Dental Insurance_x000a_(if not included in column N)"/>
    <tableColumn id="26" name="Vision Insurance_x000a_(if not included in column N)"/>
    <tableColumn id="15" name="Life Insurance" dataDxfId="73" dataCellStyle="Comma">
      <calculatedColumnFormula>(E5/1000)*0.45*12</calculatedColumnFormula>
    </tableColumn>
    <tableColumn id="16" name="SERS Surcharge"/>
    <tableColumn id="17" name="&quot;Other&quot;_x000a_Description"/>
    <tableColumn id="18" name="&quot;Other&quot;_x000a_Cost"/>
    <tableColumn id="19" name="Total Cost" dataDxfId="72" dataCellStyle="Comma">
      <calculatedColumnFormula>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calculatedColumnFormula>
    </tableColumn>
    <tableColumn id="20" name="ESC"/>
    <tableColumn id="21" name="ESC Cost"/>
    <tableColumn id="22" name="Number of Students"/>
    <tableColumn id="23" name="Percent of Time" dataDxfId="71" dataCellStyle="Percent"/>
    <tableColumn id="24" name="Cost Per Student" dataDxfId="70" dataCellStyle="Comma">
      <calculatedColumnFormula>IFERROR(IF(S5&gt;0,S5/T5*U5,Q5/T5*U5),"")</calculatedColumnFormula>
    </tableColumn>
  </tableColumns>
  <tableStyleInfo name="TableStyleLight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table" Target="../tables/table11.xml"/><Relationship Id="rId6" Type="http://schemas.openxmlformats.org/officeDocument/2006/relationships/table" Target="../tables/table16.xml"/><Relationship Id="rId5" Type="http://schemas.openxmlformats.org/officeDocument/2006/relationships/table" Target="../tables/table15.xml"/><Relationship Id="rId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selection activeCell="B36" sqref="B36"/>
    </sheetView>
  </sheetViews>
  <sheetFormatPr defaultRowHeight="15" x14ac:dyDescent="0.25"/>
  <cols>
    <col min="1" max="1" width="22.28515625" bestFit="1" customWidth="1"/>
    <col min="2" max="2" width="21.140625" bestFit="1" customWidth="1"/>
    <col min="3" max="3" width="20.140625" customWidth="1"/>
  </cols>
  <sheetData>
    <row r="1" spans="1:3" ht="20.25" thickBot="1" x14ac:dyDescent="0.35">
      <c r="A1" s="4" t="s">
        <v>10</v>
      </c>
      <c r="B1" s="14" t="s">
        <v>11</v>
      </c>
      <c r="C1" s="14" t="s">
        <v>12</v>
      </c>
    </row>
    <row r="2" spans="1:3" ht="16.5" thickTop="1" x14ac:dyDescent="0.25">
      <c r="A2" s="5">
        <v>1</v>
      </c>
      <c r="B2" t="s">
        <v>13</v>
      </c>
      <c r="C2">
        <v>5</v>
      </c>
    </row>
    <row r="3" spans="1:3" ht="15.75" x14ac:dyDescent="0.25">
      <c r="A3" s="5">
        <v>2</v>
      </c>
      <c r="B3" t="s">
        <v>14</v>
      </c>
      <c r="C3">
        <v>6</v>
      </c>
    </row>
    <row r="4" spans="1:3" ht="15.75" x14ac:dyDescent="0.25">
      <c r="A4" s="5">
        <v>3</v>
      </c>
      <c r="B4" t="s">
        <v>15</v>
      </c>
      <c r="C4">
        <v>3</v>
      </c>
    </row>
    <row r="5" spans="1:3" ht="15.75" x14ac:dyDescent="0.25">
      <c r="A5" s="5">
        <v>4</v>
      </c>
      <c r="B5" t="s">
        <v>16</v>
      </c>
      <c r="C5">
        <v>3</v>
      </c>
    </row>
    <row r="6" spans="1:3" ht="15.75" x14ac:dyDescent="0.25">
      <c r="A6" s="5">
        <v>5</v>
      </c>
      <c r="B6" t="s">
        <v>7</v>
      </c>
      <c r="C6">
        <v>1</v>
      </c>
    </row>
    <row r="7" spans="1:3" ht="15.75" x14ac:dyDescent="0.25">
      <c r="A7" s="5">
        <v>6</v>
      </c>
      <c r="B7" t="s">
        <v>17</v>
      </c>
      <c r="C7">
        <v>4</v>
      </c>
    </row>
    <row r="8" spans="1:3" ht="15.75" x14ac:dyDescent="0.25">
      <c r="A8" s="5">
        <v>7</v>
      </c>
      <c r="B8" t="s">
        <v>18</v>
      </c>
    </row>
    <row r="9" spans="1:3" ht="15.75" x14ac:dyDescent="0.25">
      <c r="A9" s="5">
        <v>8</v>
      </c>
      <c r="B9" t="s">
        <v>19</v>
      </c>
      <c r="C9">
        <v>3</v>
      </c>
    </row>
    <row r="10" spans="1:3" ht="15.75" x14ac:dyDescent="0.25">
      <c r="A10" s="5">
        <v>9</v>
      </c>
      <c r="B10" t="s">
        <v>20</v>
      </c>
      <c r="C10">
        <v>2</v>
      </c>
    </row>
    <row r="11" spans="1:3" ht="15.75" x14ac:dyDescent="0.25">
      <c r="A11" s="5">
        <v>10</v>
      </c>
      <c r="B11" t="s">
        <v>21</v>
      </c>
      <c r="C11">
        <v>2</v>
      </c>
    </row>
    <row r="12" spans="1:3" ht="15.75" x14ac:dyDescent="0.25">
      <c r="A12" s="5">
        <v>11</v>
      </c>
      <c r="B12" t="s">
        <v>18</v>
      </c>
    </row>
    <row r="13" spans="1:3" ht="15.75" x14ac:dyDescent="0.25">
      <c r="A13" s="5">
        <v>12</v>
      </c>
      <c r="B13" t="s">
        <v>22</v>
      </c>
      <c r="C13">
        <v>6</v>
      </c>
    </row>
    <row r="14" spans="1:3" ht="15.75" x14ac:dyDescent="0.25">
      <c r="A14" s="5">
        <v>13</v>
      </c>
      <c r="B14" t="s">
        <v>23</v>
      </c>
      <c r="C14">
        <v>6</v>
      </c>
    </row>
    <row r="15" spans="1:3" ht="15.75" x14ac:dyDescent="0.25">
      <c r="A15" s="5">
        <v>14</v>
      </c>
      <c r="B15" t="s">
        <v>24</v>
      </c>
      <c r="C15">
        <v>4</v>
      </c>
    </row>
    <row r="16" spans="1:3" ht="15.75" x14ac:dyDescent="0.25">
      <c r="A16" s="5">
        <v>15</v>
      </c>
      <c r="B16" t="s">
        <v>25</v>
      </c>
      <c r="C16">
        <v>2</v>
      </c>
    </row>
    <row r="17" spans="1:3" ht="15.75" x14ac:dyDescent="0.25">
      <c r="A17" s="5">
        <v>16</v>
      </c>
      <c r="B17" t="s">
        <v>26</v>
      </c>
      <c r="C17">
        <v>2</v>
      </c>
    </row>
  </sheetData>
  <pageMargins left="0.7" right="0.7" top="0.75" bottom="0.75" header="0.3" footer="0.3"/>
  <legacyDrawing r:id="rId1"/>
  <tableParts count="1">
    <tablePart r:id="rId2"/>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00"/>
  <sheetViews>
    <sheetView zoomScaleNormal="100" workbookViewId="0">
      <pane xSplit="2" ySplit="4" topLeftCell="I5" activePane="bottomRight" state="frozen"/>
      <selection pane="topRight" activeCell="G1" sqref="G1"/>
      <selection pane="bottomLeft" activeCell="A5" sqref="A5"/>
      <selection pane="bottomRight" activeCell="O9" sqref="O9"/>
    </sheetView>
  </sheetViews>
  <sheetFormatPr defaultRowHeight="15" x14ac:dyDescent="0.25"/>
  <cols>
    <col min="1" max="1" width="20.7109375" customWidth="1"/>
    <col min="2" max="2" width="25.7109375" customWidth="1"/>
    <col min="3" max="3" width="30.7109375" customWidth="1"/>
    <col min="4" max="4" width="18.42578125" style="1" bestFit="1" customWidth="1"/>
    <col min="5" max="6" width="25.7109375" customWidth="1"/>
    <col min="7" max="11" width="20.7109375" customWidth="1"/>
    <col min="12" max="12" width="23.7109375" customWidth="1"/>
    <col min="13" max="15" width="21.7109375" customWidth="1"/>
    <col min="16" max="16" width="20.7109375" customWidth="1"/>
    <col min="17" max="17" width="20.7109375" style="7" customWidth="1"/>
    <col min="18" max="18" width="20.85546875" customWidth="1"/>
    <col min="19" max="19" width="21.140625" customWidth="1"/>
    <col min="20" max="22" width="20.7109375" style="7" customWidth="1"/>
    <col min="23" max="23" width="21" style="1" customWidth="1"/>
    <col min="24" max="24" width="20.7109375" style="11" customWidth="1"/>
    <col min="25" max="25" width="20.7109375" customWidth="1"/>
  </cols>
  <sheetData>
    <row r="1" spans="1:25" ht="15.75" thickTop="1" x14ac:dyDescent="0.25">
      <c r="A1" s="15" t="s">
        <v>0</v>
      </c>
      <c r="B1" s="134">
        <f>SSIDs!B1</f>
        <v>0</v>
      </c>
      <c r="C1" s="134"/>
      <c r="D1" s="135"/>
      <c r="E1" s="33" t="s">
        <v>94</v>
      </c>
    </row>
    <row r="2" spans="1:25" ht="15.75" thickBot="1" x14ac:dyDescent="0.3">
      <c r="A2" s="16" t="s">
        <v>1</v>
      </c>
      <c r="B2" s="136">
        <f>SSIDs!B2</f>
        <v>0</v>
      </c>
      <c r="C2" s="136"/>
      <c r="D2" s="137"/>
      <c r="E2" s="33" t="s">
        <v>95</v>
      </c>
    </row>
    <row r="3" spans="1:25" ht="18.75" thickTop="1" thickBot="1" x14ac:dyDescent="0.35">
      <c r="A3" s="34" t="s">
        <v>93</v>
      </c>
    </row>
    <row r="4" spans="1:25" ht="60.75" thickTop="1" x14ac:dyDescent="0.25">
      <c r="A4" s="28" t="s">
        <v>57</v>
      </c>
      <c r="B4" s="29" t="s">
        <v>96</v>
      </c>
      <c r="C4" s="29" t="s">
        <v>151</v>
      </c>
      <c r="D4" s="29" t="s">
        <v>124</v>
      </c>
      <c r="E4" s="29" t="s">
        <v>2</v>
      </c>
      <c r="F4" s="29" t="s">
        <v>3</v>
      </c>
      <c r="G4" s="29" t="s">
        <v>4</v>
      </c>
      <c r="H4" s="29" t="s">
        <v>64</v>
      </c>
      <c r="I4" s="29" t="s">
        <v>65</v>
      </c>
      <c r="J4" s="36" t="s">
        <v>66</v>
      </c>
      <c r="K4" s="48" t="s">
        <v>126</v>
      </c>
      <c r="L4" s="19" t="s">
        <v>128</v>
      </c>
      <c r="M4" s="19" t="s">
        <v>129</v>
      </c>
      <c r="N4" s="19" t="s">
        <v>130</v>
      </c>
      <c r="O4" s="29" t="s">
        <v>59</v>
      </c>
      <c r="P4" s="29" t="s">
        <v>69</v>
      </c>
      <c r="Q4" s="29" t="s">
        <v>70</v>
      </c>
      <c r="R4" s="29" t="s">
        <v>97</v>
      </c>
      <c r="S4" s="29" t="s">
        <v>98</v>
      </c>
      <c r="T4" s="29" t="s">
        <v>51</v>
      </c>
      <c r="U4" s="29" t="s">
        <v>99</v>
      </c>
      <c r="V4" s="29" t="s">
        <v>40</v>
      </c>
      <c r="W4" s="29" t="s">
        <v>100</v>
      </c>
      <c r="X4" s="29" t="s">
        <v>60</v>
      </c>
      <c r="Y4" s="29" t="s">
        <v>71</v>
      </c>
    </row>
    <row r="5" spans="1:25" x14ac:dyDescent="0.25">
      <c r="B5" s="1"/>
      <c r="C5" s="1"/>
      <c r="D5" s="9"/>
      <c r="G5" s="7"/>
      <c r="H5" s="7">
        <f t="shared" ref="H5:H68" si="0">G5*0.14</f>
        <v>0</v>
      </c>
      <c r="I5" s="7"/>
      <c r="J5" s="7">
        <f t="shared" ref="J5:J68" si="1">G5*0.0145</f>
        <v>0</v>
      </c>
      <c r="K5" s="43">
        <f>Table9[[#This Row],[Wages]]*'1 Spec Ed Teacher'!$H$3</f>
        <v>0</v>
      </c>
      <c r="L5" s="7"/>
      <c r="M5" s="7"/>
      <c r="N5" s="7">
        <v>0</v>
      </c>
      <c r="O5" s="7"/>
      <c r="P5" s="7"/>
      <c r="R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 s="7"/>
      <c r="T5" s="7" t="str">
        <f>IFERROR(Table9[[#This Row],[Total Compensation]]/Table9[[#This Row],[Hours in School Year]],"")</f>
        <v/>
      </c>
      <c r="V5" s="7" t="str">
        <f t="shared" ref="V5:V68" si="2">IFERROR(IF(D5&gt;0,D5*U5,T5*U5),"")</f>
        <v/>
      </c>
      <c r="Y5" s="8" t="str">
        <f>IFERROR(V5/W5*X5,"")</f>
        <v/>
      </c>
    </row>
    <row r="6" spans="1:25" x14ac:dyDescent="0.25">
      <c r="B6" s="1"/>
      <c r="C6" s="1"/>
      <c r="D6" s="9"/>
      <c r="G6" s="7"/>
      <c r="H6" s="7">
        <f t="shared" si="0"/>
        <v>0</v>
      </c>
      <c r="I6" s="7"/>
      <c r="J6" s="7">
        <f t="shared" si="1"/>
        <v>0</v>
      </c>
      <c r="K6" s="43">
        <f>Table9[[#This Row],[Wages]]*'1 Spec Ed Teacher'!$H$3</f>
        <v>0</v>
      </c>
      <c r="L6" s="7"/>
      <c r="M6" s="7">
        <v>0</v>
      </c>
      <c r="N6" s="7">
        <v>0</v>
      </c>
      <c r="O6" s="7"/>
      <c r="P6" s="7"/>
      <c r="R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 s="7"/>
      <c r="T6" s="7" t="str">
        <f>IFERROR(Table9[[#This Row],[Total Compensation]]/Table9[[#This Row],[Hours in School Year]],"")</f>
        <v/>
      </c>
      <c r="V6" s="7" t="str">
        <f t="shared" si="2"/>
        <v/>
      </c>
      <c r="Y6" s="8" t="str">
        <f t="shared" ref="Y6:Y69" si="3">IFERROR(V6/W6*X6,"")</f>
        <v/>
      </c>
    </row>
    <row r="7" spans="1:25" x14ac:dyDescent="0.25">
      <c r="B7" s="1"/>
      <c r="C7" s="1"/>
      <c r="D7" s="9"/>
      <c r="G7" s="7"/>
      <c r="H7" s="7">
        <f t="shared" si="0"/>
        <v>0</v>
      </c>
      <c r="I7" s="7"/>
      <c r="J7" s="7">
        <f t="shared" si="1"/>
        <v>0</v>
      </c>
      <c r="K7" s="43">
        <f>Table9[[#This Row],[Wages]]*'1 Spec Ed Teacher'!$H$3</f>
        <v>0</v>
      </c>
      <c r="L7" s="7"/>
      <c r="M7" s="7"/>
      <c r="N7" s="7">
        <v>0</v>
      </c>
      <c r="O7" s="7"/>
      <c r="R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 s="7"/>
      <c r="T7" s="7" t="str">
        <f>IFERROR(Table9[[#This Row],[Total Compensation]]/Table9[[#This Row],[Hours in School Year]],"")</f>
        <v/>
      </c>
      <c r="V7" s="7" t="str">
        <f t="shared" si="2"/>
        <v/>
      </c>
      <c r="Y7" s="8" t="str">
        <f t="shared" si="3"/>
        <v/>
      </c>
    </row>
    <row r="8" spans="1:25" x14ac:dyDescent="0.25">
      <c r="B8" s="1"/>
      <c r="C8" s="1"/>
      <c r="D8" s="9"/>
      <c r="G8" s="7"/>
      <c r="H8" s="7">
        <f t="shared" si="0"/>
        <v>0</v>
      </c>
      <c r="I8" s="7"/>
      <c r="J8" s="7">
        <f t="shared" si="1"/>
        <v>0</v>
      </c>
      <c r="K8" s="43">
        <f>Table9[[#This Row],[Wages]]*'1 Spec Ed Teacher'!$H$3</f>
        <v>0</v>
      </c>
      <c r="L8" s="7"/>
      <c r="M8" s="7"/>
      <c r="N8" s="7">
        <v>0</v>
      </c>
      <c r="O8" s="7"/>
      <c r="R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 s="7"/>
      <c r="T8" s="7" t="str">
        <f>IFERROR(Table9[[#This Row],[Total Compensation]]/Table9[[#This Row],[Hours in School Year]],"")</f>
        <v/>
      </c>
      <c r="V8" s="7" t="str">
        <f t="shared" si="2"/>
        <v/>
      </c>
      <c r="Y8" s="8" t="str">
        <f t="shared" si="3"/>
        <v/>
      </c>
    </row>
    <row r="9" spans="1:25" x14ac:dyDescent="0.25">
      <c r="B9" s="1"/>
      <c r="C9" s="1"/>
      <c r="D9" s="9"/>
      <c r="G9" s="7"/>
      <c r="H9" s="7">
        <f t="shared" si="0"/>
        <v>0</v>
      </c>
      <c r="I9" s="7"/>
      <c r="J9" s="7">
        <f t="shared" si="1"/>
        <v>0</v>
      </c>
      <c r="K9" s="43">
        <f>Table9[[#This Row],[Wages]]*'1 Spec Ed Teacher'!$H$3</f>
        <v>0</v>
      </c>
      <c r="L9" s="7"/>
      <c r="M9" s="7"/>
      <c r="N9" s="7">
        <v>0</v>
      </c>
      <c r="O9" s="7"/>
      <c r="R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 s="7"/>
      <c r="T9" s="7" t="str">
        <f>IFERROR(Table9[[#This Row],[Total Compensation]]/Table9[[#This Row],[Hours in School Year]],"")</f>
        <v/>
      </c>
      <c r="V9" s="7" t="str">
        <f t="shared" si="2"/>
        <v/>
      </c>
      <c r="Y9" s="8" t="str">
        <f t="shared" si="3"/>
        <v/>
      </c>
    </row>
    <row r="10" spans="1:25" x14ac:dyDescent="0.25">
      <c r="B10" s="1"/>
      <c r="C10" s="1"/>
      <c r="D10" s="9"/>
      <c r="G10" s="7"/>
      <c r="H10" s="7">
        <f t="shared" si="0"/>
        <v>0</v>
      </c>
      <c r="I10" s="7"/>
      <c r="J10" s="7">
        <f t="shared" si="1"/>
        <v>0</v>
      </c>
      <c r="K10" s="43">
        <f>Table9[[#This Row],[Wages]]*'1 Spec Ed Teacher'!$H$3</f>
        <v>0</v>
      </c>
      <c r="L10" s="7"/>
      <c r="M10" s="7">
        <v>0</v>
      </c>
      <c r="N10" s="7">
        <v>0</v>
      </c>
      <c r="O10" s="7"/>
      <c r="R1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0" s="7"/>
      <c r="T10" s="7" t="str">
        <f>IFERROR(Table9[[#This Row],[Total Compensation]]/Table9[[#This Row],[Hours in School Year]],"")</f>
        <v/>
      </c>
      <c r="V10" s="7" t="str">
        <f t="shared" si="2"/>
        <v/>
      </c>
      <c r="Y10" s="8" t="str">
        <f t="shared" si="3"/>
        <v/>
      </c>
    </row>
    <row r="11" spans="1:25" x14ac:dyDescent="0.25">
      <c r="B11" s="1"/>
      <c r="C11" s="1"/>
      <c r="D11" s="9"/>
      <c r="G11" s="7"/>
      <c r="H11" s="7">
        <f t="shared" si="0"/>
        <v>0</v>
      </c>
      <c r="I11" s="7"/>
      <c r="J11" s="7">
        <f t="shared" si="1"/>
        <v>0</v>
      </c>
      <c r="K11" s="43">
        <f>Table9[[#This Row],[Wages]]*'1 Spec Ed Teacher'!$H$3</f>
        <v>0</v>
      </c>
      <c r="L11" s="7"/>
      <c r="M11" s="7">
        <v>0</v>
      </c>
      <c r="N11" s="7">
        <v>0</v>
      </c>
      <c r="O11" s="7"/>
      <c r="R1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1" s="7"/>
      <c r="T11" s="7" t="str">
        <f>IFERROR(Table9[[#This Row],[Total Compensation]]/Table9[[#This Row],[Hours in School Year]],"")</f>
        <v/>
      </c>
      <c r="V11" s="7" t="str">
        <f t="shared" si="2"/>
        <v/>
      </c>
      <c r="Y11" s="8" t="str">
        <f t="shared" si="3"/>
        <v/>
      </c>
    </row>
    <row r="12" spans="1:25" x14ac:dyDescent="0.25">
      <c r="B12" s="1"/>
      <c r="C12" s="1"/>
      <c r="D12" s="9"/>
      <c r="G12" s="7"/>
      <c r="H12" s="7">
        <f t="shared" si="0"/>
        <v>0</v>
      </c>
      <c r="I12" s="7"/>
      <c r="J12" s="7">
        <f t="shared" si="1"/>
        <v>0</v>
      </c>
      <c r="K12" s="43">
        <f>Table9[[#This Row],[Wages]]*'1 Spec Ed Teacher'!$H$3</f>
        <v>0</v>
      </c>
      <c r="L12" s="7"/>
      <c r="M12" s="7"/>
      <c r="N12" s="7"/>
      <c r="O12" s="7"/>
      <c r="R1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2" s="7"/>
      <c r="T12" s="7" t="str">
        <f>IFERROR(Table9[[#This Row],[Total Compensation]]/Table9[[#This Row],[Hours in School Year]],"")</f>
        <v/>
      </c>
      <c r="V12" s="7" t="str">
        <f t="shared" si="2"/>
        <v/>
      </c>
      <c r="Y12" s="8" t="str">
        <f t="shared" si="3"/>
        <v/>
      </c>
    </row>
    <row r="13" spans="1:25" x14ac:dyDescent="0.25">
      <c r="B13" s="1"/>
      <c r="C13" s="1"/>
      <c r="D13" s="9"/>
      <c r="G13" s="7"/>
      <c r="H13" s="7">
        <f t="shared" si="0"/>
        <v>0</v>
      </c>
      <c r="I13" s="7"/>
      <c r="J13" s="7">
        <f t="shared" si="1"/>
        <v>0</v>
      </c>
      <c r="K13" s="43">
        <f>Table9[[#This Row],[Wages]]*'1 Spec Ed Teacher'!$H$3</f>
        <v>0</v>
      </c>
      <c r="L13" s="7"/>
      <c r="M13" s="7"/>
      <c r="N13" s="7"/>
      <c r="O13" s="7"/>
      <c r="R1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3" s="7"/>
      <c r="T13" s="7" t="str">
        <f>IFERROR(Table9[[#This Row],[Total Compensation]]/Table9[[#This Row],[Hours in School Year]],"")</f>
        <v/>
      </c>
      <c r="V13" s="7" t="str">
        <f t="shared" si="2"/>
        <v/>
      </c>
      <c r="Y13" s="8" t="str">
        <f t="shared" si="3"/>
        <v/>
      </c>
    </row>
    <row r="14" spans="1:25" x14ac:dyDescent="0.25">
      <c r="B14" s="1"/>
      <c r="C14" s="1"/>
      <c r="D14" s="9"/>
      <c r="G14" s="7"/>
      <c r="H14" s="7">
        <f t="shared" si="0"/>
        <v>0</v>
      </c>
      <c r="I14" s="7"/>
      <c r="J14" s="7">
        <f t="shared" si="1"/>
        <v>0</v>
      </c>
      <c r="K14" s="43">
        <f>Table9[[#This Row],[Wages]]*'1 Spec Ed Teacher'!$H$3</f>
        <v>0</v>
      </c>
      <c r="L14" s="7"/>
      <c r="M14" s="7"/>
      <c r="N14" s="7"/>
      <c r="O14" s="7"/>
      <c r="P14" s="7"/>
      <c r="R1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4" s="7"/>
      <c r="T14" s="7" t="str">
        <f>IFERROR(Table9[[#This Row],[Total Compensation]]/Table9[[#This Row],[Hours in School Year]],"")</f>
        <v/>
      </c>
      <c r="V14" s="7" t="str">
        <f t="shared" si="2"/>
        <v/>
      </c>
      <c r="Y14" s="8" t="str">
        <f t="shared" si="3"/>
        <v/>
      </c>
    </row>
    <row r="15" spans="1:25" x14ac:dyDescent="0.25">
      <c r="B15" s="1"/>
      <c r="C15" s="1"/>
      <c r="D15" s="9"/>
      <c r="G15" s="7"/>
      <c r="H15" s="7">
        <f t="shared" si="0"/>
        <v>0</v>
      </c>
      <c r="I15" s="7"/>
      <c r="J15" s="7">
        <f t="shared" si="1"/>
        <v>0</v>
      </c>
      <c r="K15" s="43">
        <f>Table9[[#This Row],[Wages]]*'1 Spec Ed Teacher'!$H$3</f>
        <v>0</v>
      </c>
      <c r="L15" s="7"/>
      <c r="M15" s="7"/>
      <c r="N15" s="7"/>
      <c r="O15" s="7"/>
      <c r="R1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5" s="7"/>
      <c r="T15" s="7" t="str">
        <f>IFERROR(Table9[[#This Row],[Total Compensation]]/Table9[[#This Row],[Hours in School Year]],"")</f>
        <v/>
      </c>
      <c r="V15" s="7" t="str">
        <f t="shared" si="2"/>
        <v/>
      </c>
      <c r="Y15" s="8" t="str">
        <f t="shared" si="3"/>
        <v/>
      </c>
    </row>
    <row r="16" spans="1:25" x14ac:dyDescent="0.25">
      <c r="B16" s="1"/>
      <c r="C16" s="1"/>
      <c r="D16" s="9"/>
      <c r="G16" s="7"/>
      <c r="H16" s="7">
        <f t="shared" si="0"/>
        <v>0</v>
      </c>
      <c r="I16" s="7"/>
      <c r="J16" s="7">
        <f t="shared" si="1"/>
        <v>0</v>
      </c>
      <c r="K16" s="43">
        <f>Table9[[#This Row],[Wages]]*'1 Spec Ed Teacher'!$H$3</f>
        <v>0</v>
      </c>
      <c r="L16" s="7"/>
      <c r="M16" s="7"/>
      <c r="N16" s="7"/>
      <c r="O16" s="7"/>
      <c r="P16" s="7"/>
      <c r="R1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6" s="7"/>
      <c r="T16" s="7" t="str">
        <f>IFERROR(Table9[[#This Row],[Total Compensation]]/Table9[[#This Row],[Hours in School Year]],"")</f>
        <v/>
      </c>
      <c r="V16" s="7" t="str">
        <f t="shared" si="2"/>
        <v/>
      </c>
      <c r="Y16" s="8" t="str">
        <f t="shared" si="3"/>
        <v/>
      </c>
    </row>
    <row r="17" spans="2:25" x14ac:dyDescent="0.25">
      <c r="B17" s="1"/>
      <c r="C17" s="1"/>
      <c r="D17" s="9"/>
      <c r="G17" s="7"/>
      <c r="H17" s="7">
        <f t="shared" si="0"/>
        <v>0</v>
      </c>
      <c r="I17" s="7"/>
      <c r="J17" s="7">
        <f t="shared" si="1"/>
        <v>0</v>
      </c>
      <c r="K17" s="43">
        <f>Table9[[#This Row],[Wages]]*'1 Spec Ed Teacher'!$H$3</f>
        <v>0</v>
      </c>
      <c r="L17" s="7"/>
      <c r="M17" s="7"/>
      <c r="N17" s="7"/>
      <c r="O17" s="7"/>
      <c r="R1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7" s="7"/>
      <c r="T17" s="7" t="str">
        <f>IFERROR(Table9[[#This Row],[Total Compensation]]/Table9[[#This Row],[Hours in School Year]],"")</f>
        <v/>
      </c>
      <c r="V17" s="7" t="str">
        <f t="shared" si="2"/>
        <v/>
      </c>
      <c r="Y17" s="8" t="str">
        <f t="shared" si="3"/>
        <v/>
      </c>
    </row>
    <row r="18" spans="2:25" x14ac:dyDescent="0.25">
      <c r="B18" s="1"/>
      <c r="C18" s="1"/>
      <c r="D18" s="9"/>
      <c r="G18" s="7"/>
      <c r="H18" s="7">
        <f t="shared" si="0"/>
        <v>0</v>
      </c>
      <c r="I18" s="7"/>
      <c r="J18" s="7">
        <f t="shared" si="1"/>
        <v>0</v>
      </c>
      <c r="K18" s="43">
        <f>Table9[[#This Row],[Wages]]*'1 Spec Ed Teacher'!$H$3</f>
        <v>0</v>
      </c>
      <c r="L18" s="7"/>
      <c r="M18" s="7"/>
      <c r="N18" s="7"/>
      <c r="O18" s="7"/>
      <c r="R1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8" s="7"/>
      <c r="T18" s="7" t="str">
        <f>IFERROR(Table9[[#This Row],[Total Compensation]]/Table9[[#This Row],[Hours in School Year]],"")</f>
        <v/>
      </c>
      <c r="V18" s="7" t="str">
        <f t="shared" si="2"/>
        <v/>
      </c>
      <c r="Y18" s="8" t="str">
        <f t="shared" si="3"/>
        <v/>
      </c>
    </row>
    <row r="19" spans="2:25" x14ac:dyDescent="0.25">
      <c r="B19" s="1"/>
      <c r="C19" s="1"/>
      <c r="D19" s="9"/>
      <c r="G19" s="7"/>
      <c r="H19" s="7">
        <f t="shared" si="0"/>
        <v>0</v>
      </c>
      <c r="I19" s="7"/>
      <c r="J19" s="7">
        <f t="shared" si="1"/>
        <v>0</v>
      </c>
      <c r="K19" s="43">
        <f>Table9[[#This Row],[Wages]]*'1 Spec Ed Teacher'!$H$3</f>
        <v>0</v>
      </c>
      <c r="L19" s="7"/>
      <c r="M19" s="7"/>
      <c r="N19" s="7"/>
      <c r="O19" s="7"/>
      <c r="R1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9" s="7"/>
      <c r="T19" s="7" t="str">
        <f>IFERROR(Table9[[#This Row],[Total Compensation]]/Table9[[#This Row],[Hours in School Year]],"")</f>
        <v/>
      </c>
      <c r="V19" s="7" t="str">
        <f t="shared" si="2"/>
        <v/>
      </c>
      <c r="Y19" s="8" t="str">
        <f t="shared" si="3"/>
        <v/>
      </c>
    </row>
    <row r="20" spans="2:25" x14ac:dyDescent="0.25">
      <c r="B20" s="1"/>
      <c r="C20" s="1"/>
      <c r="D20" s="9"/>
      <c r="G20" s="7"/>
      <c r="H20" s="7">
        <f t="shared" si="0"/>
        <v>0</v>
      </c>
      <c r="I20" s="7"/>
      <c r="J20" s="7">
        <f t="shared" si="1"/>
        <v>0</v>
      </c>
      <c r="K20" s="43">
        <f>Table9[[#This Row],[Wages]]*'1 Spec Ed Teacher'!$H$3</f>
        <v>0</v>
      </c>
      <c r="L20" s="7"/>
      <c r="M20" s="7"/>
      <c r="N20" s="7"/>
      <c r="O20" s="7"/>
      <c r="R2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0" s="7"/>
      <c r="T20" s="7" t="str">
        <f>IFERROR(Table9[[#This Row],[Total Compensation]]/Table9[[#This Row],[Hours in School Year]],"")</f>
        <v/>
      </c>
      <c r="V20" s="7" t="str">
        <f t="shared" si="2"/>
        <v/>
      </c>
      <c r="Y20" s="8" t="str">
        <f t="shared" si="3"/>
        <v/>
      </c>
    </row>
    <row r="21" spans="2:25" x14ac:dyDescent="0.25">
      <c r="B21" s="1"/>
      <c r="C21" s="1"/>
      <c r="D21" s="9"/>
      <c r="G21" s="7"/>
      <c r="H21" s="7">
        <f t="shared" si="0"/>
        <v>0</v>
      </c>
      <c r="I21" s="7"/>
      <c r="J21" s="7">
        <f t="shared" si="1"/>
        <v>0</v>
      </c>
      <c r="K21" s="43">
        <f>Table9[[#This Row],[Wages]]*'1 Spec Ed Teacher'!$H$3</f>
        <v>0</v>
      </c>
      <c r="L21" s="7"/>
      <c r="M21" s="7"/>
      <c r="N21" s="7"/>
      <c r="O21" s="7"/>
      <c r="R2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1" s="7"/>
      <c r="T21" s="7" t="str">
        <f>IFERROR(Table9[[#This Row],[Total Compensation]]/Table9[[#This Row],[Hours in School Year]],"")</f>
        <v/>
      </c>
      <c r="V21" s="7" t="str">
        <f t="shared" si="2"/>
        <v/>
      </c>
      <c r="Y21" s="8" t="str">
        <f t="shared" si="3"/>
        <v/>
      </c>
    </row>
    <row r="22" spans="2:25" x14ac:dyDescent="0.25">
      <c r="B22" s="1"/>
      <c r="C22" s="1"/>
      <c r="D22" s="9"/>
      <c r="G22" s="7"/>
      <c r="H22" s="7">
        <f t="shared" si="0"/>
        <v>0</v>
      </c>
      <c r="I22" s="7"/>
      <c r="J22" s="7">
        <f t="shared" si="1"/>
        <v>0</v>
      </c>
      <c r="K22" s="43">
        <f>Table9[[#This Row],[Wages]]*'1 Spec Ed Teacher'!$H$3</f>
        <v>0</v>
      </c>
      <c r="L22" s="7"/>
      <c r="M22" s="7"/>
      <c r="N22" s="7"/>
      <c r="O22" s="7"/>
      <c r="R2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2" s="7"/>
      <c r="T22" s="7" t="str">
        <f>IFERROR(Table9[[#This Row],[Total Compensation]]/Table9[[#This Row],[Hours in School Year]],"")</f>
        <v/>
      </c>
      <c r="V22" s="7" t="str">
        <f t="shared" si="2"/>
        <v/>
      </c>
      <c r="Y22" s="8" t="str">
        <f t="shared" si="3"/>
        <v/>
      </c>
    </row>
    <row r="23" spans="2:25" x14ac:dyDescent="0.25">
      <c r="B23" s="1"/>
      <c r="C23" s="1"/>
      <c r="D23" s="9"/>
      <c r="G23" s="7"/>
      <c r="H23" s="7">
        <f t="shared" si="0"/>
        <v>0</v>
      </c>
      <c r="I23" s="7"/>
      <c r="J23" s="7">
        <f t="shared" si="1"/>
        <v>0</v>
      </c>
      <c r="K23" s="43">
        <f>Table9[[#This Row],[Wages]]*'1 Spec Ed Teacher'!$H$3</f>
        <v>0</v>
      </c>
      <c r="L23" s="7"/>
      <c r="M23" s="7"/>
      <c r="N23" s="7"/>
      <c r="O23" s="7"/>
      <c r="R2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3" s="7"/>
      <c r="T23" s="7" t="str">
        <f>IFERROR(Table9[[#This Row],[Total Compensation]]/Table9[[#This Row],[Hours in School Year]],"")</f>
        <v/>
      </c>
      <c r="V23" s="7" t="str">
        <f t="shared" si="2"/>
        <v/>
      </c>
      <c r="Y23" s="8" t="str">
        <f t="shared" si="3"/>
        <v/>
      </c>
    </row>
    <row r="24" spans="2:25" x14ac:dyDescent="0.25">
      <c r="B24" s="1"/>
      <c r="C24" s="1"/>
      <c r="D24" s="9"/>
      <c r="G24" s="7"/>
      <c r="H24" s="7">
        <f t="shared" si="0"/>
        <v>0</v>
      </c>
      <c r="I24" s="7"/>
      <c r="J24" s="7">
        <f t="shared" si="1"/>
        <v>0</v>
      </c>
      <c r="K24" s="43">
        <f>Table9[[#This Row],[Wages]]*'1 Spec Ed Teacher'!$H$3</f>
        <v>0</v>
      </c>
      <c r="L24" s="7"/>
      <c r="M24" s="7"/>
      <c r="N24" s="7"/>
      <c r="O24" s="7"/>
      <c r="R2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4" s="7"/>
      <c r="T24" s="7" t="str">
        <f>IFERROR(Table9[[#This Row],[Total Compensation]]/Table9[[#This Row],[Hours in School Year]],"")</f>
        <v/>
      </c>
      <c r="V24" s="7" t="str">
        <f t="shared" si="2"/>
        <v/>
      </c>
      <c r="Y24" s="8" t="str">
        <f t="shared" si="3"/>
        <v/>
      </c>
    </row>
    <row r="25" spans="2:25" x14ac:dyDescent="0.25">
      <c r="B25" s="1"/>
      <c r="C25" s="1"/>
      <c r="D25" s="9"/>
      <c r="G25" s="7"/>
      <c r="H25" s="7">
        <f t="shared" si="0"/>
        <v>0</v>
      </c>
      <c r="I25" s="7"/>
      <c r="J25" s="7">
        <f t="shared" si="1"/>
        <v>0</v>
      </c>
      <c r="K25" s="43">
        <f>Table9[[#This Row],[Wages]]*'1 Spec Ed Teacher'!$H$3</f>
        <v>0</v>
      </c>
      <c r="L25" s="7"/>
      <c r="M25" s="7"/>
      <c r="N25" s="7"/>
      <c r="O25" s="7"/>
      <c r="R2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5" s="7"/>
      <c r="T25" s="7" t="str">
        <f>IFERROR(Table9[[#This Row],[Total Compensation]]/Table9[[#This Row],[Hours in School Year]],"")</f>
        <v/>
      </c>
      <c r="V25" s="7" t="str">
        <f t="shared" si="2"/>
        <v/>
      </c>
      <c r="Y25" s="8" t="str">
        <f t="shared" si="3"/>
        <v/>
      </c>
    </row>
    <row r="26" spans="2:25" x14ac:dyDescent="0.25">
      <c r="B26" s="1"/>
      <c r="C26" s="1"/>
      <c r="D26" s="9"/>
      <c r="G26" s="7"/>
      <c r="H26" s="7">
        <f t="shared" si="0"/>
        <v>0</v>
      </c>
      <c r="I26" s="7"/>
      <c r="J26" s="7">
        <f t="shared" si="1"/>
        <v>0</v>
      </c>
      <c r="K26" s="43">
        <f>Table9[[#This Row],[Wages]]*'1 Spec Ed Teacher'!$H$3</f>
        <v>0</v>
      </c>
      <c r="L26" s="7"/>
      <c r="M26" s="7"/>
      <c r="N26" s="7"/>
      <c r="O26" s="7"/>
      <c r="R2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6" s="7"/>
      <c r="T26" s="7" t="str">
        <f>IFERROR(Table9[[#This Row],[Total Compensation]]/Table9[[#This Row],[Hours in School Year]],"")</f>
        <v/>
      </c>
      <c r="V26" s="7" t="str">
        <f t="shared" si="2"/>
        <v/>
      </c>
      <c r="Y26" s="8" t="str">
        <f t="shared" si="3"/>
        <v/>
      </c>
    </row>
    <row r="27" spans="2:25" x14ac:dyDescent="0.25">
      <c r="B27" s="1"/>
      <c r="C27" s="1"/>
      <c r="D27" s="9"/>
      <c r="G27" s="7"/>
      <c r="H27" s="7">
        <f t="shared" si="0"/>
        <v>0</v>
      </c>
      <c r="I27" s="7"/>
      <c r="J27" s="7">
        <f t="shared" si="1"/>
        <v>0</v>
      </c>
      <c r="K27" s="43">
        <f>Table9[[#This Row],[Wages]]*'1 Spec Ed Teacher'!$H$3</f>
        <v>0</v>
      </c>
      <c r="L27" s="7"/>
      <c r="M27" s="7"/>
      <c r="N27" s="7"/>
      <c r="O27" s="7"/>
      <c r="R2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7" s="7"/>
      <c r="T27" s="7" t="str">
        <f>IFERROR(Table9[[#This Row],[Total Compensation]]/Table9[[#This Row],[Hours in School Year]],"")</f>
        <v/>
      </c>
      <c r="V27" s="7" t="str">
        <f t="shared" si="2"/>
        <v/>
      </c>
      <c r="Y27" s="8" t="str">
        <f t="shared" si="3"/>
        <v/>
      </c>
    </row>
    <row r="28" spans="2:25" x14ac:dyDescent="0.25">
      <c r="B28" s="1"/>
      <c r="C28" s="1"/>
      <c r="D28" s="9"/>
      <c r="G28" s="7"/>
      <c r="H28" s="7">
        <f t="shared" si="0"/>
        <v>0</v>
      </c>
      <c r="I28" s="7"/>
      <c r="J28" s="7">
        <f t="shared" si="1"/>
        <v>0</v>
      </c>
      <c r="K28" s="43">
        <f>Table9[[#This Row],[Wages]]*'1 Spec Ed Teacher'!$H$3</f>
        <v>0</v>
      </c>
      <c r="L28" s="7"/>
      <c r="M28" s="7"/>
      <c r="N28" s="7"/>
      <c r="O28" s="7"/>
      <c r="R2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8" s="7"/>
      <c r="T28" s="7" t="str">
        <f>IFERROR(Table9[[#This Row],[Total Compensation]]/Table9[[#This Row],[Hours in School Year]],"")</f>
        <v/>
      </c>
      <c r="V28" s="7" t="str">
        <f t="shared" si="2"/>
        <v/>
      </c>
      <c r="Y28" s="8" t="str">
        <f t="shared" si="3"/>
        <v/>
      </c>
    </row>
    <row r="29" spans="2:25" x14ac:dyDescent="0.25">
      <c r="B29" s="1"/>
      <c r="C29" s="1"/>
      <c r="D29" s="9"/>
      <c r="G29" s="7"/>
      <c r="H29" s="7">
        <f t="shared" si="0"/>
        <v>0</v>
      </c>
      <c r="I29" s="7"/>
      <c r="J29" s="7">
        <f t="shared" si="1"/>
        <v>0</v>
      </c>
      <c r="K29" s="43">
        <f>Table9[[#This Row],[Wages]]*'1 Spec Ed Teacher'!$H$3</f>
        <v>0</v>
      </c>
      <c r="L29" s="7"/>
      <c r="M29" s="7"/>
      <c r="N29" s="7"/>
      <c r="O29" s="7"/>
      <c r="R2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9" s="7"/>
      <c r="T29" s="7" t="str">
        <f>IFERROR(Table9[[#This Row],[Total Compensation]]/Table9[[#This Row],[Hours in School Year]],"")</f>
        <v/>
      </c>
      <c r="V29" s="7" t="str">
        <f t="shared" si="2"/>
        <v/>
      </c>
      <c r="Y29" s="8" t="str">
        <f t="shared" si="3"/>
        <v/>
      </c>
    </row>
    <row r="30" spans="2:25" x14ac:dyDescent="0.25">
      <c r="B30" s="1"/>
      <c r="C30" s="1"/>
      <c r="D30" s="9"/>
      <c r="G30" s="7"/>
      <c r="H30" s="7">
        <f t="shared" si="0"/>
        <v>0</v>
      </c>
      <c r="I30" s="7"/>
      <c r="J30" s="7">
        <f t="shared" si="1"/>
        <v>0</v>
      </c>
      <c r="K30" s="43">
        <f>Table9[[#This Row],[Wages]]*'1 Spec Ed Teacher'!$H$3</f>
        <v>0</v>
      </c>
      <c r="L30" s="7"/>
      <c r="M30" s="7"/>
      <c r="N30" s="7"/>
      <c r="O30" s="7"/>
      <c r="R3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0" s="7"/>
      <c r="T30" s="7" t="str">
        <f>IFERROR(Table9[[#This Row],[Total Compensation]]/Table9[[#This Row],[Hours in School Year]],"")</f>
        <v/>
      </c>
      <c r="V30" s="7" t="str">
        <f t="shared" si="2"/>
        <v/>
      </c>
      <c r="Y30" s="8" t="str">
        <f t="shared" si="3"/>
        <v/>
      </c>
    </row>
    <row r="31" spans="2:25" x14ac:dyDescent="0.25">
      <c r="B31" s="1"/>
      <c r="C31" s="1"/>
      <c r="D31" s="9"/>
      <c r="G31" s="7"/>
      <c r="H31" s="7">
        <f t="shared" si="0"/>
        <v>0</v>
      </c>
      <c r="I31" s="7"/>
      <c r="J31" s="7">
        <f t="shared" si="1"/>
        <v>0</v>
      </c>
      <c r="K31" s="43">
        <f>Table9[[#This Row],[Wages]]*'1 Spec Ed Teacher'!$H$3</f>
        <v>0</v>
      </c>
      <c r="L31" s="7"/>
      <c r="M31" s="7"/>
      <c r="N31" s="7"/>
      <c r="O31" s="7"/>
      <c r="R3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1" s="7"/>
      <c r="T31" s="7" t="str">
        <f>IFERROR(Table9[[#This Row],[Total Compensation]]/Table9[[#This Row],[Hours in School Year]],"")</f>
        <v/>
      </c>
      <c r="V31" s="7" t="str">
        <f t="shared" si="2"/>
        <v/>
      </c>
      <c r="Y31" s="8" t="str">
        <f t="shared" si="3"/>
        <v/>
      </c>
    </row>
    <row r="32" spans="2:25" x14ac:dyDescent="0.25">
      <c r="B32" s="1"/>
      <c r="C32" s="1"/>
      <c r="D32" s="9"/>
      <c r="G32" s="7"/>
      <c r="H32" s="7">
        <f t="shared" si="0"/>
        <v>0</v>
      </c>
      <c r="I32" s="7"/>
      <c r="J32" s="7">
        <f t="shared" si="1"/>
        <v>0</v>
      </c>
      <c r="K32" s="43">
        <f>Table9[[#This Row],[Wages]]*'1 Spec Ed Teacher'!$H$3</f>
        <v>0</v>
      </c>
      <c r="L32" s="7"/>
      <c r="M32" s="7"/>
      <c r="N32" s="7"/>
      <c r="O32" s="7"/>
      <c r="R3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2" s="7"/>
      <c r="T32" s="7" t="str">
        <f>IFERROR(Table9[[#This Row],[Total Compensation]]/Table9[[#This Row],[Hours in School Year]],"")</f>
        <v/>
      </c>
      <c r="V32" s="7" t="str">
        <f t="shared" si="2"/>
        <v/>
      </c>
      <c r="Y32" s="8" t="str">
        <f t="shared" si="3"/>
        <v/>
      </c>
    </row>
    <row r="33" spans="2:25" x14ac:dyDescent="0.25">
      <c r="B33" s="1"/>
      <c r="C33" s="1"/>
      <c r="D33" s="9"/>
      <c r="G33" s="7"/>
      <c r="H33" s="7">
        <f t="shared" si="0"/>
        <v>0</v>
      </c>
      <c r="I33" s="7"/>
      <c r="J33" s="7">
        <f t="shared" si="1"/>
        <v>0</v>
      </c>
      <c r="K33" s="43">
        <f>Table9[[#This Row],[Wages]]*'1 Spec Ed Teacher'!$H$3</f>
        <v>0</v>
      </c>
      <c r="L33" s="7"/>
      <c r="M33" s="7"/>
      <c r="N33" s="7"/>
      <c r="O33" s="7"/>
      <c r="R3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3" s="7"/>
      <c r="T33" s="7" t="str">
        <f>IFERROR(Table9[[#This Row],[Total Compensation]]/Table9[[#This Row],[Hours in School Year]],"")</f>
        <v/>
      </c>
      <c r="V33" s="7" t="str">
        <f t="shared" si="2"/>
        <v/>
      </c>
      <c r="Y33" s="8" t="str">
        <f t="shared" si="3"/>
        <v/>
      </c>
    </row>
    <row r="34" spans="2:25" x14ac:dyDescent="0.25">
      <c r="B34" s="1"/>
      <c r="C34" s="1"/>
      <c r="D34" s="9"/>
      <c r="G34" s="7"/>
      <c r="H34" s="7">
        <f t="shared" si="0"/>
        <v>0</v>
      </c>
      <c r="I34" s="7"/>
      <c r="J34" s="7">
        <f t="shared" si="1"/>
        <v>0</v>
      </c>
      <c r="K34" s="43">
        <f>Table9[[#This Row],[Wages]]*'1 Spec Ed Teacher'!$H$3</f>
        <v>0</v>
      </c>
      <c r="L34" s="7"/>
      <c r="M34" s="7"/>
      <c r="N34" s="7"/>
      <c r="O34" s="7"/>
      <c r="R3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4" s="7"/>
      <c r="T34" s="7" t="str">
        <f>IFERROR(Table9[[#This Row],[Total Compensation]]/Table9[[#This Row],[Hours in School Year]],"")</f>
        <v/>
      </c>
      <c r="V34" s="7" t="str">
        <f t="shared" si="2"/>
        <v/>
      </c>
      <c r="Y34" s="8" t="str">
        <f t="shared" si="3"/>
        <v/>
      </c>
    </row>
    <row r="35" spans="2:25" x14ac:dyDescent="0.25">
      <c r="B35" s="1"/>
      <c r="C35" s="1"/>
      <c r="D35" s="9"/>
      <c r="G35" s="7"/>
      <c r="H35" s="7">
        <f t="shared" si="0"/>
        <v>0</v>
      </c>
      <c r="I35" s="7"/>
      <c r="J35" s="7">
        <f t="shared" si="1"/>
        <v>0</v>
      </c>
      <c r="K35" s="43">
        <f>Table9[[#This Row],[Wages]]*'1 Spec Ed Teacher'!$H$3</f>
        <v>0</v>
      </c>
      <c r="L35" s="7"/>
      <c r="M35" s="7"/>
      <c r="N35" s="7"/>
      <c r="O35" s="7"/>
      <c r="R3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5" s="7"/>
      <c r="T35" s="7" t="str">
        <f>IFERROR(Table9[[#This Row],[Total Compensation]]/Table9[[#This Row],[Hours in School Year]],"")</f>
        <v/>
      </c>
      <c r="V35" s="7" t="str">
        <f t="shared" si="2"/>
        <v/>
      </c>
      <c r="Y35" s="8" t="str">
        <f t="shared" si="3"/>
        <v/>
      </c>
    </row>
    <row r="36" spans="2:25" x14ac:dyDescent="0.25">
      <c r="B36" s="1"/>
      <c r="C36" s="1"/>
      <c r="D36" s="9"/>
      <c r="G36" s="7"/>
      <c r="H36" s="7">
        <f t="shared" si="0"/>
        <v>0</v>
      </c>
      <c r="I36" s="7"/>
      <c r="J36" s="7">
        <f t="shared" si="1"/>
        <v>0</v>
      </c>
      <c r="K36" s="43">
        <f>Table9[[#This Row],[Wages]]*'1 Spec Ed Teacher'!$H$3</f>
        <v>0</v>
      </c>
      <c r="L36" s="7"/>
      <c r="M36" s="7"/>
      <c r="N36" s="7"/>
      <c r="O36" s="7"/>
      <c r="R3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6" s="7"/>
      <c r="T36" s="7" t="str">
        <f>IFERROR(Table9[[#This Row],[Total Compensation]]/Table9[[#This Row],[Hours in School Year]],"")</f>
        <v/>
      </c>
      <c r="V36" s="7" t="str">
        <f t="shared" si="2"/>
        <v/>
      </c>
      <c r="Y36" s="8" t="str">
        <f t="shared" si="3"/>
        <v/>
      </c>
    </row>
    <row r="37" spans="2:25" x14ac:dyDescent="0.25">
      <c r="B37" s="1"/>
      <c r="C37" s="1"/>
      <c r="D37" s="9"/>
      <c r="G37" s="7"/>
      <c r="H37" s="7">
        <f t="shared" si="0"/>
        <v>0</v>
      </c>
      <c r="I37" s="7"/>
      <c r="J37" s="7">
        <f t="shared" si="1"/>
        <v>0</v>
      </c>
      <c r="K37" s="43">
        <f>Table9[[#This Row],[Wages]]*'1 Spec Ed Teacher'!$H$3</f>
        <v>0</v>
      </c>
      <c r="L37" s="7"/>
      <c r="M37" s="7"/>
      <c r="N37" s="7"/>
      <c r="O37" s="7"/>
      <c r="R3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7" s="7"/>
      <c r="T37" s="7" t="str">
        <f>IFERROR(Table9[[#This Row],[Total Compensation]]/Table9[[#This Row],[Hours in School Year]],"")</f>
        <v/>
      </c>
      <c r="V37" s="7" t="str">
        <f t="shared" si="2"/>
        <v/>
      </c>
      <c r="Y37" s="8" t="str">
        <f t="shared" si="3"/>
        <v/>
      </c>
    </row>
    <row r="38" spans="2:25" x14ac:dyDescent="0.25">
      <c r="B38" s="1"/>
      <c r="C38" s="1"/>
      <c r="D38" s="9"/>
      <c r="G38" s="7"/>
      <c r="H38" s="7">
        <f t="shared" si="0"/>
        <v>0</v>
      </c>
      <c r="I38" s="7"/>
      <c r="J38" s="7">
        <f t="shared" si="1"/>
        <v>0</v>
      </c>
      <c r="K38" s="43">
        <f>Table9[[#This Row],[Wages]]*'1 Spec Ed Teacher'!$H$3</f>
        <v>0</v>
      </c>
      <c r="L38" s="7"/>
      <c r="M38" s="7"/>
      <c r="N38" s="7"/>
      <c r="O38" s="7"/>
      <c r="R3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8" s="7"/>
      <c r="T38" s="7" t="str">
        <f>IFERROR(Table9[[#This Row],[Total Compensation]]/Table9[[#This Row],[Hours in School Year]],"")</f>
        <v/>
      </c>
      <c r="V38" s="7" t="str">
        <f t="shared" si="2"/>
        <v/>
      </c>
      <c r="Y38" s="8" t="str">
        <f t="shared" si="3"/>
        <v/>
      </c>
    </row>
    <row r="39" spans="2:25" x14ac:dyDescent="0.25">
      <c r="B39" s="1"/>
      <c r="C39" s="1"/>
      <c r="D39" s="9"/>
      <c r="G39" s="7"/>
      <c r="H39" s="7">
        <f t="shared" si="0"/>
        <v>0</v>
      </c>
      <c r="I39" s="7"/>
      <c r="J39" s="7">
        <f t="shared" si="1"/>
        <v>0</v>
      </c>
      <c r="K39" s="43">
        <f>Table9[[#This Row],[Wages]]*'1 Spec Ed Teacher'!$H$3</f>
        <v>0</v>
      </c>
      <c r="L39" s="7"/>
      <c r="M39" s="7"/>
      <c r="N39" s="7"/>
      <c r="O39" s="7"/>
      <c r="R3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9" s="7"/>
      <c r="T39" s="7" t="str">
        <f>IFERROR(Table9[[#This Row],[Total Compensation]]/Table9[[#This Row],[Hours in School Year]],"")</f>
        <v/>
      </c>
      <c r="V39" s="7" t="str">
        <f t="shared" si="2"/>
        <v/>
      </c>
      <c r="Y39" s="8" t="str">
        <f t="shared" si="3"/>
        <v/>
      </c>
    </row>
    <row r="40" spans="2:25" x14ac:dyDescent="0.25">
      <c r="B40" s="1"/>
      <c r="C40" s="1"/>
      <c r="D40" s="9"/>
      <c r="G40" s="7"/>
      <c r="H40" s="7">
        <f t="shared" si="0"/>
        <v>0</v>
      </c>
      <c r="I40" s="7"/>
      <c r="J40" s="7">
        <f t="shared" si="1"/>
        <v>0</v>
      </c>
      <c r="K40" s="43">
        <f>Table9[[#This Row],[Wages]]*'1 Spec Ed Teacher'!$H$3</f>
        <v>0</v>
      </c>
      <c r="L40" s="7"/>
      <c r="M40" s="7"/>
      <c r="N40" s="7"/>
      <c r="O40" s="7"/>
      <c r="R4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0" s="7"/>
      <c r="T40" s="7" t="str">
        <f>IFERROR(Table9[[#This Row],[Total Compensation]]/Table9[[#This Row],[Hours in School Year]],"")</f>
        <v/>
      </c>
      <c r="V40" s="7" t="str">
        <f t="shared" si="2"/>
        <v/>
      </c>
      <c r="Y40" s="8" t="str">
        <f t="shared" si="3"/>
        <v/>
      </c>
    </row>
    <row r="41" spans="2:25" x14ac:dyDescent="0.25">
      <c r="B41" s="1"/>
      <c r="C41" s="1"/>
      <c r="D41" s="9"/>
      <c r="G41" s="7"/>
      <c r="H41" s="7">
        <f t="shared" si="0"/>
        <v>0</v>
      </c>
      <c r="I41" s="7"/>
      <c r="J41" s="7">
        <f t="shared" si="1"/>
        <v>0</v>
      </c>
      <c r="K41" s="43">
        <f>Table9[[#This Row],[Wages]]*'1 Spec Ed Teacher'!$H$3</f>
        <v>0</v>
      </c>
      <c r="L41" s="7"/>
      <c r="M41" s="7"/>
      <c r="N41" s="7"/>
      <c r="O41" s="7"/>
      <c r="R4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1" s="7"/>
      <c r="T41" s="7" t="str">
        <f>IFERROR(Table9[[#This Row],[Total Compensation]]/Table9[[#This Row],[Hours in School Year]],"")</f>
        <v/>
      </c>
      <c r="V41" s="7" t="str">
        <f t="shared" si="2"/>
        <v/>
      </c>
      <c r="Y41" s="8" t="str">
        <f t="shared" si="3"/>
        <v/>
      </c>
    </row>
    <row r="42" spans="2:25" x14ac:dyDescent="0.25">
      <c r="B42" s="1"/>
      <c r="C42" s="1"/>
      <c r="D42" s="9"/>
      <c r="G42" s="7"/>
      <c r="H42" s="7">
        <f t="shared" si="0"/>
        <v>0</v>
      </c>
      <c r="I42" s="7"/>
      <c r="J42" s="7">
        <f t="shared" si="1"/>
        <v>0</v>
      </c>
      <c r="K42" s="43">
        <f>Table9[[#This Row],[Wages]]*'1 Spec Ed Teacher'!$H$3</f>
        <v>0</v>
      </c>
      <c r="L42" s="7"/>
      <c r="M42" s="7"/>
      <c r="N42" s="7"/>
      <c r="O42" s="7"/>
      <c r="R4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2" s="7"/>
      <c r="T42" s="7" t="str">
        <f>IFERROR(Table9[[#This Row],[Total Compensation]]/Table9[[#This Row],[Hours in School Year]],"")</f>
        <v/>
      </c>
      <c r="V42" s="7" t="str">
        <f t="shared" si="2"/>
        <v/>
      </c>
      <c r="Y42" s="8" t="str">
        <f t="shared" si="3"/>
        <v/>
      </c>
    </row>
    <row r="43" spans="2:25" x14ac:dyDescent="0.25">
      <c r="B43" s="1"/>
      <c r="C43" s="1"/>
      <c r="D43" s="9"/>
      <c r="G43" s="7"/>
      <c r="H43" s="7">
        <f t="shared" si="0"/>
        <v>0</v>
      </c>
      <c r="I43" s="7"/>
      <c r="J43" s="7">
        <f t="shared" si="1"/>
        <v>0</v>
      </c>
      <c r="K43" s="43">
        <f>Table9[[#This Row],[Wages]]*'1 Spec Ed Teacher'!$H$3</f>
        <v>0</v>
      </c>
      <c r="L43" s="7"/>
      <c r="M43" s="7"/>
      <c r="N43" s="7"/>
      <c r="O43" s="7"/>
      <c r="R4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3" s="7"/>
      <c r="T43" s="7" t="str">
        <f>IFERROR(Table9[[#This Row],[Total Compensation]]/Table9[[#This Row],[Hours in School Year]],"")</f>
        <v/>
      </c>
      <c r="V43" s="7" t="str">
        <f t="shared" si="2"/>
        <v/>
      </c>
      <c r="Y43" s="8" t="str">
        <f t="shared" si="3"/>
        <v/>
      </c>
    </row>
    <row r="44" spans="2:25" x14ac:dyDescent="0.25">
      <c r="B44" s="1"/>
      <c r="C44" s="1"/>
      <c r="D44" s="9"/>
      <c r="G44" s="7"/>
      <c r="H44" s="7">
        <f t="shared" si="0"/>
        <v>0</v>
      </c>
      <c r="I44" s="7"/>
      <c r="J44" s="7">
        <f t="shared" si="1"/>
        <v>0</v>
      </c>
      <c r="K44" s="43">
        <f>Table9[[#This Row],[Wages]]*'1 Spec Ed Teacher'!$H$3</f>
        <v>0</v>
      </c>
      <c r="L44" s="7"/>
      <c r="M44" s="7"/>
      <c r="N44" s="7"/>
      <c r="O44" s="7"/>
      <c r="R4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4" s="7"/>
      <c r="T44" s="7" t="str">
        <f>IFERROR(Table9[[#This Row],[Total Compensation]]/Table9[[#This Row],[Hours in School Year]],"")</f>
        <v/>
      </c>
      <c r="V44" s="7" t="str">
        <f t="shared" si="2"/>
        <v/>
      </c>
      <c r="Y44" s="8" t="str">
        <f t="shared" si="3"/>
        <v/>
      </c>
    </row>
    <row r="45" spans="2:25" x14ac:dyDescent="0.25">
      <c r="B45" s="1"/>
      <c r="C45" s="1"/>
      <c r="D45" s="9"/>
      <c r="G45" s="7"/>
      <c r="H45" s="7">
        <f t="shared" si="0"/>
        <v>0</v>
      </c>
      <c r="I45" s="7"/>
      <c r="J45" s="7">
        <f t="shared" si="1"/>
        <v>0</v>
      </c>
      <c r="K45" s="43">
        <f>Table9[[#This Row],[Wages]]*'1 Spec Ed Teacher'!$H$3</f>
        <v>0</v>
      </c>
      <c r="L45" s="7"/>
      <c r="M45" s="7"/>
      <c r="N45" s="7"/>
      <c r="O45" s="7"/>
      <c r="R4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5" s="7"/>
      <c r="T45" s="7" t="str">
        <f>IFERROR(Table9[[#This Row],[Total Compensation]]/Table9[[#This Row],[Hours in School Year]],"")</f>
        <v/>
      </c>
      <c r="V45" s="7" t="str">
        <f t="shared" si="2"/>
        <v/>
      </c>
      <c r="Y45" s="8" t="str">
        <f t="shared" si="3"/>
        <v/>
      </c>
    </row>
    <row r="46" spans="2:25" x14ac:dyDescent="0.25">
      <c r="B46" s="1"/>
      <c r="C46" s="1"/>
      <c r="D46" s="9"/>
      <c r="G46" s="7"/>
      <c r="H46" s="7">
        <f t="shared" si="0"/>
        <v>0</v>
      </c>
      <c r="I46" s="7"/>
      <c r="J46" s="7">
        <f t="shared" si="1"/>
        <v>0</v>
      </c>
      <c r="K46" s="43">
        <f>Table9[[#This Row],[Wages]]*'1 Spec Ed Teacher'!$H$3</f>
        <v>0</v>
      </c>
      <c r="L46" s="7"/>
      <c r="M46" s="7"/>
      <c r="N46" s="7"/>
      <c r="O46" s="7"/>
      <c r="R4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6" s="7"/>
      <c r="T46" s="7" t="str">
        <f>IFERROR(Table9[[#This Row],[Total Compensation]]/Table9[[#This Row],[Hours in School Year]],"")</f>
        <v/>
      </c>
      <c r="V46" s="7" t="str">
        <f t="shared" si="2"/>
        <v/>
      </c>
      <c r="Y46" s="8" t="str">
        <f t="shared" si="3"/>
        <v/>
      </c>
    </row>
    <row r="47" spans="2:25" x14ac:dyDescent="0.25">
      <c r="B47" s="1"/>
      <c r="C47" s="1"/>
      <c r="D47" s="9"/>
      <c r="G47" s="7"/>
      <c r="H47" s="7">
        <f t="shared" si="0"/>
        <v>0</v>
      </c>
      <c r="I47" s="7"/>
      <c r="J47" s="7">
        <f t="shared" si="1"/>
        <v>0</v>
      </c>
      <c r="K47" s="43">
        <f>Table9[[#This Row],[Wages]]*'1 Spec Ed Teacher'!$H$3</f>
        <v>0</v>
      </c>
      <c r="L47" s="7"/>
      <c r="M47" s="7"/>
      <c r="N47" s="7"/>
      <c r="O47" s="7"/>
      <c r="R4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7" s="7"/>
      <c r="T47" s="7" t="str">
        <f>IFERROR(Table9[[#This Row],[Total Compensation]]/Table9[[#This Row],[Hours in School Year]],"")</f>
        <v/>
      </c>
      <c r="V47" s="7" t="str">
        <f t="shared" si="2"/>
        <v/>
      </c>
      <c r="Y47" s="8" t="str">
        <f t="shared" si="3"/>
        <v/>
      </c>
    </row>
    <row r="48" spans="2:25" x14ac:dyDescent="0.25">
      <c r="B48" s="1"/>
      <c r="C48" s="1"/>
      <c r="D48" s="9"/>
      <c r="G48" s="7"/>
      <c r="H48" s="7">
        <f t="shared" si="0"/>
        <v>0</v>
      </c>
      <c r="I48" s="7"/>
      <c r="J48" s="7">
        <f t="shared" si="1"/>
        <v>0</v>
      </c>
      <c r="K48" s="43">
        <f>Table9[[#This Row],[Wages]]*'1 Spec Ed Teacher'!$H$3</f>
        <v>0</v>
      </c>
      <c r="L48" s="7"/>
      <c r="M48" s="7"/>
      <c r="N48" s="7"/>
      <c r="O48" s="7"/>
      <c r="R4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8" s="7"/>
      <c r="T48" s="7" t="str">
        <f>IFERROR(Table9[[#This Row],[Total Compensation]]/Table9[[#This Row],[Hours in School Year]],"")</f>
        <v/>
      </c>
      <c r="V48" s="7" t="str">
        <f t="shared" si="2"/>
        <v/>
      </c>
      <c r="Y48" s="8" t="str">
        <f t="shared" si="3"/>
        <v/>
      </c>
    </row>
    <row r="49" spans="2:25" x14ac:dyDescent="0.25">
      <c r="B49" s="1"/>
      <c r="C49" s="1"/>
      <c r="D49" s="9"/>
      <c r="G49" s="7"/>
      <c r="H49" s="7">
        <f t="shared" si="0"/>
        <v>0</v>
      </c>
      <c r="I49" s="7"/>
      <c r="J49" s="7">
        <f t="shared" si="1"/>
        <v>0</v>
      </c>
      <c r="K49" s="43">
        <f>Table9[[#This Row],[Wages]]*'1 Spec Ed Teacher'!$H$3</f>
        <v>0</v>
      </c>
      <c r="L49" s="7"/>
      <c r="M49" s="7"/>
      <c r="N49" s="7"/>
      <c r="O49" s="7"/>
      <c r="R4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9" s="7"/>
      <c r="T49" s="7" t="str">
        <f>IFERROR(Table9[[#This Row],[Total Compensation]]/Table9[[#This Row],[Hours in School Year]],"")</f>
        <v/>
      </c>
      <c r="V49" s="7" t="str">
        <f t="shared" si="2"/>
        <v/>
      </c>
      <c r="Y49" s="8" t="str">
        <f t="shared" si="3"/>
        <v/>
      </c>
    </row>
    <row r="50" spans="2:25" x14ac:dyDescent="0.25">
      <c r="B50" s="1"/>
      <c r="C50" s="1"/>
      <c r="D50" s="9"/>
      <c r="G50" s="7"/>
      <c r="H50" s="7">
        <f t="shared" si="0"/>
        <v>0</v>
      </c>
      <c r="I50" s="7"/>
      <c r="J50" s="7">
        <f t="shared" si="1"/>
        <v>0</v>
      </c>
      <c r="K50" s="43">
        <f>Table9[[#This Row],[Wages]]*'1 Spec Ed Teacher'!$H$3</f>
        <v>0</v>
      </c>
      <c r="L50" s="7"/>
      <c r="M50" s="7"/>
      <c r="N50" s="7"/>
      <c r="O50" s="7"/>
      <c r="R5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0" s="7"/>
      <c r="T50" s="7" t="str">
        <f>IFERROR(Table9[[#This Row],[Total Compensation]]/Table9[[#This Row],[Hours in School Year]],"")</f>
        <v/>
      </c>
      <c r="V50" s="7" t="str">
        <f t="shared" si="2"/>
        <v/>
      </c>
      <c r="Y50" s="8" t="str">
        <f t="shared" si="3"/>
        <v/>
      </c>
    </row>
    <row r="51" spans="2:25" x14ac:dyDescent="0.25">
      <c r="B51" s="1"/>
      <c r="C51" s="1"/>
      <c r="D51" s="9"/>
      <c r="G51" s="7"/>
      <c r="H51" s="7">
        <f t="shared" si="0"/>
        <v>0</v>
      </c>
      <c r="I51" s="7"/>
      <c r="J51" s="7">
        <f t="shared" si="1"/>
        <v>0</v>
      </c>
      <c r="K51" s="43">
        <f>Table9[[#This Row],[Wages]]*'1 Spec Ed Teacher'!$H$3</f>
        <v>0</v>
      </c>
      <c r="L51" s="7"/>
      <c r="M51" s="7"/>
      <c r="N51" s="7"/>
      <c r="O51" s="7"/>
      <c r="R5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1" s="7"/>
      <c r="T51" s="7" t="str">
        <f>IFERROR(Table9[[#This Row],[Total Compensation]]/Table9[[#This Row],[Hours in School Year]],"")</f>
        <v/>
      </c>
      <c r="V51" s="7" t="str">
        <f t="shared" si="2"/>
        <v/>
      </c>
      <c r="Y51" s="8" t="str">
        <f t="shared" si="3"/>
        <v/>
      </c>
    </row>
    <row r="52" spans="2:25" x14ac:dyDescent="0.25">
      <c r="B52" s="1"/>
      <c r="C52" s="1"/>
      <c r="D52" s="9"/>
      <c r="G52" s="7"/>
      <c r="H52" s="7">
        <f t="shared" si="0"/>
        <v>0</v>
      </c>
      <c r="I52" s="7"/>
      <c r="J52" s="7">
        <f t="shared" si="1"/>
        <v>0</v>
      </c>
      <c r="K52" s="43">
        <f>Table9[[#This Row],[Wages]]*'1 Spec Ed Teacher'!$H$3</f>
        <v>0</v>
      </c>
      <c r="L52" s="7"/>
      <c r="M52" s="7"/>
      <c r="N52" s="7"/>
      <c r="O52" s="7"/>
      <c r="R5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2" s="7"/>
      <c r="T52" s="7" t="str">
        <f>IFERROR(Table9[[#This Row],[Total Compensation]]/Table9[[#This Row],[Hours in School Year]],"")</f>
        <v/>
      </c>
      <c r="V52" s="7" t="str">
        <f t="shared" si="2"/>
        <v/>
      </c>
      <c r="Y52" s="8" t="str">
        <f t="shared" si="3"/>
        <v/>
      </c>
    </row>
    <row r="53" spans="2:25" x14ac:dyDescent="0.25">
      <c r="B53" s="1"/>
      <c r="C53" s="1"/>
      <c r="D53" s="9"/>
      <c r="G53" s="7"/>
      <c r="H53" s="7">
        <f t="shared" si="0"/>
        <v>0</v>
      </c>
      <c r="I53" s="7"/>
      <c r="J53" s="7">
        <f t="shared" si="1"/>
        <v>0</v>
      </c>
      <c r="K53" s="43">
        <f>Table9[[#This Row],[Wages]]*'1 Spec Ed Teacher'!$H$3</f>
        <v>0</v>
      </c>
      <c r="L53" s="7"/>
      <c r="M53" s="7"/>
      <c r="N53" s="7"/>
      <c r="O53" s="7"/>
      <c r="R5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3" s="7"/>
      <c r="T53" s="7" t="str">
        <f>IFERROR(Table9[[#This Row],[Total Compensation]]/Table9[[#This Row],[Hours in School Year]],"")</f>
        <v/>
      </c>
      <c r="V53" s="7" t="str">
        <f t="shared" si="2"/>
        <v/>
      </c>
      <c r="Y53" s="8" t="str">
        <f t="shared" si="3"/>
        <v/>
      </c>
    </row>
    <row r="54" spans="2:25" x14ac:dyDescent="0.25">
      <c r="B54" s="1"/>
      <c r="C54" s="1"/>
      <c r="D54" s="9"/>
      <c r="G54" s="7"/>
      <c r="H54" s="7">
        <f t="shared" si="0"/>
        <v>0</v>
      </c>
      <c r="I54" s="7"/>
      <c r="J54" s="7">
        <f t="shared" si="1"/>
        <v>0</v>
      </c>
      <c r="K54" s="43">
        <f>Table9[[#This Row],[Wages]]*'1 Spec Ed Teacher'!$H$3</f>
        <v>0</v>
      </c>
      <c r="L54" s="7"/>
      <c r="M54" s="7"/>
      <c r="N54" s="7"/>
      <c r="O54" s="7"/>
      <c r="R5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4" s="7"/>
      <c r="T54" s="7" t="str">
        <f>IFERROR(Table9[[#This Row],[Total Compensation]]/Table9[[#This Row],[Hours in School Year]],"")</f>
        <v/>
      </c>
      <c r="V54" s="7" t="str">
        <f t="shared" si="2"/>
        <v/>
      </c>
      <c r="Y54" s="8" t="str">
        <f t="shared" si="3"/>
        <v/>
      </c>
    </row>
    <row r="55" spans="2:25" x14ac:dyDescent="0.25">
      <c r="B55" s="1"/>
      <c r="C55" s="1"/>
      <c r="D55" s="9"/>
      <c r="G55" s="7"/>
      <c r="H55" s="7">
        <f t="shared" si="0"/>
        <v>0</v>
      </c>
      <c r="I55" s="7"/>
      <c r="J55" s="7">
        <f t="shared" si="1"/>
        <v>0</v>
      </c>
      <c r="K55" s="43">
        <f>Table9[[#This Row],[Wages]]*'1 Spec Ed Teacher'!$H$3</f>
        <v>0</v>
      </c>
      <c r="L55" s="7"/>
      <c r="M55" s="7"/>
      <c r="N55" s="7"/>
      <c r="O55" s="7"/>
      <c r="R5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5" s="7"/>
      <c r="T55" s="7" t="str">
        <f>IFERROR(Table9[[#This Row],[Total Compensation]]/Table9[[#This Row],[Hours in School Year]],"")</f>
        <v/>
      </c>
      <c r="V55" s="7" t="str">
        <f t="shared" si="2"/>
        <v/>
      </c>
      <c r="Y55" s="8" t="str">
        <f t="shared" si="3"/>
        <v/>
      </c>
    </row>
    <row r="56" spans="2:25" x14ac:dyDescent="0.25">
      <c r="B56" s="1"/>
      <c r="C56" s="1"/>
      <c r="D56" s="9"/>
      <c r="G56" s="7"/>
      <c r="H56" s="7">
        <f t="shared" si="0"/>
        <v>0</v>
      </c>
      <c r="I56" s="7"/>
      <c r="J56" s="7">
        <f t="shared" si="1"/>
        <v>0</v>
      </c>
      <c r="K56" s="43">
        <f>Table9[[#This Row],[Wages]]*'1 Spec Ed Teacher'!$H$3</f>
        <v>0</v>
      </c>
      <c r="L56" s="7"/>
      <c r="M56" s="7"/>
      <c r="N56" s="7"/>
      <c r="O56" s="7"/>
      <c r="R5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6" s="7"/>
      <c r="T56" s="7" t="str">
        <f>IFERROR(Table9[[#This Row],[Total Compensation]]/Table9[[#This Row],[Hours in School Year]],"")</f>
        <v/>
      </c>
      <c r="V56" s="7" t="str">
        <f t="shared" si="2"/>
        <v/>
      </c>
      <c r="Y56" s="8" t="str">
        <f t="shared" si="3"/>
        <v/>
      </c>
    </row>
    <row r="57" spans="2:25" x14ac:dyDescent="0.25">
      <c r="B57" s="1"/>
      <c r="C57" s="1"/>
      <c r="D57" s="9"/>
      <c r="G57" s="7"/>
      <c r="H57" s="7">
        <f t="shared" si="0"/>
        <v>0</v>
      </c>
      <c r="I57" s="7"/>
      <c r="J57" s="7">
        <f t="shared" si="1"/>
        <v>0</v>
      </c>
      <c r="K57" s="43">
        <f>Table9[[#This Row],[Wages]]*'1 Spec Ed Teacher'!$H$3</f>
        <v>0</v>
      </c>
      <c r="L57" s="7"/>
      <c r="M57" s="7"/>
      <c r="N57" s="7"/>
      <c r="O57" s="7"/>
      <c r="R5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7" s="7"/>
      <c r="T57" s="7" t="str">
        <f>IFERROR(Table9[[#This Row],[Total Compensation]]/Table9[[#This Row],[Hours in School Year]],"")</f>
        <v/>
      </c>
      <c r="V57" s="7" t="str">
        <f t="shared" si="2"/>
        <v/>
      </c>
      <c r="Y57" s="8" t="str">
        <f t="shared" si="3"/>
        <v/>
      </c>
    </row>
    <row r="58" spans="2:25" x14ac:dyDescent="0.25">
      <c r="B58" s="1"/>
      <c r="C58" s="1"/>
      <c r="D58" s="9"/>
      <c r="G58" s="7"/>
      <c r="H58" s="7">
        <f t="shared" si="0"/>
        <v>0</v>
      </c>
      <c r="I58" s="7"/>
      <c r="J58" s="7">
        <f t="shared" si="1"/>
        <v>0</v>
      </c>
      <c r="K58" s="43">
        <f>Table9[[#This Row],[Wages]]*'1 Spec Ed Teacher'!$H$3</f>
        <v>0</v>
      </c>
      <c r="L58" s="7"/>
      <c r="M58" s="7"/>
      <c r="N58" s="7"/>
      <c r="O58" s="7"/>
      <c r="R5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8" s="7"/>
      <c r="T58" s="7" t="str">
        <f>IFERROR(Table9[[#This Row],[Total Compensation]]/Table9[[#This Row],[Hours in School Year]],"")</f>
        <v/>
      </c>
      <c r="V58" s="7" t="str">
        <f t="shared" si="2"/>
        <v/>
      </c>
      <c r="Y58" s="8" t="str">
        <f t="shared" si="3"/>
        <v/>
      </c>
    </row>
    <row r="59" spans="2:25" x14ac:dyDescent="0.25">
      <c r="B59" s="1"/>
      <c r="C59" s="1"/>
      <c r="D59" s="9"/>
      <c r="G59" s="7"/>
      <c r="H59" s="7">
        <f t="shared" si="0"/>
        <v>0</v>
      </c>
      <c r="I59" s="7"/>
      <c r="J59" s="7">
        <f t="shared" si="1"/>
        <v>0</v>
      </c>
      <c r="K59" s="43">
        <f>Table9[[#This Row],[Wages]]*'1 Spec Ed Teacher'!$H$3</f>
        <v>0</v>
      </c>
      <c r="L59" s="7"/>
      <c r="M59" s="7"/>
      <c r="N59" s="7"/>
      <c r="O59" s="7"/>
      <c r="R5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9" s="7"/>
      <c r="T59" s="7" t="str">
        <f>IFERROR(Table9[[#This Row],[Total Compensation]]/Table9[[#This Row],[Hours in School Year]],"")</f>
        <v/>
      </c>
      <c r="V59" s="7" t="str">
        <f t="shared" si="2"/>
        <v/>
      </c>
      <c r="Y59" s="8" t="str">
        <f t="shared" si="3"/>
        <v/>
      </c>
    </row>
    <row r="60" spans="2:25" x14ac:dyDescent="0.25">
      <c r="B60" s="1"/>
      <c r="C60" s="1"/>
      <c r="D60" s="9"/>
      <c r="G60" s="7"/>
      <c r="H60" s="7">
        <f t="shared" si="0"/>
        <v>0</v>
      </c>
      <c r="I60" s="7"/>
      <c r="J60" s="7">
        <f t="shared" si="1"/>
        <v>0</v>
      </c>
      <c r="K60" s="43">
        <f>Table9[[#This Row],[Wages]]*'1 Spec Ed Teacher'!$H$3</f>
        <v>0</v>
      </c>
      <c r="L60" s="7"/>
      <c r="M60" s="7"/>
      <c r="N60" s="7"/>
      <c r="O60" s="7"/>
      <c r="R6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0" s="7"/>
      <c r="T60" s="7" t="str">
        <f>IFERROR(Table9[[#This Row],[Total Compensation]]/Table9[[#This Row],[Hours in School Year]],"")</f>
        <v/>
      </c>
      <c r="V60" s="7" t="str">
        <f t="shared" si="2"/>
        <v/>
      </c>
      <c r="Y60" s="8" t="str">
        <f t="shared" si="3"/>
        <v/>
      </c>
    </row>
    <row r="61" spans="2:25" x14ac:dyDescent="0.25">
      <c r="B61" s="1"/>
      <c r="C61" s="1"/>
      <c r="D61" s="9"/>
      <c r="G61" s="7"/>
      <c r="H61" s="7">
        <f t="shared" si="0"/>
        <v>0</v>
      </c>
      <c r="I61" s="7"/>
      <c r="J61" s="7">
        <f t="shared" si="1"/>
        <v>0</v>
      </c>
      <c r="K61" s="43">
        <f>Table9[[#This Row],[Wages]]*'1 Spec Ed Teacher'!$H$3</f>
        <v>0</v>
      </c>
      <c r="L61" s="7"/>
      <c r="M61" s="7"/>
      <c r="N61" s="7"/>
      <c r="O61" s="7"/>
      <c r="R6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1" s="7"/>
      <c r="T61" s="7" t="str">
        <f>IFERROR(Table9[[#This Row],[Total Compensation]]/Table9[[#This Row],[Hours in School Year]],"")</f>
        <v/>
      </c>
      <c r="V61" s="7" t="str">
        <f t="shared" si="2"/>
        <v/>
      </c>
      <c r="Y61" s="8" t="str">
        <f t="shared" si="3"/>
        <v/>
      </c>
    </row>
    <row r="62" spans="2:25" x14ac:dyDescent="0.25">
      <c r="B62" s="1"/>
      <c r="C62" s="1"/>
      <c r="D62" s="9"/>
      <c r="G62" s="7"/>
      <c r="H62" s="7">
        <f t="shared" si="0"/>
        <v>0</v>
      </c>
      <c r="I62" s="7"/>
      <c r="J62" s="7">
        <f t="shared" si="1"/>
        <v>0</v>
      </c>
      <c r="K62" s="43">
        <f>Table9[[#This Row],[Wages]]*'1 Spec Ed Teacher'!$H$3</f>
        <v>0</v>
      </c>
      <c r="L62" s="7"/>
      <c r="M62" s="7"/>
      <c r="N62" s="7"/>
      <c r="O62" s="7"/>
      <c r="R6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2" s="7"/>
      <c r="T62" s="7" t="str">
        <f>IFERROR(Table9[[#This Row],[Total Compensation]]/Table9[[#This Row],[Hours in School Year]],"")</f>
        <v/>
      </c>
      <c r="V62" s="7" t="str">
        <f t="shared" si="2"/>
        <v/>
      </c>
      <c r="Y62" s="8" t="str">
        <f t="shared" si="3"/>
        <v/>
      </c>
    </row>
    <row r="63" spans="2:25" x14ac:dyDescent="0.25">
      <c r="B63" s="1"/>
      <c r="C63" s="1"/>
      <c r="D63" s="9"/>
      <c r="G63" s="7"/>
      <c r="H63" s="7">
        <f t="shared" si="0"/>
        <v>0</v>
      </c>
      <c r="I63" s="7"/>
      <c r="J63" s="7">
        <f t="shared" si="1"/>
        <v>0</v>
      </c>
      <c r="K63" s="43">
        <f>Table9[[#This Row],[Wages]]*'1 Spec Ed Teacher'!$H$3</f>
        <v>0</v>
      </c>
      <c r="L63" s="7"/>
      <c r="M63" s="7"/>
      <c r="N63" s="7"/>
      <c r="O63" s="7"/>
      <c r="R6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3" s="7"/>
      <c r="T63" s="7" t="str">
        <f>IFERROR(Table9[[#This Row],[Total Compensation]]/Table9[[#This Row],[Hours in School Year]],"")</f>
        <v/>
      </c>
      <c r="V63" s="7" t="str">
        <f t="shared" si="2"/>
        <v/>
      </c>
      <c r="Y63" s="8" t="str">
        <f t="shared" si="3"/>
        <v/>
      </c>
    </row>
    <row r="64" spans="2:25" x14ac:dyDescent="0.25">
      <c r="B64" s="1"/>
      <c r="C64" s="1"/>
      <c r="D64" s="9"/>
      <c r="G64" s="7"/>
      <c r="H64" s="7">
        <f t="shared" si="0"/>
        <v>0</v>
      </c>
      <c r="I64" s="7"/>
      <c r="J64" s="7">
        <f t="shared" si="1"/>
        <v>0</v>
      </c>
      <c r="K64" s="43">
        <f>Table9[[#This Row],[Wages]]*'1 Spec Ed Teacher'!$H$3</f>
        <v>0</v>
      </c>
      <c r="L64" s="7"/>
      <c r="M64" s="7"/>
      <c r="N64" s="7"/>
      <c r="O64" s="7"/>
      <c r="R6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4" s="7"/>
      <c r="T64" s="7" t="str">
        <f>IFERROR(Table9[[#This Row],[Total Compensation]]/Table9[[#This Row],[Hours in School Year]],"")</f>
        <v/>
      </c>
      <c r="V64" s="7" t="str">
        <f t="shared" si="2"/>
        <v/>
      </c>
      <c r="Y64" s="8" t="str">
        <f t="shared" si="3"/>
        <v/>
      </c>
    </row>
    <row r="65" spans="2:25" x14ac:dyDescent="0.25">
      <c r="B65" s="1"/>
      <c r="C65" s="1"/>
      <c r="D65" s="9"/>
      <c r="G65" s="7"/>
      <c r="H65" s="7">
        <f t="shared" si="0"/>
        <v>0</v>
      </c>
      <c r="I65" s="7"/>
      <c r="J65" s="7">
        <f t="shared" si="1"/>
        <v>0</v>
      </c>
      <c r="K65" s="43">
        <f>Table9[[#This Row],[Wages]]*'1 Spec Ed Teacher'!$H$3</f>
        <v>0</v>
      </c>
      <c r="L65" s="7"/>
      <c r="M65" s="7"/>
      <c r="N65" s="7"/>
      <c r="O65" s="7"/>
      <c r="R6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5" s="7"/>
      <c r="T65" s="7" t="str">
        <f>IFERROR(Table9[[#This Row],[Total Compensation]]/Table9[[#This Row],[Hours in School Year]],"")</f>
        <v/>
      </c>
      <c r="V65" s="7" t="str">
        <f t="shared" si="2"/>
        <v/>
      </c>
      <c r="Y65" s="8" t="str">
        <f t="shared" si="3"/>
        <v/>
      </c>
    </row>
    <row r="66" spans="2:25" x14ac:dyDescent="0.25">
      <c r="B66" s="1"/>
      <c r="C66" s="1"/>
      <c r="D66" s="9"/>
      <c r="G66" s="7"/>
      <c r="H66" s="7">
        <f t="shared" si="0"/>
        <v>0</v>
      </c>
      <c r="I66" s="7"/>
      <c r="J66" s="7">
        <f t="shared" si="1"/>
        <v>0</v>
      </c>
      <c r="K66" s="43">
        <f>Table9[[#This Row],[Wages]]*'1 Spec Ed Teacher'!$H$3</f>
        <v>0</v>
      </c>
      <c r="L66" s="7"/>
      <c r="M66" s="7"/>
      <c r="N66" s="7"/>
      <c r="O66" s="7"/>
      <c r="R6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6" s="7"/>
      <c r="T66" s="7" t="str">
        <f>IFERROR(Table9[[#This Row],[Total Compensation]]/Table9[[#This Row],[Hours in School Year]],"")</f>
        <v/>
      </c>
      <c r="V66" s="7" t="str">
        <f t="shared" si="2"/>
        <v/>
      </c>
      <c r="Y66" s="8" t="str">
        <f t="shared" si="3"/>
        <v/>
      </c>
    </row>
    <row r="67" spans="2:25" x14ac:dyDescent="0.25">
      <c r="B67" s="1"/>
      <c r="C67" s="1"/>
      <c r="D67" s="9"/>
      <c r="G67" s="7"/>
      <c r="H67" s="7">
        <f t="shared" si="0"/>
        <v>0</v>
      </c>
      <c r="I67" s="7"/>
      <c r="J67" s="7">
        <f t="shared" si="1"/>
        <v>0</v>
      </c>
      <c r="K67" s="43">
        <f>Table9[[#This Row],[Wages]]*'1 Spec Ed Teacher'!$H$3</f>
        <v>0</v>
      </c>
      <c r="L67" s="7"/>
      <c r="M67" s="7"/>
      <c r="N67" s="7"/>
      <c r="O67" s="7"/>
      <c r="R6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7" s="7"/>
      <c r="T67" s="7" t="str">
        <f>IFERROR(Table9[[#This Row],[Total Compensation]]/Table9[[#This Row],[Hours in School Year]],"")</f>
        <v/>
      </c>
      <c r="V67" s="7" t="str">
        <f t="shared" si="2"/>
        <v/>
      </c>
      <c r="Y67" s="8" t="str">
        <f t="shared" si="3"/>
        <v/>
      </c>
    </row>
    <row r="68" spans="2:25" x14ac:dyDescent="0.25">
      <c r="B68" s="1"/>
      <c r="C68" s="1"/>
      <c r="D68" s="9"/>
      <c r="G68" s="7"/>
      <c r="H68" s="7">
        <f t="shared" si="0"/>
        <v>0</v>
      </c>
      <c r="I68" s="7"/>
      <c r="J68" s="7">
        <f t="shared" si="1"/>
        <v>0</v>
      </c>
      <c r="K68" s="43">
        <f>Table9[[#This Row],[Wages]]*'1 Spec Ed Teacher'!$H$3</f>
        <v>0</v>
      </c>
      <c r="L68" s="7"/>
      <c r="M68" s="7"/>
      <c r="N68" s="7"/>
      <c r="O68" s="7"/>
      <c r="R6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8" s="7"/>
      <c r="T68" s="7" t="str">
        <f>IFERROR(Table9[[#This Row],[Total Compensation]]/Table9[[#This Row],[Hours in School Year]],"")</f>
        <v/>
      </c>
      <c r="V68" s="7" t="str">
        <f t="shared" si="2"/>
        <v/>
      </c>
      <c r="Y68" s="8" t="str">
        <f t="shared" si="3"/>
        <v/>
      </c>
    </row>
    <row r="69" spans="2:25" x14ac:dyDescent="0.25">
      <c r="B69" s="1"/>
      <c r="C69" s="1"/>
      <c r="D69" s="9"/>
      <c r="G69" s="7"/>
      <c r="H69" s="7">
        <f t="shared" ref="H69:H132" si="4">G69*0.14</f>
        <v>0</v>
      </c>
      <c r="I69" s="7"/>
      <c r="J69" s="7">
        <f t="shared" ref="J69:J132" si="5">G69*0.0145</f>
        <v>0</v>
      </c>
      <c r="K69" s="43">
        <f>Table9[[#This Row],[Wages]]*'1 Spec Ed Teacher'!$H$3</f>
        <v>0</v>
      </c>
      <c r="L69" s="7"/>
      <c r="M69" s="7"/>
      <c r="N69" s="7"/>
      <c r="O69" s="7"/>
      <c r="R6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9" s="7"/>
      <c r="T69" s="7" t="str">
        <f>IFERROR(Table9[[#This Row],[Total Compensation]]/Table9[[#This Row],[Hours in School Year]],"")</f>
        <v/>
      </c>
      <c r="V69" s="7" t="str">
        <f t="shared" ref="V69:V132" si="6">IFERROR(IF(D69&gt;0,D69*U69,T69*U69),"")</f>
        <v/>
      </c>
      <c r="Y69" s="8" t="str">
        <f t="shared" si="3"/>
        <v/>
      </c>
    </row>
    <row r="70" spans="2:25" x14ac:dyDescent="0.25">
      <c r="B70" s="1"/>
      <c r="C70" s="1"/>
      <c r="D70" s="9"/>
      <c r="G70" s="7"/>
      <c r="H70" s="7">
        <f t="shared" si="4"/>
        <v>0</v>
      </c>
      <c r="I70" s="7"/>
      <c r="J70" s="7">
        <f t="shared" si="5"/>
        <v>0</v>
      </c>
      <c r="K70" s="43">
        <f>Table9[[#This Row],[Wages]]*'1 Spec Ed Teacher'!$H$3</f>
        <v>0</v>
      </c>
      <c r="L70" s="7"/>
      <c r="M70" s="7"/>
      <c r="N70" s="7"/>
      <c r="O70" s="7"/>
      <c r="R7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0" s="7"/>
      <c r="T70" s="7" t="str">
        <f>IFERROR(Table9[[#This Row],[Total Compensation]]/Table9[[#This Row],[Hours in School Year]],"")</f>
        <v/>
      </c>
      <c r="V70" s="7" t="str">
        <f t="shared" si="6"/>
        <v/>
      </c>
      <c r="Y70" s="8" t="str">
        <f t="shared" ref="Y70:Y133" si="7">IFERROR(V70/W70*X70,"")</f>
        <v/>
      </c>
    </row>
    <row r="71" spans="2:25" x14ac:dyDescent="0.25">
      <c r="B71" s="1"/>
      <c r="C71" s="1"/>
      <c r="D71" s="9"/>
      <c r="G71" s="7"/>
      <c r="H71" s="7">
        <f t="shared" si="4"/>
        <v>0</v>
      </c>
      <c r="I71" s="7"/>
      <c r="J71" s="7">
        <f t="shared" si="5"/>
        <v>0</v>
      </c>
      <c r="K71" s="43">
        <f>Table9[[#This Row],[Wages]]*'1 Spec Ed Teacher'!$H$3</f>
        <v>0</v>
      </c>
      <c r="L71" s="7"/>
      <c r="M71" s="7"/>
      <c r="N71" s="7"/>
      <c r="O71" s="7"/>
      <c r="R7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1" s="7"/>
      <c r="T71" s="7" t="str">
        <f>IFERROR(Table9[[#This Row],[Total Compensation]]/Table9[[#This Row],[Hours in School Year]],"")</f>
        <v/>
      </c>
      <c r="V71" s="7" t="str">
        <f t="shared" si="6"/>
        <v/>
      </c>
      <c r="Y71" s="8" t="str">
        <f t="shared" si="7"/>
        <v/>
      </c>
    </row>
    <row r="72" spans="2:25" x14ac:dyDescent="0.25">
      <c r="B72" s="1"/>
      <c r="C72" s="1"/>
      <c r="D72" s="9"/>
      <c r="G72" s="7"/>
      <c r="H72" s="7">
        <f t="shared" si="4"/>
        <v>0</v>
      </c>
      <c r="I72" s="7"/>
      <c r="J72" s="7">
        <f t="shared" si="5"/>
        <v>0</v>
      </c>
      <c r="K72" s="43">
        <f>Table9[[#This Row],[Wages]]*'1 Spec Ed Teacher'!$H$3</f>
        <v>0</v>
      </c>
      <c r="L72" s="7"/>
      <c r="M72" s="7"/>
      <c r="N72" s="7"/>
      <c r="O72" s="7"/>
      <c r="R7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2" s="7"/>
      <c r="T72" s="7" t="str">
        <f>IFERROR(Table9[[#This Row],[Total Compensation]]/Table9[[#This Row],[Hours in School Year]],"")</f>
        <v/>
      </c>
      <c r="V72" s="7" t="str">
        <f t="shared" si="6"/>
        <v/>
      </c>
      <c r="Y72" s="8" t="str">
        <f t="shared" si="7"/>
        <v/>
      </c>
    </row>
    <row r="73" spans="2:25" x14ac:dyDescent="0.25">
      <c r="B73" s="1"/>
      <c r="C73" s="1"/>
      <c r="D73" s="9"/>
      <c r="G73" s="7"/>
      <c r="H73" s="7">
        <f t="shared" si="4"/>
        <v>0</v>
      </c>
      <c r="I73" s="7"/>
      <c r="J73" s="7">
        <f t="shared" si="5"/>
        <v>0</v>
      </c>
      <c r="K73" s="43">
        <f>Table9[[#This Row],[Wages]]*'1 Spec Ed Teacher'!$H$3</f>
        <v>0</v>
      </c>
      <c r="L73" s="7"/>
      <c r="M73" s="7"/>
      <c r="N73" s="7"/>
      <c r="O73" s="7"/>
      <c r="R7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3" s="7"/>
      <c r="T73" s="7" t="str">
        <f>IFERROR(Table9[[#This Row],[Total Compensation]]/Table9[[#This Row],[Hours in School Year]],"")</f>
        <v/>
      </c>
      <c r="V73" s="7" t="str">
        <f t="shared" si="6"/>
        <v/>
      </c>
      <c r="Y73" s="8" t="str">
        <f t="shared" si="7"/>
        <v/>
      </c>
    </row>
    <row r="74" spans="2:25" x14ac:dyDescent="0.25">
      <c r="B74" s="1"/>
      <c r="C74" s="1"/>
      <c r="D74" s="9"/>
      <c r="G74" s="7"/>
      <c r="H74" s="7">
        <f t="shared" si="4"/>
        <v>0</v>
      </c>
      <c r="I74" s="7"/>
      <c r="J74" s="7">
        <f t="shared" si="5"/>
        <v>0</v>
      </c>
      <c r="K74" s="43">
        <f>Table9[[#This Row],[Wages]]*'1 Spec Ed Teacher'!$H$3</f>
        <v>0</v>
      </c>
      <c r="L74" s="7"/>
      <c r="M74" s="7"/>
      <c r="N74" s="7"/>
      <c r="O74" s="7"/>
      <c r="R7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4" s="7"/>
      <c r="T74" s="7" t="str">
        <f>IFERROR(Table9[[#This Row],[Total Compensation]]/Table9[[#This Row],[Hours in School Year]],"")</f>
        <v/>
      </c>
      <c r="V74" s="7" t="str">
        <f t="shared" si="6"/>
        <v/>
      </c>
      <c r="Y74" s="8" t="str">
        <f t="shared" si="7"/>
        <v/>
      </c>
    </row>
    <row r="75" spans="2:25" x14ac:dyDescent="0.25">
      <c r="B75" s="1"/>
      <c r="C75" s="1"/>
      <c r="D75" s="9"/>
      <c r="G75" s="7"/>
      <c r="H75" s="7">
        <f t="shared" si="4"/>
        <v>0</v>
      </c>
      <c r="I75" s="7"/>
      <c r="J75" s="7">
        <f t="shared" si="5"/>
        <v>0</v>
      </c>
      <c r="K75" s="43">
        <f>Table9[[#This Row],[Wages]]*'1 Spec Ed Teacher'!$H$3</f>
        <v>0</v>
      </c>
      <c r="L75" s="7"/>
      <c r="M75" s="7"/>
      <c r="N75" s="7"/>
      <c r="O75" s="7"/>
      <c r="R7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5" s="7"/>
      <c r="T75" s="7" t="str">
        <f>IFERROR(Table9[[#This Row],[Total Compensation]]/Table9[[#This Row],[Hours in School Year]],"")</f>
        <v/>
      </c>
      <c r="V75" s="7" t="str">
        <f t="shared" si="6"/>
        <v/>
      </c>
      <c r="Y75" s="8" t="str">
        <f t="shared" si="7"/>
        <v/>
      </c>
    </row>
    <row r="76" spans="2:25" x14ac:dyDescent="0.25">
      <c r="B76" s="1"/>
      <c r="C76" s="1"/>
      <c r="D76" s="9"/>
      <c r="G76" s="7"/>
      <c r="H76" s="7">
        <f t="shared" si="4"/>
        <v>0</v>
      </c>
      <c r="I76" s="7"/>
      <c r="J76" s="7">
        <f t="shared" si="5"/>
        <v>0</v>
      </c>
      <c r="K76" s="43">
        <f>Table9[[#This Row],[Wages]]*'1 Spec Ed Teacher'!$H$3</f>
        <v>0</v>
      </c>
      <c r="L76" s="7"/>
      <c r="M76" s="7"/>
      <c r="N76" s="7"/>
      <c r="O76" s="7"/>
      <c r="R7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6" s="7"/>
      <c r="T76" s="7" t="str">
        <f>IFERROR(Table9[[#This Row],[Total Compensation]]/Table9[[#This Row],[Hours in School Year]],"")</f>
        <v/>
      </c>
      <c r="V76" s="7" t="str">
        <f t="shared" si="6"/>
        <v/>
      </c>
      <c r="Y76" s="8" t="str">
        <f t="shared" si="7"/>
        <v/>
      </c>
    </row>
    <row r="77" spans="2:25" x14ac:dyDescent="0.25">
      <c r="B77" s="1"/>
      <c r="C77" s="1"/>
      <c r="D77" s="9"/>
      <c r="G77" s="7"/>
      <c r="H77" s="7">
        <f t="shared" si="4"/>
        <v>0</v>
      </c>
      <c r="I77" s="7"/>
      <c r="J77" s="7">
        <f t="shared" si="5"/>
        <v>0</v>
      </c>
      <c r="K77" s="43">
        <f>Table9[[#This Row],[Wages]]*'1 Spec Ed Teacher'!$H$3</f>
        <v>0</v>
      </c>
      <c r="L77" s="7"/>
      <c r="M77" s="7"/>
      <c r="N77" s="7"/>
      <c r="O77" s="7"/>
      <c r="R7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7" s="7"/>
      <c r="T77" s="7" t="str">
        <f>IFERROR(Table9[[#This Row],[Total Compensation]]/Table9[[#This Row],[Hours in School Year]],"")</f>
        <v/>
      </c>
      <c r="V77" s="7" t="str">
        <f t="shared" si="6"/>
        <v/>
      </c>
      <c r="Y77" s="8" t="str">
        <f t="shared" si="7"/>
        <v/>
      </c>
    </row>
    <row r="78" spans="2:25" x14ac:dyDescent="0.25">
      <c r="B78" s="1"/>
      <c r="C78" s="1"/>
      <c r="D78" s="9"/>
      <c r="G78" s="7"/>
      <c r="H78" s="7">
        <f t="shared" si="4"/>
        <v>0</v>
      </c>
      <c r="I78" s="7"/>
      <c r="J78" s="7">
        <f t="shared" si="5"/>
        <v>0</v>
      </c>
      <c r="K78" s="43">
        <f>Table9[[#This Row],[Wages]]*'1 Spec Ed Teacher'!$H$3</f>
        <v>0</v>
      </c>
      <c r="L78" s="7"/>
      <c r="M78" s="7"/>
      <c r="N78" s="7"/>
      <c r="O78" s="7"/>
      <c r="R7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8" s="7"/>
      <c r="T78" s="7" t="str">
        <f>IFERROR(Table9[[#This Row],[Total Compensation]]/Table9[[#This Row],[Hours in School Year]],"")</f>
        <v/>
      </c>
      <c r="V78" s="7" t="str">
        <f t="shared" si="6"/>
        <v/>
      </c>
      <c r="Y78" s="8" t="str">
        <f t="shared" si="7"/>
        <v/>
      </c>
    </row>
    <row r="79" spans="2:25" x14ac:dyDescent="0.25">
      <c r="B79" s="1"/>
      <c r="C79" s="1"/>
      <c r="D79" s="9"/>
      <c r="G79" s="7"/>
      <c r="H79" s="7">
        <f t="shared" si="4"/>
        <v>0</v>
      </c>
      <c r="I79" s="7"/>
      <c r="J79" s="7">
        <f t="shared" si="5"/>
        <v>0</v>
      </c>
      <c r="K79" s="43">
        <f>Table9[[#This Row],[Wages]]*'1 Spec Ed Teacher'!$H$3</f>
        <v>0</v>
      </c>
      <c r="L79" s="7"/>
      <c r="M79" s="7"/>
      <c r="N79" s="7"/>
      <c r="O79" s="7"/>
      <c r="R7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9" s="7"/>
      <c r="T79" s="7" t="str">
        <f>IFERROR(Table9[[#This Row],[Total Compensation]]/Table9[[#This Row],[Hours in School Year]],"")</f>
        <v/>
      </c>
      <c r="V79" s="7" t="str">
        <f t="shared" si="6"/>
        <v/>
      </c>
      <c r="Y79" s="8" t="str">
        <f t="shared" si="7"/>
        <v/>
      </c>
    </row>
    <row r="80" spans="2:25" x14ac:dyDescent="0.25">
      <c r="B80" s="1"/>
      <c r="C80" s="1"/>
      <c r="D80" s="9"/>
      <c r="G80" s="7"/>
      <c r="H80" s="7">
        <f t="shared" si="4"/>
        <v>0</v>
      </c>
      <c r="I80" s="7"/>
      <c r="J80" s="7">
        <f t="shared" si="5"/>
        <v>0</v>
      </c>
      <c r="K80" s="43">
        <f>Table9[[#This Row],[Wages]]*'1 Spec Ed Teacher'!$H$3</f>
        <v>0</v>
      </c>
      <c r="L80" s="7"/>
      <c r="M80" s="7"/>
      <c r="N80" s="7"/>
      <c r="O80" s="7"/>
      <c r="R8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0" s="7"/>
      <c r="T80" s="7" t="str">
        <f>IFERROR(Table9[[#This Row],[Total Compensation]]/Table9[[#This Row],[Hours in School Year]],"")</f>
        <v/>
      </c>
      <c r="V80" s="7" t="str">
        <f t="shared" si="6"/>
        <v/>
      </c>
      <c r="Y80" s="8" t="str">
        <f t="shared" si="7"/>
        <v/>
      </c>
    </row>
    <row r="81" spans="2:25" x14ac:dyDescent="0.25">
      <c r="B81" s="1"/>
      <c r="C81" s="1"/>
      <c r="D81" s="9"/>
      <c r="G81" s="7"/>
      <c r="H81" s="7">
        <f t="shared" si="4"/>
        <v>0</v>
      </c>
      <c r="I81" s="7"/>
      <c r="J81" s="7">
        <f t="shared" si="5"/>
        <v>0</v>
      </c>
      <c r="K81" s="43">
        <f>Table9[[#This Row],[Wages]]*'1 Spec Ed Teacher'!$H$3</f>
        <v>0</v>
      </c>
      <c r="L81" s="7"/>
      <c r="M81" s="7"/>
      <c r="N81" s="7"/>
      <c r="O81" s="7"/>
      <c r="R8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1" s="7"/>
      <c r="T81" s="7" t="str">
        <f>IFERROR(Table9[[#This Row],[Total Compensation]]/Table9[[#This Row],[Hours in School Year]],"")</f>
        <v/>
      </c>
      <c r="V81" s="7" t="str">
        <f t="shared" si="6"/>
        <v/>
      </c>
      <c r="Y81" s="8" t="str">
        <f t="shared" si="7"/>
        <v/>
      </c>
    </row>
    <row r="82" spans="2:25" x14ac:dyDescent="0.25">
      <c r="B82" s="1"/>
      <c r="C82" s="1"/>
      <c r="D82" s="9"/>
      <c r="G82" s="7"/>
      <c r="H82" s="7">
        <f t="shared" si="4"/>
        <v>0</v>
      </c>
      <c r="I82" s="7"/>
      <c r="J82" s="7">
        <f t="shared" si="5"/>
        <v>0</v>
      </c>
      <c r="K82" s="43">
        <f>Table9[[#This Row],[Wages]]*'1 Spec Ed Teacher'!$H$3</f>
        <v>0</v>
      </c>
      <c r="L82" s="7"/>
      <c r="M82" s="7"/>
      <c r="N82" s="7"/>
      <c r="O82" s="7"/>
      <c r="R8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2" s="7"/>
      <c r="T82" s="7" t="str">
        <f>IFERROR(Table9[[#This Row],[Total Compensation]]/Table9[[#This Row],[Hours in School Year]],"")</f>
        <v/>
      </c>
      <c r="V82" s="7" t="str">
        <f t="shared" si="6"/>
        <v/>
      </c>
      <c r="Y82" s="8" t="str">
        <f t="shared" si="7"/>
        <v/>
      </c>
    </row>
    <row r="83" spans="2:25" x14ac:dyDescent="0.25">
      <c r="B83" s="1"/>
      <c r="C83" s="1"/>
      <c r="D83" s="9"/>
      <c r="G83" s="7"/>
      <c r="H83" s="7">
        <f t="shared" si="4"/>
        <v>0</v>
      </c>
      <c r="I83" s="7"/>
      <c r="J83" s="7">
        <f t="shared" si="5"/>
        <v>0</v>
      </c>
      <c r="K83" s="43">
        <f>Table9[[#This Row],[Wages]]*'1 Spec Ed Teacher'!$H$3</f>
        <v>0</v>
      </c>
      <c r="L83" s="7"/>
      <c r="M83" s="7"/>
      <c r="N83" s="7"/>
      <c r="O83" s="7"/>
      <c r="R8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3" s="7"/>
      <c r="T83" s="7" t="str">
        <f>IFERROR(Table9[[#This Row],[Total Compensation]]/Table9[[#This Row],[Hours in School Year]],"")</f>
        <v/>
      </c>
      <c r="V83" s="7" t="str">
        <f t="shared" si="6"/>
        <v/>
      </c>
      <c r="Y83" s="8" t="str">
        <f t="shared" si="7"/>
        <v/>
      </c>
    </row>
    <row r="84" spans="2:25" x14ac:dyDescent="0.25">
      <c r="B84" s="1"/>
      <c r="C84" s="1"/>
      <c r="D84" s="9"/>
      <c r="G84" s="7"/>
      <c r="H84" s="7">
        <f t="shared" si="4"/>
        <v>0</v>
      </c>
      <c r="I84" s="7"/>
      <c r="J84" s="7">
        <f t="shared" si="5"/>
        <v>0</v>
      </c>
      <c r="K84" s="43">
        <f>Table9[[#This Row],[Wages]]*'1 Spec Ed Teacher'!$H$3</f>
        <v>0</v>
      </c>
      <c r="L84" s="7"/>
      <c r="M84" s="7"/>
      <c r="N84" s="7"/>
      <c r="O84" s="7"/>
      <c r="R8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4" s="7"/>
      <c r="T84" s="7" t="str">
        <f>IFERROR(Table9[[#This Row],[Total Compensation]]/Table9[[#This Row],[Hours in School Year]],"")</f>
        <v/>
      </c>
      <c r="V84" s="7" t="str">
        <f t="shared" si="6"/>
        <v/>
      </c>
      <c r="Y84" s="8" t="str">
        <f t="shared" si="7"/>
        <v/>
      </c>
    </row>
    <row r="85" spans="2:25" x14ac:dyDescent="0.25">
      <c r="B85" s="1"/>
      <c r="C85" s="1"/>
      <c r="D85" s="9"/>
      <c r="G85" s="7"/>
      <c r="H85" s="7">
        <f t="shared" si="4"/>
        <v>0</v>
      </c>
      <c r="I85" s="7"/>
      <c r="J85" s="7">
        <f t="shared" si="5"/>
        <v>0</v>
      </c>
      <c r="K85" s="43">
        <f>Table9[[#This Row],[Wages]]*'1 Spec Ed Teacher'!$H$3</f>
        <v>0</v>
      </c>
      <c r="L85" s="7"/>
      <c r="M85" s="7"/>
      <c r="N85" s="7"/>
      <c r="O85" s="7"/>
      <c r="R8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5" s="7"/>
      <c r="T85" s="7" t="str">
        <f>IFERROR(Table9[[#This Row],[Total Compensation]]/Table9[[#This Row],[Hours in School Year]],"")</f>
        <v/>
      </c>
      <c r="V85" s="7" t="str">
        <f t="shared" si="6"/>
        <v/>
      </c>
      <c r="Y85" s="8" t="str">
        <f t="shared" si="7"/>
        <v/>
      </c>
    </row>
    <row r="86" spans="2:25" x14ac:dyDescent="0.25">
      <c r="B86" s="1"/>
      <c r="C86" s="1"/>
      <c r="D86" s="9"/>
      <c r="G86" s="7"/>
      <c r="H86" s="7">
        <f t="shared" si="4"/>
        <v>0</v>
      </c>
      <c r="I86" s="7"/>
      <c r="J86" s="7">
        <f t="shared" si="5"/>
        <v>0</v>
      </c>
      <c r="K86" s="43">
        <f>Table9[[#This Row],[Wages]]*'1 Spec Ed Teacher'!$H$3</f>
        <v>0</v>
      </c>
      <c r="L86" s="7"/>
      <c r="M86" s="7"/>
      <c r="N86" s="7"/>
      <c r="O86" s="7"/>
      <c r="R8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6" s="7"/>
      <c r="T86" s="7" t="str">
        <f>IFERROR(Table9[[#This Row],[Total Compensation]]/Table9[[#This Row],[Hours in School Year]],"")</f>
        <v/>
      </c>
      <c r="V86" s="7" t="str">
        <f t="shared" si="6"/>
        <v/>
      </c>
      <c r="Y86" s="8" t="str">
        <f t="shared" si="7"/>
        <v/>
      </c>
    </row>
    <row r="87" spans="2:25" x14ac:dyDescent="0.25">
      <c r="B87" s="1"/>
      <c r="C87" s="1"/>
      <c r="D87" s="9"/>
      <c r="G87" s="7"/>
      <c r="H87" s="7">
        <f t="shared" si="4"/>
        <v>0</v>
      </c>
      <c r="I87" s="7"/>
      <c r="J87" s="7">
        <f t="shared" si="5"/>
        <v>0</v>
      </c>
      <c r="K87" s="43">
        <f>Table9[[#This Row],[Wages]]*'1 Spec Ed Teacher'!$H$3</f>
        <v>0</v>
      </c>
      <c r="L87" s="7"/>
      <c r="M87" s="7"/>
      <c r="N87" s="7"/>
      <c r="O87" s="7"/>
      <c r="R8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7" s="7"/>
      <c r="T87" s="7" t="str">
        <f>IFERROR(Table9[[#This Row],[Total Compensation]]/Table9[[#This Row],[Hours in School Year]],"")</f>
        <v/>
      </c>
      <c r="V87" s="7" t="str">
        <f t="shared" si="6"/>
        <v/>
      </c>
      <c r="Y87" s="8" t="str">
        <f t="shared" si="7"/>
        <v/>
      </c>
    </row>
    <row r="88" spans="2:25" x14ac:dyDescent="0.25">
      <c r="B88" s="1"/>
      <c r="C88" s="1"/>
      <c r="D88" s="9"/>
      <c r="G88" s="7"/>
      <c r="H88" s="7">
        <f t="shared" si="4"/>
        <v>0</v>
      </c>
      <c r="I88" s="7"/>
      <c r="J88" s="7">
        <f t="shared" si="5"/>
        <v>0</v>
      </c>
      <c r="K88" s="43">
        <f>Table9[[#This Row],[Wages]]*'1 Spec Ed Teacher'!$H$3</f>
        <v>0</v>
      </c>
      <c r="L88" s="7"/>
      <c r="M88" s="7"/>
      <c r="N88" s="7"/>
      <c r="O88" s="7"/>
      <c r="R8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8" s="7"/>
      <c r="T88" s="7" t="str">
        <f>IFERROR(Table9[[#This Row],[Total Compensation]]/Table9[[#This Row],[Hours in School Year]],"")</f>
        <v/>
      </c>
      <c r="V88" s="7" t="str">
        <f t="shared" si="6"/>
        <v/>
      </c>
      <c r="Y88" s="8" t="str">
        <f t="shared" si="7"/>
        <v/>
      </c>
    </row>
    <row r="89" spans="2:25" x14ac:dyDescent="0.25">
      <c r="B89" s="1"/>
      <c r="C89" s="1"/>
      <c r="D89" s="9"/>
      <c r="G89" s="7"/>
      <c r="H89" s="7">
        <f t="shared" si="4"/>
        <v>0</v>
      </c>
      <c r="I89" s="7"/>
      <c r="J89" s="7">
        <f t="shared" si="5"/>
        <v>0</v>
      </c>
      <c r="K89" s="43">
        <f>Table9[[#This Row],[Wages]]*'1 Spec Ed Teacher'!$H$3</f>
        <v>0</v>
      </c>
      <c r="L89" s="7"/>
      <c r="M89" s="7"/>
      <c r="N89" s="7"/>
      <c r="O89" s="7"/>
      <c r="R8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9" s="7"/>
      <c r="T89" s="7" t="str">
        <f>IFERROR(Table9[[#This Row],[Total Compensation]]/Table9[[#This Row],[Hours in School Year]],"")</f>
        <v/>
      </c>
      <c r="V89" s="7" t="str">
        <f t="shared" si="6"/>
        <v/>
      </c>
      <c r="Y89" s="8" t="str">
        <f t="shared" si="7"/>
        <v/>
      </c>
    </row>
    <row r="90" spans="2:25" x14ac:dyDescent="0.25">
      <c r="B90" s="1"/>
      <c r="C90" s="1"/>
      <c r="D90" s="9"/>
      <c r="G90" s="7"/>
      <c r="H90" s="7">
        <f t="shared" si="4"/>
        <v>0</v>
      </c>
      <c r="I90" s="7"/>
      <c r="J90" s="7">
        <f t="shared" si="5"/>
        <v>0</v>
      </c>
      <c r="K90" s="43">
        <f>Table9[[#This Row],[Wages]]*'1 Spec Ed Teacher'!$H$3</f>
        <v>0</v>
      </c>
      <c r="L90" s="7"/>
      <c r="M90" s="7"/>
      <c r="N90" s="7"/>
      <c r="O90" s="7"/>
      <c r="R9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0" s="7"/>
      <c r="T90" s="7" t="str">
        <f>IFERROR(Table9[[#This Row],[Total Compensation]]/Table9[[#This Row],[Hours in School Year]],"")</f>
        <v/>
      </c>
      <c r="V90" s="7" t="str">
        <f t="shared" si="6"/>
        <v/>
      </c>
      <c r="Y90" s="8" t="str">
        <f t="shared" si="7"/>
        <v/>
      </c>
    </row>
    <row r="91" spans="2:25" x14ac:dyDescent="0.25">
      <c r="B91" s="1"/>
      <c r="C91" s="1"/>
      <c r="D91" s="9"/>
      <c r="G91" s="7"/>
      <c r="H91" s="7">
        <f t="shared" si="4"/>
        <v>0</v>
      </c>
      <c r="I91" s="7"/>
      <c r="J91" s="7">
        <f t="shared" si="5"/>
        <v>0</v>
      </c>
      <c r="K91" s="43">
        <f>Table9[[#This Row],[Wages]]*'1 Spec Ed Teacher'!$H$3</f>
        <v>0</v>
      </c>
      <c r="L91" s="7"/>
      <c r="M91" s="7"/>
      <c r="N91" s="7"/>
      <c r="O91" s="7"/>
      <c r="R9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1" s="7"/>
      <c r="T91" s="7" t="str">
        <f>IFERROR(Table9[[#This Row],[Total Compensation]]/Table9[[#This Row],[Hours in School Year]],"")</f>
        <v/>
      </c>
      <c r="V91" s="7" t="str">
        <f t="shared" si="6"/>
        <v/>
      </c>
      <c r="Y91" s="8" t="str">
        <f t="shared" si="7"/>
        <v/>
      </c>
    </row>
    <row r="92" spans="2:25" x14ac:dyDescent="0.25">
      <c r="B92" s="1"/>
      <c r="C92" s="1"/>
      <c r="D92" s="9"/>
      <c r="G92" s="7"/>
      <c r="H92" s="7">
        <f t="shared" si="4"/>
        <v>0</v>
      </c>
      <c r="I92" s="7"/>
      <c r="J92" s="7">
        <f t="shared" si="5"/>
        <v>0</v>
      </c>
      <c r="K92" s="43">
        <f>Table9[[#This Row],[Wages]]*'1 Spec Ed Teacher'!$H$3</f>
        <v>0</v>
      </c>
      <c r="L92" s="7"/>
      <c r="M92" s="7"/>
      <c r="N92" s="7"/>
      <c r="O92" s="7"/>
      <c r="R9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2" s="7"/>
      <c r="T92" s="7" t="str">
        <f>IFERROR(Table9[[#This Row],[Total Compensation]]/Table9[[#This Row],[Hours in School Year]],"")</f>
        <v/>
      </c>
      <c r="V92" s="7" t="str">
        <f t="shared" si="6"/>
        <v/>
      </c>
      <c r="Y92" s="8" t="str">
        <f t="shared" si="7"/>
        <v/>
      </c>
    </row>
    <row r="93" spans="2:25" x14ac:dyDescent="0.25">
      <c r="B93" s="1"/>
      <c r="C93" s="1"/>
      <c r="D93" s="9"/>
      <c r="G93" s="7"/>
      <c r="H93" s="7">
        <f t="shared" si="4"/>
        <v>0</v>
      </c>
      <c r="I93" s="7"/>
      <c r="J93" s="7">
        <f t="shared" si="5"/>
        <v>0</v>
      </c>
      <c r="K93" s="43">
        <f>Table9[[#This Row],[Wages]]*'1 Spec Ed Teacher'!$H$3</f>
        <v>0</v>
      </c>
      <c r="L93" s="7"/>
      <c r="M93" s="7"/>
      <c r="N93" s="7"/>
      <c r="O93" s="7"/>
      <c r="R9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3" s="7"/>
      <c r="T93" s="7" t="str">
        <f>IFERROR(Table9[[#This Row],[Total Compensation]]/Table9[[#This Row],[Hours in School Year]],"")</f>
        <v/>
      </c>
      <c r="V93" s="7" t="str">
        <f t="shared" si="6"/>
        <v/>
      </c>
      <c r="Y93" s="8" t="str">
        <f t="shared" si="7"/>
        <v/>
      </c>
    </row>
    <row r="94" spans="2:25" x14ac:dyDescent="0.25">
      <c r="B94" s="1"/>
      <c r="C94" s="1"/>
      <c r="D94" s="9"/>
      <c r="G94" s="7"/>
      <c r="H94" s="7">
        <f t="shared" si="4"/>
        <v>0</v>
      </c>
      <c r="I94" s="7"/>
      <c r="J94" s="7">
        <f t="shared" si="5"/>
        <v>0</v>
      </c>
      <c r="K94" s="43">
        <f>Table9[[#This Row],[Wages]]*'1 Spec Ed Teacher'!$H$3</f>
        <v>0</v>
      </c>
      <c r="L94" s="7"/>
      <c r="M94" s="7"/>
      <c r="N94" s="7"/>
      <c r="O94" s="7"/>
      <c r="R9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4" s="7"/>
      <c r="T94" s="7" t="str">
        <f>IFERROR(Table9[[#This Row],[Total Compensation]]/Table9[[#This Row],[Hours in School Year]],"")</f>
        <v/>
      </c>
      <c r="V94" s="7" t="str">
        <f t="shared" si="6"/>
        <v/>
      </c>
      <c r="Y94" s="8" t="str">
        <f t="shared" si="7"/>
        <v/>
      </c>
    </row>
    <row r="95" spans="2:25" x14ac:dyDescent="0.25">
      <c r="B95" s="1"/>
      <c r="C95" s="1"/>
      <c r="D95" s="9"/>
      <c r="G95" s="7"/>
      <c r="H95" s="7">
        <f t="shared" si="4"/>
        <v>0</v>
      </c>
      <c r="I95" s="7"/>
      <c r="J95" s="7">
        <f t="shared" si="5"/>
        <v>0</v>
      </c>
      <c r="K95" s="43">
        <f>Table9[[#This Row],[Wages]]*'1 Spec Ed Teacher'!$H$3</f>
        <v>0</v>
      </c>
      <c r="L95" s="7"/>
      <c r="M95" s="7"/>
      <c r="N95" s="7"/>
      <c r="O95" s="7"/>
      <c r="R9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5" s="7"/>
      <c r="T95" s="7" t="str">
        <f>IFERROR(Table9[[#This Row],[Total Compensation]]/Table9[[#This Row],[Hours in School Year]],"")</f>
        <v/>
      </c>
      <c r="V95" s="7" t="str">
        <f t="shared" si="6"/>
        <v/>
      </c>
      <c r="Y95" s="8" t="str">
        <f t="shared" si="7"/>
        <v/>
      </c>
    </row>
    <row r="96" spans="2:25" x14ac:dyDescent="0.25">
      <c r="B96" s="1"/>
      <c r="C96" s="1"/>
      <c r="D96" s="9"/>
      <c r="G96" s="7"/>
      <c r="H96" s="7">
        <f t="shared" si="4"/>
        <v>0</v>
      </c>
      <c r="I96" s="7"/>
      <c r="J96" s="7">
        <f t="shared" si="5"/>
        <v>0</v>
      </c>
      <c r="K96" s="43">
        <f>Table9[[#This Row],[Wages]]*'1 Spec Ed Teacher'!$H$3</f>
        <v>0</v>
      </c>
      <c r="L96" s="7"/>
      <c r="M96" s="7"/>
      <c r="N96" s="7"/>
      <c r="O96" s="7"/>
      <c r="R9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6" s="7"/>
      <c r="T96" s="7" t="str">
        <f>IFERROR(Table9[[#This Row],[Total Compensation]]/Table9[[#This Row],[Hours in School Year]],"")</f>
        <v/>
      </c>
      <c r="V96" s="7" t="str">
        <f t="shared" si="6"/>
        <v/>
      </c>
      <c r="Y96" s="8" t="str">
        <f t="shared" si="7"/>
        <v/>
      </c>
    </row>
    <row r="97" spans="2:25" x14ac:dyDescent="0.25">
      <c r="B97" s="1"/>
      <c r="C97" s="1"/>
      <c r="D97" s="9"/>
      <c r="G97" s="7"/>
      <c r="H97" s="7">
        <f t="shared" si="4"/>
        <v>0</v>
      </c>
      <c r="I97" s="7"/>
      <c r="J97" s="7">
        <f t="shared" si="5"/>
        <v>0</v>
      </c>
      <c r="K97" s="43">
        <f>Table9[[#This Row],[Wages]]*'1 Spec Ed Teacher'!$H$3</f>
        <v>0</v>
      </c>
      <c r="L97" s="7"/>
      <c r="M97" s="7"/>
      <c r="N97" s="7"/>
      <c r="O97" s="7"/>
      <c r="R9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7" s="7"/>
      <c r="T97" s="7" t="str">
        <f>IFERROR(Table9[[#This Row],[Total Compensation]]/Table9[[#This Row],[Hours in School Year]],"")</f>
        <v/>
      </c>
      <c r="V97" s="7" t="str">
        <f t="shared" si="6"/>
        <v/>
      </c>
      <c r="Y97" s="8" t="str">
        <f t="shared" si="7"/>
        <v/>
      </c>
    </row>
    <row r="98" spans="2:25" x14ac:dyDescent="0.25">
      <c r="B98" s="1"/>
      <c r="C98" s="1"/>
      <c r="D98" s="9"/>
      <c r="G98" s="7"/>
      <c r="H98" s="7">
        <f t="shared" si="4"/>
        <v>0</v>
      </c>
      <c r="I98" s="7"/>
      <c r="J98" s="7">
        <f t="shared" si="5"/>
        <v>0</v>
      </c>
      <c r="K98" s="43">
        <f>Table9[[#This Row],[Wages]]*'1 Spec Ed Teacher'!$H$3</f>
        <v>0</v>
      </c>
      <c r="L98" s="7"/>
      <c r="M98" s="7"/>
      <c r="N98" s="7"/>
      <c r="O98" s="7"/>
      <c r="R9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8" s="7"/>
      <c r="T98" s="7" t="str">
        <f>IFERROR(Table9[[#This Row],[Total Compensation]]/Table9[[#This Row],[Hours in School Year]],"")</f>
        <v/>
      </c>
      <c r="V98" s="7" t="str">
        <f t="shared" si="6"/>
        <v/>
      </c>
      <c r="Y98" s="8" t="str">
        <f t="shared" si="7"/>
        <v/>
      </c>
    </row>
    <row r="99" spans="2:25" x14ac:dyDescent="0.25">
      <c r="B99" s="1"/>
      <c r="C99" s="1"/>
      <c r="D99" s="9"/>
      <c r="G99" s="7"/>
      <c r="H99" s="7">
        <f t="shared" si="4"/>
        <v>0</v>
      </c>
      <c r="I99" s="7"/>
      <c r="J99" s="7">
        <f t="shared" si="5"/>
        <v>0</v>
      </c>
      <c r="K99" s="43">
        <f>Table9[[#This Row],[Wages]]*'1 Spec Ed Teacher'!$H$3</f>
        <v>0</v>
      </c>
      <c r="L99" s="7"/>
      <c r="M99" s="7"/>
      <c r="N99" s="7"/>
      <c r="O99" s="7"/>
      <c r="R9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9" s="7"/>
      <c r="T99" s="7" t="str">
        <f>IFERROR(Table9[[#This Row],[Total Compensation]]/Table9[[#This Row],[Hours in School Year]],"")</f>
        <v/>
      </c>
      <c r="V99" s="7" t="str">
        <f t="shared" si="6"/>
        <v/>
      </c>
      <c r="Y99" s="8" t="str">
        <f t="shared" si="7"/>
        <v/>
      </c>
    </row>
    <row r="100" spans="2:25" x14ac:dyDescent="0.25">
      <c r="B100" s="1"/>
      <c r="C100" s="1"/>
      <c r="D100" s="9"/>
      <c r="G100" s="7"/>
      <c r="H100" s="7">
        <f t="shared" si="4"/>
        <v>0</v>
      </c>
      <c r="I100" s="7"/>
      <c r="J100" s="7">
        <f t="shared" si="5"/>
        <v>0</v>
      </c>
      <c r="K100" s="43">
        <f>Table9[[#This Row],[Wages]]*'1 Spec Ed Teacher'!$H$3</f>
        <v>0</v>
      </c>
      <c r="L100" s="7"/>
      <c r="M100" s="7"/>
      <c r="N100" s="7"/>
      <c r="O100" s="7"/>
      <c r="R10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00" s="7"/>
      <c r="T100" s="7" t="str">
        <f>IFERROR(Table9[[#This Row],[Total Compensation]]/Table9[[#This Row],[Hours in School Year]],"")</f>
        <v/>
      </c>
      <c r="V100" s="7" t="str">
        <f t="shared" si="6"/>
        <v/>
      </c>
      <c r="Y100" s="8" t="str">
        <f t="shared" si="7"/>
        <v/>
      </c>
    </row>
    <row r="101" spans="2:25" x14ac:dyDescent="0.25">
      <c r="B101" s="1"/>
      <c r="C101" s="1"/>
      <c r="D101" s="9"/>
      <c r="G101" s="7"/>
      <c r="H101" s="7">
        <f t="shared" si="4"/>
        <v>0</v>
      </c>
      <c r="I101" s="7"/>
      <c r="J101" s="7">
        <f t="shared" si="5"/>
        <v>0</v>
      </c>
      <c r="K101" s="43">
        <f>Table9[[#This Row],[Wages]]*'1 Spec Ed Teacher'!$H$3</f>
        <v>0</v>
      </c>
      <c r="L101" s="7"/>
      <c r="M101" s="7"/>
      <c r="N101" s="7"/>
      <c r="O101" s="7"/>
      <c r="R10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01" s="7"/>
      <c r="T101" s="7" t="str">
        <f>IFERROR(Table9[[#This Row],[Total Compensation]]/Table9[[#This Row],[Hours in School Year]],"")</f>
        <v/>
      </c>
      <c r="V101" s="7" t="str">
        <f t="shared" si="6"/>
        <v/>
      </c>
      <c r="Y101" s="8" t="str">
        <f t="shared" si="7"/>
        <v/>
      </c>
    </row>
    <row r="102" spans="2:25" x14ac:dyDescent="0.25">
      <c r="B102" s="1"/>
      <c r="C102" s="1"/>
      <c r="D102" s="9"/>
      <c r="G102" s="7"/>
      <c r="H102" s="7">
        <f t="shared" si="4"/>
        <v>0</v>
      </c>
      <c r="I102" s="7"/>
      <c r="J102" s="7">
        <f t="shared" si="5"/>
        <v>0</v>
      </c>
      <c r="K102" s="43">
        <f>Table9[[#This Row],[Wages]]*'1 Spec Ed Teacher'!$H$3</f>
        <v>0</v>
      </c>
      <c r="L102" s="7"/>
      <c r="M102" s="7"/>
      <c r="N102" s="7"/>
      <c r="O102" s="7"/>
      <c r="R10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02" s="7"/>
      <c r="T102" s="7" t="str">
        <f>IFERROR(Table9[[#This Row],[Total Compensation]]/Table9[[#This Row],[Hours in School Year]],"")</f>
        <v/>
      </c>
      <c r="V102" s="7" t="str">
        <f t="shared" si="6"/>
        <v/>
      </c>
      <c r="Y102" s="8" t="str">
        <f t="shared" si="7"/>
        <v/>
      </c>
    </row>
    <row r="103" spans="2:25" x14ac:dyDescent="0.25">
      <c r="B103" s="1"/>
      <c r="C103" s="1"/>
      <c r="D103" s="9"/>
      <c r="G103" s="7"/>
      <c r="H103" s="7">
        <f t="shared" si="4"/>
        <v>0</v>
      </c>
      <c r="I103" s="7"/>
      <c r="J103" s="7">
        <f t="shared" si="5"/>
        <v>0</v>
      </c>
      <c r="K103" s="43">
        <f>Table9[[#This Row],[Wages]]*'1 Spec Ed Teacher'!$H$3</f>
        <v>0</v>
      </c>
      <c r="L103" s="7"/>
      <c r="M103" s="7"/>
      <c r="N103" s="7"/>
      <c r="O103" s="7"/>
      <c r="R10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03" s="7"/>
      <c r="T103" s="7" t="str">
        <f>IFERROR(Table9[[#This Row],[Total Compensation]]/Table9[[#This Row],[Hours in School Year]],"")</f>
        <v/>
      </c>
      <c r="V103" s="7" t="str">
        <f t="shared" si="6"/>
        <v/>
      </c>
      <c r="Y103" s="8" t="str">
        <f t="shared" si="7"/>
        <v/>
      </c>
    </row>
    <row r="104" spans="2:25" x14ac:dyDescent="0.25">
      <c r="B104" s="1"/>
      <c r="C104" s="1"/>
      <c r="D104" s="9"/>
      <c r="G104" s="7"/>
      <c r="H104" s="7">
        <f t="shared" si="4"/>
        <v>0</v>
      </c>
      <c r="I104" s="7"/>
      <c r="J104" s="7">
        <f t="shared" si="5"/>
        <v>0</v>
      </c>
      <c r="K104" s="43">
        <f>Table9[[#This Row],[Wages]]*'1 Spec Ed Teacher'!$H$3</f>
        <v>0</v>
      </c>
      <c r="L104" s="7"/>
      <c r="M104" s="7"/>
      <c r="N104" s="7"/>
      <c r="O104" s="7"/>
      <c r="R10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04" s="7"/>
      <c r="T104" s="7" t="str">
        <f>IFERROR(Table9[[#This Row],[Total Compensation]]/Table9[[#This Row],[Hours in School Year]],"")</f>
        <v/>
      </c>
      <c r="V104" s="7" t="str">
        <f t="shared" si="6"/>
        <v/>
      </c>
      <c r="Y104" s="8" t="str">
        <f t="shared" si="7"/>
        <v/>
      </c>
    </row>
    <row r="105" spans="2:25" x14ac:dyDescent="0.25">
      <c r="B105" s="1"/>
      <c r="C105" s="1"/>
      <c r="D105" s="9"/>
      <c r="G105" s="7"/>
      <c r="H105" s="7">
        <f t="shared" si="4"/>
        <v>0</v>
      </c>
      <c r="I105" s="7"/>
      <c r="J105" s="7">
        <f t="shared" si="5"/>
        <v>0</v>
      </c>
      <c r="K105" s="43">
        <f>Table9[[#This Row],[Wages]]*'1 Spec Ed Teacher'!$H$3</f>
        <v>0</v>
      </c>
      <c r="L105" s="7"/>
      <c r="M105" s="7"/>
      <c r="N105" s="7"/>
      <c r="O105" s="7"/>
      <c r="R10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05" s="7"/>
      <c r="T105" s="7" t="str">
        <f>IFERROR(Table9[[#This Row],[Total Compensation]]/Table9[[#This Row],[Hours in School Year]],"")</f>
        <v/>
      </c>
      <c r="V105" s="7" t="str">
        <f t="shared" si="6"/>
        <v/>
      </c>
      <c r="Y105" s="8" t="str">
        <f t="shared" si="7"/>
        <v/>
      </c>
    </row>
    <row r="106" spans="2:25" x14ac:dyDescent="0.25">
      <c r="B106" s="1"/>
      <c r="C106" s="1"/>
      <c r="D106" s="9"/>
      <c r="G106" s="7"/>
      <c r="H106" s="7">
        <f t="shared" si="4"/>
        <v>0</v>
      </c>
      <c r="I106" s="7"/>
      <c r="J106" s="7">
        <f t="shared" si="5"/>
        <v>0</v>
      </c>
      <c r="K106" s="43">
        <f>Table9[[#This Row],[Wages]]*'1 Spec Ed Teacher'!$H$3</f>
        <v>0</v>
      </c>
      <c r="L106" s="7"/>
      <c r="M106" s="7"/>
      <c r="N106" s="7"/>
      <c r="O106" s="7"/>
      <c r="R10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06" s="7"/>
      <c r="T106" s="7" t="str">
        <f>IFERROR(Table9[[#This Row],[Total Compensation]]/Table9[[#This Row],[Hours in School Year]],"")</f>
        <v/>
      </c>
      <c r="V106" s="7" t="str">
        <f t="shared" si="6"/>
        <v/>
      </c>
      <c r="Y106" s="8" t="str">
        <f t="shared" si="7"/>
        <v/>
      </c>
    </row>
    <row r="107" spans="2:25" x14ac:dyDescent="0.25">
      <c r="B107" s="1"/>
      <c r="C107" s="1"/>
      <c r="D107" s="9"/>
      <c r="G107" s="7"/>
      <c r="H107" s="7">
        <f t="shared" si="4"/>
        <v>0</v>
      </c>
      <c r="I107" s="7"/>
      <c r="J107" s="7">
        <f t="shared" si="5"/>
        <v>0</v>
      </c>
      <c r="K107" s="43">
        <f>Table9[[#This Row],[Wages]]*'1 Spec Ed Teacher'!$H$3</f>
        <v>0</v>
      </c>
      <c r="L107" s="7"/>
      <c r="M107" s="7"/>
      <c r="N107" s="7"/>
      <c r="O107" s="7"/>
      <c r="R10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07" s="7"/>
      <c r="T107" s="7" t="str">
        <f>IFERROR(Table9[[#This Row],[Total Compensation]]/Table9[[#This Row],[Hours in School Year]],"")</f>
        <v/>
      </c>
      <c r="V107" s="7" t="str">
        <f t="shared" si="6"/>
        <v/>
      </c>
      <c r="Y107" s="8" t="str">
        <f t="shared" si="7"/>
        <v/>
      </c>
    </row>
    <row r="108" spans="2:25" x14ac:dyDescent="0.25">
      <c r="B108" s="1"/>
      <c r="C108" s="1"/>
      <c r="D108" s="9"/>
      <c r="G108" s="7"/>
      <c r="H108" s="7">
        <f t="shared" si="4"/>
        <v>0</v>
      </c>
      <c r="I108" s="7"/>
      <c r="J108" s="7">
        <f t="shared" si="5"/>
        <v>0</v>
      </c>
      <c r="K108" s="43">
        <f>Table9[[#This Row],[Wages]]*'1 Spec Ed Teacher'!$H$3</f>
        <v>0</v>
      </c>
      <c r="L108" s="7"/>
      <c r="M108" s="7"/>
      <c r="N108" s="7"/>
      <c r="O108" s="7"/>
      <c r="R10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08" s="7"/>
      <c r="T108" s="7" t="str">
        <f>IFERROR(Table9[[#This Row],[Total Compensation]]/Table9[[#This Row],[Hours in School Year]],"")</f>
        <v/>
      </c>
      <c r="V108" s="7" t="str">
        <f t="shared" si="6"/>
        <v/>
      </c>
      <c r="Y108" s="8" t="str">
        <f t="shared" si="7"/>
        <v/>
      </c>
    </row>
    <row r="109" spans="2:25" x14ac:dyDescent="0.25">
      <c r="B109" s="1"/>
      <c r="C109" s="1"/>
      <c r="D109" s="9"/>
      <c r="G109" s="7"/>
      <c r="H109" s="7">
        <f t="shared" si="4"/>
        <v>0</v>
      </c>
      <c r="I109" s="7"/>
      <c r="J109" s="7">
        <f t="shared" si="5"/>
        <v>0</v>
      </c>
      <c r="K109" s="43">
        <f>Table9[[#This Row],[Wages]]*'1 Spec Ed Teacher'!$H$3</f>
        <v>0</v>
      </c>
      <c r="L109" s="7"/>
      <c r="M109" s="7"/>
      <c r="N109" s="7"/>
      <c r="O109" s="7"/>
      <c r="R10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09" s="7"/>
      <c r="T109" s="7" t="str">
        <f>IFERROR(Table9[[#This Row],[Total Compensation]]/Table9[[#This Row],[Hours in School Year]],"")</f>
        <v/>
      </c>
      <c r="V109" s="7" t="str">
        <f t="shared" si="6"/>
        <v/>
      </c>
      <c r="Y109" s="8" t="str">
        <f t="shared" si="7"/>
        <v/>
      </c>
    </row>
    <row r="110" spans="2:25" x14ac:dyDescent="0.25">
      <c r="B110" s="1"/>
      <c r="C110" s="1"/>
      <c r="D110" s="9"/>
      <c r="G110" s="7"/>
      <c r="H110" s="7">
        <f t="shared" si="4"/>
        <v>0</v>
      </c>
      <c r="I110" s="7"/>
      <c r="J110" s="7">
        <f t="shared" si="5"/>
        <v>0</v>
      </c>
      <c r="K110" s="43">
        <f>Table9[[#This Row],[Wages]]*'1 Spec Ed Teacher'!$H$3</f>
        <v>0</v>
      </c>
      <c r="L110" s="7"/>
      <c r="M110" s="7"/>
      <c r="N110" s="7"/>
      <c r="O110" s="7"/>
      <c r="R11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10" s="7"/>
      <c r="T110" s="7" t="str">
        <f>IFERROR(Table9[[#This Row],[Total Compensation]]/Table9[[#This Row],[Hours in School Year]],"")</f>
        <v/>
      </c>
      <c r="V110" s="7" t="str">
        <f t="shared" si="6"/>
        <v/>
      </c>
      <c r="Y110" s="8" t="str">
        <f t="shared" si="7"/>
        <v/>
      </c>
    </row>
    <row r="111" spans="2:25" x14ac:dyDescent="0.25">
      <c r="B111" s="1"/>
      <c r="C111" s="1"/>
      <c r="D111" s="9"/>
      <c r="G111" s="7"/>
      <c r="H111" s="7">
        <f t="shared" si="4"/>
        <v>0</v>
      </c>
      <c r="I111" s="7"/>
      <c r="J111" s="7">
        <f t="shared" si="5"/>
        <v>0</v>
      </c>
      <c r="K111" s="43">
        <f>Table9[[#This Row],[Wages]]*'1 Spec Ed Teacher'!$H$3</f>
        <v>0</v>
      </c>
      <c r="L111" s="7"/>
      <c r="M111" s="7"/>
      <c r="N111" s="7"/>
      <c r="O111" s="7"/>
      <c r="R11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11" s="7"/>
      <c r="T111" s="7" t="str">
        <f>IFERROR(Table9[[#This Row],[Total Compensation]]/Table9[[#This Row],[Hours in School Year]],"")</f>
        <v/>
      </c>
      <c r="V111" s="7" t="str">
        <f t="shared" si="6"/>
        <v/>
      </c>
      <c r="Y111" s="8" t="str">
        <f t="shared" si="7"/>
        <v/>
      </c>
    </row>
    <row r="112" spans="2:25" x14ac:dyDescent="0.25">
      <c r="B112" s="1"/>
      <c r="C112" s="1"/>
      <c r="D112" s="9"/>
      <c r="G112" s="7"/>
      <c r="H112" s="7">
        <f t="shared" si="4"/>
        <v>0</v>
      </c>
      <c r="I112" s="7"/>
      <c r="J112" s="7">
        <f t="shared" si="5"/>
        <v>0</v>
      </c>
      <c r="K112" s="43">
        <f>Table9[[#This Row],[Wages]]*'1 Spec Ed Teacher'!$H$3</f>
        <v>0</v>
      </c>
      <c r="L112" s="7"/>
      <c r="M112" s="7"/>
      <c r="N112" s="7"/>
      <c r="O112" s="7"/>
      <c r="R11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12" s="7"/>
      <c r="T112" s="7" t="str">
        <f>IFERROR(Table9[[#This Row],[Total Compensation]]/Table9[[#This Row],[Hours in School Year]],"")</f>
        <v/>
      </c>
      <c r="V112" s="7" t="str">
        <f t="shared" si="6"/>
        <v/>
      </c>
      <c r="Y112" s="8" t="str">
        <f t="shared" si="7"/>
        <v/>
      </c>
    </row>
    <row r="113" spans="2:25" x14ac:dyDescent="0.25">
      <c r="B113" s="1"/>
      <c r="C113" s="1"/>
      <c r="D113" s="9"/>
      <c r="G113" s="7"/>
      <c r="H113" s="7">
        <f t="shared" si="4"/>
        <v>0</v>
      </c>
      <c r="I113" s="7"/>
      <c r="J113" s="7">
        <f t="shared" si="5"/>
        <v>0</v>
      </c>
      <c r="K113" s="43">
        <f>Table9[[#This Row],[Wages]]*'1 Spec Ed Teacher'!$H$3</f>
        <v>0</v>
      </c>
      <c r="L113" s="7"/>
      <c r="M113" s="7"/>
      <c r="N113" s="7"/>
      <c r="O113" s="7"/>
      <c r="R11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13" s="7"/>
      <c r="T113" s="7" t="str">
        <f>IFERROR(Table9[[#This Row],[Total Compensation]]/Table9[[#This Row],[Hours in School Year]],"")</f>
        <v/>
      </c>
      <c r="V113" s="7" t="str">
        <f t="shared" si="6"/>
        <v/>
      </c>
      <c r="Y113" s="8" t="str">
        <f t="shared" si="7"/>
        <v/>
      </c>
    </row>
    <row r="114" spans="2:25" x14ac:dyDescent="0.25">
      <c r="B114" s="1"/>
      <c r="C114" s="1"/>
      <c r="D114" s="9"/>
      <c r="G114" s="7"/>
      <c r="H114" s="7">
        <f t="shared" si="4"/>
        <v>0</v>
      </c>
      <c r="I114" s="7"/>
      <c r="J114" s="7">
        <f t="shared" si="5"/>
        <v>0</v>
      </c>
      <c r="K114" s="43">
        <f>Table9[[#This Row],[Wages]]*'1 Spec Ed Teacher'!$H$3</f>
        <v>0</v>
      </c>
      <c r="L114" s="7"/>
      <c r="M114" s="7"/>
      <c r="N114" s="7"/>
      <c r="O114" s="7"/>
      <c r="R11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14" s="7"/>
      <c r="T114" s="7" t="str">
        <f>IFERROR(Table9[[#This Row],[Total Compensation]]/Table9[[#This Row],[Hours in School Year]],"")</f>
        <v/>
      </c>
      <c r="V114" s="7" t="str">
        <f t="shared" si="6"/>
        <v/>
      </c>
      <c r="Y114" s="8" t="str">
        <f t="shared" si="7"/>
        <v/>
      </c>
    </row>
    <row r="115" spans="2:25" x14ac:dyDescent="0.25">
      <c r="B115" s="1"/>
      <c r="C115" s="1"/>
      <c r="D115" s="9"/>
      <c r="G115" s="7"/>
      <c r="H115" s="7">
        <f t="shared" si="4"/>
        <v>0</v>
      </c>
      <c r="I115" s="7"/>
      <c r="J115" s="7">
        <f t="shared" si="5"/>
        <v>0</v>
      </c>
      <c r="K115" s="43">
        <f>Table9[[#This Row],[Wages]]*'1 Spec Ed Teacher'!$H$3</f>
        <v>0</v>
      </c>
      <c r="L115" s="7"/>
      <c r="M115" s="7"/>
      <c r="N115" s="7"/>
      <c r="O115" s="7"/>
      <c r="R11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15" s="7"/>
      <c r="T115" s="7" t="str">
        <f>IFERROR(Table9[[#This Row],[Total Compensation]]/Table9[[#This Row],[Hours in School Year]],"")</f>
        <v/>
      </c>
      <c r="V115" s="7" t="str">
        <f t="shared" si="6"/>
        <v/>
      </c>
      <c r="Y115" s="8" t="str">
        <f t="shared" si="7"/>
        <v/>
      </c>
    </row>
    <row r="116" spans="2:25" x14ac:dyDescent="0.25">
      <c r="B116" s="1"/>
      <c r="C116" s="1"/>
      <c r="D116" s="9"/>
      <c r="G116" s="7"/>
      <c r="H116" s="7">
        <f t="shared" si="4"/>
        <v>0</v>
      </c>
      <c r="I116" s="7"/>
      <c r="J116" s="7">
        <f t="shared" si="5"/>
        <v>0</v>
      </c>
      <c r="K116" s="43">
        <f>Table9[[#This Row],[Wages]]*'1 Spec Ed Teacher'!$H$3</f>
        <v>0</v>
      </c>
      <c r="L116" s="7"/>
      <c r="M116" s="7"/>
      <c r="N116" s="7"/>
      <c r="O116" s="7"/>
      <c r="R11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16" s="7"/>
      <c r="T116" s="7" t="str">
        <f>IFERROR(Table9[[#This Row],[Total Compensation]]/Table9[[#This Row],[Hours in School Year]],"")</f>
        <v/>
      </c>
      <c r="V116" s="7" t="str">
        <f t="shared" si="6"/>
        <v/>
      </c>
      <c r="Y116" s="8" t="str">
        <f t="shared" si="7"/>
        <v/>
      </c>
    </row>
    <row r="117" spans="2:25" x14ac:dyDescent="0.25">
      <c r="B117" s="1"/>
      <c r="C117" s="1"/>
      <c r="D117" s="9"/>
      <c r="G117" s="7"/>
      <c r="H117" s="7">
        <f t="shared" si="4"/>
        <v>0</v>
      </c>
      <c r="I117" s="7"/>
      <c r="J117" s="7">
        <f t="shared" si="5"/>
        <v>0</v>
      </c>
      <c r="K117" s="43">
        <f>Table9[[#This Row],[Wages]]*'1 Spec Ed Teacher'!$H$3</f>
        <v>0</v>
      </c>
      <c r="L117" s="7"/>
      <c r="M117" s="7"/>
      <c r="N117" s="7"/>
      <c r="O117" s="7"/>
      <c r="R11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17" s="7"/>
      <c r="T117" s="7" t="str">
        <f>IFERROR(Table9[[#This Row],[Total Compensation]]/Table9[[#This Row],[Hours in School Year]],"")</f>
        <v/>
      </c>
      <c r="V117" s="7" t="str">
        <f t="shared" si="6"/>
        <v/>
      </c>
      <c r="Y117" s="8" t="str">
        <f t="shared" si="7"/>
        <v/>
      </c>
    </row>
    <row r="118" spans="2:25" x14ac:dyDescent="0.25">
      <c r="B118" s="1"/>
      <c r="C118" s="1"/>
      <c r="D118" s="9"/>
      <c r="G118" s="7"/>
      <c r="H118" s="7">
        <f t="shared" si="4"/>
        <v>0</v>
      </c>
      <c r="I118" s="7"/>
      <c r="J118" s="7">
        <f t="shared" si="5"/>
        <v>0</v>
      </c>
      <c r="K118" s="43">
        <f>Table9[[#This Row],[Wages]]*'1 Spec Ed Teacher'!$H$3</f>
        <v>0</v>
      </c>
      <c r="L118" s="7"/>
      <c r="M118" s="7"/>
      <c r="N118" s="7"/>
      <c r="O118" s="7"/>
      <c r="R11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18" s="7"/>
      <c r="T118" s="7" t="str">
        <f>IFERROR(Table9[[#This Row],[Total Compensation]]/Table9[[#This Row],[Hours in School Year]],"")</f>
        <v/>
      </c>
      <c r="V118" s="7" t="str">
        <f t="shared" si="6"/>
        <v/>
      </c>
      <c r="Y118" s="8" t="str">
        <f t="shared" si="7"/>
        <v/>
      </c>
    </row>
    <row r="119" spans="2:25" x14ac:dyDescent="0.25">
      <c r="B119" s="1"/>
      <c r="C119" s="1"/>
      <c r="D119" s="9"/>
      <c r="G119" s="7"/>
      <c r="H119" s="7">
        <f t="shared" si="4"/>
        <v>0</v>
      </c>
      <c r="I119" s="7"/>
      <c r="J119" s="7">
        <f t="shared" si="5"/>
        <v>0</v>
      </c>
      <c r="K119" s="43">
        <f>Table9[[#This Row],[Wages]]*'1 Spec Ed Teacher'!$H$3</f>
        <v>0</v>
      </c>
      <c r="L119" s="7"/>
      <c r="M119" s="7"/>
      <c r="N119" s="7"/>
      <c r="O119" s="7"/>
      <c r="R11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19" s="7"/>
      <c r="T119" s="7" t="str">
        <f>IFERROR(Table9[[#This Row],[Total Compensation]]/Table9[[#This Row],[Hours in School Year]],"")</f>
        <v/>
      </c>
      <c r="V119" s="7" t="str">
        <f t="shared" si="6"/>
        <v/>
      </c>
      <c r="Y119" s="8" t="str">
        <f t="shared" si="7"/>
        <v/>
      </c>
    </row>
    <row r="120" spans="2:25" x14ac:dyDescent="0.25">
      <c r="B120" s="1"/>
      <c r="C120" s="1"/>
      <c r="D120" s="9"/>
      <c r="G120" s="7"/>
      <c r="H120" s="7">
        <f t="shared" si="4"/>
        <v>0</v>
      </c>
      <c r="I120" s="7"/>
      <c r="J120" s="7">
        <f t="shared" si="5"/>
        <v>0</v>
      </c>
      <c r="K120" s="43">
        <f>Table9[[#This Row],[Wages]]*'1 Spec Ed Teacher'!$H$3</f>
        <v>0</v>
      </c>
      <c r="L120" s="7"/>
      <c r="M120" s="7"/>
      <c r="N120" s="7"/>
      <c r="O120" s="7"/>
      <c r="R12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20" s="7"/>
      <c r="T120" s="7" t="str">
        <f>IFERROR(Table9[[#This Row],[Total Compensation]]/Table9[[#This Row],[Hours in School Year]],"")</f>
        <v/>
      </c>
      <c r="V120" s="7" t="str">
        <f t="shared" si="6"/>
        <v/>
      </c>
      <c r="Y120" s="8" t="str">
        <f t="shared" si="7"/>
        <v/>
      </c>
    </row>
    <row r="121" spans="2:25" x14ac:dyDescent="0.25">
      <c r="B121" s="1"/>
      <c r="C121" s="1"/>
      <c r="D121" s="9"/>
      <c r="G121" s="7"/>
      <c r="H121" s="7">
        <f t="shared" si="4"/>
        <v>0</v>
      </c>
      <c r="I121" s="7"/>
      <c r="J121" s="7">
        <f t="shared" si="5"/>
        <v>0</v>
      </c>
      <c r="K121" s="43">
        <f>Table9[[#This Row],[Wages]]*'1 Spec Ed Teacher'!$H$3</f>
        <v>0</v>
      </c>
      <c r="L121" s="7"/>
      <c r="M121" s="7"/>
      <c r="N121" s="7"/>
      <c r="O121" s="7"/>
      <c r="R12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21" s="7"/>
      <c r="T121" s="7" t="str">
        <f>IFERROR(Table9[[#This Row],[Total Compensation]]/Table9[[#This Row],[Hours in School Year]],"")</f>
        <v/>
      </c>
      <c r="V121" s="7" t="str">
        <f t="shared" si="6"/>
        <v/>
      </c>
      <c r="Y121" s="8" t="str">
        <f t="shared" si="7"/>
        <v/>
      </c>
    </row>
    <row r="122" spans="2:25" x14ac:dyDescent="0.25">
      <c r="B122" s="1"/>
      <c r="C122" s="1"/>
      <c r="D122" s="9"/>
      <c r="G122" s="7"/>
      <c r="H122" s="7">
        <f t="shared" si="4"/>
        <v>0</v>
      </c>
      <c r="I122" s="7"/>
      <c r="J122" s="7">
        <f t="shared" si="5"/>
        <v>0</v>
      </c>
      <c r="K122" s="43">
        <f>Table9[[#This Row],[Wages]]*'1 Spec Ed Teacher'!$H$3</f>
        <v>0</v>
      </c>
      <c r="L122" s="7"/>
      <c r="M122" s="7"/>
      <c r="N122" s="7"/>
      <c r="O122" s="7"/>
      <c r="R12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22" s="7"/>
      <c r="T122" s="7" t="str">
        <f>IFERROR(Table9[[#This Row],[Total Compensation]]/Table9[[#This Row],[Hours in School Year]],"")</f>
        <v/>
      </c>
      <c r="V122" s="7" t="str">
        <f t="shared" si="6"/>
        <v/>
      </c>
      <c r="Y122" s="8" t="str">
        <f t="shared" si="7"/>
        <v/>
      </c>
    </row>
    <row r="123" spans="2:25" x14ac:dyDescent="0.25">
      <c r="B123" s="1"/>
      <c r="C123" s="1"/>
      <c r="D123" s="9"/>
      <c r="G123" s="7"/>
      <c r="H123" s="7">
        <f t="shared" si="4"/>
        <v>0</v>
      </c>
      <c r="I123" s="7"/>
      <c r="J123" s="7">
        <f t="shared" si="5"/>
        <v>0</v>
      </c>
      <c r="K123" s="43">
        <f>Table9[[#This Row],[Wages]]*'1 Spec Ed Teacher'!$H$3</f>
        <v>0</v>
      </c>
      <c r="L123" s="7"/>
      <c r="M123" s="7"/>
      <c r="N123" s="7"/>
      <c r="O123" s="7"/>
      <c r="R12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23" s="7"/>
      <c r="T123" s="7" t="str">
        <f>IFERROR(Table9[[#This Row],[Total Compensation]]/Table9[[#This Row],[Hours in School Year]],"")</f>
        <v/>
      </c>
      <c r="V123" s="7" t="str">
        <f t="shared" si="6"/>
        <v/>
      </c>
      <c r="Y123" s="8" t="str">
        <f t="shared" si="7"/>
        <v/>
      </c>
    </row>
    <row r="124" spans="2:25" x14ac:dyDescent="0.25">
      <c r="B124" s="1"/>
      <c r="C124" s="1"/>
      <c r="D124" s="9"/>
      <c r="G124" s="7"/>
      <c r="H124" s="7">
        <f t="shared" si="4"/>
        <v>0</v>
      </c>
      <c r="I124" s="7"/>
      <c r="J124" s="7">
        <f t="shared" si="5"/>
        <v>0</v>
      </c>
      <c r="K124" s="43">
        <f>Table9[[#This Row],[Wages]]*'1 Spec Ed Teacher'!$H$3</f>
        <v>0</v>
      </c>
      <c r="L124" s="7"/>
      <c r="M124" s="7"/>
      <c r="N124" s="7"/>
      <c r="O124" s="7"/>
      <c r="R12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24" s="7"/>
      <c r="T124" s="7" t="str">
        <f>IFERROR(Table9[[#This Row],[Total Compensation]]/Table9[[#This Row],[Hours in School Year]],"")</f>
        <v/>
      </c>
      <c r="V124" s="7" t="str">
        <f t="shared" si="6"/>
        <v/>
      </c>
      <c r="Y124" s="8" t="str">
        <f t="shared" si="7"/>
        <v/>
      </c>
    </row>
    <row r="125" spans="2:25" x14ac:dyDescent="0.25">
      <c r="B125" s="1"/>
      <c r="C125" s="1"/>
      <c r="D125" s="9"/>
      <c r="G125" s="7"/>
      <c r="H125" s="7">
        <f t="shared" si="4"/>
        <v>0</v>
      </c>
      <c r="I125" s="7"/>
      <c r="J125" s="7">
        <f t="shared" si="5"/>
        <v>0</v>
      </c>
      <c r="K125" s="43">
        <f>Table9[[#This Row],[Wages]]*'1 Spec Ed Teacher'!$H$3</f>
        <v>0</v>
      </c>
      <c r="L125" s="7"/>
      <c r="M125" s="7"/>
      <c r="N125" s="7"/>
      <c r="O125" s="7"/>
      <c r="R12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25" s="7"/>
      <c r="T125" s="7" t="str">
        <f>IFERROR(Table9[[#This Row],[Total Compensation]]/Table9[[#This Row],[Hours in School Year]],"")</f>
        <v/>
      </c>
      <c r="V125" s="7" t="str">
        <f t="shared" si="6"/>
        <v/>
      </c>
      <c r="Y125" s="8" t="str">
        <f t="shared" si="7"/>
        <v/>
      </c>
    </row>
    <row r="126" spans="2:25" x14ac:dyDescent="0.25">
      <c r="B126" s="1"/>
      <c r="C126" s="1"/>
      <c r="D126" s="9"/>
      <c r="G126" s="7"/>
      <c r="H126" s="7">
        <f t="shared" si="4"/>
        <v>0</v>
      </c>
      <c r="I126" s="7"/>
      <c r="J126" s="7">
        <f t="shared" si="5"/>
        <v>0</v>
      </c>
      <c r="K126" s="43">
        <f>Table9[[#This Row],[Wages]]*'1 Spec Ed Teacher'!$H$3</f>
        <v>0</v>
      </c>
      <c r="L126" s="7"/>
      <c r="M126" s="7"/>
      <c r="N126" s="7"/>
      <c r="O126" s="7"/>
      <c r="R12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26" s="7"/>
      <c r="T126" s="7" t="str">
        <f>IFERROR(Table9[[#This Row],[Total Compensation]]/Table9[[#This Row],[Hours in School Year]],"")</f>
        <v/>
      </c>
      <c r="V126" s="7" t="str">
        <f t="shared" si="6"/>
        <v/>
      </c>
      <c r="Y126" s="8" t="str">
        <f t="shared" si="7"/>
        <v/>
      </c>
    </row>
    <row r="127" spans="2:25" x14ac:dyDescent="0.25">
      <c r="B127" s="1"/>
      <c r="C127" s="1"/>
      <c r="D127" s="9"/>
      <c r="G127" s="7"/>
      <c r="H127" s="7">
        <f t="shared" si="4"/>
        <v>0</v>
      </c>
      <c r="I127" s="7"/>
      <c r="J127" s="7">
        <f t="shared" si="5"/>
        <v>0</v>
      </c>
      <c r="K127" s="43">
        <f>Table9[[#This Row],[Wages]]*'1 Spec Ed Teacher'!$H$3</f>
        <v>0</v>
      </c>
      <c r="L127" s="7"/>
      <c r="M127" s="7"/>
      <c r="N127" s="7"/>
      <c r="O127" s="7"/>
      <c r="R12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27" s="7"/>
      <c r="T127" s="7" t="str">
        <f>IFERROR(Table9[[#This Row],[Total Compensation]]/Table9[[#This Row],[Hours in School Year]],"")</f>
        <v/>
      </c>
      <c r="V127" s="7" t="str">
        <f t="shared" si="6"/>
        <v/>
      </c>
      <c r="Y127" s="8" t="str">
        <f t="shared" si="7"/>
        <v/>
      </c>
    </row>
    <row r="128" spans="2:25" x14ac:dyDescent="0.25">
      <c r="B128" s="1"/>
      <c r="C128" s="1"/>
      <c r="D128" s="9"/>
      <c r="G128" s="7"/>
      <c r="H128" s="7">
        <f t="shared" si="4"/>
        <v>0</v>
      </c>
      <c r="I128" s="7"/>
      <c r="J128" s="7">
        <f t="shared" si="5"/>
        <v>0</v>
      </c>
      <c r="K128" s="43">
        <f>Table9[[#This Row],[Wages]]*'1 Spec Ed Teacher'!$H$3</f>
        <v>0</v>
      </c>
      <c r="L128" s="7"/>
      <c r="M128" s="7"/>
      <c r="N128" s="7"/>
      <c r="O128" s="7"/>
      <c r="R12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28" s="7"/>
      <c r="T128" s="7" t="str">
        <f>IFERROR(Table9[[#This Row],[Total Compensation]]/Table9[[#This Row],[Hours in School Year]],"")</f>
        <v/>
      </c>
      <c r="V128" s="7" t="str">
        <f t="shared" si="6"/>
        <v/>
      </c>
      <c r="Y128" s="8" t="str">
        <f t="shared" si="7"/>
        <v/>
      </c>
    </row>
    <row r="129" spans="2:25" x14ac:dyDescent="0.25">
      <c r="B129" s="1"/>
      <c r="C129" s="1"/>
      <c r="D129" s="9"/>
      <c r="G129" s="7"/>
      <c r="H129" s="7">
        <f t="shared" si="4"/>
        <v>0</v>
      </c>
      <c r="I129" s="7"/>
      <c r="J129" s="7">
        <f t="shared" si="5"/>
        <v>0</v>
      </c>
      <c r="K129" s="43">
        <f>Table9[[#This Row],[Wages]]*'1 Spec Ed Teacher'!$H$3</f>
        <v>0</v>
      </c>
      <c r="L129" s="7"/>
      <c r="M129" s="7"/>
      <c r="N129" s="7"/>
      <c r="O129" s="7"/>
      <c r="R12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29" s="7"/>
      <c r="T129" s="7" t="str">
        <f>IFERROR(Table9[[#This Row],[Total Compensation]]/Table9[[#This Row],[Hours in School Year]],"")</f>
        <v/>
      </c>
      <c r="V129" s="7" t="str">
        <f t="shared" si="6"/>
        <v/>
      </c>
      <c r="Y129" s="8" t="str">
        <f t="shared" si="7"/>
        <v/>
      </c>
    </row>
    <row r="130" spans="2:25" x14ac:dyDescent="0.25">
      <c r="B130" s="1"/>
      <c r="C130" s="1"/>
      <c r="D130" s="9"/>
      <c r="G130" s="7"/>
      <c r="H130" s="7">
        <f t="shared" si="4"/>
        <v>0</v>
      </c>
      <c r="I130" s="7"/>
      <c r="J130" s="7">
        <f t="shared" si="5"/>
        <v>0</v>
      </c>
      <c r="K130" s="43">
        <f>Table9[[#This Row],[Wages]]*'1 Spec Ed Teacher'!$H$3</f>
        <v>0</v>
      </c>
      <c r="L130" s="7"/>
      <c r="M130" s="7"/>
      <c r="N130" s="7"/>
      <c r="O130" s="7"/>
      <c r="R13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30" s="7"/>
      <c r="T130" s="7" t="str">
        <f>IFERROR(Table9[[#This Row],[Total Compensation]]/Table9[[#This Row],[Hours in School Year]],"")</f>
        <v/>
      </c>
      <c r="V130" s="7" t="str">
        <f t="shared" si="6"/>
        <v/>
      </c>
      <c r="Y130" s="8" t="str">
        <f t="shared" si="7"/>
        <v/>
      </c>
    </row>
    <row r="131" spans="2:25" x14ac:dyDescent="0.25">
      <c r="B131" s="1"/>
      <c r="C131" s="1"/>
      <c r="D131" s="9"/>
      <c r="G131" s="7"/>
      <c r="H131" s="7">
        <f t="shared" si="4"/>
        <v>0</v>
      </c>
      <c r="I131" s="7"/>
      <c r="J131" s="7">
        <f t="shared" si="5"/>
        <v>0</v>
      </c>
      <c r="K131" s="43">
        <f>Table9[[#This Row],[Wages]]*'1 Spec Ed Teacher'!$H$3</f>
        <v>0</v>
      </c>
      <c r="L131" s="7"/>
      <c r="M131" s="7"/>
      <c r="N131" s="7"/>
      <c r="O131" s="7"/>
      <c r="R13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31" s="7"/>
      <c r="T131" s="7" t="str">
        <f>IFERROR(Table9[[#This Row],[Total Compensation]]/Table9[[#This Row],[Hours in School Year]],"")</f>
        <v/>
      </c>
      <c r="V131" s="7" t="str">
        <f t="shared" si="6"/>
        <v/>
      </c>
      <c r="Y131" s="8" t="str">
        <f t="shared" si="7"/>
        <v/>
      </c>
    </row>
    <row r="132" spans="2:25" x14ac:dyDescent="0.25">
      <c r="B132" s="1"/>
      <c r="C132" s="1"/>
      <c r="D132" s="9"/>
      <c r="G132" s="7"/>
      <c r="H132" s="7">
        <f t="shared" si="4"/>
        <v>0</v>
      </c>
      <c r="I132" s="7"/>
      <c r="J132" s="7">
        <f t="shared" si="5"/>
        <v>0</v>
      </c>
      <c r="K132" s="43">
        <f>Table9[[#This Row],[Wages]]*'1 Spec Ed Teacher'!$H$3</f>
        <v>0</v>
      </c>
      <c r="L132" s="7"/>
      <c r="M132" s="7"/>
      <c r="N132" s="7"/>
      <c r="O132" s="7"/>
      <c r="R13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32" s="7"/>
      <c r="T132" s="7" t="str">
        <f>IFERROR(Table9[[#This Row],[Total Compensation]]/Table9[[#This Row],[Hours in School Year]],"")</f>
        <v/>
      </c>
      <c r="V132" s="7" t="str">
        <f t="shared" si="6"/>
        <v/>
      </c>
      <c r="Y132" s="8" t="str">
        <f t="shared" si="7"/>
        <v/>
      </c>
    </row>
    <row r="133" spans="2:25" x14ac:dyDescent="0.25">
      <c r="B133" s="1"/>
      <c r="C133" s="1"/>
      <c r="D133" s="9"/>
      <c r="G133" s="7"/>
      <c r="H133" s="7">
        <f t="shared" ref="H133:H196" si="8">G133*0.14</f>
        <v>0</v>
      </c>
      <c r="I133" s="7"/>
      <c r="J133" s="7">
        <f t="shared" ref="J133:J196" si="9">G133*0.0145</f>
        <v>0</v>
      </c>
      <c r="K133" s="43">
        <f>Table9[[#This Row],[Wages]]*'1 Spec Ed Teacher'!$H$3</f>
        <v>0</v>
      </c>
      <c r="L133" s="7"/>
      <c r="M133" s="7"/>
      <c r="N133" s="7"/>
      <c r="O133" s="7"/>
      <c r="R13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33" s="7"/>
      <c r="T133" s="7" t="str">
        <f>IFERROR(Table9[[#This Row],[Total Compensation]]/Table9[[#This Row],[Hours in School Year]],"")</f>
        <v/>
      </c>
      <c r="V133" s="7" t="str">
        <f t="shared" ref="V133:V196" si="10">IFERROR(IF(D133&gt;0,D133*U133,T133*U133),"")</f>
        <v/>
      </c>
      <c r="Y133" s="8" t="str">
        <f t="shared" si="7"/>
        <v/>
      </c>
    </row>
    <row r="134" spans="2:25" x14ac:dyDescent="0.25">
      <c r="B134" s="1"/>
      <c r="C134" s="1"/>
      <c r="D134" s="9"/>
      <c r="G134" s="7"/>
      <c r="H134" s="7">
        <f t="shared" si="8"/>
        <v>0</v>
      </c>
      <c r="I134" s="7"/>
      <c r="J134" s="7">
        <f t="shared" si="9"/>
        <v>0</v>
      </c>
      <c r="K134" s="43">
        <f>Table9[[#This Row],[Wages]]*'1 Spec Ed Teacher'!$H$3</f>
        <v>0</v>
      </c>
      <c r="L134" s="7"/>
      <c r="M134" s="7"/>
      <c r="N134" s="7"/>
      <c r="O134" s="7"/>
      <c r="R13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34" s="7"/>
      <c r="T134" s="7" t="str">
        <f>IFERROR(Table9[[#This Row],[Total Compensation]]/Table9[[#This Row],[Hours in School Year]],"")</f>
        <v/>
      </c>
      <c r="V134" s="7" t="str">
        <f t="shared" si="10"/>
        <v/>
      </c>
      <c r="Y134" s="8" t="str">
        <f t="shared" ref="Y134:Y197" si="11">IFERROR(V134/W134*X134,"")</f>
        <v/>
      </c>
    </row>
    <row r="135" spans="2:25" x14ac:dyDescent="0.25">
      <c r="B135" s="1"/>
      <c r="C135" s="1"/>
      <c r="D135" s="9"/>
      <c r="G135" s="7"/>
      <c r="H135" s="7">
        <f t="shared" si="8"/>
        <v>0</v>
      </c>
      <c r="I135" s="7"/>
      <c r="J135" s="7">
        <f t="shared" si="9"/>
        <v>0</v>
      </c>
      <c r="K135" s="43">
        <f>Table9[[#This Row],[Wages]]*'1 Spec Ed Teacher'!$H$3</f>
        <v>0</v>
      </c>
      <c r="L135" s="7"/>
      <c r="M135" s="7"/>
      <c r="N135" s="7"/>
      <c r="O135" s="7"/>
      <c r="R13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35" s="7"/>
      <c r="T135" s="7" t="str">
        <f>IFERROR(Table9[[#This Row],[Total Compensation]]/Table9[[#This Row],[Hours in School Year]],"")</f>
        <v/>
      </c>
      <c r="V135" s="7" t="str">
        <f t="shared" si="10"/>
        <v/>
      </c>
      <c r="Y135" s="8" t="str">
        <f t="shared" si="11"/>
        <v/>
      </c>
    </row>
    <row r="136" spans="2:25" x14ac:dyDescent="0.25">
      <c r="B136" s="1"/>
      <c r="C136" s="1"/>
      <c r="D136" s="9"/>
      <c r="G136" s="7"/>
      <c r="H136" s="7">
        <f t="shared" si="8"/>
        <v>0</v>
      </c>
      <c r="I136" s="7"/>
      <c r="J136" s="7">
        <f t="shared" si="9"/>
        <v>0</v>
      </c>
      <c r="K136" s="43">
        <f>Table9[[#This Row],[Wages]]*'1 Spec Ed Teacher'!$H$3</f>
        <v>0</v>
      </c>
      <c r="L136" s="7"/>
      <c r="M136" s="7"/>
      <c r="N136" s="7"/>
      <c r="O136" s="7"/>
      <c r="R13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36" s="7"/>
      <c r="T136" s="7" t="str">
        <f>IFERROR(Table9[[#This Row],[Total Compensation]]/Table9[[#This Row],[Hours in School Year]],"")</f>
        <v/>
      </c>
      <c r="V136" s="7" t="str">
        <f t="shared" si="10"/>
        <v/>
      </c>
      <c r="Y136" s="8" t="str">
        <f t="shared" si="11"/>
        <v/>
      </c>
    </row>
    <row r="137" spans="2:25" x14ac:dyDescent="0.25">
      <c r="B137" s="1"/>
      <c r="C137" s="1"/>
      <c r="D137" s="9"/>
      <c r="G137" s="7"/>
      <c r="H137" s="7">
        <f t="shared" si="8"/>
        <v>0</v>
      </c>
      <c r="I137" s="7"/>
      <c r="J137" s="7">
        <f t="shared" si="9"/>
        <v>0</v>
      </c>
      <c r="K137" s="43">
        <f>Table9[[#This Row],[Wages]]*'1 Spec Ed Teacher'!$H$3</f>
        <v>0</v>
      </c>
      <c r="L137" s="7"/>
      <c r="M137" s="7"/>
      <c r="N137" s="7"/>
      <c r="O137" s="7"/>
      <c r="R13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37" s="7"/>
      <c r="T137" s="7" t="str">
        <f>IFERROR(Table9[[#This Row],[Total Compensation]]/Table9[[#This Row],[Hours in School Year]],"")</f>
        <v/>
      </c>
      <c r="V137" s="7" t="str">
        <f t="shared" si="10"/>
        <v/>
      </c>
      <c r="Y137" s="8" t="str">
        <f t="shared" si="11"/>
        <v/>
      </c>
    </row>
    <row r="138" spans="2:25" x14ac:dyDescent="0.25">
      <c r="B138" s="1"/>
      <c r="C138" s="1"/>
      <c r="D138" s="9"/>
      <c r="G138" s="7"/>
      <c r="H138" s="7">
        <f t="shared" si="8"/>
        <v>0</v>
      </c>
      <c r="I138" s="7"/>
      <c r="J138" s="7">
        <f t="shared" si="9"/>
        <v>0</v>
      </c>
      <c r="K138" s="43">
        <f>Table9[[#This Row],[Wages]]*'1 Spec Ed Teacher'!$H$3</f>
        <v>0</v>
      </c>
      <c r="L138" s="7"/>
      <c r="M138" s="7"/>
      <c r="N138" s="7"/>
      <c r="O138" s="7"/>
      <c r="R13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38" s="7"/>
      <c r="T138" s="7" t="str">
        <f>IFERROR(Table9[[#This Row],[Total Compensation]]/Table9[[#This Row],[Hours in School Year]],"")</f>
        <v/>
      </c>
      <c r="V138" s="7" t="str">
        <f t="shared" si="10"/>
        <v/>
      </c>
      <c r="Y138" s="8" t="str">
        <f t="shared" si="11"/>
        <v/>
      </c>
    </row>
    <row r="139" spans="2:25" x14ac:dyDescent="0.25">
      <c r="B139" s="1"/>
      <c r="C139" s="1"/>
      <c r="D139" s="9"/>
      <c r="G139" s="7"/>
      <c r="H139" s="7">
        <f t="shared" si="8"/>
        <v>0</v>
      </c>
      <c r="I139" s="7"/>
      <c r="J139" s="7">
        <f t="shared" si="9"/>
        <v>0</v>
      </c>
      <c r="K139" s="43">
        <f>Table9[[#This Row],[Wages]]*'1 Spec Ed Teacher'!$H$3</f>
        <v>0</v>
      </c>
      <c r="L139" s="7"/>
      <c r="M139" s="7"/>
      <c r="N139" s="7"/>
      <c r="O139" s="7"/>
      <c r="R13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39" s="7"/>
      <c r="T139" s="7" t="str">
        <f>IFERROR(Table9[[#This Row],[Total Compensation]]/Table9[[#This Row],[Hours in School Year]],"")</f>
        <v/>
      </c>
      <c r="V139" s="7" t="str">
        <f t="shared" si="10"/>
        <v/>
      </c>
      <c r="Y139" s="8" t="str">
        <f t="shared" si="11"/>
        <v/>
      </c>
    </row>
    <row r="140" spans="2:25" x14ac:dyDescent="0.25">
      <c r="B140" s="1"/>
      <c r="C140" s="1"/>
      <c r="D140" s="9"/>
      <c r="G140" s="7"/>
      <c r="H140" s="7">
        <f t="shared" si="8"/>
        <v>0</v>
      </c>
      <c r="I140" s="7"/>
      <c r="J140" s="7">
        <f t="shared" si="9"/>
        <v>0</v>
      </c>
      <c r="K140" s="43">
        <f>Table9[[#This Row],[Wages]]*'1 Spec Ed Teacher'!$H$3</f>
        <v>0</v>
      </c>
      <c r="L140" s="7"/>
      <c r="M140" s="7"/>
      <c r="N140" s="7"/>
      <c r="O140" s="7"/>
      <c r="R14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40" s="7"/>
      <c r="T140" s="7" t="str">
        <f>IFERROR(Table9[[#This Row],[Total Compensation]]/Table9[[#This Row],[Hours in School Year]],"")</f>
        <v/>
      </c>
      <c r="V140" s="7" t="str">
        <f t="shared" si="10"/>
        <v/>
      </c>
      <c r="Y140" s="8" t="str">
        <f t="shared" si="11"/>
        <v/>
      </c>
    </row>
    <row r="141" spans="2:25" x14ac:dyDescent="0.25">
      <c r="B141" s="1"/>
      <c r="C141" s="1"/>
      <c r="D141" s="9"/>
      <c r="G141" s="7"/>
      <c r="H141" s="7">
        <f t="shared" si="8"/>
        <v>0</v>
      </c>
      <c r="I141" s="7"/>
      <c r="J141" s="7">
        <f t="shared" si="9"/>
        <v>0</v>
      </c>
      <c r="K141" s="43">
        <f>Table9[[#This Row],[Wages]]*'1 Spec Ed Teacher'!$H$3</f>
        <v>0</v>
      </c>
      <c r="L141" s="7"/>
      <c r="M141" s="7"/>
      <c r="N141" s="7"/>
      <c r="O141" s="7"/>
      <c r="R14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41" s="7"/>
      <c r="T141" s="7" t="str">
        <f>IFERROR(Table9[[#This Row],[Total Compensation]]/Table9[[#This Row],[Hours in School Year]],"")</f>
        <v/>
      </c>
      <c r="V141" s="7" t="str">
        <f t="shared" si="10"/>
        <v/>
      </c>
      <c r="Y141" s="8" t="str">
        <f t="shared" si="11"/>
        <v/>
      </c>
    </row>
    <row r="142" spans="2:25" x14ac:dyDescent="0.25">
      <c r="B142" s="1"/>
      <c r="C142" s="1"/>
      <c r="D142" s="9"/>
      <c r="G142" s="7"/>
      <c r="H142" s="7">
        <f t="shared" si="8"/>
        <v>0</v>
      </c>
      <c r="I142" s="7"/>
      <c r="J142" s="7">
        <f t="shared" si="9"/>
        <v>0</v>
      </c>
      <c r="K142" s="43">
        <f>Table9[[#This Row],[Wages]]*'1 Spec Ed Teacher'!$H$3</f>
        <v>0</v>
      </c>
      <c r="L142" s="7"/>
      <c r="M142" s="7"/>
      <c r="N142" s="7"/>
      <c r="O142" s="7"/>
      <c r="R14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42" s="7"/>
      <c r="T142" s="7" t="str">
        <f>IFERROR(Table9[[#This Row],[Total Compensation]]/Table9[[#This Row],[Hours in School Year]],"")</f>
        <v/>
      </c>
      <c r="V142" s="7" t="str">
        <f t="shared" si="10"/>
        <v/>
      </c>
      <c r="Y142" s="8" t="str">
        <f t="shared" si="11"/>
        <v/>
      </c>
    </row>
    <row r="143" spans="2:25" x14ac:dyDescent="0.25">
      <c r="B143" s="1"/>
      <c r="C143" s="1"/>
      <c r="D143" s="9"/>
      <c r="G143" s="7"/>
      <c r="H143" s="7">
        <f t="shared" si="8"/>
        <v>0</v>
      </c>
      <c r="I143" s="7"/>
      <c r="J143" s="7">
        <f t="shared" si="9"/>
        <v>0</v>
      </c>
      <c r="K143" s="43">
        <f>Table9[[#This Row],[Wages]]*'1 Spec Ed Teacher'!$H$3</f>
        <v>0</v>
      </c>
      <c r="L143" s="7"/>
      <c r="M143" s="7"/>
      <c r="N143" s="7"/>
      <c r="O143" s="7"/>
      <c r="R14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43" s="7"/>
      <c r="T143" s="7" t="str">
        <f>IFERROR(Table9[[#This Row],[Total Compensation]]/Table9[[#This Row],[Hours in School Year]],"")</f>
        <v/>
      </c>
      <c r="V143" s="7" t="str">
        <f t="shared" si="10"/>
        <v/>
      </c>
      <c r="Y143" s="8" t="str">
        <f t="shared" si="11"/>
        <v/>
      </c>
    </row>
    <row r="144" spans="2:25" x14ac:dyDescent="0.25">
      <c r="B144" s="1"/>
      <c r="C144" s="1"/>
      <c r="D144" s="9"/>
      <c r="G144" s="7"/>
      <c r="H144" s="7">
        <f t="shared" si="8"/>
        <v>0</v>
      </c>
      <c r="I144" s="7"/>
      <c r="J144" s="7">
        <f t="shared" si="9"/>
        <v>0</v>
      </c>
      <c r="K144" s="43">
        <f>Table9[[#This Row],[Wages]]*'1 Spec Ed Teacher'!$H$3</f>
        <v>0</v>
      </c>
      <c r="L144" s="7"/>
      <c r="M144" s="7"/>
      <c r="N144" s="7"/>
      <c r="O144" s="7"/>
      <c r="R14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44" s="7"/>
      <c r="T144" s="7" t="str">
        <f>IFERROR(Table9[[#This Row],[Total Compensation]]/Table9[[#This Row],[Hours in School Year]],"")</f>
        <v/>
      </c>
      <c r="V144" s="7" t="str">
        <f t="shared" si="10"/>
        <v/>
      </c>
      <c r="Y144" s="8" t="str">
        <f t="shared" si="11"/>
        <v/>
      </c>
    </row>
    <row r="145" spans="2:25" x14ac:dyDescent="0.25">
      <c r="B145" s="1"/>
      <c r="C145" s="1"/>
      <c r="D145" s="9"/>
      <c r="G145" s="7"/>
      <c r="H145" s="7">
        <f t="shared" si="8"/>
        <v>0</v>
      </c>
      <c r="I145" s="7"/>
      <c r="J145" s="7">
        <f t="shared" si="9"/>
        <v>0</v>
      </c>
      <c r="K145" s="43">
        <f>Table9[[#This Row],[Wages]]*'1 Spec Ed Teacher'!$H$3</f>
        <v>0</v>
      </c>
      <c r="L145" s="7"/>
      <c r="M145" s="7"/>
      <c r="N145" s="7"/>
      <c r="O145" s="7"/>
      <c r="R14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45" s="7"/>
      <c r="T145" s="7" t="str">
        <f>IFERROR(Table9[[#This Row],[Total Compensation]]/Table9[[#This Row],[Hours in School Year]],"")</f>
        <v/>
      </c>
      <c r="V145" s="7" t="str">
        <f t="shared" si="10"/>
        <v/>
      </c>
      <c r="Y145" s="8" t="str">
        <f t="shared" si="11"/>
        <v/>
      </c>
    </row>
    <row r="146" spans="2:25" x14ac:dyDescent="0.25">
      <c r="B146" s="1"/>
      <c r="C146" s="1"/>
      <c r="D146" s="9"/>
      <c r="G146" s="7"/>
      <c r="H146" s="7">
        <f t="shared" si="8"/>
        <v>0</v>
      </c>
      <c r="I146" s="7"/>
      <c r="J146" s="7">
        <f t="shared" si="9"/>
        <v>0</v>
      </c>
      <c r="K146" s="43">
        <f>Table9[[#This Row],[Wages]]*'1 Spec Ed Teacher'!$H$3</f>
        <v>0</v>
      </c>
      <c r="L146" s="7"/>
      <c r="M146" s="7"/>
      <c r="N146" s="7"/>
      <c r="O146" s="7"/>
      <c r="R14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46" s="7"/>
      <c r="T146" s="7" t="str">
        <f>IFERROR(Table9[[#This Row],[Total Compensation]]/Table9[[#This Row],[Hours in School Year]],"")</f>
        <v/>
      </c>
      <c r="V146" s="7" t="str">
        <f t="shared" si="10"/>
        <v/>
      </c>
      <c r="Y146" s="8" t="str">
        <f t="shared" si="11"/>
        <v/>
      </c>
    </row>
    <row r="147" spans="2:25" x14ac:dyDescent="0.25">
      <c r="B147" s="1"/>
      <c r="C147" s="1"/>
      <c r="D147" s="9"/>
      <c r="G147" s="7"/>
      <c r="H147" s="7">
        <f t="shared" si="8"/>
        <v>0</v>
      </c>
      <c r="I147" s="7"/>
      <c r="J147" s="7">
        <f t="shared" si="9"/>
        <v>0</v>
      </c>
      <c r="K147" s="43">
        <f>Table9[[#This Row],[Wages]]*'1 Spec Ed Teacher'!$H$3</f>
        <v>0</v>
      </c>
      <c r="L147" s="7"/>
      <c r="M147" s="7"/>
      <c r="N147" s="7"/>
      <c r="O147" s="7"/>
      <c r="R14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47" s="7"/>
      <c r="T147" s="7" t="str">
        <f>IFERROR(Table9[[#This Row],[Total Compensation]]/Table9[[#This Row],[Hours in School Year]],"")</f>
        <v/>
      </c>
      <c r="V147" s="7" t="str">
        <f t="shared" si="10"/>
        <v/>
      </c>
      <c r="Y147" s="8" t="str">
        <f t="shared" si="11"/>
        <v/>
      </c>
    </row>
    <row r="148" spans="2:25" x14ac:dyDescent="0.25">
      <c r="B148" s="1"/>
      <c r="C148" s="1"/>
      <c r="D148" s="9"/>
      <c r="G148" s="7"/>
      <c r="H148" s="7">
        <f t="shared" si="8"/>
        <v>0</v>
      </c>
      <c r="I148" s="7"/>
      <c r="J148" s="7">
        <f t="shared" si="9"/>
        <v>0</v>
      </c>
      <c r="K148" s="43">
        <f>Table9[[#This Row],[Wages]]*'1 Spec Ed Teacher'!$H$3</f>
        <v>0</v>
      </c>
      <c r="L148" s="7"/>
      <c r="M148" s="7"/>
      <c r="N148" s="7"/>
      <c r="O148" s="7"/>
      <c r="R14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48" s="7"/>
      <c r="T148" s="7" t="str">
        <f>IFERROR(Table9[[#This Row],[Total Compensation]]/Table9[[#This Row],[Hours in School Year]],"")</f>
        <v/>
      </c>
      <c r="V148" s="7" t="str">
        <f t="shared" si="10"/>
        <v/>
      </c>
      <c r="Y148" s="8" t="str">
        <f t="shared" si="11"/>
        <v/>
      </c>
    </row>
    <row r="149" spans="2:25" x14ac:dyDescent="0.25">
      <c r="B149" s="1"/>
      <c r="C149" s="1"/>
      <c r="D149" s="9"/>
      <c r="G149" s="7"/>
      <c r="H149" s="7">
        <f t="shared" si="8"/>
        <v>0</v>
      </c>
      <c r="I149" s="7"/>
      <c r="J149" s="7">
        <f t="shared" si="9"/>
        <v>0</v>
      </c>
      <c r="K149" s="43">
        <f>Table9[[#This Row],[Wages]]*'1 Spec Ed Teacher'!$H$3</f>
        <v>0</v>
      </c>
      <c r="L149" s="7"/>
      <c r="M149" s="7"/>
      <c r="N149" s="7"/>
      <c r="O149" s="7"/>
      <c r="R14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49" s="7"/>
      <c r="T149" s="7" t="str">
        <f>IFERROR(Table9[[#This Row],[Total Compensation]]/Table9[[#This Row],[Hours in School Year]],"")</f>
        <v/>
      </c>
      <c r="V149" s="7" t="str">
        <f t="shared" si="10"/>
        <v/>
      </c>
      <c r="Y149" s="8" t="str">
        <f t="shared" si="11"/>
        <v/>
      </c>
    </row>
    <row r="150" spans="2:25" x14ac:dyDescent="0.25">
      <c r="B150" s="1"/>
      <c r="C150" s="1"/>
      <c r="D150" s="9"/>
      <c r="G150" s="7"/>
      <c r="H150" s="7">
        <f t="shared" si="8"/>
        <v>0</v>
      </c>
      <c r="I150" s="7"/>
      <c r="J150" s="7">
        <f t="shared" si="9"/>
        <v>0</v>
      </c>
      <c r="K150" s="43">
        <f>Table9[[#This Row],[Wages]]*'1 Spec Ed Teacher'!$H$3</f>
        <v>0</v>
      </c>
      <c r="L150" s="7"/>
      <c r="M150" s="7"/>
      <c r="N150" s="7"/>
      <c r="O150" s="7"/>
      <c r="R15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50" s="7"/>
      <c r="T150" s="7" t="str">
        <f>IFERROR(Table9[[#This Row],[Total Compensation]]/Table9[[#This Row],[Hours in School Year]],"")</f>
        <v/>
      </c>
      <c r="V150" s="7" t="str">
        <f t="shared" si="10"/>
        <v/>
      </c>
      <c r="Y150" s="8" t="str">
        <f t="shared" si="11"/>
        <v/>
      </c>
    </row>
    <row r="151" spans="2:25" x14ac:dyDescent="0.25">
      <c r="B151" s="1"/>
      <c r="C151" s="1"/>
      <c r="D151" s="9"/>
      <c r="G151" s="7"/>
      <c r="H151" s="7">
        <f t="shared" si="8"/>
        <v>0</v>
      </c>
      <c r="I151" s="7"/>
      <c r="J151" s="7">
        <f t="shared" si="9"/>
        <v>0</v>
      </c>
      <c r="K151" s="43">
        <f>Table9[[#This Row],[Wages]]*'1 Spec Ed Teacher'!$H$3</f>
        <v>0</v>
      </c>
      <c r="L151" s="7"/>
      <c r="M151" s="7"/>
      <c r="N151" s="7"/>
      <c r="O151" s="7"/>
      <c r="R15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51" s="7"/>
      <c r="T151" s="7" t="str">
        <f>IFERROR(Table9[[#This Row],[Total Compensation]]/Table9[[#This Row],[Hours in School Year]],"")</f>
        <v/>
      </c>
      <c r="V151" s="7" t="str">
        <f t="shared" si="10"/>
        <v/>
      </c>
      <c r="Y151" s="8" t="str">
        <f t="shared" si="11"/>
        <v/>
      </c>
    </row>
    <row r="152" spans="2:25" x14ac:dyDescent="0.25">
      <c r="B152" s="1"/>
      <c r="C152" s="1"/>
      <c r="D152" s="9"/>
      <c r="G152" s="7"/>
      <c r="H152" s="7">
        <f t="shared" si="8"/>
        <v>0</v>
      </c>
      <c r="I152" s="7"/>
      <c r="J152" s="7">
        <f t="shared" si="9"/>
        <v>0</v>
      </c>
      <c r="K152" s="43">
        <f>Table9[[#This Row],[Wages]]*'1 Spec Ed Teacher'!$H$3</f>
        <v>0</v>
      </c>
      <c r="L152" s="7"/>
      <c r="M152" s="7"/>
      <c r="N152" s="7"/>
      <c r="O152" s="7"/>
      <c r="R15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52" s="7"/>
      <c r="T152" s="7" t="str">
        <f>IFERROR(Table9[[#This Row],[Total Compensation]]/Table9[[#This Row],[Hours in School Year]],"")</f>
        <v/>
      </c>
      <c r="V152" s="7" t="str">
        <f t="shared" si="10"/>
        <v/>
      </c>
      <c r="Y152" s="8" t="str">
        <f t="shared" si="11"/>
        <v/>
      </c>
    </row>
    <row r="153" spans="2:25" x14ac:dyDescent="0.25">
      <c r="B153" s="1"/>
      <c r="C153" s="1"/>
      <c r="D153" s="9"/>
      <c r="G153" s="7"/>
      <c r="H153" s="7">
        <f t="shared" si="8"/>
        <v>0</v>
      </c>
      <c r="I153" s="7"/>
      <c r="J153" s="7">
        <f t="shared" si="9"/>
        <v>0</v>
      </c>
      <c r="K153" s="43">
        <f>Table9[[#This Row],[Wages]]*'1 Spec Ed Teacher'!$H$3</f>
        <v>0</v>
      </c>
      <c r="L153" s="7"/>
      <c r="M153" s="7"/>
      <c r="N153" s="7"/>
      <c r="O153" s="7"/>
      <c r="R15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53" s="7"/>
      <c r="T153" s="7" t="str">
        <f>IFERROR(Table9[[#This Row],[Total Compensation]]/Table9[[#This Row],[Hours in School Year]],"")</f>
        <v/>
      </c>
      <c r="V153" s="7" t="str">
        <f t="shared" si="10"/>
        <v/>
      </c>
      <c r="Y153" s="8" t="str">
        <f t="shared" si="11"/>
        <v/>
      </c>
    </row>
    <row r="154" spans="2:25" x14ac:dyDescent="0.25">
      <c r="B154" s="1"/>
      <c r="C154" s="1"/>
      <c r="D154" s="9"/>
      <c r="G154" s="7"/>
      <c r="H154" s="7">
        <f t="shared" si="8"/>
        <v>0</v>
      </c>
      <c r="I154" s="7"/>
      <c r="J154" s="7">
        <f t="shared" si="9"/>
        <v>0</v>
      </c>
      <c r="K154" s="43">
        <f>Table9[[#This Row],[Wages]]*'1 Spec Ed Teacher'!$H$3</f>
        <v>0</v>
      </c>
      <c r="L154" s="7"/>
      <c r="M154" s="7"/>
      <c r="N154" s="7"/>
      <c r="O154" s="7"/>
      <c r="R15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54" s="7"/>
      <c r="T154" s="7" t="str">
        <f>IFERROR(Table9[[#This Row],[Total Compensation]]/Table9[[#This Row],[Hours in School Year]],"")</f>
        <v/>
      </c>
      <c r="V154" s="7" t="str">
        <f t="shared" si="10"/>
        <v/>
      </c>
      <c r="Y154" s="8" t="str">
        <f t="shared" si="11"/>
        <v/>
      </c>
    </row>
    <row r="155" spans="2:25" x14ac:dyDescent="0.25">
      <c r="B155" s="1"/>
      <c r="C155" s="1"/>
      <c r="D155" s="9"/>
      <c r="G155" s="7"/>
      <c r="H155" s="7">
        <f t="shared" si="8"/>
        <v>0</v>
      </c>
      <c r="I155" s="7"/>
      <c r="J155" s="7">
        <f t="shared" si="9"/>
        <v>0</v>
      </c>
      <c r="K155" s="43">
        <f>Table9[[#This Row],[Wages]]*'1 Spec Ed Teacher'!$H$3</f>
        <v>0</v>
      </c>
      <c r="L155" s="7"/>
      <c r="M155" s="7"/>
      <c r="N155" s="7"/>
      <c r="O155" s="7"/>
      <c r="R15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55" s="7"/>
      <c r="T155" s="7" t="str">
        <f>IFERROR(Table9[[#This Row],[Total Compensation]]/Table9[[#This Row],[Hours in School Year]],"")</f>
        <v/>
      </c>
      <c r="V155" s="7" t="str">
        <f t="shared" si="10"/>
        <v/>
      </c>
      <c r="Y155" s="8" t="str">
        <f t="shared" si="11"/>
        <v/>
      </c>
    </row>
    <row r="156" spans="2:25" x14ac:dyDescent="0.25">
      <c r="B156" s="1"/>
      <c r="C156" s="1"/>
      <c r="D156" s="9"/>
      <c r="G156" s="7"/>
      <c r="H156" s="7">
        <f t="shared" si="8"/>
        <v>0</v>
      </c>
      <c r="I156" s="7"/>
      <c r="J156" s="7">
        <f t="shared" si="9"/>
        <v>0</v>
      </c>
      <c r="K156" s="43">
        <f>Table9[[#This Row],[Wages]]*'1 Spec Ed Teacher'!$H$3</f>
        <v>0</v>
      </c>
      <c r="L156" s="7"/>
      <c r="M156" s="7"/>
      <c r="N156" s="7"/>
      <c r="O156" s="7"/>
      <c r="R15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56" s="7"/>
      <c r="T156" s="7" t="str">
        <f>IFERROR(Table9[[#This Row],[Total Compensation]]/Table9[[#This Row],[Hours in School Year]],"")</f>
        <v/>
      </c>
      <c r="V156" s="7" t="str">
        <f t="shared" si="10"/>
        <v/>
      </c>
      <c r="Y156" s="8" t="str">
        <f t="shared" si="11"/>
        <v/>
      </c>
    </row>
    <row r="157" spans="2:25" x14ac:dyDescent="0.25">
      <c r="B157" s="1"/>
      <c r="C157" s="1"/>
      <c r="D157" s="9"/>
      <c r="G157" s="7"/>
      <c r="H157" s="7">
        <f t="shared" si="8"/>
        <v>0</v>
      </c>
      <c r="I157" s="7"/>
      <c r="J157" s="7">
        <f t="shared" si="9"/>
        <v>0</v>
      </c>
      <c r="K157" s="43">
        <f>Table9[[#This Row],[Wages]]*'1 Spec Ed Teacher'!$H$3</f>
        <v>0</v>
      </c>
      <c r="L157" s="7"/>
      <c r="M157" s="7"/>
      <c r="N157" s="7"/>
      <c r="O157" s="7"/>
      <c r="R15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57" s="7"/>
      <c r="T157" s="7" t="str">
        <f>IFERROR(Table9[[#This Row],[Total Compensation]]/Table9[[#This Row],[Hours in School Year]],"")</f>
        <v/>
      </c>
      <c r="V157" s="7" t="str">
        <f t="shared" si="10"/>
        <v/>
      </c>
      <c r="Y157" s="8" t="str">
        <f t="shared" si="11"/>
        <v/>
      </c>
    </row>
    <row r="158" spans="2:25" x14ac:dyDescent="0.25">
      <c r="B158" s="1"/>
      <c r="C158" s="1"/>
      <c r="D158" s="9"/>
      <c r="G158" s="7"/>
      <c r="H158" s="7">
        <f t="shared" si="8"/>
        <v>0</v>
      </c>
      <c r="I158" s="7"/>
      <c r="J158" s="7">
        <f t="shared" si="9"/>
        <v>0</v>
      </c>
      <c r="K158" s="43">
        <f>Table9[[#This Row],[Wages]]*'1 Spec Ed Teacher'!$H$3</f>
        <v>0</v>
      </c>
      <c r="L158" s="7"/>
      <c r="M158" s="7"/>
      <c r="N158" s="7"/>
      <c r="O158" s="7"/>
      <c r="R15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58" s="7"/>
      <c r="T158" s="7" t="str">
        <f>IFERROR(Table9[[#This Row],[Total Compensation]]/Table9[[#This Row],[Hours in School Year]],"")</f>
        <v/>
      </c>
      <c r="V158" s="7" t="str">
        <f t="shared" si="10"/>
        <v/>
      </c>
      <c r="Y158" s="8" t="str">
        <f t="shared" si="11"/>
        <v/>
      </c>
    </row>
    <row r="159" spans="2:25" x14ac:dyDescent="0.25">
      <c r="B159" s="1"/>
      <c r="C159" s="1"/>
      <c r="D159" s="9"/>
      <c r="G159" s="7"/>
      <c r="H159" s="7">
        <f t="shared" si="8"/>
        <v>0</v>
      </c>
      <c r="I159" s="7"/>
      <c r="J159" s="7">
        <f t="shared" si="9"/>
        <v>0</v>
      </c>
      <c r="K159" s="43">
        <f>Table9[[#This Row],[Wages]]*'1 Spec Ed Teacher'!$H$3</f>
        <v>0</v>
      </c>
      <c r="L159" s="7"/>
      <c r="M159" s="7"/>
      <c r="N159" s="7"/>
      <c r="O159" s="7"/>
      <c r="R15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59" s="7"/>
      <c r="T159" s="7" t="str">
        <f>IFERROR(Table9[[#This Row],[Total Compensation]]/Table9[[#This Row],[Hours in School Year]],"")</f>
        <v/>
      </c>
      <c r="V159" s="7" t="str">
        <f t="shared" si="10"/>
        <v/>
      </c>
      <c r="Y159" s="8" t="str">
        <f t="shared" si="11"/>
        <v/>
      </c>
    </row>
    <row r="160" spans="2:25" x14ac:dyDescent="0.25">
      <c r="B160" s="1"/>
      <c r="C160" s="1"/>
      <c r="D160" s="9"/>
      <c r="G160" s="7"/>
      <c r="H160" s="7">
        <f t="shared" si="8"/>
        <v>0</v>
      </c>
      <c r="I160" s="7"/>
      <c r="J160" s="7">
        <f t="shared" si="9"/>
        <v>0</v>
      </c>
      <c r="K160" s="43">
        <f>Table9[[#This Row],[Wages]]*'1 Spec Ed Teacher'!$H$3</f>
        <v>0</v>
      </c>
      <c r="L160" s="7"/>
      <c r="M160" s="7"/>
      <c r="N160" s="7"/>
      <c r="O160" s="7"/>
      <c r="R16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60" s="7"/>
      <c r="T160" s="7" t="str">
        <f>IFERROR(Table9[[#This Row],[Total Compensation]]/Table9[[#This Row],[Hours in School Year]],"")</f>
        <v/>
      </c>
      <c r="V160" s="7" t="str">
        <f t="shared" si="10"/>
        <v/>
      </c>
      <c r="Y160" s="8" t="str">
        <f t="shared" si="11"/>
        <v/>
      </c>
    </row>
    <row r="161" spans="2:25" x14ac:dyDescent="0.25">
      <c r="B161" s="1"/>
      <c r="C161" s="1"/>
      <c r="D161" s="9"/>
      <c r="G161" s="7"/>
      <c r="H161" s="7">
        <f t="shared" si="8"/>
        <v>0</v>
      </c>
      <c r="I161" s="7"/>
      <c r="J161" s="7">
        <f t="shared" si="9"/>
        <v>0</v>
      </c>
      <c r="K161" s="43">
        <f>Table9[[#This Row],[Wages]]*'1 Spec Ed Teacher'!$H$3</f>
        <v>0</v>
      </c>
      <c r="L161" s="7"/>
      <c r="M161" s="7"/>
      <c r="N161" s="7"/>
      <c r="O161" s="7"/>
      <c r="R16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61" s="7"/>
      <c r="T161" s="7" t="str">
        <f>IFERROR(Table9[[#This Row],[Total Compensation]]/Table9[[#This Row],[Hours in School Year]],"")</f>
        <v/>
      </c>
      <c r="V161" s="7" t="str">
        <f t="shared" si="10"/>
        <v/>
      </c>
      <c r="Y161" s="8" t="str">
        <f t="shared" si="11"/>
        <v/>
      </c>
    </row>
    <row r="162" spans="2:25" x14ac:dyDescent="0.25">
      <c r="B162" s="1"/>
      <c r="C162" s="1"/>
      <c r="D162" s="9"/>
      <c r="G162" s="7"/>
      <c r="H162" s="7">
        <f t="shared" si="8"/>
        <v>0</v>
      </c>
      <c r="I162" s="7"/>
      <c r="J162" s="7">
        <f t="shared" si="9"/>
        <v>0</v>
      </c>
      <c r="K162" s="43">
        <f>Table9[[#This Row],[Wages]]*'1 Spec Ed Teacher'!$H$3</f>
        <v>0</v>
      </c>
      <c r="L162" s="7"/>
      <c r="M162" s="7"/>
      <c r="N162" s="7"/>
      <c r="O162" s="7"/>
      <c r="R16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62" s="7"/>
      <c r="T162" s="7" t="str">
        <f>IFERROR(Table9[[#This Row],[Total Compensation]]/Table9[[#This Row],[Hours in School Year]],"")</f>
        <v/>
      </c>
      <c r="V162" s="7" t="str">
        <f t="shared" si="10"/>
        <v/>
      </c>
      <c r="Y162" s="8" t="str">
        <f t="shared" si="11"/>
        <v/>
      </c>
    </row>
    <row r="163" spans="2:25" x14ac:dyDescent="0.25">
      <c r="B163" s="1"/>
      <c r="C163" s="1"/>
      <c r="D163" s="9"/>
      <c r="G163" s="7"/>
      <c r="H163" s="7">
        <f t="shared" si="8"/>
        <v>0</v>
      </c>
      <c r="I163" s="7"/>
      <c r="J163" s="7">
        <f t="shared" si="9"/>
        <v>0</v>
      </c>
      <c r="K163" s="43">
        <f>Table9[[#This Row],[Wages]]*'1 Spec Ed Teacher'!$H$3</f>
        <v>0</v>
      </c>
      <c r="L163" s="7"/>
      <c r="M163" s="7"/>
      <c r="N163" s="7"/>
      <c r="O163" s="7"/>
      <c r="R16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63" s="7"/>
      <c r="T163" s="7" t="str">
        <f>IFERROR(Table9[[#This Row],[Total Compensation]]/Table9[[#This Row],[Hours in School Year]],"")</f>
        <v/>
      </c>
      <c r="V163" s="7" t="str">
        <f t="shared" si="10"/>
        <v/>
      </c>
      <c r="Y163" s="8" t="str">
        <f t="shared" si="11"/>
        <v/>
      </c>
    </row>
    <row r="164" spans="2:25" x14ac:dyDescent="0.25">
      <c r="B164" s="1"/>
      <c r="C164" s="1"/>
      <c r="D164" s="9"/>
      <c r="G164" s="7"/>
      <c r="H164" s="7">
        <f t="shared" si="8"/>
        <v>0</v>
      </c>
      <c r="I164" s="7"/>
      <c r="J164" s="7">
        <f t="shared" si="9"/>
        <v>0</v>
      </c>
      <c r="K164" s="43">
        <f>Table9[[#This Row],[Wages]]*'1 Spec Ed Teacher'!$H$3</f>
        <v>0</v>
      </c>
      <c r="L164" s="7"/>
      <c r="M164" s="7"/>
      <c r="N164" s="7"/>
      <c r="O164" s="7"/>
      <c r="R16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64" s="7"/>
      <c r="T164" s="7" t="str">
        <f>IFERROR(Table9[[#This Row],[Total Compensation]]/Table9[[#This Row],[Hours in School Year]],"")</f>
        <v/>
      </c>
      <c r="V164" s="7" t="str">
        <f t="shared" si="10"/>
        <v/>
      </c>
      <c r="Y164" s="8" t="str">
        <f t="shared" si="11"/>
        <v/>
      </c>
    </row>
    <row r="165" spans="2:25" x14ac:dyDescent="0.25">
      <c r="B165" s="1"/>
      <c r="C165" s="1"/>
      <c r="D165" s="9"/>
      <c r="G165" s="7"/>
      <c r="H165" s="7">
        <f t="shared" si="8"/>
        <v>0</v>
      </c>
      <c r="I165" s="7"/>
      <c r="J165" s="7">
        <f t="shared" si="9"/>
        <v>0</v>
      </c>
      <c r="K165" s="43">
        <f>Table9[[#This Row],[Wages]]*'1 Spec Ed Teacher'!$H$3</f>
        <v>0</v>
      </c>
      <c r="L165" s="7"/>
      <c r="M165" s="7"/>
      <c r="N165" s="7"/>
      <c r="O165" s="7"/>
      <c r="R16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65" s="7"/>
      <c r="T165" s="7" t="str">
        <f>IFERROR(Table9[[#This Row],[Total Compensation]]/Table9[[#This Row],[Hours in School Year]],"")</f>
        <v/>
      </c>
      <c r="V165" s="7" t="str">
        <f t="shared" si="10"/>
        <v/>
      </c>
      <c r="Y165" s="8" t="str">
        <f t="shared" si="11"/>
        <v/>
      </c>
    </row>
    <row r="166" spans="2:25" x14ac:dyDescent="0.25">
      <c r="B166" s="1"/>
      <c r="C166" s="1"/>
      <c r="D166" s="9"/>
      <c r="G166" s="7"/>
      <c r="H166" s="7">
        <f t="shared" si="8"/>
        <v>0</v>
      </c>
      <c r="I166" s="7"/>
      <c r="J166" s="7">
        <f t="shared" si="9"/>
        <v>0</v>
      </c>
      <c r="K166" s="43">
        <f>Table9[[#This Row],[Wages]]*'1 Spec Ed Teacher'!$H$3</f>
        <v>0</v>
      </c>
      <c r="L166" s="7"/>
      <c r="M166" s="7"/>
      <c r="N166" s="7"/>
      <c r="O166" s="7"/>
      <c r="R16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66" s="7"/>
      <c r="T166" s="7" t="str">
        <f>IFERROR(Table9[[#This Row],[Total Compensation]]/Table9[[#This Row],[Hours in School Year]],"")</f>
        <v/>
      </c>
      <c r="V166" s="7" t="str">
        <f t="shared" si="10"/>
        <v/>
      </c>
      <c r="Y166" s="8" t="str">
        <f t="shared" si="11"/>
        <v/>
      </c>
    </row>
    <row r="167" spans="2:25" x14ac:dyDescent="0.25">
      <c r="B167" s="1"/>
      <c r="C167" s="1"/>
      <c r="D167" s="9"/>
      <c r="G167" s="7"/>
      <c r="H167" s="7">
        <f t="shared" si="8"/>
        <v>0</v>
      </c>
      <c r="I167" s="7"/>
      <c r="J167" s="7">
        <f t="shared" si="9"/>
        <v>0</v>
      </c>
      <c r="K167" s="43">
        <f>Table9[[#This Row],[Wages]]*'1 Spec Ed Teacher'!$H$3</f>
        <v>0</v>
      </c>
      <c r="L167" s="7"/>
      <c r="M167" s="7"/>
      <c r="N167" s="7"/>
      <c r="O167" s="7"/>
      <c r="R16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67" s="7"/>
      <c r="T167" s="7" t="str">
        <f>IFERROR(Table9[[#This Row],[Total Compensation]]/Table9[[#This Row],[Hours in School Year]],"")</f>
        <v/>
      </c>
      <c r="V167" s="7" t="str">
        <f t="shared" si="10"/>
        <v/>
      </c>
      <c r="Y167" s="8" t="str">
        <f t="shared" si="11"/>
        <v/>
      </c>
    </row>
    <row r="168" spans="2:25" x14ac:dyDescent="0.25">
      <c r="B168" s="1"/>
      <c r="C168" s="1"/>
      <c r="D168" s="9"/>
      <c r="G168" s="7"/>
      <c r="H168" s="7">
        <f t="shared" si="8"/>
        <v>0</v>
      </c>
      <c r="I168" s="7"/>
      <c r="J168" s="7">
        <f t="shared" si="9"/>
        <v>0</v>
      </c>
      <c r="K168" s="43">
        <f>Table9[[#This Row],[Wages]]*'1 Spec Ed Teacher'!$H$3</f>
        <v>0</v>
      </c>
      <c r="L168" s="7"/>
      <c r="M168" s="7"/>
      <c r="N168" s="7"/>
      <c r="O168" s="7"/>
      <c r="R16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68" s="7"/>
      <c r="T168" s="7" t="str">
        <f>IFERROR(Table9[[#This Row],[Total Compensation]]/Table9[[#This Row],[Hours in School Year]],"")</f>
        <v/>
      </c>
      <c r="V168" s="7" t="str">
        <f t="shared" si="10"/>
        <v/>
      </c>
      <c r="Y168" s="8" t="str">
        <f t="shared" si="11"/>
        <v/>
      </c>
    </row>
    <row r="169" spans="2:25" x14ac:dyDescent="0.25">
      <c r="B169" s="1"/>
      <c r="C169" s="1"/>
      <c r="D169" s="9"/>
      <c r="G169" s="7"/>
      <c r="H169" s="7">
        <f t="shared" si="8"/>
        <v>0</v>
      </c>
      <c r="I169" s="7"/>
      <c r="J169" s="7">
        <f t="shared" si="9"/>
        <v>0</v>
      </c>
      <c r="K169" s="43">
        <f>Table9[[#This Row],[Wages]]*'1 Spec Ed Teacher'!$H$3</f>
        <v>0</v>
      </c>
      <c r="L169" s="7"/>
      <c r="M169" s="7"/>
      <c r="N169" s="7"/>
      <c r="O169" s="7"/>
      <c r="R16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69" s="7"/>
      <c r="T169" s="7" t="str">
        <f>IFERROR(Table9[[#This Row],[Total Compensation]]/Table9[[#This Row],[Hours in School Year]],"")</f>
        <v/>
      </c>
      <c r="V169" s="7" t="str">
        <f t="shared" si="10"/>
        <v/>
      </c>
      <c r="Y169" s="8" t="str">
        <f t="shared" si="11"/>
        <v/>
      </c>
    </row>
    <row r="170" spans="2:25" x14ac:dyDescent="0.25">
      <c r="B170" s="1"/>
      <c r="C170" s="1"/>
      <c r="D170" s="9"/>
      <c r="G170" s="7"/>
      <c r="H170" s="7">
        <f t="shared" si="8"/>
        <v>0</v>
      </c>
      <c r="I170" s="7"/>
      <c r="J170" s="7">
        <f t="shared" si="9"/>
        <v>0</v>
      </c>
      <c r="K170" s="43">
        <f>Table9[[#This Row],[Wages]]*'1 Spec Ed Teacher'!$H$3</f>
        <v>0</v>
      </c>
      <c r="L170" s="7"/>
      <c r="M170" s="7"/>
      <c r="N170" s="7"/>
      <c r="O170" s="7"/>
      <c r="R17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70" s="7"/>
      <c r="T170" s="7" t="str">
        <f>IFERROR(Table9[[#This Row],[Total Compensation]]/Table9[[#This Row],[Hours in School Year]],"")</f>
        <v/>
      </c>
      <c r="V170" s="7" t="str">
        <f t="shared" si="10"/>
        <v/>
      </c>
      <c r="Y170" s="8" t="str">
        <f t="shared" si="11"/>
        <v/>
      </c>
    </row>
    <row r="171" spans="2:25" x14ac:dyDescent="0.25">
      <c r="B171" s="1"/>
      <c r="C171" s="1"/>
      <c r="D171" s="9"/>
      <c r="G171" s="7"/>
      <c r="H171" s="7">
        <f t="shared" si="8"/>
        <v>0</v>
      </c>
      <c r="I171" s="7"/>
      <c r="J171" s="7">
        <f t="shared" si="9"/>
        <v>0</v>
      </c>
      <c r="K171" s="43">
        <f>Table9[[#This Row],[Wages]]*'1 Spec Ed Teacher'!$H$3</f>
        <v>0</v>
      </c>
      <c r="L171" s="7"/>
      <c r="M171" s="7"/>
      <c r="N171" s="7"/>
      <c r="O171" s="7"/>
      <c r="R17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71" s="7"/>
      <c r="T171" s="7" t="str">
        <f>IFERROR(Table9[[#This Row],[Total Compensation]]/Table9[[#This Row],[Hours in School Year]],"")</f>
        <v/>
      </c>
      <c r="V171" s="7" t="str">
        <f t="shared" si="10"/>
        <v/>
      </c>
      <c r="Y171" s="8" t="str">
        <f t="shared" si="11"/>
        <v/>
      </c>
    </row>
    <row r="172" spans="2:25" x14ac:dyDescent="0.25">
      <c r="B172" s="1"/>
      <c r="C172" s="1"/>
      <c r="D172" s="9"/>
      <c r="G172" s="7"/>
      <c r="H172" s="7">
        <f t="shared" si="8"/>
        <v>0</v>
      </c>
      <c r="I172" s="7"/>
      <c r="J172" s="7">
        <f t="shared" si="9"/>
        <v>0</v>
      </c>
      <c r="K172" s="43">
        <f>Table9[[#This Row],[Wages]]*'1 Spec Ed Teacher'!$H$3</f>
        <v>0</v>
      </c>
      <c r="L172" s="7"/>
      <c r="M172" s="7"/>
      <c r="N172" s="7"/>
      <c r="O172" s="7"/>
      <c r="R17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72" s="7"/>
      <c r="T172" s="7" t="str">
        <f>IFERROR(Table9[[#This Row],[Total Compensation]]/Table9[[#This Row],[Hours in School Year]],"")</f>
        <v/>
      </c>
      <c r="V172" s="7" t="str">
        <f t="shared" si="10"/>
        <v/>
      </c>
      <c r="Y172" s="8" t="str">
        <f t="shared" si="11"/>
        <v/>
      </c>
    </row>
    <row r="173" spans="2:25" x14ac:dyDescent="0.25">
      <c r="B173" s="1"/>
      <c r="C173" s="1"/>
      <c r="D173" s="9"/>
      <c r="G173" s="7"/>
      <c r="H173" s="7">
        <f t="shared" si="8"/>
        <v>0</v>
      </c>
      <c r="I173" s="7"/>
      <c r="J173" s="7">
        <f t="shared" si="9"/>
        <v>0</v>
      </c>
      <c r="K173" s="43">
        <f>Table9[[#This Row],[Wages]]*'1 Spec Ed Teacher'!$H$3</f>
        <v>0</v>
      </c>
      <c r="L173" s="7"/>
      <c r="M173" s="7"/>
      <c r="N173" s="7"/>
      <c r="O173" s="7"/>
      <c r="R17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73" s="7"/>
      <c r="T173" s="7" t="str">
        <f>IFERROR(Table9[[#This Row],[Total Compensation]]/Table9[[#This Row],[Hours in School Year]],"")</f>
        <v/>
      </c>
      <c r="V173" s="7" t="str">
        <f t="shared" si="10"/>
        <v/>
      </c>
      <c r="Y173" s="8" t="str">
        <f t="shared" si="11"/>
        <v/>
      </c>
    </row>
    <row r="174" spans="2:25" x14ac:dyDescent="0.25">
      <c r="B174" s="1"/>
      <c r="C174" s="1"/>
      <c r="D174" s="9"/>
      <c r="G174" s="7"/>
      <c r="H174" s="7">
        <f t="shared" si="8"/>
        <v>0</v>
      </c>
      <c r="I174" s="7"/>
      <c r="J174" s="7">
        <f t="shared" si="9"/>
        <v>0</v>
      </c>
      <c r="K174" s="43">
        <f>Table9[[#This Row],[Wages]]*'1 Spec Ed Teacher'!$H$3</f>
        <v>0</v>
      </c>
      <c r="L174" s="7"/>
      <c r="M174" s="7"/>
      <c r="N174" s="7"/>
      <c r="O174" s="7"/>
      <c r="R17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74" s="7"/>
      <c r="T174" s="7" t="str">
        <f>IFERROR(Table9[[#This Row],[Total Compensation]]/Table9[[#This Row],[Hours in School Year]],"")</f>
        <v/>
      </c>
      <c r="V174" s="7" t="str">
        <f t="shared" si="10"/>
        <v/>
      </c>
      <c r="Y174" s="8" t="str">
        <f t="shared" si="11"/>
        <v/>
      </c>
    </row>
    <row r="175" spans="2:25" x14ac:dyDescent="0.25">
      <c r="B175" s="1"/>
      <c r="C175" s="1"/>
      <c r="D175" s="9"/>
      <c r="G175" s="7"/>
      <c r="H175" s="7">
        <f t="shared" si="8"/>
        <v>0</v>
      </c>
      <c r="I175" s="7"/>
      <c r="J175" s="7">
        <f t="shared" si="9"/>
        <v>0</v>
      </c>
      <c r="K175" s="43">
        <f>Table9[[#This Row],[Wages]]*'1 Spec Ed Teacher'!$H$3</f>
        <v>0</v>
      </c>
      <c r="L175" s="7"/>
      <c r="M175" s="7"/>
      <c r="N175" s="7"/>
      <c r="O175" s="7"/>
      <c r="R17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75" s="7"/>
      <c r="T175" s="7" t="str">
        <f>IFERROR(Table9[[#This Row],[Total Compensation]]/Table9[[#This Row],[Hours in School Year]],"")</f>
        <v/>
      </c>
      <c r="V175" s="7" t="str">
        <f t="shared" si="10"/>
        <v/>
      </c>
      <c r="Y175" s="8" t="str">
        <f t="shared" si="11"/>
        <v/>
      </c>
    </row>
    <row r="176" spans="2:25" x14ac:dyDescent="0.25">
      <c r="B176" s="1"/>
      <c r="C176" s="1"/>
      <c r="D176" s="9"/>
      <c r="G176" s="7"/>
      <c r="H176" s="7">
        <f t="shared" si="8"/>
        <v>0</v>
      </c>
      <c r="I176" s="7"/>
      <c r="J176" s="7">
        <f t="shared" si="9"/>
        <v>0</v>
      </c>
      <c r="K176" s="43">
        <f>Table9[[#This Row],[Wages]]*'1 Spec Ed Teacher'!$H$3</f>
        <v>0</v>
      </c>
      <c r="L176" s="7"/>
      <c r="M176" s="7"/>
      <c r="N176" s="7"/>
      <c r="O176" s="7"/>
      <c r="R17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76" s="7"/>
      <c r="T176" s="7" t="str">
        <f>IFERROR(Table9[[#This Row],[Total Compensation]]/Table9[[#This Row],[Hours in School Year]],"")</f>
        <v/>
      </c>
      <c r="V176" s="7" t="str">
        <f t="shared" si="10"/>
        <v/>
      </c>
      <c r="Y176" s="8" t="str">
        <f t="shared" si="11"/>
        <v/>
      </c>
    </row>
    <row r="177" spans="2:25" x14ac:dyDescent="0.25">
      <c r="B177" s="1"/>
      <c r="C177" s="1"/>
      <c r="D177" s="9"/>
      <c r="G177" s="7"/>
      <c r="H177" s="7">
        <f t="shared" si="8"/>
        <v>0</v>
      </c>
      <c r="I177" s="7"/>
      <c r="J177" s="7">
        <f t="shared" si="9"/>
        <v>0</v>
      </c>
      <c r="K177" s="43">
        <f>Table9[[#This Row],[Wages]]*'1 Spec Ed Teacher'!$H$3</f>
        <v>0</v>
      </c>
      <c r="L177" s="7"/>
      <c r="M177" s="7"/>
      <c r="N177" s="7"/>
      <c r="O177" s="7"/>
      <c r="R17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77" s="7"/>
      <c r="T177" s="7" t="str">
        <f>IFERROR(Table9[[#This Row],[Total Compensation]]/Table9[[#This Row],[Hours in School Year]],"")</f>
        <v/>
      </c>
      <c r="V177" s="7" t="str">
        <f t="shared" si="10"/>
        <v/>
      </c>
      <c r="Y177" s="8" t="str">
        <f t="shared" si="11"/>
        <v/>
      </c>
    </row>
    <row r="178" spans="2:25" x14ac:dyDescent="0.25">
      <c r="B178" s="1"/>
      <c r="C178" s="1"/>
      <c r="D178" s="9"/>
      <c r="G178" s="7"/>
      <c r="H178" s="7">
        <f t="shared" si="8"/>
        <v>0</v>
      </c>
      <c r="I178" s="7"/>
      <c r="J178" s="7">
        <f t="shared" si="9"/>
        <v>0</v>
      </c>
      <c r="K178" s="43">
        <f>Table9[[#This Row],[Wages]]*'1 Spec Ed Teacher'!$H$3</f>
        <v>0</v>
      </c>
      <c r="L178" s="7"/>
      <c r="M178" s="7"/>
      <c r="N178" s="7"/>
      <c r="O178" s="7"/>
      <c r="R17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78" s="7"/>
      <c r="T178" s="7" t="str">
        <f>IFERROR(Table9[[#This Row],[Total Compensation]]/Table9[[#This Row],[Hours in School Year]],"")</f>
        <v/>
      </c>
      <c r="V178" s="7" t="str">
        <f t="shared" si="10"/>
        <v/>
      </c>
      <c r="Y178" s="8" t="str">
        <f t="shared" si="11"/>
        <v/>
      </c>
    </row>
    <row r="179" spans="2:25" x14ac:dyDescent="0.25">
      <c r="B179" s="1"/>
      <c r="C179" s="1"/>
      <c r="D179" s="9"/>
      <c r="G179" s="7"/>
      <c r="H179" s="7">
        <f t="shared" si="8"/>
        <v>0</v>
      </c>
      <c r="I179" s="7"/>
      <c r="J179" s="7">
        <f t="shared" si="9"/>
        <v>0</v>
      </c>
      <c r="K179" s="43">
        <f>Table9[[#This Row],[Wages]]*'1 Spec Ed Teacher'!$H$3</f>
        <v>0</v>
      </c>
      <c r="L179" s="7"/>
      <c r="M179" s="7"/>
      <c r="N179" s="7"/>
      <c r="O179" s="7"/>
      <c r="R17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79" s="7"/>
      <c r="T179" s="7" t="str">
        <f>IFERROR(Table9[[#This Row],[Total Compensation]]/Table9[[#This Row],[Hours in School Year]],"")</f>
        <v/>
      </c>
      <c r="V179" s="7" t="str">
        <f t="shared" si="10"/>
        <v/>
      </c>
      <c r="Y179" s="8" t="str">
        <f t="shared" si="11"/>
        <v/>
      </c>
    </row>
    <row r="180" spans="2:25" x14ac:dyDescent="0.25">
      <c r="B180" s="1"/>
      <c r="C180" s="1"/>
      <c r="D180" s="9"/>
      <c r="G180" s="7"/>
      <c r="H180" s="7">
        <f t="shared" si="8"/>
        <v>0</v>
      </c>
      <c r="I180" s="7"/>
      <c r="J180" s="7">
        <f t="shared" si="9"/>
        <v>0</v>
      </c>
      <c r="K180" s="43">
        <f>Table9[[#This Row],[Wages]]*'1 Spec Ed Teacher'!$H$3</f>
        <v>0</v>
      </c>
      <c r="L180" s="7"/>
      <c r="M180" s="7"/>
      <c r="N180" s="7"/>
      <c r="O180" s="7"/>
      <c r="R18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80" s="7"/>
      <c r="T180" s="7" t="str">
        <f>IFERROR(Table9[[#This Row],[Total Compensation]]/Table9[[#This Row],[Hours in School Year]],"")</f>
        <v/>
      </c>
      <c r="V180" s="7" t="str">
        <f t="shared" si="10"/>
        <v/>
      </c>
      <c r="Y180" s="8" t="str">
        <f t="shared" si="11"/>
        <v/>
      </c>
    </row>
    <row r="181" spans="2:25" x14ac:dyDescent="0.25">
      <c r="B181" s="1"/>
      <c r="C181" s="1"/>
      <c r="D181" s="9"/>
      <c r="G181" s="7"/>
      <c r="H181" s="7">
        <f t="shared" si="8"/>
        <v>0</v>
      </c>
      <c r="I181" s="7"/>
      <c r="J181" s="7">
        <f t="shared" si="9"/>
        <v>0</v>
      </c>
      <c r="K181" s="43">
        <f>Table9[[#This Row],[Wages]]*'1 Spec Ed Teacher'!$H$3</f>
        <v>0</v>
      </c>
      <c r="L181" s="7"/>
      <c r="M181" s="7"/>
      <c r="N181" s="7"/>
      <c r="O181" s="7"/>
      <c r="R18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81" s="7"/>
      <c r="T181" s="7" t="str">
        <f>IFERROR(Table9[[#This Row],[Total Compensation]]/Table9[[#This Row],[Hours in School Year]],"")</f>
        <v/>
      </c>
      <c r="V181" s="7" t="str">
        <f t="shared" si="10"/>
        <v/>
      </c>
      <c r="Y181" s="8" t="str">
        <f t="shared" si="11"/>
        <v/>
      </c>
    </row>
    <row r="182" spans="2:25" x14ac:dyDescent="0.25">
      <c r="B182" s="1"/>
      <c r="C182" s="1"/>
      <c r="D182" s="9"/>
      <c r="G182" s="7"/>
      <c r="H182" s="7">
        <f t="shared" si="8"/>
        <v>0</v>
      </c>
      <c r="I182" s="7"/>
      <c r="J182" s="7">
        <f t="shared" si="9"/>
        <v>0</v>
      </c>
      <c r="K182" s="43">
        <f>Table9[[#This Row],[Wages]]*'1 Spec Ed Teacher'!$H$3</f>
        <v>0</v>
      </c>
      <c r="L182" s="7"/>
      <c r="M182" s="7"/>
      <c r="N182" s="7"/>
      <c r="O182" s="7"/>
      <c r="R18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82" s="7"/>
      <c r="T182" s="7" t="str">
        <f>IFERROR(Table9[[#This Row],[Total Compensation]]/Table9[[#This Row],[Hours in School Year]],"")</f>
        <v/>
      </c>
      <c r="V182" s="7" t="str">
        <f t="shared" si="10"/>
        <v/>
      </c>
      <c r="Y182" s="8" t="str">
        <f t="shared" si="11"/>
        <v/>
      </c>
    </row>
    <row r="183" spans="2:25" x14ac:dyDescent="0.25">
      <c r="B183" s="1"/>
      <c r="C183" s="1"/>
      <c r="D183" s="9"/>
      <c r="G183" s="7"/>
      <c r="H183" s="7">
        <f t="shared" si="8"/>
        <v>0</v>
      </c>
      <c r="I183" s="7"/>
      <c r="J183" s="7">
        <f t="shared" si="9"/>
        <v>0</v>
      </c>
      <c r="K183" s="43">
        <f>Table9[[#This Row],[Wages]]*'1 Spec Ed Teacher'!$H$3</f>
        <v>0</v>
      </c>
      <c r="L183" s="7"/>
      <c r="M183" s="7"/>
      <c r="N183" s="7"/>
      <c r="O183" s="7"/>
      <c r="R18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83" s="7"/>
      <c r="T183" s="7" t="str">
        <f>IFERROR(Table9[[#This Row],[Total Compensation]]/Table9[[#This Row],[Hours in School Year]],"")</f>
        <v/>
      </c>
      <c r="V183" s="7" t="str">
        <f t="shared" si="10"/>
        <v/>
      </c>
      <c r="Y183" s="8" t="str">
        <f t="shared" si="11"/>
        <v/>
      </c>
    </row>
    <row r="184" spans="2:25" x14ac:dyDescent="0.25">
      <c r="B184" s="1"/>
      <c r="C184" s="1"/>
      <c r="D184" s="9"/>
      <c r="G184" s="7"/>
      <c r="H184" s="7">
        <f t="shared" si="8"/>
        <v>0</v>
      </c>
      <c r="I184" s="7"/>
      <c r="J184" s="7">
        <f t="shared" si="9"/>
        <v>0</v>
      </c>
      <c r="K184" s="43">
        <f>Table9[[#This Row],[Wages]]*'1 Spec Ed Teacher'!$H$3</f>
        <v>0</v>
      </c>
      <c r="L184" s="7"/>
      <c r="M184" s="7"/>
      <c r="N184" s="7"/>
      <c r="O184" s="7"/>
      <c r="R18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84" s="7"/>
      <c r="T184" s="7" t="str">
        <f>IFERROR(Table9[[#This Row],[Total Compensation]]/Table9[[#This Row],[Hours in School Year]],"")</f>
        <v/>
      </c>
      <c r="V184" s="7" t="str">
        <f t="shared" si="10"/>
        <v/>
      </c>
      <c r="Y184" s="8" t="str">
        <f t="shared" si="11"/>
        <v/>
      </c>
    </row>
    <row r="185" spans="2:25" x14ac:dyDescent="0.25">
      <c r="B185" s="1"/>
      <c r="C185" s="1"/>
      <c r="D185" s="9"/>
      <c r="G185" s="7"/>
      <c r="H185" s="7">
        <f t="shared" si="8"/>
        <v>0</v>
      </c>
      <c r="I185" s="7"/>
      <c r="J185" s="7">
        <f t="shared" si="9"/>
        <v>0</v>
      </c>
      <c r="K185" s="43">
        <f>Table9[[#This Row],[Wages]]*'1 Spec Ed Teacher'!$H$3</f>
        <v>0</v>
      </c>
      <c r="L185" s="7"/>
      <c r="M185" s="7"/>
      <c r="N185" s="7"/>
      <c r="O185" s="7"/>
      <c r="R18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85" s="7"/>
      <c r="T185" s="7" t="str">
        <f>IFERROR(Table9[[#This Row],[Total Compensation]]/Table9[[#This Row],[Hours in School Year]],"")</f>
        <v/>
      </c>
      <c r="V185" s="7" t="str">
        <f t="shared" si="10"/>
        <v/>
      </c>
      <c r="Y185" s="8" t="str">
        <f t="shared" si="11"/>
        <v/>
      </c>
    </row>
    <row r="186" spans="2:25" x14ac:dyDescent="0.25">
      <c r="B186" s="1"/>
      <c r="C186" s="1"/>
      <c r="D186" s="9"/>
      <c r="G186" s="7"/>
      <c r="H186" s="7">
        <f t="shared" si="8"/>
        <v>0</v>
      </c>
      <c r="I186" s="7"/>
      <c r="J186" s="7">
        <f t="shared" si="9"/>
        <v>0</v>
      </c>
      <c r="K186" s="43">
        <f>Table9[[#This Row],[Wages]]*'1 Spec Ed Teacher'!$H$3</f>
        <v>0</v>
      </c>
      <c r="L186" s="7"/>
      <c r="M186" s="7"/>
      <c r="N186" s="7"/>
      <c r="O186" s="7"/>
      <c r="R18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86" s="7"/>
      <c r="T186" s="7" t="str">
        <f>IFERROR(Table9[[#This Row],[Total Compensation]]/Table9[[#This Row],[Hours in School Year]],"")</f>
        <v/>
      </c>
      <c r="V186" s="7" t="str">
        <f t="shared" si="10"/>
        <v/>
      </c>
      <c r="Y186" s="8" t="str">
        <f t="shared" si="11"/>
        <v/>
      </c>
    </row>
    <row r="187" spans="2:25" x14ac:dyDescent="0.25">
      <c r="B187" s="1"/>
      <c r="C187" s="1"/>
      <c r="D187" s="9"/>
      <c r="G187" s="7"/>
      <c r="H187" s="7">
        <f t="shared" si="8"/>
        <v>0</v>
      </c>
      <c r="I187" s="7"/>
      <c r="J187" s="7">
        <f t="shared" si="9"/>
        <v>0</v>
      </c>
      <c r="K187" s="43">
        <f>Table9[[#This Row],[Wages]]*'1 Spec Ed Teacher'!$H$3</f>
        <v>0</v>
      </c>
      <c r="L187" s="7"/>
      <c r="M187" s="7"/>
      <c r="N187" s="7"/>
      <c r="O187" s="7"/>
      <c r="R18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87" s="7"/>
      <c r="T187" s="7" t="str">
        <f>IFERROR(Table9[[#This Row],[Total Compensation]]/Table9[[#This Row],[Hours in School Year]],"")</f>
        <v/>
      </c>
      <c r="V187" s="7" t="str">
        <f t="shared" si="10"/>
        <v/>
      </c>
      <c r="Y187" s="8" t="str">
        <f t="shared" si="11"/>
        <v/>
      </c>
    </row>
    <row r="188" spans="2:25" x14ac:dyDescent="0.25">
      <c r="B188" s="1"/>
      <c r="C188" s="1"/>
      <c r="D188" s="9"/>
      <c r="G188" s="7"/>
      <c r="H188" s="7">
        <f t="shared" si="8"/>
        <v>0</v>
      </c>
      <c r="I188" s="7"/>
      <c r="J188" s="7">
        <f t="shared" si="9"/>
        <v>0</v>
      </c>
      <c r="K188" s="43">
        <f>Table9[[#This Row],[Wages]]*'1 Spec Ed Teacher'!$H$3</f>
        <v>0</v>
      </c>
      <c r="L188" s="7"/>
      <c r="M188" s="7"/>
      <c r="N188" s="7"/>
      <c r="O188" s="7"/>
      <c r="R18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88" s="7"/>
      <c r="T188" s="7" t="str">
        <f>IFERROR(Table9[[#This Row],[Total Compensation]]/Table9[[#This Row],[Hours in School Year]],"")</f>
        <v/>
      </c>
      <c r="V188" s="7" t="str">
        <f t="shared" si="10"/>
        <v/>
      </c>
      <c r="Y188" s="8" t="str">
        <f t="shared" si="11"/>
        <v/>
      </c>
    </row>
    <row r="189" spans="2:25" x14ac:dyDescent="0.25">
      <c r="B189" s="1"/>
      <c r="C189" s="1"/>
      <c r="D189" s="9"/>
      <c r="G189" s="7"/>
      <c r="H189" s="7">
        <f t="shared" si="8"/>
        <v>0</v>
      </c>
      <c r="I189" s="7"/>
      <c r="J189" s="7">
        <f t="shared" si="9"/>
        <v>0</v>
      </c>
      <c r="K189" s="43">
        <f>Table9[[#This Row],[Wages]]*'1 Spec Ed Teacher'!$H$3</f>
        <v>0</v>
      </c>
      <c r="L189" s="7"/>
      <c r="M189" s="7"/>
      <c r="N189" s="7"/>
      <c r="O189" s="7"/>
      <c r="R18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89" s="7"/>
      <c r="T189" s="7" t="str">
        <f>IFERROR(Table9[[#This Row],[Total Compensation]]/Table9[[#This Row],[Hours in School Year]],"")</f>
        <v/>
      </c>
      <c r="V189" s="7" t="str">
        <f t="shared" si="10"/>
        <v/>
      </c>
      <c r="Y189" s="8" t="str">
        <f t="shared" si="11"/>
        <v/>
      </c>
    </row>
    <row r="190" spans="2:25" x14ac:dyDescent="0.25">
      <c r="B190" s="1"/>
      <c r="C190" s="1"/>
      <c r="D190" s="9"/>
      <c r="G190" s="7"/>
      <c r="H190" s="7">
        <f t="shared" si="8"/>
        <v>0</v>
      </c>
      <c r="I190" s="7"/>
      <c r="J190" s="7">
        <f t="shared" si="9"/>
        <v>0</v>
      </c>
      <c r="K190" s="43">
        <f>Table9[[#This Row],[Wages]]*'1 Spec Ed Teacher'!$H$3</f>
        <v>0</v>
      </c>
      <c r="L190" s="7"/>
      <c r="M190" s="7"/>
      <c r="N190" s="7"/>
      <c r="O190" s="7"/>
      <c r="R19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90" s="7"/>
      <c r="T190" s="7" t="str">
        <f>IFERROR(Table9[[#This Row],[Total Compensation]]/Table9[[#This Row],[Hours in School Year]],"")</f>
        <v/>
      </c>
      <c r="V190" s="7" t="str">
        <f t="shared" si="10"/>
        <v/>
      </c>
      <c r="Y190" s="8" t="str">
        <f t="shared" si="11"/>
        <v/>
      </c>
    </row>
    <row r="191" spans="2:25" x14ac:dyDescent="0.25">
      <c r="B191" s="1"/>
      <c r="C191" s="1"/>
      <c r="D191" s="9"/>
      <c r="G191" s="7"/>
      <c r="H191" s="7">
        <f t="shared" si="8"/>
        <v>0</v>
      </c>
      <c r="I191" s="7"/>
      <c r="J191" s="7">
        <f t="shared" si="9"/>
        <v>0</v>
      </c>
      <c r="K191" s="43">
        <f>Table9[[#This Row],[Wages]]*'1 Spec Ed Teacher'!$H$3</f>
        <v>0</v>
      </c>
      <c r="L191" s="7"/>
      <c r="M191" s="7"/>
      <c r="N191" s="7"/>
      <c r="O191" s="7"/>
      <c r="R19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91" s="7"/>
      <c r="T191" s="7" t="str">
        <f>IFERROR(Table9[[#This Row],[Total Compensation]]/Table9[[#This Row],[Hours in School Year]],"")</f>
        <v/>
      </c>
      <c r="V191" s="7" t="str">
        <f t="shared" si="10"/>
        <v/>
      </c>
      <c r="Y191" s="8" t="str">
        <f t="shared" si="11"/>
        <v/>
      </c>
    </row>
    <row r="192" spans="2:25" x14ac:dyDescent="0.25">
      <c r="B192" s="1"/>
      <c r="C192" s="1"/>
      <c r="D192" s="9"/>
      <c r="G192" s="7"/>
      <c r="H192" s="7">
        <f t="shared" si="8"/>
        <v>0</v>
      </c>
      <c r="I192" s="7"/>
      <c r="J192" s="7">
        <f t="shared" si="9"/>
        <v>0</v>
      </c>
      <c r="K192" s="43">
        <f>Table9[[#This Row],[Wages]]*'1 Spec Ed Teacher'!$H$3</f>
        <v>0</v>
      </c>
      <c r="L192" s="7"/>
      <c r="M192" s="7"/>
      <c r="N192" s="7"/>
      <c r="O192" s="7"/>
      <c r="R19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92" s="7"/>
      <c r="T192" s="7" t="str">
        <f>IFERROR(Table9[[#This Row],[Total Compensation]]/Table9[[#This Row],[Hours in School Year]],"")</f>
        <v/>
      </c>
      <c r="V192" s="7" t="str">
        <f t="shared" si="10"/>
        <v/>
      </c>
      <c r="Y192" s="8" t="str">
        <f t="shared" si="11"/>
        <v/>
      </c>
    </row>
    <row r="193" spans="2:25" x14ac:dyDescent="0.25">
      <c r="B193" s="1"/>
      <c r="C193" s="1"/>
      <c r="D193" s="9"/>
      <c r="G193" s="7"/>
      <c r="H193" s="7">
        <f t="shared" si="8"/>
        <v>0</v>
      </c>
      <c r="I193" s="7"/>
      <c r="J193" s="7">
        <f t="shared" si="9"/>
        <v>0</v>
      </c>
      <c r="K193" s="43">
        <f>Table9[[#This Row],[Wages]]*'1 Spec Ed Teacher'!$H$3</f>
        <v>0</v>
      </c>
      <c r="L193" s="7"/>
      <c r="M193" s="7"/>
      <c r="N193" s="7"/>
      <c r="O193" s="7"/>
      <c r="R19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93" s="7"/>
      <c r="T193" s="7" t="str">
        <f>IFERROR(Table9[[#This Row],[Total Compensation]]/Table9[[#This Row],[Hours in School Year]],"")</f>
        <v/>
      </c>
      <c r="V193" s="7" t="str">
        <f t="shared" si="10"/>
        <v/>
      </c>
      <c r="Y193" s="8" t="str">
        <f t="shared" si="11"/>
        <v/>
      </c>
    </row>
    <row r="194" spans="2:25" x14ac:dyDescent="0.25">
      <c r="B194" s="1"/>
      <c r="C194" s="1"/>
      <c r="D194" s="9"/>
      <c r="G194" s="7"/>
      <c r="H194" s="7">
        <f t="shared" si="8"/>
        <v>0</v>
      </c>
      <c r="I194" s="7"/>
      <c r="J194" s="7">
        <f t="shared" si="9"/>
        <v>0</v>
      </c>
      <c r="K194" s="43">
        <f>Table9[[#This Row],[Wages]]*'1 Spec Ed Teacher'!$H$3</f>
        <v>0</v>
      </c>
      <c r="L194" s="7"/>
      <c r="M194" s="7"/>
      <c r="N194" s="7"/>
      <c r="O194" s="7"/>
      <c r="R19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94" s="7"/>
      <c r="T194" s="7" t="str">
        <f>IFERROR(Table9[[#This Row],[Total Compensation]]/Table9[[#This Row],[Hours in School Year]],"")</f>
        <v/>
      </c>
      <c r="V194" s="7" t="str">
        <f t="shared" si="10"/>
        <v/>
      </c>
      <c r="Y194" s="8" t="str">
        <f t="shared" si="11"/>
        <v/>
      </c>
    </row>
    <row r="195" spans="2:25" x14ac:dyDescent="0.25">
      <c r="B195" s="1"/>
      <c r="C195" s="1"/>
      <c r="D195" s="9"/>
      <c r="G195" s="7"/>
      <c r="H195" s="7">
        <f t="shared" si="8"/>
        <v>0</v>
      </c>
      <c r="I195" s="7"/>
      <c r="J195" s="7">
        <f t="shared" si="9"/>
        <v>0</v>
      </c>
      <c r="K195" s="43">
        <f>Table9[[#This Row],[Wages]]*'1 Spec Ed Teacher'!$H$3</f>
        <v>0</v>
      </c>
      <c r="L195" s="7"/>
      <c r="M195" s="7"/>
      <c r="N195" s="7"/>
      <c r="O195" s="7"/>
      <c r="R19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95" s="7"/>
      <c r="T195" s="7" t="str">
        <f>IFERROR(Table9[[#This Row],[Total Compensation]]/Table9[[#This Row],[Hours in School Year]],"")</f>
        <v/>
      </c>
      <c r="V195" s="7" t="str">
        <f t="shared" si="10"/>
        <v/>
      </c>
      <c r="Y195" s="8" t="str">
        <f t="shared" si="11"/>
        <v/>
      </c>
    </row>
    <row r="196" spans="2:25" x14ac:dyDescent="0.25">
      <c r="B196" s="1"/>
      <c r="C196" s="1"/>
      <c r="D196" s="9"/>
      <c r="G196" s="7"/>
      <c r="H196" s="7">
        <f t="shared" si="8"/>
        <v>0</v>
      </c>
      <c r="I196" s="7"/>
      <c r="J196" s="7">
        <f t="shared" si="9"/>
        <v>0</v>
      </c>
      <c r="K196" s="43">
        <f>Table9[[#This Row],[Wages]]*'1 Spec Ed Teacher'!$H$3</f>
        <v>0</v>
      </c>
      <c r="L196" s="7"/>
      <c r="M196" s="7"/>
      <c r="N196" s="7"/>
      <c r="O196" s="7"/>
      <c r="R19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96" s="7"/>
      <c r="T196" s="7" t="str">
        <f>IFERROR(Table9[[#This Row],[Total Compensation]]/Table9[[#This Row],[Hours in School Year]],"")</f>
        <v/>
      </c>
      <c r="V196" s="7" t="str">
        <f t="shared" si="10"/>
        <v/>
      </c>
      <c r="Y196" s="8" t="str">
        <f t="shared" si="11"/>
        <v/>
      </c>
    </row>
    <row r="197" spans="2:25" x14ac:dyDescent="0.25">
      <c r="B197" s="1"/>
      <c r="C197" s="1"/>
      <c r="D197" s="9"/>
      <c r="G197" s="7"/>
      <c r="H197" s="7">
        <f t="shared" ref="H197:H260" si="12">G197*0.14</f>
        <v>0</v>
      </c>
      <c r="I197" s="7"/>
      <c r="J197" s="7">
        <f t="shared" ref="J197:J260" si="13">G197*0.0145</f>
        <v>0</v>
      </c>
      <c r="K197" s="43">
        <f>Table9[[#This Row],[Wages]]*'1 Spec Ed Teacher'!$H$3</f>
        <v>0</v>
      </c>
      <c r="L197" s="7"/>
      <c r="M197" s="7"/>
      <c r="N197" s="7"/>
      <c r="O197" s="7"/>
      <c r="R19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97" s="7"/>
      <c r="T197" s="7" t="str">
        <f>IFERROR(Table9[[#This Row],[Total Compensation]]/Table9[[#This Row],[Hours in School Year]],"")</f>
        <v/>
      </c>
      <c r="V197" s="7" t="str">
        <f t="shared" ref="V197:V260" si="14">IFERROR(IF(D197&gt;0,D197*U197,T197*U197),"")</f>
        <v/>
      </c>
      <c r="Y197" s="8" t="str">
        <f t="shared" si="11"/>
        <v/>
      </c>
    </row>
    <row r="198" spans="2:25" x14ac:dyDescent="0.25">
      <c r="B198" s="1"/>
      <c r="C198" s="1"/>
      <c r="D198" s="9"/>
      <c r="G198" s="7"/>
      <c r="H198" s="7">
        <f t="shared" si="12"/>
        <v>0</v>
      </c>
      <c r="I198" s="7"/>
      <c r="J198" s="7">
        <f t="shared" si="13"/>
        <v>0</v>
      </c>
      <c r="K198" s="43">
        <f>Table9[[#This Row],[Wages]]*'1 Spec Ed Teacher'!$H$3</f>
        <v>0</v>
      </c>
      <c r="L198" s="7"/>
      <c r="M198" s="7"/>
      <c r="N198" s="7"/>
      <c r="O198" s="7"/>
      <c r="R19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98" s="7"/>
      <c r="T198" s="7" t="str">
        <f>IFERROR(Table9[[#This Row],[Total Compensation]]/Table9[[#This Row],[Hours in School Year]],"")</f>
        <v/>
      </c>
      <c r="V198" s="7" t="str">
        <f t="shared" si="14"/>
        <v/>
      </c>
      <c r="Y198" s="8" t="str">
        <f t="shared" ref="Y198:Y261" si="15">IFERROR(V198/W198*X198,"")</f>
        <v/>
      </c>
    </row>
    <row r="199" spans="2:25" x14ac:dyDescent="0.25">
      <c r="B199" s="1"/>
      <c r="C199" s="1"/>
      <c r="D199" s="9"/>
      <c r="G199" s="7"/>
      <c r="H199" s="7">
        <f t="shared" si="12"/>
        <v>0</v>
      </c>
      <c r="I199" s="7"/>
      <c r="J199" s="7">
        <f t="shared" si="13"/>
        <v>0</v>
      </c>
      <c r="K199" s="43">
        <f>Table9[[#This Row],[Wages]]*'1 Spec Ed Teacher'!$H$3</f>
        <v>0</v>
      </c>
      <c r="L199" s="7"/>
      <c r="M199" s="7"/>
      <c r="N199" s="7"/>
      <c r="O199" s="7"/>
      <c r="R19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99" s="7"/>
      <c r="T199" s="7" t="str">
        <f>IFERROR(Table9[[#This Row],[Total Compensation]]/Table9[[#This Row],[Hours in School Year]],"")</f>
        <v/>
      </c>
      <c r="V199" s="7" t="str">
        <f t="shared" si="14"/>
        <v/>
      </c>
      <c r="Y199" s="8" t="str">
        <f t="shared" si="15"/>
        <v/>
      </c>
    </row>
    <row r="200" spans="2:25" x14ac:dyDescent="0.25">
      <c r="B200" s="1"/>
      <c r="C200" s="1"/>
      <c r="D200" s="9"/>
      <c r="G200" s="7"/>
      <c r="H200" s="7">
        <f t="shared" si="12"/>
        <v>0</v>
      </c>
      <c r="I200" s="7"/>
      <c r="J200" s="7">
        <f t="shared" si="13"/>
        <v>0</v>
      </c>
      <c r="K200" s="43">
        <f>Table9[[#This Row],[Wages]]*'1 Spec Ed Teacher'!$H$3</f>
        <v>0</v>
      </c>
      <c r="L200" s="7"/>
      <c r="M200" s="7"/>
      <c r="N200" s="7"/>
      <c r="O200" s="7"/>
      <c r="R20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00" s="7"/>
      <c r="T200" s="7" t="str">
        <f>IFERROR(Table9[[#This Row],[Total Compensation]]/Table9[[#This Row],[Hours in School Year]],"")</f>
        <v/>
      </c>
      <c r="V200" s="7" t="str">
        <f t="shared" si="14"/>
        <v/>
      </c>
      <c r="Y200" s="8" t="str">
        <f t="shared" si="15"/>
        <v/>
      </c>
    </row>
    <row r="201" spans="2:25" x14ac:dyDescent="0.25">
      <c r="B201" s="1"/>
      <c r="C201" s="1"/>
      <c r="D201" s="9"/>
      <c r="G201" s="7"/>
      <c r="H201" s="7">
        <f t="shared" si="12"/>
        <v>0</v>
      </c>
      <c r="I201" s="7"/>
      <c r="J201" s="7">
        <f t="shared" si="13"/>
        <v>0</v>
      </c>
      <c r="K201" s="43">
        <f>Table9[[#This Row],[Wages]]*'1 Spec Ed Teacher'!$H$3</f>
        <v>0</v>
      </c>
      <c r="L201" s="7"/>
      <c r="M201" s="7"/>
      <c r="N201" s="7"/>
      <c r="O201" s="7"/>
      <c r="R20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01" s="7"/>
      <c r="T201" s="7" t="str">
        <f>IFERROR(Table9[[#This Row],[Total Compensation]]/Table9[[#This Row],[Hours in School Year]],"")</f>
        <v/>
      </c>
      <c r="V201" s="7" t="str">
        <f t="shared" si="14"/>
        <v/>
      </c>
      <c r="Y201" s="8" t="str">
        <f t="shared" si="15"/>
        <v/>
      </c>
    </row>
    <row r="202" spans="2:25" x14ac:dyDescent="0.25">
      <c r="B202" s="1"/>
      <c r="C202" s="1"/>
      <c r="D202" s="9"/>
      <c r="G202" s="7"/>
      <c r="H202" s="7">
        <f t="shared" si="12"/>
        <v>0</v>
      </c>
      <c r="I202" s="7"/>
      <c r="J202" s="7">
        <f t="shared" si="13"/>
        <v>0</v>
      </c>
      <c r="K202" s="43">
        <f>Table9[[#This Row],[Wages]]*'1 Spec Ed Teacher'!$H$3</f>
        <v>0</v>
      </c>
      <c r="L202" s="7"/>
      <c r="M202" s="7"/>
      <c r="N202" s="7"/>
      <c r="O202" s="7"/>
      <c r="R20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02" s="7"/>
      <c r="T202" s="7" t="str">
        <f>IFERROR(Table9[[#This Row],[Total Compensation]]/Table9[[#This Row],[Hours in School Year]],"")</f>
        <v/>
      </c>
      <c r="V202" s="7" t="str">
        <f t="shared" si="14"/>
        <v/>
      </c>
      <c r="Y202" s="8" t="str">
        <f t="shared" si="15"/>
        <v/>
      </c>
    </row>
    <row r="203" spans="2:25" x14ac:dyDescent="0.25">
      <c r="B203" s="1"/>
      <c r="C203" s="1"/>
      <c r="D203" s="9"/>
      <c r="G203" s="7"/>
      <c r="H203" s="7">
        <f t="shared" si="12"/>
        <v>0</v>
      </c>
      <c r="I203" s="7"/>
      <c r="J203" s="7">
        <f t="shared" si="13"/>
        <v>0</v>
      </c>
      <c r="K203" s="43">
        <f>Table9[[#This Row],[Wages]]*'1 Spec Ed Teacher'!$H$3</f>
        <v>0</v>
      </c>
      <c r="L203" s="7"/>
      <c r="M203" s="7"/>
      <c r="N203" s="7"/>
      <c r="O203" s="7"/>
      <c r="R20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03" s="7"/>
      <c r="T203" s="7" t="str">
        <f>IFERROR(Table9[[#This Row],[Total Compensation]]/Table9[[#This Row],[Hours in School Year]],"")</f>
        <v/>
      </c>
      <c r="V203" s="7" t="str">
        <f t="shared" si="14"/>
        <v/>
      </c>
      <c r="Y203" s="8" t="str">
        <f t="shared" si="15"/>
        <v/>
      </c>
    </row>
    <row r="204" spans="2:25" x14ac:dyDescent="0.25">
      <c r="B204" s="1"/>
      <c r="C204" s="1"/>
      <c r="D204" s="9"/>
      <c r="G204" s="7"/>
      <c r="H204" s="7">
        <f t="shared" si="12"/>
        <v>0</v>
      </c>
      <c r="I204" s="7"/>
      <c r="J204" s="7">
        <f t="shared" si="13"/>
        <v>0</v>
      </c>
      <c r="K204" s="43">
        <f>Table9[[#This Row],[Wages]]*'1 Spec Ed Teacher'!$H$3</f>
        <v>0</v>
      </c>
      <c r="L204" s="7"/>
      <c r="M204" s="7"/>
      <c r="N204" s="7"/>
      <c r="O204" s="7"/>
      <c r="R20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04" s="7"/>
      <c r="T204" s="7" t="str">
        <f>IFERROR(Table9[[#This Row],[Total Compensation]]/Table9[[#This Row],[Hours in School Year]],"")</f>
        <v/>
      </c>
      <c r="V204" s="7" t="str">
        <f t="shared" si="14"/>
        <v/>
      </c>
      <c r="Y204" s="8" t="str">
        <f t="shared" si="15"/>
        <v/>
      </c>
    </row>
    <row r="205" spans="2:25" x14ac:dyDescent="0.25">
      <c r="B205" s="1"/>
      <c r="C205" s="1"/>
      <c r="D205" s="9"/>
      <c r="G205" s="7"/>
      <c r="H205" s="7">
        <f t="shared" si="12"/>
        <v>0</v>
      </c>
      <c r="I205" s="7"/>
      <c r="J205" s="7">
        <f t="shared" si="13"/>
        <v>0</v>
      </c>
      <c r="K205" s="43">
        <f>Table9[[#This Row],[Wages]]*'1 Spec Ed Teacher'!$H$3</f>
        <v>0</v>
      </c>
      <c r="L205" s="7"/>
      <c r="M205" s="7"/>
      <c r="N205" s="7"/>
      <c r="O205" s="7"/>
      <c r="R20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05" s="7"/>
      <c r="T205" s="7" t="str">
        <f>IFERROR(Table9[[#This Row],[Total Compensation]]/Table9[[#This Row],[Hours in School Year]],"")</f>
        <v/>
      </c>
      <c r="V205" s="7" t="str">
        <f t="shared" si="14"/>
        <v/>
      </c>
      <c r="Y205" s="8" t="str">
        <f t="shared" si="15"/>
        <v/>
      </c>
    </row>
    <row r="206" spans="2:25" x14ac:dyDescent="0.25">
      <c r="B206" s="1"/>
      <c r="C206" s="1"/>
      <c r="D206" s="9"/>
      <c r="G206" s="7"/>
      <c r="H206" s="7">
        <f t="shared" si="12"/>
        <v>0</v>
      </c>
      <c r="I206" s="7"/>
      <c r="J206" s="7">
        <f t="shared" si="13"/>
        <v>0</v>
      </c>
      <c r="K206" s="43">
        <f>Table9[[#This Row],[Wages]]*'1 Spec Ed Teacher'!$H$3</f>
        <v>0</v>
      </c>
      <c r="L206" s="7"/>
      <c r="M206" s="7"/>
      <c r="N206" s="7"/>
      <c r="O206" s="7"/>
      <c r="R20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06" s="7"/>
      <c r="T206" s="7" t="str">
        <f>IFERROR(Table9[[#This Row],[Total Compensation]]/Table9[[#This Row],[Hours in School Year]],"")</f>
        <v/>
      </c>
      <c r="V206" s="7" t="str">
        <f t="shared" si="14"/>
        <v/>
      </c>
      <c r="Y206" s="8" t="str">
        <f t="shared" si="15"/>
        <v/>
      </c>
    </row>
    <row r="207" spans="2:25" x14ac:dyDescent="0.25">
      <c r="B207" s="1"/>
      <c r="C207" s="1"/>
      <c r="D207" s="9"/>
      <c r="G207" s="7"/>
      <c r="H207" s="7">
        <f t="shared" si="12"/>
        <v>0</v>
      </c>
      <c r="I207" s="7"/>
      <c r="J207" s="7">
        <f t="shared" si="13"/>
        <v>0</v>
      </c>
      <c r="K207" s="43">
        <f>Table9[[#This Row],[Wages]]*'1 Spec Ed Teacher'!$H$3</f>
        <v>0</v>
      </c>
      <c r="L207" s="7"/>
      <c r="M207" s="7"/>
      <c r="N207" s="7"/>
      <c r="O207" s="7"/>
      <c r="R20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07" s="7"/>
      <c r="T207" s="7" t="str">
        <f>IFERROR(Table9[[#This Row],[Total Compensation]]/Table9[[#This Row],[Hours in School Year]],"")</f>
        <v/>
      </c>
      <c r="V207" s="7" t="str">
        <f t="shared" si="14"/>
        <v/>
      </c>
      <c r="Y207" s="8" t="str">
        <f t="shared" si="15"/>
        <v/>
      </c>
    </row>
    <row r="208" spans="2:25" x14ac:dyDescent="0.25">
      <c r="B208" s="1"/>
      <c r="C208" s="1"/>
      <c r="D208" s="9"/>
      <c r="G208" s="7"/>
      <c r="H208" s="7">
        <f t="shared" si="12"/>
        <v>0</v>
      </c>
      <c r="I208" s="7"/>
      <c r="J208" s="7">
        <f t="shared" si="13"/>
        <v>0</v>
      </c>
      <c r="K208" s="43">
        <f>Table9[[#This Row],[Wages]]*'1 Spec Ed Teacher'!$H$3</f>
        <v>0</v>
      </c>
      <c r="L208" s="7"/>
      <c r="M208" s="7"/>
      <c r="N208" s="7"/>
      <c r="O208" s="7"/>
      <c r="R20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08" s="7"/>
      <c r="T208" s="7" t="str">
        <f>IFERROR(Table9[[#This Row],[Total Compensation]]/Table9[[#This Row],[Hours in School Year]],"")</f>
        <v/>
      </c>
      <c r="V208" s="7" t="str">
        <f t="shared" si="14"/>
        <v/>
      </c>
      <c r="Y208" s="8" t="str">
        <f t="shared" si="15"/>
        <v/>
      </c>
    </row>
    <row r="209" spans="2:25" x14ac:dyDescent="0.25">
      <c r="B209" s="1"/>
      <c r="C209" s="1"/>
      <c r="D209" s="9"/>
      <c r="G209" s="7"/>
      <c r="H209" s="7">
        <f t="shared" si="12"/>
        <v>0</v>
      </c>
      <c r="I209" s="7"/>
      <c r="J209" s="7">
        <f t="shared" si="13"/>
        <v>0</v>
      </c>
      <c r="K209" s="43">
        <f>Table9[[#This Row],[Wages]]*'1 Spec Ed Teacher'!$H$3</f>
        <v>0</v>
      </c>
      <c r="L209" s="7"/>
      <c r="M209" s="7"/>
      <c r="N209" s="7"/>
      <c r="O209" s="7"/>
      <c r="R20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09" s="7"/>
      <c r="T209" s="7" t="str">
        <f>IFERROR(Table9[[#This Row],[Total Compensation]]/Table9[[#This Row],[Hours in School Year]],"")</f>
        <v/>
      </c>
      <c r="V209" s="7" t="str">
        <f t="shared" si="14"/>
        <v/>
      </c>
      <c r="Y209" s="8" t="str">
        <f t="shared" si="15"/>
        <v/>
      </c>
    </row>
    <row r="210" spans="2:25" x14ac:dyDescent="0.25">
      <c r="B210" s="1"/>
      <c r="C210" s="1"/>
      <c r="D210" s="9"/>
      <c r="G210" s="7"/>
      <c r="H210" s="7">
        <f t="shared" si="12"/>
        <v>0</v>
      </c>
      <c r="I210" s="7"/>
      <c r="J210" s="7">
        <f t="shared" si="13"/>
        <v>0</v>
      </c>
      <c r="K210" s="43">
        <f>Table9[[#This Row],[Wages]]*'1 Spec Ed Teacher'!$H$3</f>
        <v>0</v>
      </c>
      <c r="L210" s="7"/>
      <c r="M210" s="7"/>
      <c r="N210" s="7"/>
      <c r="O210" s="7"/>
      <c r="R21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10" s="7"/>
      <c r="T210" s="7" t="str">
        <f>IFERROR(Table9[[#This Row],[Total Compensation]]/Table9[[#This Row],[Hours in School Year]],"")</f>
        <v/>
      </c>
      <c r="V210" s="7" t="str">
        <f t="shared" si="14"/>
        <v/>
      </c>
      <c r="Y210" s="8" t="str">
        <f t="shared" si="15"/>
        <v/>
      </c>
    </row>
    <row r="211" spans="2:25" x14ac:dyDescent="0.25">
      <c r="B211" s="1"/>
      <c r="C211" s="1"/>
      <c r="D211" s="9"/>
      <c r="G211" s="7"/>
      <c r="H211" s="7">
        <f t="shared" si="12"/>
        <v>0</v>
      </c>
      <c r="I211" s="7"/>
      <c r="J211" s="7">
        <f t="shared" si="13"/>
        <v>0</v>
      </c>
      <c r="K211" s="43">
        <f>Table9[[#This Row],[Wages]]*'1 Spec Ed Teacher'!$H$3</f>
        <v>0</v>
      </c>
      <c r="L211" s="7"/>
      <c r="M211" s="7"/>
      <c r="N211" s="7"/>
      <c r="O211" s="7"/>
      <c r="R21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11" s="7"/>
      <c r="T211" s="7" t="str">
        <f>IFERROR(Table9[[#This Row],[Total Compensation]]/Table9[[#This Row],[Hours in School Year]],"")</f>
        <v/>
      </c>
      <c r="V211" s="7" t="str">
        <f t="shared" si="14"/>
        <v/>
      </c>
      <c r="Y211" s="8" t="str">
        <f t="shared" si="15"/>
        <v/>
      </c>
    </row>
    <row r="212" spans="2:25" x14ac:dyDescent="0.25">
      <c r="B212" s="1"/>
      <c r="C212" s="1"/>
      <c r="D212" s="9"/>
      <c r="G212" s="7"/>
      <c r="H212" s="7">
        <f t="shared" si="12"/>
        <v>0</v>
      </c>
      <c r="I212" s="7"/>
      <c r="J212" s="7">
        <f t="shared" si="13"/>
        <v>0</v>
      </c>
      <c r="K212" s="43">
        <f>Table9[[#This Row],[Wages]]*'1 Spec Ed Teacher'!$H$3</f>
        <v>0</v>
      </c>
      <c r="L212" s="7"/>
      <c r="M212" s="7"/>
      <c r="N212" s="7"/>
      <c r="O212" s="7"/>
      <c r="R21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12" s="7"/>
      <c r="T212" s="7" t="str">
        <f>IFERROR(Table9[[#This Row],[Total Compensation]]/Table9[[#This Row],[Hours in School Year]],"")</f>
        <v/>
      </c>
      <c r="V212" s="7" t="str">
        <f t="shared" si="14"/>
        <v/>
      </c>
      <c r="Y212" s="8" t="str">
        <f t="shared" si="15"/>
        <v/>
      </c>
    </row>
    <row r="213" spans="2:25" x14ac:dyDescent="0.25">
      <c r="B213" s="1"/>
      <c r="C213" s="1"/>
      <c r="D213" s="9"/>
      <c r="G213" s="7"/>
      <c r="H213" s="7">
        <f t="shared" si="12"/>
        <v>0</v>
      </c>
      <c r="I213" s="7"/>
      <c r="J213" s="7">
        <f t="shared" si="13"/>
        <v>0</v>
      </c>
      <c r="K213" s="43">
        <f>Table9[[#This Row],[Wages]]*'1 Spec Ed Teacher'!$H$3</f>
        <v>0</v>
      </c>
      <c r="L213" s="7"/>
      <c r="M213" s="7"/>
      <c r="N213" s="7"/>
      <c r="O213" s="7"/>
      <c r="R21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13" s="7"/>
      <c r="T213" s="7" t="str">
        <f>IFERROR(Table9[[#This Row],[Total Compensation]]/Table9[[#This Row],[Hours in School Year]],"")</f>
        <v/>
      </c>
      <c r="V213" s="7" t="str">
        <f t="shared" si="14"/>
        <v/>
      </c>
      <c r="Y213" s="8" t="str">
        <f t="shared" si="15"/>
        <v/>
      </c>
    </row>
    <row r="214" spans="2:25" x14ac:dyDescent="0.25">
      <c r="B214" s="1"/>
      <c r="C214" s="1"/>
      <c r="D214" s="9"/>
      <c r="G214" s="7"/>
      <c r="H214" s="7">
        <f t="shared" si="12"/>
        <v>0</v>
      </c>
      <c r="I214" s="7"/>
      <c r="J214" s="7">
        <f t="shared" si="13"/>
        <v>0</v>
      </c>
      <c r="K214" s="43">
        <f>Table9[[#This Row],[Wages]]*'1 Spec Ed Teacher'!$H$3</f>
        <v>0</v>
      </c>
      <c r="L214" s="7"/>
      <c r="M214" s="7"/>
      <c r="N214" s="7"/>
      <c r="O214" s="7"/>
      <c r="R21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14" s="7"/>
      <c r="T214" s="7" t="str">
        <f>IFERROR(Table9[[#This Row],[Total Compensation]]/Table9[[#This Row],[Hours in School Year]],"")</f>
        <v/>
      </c>
      <c r="V214" s="7" t="str">
        <f t="shared" si="14"/>
        <v/>
      </c>
      <c r="Y214" s="8" t="str">
        <f t="shared" si="15"/>
        <v/>
      </c>
    </row>
    <row r="215" spans="2:25" x14ac:dyDescent="0.25">
      <c r="B215" s="1"/>
      <c r="C215" s="1"/>
      <c r="D215" s="9"/>
      <c r="G215" s="7"/>
      <c r="H215" s="7">
        <f t="shared" si="12"/>
        <v>0</v>
      </c>
      <c r="I215" s="7"/>
      <c r="J215" s="7">
        <f t="shared" si="13"/>
        <v>0</v>
      </c>
      <c r="K215" s="43">
        <f>Table9[[#This Row],[Wages]]*'1 Spec Ed Teacher'!$H$3</f>
        <v>0</v>
      </c>
      <c r="L215" s="7"/>
      <c r="M215" s="7"/>
      <c r="N215" s="7"/>
      <c r="O215" s="7"/>
      <c r="R21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15" s="7"/>
      <c r="T215" s="7" t="str">
        <f>IFERROR(Table9[[#This Row],[Total Compensation]]/Table9[[#This Row],[Hours in School Year]],"")</f>
        <v/>
      </c>
      <c r="V215" s="7" t="str">
        <f t="shared" si="14"/>
        <v/>
      </c>
      <c r="Y215" s="8" t="str">
        <f t="shared" si="15"/>
        <v/>
      </c>
    </row>
    <row r="216" spans="2:25" x14ac:dyDescent="0.25">
      <c r="B216" s="1"/>
      <c r="C216" s="1"/>
      <c r="D216" s="9"/>
      <c r="G216" s="7"/>
      <c r="H216" s="7">
        <f t="shared" si="12"/>
        <v>0</v>
      </c>
      <c r="I216" s="7"/>
      <c r="J216" s="7">
        <f t="shared" si="13"/>
        <v>0</v>
      </c>
      <c r="K216" s="43">
        <f>Table9[[#This Row],[Wages]]*'1 Spec Ed Teacher'!$H$3</f>
        <v>0</v>
      </c>
      <c r="L216" s="7"/>
      <c r="M216" s="7"/>
      <c r="N216" s="7"/>
      <c r="O216" s="7"/>
      <c r="R21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16" s="7"/>
      <c r="T216" s="7" t="str">
        <f>IFERROR(Table9[[#This Row],[Total Compensation]]/Table9[[#This Row],[Hours in School Year]],"")</f>
        <v/>
      </c>
      <c r="V216" s="7" t="str">
        <f t="shared" si="14"/>
        <v/>
      </c>
      <c r="Y216" s="8" t="str">
        <f t="shared" si="15"/>
        <v/>
      </c>
    </row>
    <row r="217" spans="2:25" x14ac:dyDescent="0.25">
      <c r="B217" s="1"/>
      <c r="C217" s="1"/>
      <c r="D217" s="9"/>
      <c r="G217" s="7"/>
      <c r="H217" s="7">
        <f t="shared" si="12"/>
        <v>0</v>
      </c>
      <c r="I217" s="7"/>
      <c r="J217" s="7">
        <f t="shared" si="13"/>
        <v>0</v>
      </c>
      <c r="K217" s="43">
        <f>Table9[[#This Row],[Wages]]*'1 Spec Ed Teacher'!$H$3</f>
        <v>0</v>
      </c>
      <c r="L217" s="7"/>
      <c r="M217" s="7"/>
      <c r="N217" s="7"/>
      <c r="O217" s="7"/>
      <c r="R21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17" s="7"/>
      <c r="T217" s="7" t="str">
        <f>IFERROR(Table9[[#This Row],[Total Compensation]]/Table9[[#This Row],[Hours in School Year]],"")</f>
        <v/>
      </c>
      <c r="V217" s="7" t="str">
        <f t="shared" si="14"/>
        <v/>
      </c>
      <c r="Y217" s="8" t="str">
        <f t="shared" si="15"/>
        <v/>
      </c>
    </row>
    <row r="218" spans="2:25" x14ac:dyDescent="0.25">
      <c r="B218" s="1"/>
      <c r="C218" s="1"/>
      <c r="D218" s="9"/>
      <c r="G218" s="7"/>
      <c r="H218" s="7">
        <f t="shared" si="12"/>
        <v>0</v>
      </c>
      <c r="I218" s="7"/>
      <c r="J218" s="7">
        <f t="shared" si="13"/>
        <v>0</v>
      </c>
      <c r="K218" s="43">
        <f>Table9[[#This Row],[Wages]]*'1 Spec Ed Teacher'!$H$3</f>
        <v>0</v>
      </c>
      <c r="L218" s="7"/>
      <c r="M218" s="7"/>
      <c r="N218" s="7"/>
      <c r="O218" s="7"/>
      <c r="R21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18" s="7"/>
      <c r="T218" s="7" t="str">
        <f>IFERROR(Table9[[#This Row],[Total Compensation]]/Table9[[#This Row],[Hours in School Year]],"")</f>
        <v/>
      </c>
      <c r="V218" s="7" t="str">
        <f t="shared" si="14"/>
        <v/>
      </c>
      <c r="Y218" s="8" t="str">
        <f t="shared" si="15"/>
        <v/>
      </c>
    </row>
    <row r="219" spans="2:25" x14ac:dyDescent="0.25">
      <c r="B219" s="1"/>
      <c r="C219" s="1"/>
      <c r="D219" s="9"/>
      <c r="G219" s="7"/>
      <c r="H219" s="7">
        <f t="shared" si="12"/>
        <v>0</v>
      </c>
      <c r="I219" s="7"/>
      <c r="J219" s="7">
        <f t="shared" si="13"/>
        <v>0</v>
      </c>
      <c r="K219" s="43">
        <f>Table9[[#This Row],[Wages]]*'1 Spec Ed Teacher'!$H$3</f>
        <v>0</v>
      </c>
      <c r="L219" s="7"/>
      <c r="M219" s="7"/>
      <c r="N219" s="7"/>
      <c r="O219" s="7"/>
      <c r="R21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19" s="7"/>
      <c r="T219" s="7" t="str">
        <f>IFERROR(Table9[[#This Row],[Total Compensation]]/Table9[[#This Row],[Hours in School Year]],"")</f>
        <v/>
      </c>
      <c r="V219" s="7" t="str">
        <f t="shared" si="14"/>
        <v/>
      </c>
      <c r="Y219" s="8" t="str">
        <f t="shared" si="15"/>
        <v/>
      </c>
    </row>
    <row r="220" spans="2:25" x14ac:dyDescent="0.25">
      <c r="B220" s="1"/>
      <c r="C220" s="1"/>
      <c r="D220" s="9"/>
      <c r="G220" s="7"/>
      <c r="H220" s="7">
        <f t="shared" si="12"/>
        <v>0</v>
      </c>
      <c r="I220" s="7"/>
      <c r="J220" s="7">
        <f t="shared" si="13"/>
        <v>0</v>
      </c>
      <c r="K220" s="43">
        <f>Table9[[#This Row],[Wages]]*'1 Spec Ed Teacher'!$H$3</f>
        <v>0</v>
      </c>
      <c r="L220" s="7"/>
      <c r="M220" s="7"/>
      <c r="N220" s="7"/>
      <c r="O220" s="7"/>
      <c r="R22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20" s="7"/>
      <c r="T220" s="7" t="str">
        <f>IFERROR(Table9[[#This Row],[Total Compensation]]/Table9[[#This Row],[Hours in School Year]],"")</f>
        <v/>
      </c>
      <c r="V220" s="7" t="str">
        <f t="shared" si="14"/>
        <v/>
      </c>
      <c r="Y220" s="8" t="str">
        <f t="shared" si="15"/>
        <v/>
      </c>
    </row>
    <row r="221" spans="2:25" x14ac:dyDescent="0.25">
      <c r="B221" s="1"/>
      <c r="C221" s="1"/>
      <c r="D221" s="9"/>
      <c r="G221" s="7"/>
      <c r="H221" s="7">
        <f t="shared" si="12"/>
        <v>0</v>
      </c>
      <c r="I221" s="7"/>
      <c r="J221" s="7">
        <f t="shared" si="13"/>
        <v>0</v>
      </c>
      <c r="K221" s="43">
        <f>Table9[[#This Row],[Wages]]*'1 Spec Ed Teacher'!$H$3</f>
        <v>0</v>
      </c>
      <c r="L221" s="7"/>
      <c r="M221" s="7"/>
      <c r="N221" s="7"/>
      <c r="O221" s="7"/>
      <c r="R22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21" s="7"/>
      <c r="T221" s="7" t="str">
        <f>IFERROR(Table9[[#This Row],[Total Compensation]]/Table9[[#This Row],[Hours in School Year]],"")</f>
        <v/>
      </c>
      <c r="V221" s="7" t="str">
        <f t="shared" si="14"/>
        <v/>
      </c>
      <c r="Y221" s="8" t="str">
        <f t="shared" si="15"/>
        <v/>
      </c>
    </row>
    <row r="222" spans="2:25" x14ac:dyDescent="0.25">
      <c r="B222" s="1"/>
      <c r="C222" s="1"/>
      <c r="D222" s="9"/>
      <c r="G222" s="7"/>
      <c r="H222" s="7">
        <f t="shared" si="12"/>
        <v>0</v>
      </c>
      <c r="I222" s="7"/>
      <c r="J222" s="7">
        <f t="shared" si="13"/>
        <v>0</v>
      </c>
      <c r="K222" s="43">
        <f>Table9[[#This Row],[Wages]]*'1 Spec Ed Teacher'!$H$3</f>
        <v>0</v>
      </c>
      <c r="L222" s="7"/>
      <c r="M222" s="7"/>
      <c r="N222" s="7"/>
      <c r="O222" s="7"/>
      <c r="R22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22" s="7"/>
      <c r="T222" s="7" t="str">
        <f>IFERROR(Table9[[#This Row],[Total Compensation]]/Table9[[#This Row],[Hours in School Year]],"")</f>
        <v/>
      </c>
      <c r="V222" s="7" t="str">
        <f t="shared" si="14"/>
        <v/>
      </c>
      <c r="Y222" s="8" t="str">
        <f t="shared" si="15"/>
        <v/>
      </c>
    </row>
    <row r="223" spans="2:25" x14ac:dyDescent="0.25">
      <c r="B223" s="1"/>
      <c r="C223" s="1"/>
      <c r="D223" s="9"/>
      <c r="G223" s="7"/>
      <c r="H223" s="7">
        <f t="shared" si="12"/>
        <v>0</v>
      </c>
      <c r="I223" s="7"/>
      <c r="J223" s="7">
        <f t="shared" si="13"/>
        <v>0</v>
      </c>
      <c r="K223" s="43">
        <f>Table9[[#This Row],[Wages]]*'1 Spec Ed Teacher'!$H$3</f>
        <v>0</v>
      </c>
      <c r="L223" s="7"/>
      <c r="M223" s="7"/>
      <c r="N223" s="7"/>
      <c r="O223" s="7"/>
      <c r="R22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23" s="7"/>
      <c r="T223" s="7" t="str">
        <f>IFERROR(Table9[[#This Row],[Total Compensation]]/Table9[[#This Row],[Hours in School Year]],"")</f>
        <v/>
      </c>
      <c r="V223" s="7" t="str">
        <f t="shared" si="14"/>
        <v/>
      </c>
      <c r="Y223" s="8" t="str">
        <f t="shared" si="15"/>
        <v/>
      </c>
    </row>
    <row r="224" spans="2:25" x14ac:dyDescent="0.25">
      <c r="B224" s="1"/>
      <c r="C224" s="1"/>
      <c r="D224" s="9"/>
      <c r="G224" s="7"/>
      <c r="H224" s="7">
        <f t="shared" si="12"/>
        <v>0</v>
      </c>
      <c r="I224" s="7"/>
      <c r="J224" s="7">
        <f t="shared" si="13"/>
        <v>0</v>
      </c>
      <c r="K224" s="43">
        <f>Table9[[#This Row],[Wages]]*'1 Spec Ed Teacher'!$H$3</f>
        <v>0</v>
      </c>
      <c r="L224" s="7"/>
      <c r="M224" s="7"/>
      <c r="N224" s="7"/>
      <c r="O224" s="7"/>
      <c r="R22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24" s="7"/>
      <c r="T224" s="7" t="str">
        <f>IFERROR(Table9[[#This Row],[Total Compensation]]/Table9[[#This Row],[Hours in School Year]],"")</f>
        <v/>
      </c>
      <c r="V224" s="7" t="str">
        <f t="shared" si="14"/>
        <v/>
      </c>
      <c r="Y224" s="8" t="str">
        <f t="shared" si="15"/>
        <v/>
      </c>
    </row>
    <row r="225" spans="2:25" x14ac:dyDescent="0.25">
      <c r="B225" s="1"/>
      <c r="C225" s="1"/>
      <c r="D225" s="9"/>
      <c r="G225" s="7"/>
      <c r="H225" s="7">
        <f t="shared" si="12"/>
        <v>0</v>
      </c>
      <c r="I225" s="7"/>
      <c r="J225" s="7">
        <f t="shared" si="13"/>
        <v>0</v>
      </c>
      <c r="K225" s="43">
        <f>Table9[[#This Row],[Wages]]*'1 Spec Ed Teacher'!$H$3</f>
        <v>0</v>
      </c>
      <c r="L225" s="7"/>
      <c r="M225" s="7"/>
      <c r="N225" s="7"/>
      <c r="O225" s="7"/>
      <c r="R22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25" s="7"/>
      <c r="T225" s="7" t="str">
        <f>IFERROR(Table9[[#This Row],[Total Compensation]]/Table9[[#This Row],[Hours in School Year]],"")</f>
        <v/>
      </c>
      <c r="V225" s="7" t="str">
        <f t="shared" si="14"/>
        <v/>
      </c>
      <c r="Y225" s="8" t="str">
        <f t="shared" si="15"/>
        <v/>
      </c>
    </row>
    <row r="226" spans="2:25" x14ac:dyDescent="0.25">
      <c r="B226" s="1"/>
      <c r="C226" s="1"/>
      <c r="D226" s="9"/>
      <c r="G226" s="7"/>
      <c r="H226" s="7">
        <f t="shared" si="12"/>
        <v>0</v>
      </c>
      <c r="I226" s="7"/>
      <c r="J226" s="7">
        <f t="shared" si="13"/>
        <v>0</v>
      </c>
      <c r="K226" s="43">
        <f>Table9[[#This Row],[Wages]]*'1 Spec Ed Teacher'!$H$3</f>
        <v>0</v>
      </c>
      <c r="L226" s="7"/>
      <c r="M226" s="7"/>
      <c r="N226" s="7"/>
      <c r="O226" s="7"/>
      <c r="R22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26" s="7"/>
      <c r="T226" s="7" t="str">
        <f>IFERROR(Table9[[#This Row],[Total Compensation]]/Table9[[#This Row],[Hours in School Year]],"")</f>
        <v/>
      </c>
      <c r="V226" s="7" t="str">
        <f t="shared" si="14"/>
        <v/>
      </c>
      <c r="Y226" s="8" t="str">
        <f t="shared" si="15"/>
        <v/>
      </c>
    </row>
    <row r="227" spans="2:25" x14ac:dyDescent="0.25">
      <c r="B227" s="1"/>
      <c r="C227" s="1"/>
      <c r="D227" s="9"/>
      <c r="G227" s="7"/>
      <c r="H227" s="7">
        <f t="shared" si="12"/>
        <v>0</v>
      </c>
      <c r="I227" s="7"/>
      <c r="J227" s="7">
        <f t="shared" si="13"/>
        <v>0</v>
      </c>
      <c r="K227" s="43">
        <f>Table9[[#This Row],[Wages]]*'1 Spec Ed Teacher'!$H$3</f>
        <v>0</v>
      </c>
      <c r="L227" s="7"/>
      <c r="M227" s="7"/>
      <c r="N227" s="7"/>
      <c r="O227" s="7"/>
      <c r="R22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27" s="7"/>
      <c r="T227" s="7" t="str">
        <f>IFERROR(Table9[[#This Row],[Total Compensation]]/Table9[[#This Row],[Hours in School Year]],"")</f>
        <v/>
      </c>
      <c r="V227" s="7" t="str">
        <f t="shared" si="14"/>
        <v/>
      </c>
      <c r="Y227" s="8" t="str">
        <f t="shared" si="15"/>
        <v/>
      </c>
    </row>
    <row r="228" spans="2:25" x14ac:dyDescent="0.25">
      <c r="B228" s="1"/>
      <c r="C228" s="1"/>
      <c r="D228" s="9"/>
      <c r="G228" s="7"/>
      <c r="H228" s="7">
        <f t="shared" si="12"/>
        <v>0</v>
      </c>
      <c r="I228" s="7"/>
      <c r="J228" s="7">
        <f t="shared" si="13"/>
        <v>0</v>
      </c>
      <c r="K228" s="43">
        <f>Table9[[#This Row],[Wages]]*'1 Spec Ed Teacher'!$H$3</f>
        <v>0</v>
      </c>
      <c r="L228" s="7"/>
      <c r="M228" s="7"/>
      <c r="N228" s="7"/>
      <c r="O228" s="7"/>
      <c r="R22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28" s="7"/>
      <c r="T228" s="7" t="str">
        <f>IFERROR(Table9[[#This Row],[Total Compensation]]/Table9[[#This Row],[Hours in School Year]],"")</f>
        <v/>
      </c>
      <c r="V228" s="7" t="str">
        <f t="shared" si="14"/>
        <v/>
      </c>
      <c r="Y228" s="8" t="str">
        <f t="shared" si="15"/>
        <v/>
      </c>
    </row>
    <row r="229" spans="2:25" x14ac:dyDescent="0.25">
      <c r="B229" s="1"/>
      <c r="C229" s="1"/>
      <c r="D229" s="9"/>
      <c r="G229" s="7"/>
      <c r="H229" s="7">
        <f t="shared" si="12"/>
        <v>0</v>
      </c>
      <c r="I229" s="7"/>
      <c r="J229" s="7">
        <f t="shared" si="13"/>
        <v>0</v>
      </c>
      <c r="K229" s="43">
        <f>Table9[[#This Row],[Wages]]*'1 Spec Ed Teacher'!$H$3</f>
        <v>0</v>
      </c>
      <c r="L229" s="7"/>
      <c r="M229" s="7"/>
      <c r="N229" s="7"/>
      <c r="O229" s="7"/>
      <c r="R22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29" s="7"/>
      <c r="T229" s="7" t="str">
        <f>IFERROR(Table9[[#This Row],[Total Compensation]]/Table9[[#This Row],[Hours in School Year]],"")</f>
        <v/>
      </c>
      <c r="V229" s="7" t="str">
        <f t="shared" si="14"/>
        <v/>
      </c>
      <c r="Y229" s="8" t="str">
        <f t="shared" si="15"/>
        <v/>
      </c>
    </row>
    <row r="230" spans="2:25" x14ac:dyDescent="0.25">
      <c r="B230" s="1"/>
      <c r="C230" s="1"/>
      <c r="D230" s="9"/>
      <c r="G230" s="7"/>
      <c r="H230" s="7">
        <f t="shared" si="12"/>
        <v>0</v>
      </c>
      <c r="I230" s="7"/>
      <c r="J230" s="7">
        <f t="shared" si="13"/>
        <v>0</v>
      </c>
      <c r="K230" s="43">
        <f>Table9[[#This Row],[Wages]]*'1 Spec Ed Teacher'!$H$3</f>
        <v>0</v>
      </c>
      <c r="L230" s="7"/>
      <c r="M230" s="7"/>
      <c r="N230" s="7"/>
      <c r="O230" s="7"/>
      <c r="R23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30" s="7"/>
      <c r="T230" s="7" t="str">
        <f>IFERROR(Table9[[#This Row],[Total Compensation]]/Table9[[#This Row],[Hours in School Year]],"")</f>
        <v/>
      </c>
      <c r="V230" s="7" t="str">
        <f t="shared" si="14"/>
        <v/>
      </c>
      <c r="Y230" s="8" t="str">
        <f t="shared" si="15"/>
        <v/>
      </c>
    </row>
    <row r="231" spans="2:25" x14ac:dyDescent="0.25">
      <c r="B231" s="1"/>
      <c r="C231" s="1"/>
      <c r="D231" s="9"/>
      <c r="G231" s="7"/>
      <c r="H231" s="7">
        <f t="shared" si="12"/>
        <v>0</v>
      </c>
      <c r="I231" s="7"/>
      <c r="J231" s="7">
        <f t="shared" si="13"/>
        <v>0</v>
      </c>
      <c r="K231" s="43">
        <f>Table9[[#This Row],[Wages]]*'1 Spec Ed Teacher'!$H$3</f>
        <v>0</v>
      </c>
      <c r="L231" s="7"/>
      <c r="M231" s="7"/>
      <c r="N231" s="7"/>
      <c r="O231" s="7"/>
      <c r="R23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31" s="7"/>
      <c r="T231" s="7" t="str">
        <f>IFERROR(Table9[[#This Row],[Total Compensation]]/Table9[[#This Row],[Hours in School Year]],"")</f>
        <v/>
      </c>
      <c r="V231" s="7" t="str">
        <f t="shared" si="14"/>
        <v/>
      </c>
      <c r="Y231" s="8" t="str">
        <f t="shared" si="15"/>
        <v/>
      </c>
    </row>
    <row r="232" spans="2:25" x14ac:dyDescent="0.25">
      <c r="B232" s="1"/>
      <c r="C232" s="1"/>
      <c r="D232" s="9"/>
      <c r="G232" s="7"/>
      <c r="H232" s="7">
        <f t="shared" si="12"/>
        <v>0</v>
      </c>
      <c r="I232" s="7"/>
      <c r="J232" s="7">
        <f t="shared" si="13"/>
        <v>0</v>
      </c>
      <c r="K232" s="43">
        <f>Table9[[#This Row],[Wages]]*'1 Spec Ed Teacher'!$H$3</f>
        <v>0</v>
      </c>
      <c r="L232" s="7"/>
      <c r="M232" s="7"/>
      <c r="N232" s="7"/>
      <c r="O232" s="7"/>
      <c r="R23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32" s="7"/>
      <c r="T232" s="7" t="str">
        <f>IFERROR(Table9[[#This Row],[Total Compensation]]/Table9[[#This Row],[Hours in School Year]],"")</f>
        <v/>
      </c>
      <c r="V232" s="7" t="str">
        <f t="shared" si="14"/>
        <v/>
      </c>
      <c r="Y232" s="8" t="str">
        <f t="shared" si="15"/>
        <v/>
      </c>
    </row>
    <row r="233" spans="2:25" x14ac:dyDescent="0.25">
      <c r="B233" s="1"/>
      <c r="C233" s="1"/>
      <c r="D233" s="9"/>
      <c r="G233" s="7"/>
      <c r="H233" s="7">
        <f t="shared" si="12"/>
        <v>0</v>
      </c>
      <c r="I233" s="7"/>
      <c r="J233" s="7">
        <f t="shared" si="13"/>
        <v>0</v>
      </c>
      <c r="K233" s="43">
        <f>Table9[[#This Row],[Wages]]*'1 Spec Ed Teacher'!$H$3</f>
        <v>0</v>
      </c>
      <c r="L233" s="7"/>
      <c r="M233" s="7"/>
      <c r="N233" s="7"/>
      <c r="O233" s="7"/>
      <c r="R23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33" s="7"/>
      <c r="T233" s="7" t="str">
        <f>IFERROR(Table9[[#This Row],[Total Compensation]]/Table9[[#This Row],[Hours in School Year]],"")</f>
        <v/>
      </c>
      <c r="V233" s="7" t="str">
        <f t="shared" si="14"/>
        <v/>
      </c>
      <c r="Y233" s="8" t="str">
        <f t="shared" si="15"/>
        <v/>
      </c>
    </row>
    <row r="234" spans="2:25" x14ac:dyDescent="0.25">
      <c r="B234" s="1"/>
      <c r="C234" s="1"/>
      <c r="D234" s="9"/>
      <c r="G234" s="7"/>
      <c r="H234" s="7">
        <f t="shared" si="12"/>
        <v>0</v>
      </c>
      <c r="I234" s="7"/>
      <c r="J234" s="7">
        <f t="shared" si="13"/>
        <v>0</v>
      </c>
      <c r="K234" s="43">
        <f>Table9[[#This Row],[Wages]]*'1 Spec Ed Teacher'!$H$3</f>
        <v>0</v>
      </c>
      <c r="L234" s="7"/>
      <c r="M234" s="7"/>
      <c r="N234" s="7"/>
      <c r="O234" s="7"/>
      <c r="R23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34" s="7"/>
      <c r="T234" s="7" t="str">
        <f>IFERROR(Table9[[#This Row],[Total Compensation]]/Table9[[#This Row],[Hours in School Year]],"")</f>
        <v/>
      </c>
      <c r="V234" s="7" t="str">
        <f t="shared" si="14"/>
        <v/>
      </c>
      <c r="Y234" s="8" t="str">
        <f t="shared" si="15"/>
        <v/>
      </c>
    </row>
    <row r="235" spans="2:25" x14ac:dyDescent="0.25">
      <c r="B235" s="1"/>
      <c r="C235" s="1"/>
      <c r="D235" s="9"/>
      <c r="G235" s="7"/>
      <c r="H235" s="7">
        <f t="shared" si="12"/>
        <v>0</v>
      </c>
      <c r="I235" s="7"/>
      <c r="J235" s="7">
        <f t="shared" si="13"/>
        <v>0</v>
      </c>
      <c r="K235" s="43">
        <f>Table9[[#This Row],[Wages]]*'1 Spec Ed Teacher'!$H$3</f>
        <v>0</v>
      </c>
      <c r="L235" s="7"/>
      <c r="M235" s="7"/>
      <c r="N235" s="7"/>
      <c r="O235" s="7"/>
      <c r="R23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35" s="7"/>
      <c r="T235" s="7" t="str">
        <f>IFERROR(Table9[[#This Row],[Total Compensation]]/Table9[[#This Row],[Hours in School Year]],"")</f>
        <v/>
      </c>
      <c r="V235" s="7" t="str">
        <f t="shared" si="14"/>
        <v/>
      </c>
      <c r="Y235" s="8" t="str">
        <f t="shared" si="15"/>
        <v/>
      </c>
    </row>
    <row r="236" spans="2:25" x14ac:dyDescent="0.25">
      <c r="B236" s="1"/>
      <c r="C236" s="1"/>
      <c r="D236" s="9"/>
      <c r="G236" s="7"/>
      <c r="H236" s="7">
        <f t="shared" si="12"/>
        <v>0</v>
      </c>
      <c r="I236" s="7"/>
      <c r="J236" s="7">
        <f t="shared" si="13"/>
        <v>0</v>
      </c>
      <c r="K236" s="43">
        <f>Table9[[#This Row],[Wages]]*'1 Spec Ed Teacher'!$H$3</f>
        <v>0</v>
      </c>
      <c r="L236" s="7"/>
      <c r="M236" s="7"/>
      <c r="N236" s="7"/>
      <c r="O236" s="7"/>
      <c r="R23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36" s="7"/>
      <c r="T236" s="7" t="str">
        <f>IFERROR(Table9[[#This Row],[Total Compensation]]/Table9[[#This Row],[Hours in School Year]],"")</f>
        <v/>
      </c>
      <c r="V236" s="7" t="str">
        <f t="shared" si="14"/>
        <v/>
      </c>
      <c r="Y236" s="8" t="str">
        <f t="shared" si="15"/>
        <v/>
      </c>
    </row>
    <row r="237" spans="2:25" x14ac:dyDescent="0.25">
      <c r="B237" s="1"/>
      <c r="C237" s="1"/>
      <c r="D237" s="9"/>
      <c r="G237" s="7"/>
      <c r="H237" s="7">
        <f t="shared" si="12"/>
        <v>0</v>
      </c>
      <c r="I237" s="7"/>
      <c r="J237" s="7">
        <f t="shared" si="13"/>
        <v>0</v>
      </c>
      <c r="K237" s="43">
        <f>Table9[[#This Row],[Wages]]*'1 Spec Ed Teacher'!$H$3</f>
        <v>0</v>
      </c>
      <c r="L237" s="7"/>
      <c r="M237" s="7"/>
      <c r="N237" s="7"/>
      <c r="O237" s="7"/>
      <c r="R23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37" s="7"/>
      <c r="T237" s="7" t="str">
        <f>IFERROR(Table9[[#This Row],[Total Compensation]]/Table9[[#This Row],[Hours in School Year]],"")</f>
        <v/>
      </c>
      <c r="V237" s="7" t="str">
        <f t="shared" si="14"/>
        <v/>
      </c>
      <c r="Y237" s="8" t="str">
        <f t="shared" si="15"/>
        <v/>
      </c>
    </row>
    <row r="238" spans="2:25" x14ac:dyDescent="0.25">
      <c r="B238" s="1"/>
      <c r="C238" s="1"/>
      <c r="D238" s="9"/>
      <c r="G238" s="7"/>
      <c r="H238" s="7">
        <f t="shared" si="12"/>
        <v>0</v>
      </c>
      <c r="I238" s="7"/>
      <c r="J238" s="7">
        <f t="shared" si="13"/>
        <v>0</v>
      </c>
      <c r="K238" s="43">
        <f>Table9[[#This Row],[Wages]]*'1 Spec Ed Teacher'!$H$3</f>
        <v>0</v>
      </c>
      <c r="L238" s="7"/>
      <c r="M238" s="7"/>
      <c r="N238" s="7"/>
      <c r="O238" s="7"/>
      <c r="R23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38" s="7"/>
      <c r="T238" s="7" t="str">
        <f>IFERROR(Table9[[#This Row],[Total Compensation]]/Table9[[#This Row],[Hours in School Year]],"")</f>
        <v/>
      </c>
      <c r="V238" s="7" t="str">
        <f t="shared" si="14"/>
        <v/>
      </c>
      <c r="Y238" s="8" t="str">
        <f t="shared" si="15"/>
        <v/>
      </c>
    </row>
    <row r="239" spans="2:25" x14ac:dyDescent="0.25">
      <c r="B239" s="1"/>
      <c r="C239" s="1"/>
      <c r="D239" s="9"/>
      <c r="G239" s="7"/>
      <c r="H239" s="7">
        <f t="shared" si="12"/>
        <v>0</v>
      </c>
      <c r="I239" s="7"/>
      <c r="J239" s="7">
        <f t="shared" si="13"/>
        <v>0</v>
      </c>
      <c r="K239" s="43">
        <f>Table9[[#This Row],[Wages]]*'1 Spec Ed Teacher'!$H$3</f>
        <v>0</v>
      </c>
      <c r="L239" s="7"/>
      <c r="M239" s="7"/>
      <c r="N239" s="7"/>
      <c r="O239" s="7"/>
      <c r="R23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39" s="7"/>
      <c r="T239" s="7" t="str">
        <f>IFERROR(Table9[[#This Row],[Total Compensation]]/Table9[[#This Row],[Hours in School Year]],"")</f>
        <v/>
      </c>
      <c r="V239" s="7" t="str">
        <f t="shared" si="14"/>
        <v/>
      </c>
      <c r="Y239" s="8" t="str">
        <f t="shared" si="15"/>
        <v/>
      </c>
    </row>
    <row r="240" spans="2:25" x14ac:dyDescent="0.25">
      <c r="B240" s="1"/>
      <c r="C240" s="1"/>
      <c r="D240" s="9"/>
      <c r="G240" s="7"/>
      <c r="H240" s="7">
        <f t="shared" si="12"/>
        <v>0</v>
      </c>
      <c r="I240" s="7"/>
      <c r="J240" s="7">
        <f t="shared" si="13"/>
        <v>0</v>
      </c>
      <c r="K240" s="43">
        <f>Table9[[#This Row],[Wages]]*'1 Spec Ed Teacher'!$H$3</f>
        <v>0</v>
      </c>
      <c r="L240" s="7"/>
      <c r="M240" s="7"/>
      <c r="N240" s="7"/>
      <c r="O240" s="7"/>
      <c r="R24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40" s="7"/>
      <c r="T240" s="7" t="str">
        <f>IFERROR(Table9[[#This Row],[Total Compensation]]/Table9[[#This Row],[Hours in School Year]],"")</f>
        <v/>
      </c>
      <c r="V240" s="7" t="str">
        <f t="shared" si="14"/>
        <v/>
      </c>
      <c r="Y240" s="8" t="str">
        <f t="shared" si="15"/>
        <v/>
      </c>
    </row>
    <row r="241" spans="2:25" x14ac:dyDescent="0.25">
      <c r="B241" s="1"/>
      <c r="C241" s="1"/>
      <c r="D241" s="9"/>
      <c r="G241" s="7"/>
      <c r="H241" s="7">
        <f t="shared" si="12"/>
        <v>0</v>
      </c>
      <c r="I241" s="7"/>
      <c r="J241" s="7">
        <f t="shared" si="13"/>
        <v>0</v>
      </c>
      <c r="K241" s="43">
        <f>Table9[[#This Row],[Wages]]*'1 Spec Ed Teacher'!$H$3</f>
        <v>0</v>
      </c>
      <c r="L241" s="7"/>
      <c r="M241" s="7"/>
      <c r="N241" s="7"/>
      <c r="O241" s="7"/>
      <c r="R24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41" s="7"/>
      <c r="T241" s="7" t="str">
        <f>IFERROR(Table9[[#This Row],[Total Compensation]]/Table9[[#This Row],[Hours in School Year]],"")</f>
        <v/>
      </c>
      <c r="V241" s="7" t="str">
        <f t="shared" si="14"/>
        <v/>
      </c>
      <c r="Y241" s="8" t="str">
        <f t="shared" si="15"/>
        <v/>
      </c>
    </row>
    <row r="242" spans="2:25" x14ac:dyDescent="0.25">
      <c r="B242" s="1"/>
      <c r="C242" s="1"/>
      <c r="D242" s="9"/>
      <c r="G242" s="7"/>
      <c r="H242" s="7">
        <f t="shared" si="12"/>
        <v>0</v>
      </c>
      <c r="I242" s="7"/>
      <c r="J242" s="7">
        <f t="shared" si="13"/>
        <v>0</v>
      </c>
      <c r="K242" s="43">
        <f>Table9[[#This Row],[Wages]]*'1 Spec Ed Teacher'!$H$3</f>
        <v>0</v>
      </c>
      <c r="L242" s="7"/>
      <c r="M242" s="7"/>
      <c r="N242" s="7"/>
      <c r="O242" s="7"/>
      <c r="R24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42" s="7"/>
      <c r="T242" s="7" t="str">
        <f>IFERROR(Table9[[#This Row],[Total Compensation]]/Table9[[#This Row],[Hours in School Year]],"")</f>
        <v/>
      </c>
      <c r="V242" s="7" t="str">
        <f t="shared" si="14"/>
        <v/>
      </c>
      <c r="Y242" s="8" t="str">
        <f t="shared" si="15"/>
        <v/>
      </c>
    </row>
    <row r="243" spans="2:25" x14ac:dyDescent="0.25">
      <c r="B243" s="1"/>
      <c r="C243" s="1"/>
      <c r="D243" s="9"/>
      <c r="G243" s="7"/>
      <c r="H243" s="7">
        <f t="shared" si="12"/>
        <v>0</v>
      </c>
      <c r="I243" s="7"/>
      <c r="J243" s="7">
        <f t="shared" si="13"/>
        <v>0</v>
      </c>
      <c r="K243" s="43">
        <f>Table9[[#This Row],[Wages]]*'1 Spec Ed Teacher'!$H$3</f>
        <v>0</v>
      </c>
      <c r="L243" s="7"/>
      <c r="M243" s="7"/>
      <c r="N243" s="7"/>
      <c r="O243" s="7"/>
      <c r="R24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43" s="7"/>
      <c r="T243" s="7" t="str">
        <f>IFERROR(Table9[[#This Row],[Total Compensation]]/Table9[[#This Row],[Hours in School Year]],"")</f>
        <v/>
      </c>
      <c r="V243" s="7" t="str">
        <f t="shared" si="14"/>
        <v/>
      </c>
      <c r="Y243" s="8" t="str">
        <f t="shared" si="15"/>
        <v/>
      </c>
    </row>
    <row r="244" spans="2:25" x14ac:dyDescent="0.25">
      <c r="B244" s="1"/>
      <c r="C244" s="1"/>
      <c r="D244" s="9"/>
      <c r="G244" s="7"/>
      <c r="H244" s="7">
        <f t="shared" si="12"/>
        <v>0</v>
      </c>
      <c r="I244" s="7"/>
      <c r="J244" s="7">
        <f t="shared" si="13"/>
        <v>0</v>
      </c>
      <c r="K244" s="43">
        <f>Table9[[#This Row],[Wages]]*'1 Spec Ed Teacher'!$H$3</f>
        <v>0</v>
      </c>
      <c r="L244" s="7"/>
      <c r="M244" s="7"/>
      <c r="N244" s="7"/>
      <c r="O244" s="7"/>
      <c r="R24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44" s="7"/>
      <c r="T244" s="7" t="str">
        <f>IFERROR(Table9[[#This Row],[Total Compensation]]/Table9[[#This Row],[Hours in School Year]],"")</f>
        <v/>
      </c>
      <c r="V244" s="7" t="str">
        <f t="shared" si="14"/>
        <v/>
      </c>
      <c r="Y244" s="8" t="str">
        <f t="shared" si="15"/>
        <v/>
      </c>
    </row>
    <row r="245" spans="2:25" x14ac:dyDescent="0.25">
      <c r="B245" s="1"/>
      <c r="C245" s="1"/>
      <c r="D245" s="9"/>
      <c r="G245" s="7"/>
      <c r="H245" s="7">
        <f t="shared" si="12"/>
        <v>0</v>
      </c>
      <c r="I245" s="7"/>
      <c r="J245" s="7">
        <f t="shared" si="13"/>
        <v>0</v>
      </c>
      <c r="K245" s="43">
        <f>Table9[[#This Row],[Wages]]*'1 Spec Ed Teacher'!$H$3</f>
        <v>0</v>
      </c>
      <c r="L245" s="7"/>
      <c r="M245" s="7"/>
      <c r="N245" s="7"/>
      <c r="O245" s="7"/>
      <c r="R24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45" s="7"/>
      <c r="T245" s="7" t="str">
        <f>IFERROR(Table9[[#This Row],[Total Compensation]]/Table9[[#This Row],[Hours in School Year]],"")</f>
        <v/>
      </c>
      <c r="V245" s="7" t="str">
        <f t="shared" si="14"/>
        <v/>
      </c>
      <c r="Y245" s="8" t="str">
        <f t="shared" si="15"/>
        <v/>
      </c>
    </row>
    <row r="246" spans="2:25" x14ac:dyDescent="0.25">
      <c r="B246" s="1"/>
      <c r="C246" s="1"/>
      <c r="D246" s="9"/>
      <c r="G246" s="7"/>
      <c r="H246" s="7">
        <f t="shared" si="12"/>
        <v>0</v>
      </c>
      <c r="I246" s="7"/>
      <c r="J246" s="7">
        <f t="shared" si="13"/>
        <v>0</v>
      </c>
      <c r="K246" s="43">
        <f>Table9[[#This Row],[Wages]]*'1 Spec Ed Teacher'!$H$3</f>
        <v>0</v>
      </c>
      <c r="L246" s="7"/>
      <c r="M246" s="7"/>
      <c r="N246" s="7"/>
      <c r="O246" s="7"/>
      <c r="R24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46" s="7"/>
      <c r="T246" s="7" t="str">
        <f>IFERROR(Table9[[#This Row],[Total Compensation]]/Table9[[#This Row],[Hours in School Year]],"")</f>
        <v/>
      </c>
      <c r="V246" s="7" t="str">
        <f t="shared" si="14"/>
        <v/>
      </c>
      <c r="Y246" s="8" t="str">
        <f t="shared" si="15"/>
        <v/>
      </c>
    </row>
    <row r="247" spans="2:25" x14ac:dyDescent="0.25">
      <c r="B247" s="1"/>
      <c r="C247" s="1"/>
      <c r="D247" s="9"/>
      <c r="G247" s="7"/>
      <c r="H247" s="7">
        <f t="shared" si="12"/>
        <v>0</v>
      </c>
      <c r="I247" s="7"/>
      <c r="J247" s="7">
        <f t="shared" si="13"/>
        <v>0</v>
      </c>
      <c r="K247" s="43">
        <f>Table9[[#This Row],[Wages]]*'1 Spec Ed Teacher'!$H$3</f>
        <v>0</v>
      </c>
      <c r="L247" s="7"/>
      <c r="M247" s="7"/>
      <c r="N247" s="7"/>
      <c r="O247" s="7"/>
      <c r="R24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47" s="7"/>
      <c r="T247" s="7" t="str">
        <f>IFERROR(Table9[[#This Row],[Total Compensation]]/Table9[[#This Row],[Hours in School Year]],"")</f>
        <v/>
      </c>
      <c r="V247" s="7" t="str">
        <f t="shared" si="14"/>
        <v/>
      </c>
      <c r="Y247" s="8" t="str">
        <f t="shared" si="15"/>
        <v/>
      </c>
    </row>
    <row r="248" spans="2:25" x14ac:dyDescent="0.25">
      <c r="B248" s="1"/>
      <c r="C248" s="1"/>
      <c r="D248" s="9"/>
      <c r="G248" s="7"/>
      <c r="H248" s="7">
        <f t="shared" si="12"/>
        <v>0</v>
      </c>
      <c r="I248" s="7"/>
      <c r="J248" s="7">
        <f t="shared" si="13"/>
        <v>0</v>
      </c>
      <c r="K248" s="43">
        <f>Table9[[#This Row],[Wages]]*'1 Spec Ed Teacher'!$H$3</f>
        <v>0</v>
      </c>
      <c r="L248" s="7"/>
      <c r="M248" s="7"/>
      <c r="N248" s="7"/>
      <c r="O248" s="7"/>
      <c r="R24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48" s="7"/>
      <c r="T248" s="7" t="str">
        <f>IFERROR(Table9[[#This Row],[Total Compensation]]/Table9[[#This Row],[Hours in School Year]],"")</f>
        <v/>
      </c>
      <c r="V248" s="7" t="str">
        <f t="shared" si="14"/>
        <v/>
      </c>
      <c r="Y248" s="8" t="str">
        <f t="shared" si="15"/>
        <v/>
      </c>
    </row>
    <row r="249" spans="2:25" x14ac:dyDescent="0.25">
      <c r="B249" s="1"/>
      <c r="C249" s="1"/>
      <c r="D249" s="9"/>
      <c r="G249" s="7"/>
      <c r="H249" s="7">
        <f t="shared" si="12"/>
        <v>0</v>
      </c>
      <c r="I249" s="7"/>
      <c r="J249" s="7">
        <f t="shared" si="13"/>
        <v>0</v>
      </c>
      <c r="K249" s="43">
        <f>Table9[[#This Row],[Wages]]*'1 Spec Ed Teacher'!$H$3</f>
        <v>0</v>
      </c>
      <c r="L249" s="7"/>
      <c r="M249" s="7"/>
      <c r="N249" s="7"/>
      <c r="O249" s="7"/>
      <c r="R24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49" s="7"/>
      <c r="T249" s="7" t="str">
        <f>IFERROR(Table9[[#This Row],[Total Compensation]]/Table9[[#This Row],[Hours in School Year]],"")</f>
        <v/>
      </c>
      <c r="V249" s="7" t="str">
        <f t="shared" si="14"/>
        <v/>
      </c>
      <c r="Y249" s="8" t="str">
        <f t="shared" si="15"/>
        <v/>
      </c>
    </row>
    <row r="250" spans="2:25" x14ac:dyDescent="0.25">
      <c r="B250" s="1"/>
      <c r="C250" s="1"/>
      <c r="D250" s="9"/>
      <c r="G250" s="7"/>
      <c r="H250" s="7">
        <f t="shared" si="12"/>
        <v>0</v>
      </c>
      <c r="I250" s="7"/>
      <c r="J250" s="7">
        <f t="shared" si="13"/>
        <v>0</v>
      </c>
      <c r="K250" s="43">
        <f>Table9[[#This Row],[Wages]]*'1 Spec Ed Teacher'!$H$3</f>
        <v>0</v>
      </c>
      <c r="L250" s="7"/>
      <c r="M250" s="7"/>
      <c r="N250" s="7"/>
      <c r="O250" s="7"/>
      <c r="R25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50" s="7"/>
      <c r="T250" s="7" t="str">
        <f>IFERROR(Table9[[#This Row],[Total Compensation]]/Table9[[#This Row],[Hours in School Year]],"")</f>
        <v/>
      </c>
      <c r="V250" s="7" t="str">
        <f t="shared" si="14"/>
        <v/>
      </c>
      <c r="Y250" s="8" t="str">
        <f t="shared" si="15"/>
        <v/>
      </c>
    </row>
    <row r="251" spans="2:25" x14ac:dyDescent="0.25">
      <c r="B251" s="1"/>
      <c r="C251" s="1"/>
      <c r="D251" s="9"/>
      <c r="G251" s="7"/>
      <c r="H251" s="7">
        <f t="shared" si="12"/>
        <v>0</v>
      </c>
      <c r="I251" s="7"/>
      <c r="J251" s="7">
        <f t="shared" si="13"/>
        <v>0</v>
      </c>
      <c r="K251" s="43">
        <f>Table9[[#This Row],[Wages]]*'1 Spec Ed Teacher'!$H$3</f>
        <v>0</v>
      </c>
      <c r="L251" s="7"/>
      <c r="M251" s="7"/>
      <c r="N251" s="7"/>
      <c r="O251" s="7"/>
      <c r="R25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51" s="7"/>
      <c r="T251" s="7" t="str">
        <f>IFERROR(Table9[[#This Row],[Total Compensation]]/Table9[[#This Row],[Hours in School Year]],"")</f>
        <v/>
      </c>
      <c r="V251" s="7" t="str">
        <f t="shared" si="14"/>
        <v/>
      </c>
      <c r="Y251" s="8" t="str">
        <f t="shared" si="15"/>
        <v/>
      </c>
    </row>
    <row r="252" spans="2:25" x14ac:dyDescent="0.25">
      <c r="B252" s="1"/>
      <c r="C252" s="1"/>
      <c r="D252" s="9"/>
      <c r="G252" s="7"/>
      <c r="H252" s="7">
        <f t="shared" si="12"/>
        <v>0</v>
      </c>
      <c r="I252" s="7"/>
      <c r="J252" s="7">
        <f t="shared" si="13"/>
        <v>0</v>
      </c>
      <c r="K252" s="43">
        <f>Table9[[#This Row],[Wages]]*'1 Spec Ed Teacher'!$H$3</f>
        <v>0</v>
      </c>
      <c r="L252" s="7"/>
      <c r="M252" s="7"/>
      <c r="N252" s="7"/>
      <c r="O252" s="7"/>
      <c r="R25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52" s="7"/>
      <c r="T252" s="7" t="str">
        <f>IFERROR(Table9[[#This Row],[Total Compensation]]/Table9[[#This Row],[Hours in School Year]],"")</f>
        <v/>
      </c>
      <c r="V252" s="7" t="str">
        <f t="shared" si="14"/>
        <v/>
      </c>
      <c r="Y252" s="8" t="str">
        <f t="shared" si="15"/>
        <v/>
      </c>
    </row>
    <row r="253" spans="2:25" x14ac:dyDescent="0.25">
      <c r="B253" s="1"/>
      <c r="C253" s="1"/>
      <c r="D253" s="9"/>
      <c r="G253" s="7"/>
      <c r="H253" s="7">
        <f t="shared" si="12"/>
        <v>0</v>
      </c>
      <c r="I253" s="7"/>
      <c r="J253" s="7">
        <f t="shared" si="13"/>
        <v>0</v>
      </c>
      <c r="K253" s="43">
        <f>Table9[[#This Row],[Wages]]*'1 Spec Ed Teacher'!$H$3</f>
        <v>0</v>
      </c>
      <c r="L253" s="7"/>
      <c r="M253" s="7"/>
      <c r="N253" s="7"/>
      <c r="O253" s="7"/>
      <c r="R25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53" s="7"/>
      <c r="T253" s="7" t="str">
        <f>IFERROR(Table9[[#This Row],[Total Compensation]]/Table9[[#This Row],[Hours in School Year]],"")</f>
        <v/>
      </c>
      <c r="V253" s="7" t="str">
        <f t="shared" si="14"/>
        <v/>
      </c>
      <c r="Y253" s="8" t="str">
        <f t="shared" si="15"/>
        <v/>
      </c>
    </row>
    <row r="254" spans="2:25" x14ac:dyDescent="0.25">
      <c r="B254" s="1"/>
      <c r="C254" s="1"/>
      <c r="D254" s="9"/>
      <c r="G254" s="7"/>
      <c r="H254" s="7">
        <f t="shared" si="12"/>
        <v>0</v>
      </c>
      <c r="I254" s="7"/>
      <c r="J254" s="7">
        <f t="shared" si="13"/>
        <v>0</v>
      </c>
      <c r="K254" s="43">
        <f>Table9[[#This Row],[Wages]]*'1 Spec Ed Teacher'!$H$3</f>
        <v>0</v>
      </c>
      <c r="L254" s="7"/>
      <c r="M254" s="7"/>
      <c r="N254" s="7"/>
      <c r="O254" s="7"/>
      <c r="R25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54" s="7"/>
      <c r="T254" s="7" t="str">
        <f>IFERROR(Table9[[#This Row],[Total Compensation]]/Table9[[#This Row],[Hours in School Year]],"")</f>
        <v/>
      </c>
      <c r="V254" s="7" t="str">
        <f t="shared" si="14"/>
        <v/>
      </c>
      <c r="Y254" s="8" t="str">
        <f t="shared" si="15"/>
        <v/>
      </c>
    </row>
    <row r="255" spans="2:25" x14ac:dyDescent="0.25">
      <c r="B255" s="1"/>
      <c r="C255" s="1"/>
      <c r="D255" s="9"/>
      <c r="G255" s="7"/>
      <c r="H255" s="7">
        <f t="shared" si="12"/>
        <v>0</v>
      </c>
      <c r="I255" s="7"/>
      <c r="J255" s="7">
        <f t="shared" si="13"/>
        <v>0</v>
      </c>
      <c r="K255" s="43">
        <f>Table9[[#This Row],[Wages]]*'1 Spec Ed Teacher'!$H$3</f>
        <v>0</v>
      </c>
      <c r="L255" s="7"/>
      <c r="M255" s="7"/>
      <c r="N255" s="7"/>
      <c r="O255" s="7"/>
      <c r="R25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55" s="7"/>
      <c r="T255" s="7" t="str">
        <f>IFERROR(Table9[[#This Row],[Total Compensation]]/Table9[[#This Row],[Hours in School Year]],"")</f>
        <v/>
      </c>
      <c r="V255" s="7" t="str">
        <f t="shared" si="14"/>
        <v/>
      </c>
      <c r="Y255" s="8" t="str">
        <f t="shared" si="15"/>
        <v/>
      </c>
    </row>
    <row r="256" spans="2:25" x14ac:dyDescent="0.25">
      <c r="B256" s="1"/>
      <c r="C256" s="1"/>
      <c r="D256" s="9"/>
      <c r="G256" s="7"/>
      <c r="H256" s="7">
        <f t="shared" si="12"/>
        <v>0</v>
      </c>
      <c r="I256" s="7"/>
      <c r="J256" s="7">
        <f t="shared" si="13"/>
        <v>0</v>
      </c>
      <c r="K256" s="43">
        <f>Table9[[#This Row],[Wages]]*'1 Spec Ed Teacher'!$H$3</f>
        <v>0</v>
      </c>
      <c r="L256" s="7"/>
      <c r="M256" s="7"/>
      <c r="N256" s="7"/>
      <c r="O256" s="7"/>
      <c r="R25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56" s="7"/>
      <c r="T256" s="7" t="str">
        <f>IFERROR(Table9[[#This Row],[Total Compensation]]/Table9[[#This Row],[Hours in School Year]],"")</f>
        <v/>
      </c>
      <c r="V256" s="7" t="str">
        <f t="shared" si="14"/>
        <v/>
      </c>
      <c r="Y256" s="8" t="str">
        <f t="shared" si="15"/>
        <v/>
      </c>
    </row>
    <row r="257" spans="2:25" x14ac:dyDescent="0.25">
      <c r="B257" s="1"/>
      <c r="C257" s="1"/>
      <c r="D257" s="9"/>
      <c r="G257" s="7"/>
      <c r="H257" s="7">
        <f t="shared" si="12"/>
        <v>0</v>
      </c>
      <c r="I257" s="7"/>
      <c r="J257" s="7">
        <f t="shared" si="13"/>
        <v>0</v>
      </c>
      <c r="K257" s="43">
        <f>Table9[[#This Row],[Wages]]*'1 Spec Ed Teacher'!$H$3</f>
        <v>0</v>
      </c>
      <c r="L257" s="7"/>
      <c r="M257" s="7"/>
      <c r="N257" s="7"/>
      <c r="O257" s="7"/>
      <c r="R25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57" s="7"/>
      <c r="T257" s="7" t="str">
        <f>IFERROR(Table9[[#This Row],[Total Compensation]]/Table9[[#This Row],[Hours in School Year]],"")</f>
        <v/>
      </c>
      <c r="V257" s="7" t="str">
        <f t="shared" si="14"/>
        <v/>
      </c>
      <c r="Y257" s="8" t="str">
        <f t="shared" si="15"/>
        <v/>
      </c>
    </row>
    <row r="258" spans="2:25" x14ac:dyDescent="0.25">
      <c r="B258" s="1"/>
      <c r="C258" s="1"/>
      <c r="D258" s="9"/>
      <c r="G258" s="7"/>
      <c r="H258" s="7">
        <f t="shared" si="12"/>
        <v>0</v>
      </c>
      <c r="I258" s="7"/>
      <c r="J258" s="7">
        <f t="shared" si="13"/>
        <v>0</v>
      </c>
      <c r="K258" s="43">
        <f>Table9[[#This Row],[Wages]]*'1 Spec Ed Teacher'!$H$3</f>
        <v>0</v>
      </c>
      <c r="L258" s="7"/>
      <c r="M258" s="7"/>
      <c r="N258" s="7"/>
      <c r="O258" s="7"/>
      <c r="R25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58" s="7"/>
      <c r="T258" s="7" t="str">
        <f>IFERROR(Table9[[#This Row],[Total Compensation]]/Table9[[#This Row],[Hours in School Year]],"")</f>
        <v/>
      </c>
      <c r="V258" s="7" t="str">
        <f t="shared" si="14"/>
        <v/>
      </c>
      <c r="Y258" s="8" t="str">
        <f t="shared" si="15"/>
        <v/>
      </c>
    </row>
    <row r="259" spans="2:25" x14ac:dyDescent="0.25">
      <c r="B259" s="1"/>
      <c r="C259" s="1"/>
      <c r="D259" s="9"/>
      <c r="G259" s="7"/>
      <c r="H259" s="7">
        <f t="shared" si="12"/>
        <v>0</v>
      </c>
      <c r="I259" s="7"/>
      <c r="J259" s="7">
        <f t="shared" si="13"/>
        <v>0</v>
      </c>
      <c r="K259" s="43">
        <f>Table9[[#This Row],[Wages]]*'1 Spec Ed Teacher'!$H$3</f>
        <v>0</v>
      </c>
      <c r="L259" s="7"/>
      <c r="M259" s="7"/>
      <c r="N259" s="7"/>
      <c r="O259" s="7"/>
      <c r="R25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59" s="7"/>
      <c r="T259" s="7" t="str">
        <f>IFERROR(Table9[[#This Row],[Total Compensation]]/Table9[[#This Row],[Hours in School Year]],"")</f>
        <v/>
      </c>
      <c r="V259" s="7" t="str">
        <f t="shared" si="14"/>
        <v/>
      </c>
      <c r="Y259" s="8" t="str">
        <f t="shared" si="15"/>
        <v/>
      </c>
    </row>
    <row r="260" spans="2:25" x14ac:dyDescent="0.25">
      <c r="B260" s="1"/>
      <c r="C260" s="1"/>
      <c r="D260" s="9"/>
      <c r="G260" s="7"/>
      <c r="H260" s="7">
        <f t="shared" si="12"/>
        <v>0</v>
      </c>
      <c r="I260" s="7"/>
      <c r="J260" s="7">
        <f t="shared" si="13"/>
        <v>0</v>
      </c>
      <c r="K260" s="43">
        <f>Table9[[#This Row],[Wages]]*'1 Spec Ed Teacher'!$H$3</f>
        <v>0</v>
      </c>
      <c r="L260" s="7"/>
      <c r="M260" s="7"/>
      <c r="N260" s="7"/>
      <c r="O260" s="7"/>
      <c r="R26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60" s="7"/>
      <c r="T260" s="7" t="str">
        <f>IFERROR(Table9[[#This Row],[Total Compensation]]/Table9[[#This Row],[Hours in School Year]],"")</f>
        <v/>
      </c>
      <c r="V260" s="7" t="str">
        <f t="shared" si="14"/>
        <v/>
      </c>
      <c r="Y260" s="8" t="str">
        <f t="shared" si="15"/>
        <v/>
      </c>
    </row>
    <row r="261" spans="2:25" x14ac:dyDescent="0.25">
      <c r="B261" s="1"/>
      <c r="C261" s="1"/>
      <c r="D261" s="9"/>
      <c r="G261" s="7"/>
      <c r="H261" s="7">
        <f t="shared" ref="H261:H324" si="16">G261*0.14</f>
        <v>0</v>
      </c>
      <c r="I261" s="7"/>
      <c r="J261" s="7">
        <f t="shared" ref="J261:J324" si="17">G261*0.0145</f>
        <v>0</v>
      </c>
      <c r="K261" s="43">
        <f>Table9[[#This Row],[Wages]]*'1 Spec Ed Teacher'!$H$3</f>
        <v>0</v>
      </c>
      <c r="L261" s="7"/>
      <c r="M261" s="7"/>
      <c r="N261" s="7"/>
      <c r="O261" s="7"/>
      <c r="R26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61" s="7"/>
      <c r="T261" s="7" t="str">
        <f>IFERROR(Table9[[#This Row],[Total Compensation]]/Table9[[#This Row],[Hours in School Year]],"")</f>
        <v/>
      </c>
      <c r="V261" s="7" t="str">
        <f t="shared" ref="V261:V324" si="18">IFERROR(IF(D261&gt;0,D261*U261,T261*U261),"")</f>
        <v/>
      </c>
      <c r="Y261" s="8" t="str">
        <f t="shared" si="15"/>
        <v/>
      </c>
    </row>
    <row r="262" spans="2:25" x14ac:dyDescent="0.25">
      <c r="B262" s="1"/>
      <c r="C262" s="1"/>
      <c r="D262" s="9"/>
      <c r="G262" s="7"/>
      <c r="H262" s="7">
        <f t="shared" si="16"/>
        <v>0</v>
      </c>
      <c r="I262" s="7"/>
      <c r="J262" s="7">
        <f t="shared" si="17"/>
        <v>0</v>
      </c>
      <c r="K262" s="43">
        <f>Table9[[#This Row],[Wages]]*'1 Spec Ed Teacher'!$H$3</f>
        <v>0</v>
      </c>
      <c r="L262" s="7"/>
      <c r="M262" s="7"/>
      <c r="N262" s="7"/>
      <c r="O262" s="7"/>
      <c r="R26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62" s="7"/>
      <c r="T262" s="7" t="str">
        <f>IFERROR(Table9[[#This Row],[Total Compensation]]/Table9[[#This Row],[Hours in School Year]],"")</f>
        <v/>
      </c>
      <c r="V262" s="7" t="str">
        <f t="shared" si="18"/>
        <v/>
      </c>
      <c r="Y262" s="8" t="str">
        <f t="shared" ref="Y262:Y325" si="19">IFERROR(V262/W262*X262,"")</f>
        <v/>
      </c>
    </row>
    <row r="263" spans="2:25" x14ac:dyDescent="0.25">
      <c r="B263" s="1"/>
      <c r="C263" s="1"/>
      <c r="D263" s="9"/>
      <c r="G263" s="7"/>
      <c r="H263" s="7">
        <f t="shared" si="16"/>
        <v>0</v>
      </c>
      <c r="I263" s="7"/>
      <c r="J263" s="7">
        <f t="shared" si="17"/>
        <v>0</v>
      </c>
      <c r="K263" s="43">
        <f>Table9[[#This Row],[Wages]]*'1 Spec Ed Teacher'!$H$3</f>
        <v>0</v>
      </c>
      <c r="L263" s="7"/>
      <c r="M263" s="7"/>
      <c r="N263" s="7"/>
      <c r="O263" s="7"/>
      <c r="R26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63" s="7"/>
      <c r="T263" s="7" t="str">
        <f>IFERROR(Table9[[#This Row],[Total Compensation]]/Table9[[#This Row],[Hours in School Year]],"")</f>
        <v/>
      </c>
      <c r="V263" s="7" t="str">
        <f t="shared" si="18"/>
        <v/>
      </c>
      <c r="Y263" s="8" t="str">
        <f t="shared" si="19"/>
        <v/>
      </c>
    </row>
    <row r="264" spans="2:25" x14ac:dyDescent="0.25">
      <c r="B264" s="1"/>
      <c r="C264" s="1"/>
      <c r="D264" s="9"/>
      <c r="G264" s="7"/>
      <c r="H264" s="7">
        <f t="shared" si="16"/>
        <v>0</v>
      </c>
      <c r="I264" s="7"/>
      <c r="J264" s="7">
        <f t="shared" si="17"/>
        <v>0</v>
      </c>
      <c r="K264" s="43">
        <f>Table9[[#This Row],[Wages]]*'1 Spec Ed Teacher'!$H$3</f>
        <v>0</v>
      </c>
      <c r="L264" s="7"/>
      <c r="M264" s="7"/>
      <c r="N264" s="7"/>
      <c r="O264" s="7"/>
      <c r="R26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64" s="7"/>
      <c r="T264" s="7" t="str">
        <f>IFERROR(Table9[[#This Row],[Total Compensation]]/Table9[[#This Row],[Hours in School Year]],"")</f>
        <v/>
      </c>
      <c r="V264" s="7" t="str">
        <f t="shared" si="18"/>
        <v/>
      </c>
      <c r="Y264" s="8" t="str">
        <f t="shared" si="19"/>
        <v/>
      </c>
    </row>
    <row r="265" spans="2:25" x14ac:dyDescent="0.25">
      <c r="B265" s="1"/>
      <c r="C265" s="1"/>
      <c r="D265" s="9"/>
      <c r="G265" s="7"/>
      <c r="H265" s="7">
        <f t="shared" si="16"/>
        <v>0</v>
      </c>
      <c r="I265" s="7"/>
      <c r="J265" s="7">
        <f t="shared" si="17"/>
        <v>0</v>
      </c>
      <c r="K265" s="43">
        <f>Table9[[#This Row],[Wages]]*'1 Spec Ed Teacher'!$H$3</f>
        <v>0</v>
      </c>
      <c r="L265" s="7"/>
      <c r="M265" s="7"/>
      <c r="N265" s="7"/>
      <c r="O265" s="7"/>
      <c r="R26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65" s="7"/>
      <c r="T265" s="7" t="str">
        <f>IFERROR(Table9[[#This Row],[Total Compensation]]/Table9[[#This Row],[Hours in School Year]],"")</f>
        <v/>
      </c>
      <c r="V265" s="7" t="str">
        <f t="shared" si="18"/>
        <v/>
      </c>
      <c r="Y265" s="8" t="str">
        <f t="shared" si="19"/>
        <v/>
      </c>
    </row>
    <row r="266" spans="2:25" x14ac:dyDescent="0.25">
      <c r="B266" s="1"/>
      <c r="C266" s="1"/>
      <c r="D266" s="9"/>
      <c r="G266" s="7"/>
      <c r="H266" s="7">
        <f t="shared" si="16"/>
        <v>0</v>
      </c>
      <c r="I266" s="7"/>
      <c r="J266" s="7">
        <f t="shared" si="17"/>
        <v>0</v>
      </c>
      <c r="K266" s="43">
        <f>Table9[[#This Row],[Wages]]*'1 Spec Ed Teacher'!$H$3</f>
        <v>0</v>
      </c>
      <c r="L266" s="7"/>
      <c r="M266" s="7"/>
      <c r="N266" s="7"/>
      <c r="O266" s="7"/>
      <c r="R26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66" s="7"/>
      <c r="T266" s="7" t="str">
        <f>IFERROR(Table9[[#This Row],[Total Compensation]]/Table9[[#This Row],[Hours in School Year]],"")</f>
        <v/>
      </c>
      <c r="V266" s="7" t="str">
        <f t="shared" si="18"/>
        <v/>
      </c>
      <c r="Y266" s="8" t="str">
        <f t="shared" si="19"/>
        <v/>
      </c>
    </row>
    <row r="267" spans="2:25" x14ac:dyDescent="0.25">
      <c r="B267" s="1"/>
      <c r="C267" s="1"/>
      <c r="D267" s="9"/>
      <c r="G267" s="7"/>
      <c r="H267" s="7">
        <f t="shared" si="16"/>
        <v>0</v>
      </c>
      <c r="I267" s="7"/>
      <c r="J267" s="7">
        <f t="shared" si="17"/>
        <v>0</v>
      </c>
      <c r="K267" s="43">
        <f>Table9[[#This Row],[Wages]]*'1 Spec Ed Teacher'!$H$3</f>
        <v>0</v>
      </c>
      <c r="L267" s="7"/>
      <c r="M267" s="7"/>
      <c r="N267" s="7"/>
      <c r="O267" s="7"/>
      <c r="R26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67" s="7"/>
      <c r="T267" s="7" t="str">
        <f>IFERROR(Table9[[#This Row],[Total Compensation]]/Table9[[#This Row],[Hours in School Year]],"")</f>
        <v/>
      </c>
      <c r="V267" s="7" t="str">
        <f t="shared" si="18"/>
        <v/>
      </c>
      <c r="Y267" s="8" t="str">
        <f t="shared" si="19"/>
        <v/>
      </c>
    </row>
    <row r="268" spans="2:25" x14ac:dyDescent="0.25">
      <c r="B268" s="1"/>
      <c r="C268" s="1"/>
      <c r="D268" s="9"/>
      <c r="G268" s="7"/>
      <c r="H268" s="7">
        <f t="shared" si="16"/>
        <v>0</v>
      </c>
      <c r="I268" s="7"/>
      <c r="J268" s="7">
        <f t="shared" si="17"/>
        <v>0</v>
      </c>
      <c r="K268" s="43">
        <f>Table9[[#This Row],[Wages]]*'1 Spec Ed Teacher'!$H$3</f>
        <v>0</v>
      </c>
      <c r="L268" s="7"/>
      <c r="M268" s="7"/>
      <c r="N268" s="7"/>
      <c r="O268" s="7"/>
      <c r="R26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68" s="7"/>
      <c r="T268" s="7" t="str">
        <f>IFERROR(Table9[[#This Row],[Total Compensation]]/Table9[[#This Row],[Hours in School Year]],"")</f>
        <v/>
      </c>
      <c r="V268" s="7" t="str">
        <f t="shared" si="18"/>
        <v/>
      </c>
      <c r="Y268" s="8" t="str">
        <f t="shared" si="19"/>
        <v/>
      </c>
    </row>
    <row r="269" spans="2:25" x14ac:dyDescent="0.25">
      <c r="B269" s="1"/>
      <c r="C269" s="1"/>
      <c r="D269" s="9"/>
      <c r="G269" s="7"/>
      <c r="H269" s="7">
        <f t="shared" si="16"/>
        <v>0</v>
      </c>
      <c r="I269" s="7"/>
      <c r="J269" s="7">
        <f t="shared" si="17"/>
        <v>0</v>
      </c>
      <c r="K269" s="43">
        <f>Table9[[#This Row],[Wages]]*'1 Spec Ed Teacher'!$H$3</f>
        <v>0</v>
      </c>
      <c r="L269" s="7"/>
      <c r="M269" s="7"/>
      <c r="N269" s="7"/>
      <c r="O269" s="7"/>
      <c r="R26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69" s="7"/>
      <c r="T269" s="7" t="str">
        <f>IFERROR(Table9[[#This Row],[Total Compensation]]/Table9[[#This Row],[Hours in School Year]],"")</f>
        <v/>
      </c>
      <c r="V269" s="7" t="str">
        <f t="shared" si="18"/>
        <v/>
      </c>
      <c r="Y269" s="8" t="str">
        <f t="shared" si="19"/>
        <v/>
      </c>
    </row>
    <row r="270" spans="2:25" x14ac:dyDescent="0.25">
      <c r="B270" s="1"/>
      <c r="C270" s="1"/>
      <c r="D270" s="9"/>
      <c r="G270" s="7"/>
      <c r="H270" s="7">
        <f t="shared" si="16"/>
        <v>0</v>
      </c>
      <c r="I270" s="7"/>
      <c r="J270" s="7">
        <f t="shared" si="17"/>
        <v>0</v>
      </c>
      <c r="K270" s="43">
        <f>Table9[[#This Row],[Wages]]*'1 Spec Ed Teacher'!$H$3</f>
        <v>0</v>
      </c>
      <c r="L270" s="7"/>
      <c r="M270" s="7"/>
      <c r="N270" s="7"/>
      <c r="O270" s="7"/>
      <c r="R27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70" s="7"/>
      <c r="T270" s="7" t="str">
        <f>IFERROR(Table9[[#This Row],[Total Compensation]]/Table9[[#This Row],[Hours in School Year]],"")</f>
        <v/>
      </c>
      <c r="V270" s="7" t="str">
        <f t="shared" si="18"/>
        <v/>
      </c>
      <c r="Y270" s="8" t="str">
        <f t="shared" si="19"/>
        <v/>
      </c>
    </row>
    <row r="271" spans="2:25" x14ac:dyDescent="0.25">
      <c r="B271" s="1"/>
      <c r="C271" s="1"/>
      <c r="D271" s="9"/>
      <c r="G271" s="7"/>
      <c r="H271" s="7">
        <f t="shared" si="16"/>
        <v>0</v>
      </c>
      <c r="I271" s="7"/>
      <c r="J271" s="7">
        <f t="shared" si="17"/>
        <v>0</v>
      </c>
      <c r="K271" s="43">
        <f>Table9[[#This Row],[Wages]]*'1 Spec Ed Teacher'!$H$3</f>
        <v>0</v>
      </c>
      <c r="L271" s="7"/>
      <c r="M271" s="7"/>
      <c r="N271" s="7"/>
      <c r="O271" s="7"/>
      <c r="R27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71" s="7"/>
      <c r="T271" s="7" t="str">
        <f>IFERROR(Table9[[#This Row],[Total Compensation]]/Table9[[#This Row],[Hours in School Year]],"")</f>
        <v/>
      </c>
      <c r="V271" s="7" t="str">
        <f t="shared" si="18"/>
        <v/>
      </c>
      <c r="Y271" s="8" t="str">
        <f t="shared" si="19"/>
        <v/>
      </c>
    </row>
    <row r="272" spans="2:25" x14ac:dyDescent="0.25">
      <c r="B272" s="1"/>
      <c r="C272" s="1"/>
      <c r="D272" s="9"/>
      <c r="G272" s="7"/>
      <c r="H272" s="7">
        <f t="shared" si="16"/>
        <v>0</v>
      </c>
      <c r="I272" s="7"/>
      <c r="J272" s="7">
        <f t="shared" si="17"/>
        <v>0</v>
      </c>
      <c r="K272" s="43">
        <f>Table9[[#This Row],[Wages]]*'1 Spec Ed Teacher'!$H$3</f>
        <v>0</v>
      </c>
      <c r="L272" s="7"/>
      <c r="M272" s="7"/>
      <c r="N272" s="7"/>
      <c r="O272" s="7"/>
      <c r="R27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72" s="7"/>
      <c r="T272" s="7" t="str">
        <f>IFERROR(Table9[[#This Row],[Total Compensation]]/Table9[[#This Row],[Hours in School Year]],"")</f>
        <v/>
      </c>
      <c r="V272" s="7" t="str">
        <f t="shared" si="18"/>
        <v/>
      </c>
      <c r="Y272" s="8" t="str">
        <f t="shared" si="19"/>
        <v/>
      </c>
    </row>
    <row r="273" spans="2:25" x14ac:dyDescent="0.25">
      <c r="B273" s="1"/>
      <c r="C273" s="1"/>
      <c r="D273" s="9"/>
      <c r="G273" s="7"/>
      <c r="H273" s="7">
        <f t="shared" si="16"/>
        <v>0</v>
      </c>
      <c r="I273" s="7"/>
      <c r="J273" s="7">
        <f t="shared" si="17"/>
        <v>0</v>
      </c>
      <c r="K273" s="43">
        <f>Table9[[#This Row],[Wages]]*'1 Spec Ed Teacher'!$H$3</f>
        <v>0</v>
      </c>
      <c r="L273" s="7"/>
      <c r="M273" s="7"/>
      <c r="N273" s="7"/>
      <c r="O273" s="7"/>
      <c r="R27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73" s="7"/>
      <c r="T273" s="7" t="str">
        <f>IFERROR(Table9[[#This Row],[Total Compensation]]/Table9[[#This Row],[Hours in School Year]],"")</f>
        <v/>
      </c>
      <c r="V273" s="7" t="str">
        <f t="shared" si="18"/>
        <v/>
      </c>
      <c r="Y273" s="8" t="str">
        <f t="shared" si="19"/>
        <v/>
      </c>
    </row>
    <row r="274" spans="2:25" x14ac:dyDescent="0.25">
      <c r="B274" s="1"/>
      <c r="C274" s="1"/>
      <c r="D274" s="9"/>
      <c r="G274" s="7"/>
      <c r="H274" s="7">
        <f t="shared" si="16"/>
        <v>0</v>
      </c>
      <c r="I274" s="7"/>
      <c r="J274" s="7">
        <f t="shared" si="17"/>
        <v>0</v>
      </c>
      <c r="K274" s="43">
        <f>Table9[[#This Row],[Wages]]*'1 Spec Ed Teacher'!$H$3</f>
        <v>0</v>
      </c>
      <c r="L274" s="7"/>
      <c r="M274" s="7"/>
      <c r="N274" s="7"/>
      <c r="O274" s="7"/>
      <c r="R27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74" s="7"/>
      <c r="T274" s="7" t="str">
        <f>IFERROR(Table9[[#This Row],[Total Compensation]]/Table9[[#This Row],[Hours in School Year]],"")</f>
        <v/>
      </c>
      <c r="V274" s="7" t="str">
        <f t="shared" si="18"/>
        <v/>
      </c>
      <c r="Y274" s="8" t="str">
        <f t="shared" si="19"/>
        <v/>
      </c>
    </row>
    <row r="275" spans="2:25" x14ac:dyDescent="0.25">
      <c r="B275" s="1"/>
      <c r="C275" s="1"/>
      <c r="D275" s="9"/>
      <c r="G275" s="7"/>
      <c r="H275" s="7">
        <f t="shared" si="16"/>
        <v>0</v>
      </c>
      <c r="I275" s="7"/>
      <c r="J275" s="7">
        <f t="shared" si="17"/>
        <v>0</v>
      </c>
      <c r="K275" s="43">
        <f>Table9[[#This Row],[Wages]]*'1 Spec Ed Teacher'!$H$3</f>
        <v>0</v>
      </c>
      <c r="L275" s="7"/>
      <c r="M275" s="7"/>
      <c r="N275" s="7"/>
      <c r="O275" s="7"/>
      <c r="R27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75" s="7"/>
      <c r="T275" s="7" t="str">
        <f>IFERROR(Table9[[#This Row],[Total Compensation]]/Table9[[#This Row],[Hours in School Year]],"")</f>
        <v/>
      </c>
      <c r="V275" s="7" t="str">
        <f t="shared" si="18"/>
        <v/>
      </c>
      <c r="Y275" s="8" t="str">
        <f t="shared" si="19"/>
        <v/>
      </c>
    </row>
    <row r="276" spans="2:25" x14ac:dyDescent="0.25">
      <c r="B276" s="1"/>
      <c r="C276" s="1"/>
      <c r="D276" s="9"/>
      <c r="G276" s="7"/>
      <c r="H276" s="7">
        <f t="shared" si="16"/>
        <v>0</v>
      </c>
      <c r="I276" s="7"/>
      <c r="J276" s="7">
        <f t="shared" si="17"/>
        <v>0</v>
      </c>
      <c r="K276" s="43">
        <f>Table9[[#This Row],[Wages]]*'1 Spec Ed Teacher'!$H$3</f>
        <v>0</v>
      </c>
      <c r="L276" s="7"/>
      <c r="M276" s="7"/>
      <c r="N276" s="7"/>
      <c r="O276" s="7"/>
      <c r="R27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76" s="7"/>
      <c r="T276" s="7" t="str">
        <f>IFERROR(Table9[[#This Row],[Total Compensation]]/Table9[[#This Row],[Hours in School Year]],"")</f>
        <v/>
      </c>
      <c r="V276" s="7" t="str">
        <f t="shared" si="18"/>
        <v/>
      </c>
      <c r="Y276" s="8" t="str">
        <f t="shared" si="19"/>
        <v/>
      </c>
    </row>
    <row r="277" spans="2:25" x14ac:dyDescent="0.25">
      <c r="B277" s="1"/>
      <c r="C277" s="1"/>
      <c r="D277" s="9"/>
      <c r="G277" s="7"/>
      <c r="H277" s="7">
        <f t="shared" si="16"/>
        <v>0</v>
      </c>
      <c r="I277" s="7"/>
      <c r="J277" s="7">
        <f t="shared" si="17"/>
        <v>0</v>
      </c>
      <c r="K277" s="43">
        <f>Table9[[#This Row],[Wages]]*'1 Spec Ed Teacher'!$H$3</f>
        <v>0</v>
      </c>
      <c r="L277" s="7"/>
      <c r="M277" s="7"/>
      <c r="N277" s="7"/>
      <c r="O277" s="7"/>
      <c r="R27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77" s="7"/>
      <c r="T277" s="7" t="str">
        <f>IFERROR(Table9[[#This Row],[Total Compensation]]/Table9[[#This Row],[Hours in School Year]],"")</f>
        <v/>
      </c>
      <c r="V277" s="7" t="str">
        <f t="shared" si="18"/>
        <v/>
      </c>
      <c r="Y277" s="8" t="str">
        <f t="shared" si="19"/>
        <v/>
      </c>
    </row>
    <row r="278" spans="2:25" x14ac:dyDescent="0.25">
      <c r="B278" s="1"/>
      <c r="C278" s="1"/>
      <c r="D278" s="9"/>
      <c r="G278" s="7"/>
      <c r="H278" s="7">
        <f t="shared" si="16"/>
        <v>0</v>
      </c>
      <c r="I278" s="7"/>
      <c r="J278" s="7">
        <f t="shared" si="17"/>
        <v>0</v>
      </c>
      <c r="K278" s="43">
        <f>Table9[[#This Row],[Wages]]*'1 Spec Ed Teacher'!$H$3</f>
        <v>0</v>
      </c>
      <c r="L278" s="7"/>
      <c r="M278" s="7"/>
      <c r="N278" s="7"/>
      <c r="O278" s="7"/>
      <c r="R27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78" s="7"/>
      <c r="T278" s="7" t="str">
        <f>IFERROR(Table9[[#This Row],[Total Compensation]]/Table9[[#This Row],[Hours in School Year]],"")</f>
        <v/>
      </c>
      <c r="V278" s="7" t="str">
        <f t="shared" si="18"/>
        <v/>
      </c>
      <c r="Y278" s="8" t="str">
        <f t="shared" si="19"/>
        <v/>
      </c>
    </row>
    <row r="279" spans="2:25" x14ac:dyDescent="0.25">
      <c r="B279" s="1"/>
      <c r="C279" s="1"/>
      <c r="D279" s="9"/>
      <c r="G279" s="7"/>
      <c r="H279" s="7">
        <f t="shared" si="16"/>
        <v>0</v>
      </c>
      <c r="I279" s="7"/>
      <c r="J279" s="7">
        <f t="shared" si="17"/>
        <v>0</v>
      </c>
      <c r="K279" s="43">
        <f>Table9[[#This Row],[Wages]]*'1 Spec Ed Teacher'!$H$3</f>
        <v>0</v>
      </c>
      <c r="L279" s="7"/>
      <c r="M279" s="7"/>
      <c r="N279" s="7"/>
      <c r="O279" s="7"/>
      <c r="R27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79" s="7"/>
      <c r="T279" s="7" t="str">
        <f>IFERROR(Table9[[#This Row],[Total Compensation]]/Table9[[#This Row],[Hours in School Year]],"")</f>
        <v/>
      </c>
      <c r="V279" s="7" t="str">
        <f t="shared" si="18"/>
        <v/>
      </c>
      <c r="Y279" s="8" t="str">
        <f t="shared" si="19"/>
        <v/>
      </c>
    </row>
    <row r="280" spans="2:25" x14ac:dyDescent="0.25">
      <c r="B280" s="1"/>
      <c r="C280" s="1"/>
      <c r="D280" s="9"/>
      <c r="G280" s="7"/>
      <c r="H280" s="7">
        <f t="shared" si="16"/>
        <v>0</v>
      </c>
      <c r="I280" s="7"/>
      <c r="J280" s="7">
        <f t="shared" si="17"/>
        <v>0</v>
      </c>
      <c r="K280" s="43">
        <f>Table9[[#This Row],[Wages]]*'1 Spec Ed Teacher'!$H$3</f>
        <v>0</v>
      </c>
      <c r="L280" s="7"/>
      <c r="M280" s="7"/>
      <c r="N280" s="7"/>
      <c r="O280" s="7"/>
      <c r="R28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80" s="7"/>
      <c r="T280" s="7" t="str">
        <f>IFERROR(Table9[[#This Row],[Total Compensation]]/Table9[[#This Row],[Hours in School Year]],"")</f>
        <v/>
      </c>
      <c r="V280" s="7" t="str">
        <f t="shared" si="18"/>
        <v/>
      </c>
      <c r="Y280" s="8" t="str">
        <f t="shared" si="19"/>
        <v/>
      </c>
    </row>
    <row r="281" spans="2:25" x14ac:dyDescent="0.25">
      <c r="B281" s="1"/>
      <c r="C281" s="1"/>
      <c r="D281" s="9"/>
      <c r="G281" s="7"/>
      <c r="H281" s="7">
        <f t="shared" si="16"/>
        <v>0</v>
      </c>
      <c r="I281" s="7"/>
      <c r="J281" s="7">
        <f t="shared" si="17"/>
        <v>0</v>
      </c>
      <c r="K281" s="43">
        <f>Table9[[#This Row],[Wages]]*'1 Spec Ed Teacher'!$H$3</f>
        <v>0</v>
      </c>
      <c r="L281" s="7"/>
      <c r="M281" s="7"/>
      <c r="N281" s="7"/>
      <c r="O281" s="7"/>
      <c r="R28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81" s="7"/>
      <c r="T281" s="7" t="str">
        <f>IFERROR(Table9[[#This Row],[Total Compensation]]/Table9[[#This Row],[Hours in School Year]],"")</f>
        <v/>
      </c>
      <c r="V281" s="7" t="str">
        <f t="shared" si="18"/>
        <v/>
      </c>
      <c r="Y281" s="8" t="str">
        <f t="shared" si="19"/>
        <v/>
      </c>
    </row>
    <row r="282" spans="2:25" x14ac:dyDescent="0.25">
      <c r="B282" s="1"/>
      <c r="C282" s="1"/>
      <c r="D282" s="9"/>
      <c r="G282" s="7"/>
      <c r="H282" s="7">
        <f t="shared" si="16"/>
        <v>0</v>
      </c>
      <c r="I282" s="7"/>
      <c r="J282" s="7">
        <f t="shared" si="17"/>
        <v>0</v>
      </c>
      <c r="K282" s="43">
        <f>Table9[[#This Row],[Wages]]*'1 Spec Ed Teacher'!$H$3</f>
        <v>0</v>
      </c>
      <c r="L282" s="7"/>
      <c r="M282" s="7"/>
      <c r="N282" s="7"/>
      <c r="O282" s="7"/>
      <c r="R28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82" s="7"/>
      <c r="T282" s="7" t="str">
        <f>IFERROR(Table9[[#This Row],[Total Compensation]]/Table9[[#This Row],[Hours in School Year]],"")</f>
        <v/>
      </c>
      <c r="V282" s="7" t="str">
        <f t="shared" si="18"/>
        <v/>
      </c>
      <c r="Y282" s="8" t="str">
        <f t="shared" si="19"/>
        <v/>
      </c>
    </row>
    <row r="283" spans="2:25" x14ac:dyDescent="0.25">
      <c r="B283" s="1"/>
      <c r="C283" s="1"/>
      <c r="D283" s="9"/>
      <c r="G283" s="7"/>
      <c r="H283" s="7">
        <f t="shared" si="16"/>
        <v>0</v>
      </c>
      <c r="I283" s="7"/>
      <c r="J283" s="7">
        <f t="shared" si="17"/>
        <v>0</v>
      </c>
      <c r="K283" s="43">
        <f>Table9[[#This Row],[Wages]]*'1 Spec Ed Teacher'!$H$3</f>
        <v>0</v>
      </c>
      <c r="L283" s="7"/>
      <c r="M283" s="7"/>
      <c r="N283" s="7"/>
      <c r="O283" s="7"/>
      <c r="R28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83" s="7"/>
      <c r="T283" s="7" t="str">
        <f>IFERROR(Table9[[#This Row],[Total Compensation]]/Table9[[#This Row],[Hours in School Year]],"")</f>
        <v/>
      </c>
      <c r="V283" s="7" t="str">
        <f t="shared" si="18"/>
        <v/>
      </c>
      <c r="Y283" s="8" t="str">
        <f t="shared" si="19"/>
        <v/>
      </c>
    </row>
    <row r="284" spans="2:25" x14ac:dyDescent="0.25">
      <c r="B284" s="1"/>
      <c r="C284" s="1"/>
      <c r="D284" s="9"/>
      <c r="G284" s="7"/>
      <c r="H284" s="7">
        <f t="shared" si="16"/>
        <v>0</v>
      </c>
      <c r="I284" s="7"/>
      <c r="J284" s="7">
        <f t="shared" si="17"/>
        <v>0</v>
      </c>
      <c r="K284" s="43">
        <f>Table9[[#This Row],[Wages]]*'1 Spec Ed Teacher'!$H$3</f>
        <v>0</v>
      </c>
      <c r="L284" s="7"/>
      <c r="M284" s="7"/>
      <c r="N284" s="7"/>
      <c r="O284" s="7"/>
      <c r="R28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84" s="7"/>
      <c r="T284" s="7" t="str">
        <f>IFERROR(Table9[[#This Row],[Total Compensation]]/Table9[[#This Row],[Hours in School Year]],"")</f>
        <v/>
      </c>
      <c r="V284" s="7" t="str">
        <f t="shared" si="18"/>
        <v/>
      </c>
      <c r="Y284" s="8" t="str">
        <f t="shared" si="19"/>
        <v/>
      </c>
    </row>
    <row r="285" spans="2:25" x14ac:dyDescent="0.25">
      <c r="B285" s="1"/>
      <c r="C285" s="1"/>
      <c r="D285" s="9"/>
      <c r="G285" s="7"/>
      <c r="H285" s="7">
        <f t="shared" si="16"/>
        <v>0</v>
      </c>
      <c r="I285" s="7"/>
      <c r="J285" s="7">
        <f t="shared" si="17"/>
        <v>0</v>
      </c>
      <c r="K285" s="43">
        <f>Table9[[#This Row],[Wages]]*'1 Spec Ed Teacher'!$H$3</f>
        <v>0</v>
      </c>
      <c r="L285" s="7"/>
      <c r="M285" s="7"/>
      <c r="N285" s="7"/>
      <c r="O285" s="7"/>
      <c r="R28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85" s="7"/>
      <c r="T285" s="7" t="str">
        <f>IFERROR(Table9[[#This Row],[Total Compensation]]/Table9[[#This Row],[Hours in School Year]],"")</f>
        <v/>
      </c>
      <c r="V285" s="7" t="str">
        <f t="shared" si="18"/>
        <v/>
      </c>
      <c r="Y285" s="8" t="str">
        <f t="shared" si="19"/>
        <v/>
      </c>
    </row>
    <row r="286" spans="2:25" x14ac:dyDescent="0.25">
      <c r="B286" s="1"/>
      <c r="C286" s="1"/>
      <c r="D286" s="9"/>
      <c r="G286" s="7"/>
      <c r="H286" s="7">
        <f t="shared" si="16"/>
        <v>0</v>
      </c>
      <c r="I286" s="7"/>
      <c r="J286" s="7">
        <f t="shared" si="17"/>
        <v>0</v>
      </c>
      <c r="K286" s="43">
        <f>Table9[[#This Row],[Wages]]*'1 Spec Ed Teacher'!$H$3</f>
        <v>0</v>
      </c>
      <c r="L286" s="7"/>
      <c r="M286" s="7"/>
      <c r="N286" s="7"/>
      <c r="O286" s="7"/>
      <c r="R28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86" s="7"/>
      <c r="T286" s="7" t="str">
        <f>IFERROR(Table9[[#This Row],[Total Compensation]]/Table9[[#This Row],[Hours in School Year]],"")</f>
        <v/>
      </c>
      <c r="V286" s="7" t="str">
        <f t="shared" si="18"/>
        <v/>
      </c>
      <c r="Y286" s="8" t="str">
        <f t="shared" si="19"/>
        <v/>
      </c>
    </row>
    <row r="287" spans="2:25" x14ac:dyDescent="0.25">
      <c r="B287" s="1"/>
      <c r="C287" s="1"/>
      <c r="D287" s="9"/>
      <c r="G287" s="7"/>
      <c r="H287" s="7">
        <f t="shared" si="16"/>
        <v>0</v>
      </c>
      <c r="I287" s="7"/>
      <c r="J287" s="7">
        <f t="shared" si="17"/>
        <v>0</v>
      </c>
      <c r="K287" s="43">
        <f>Table9[[#This Row],[Wages]]*'1 Spec Ed Teacher'!$H$3</f>
        <v>0</v>
      </c>
      <c r="L287" s="7"/>
      <c r="M287" s="7"/>
      <c r="N287" s="7"/>
      <c r="O287" s="7"/>
      <c r="R28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87" s="7"/>
      <c r="T287" s="7" t="str">
        <f>IFERROR(Table9[[#This Row],[Total Compensation]]/Table9[[#This Row],[Hours in School Year]],"")</f>
        <v/>
      </c>
      <c r="V287" s="7" t="str">
        <f t="shared" si="18"/>
        <v/>
      </c>
      <c r="Y287" s="8" t="str">
        <f t="shared" si="19"/>
        <v/>
      </c>
    </row>
    <row r="288" spans="2:25" x14ac:dyDescent="0.25">
      <c r="B288" s="1"/>
      <c r="C288" s="1"/>
      <c r="D288" s="9"/>
      <c r="G288" s="7"/>
      <c r="H288" s="7">
        <f t="shared" si="16"/>
        <v>0</v>
      </c>
      <c r="I288" s="7"/>
      <c r="J288" s="7">
        <f t="shared" si="17"/>
        <v>0</v>
      </c>
      <c r="K288" s="43">
        <f>Table9[[#This Row],[Wages]]*'1 Spec Ed Teacher'!$H$3</f>
        <v>0</v>
      </c>
      <c r="L288" s="7"/>
      <c r="M288" s="7"/>
      <c r="N288" s="7"/>
      <c r="O288" s="7"/>
      <c r="R28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88" s="7"/>
      <c r="T288" s="7" t="str">
        <f>IFERROR(Table9[[#This Row],[Total Compensation]]/Table9[[#This Row],[Hours in School Year]],"")</f>
        <v/>
      </c>
      <c r="V288" s="7" t="str">
        <f t="shared" si="18"/>
        <v/>
      </c>
      <c r="Y288" s="8" t="str">
        <f t="shared" si="19"/>
        <v/>
      </c>
    </row>
    <row r="289" spans="2:25" x14ac:dyDescent="0.25">
      <c r="B289" s="1"/>
      <c r="C289" s="1"/>
      <c r="D289" s="9"/>
      <c r="G289" s="7"/>
      <c r="H289" s="7">
        <f t="shared" si="16"/>
        <v>0</v>
      </c>
      <c r="I289" s="7"/>
      <c r="J289" s="7">
        <f t="shared" si="17"/>
        <v>0</v>
      </c>
      <c r="K289" s="43">
        <f>Table9[[#This Row],[Wages]]*'1 Spec Ed Teacher'!$H$3</f>
        <v>0</v>
      </c>
      <c r="L289" s="7"/>
      <c r="M289" s="7"/>
      <c r="N289" s="7"/>
      <c r="O289" s="7"/>
      <c r="R28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89" s="7"/>
      <c r="T289" s="7" t="str">
        <f>IFERROR(Table9[[#This Row],[Total Compensation]]/Table9[[#This Row],[Hours in School Year]],"")</f>
        <v/>
      </c>
      <c r="V289" s="7" t="str">
        <f t="shared" si="18"/>
        <v/>
      </c>
      <c r="Y289" s="8" t="str">
        <f t="shared" si="19"/>
        <v/>
      </c>
    </row>
    <row r="290" spans="2:25" x14ac:dyDescent="0.25">
      <c r="B290" s="1"/>
      <c r="C290" s="1"/>
      <c r="D290" s="9"/>
      <c r="G290" s="7"/>
      <c r="H290" s="7">
        <f t="shared" si="16"/>
        <v>0</v>
      </c>
      <c r="I290" s="7"/>
      <c r="J290" s="7">
        <f t="shared" si="17"/>
        <v>0</v>
      </c>
      <c r="K290" s="43">
        <f>Table9[[#This Row],[Wages]]*'1 Spec Ed Teacher'!$H$3</f>
        <v>0</v>
      </c>
      <c r="L290" s="7"/>
      <c r="M290" s="7"/>
      <c r="N290" s="7"/>
      <c r="O290" s="7"/>
      <c r="R29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90" s="7"/>
      <c r="T290" s="7" t="str">
        <f>IFERROR(Table9[[#This Row],[Total Compensation]]/Table9[[#This Row],[Hours in School Year]],"")</f>
        <v/>
      </c>
      <c r="V290" s="7" t="str">
        <f t="shared" si="18"/>
        <v/>
      </c>
      <c r="Y290" s="8" t="str">
        <f t="shared" si="19"/>
        <v/>
      </c>
    </row>
    <row r="291" spans="2:25" x14ac:dyDescent="0.25">
      <c r="B291" s="1"/>
      <c r="C291" s="1"/>
      <c r="D291" s="9"/>
      <c r="G291" s="7"/>
      <c r="H291" s="7">
        <f t="shared" si="16"/>
        <v>0</v>
      </c>
      <c r="I291" s="7"/>
      <c r="J291" s="7">
        <f t="shared" si="17"/>
        <v>0</v>
      </c>
      <c r="K291" s="43">
        <f>Table9[[#This Row],[Wages]]*'1 Spec Ed Teacher'!$H$3</f>
        <v>0</v>
      </c>
      <c r="L291" s="7"/>
      <c r="M291" s="7"/>
      <c r="N291" s="7"/>
      <c r="O291" s="7"/>
      <c r="R29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91" s="7"/>
      <c r="T291" s="7" t="str">
        <f>IFERROR(Table9[[#This Row],[Total Compensation]]/Table9[[#This Row],[Hours in School Year]],"")</f>
        <v/>
      </c>
      <c r="V291" s="7" t="str">
        <f t="shared" si="18"/>
        <v/>
      </c>
      <c r="Y291" s="8" t="str">
        <f t="shared" si="19"/>
        <v/>
      </c>
    </row>
    <row r="292" spans="2:25" x14ac:dyDescent="0.25">
      <c r="B292" s="1"/>
      <c r="C292" s="1"/>
      <c r="D292" s="9"/>
      <c r="G292" s="7"/>
      <c r="H292" s="7">
        <f t="shared" si="16"/>
        <v>0</v>
      </c>
      <c r="I292" s="7"/>
      <c r="J292" s="7">
        <f t="shared" si="17"/>
        <v>0</v>
      </c>
      <c r="K292" s="43">
        <f>Table9[[#This Row],[Wages]]*'1 Spec Ed Teacher'!$H$3</f>
        <v>0</v>
      </c>
      <c r="L292" s="7"/>
      <c r="M292" s="7"/>
      <c r="N292" s="7"/>
      <c r="O292" s="7"/>
      <c r="R29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92" s="7"/>
      <c r="T292" s="7" t="str">
        <f>IFERROR(Table9[[#This Row],[Total Compensation]]/Table9[[#This Row],[Hours in School Year]],"")</f>
        <v/>
      </c>
      <c r="V292" s="7" t="str">
        <f t="shared" si="18"/>
        <v/>
      </c>
      <c r="Y292" s="8" t="str">
        <f t="shared" si="19"/>
        <v/>
      </c>
    </row>
    <row r="293" spans="2:25" x14ac:dyDescent="0.25">
      <c r="B293" s="1"/>
      <c r="C293" s="1"/>
      <c r="D293" s="9"/>
      <c r="G293" s="7"/>
      <c r="H293" s="7">
        <f t="shared" si="16"/>
        <v>0</v>
      </c>
      <c r="I293" s="7"/>
      <c r="J293" s="7">
        <f t="shared" si="17"/>
        <v>0</v>
      </c>
      <c r="K293" s="43">
        <f>Table9[[#This Row],[Wages]]*'1 Spec Ed Teacher'!$H$3</f>
        <v>0</v>
      </c>
      <c r="L293" s="7"/>
      <c r="M293" s="7"/>
      <c r="N293" s="7"/>
      <c r="O293" s="7"/>
      <c r="R29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93" s="7"/>
      <c r="T293" s="7" t="str">
        <f>IFERROR(Table9[[#This Row],[Total Compensation]]/Table9[[#This Row],[Hours in School Year]],"")</f>
        <v/>
      </c>
      <c r="V293" s="7" t="str">
        <f t="shared" si="18"/>
        <v/>
      </c>
      <c r="Y293" s="8" t="str">
        <f t="shared" si="19"/>
        <v/>
      </c>
    </row>
    <row r="294" spans="2:25" x14ac:dyDescent="0.25">
      <c r="B294" s="1"/>
      <c r="C294" s="1"/>
      <c r="D294" s="9"/>
      <c r="G294" s="7"/>
      <c r="H294" s="7">
        <f t="shared" si="16"/>
        <v>0</v>
      </c>
      <c r="I294" s="7"/>
      <c r="J294" s="7">
        <f t="shared" si="17"/>
        <v>0</v>
      </c>
      <c r="K294" s="43">
        <f>Table9[[#This Row],[Wages]]*'1 Spec Ed Teacher'!$H$3</f>
        <v>0</v>
      </c>
      <c r="L294" s="7"/>
      <c r="M294" s="7"/>
      <c r="N294" s="7"/>
      <c r="O294" s="7"/>
      <c r="R29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94" s="7"/>
      <c r="T294" s="7" t="str">
        <f>IFERROR(Table9[[#This Row],[Total Compensation]]/Table9[[#This Row],[Hours in School Year]],"")</f>
        <v/>
      </c>
      <c r="V294" s="7" t="str">
        <f t="shared" si="18"/>
        <v/>
      </c>
      <c r="Y294" s="8" t="str">
        <f t="shared" si="19"/>
        <v/>
      </c>
    </row>
    <row r="295" spans="2:25" x14ac:dyDescent="0.25">
      <c r="B295" s="1"/>
      <c r="C295" s="1"/>
      <c r="D295" s="9"/>
      <c r="G295" s="7"/>
      <c r="H295" s="7">
        <f t="shared" si="16"/>
        <v>0</v>
      </c>
      <c r="I295" s="7"/>
      <c r="J295" s="7">
        <f t="shared" si="17"/>
        <v>0</v>
      </c>
      <c r="K295" s="43">
        <f>Table9[[#This Row],[Wages]]*'1 Spec Ed Teacher'!$H$3</f>
        <v>0</v>
      </c>
      <c r="L295" s="7"/>
      <c r="M295" s="7"/>
      <c r="N295" s="7"/>
      <c r="O295" s="7"/>
      <c r="R29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95" s="7"/>
      <c r="T295" s="7" t="str">
        <f>IFERROR(Table9[[#This Row],[Total Compensation]]/Table9[[#This Row],[Hours in School Year]],"")</f>
        <v/>
      </c>
      <c r="V295" s="7" t="str">
        <f t="shared" si="18"/>
        <v/>
      </c>
      <c r="Y295" s="8" t="str">
        <f t="shared" si="19"/>
        <v/>
      </c>
    </row>
    <row r="296" spans="2:25" x14ac:dyDescent="0.25">
      <c r="B296" s="1"/>
      <c r="C296" s="1"/>
      <c r="D296" s="9"/>
      <c r="G296" s="7"/>
      <c r="H296" s="7">
        <f t="shared" si="16"/>
        <v>0</v>
      </c>
      <c r="I296" s="7"/>
      <c r="J296" s="7">
        <f t="shared" si="17"/>
        <v>0</v>
      </c>
      <c r="K296" s="43">
        <f>Table9[[#This Row],[Wages]]*'1 Spec Ed Teacher'!$H$3</f>
        <v>0</v>
      </c>
      <c r="L296" s="7"/>
      <c r="M296" s="7"/>
      <c r="N296" s="7"/>
      <c r="O296" s="7"/>
      <c r="R29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96" s="7"/>
      <c r="T296" s="7" t="str">
        <f>IFERROR(Table9[[#This Row],[Total Compensation]]/Table9[[#This Row],[Hours in School Year]],"")</f>
        <v/>
      </c>
      <c r="V296" s="7" t="str">
        <f t="shared" si="18"/>
        <v/>
      </c>
      <c r="Y296" s="8" t="str">
        <f t="shared" si="19"/>
        <v/>
      </c>
    </row>
    <row r="297" spans="2:25" x14ac:dyDescent="0.25">
      <c r="B297" s="1"/>
      <c r="C297" s="1"/>
      <c r="D297" s="9"/>
      <c r="G297" s="7"/>
      <c r="H297" s="7">
        <f t="shared" si="16"/>
        <v>0</v>
      </c>
      <c r="I297" s="7"/>
      <c r="J297" s="7">
        <f t="shared" si="17"/>
        <v>0</v>
      </c>
      <c r="K297" s="43">
        <f>Table9[[#This Row],[Wages]]*'1 Spec Ed Teacher'!$H$3</f>
        <v>0</v>
      </c>
      <c r="L297" s="7"/>
      <c r="M297" s="7"/>
      <c r="N297" s="7"/>
      <c r="O297" s="7"/>
      <c r="R29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97" s="7"/>
      <c r="T297" s="7" t="str">
        <f>IFERROR(Table9[[#This Row],[Total Compensation]]/Table9[[#This Row],[Hours in School Year]],"")</f>
        <v/>
      </c>
      <c r="V297" s="7" t="str">
        <f t="shared" si="18"/>
        <v/>
      </c>
      <c r="Y297" s="8" t="str">
        <f t="shared" si="19"/>
        <v/>
      </c>
    </row>
    <row r="298" spans="2:25" x14ac:dyDescent="0.25">
      <c r="B298" s="1"/>
      <c r="C298" s="1"/>
      <c r="D298" s="9"/>
      <c r="G298" s="7"/>
      <c r="H298" s="7">
        <f t="shared" si="16"/>
        <v>0</v>
      </c>
      <c r="I298" s="7"/>
      <c r="J298" s="7">
        <f t="shared" si="17"/>
        <v>0</v>
      </c>
      <c r="K298" s="43">
        <f>Table9[[#This Row],[Wages]]*'1 Spec Ed Teacher'!$H$3</f>
        <v>0</v>
      </c>
      <c r="L298" s="7"/>
      <c r="M298" s="7"/>
      <c r="N298" s="7"/>
      <c r="O298" s="7"/>
      <c r="R29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98" s="7"/>
      <c r="T298" s="7" t="str">
        <f>IFERROR(Table9[[#This Row],[Total Compensation]]/Table9[[#This Row],[Hours in School Year]],"")</f>
        <v/>
      </c>
      <c r="V298" s="7" t="str">
        <f t="shared" si="18"/>
        <v/>
      </c>
      <c r="Y298" s="8" t="str">
        <f t="shared" si="19"/>
        <v/>
      </c>
    </row>
    <row r="299" spans="2:25" x14ac:dyDescent="0.25">
      <c r="B299" s="1"/>
      <c r="C299" s="1"/>
      <c r="D299" s="9"/>
      <c r="G299" s="7"/>
      <c r="H299" s="7">
        <f t="shared" si="16"/>
        <v>0</v>
      </c>
      <c r="I299" s="7"/>
      <c r="J299" s="7">
        <f t="shared" si="17"/>
        <v>0</v>
      </c>
      <c r="K299" s="43">
        <f>Table9[[#This Row],[Wages]]*'1 Spec Ed Teacher'!$H$3</f>
        <v>0</v>
      </c>
      <c r="L299" s="7"/>
      <c r="M299" s="7"/>
      <c r="N299" s="7"/>
      <c r="O299" s="7"/>
      <c r="R29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299" s="7"/>
      <c r="T299" s="7" t="str">
        <f>IFERROR(Table9[[#This Row],[Total Compensation]]/Table9[[#This Row],[Hours in School Year]],"")</f>
        <v/>
      </c>
      <c r="V299" s="7" t="str">
        <f t="shared" si="18"/>
        <v/>
      </c>
      <c r="Y299" s="8" t="str">
        <f t="shared" si="19"/>
        <v/>
      </c>
    </row>
    <row r="300" spans="2:25" x14ac:dyDescent="0.25">
      <c r="B300" s="1"/>
      <c r="C300" s="1"/>
      <c r="D300" s="9"/>
      <c r="G300" s="7"/>
      <c r="H300" s="7">
        <f t="shared" si="16"/>
        <v>0</v>
      </c>
      <c r="I300" s="7"/>
      <c r="J300" s="7">
        <f t="shared" si="17"/>
        <v>0</v>
      </c>
      <c r="K300" s="43">
        <f>Table9[[#This Row],[Wages]]*'1 Spec Ed Teacher'!$H$3</f>
        <v>0</v>
      </c>
      <c r="L300" s="7"/>
      <c r="M300" s="7"/>
      <c r="N300" s="7"/>
      <c r="O300" s="7"/>
      <c r="R30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00" s="7"/>
      <c r="T300" s="7" t="str">
        <f>IFERROR(Table9[[#This Row],[Total Compensation]]/Table9[[#This Row],[Hours in School Year]],"")</f>
        <v/>
      </c>
      <c r="V300" s="7" t="str">
        <f t="shared" si="18"/>
        <v/>
      </c>
      <c r="Y300" s="8" t="str">
        <f t="shared" si="19"/>
        <v/>
      </c>
    </row>
    <row r="301" spans="2:25" x14ac:dyDescent="0.25">
      <c r="B301" s="1"/>
      <c r="C301" s="1"/>
      <c r="D301" s="9"/>
      <c r="G301" s="7"/>
      <c r="H301" s="7">
        <f t="shared" si="16"/>
        <v>0</v>
      </c>
      <c r="I301" s="7"/>
      <c r="J301" s="7">
        <f t="shared" si="17"/>
        <v>0</v>
      </c>
      <c r="K301" s="43">
        <f>Table9[[#This Row],[Wages]]*'1 Spec Ed Teacher'!$H$3</f>
        <v>0</v>
      </c>
      <c r="L301" s="7"/>
      <c r="M301" s="7"/>
      <c r="N301" s="7"/>
      <c r="O301" s="7"/>
      <c r="R30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01" s="7"/>
      <c r="T301" s="7" t="str">
        <f>IFERROR(Table9[[#This Row],[Total Compensation]]/Table9[[#This Row],[Hours in School Year]],"")</f>
        <v/>
      </c>
      <c r="V301" s="7" t="str">
        <f t="shared" si="18"/>
        <v/>
      </c>
      <c r="Y301" s="8" t="str">
        <f t="shared" si="19"/>
        <v/>
      </c>
    </row>
    <row r="302" spans="2:25" x14ac:dyDescent="0.25">
      <c r="B302" s="1"/>
      <c r="C302" s="1"/>
      <c r="D302" s="9"/>
      <c r="G302" s="7"/>
      <c r="H302" s="7">
        <f t="shared" si="16"/>
        <v>0</v>
      </c>
      <c r="I302" s="7"/>
      <c r="J302" s="7">
        <f t="shared" si="17"/>
        <v>0</v>
      </c>
      <c r="K302" s="43">
        <f>Table9[[#This Row],[Wages]]*'1 Spec Ed Teacher'!$H$3</f>
        <v>0</v>
      </c>
      <c r="L302" s="7"/>
      <c r="M302" s="7"/>
      <c r="N302" s="7"/>
      <c r="O302" s="7"/>
      <c r="R30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02" s="7"/>
      <c r="T302" s="7" t="str">
        <f>IFERROR(Table9[[#This Row],[Total Compensation]]/Table9[[#This Row],[Hours in School Year]],"")</f>
        <v/>
      </c>
      <c r="V302" s="7" t="str">
        <f t="shared" si="18"/>
        <v/>
      </c>
      <c r="Y302" s="8" t="str">
        <f t="shared" si="19"/>
        <v/>
      </c>
    </row>
    <row r="303" spans="2:25" x14ac:dyDescent="0.25">
      <c r="B303" s="1"/>
      <c r="C303" s="1"/>
      <c r="D303" s="9"/>
      <c r="G303" s="7"/>
      <c r="H303" s="7">
        <f t="shared" si="16"/>
        <v>0</v>
      </c>
      <c r="I303" s="7"/>
      <c r="J303" s="7">
        <f t="shared" si="17"/>
        <v>0</v>
      </c>
      <c r="K303" s="43">
        <f>Table9[[#This Row],[Wages]]*'1 Spec Ed Teacher'!$H$3</f>
        <v>0</v>
      </c>
      <c r="L303" s="7"/>
      <c r="M303" s="7"/>
      <c r="N303" s="7"/>
      <c r="O303" s="7"/>
      <c r="R30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03" s="7"/>
      <c r="T303" s="7" t="str">
        <f>IFERROR(Table9[[#This Row],[Total Compensation]]/Table9[[#This Row],[Hours in School Year]],"")</f>
        <v/>
      </c>
      <c r="V303" s="7" t="str">
        <f t="shared" si="18"/>
        <v/>
      </c>
      <c r="Y303" s="8" t="str">
        <f t="shared" si="19"/>
        <v/>
      </c>
    </row>
    <row r="304" spans="2:25" x14ac:dyDescent="0.25">
      <c r="B304" s="1"/>
      <c r="C304" s="1"/>
      <c r="D304" s="9"/>
      <c r="G304" s="7"/>
      <c r="H304" s="7">
        <f t="shared" si="16"/>
        <v>0</v>
      </c>
      <c r="I304" s="7"/>
      <c r="J304" s="7">
        <f t="shared" si="17"/>
        <v>0</v>
      </c>
      <c r="K304" s="43">
        <f>Table9[[#This Row],[Wages]]*'1 Spec Ed Teacher'!$H$3</f>
        <v>0</v>
      </c>
      <c r="L304" s="7"/>
      <c r="M304" s="7"/>
      <c r="N304" s="7"/>
      <c r="O304" s="7"/>
      <c r="R30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04" s="7"/>
      <c r="T304" s="7" t="str">
        <f>IFERROR(Table9[[#This Row],[Total Compensation]]/Table9[[#This Row],[Hours in School Year]],"")</f>
        <v/>
      </c>
      <c r="V304" s="7" t="str">
        <f t="shared" si="18"/>
        <v/>
      </c>
      <c r="Y304" s="8" t="str">
        <f t="shared" si="19"/>
        <v/>
      </c>
    </row>
    <row r="305" spans="2:25" x14ac:dyDescent="0.25">
      <c r="B305" s="1"/>
      <c r="C305" s="1"/>
      <c r="D305" s="9"/>
      <c r="G305" s="7"/>
      <c r="H305" s="7">
        <f t="shared" si="16"/>
        <v>0</v>
      </c>
      <c r="I305" s="7"/>
      <c r="J305" s="7">
        <f t="shared" si="17"/>
        <v>0</v>
      </c>
      <c r="K305" s="43">
        <f>Table9[[#This Row],[Wages]]*'1 Spec Ed Teacher'!$H$3</f>
        <v>0</v>
      </c>
      <c r="L305" s="7"/>
      <c r="M305" s="7"/>
      <c r="N305" s="7"/>
      <c r="O305" s="7"/>
      <c r="R30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05" s="7"/>
      <c r="T305" s="7" t="str">
        <f>IFERROR(Table9[[#This Row],[Total Compensation]]/Table9[[#This Row],[Hours in School Year]],"")</f>
        <v/>
      </c>
      <c r="V305" s="7" t="str">
        <f t="shared" si="18"/>
        <v/>
      </c>
      <c r="Y305" s="8" t="str">
        <f t="shared" si="19"/>
        <v/>
      </c>
    </row>
    <row r="306" spans="2:25" x14ac:dyDescent="0.25">
      <c r="B306" s="1"/>
      <c r="C306" s="1"/>
      <c r="D306" s="9"/>
      <c r="G306" s="7"/>
      <c r="H306" s="7">
        <f t="shared" si="16"/>
        <v>0</v>
      </c>
      <c r="I306" s="7"/>
      <c r="J306" s="7">
        <f t="shared" si="17"/>
        <v>0</v>
      </c>
      <c r="K306" s="43">
        <f>Table9[[#This Row],[Wages]]*'1 Spec Ed Teacher'!$H$3</f>
        <v>0</v>
      </c>
      <c r="L306" s="7"/>
      <c r="M306" s="7"/>
      <c r="N306" s="7"/>
      <c r="O306" s="7"/>
      <c r="R30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06" s="7"/>
      <c r="T306" s="7" t="str">
        <f>IFERROR(Table9[[#This Row],[Total Compensation]]/Table9[[#This Row],[Hours in School Year]],"")</f>
        <v/>
      </c>
      <c r="V306" s="7" t="str">
        <f t="shared" si="18"/>
        <v/>
      </c>
      <c r="Y306" s="8" t="str">
        <f t="shared" si="19"/>
        <v/>
      </c>
    </row>
    <row r="307" spans="2:25" x14ac:dyDescent="0.25">
      <c r="B307" s="1"/>
      <c r="C307" s="1"/>
      <c r="D307" s="9"/>
      <c r="G307" s="7"/>
      <c r="H307" s="7">
        <f t="shared" si="16"/>
        <v>0</v>
      </c>
      <c r="I307" s="7"/>
      <c r="J307" s="7">
        <f t="shared" si="17"/>
        <v>0</v>
      </c>
      <c r="K307" s="43">
        <f>Table9[[#This Row],[Wages]]*'1 Spec Ed Teacher'!$H$3</f>
        <v>0</v>
      </c>
      <c r="L307" s="7"/>
      <c r="M307" s="7"/>
      <c r="N307" s="7"/>
      <c r="O307" s="7"/>
      <c r="R30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07" s="7"/>
      <c r="T307" s="7" t="str">
        <f>IFERROR(Table9[[#This Row],[Total Compensation]]/Table9[[#This Row],[Hours in School Year]],"")</f>
        <v/>
      </c>
      <c r="V307" s="7" t="str">
        <f t="shared" si="18"/>
        <v/>
      </c>
      <c r="Y307" s="8" t="str">
        <f t="shared" si="19"/>
        <v/>
      </c>
    </row>
    <row r="308" spans="2:25" x14ac:dyDescent="0.25">
      <c r="B308" s="1"/>
      <c r="C308" s="1"/>
      <c r="D308" s="9"/>
      <c r="G308" s="7"/>
      <c r="H308" s="7">
        <f t="shared" si="16"/>
        <v>0</v>
      </c>
      <c r="I308" s="7"/>
      <c r="J308" s="7">
        <f t="shared" si="17"/>
        <v>0</v>
      </c>
      <c r="K308" s="43">
        <f>Table9[[#This Row],[Wages]]*'1 Spec Ed Teacher'!$H$3</f>
        <v>0</v>
      </c>
      <c r="L308" s="7"/>
      <c r="M308" s="7"/>
      <c r="N308" s="7"/>
      <c r="O308" s="7"/>
      <c r="R30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08" s="7"/>
      <c r="T308" s="7" t="str">
        <f>IFERROR(Table9[[#This Row],[Total Compensation]]/Table9[[#This Row],[Hours in School Year]],"")</f>
        <v/>
      </c>
      <c r="V308" s="7" t="str">
        <f t="shared" si="18"/>
        <v/>
      </c>
      <c r="Y308" s="8" t="str">
        <f t="shared" si="19"/>
        <v/>
      </c>
    </row>
    <row r="309" spans="2:25" x14ac:dyDescent="0.25">
      <c r="B309" s="1"/>
      <c r="C309" s="1"/>
      <c r="D309" s="9"/>
      <c r="G309" s="7"/>
      <c r="H309" s="7">
        <f t="shared" si="16"/>
        <v>0</v>
      </c>
      <c r="I309" s="7"/>
      <c r="J309" s="7">
        <f t="shared" si="17"/>
        <v>0</v>
      </c>
      <c r="K309" s="43">
        <f>Table9[[#This Row],[Wages]]*'1 Spec Ed Teacher'!$H$3</f>
        <v>0</v>
      </c>
      <c r="L309" s="7"/>
      <c r="M309" s="7"/>
      <c r="N309" s="7"/>
      <c r="O309" s="7"/>
      <c r="R30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09" s="7"/>
      <c r="T309" s="7" t="str">
        <f>IFERROR(Table9[[#This Row],[Total Compensation]]/Table9[[#This Row],[Hours in School Year]],"")</f>
        <v/>
      </c>
      <c r="V309" s="7" t="str">
        <f t="shared" si="18"/>
        <v/>
      </c>
      <c r="Y309" s="8" t="str">
        <f t="shared" si="19"/>
        <v/>
      </c>
    </row>
    <row r="310" spans="2:25" x14ac:dyDescent="0.25">
      <c r="B310" s="1"/>
      <c r="C310" s="1"/>
      <c r="D310" s="9"/>
      <c r="G310" s="7"/>
      <c r="H310" s="7">
        <f t="shared" si="16"/>
        <v>0</v>
      </c>
      <c r="I310" s="7"/>
      <c r="J310" s="7">
        <f t="shared" si="17"/>
        <v>0</v>
      </c>
      <c r="K310" s="43">
        <f>Table9[[#This Row],[Wages]]*'1 Spec Ed Teacher'!$H$3</f>
        <v>0</v>
      </c>
      <c r="L310" s="7"/>
      <c r="M310" s="7"/>
      <c r="N310" s="7"/>
      <c r="O310" s="7"/>
      <c r="R31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10" s="7"/>
      <c r="T310" s="7" t="str">
        <f>IFERROR(Table9[[#This Row],[Total Compensation]]/Table9[[#This Row],[Hours in School Year]],"")</f>
        <v/>
      </c>
      <c r="V310" s="7" t="str">
        <f t="shared" si="18"/>
        <v/>
      </c>
      <c r="Y310" s="8" t="str">
        <f t="shared" si="19"/>
        <v/>
      </c>
    </row>
    <row r="311" spans="2:25" x14ac:dyDescent="0.25">
      <c r="B311" s="1"/>
      <c r="C311" s="1"/>
      <c r="D311" s="9"/>
      <c r="G311" s="7"/>
      <c r="H311" s="7">
        <f t="shared" si="16"/>
        <v>0</v>
      </c>
      <c r="I311" s="7"/>
      <c r="J311" s="7">
        <f t="shared" si="17"/>
        <v>0</v>
      </c>
      <c r="K311" s="43">
        <f>Table9[[#This Row],[Wages]]*'1 Spec Ed Teacher'!$H$3</f>
        <v>0</v>
      </c>
      <c r="L311" s="7"/>
      <c r="M311" s="7"/>
      <c r="N311" s="7"/>
      <c r="O311" s="7"/>
      <c r="R31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11" s="7"/>
      <c r="T311" s="7" t="str">
        <f>IFERROR(Table9[[#This Row],[Total Compensation]]/Table9[[#This Row],[Hours in School Year]],"")</f>
        <v/>
      </c>
      <c r="V311" s="7" t="str">
        <f t="shared" si="18"/>
        <v/>
      </c>
      <c r="Y311" s="8" t="str">
        <f t="shared" si="19"/>
        <v/>
      </c>
    </row>
    <row r="312" spans="2:25" x14ac:dyDescent="0.25">
      <c r="B312" s="1"/>
      <c r="C312" s="1"/>
      <c r="D312" s="9"/>
      <c r="G312" s="7"/>
      <c r="H312" s="7">
        <f t="shared" si="16"/>
        <v>0</v>
      </c>
      <c r="I312" s="7"/>
      <c r="J312" s="7">
        <f t="shared" si="17"/>
        <v>0</v>
      </c>
      <c r="K312" s="43">
        <f>Table9[[#This Row],[Wages]]*'1 Spec Ed Teacher'!$H$3</f>
        <v>0</v>
      </c>
      <c r="L312" s="7"/>
      <c r="M312" s="7"/>
      <c r="N312" s="7"/>
      <c r="O312" s="7"/>
      <c r="R31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12" s="7"/>
      <c r="T312" s="7" t="str">
        <f>IFERROR(Table9[[#This Row],[Total Compensation]]/Table9[[#This Row],[Hours in School Year]],"")</f>
        <v/>
      </c>
      <c r="V312" s="7" t="str">
        <f t="shared" si="18"/>
        <v/>
      </c>
      <c r="Y312" s="8" t="str">
        <f t="shared" si="19"/>
        <v/>
      </c>
    </row>
    <row r="313" spans="2:25" x14ac:dyDescent="0.25">
      <c r="B313" s="1"/>
      <c r="C313" s="1"/>
      <c r="D313" s="9"/>
      <c r="G313" s="7"/>
      <c r="H313" s="7">
        <f t="shared" si="16"/>
        <v>0</v>
      </c>
      <c r="I313" s="7"/>
      <c r="J313" s="7">
        <f t="shared" si="17"/>
        <v>0</v>
      </c>
      <c r="K313" s="43">
        <f>Table9[[#This Row],[Wages]]*'1 Spec Ed Teacher'!$H$3</f>
        <v>0</v>
      </c>
      <c r="L313" s="7"/>
      <c r="M313" s="7"/>
      <c r="N313" s="7"/>
      <c r="O313" s="7"/>
      <c r="R31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13" s="7"/>
      <c r="T313" s="7" t="str">
        <f>IFERROR(Table9[[#This Row],[Total Compensation]]/Table9[[#This Row],[Hours in School Year]],"")</f>
        <v/>
      </c>
      <c r="V313" s="7" t="str">
        <f t="shared" si="18"/>
        <v/>
      </c>
      <c r="Y313" s="8" t="str">
        <f t="shared" si="19"/>
        <v/>
      </c>
    </row>
    <row r="314" spans="2:25" x14ac:dyDescent="0.25">
      <c r="B314" s="1"/>
      <c r="C314" s="1"/>
      <c r="D314" s="9"/>
      <c r="G314" s="7"/>
      <c r="H314" s="7">
        <f t="shared" si="16"/>
        <v>0</v>
      </c>
      <c r="I314" s="7"/>
      <c r="J314" s="7">
        <f t="shared" si="17"/>
        <v>0</v>
      </c>
      <c r="K314" s="43">
        <f>Table9[[#This Row],[Wages]]*'1 Spec Ed Teacher'!$H$3</f>
        <v>0</v>
      </c>
      <c r="L314" s="7"/>
      <c r="M314" s="7"/>
      <c r="N314" s="7"/>
      <c r="O314" s="7"/>
      <c r="R31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14" s="7"/>
      <c r="T314" s="7" t="str">
        <f>IFERROR(Table9[[#This Row],[Total Compensation]]/Table9[[#This Row],[Hours in School Year]],"")</f>
        <v/>
      </c>
      <c r="V314" s="7" t="str">
        <f t="shared" si="18"/>
        <v/>
      </c>
      <c r="Y314" s="8" t="str">
        <f t="shared" si="19"/>
        <v/>
      </c>
    </row>
    <row r="315" spans="2:25" x14ac:dyDescent="0.25">
      <c r="B315" s="1"/>
      <c r="C315" s="1"/>
      <c r="D315" s="9"/>
      <c r="G315" s="7"/>
      <c r="H315" s="7">
        <f t="shared" si="16"/>
        <v>0</v>
      </c>
      <c r="I315" s="7"/>
      <c r="J315" s="7">
        <f t="shared" si="17"/>
        <v>0</v>
      </c>
      <c r="K315" s="43">
        <f>Table9[[#This Row],[Wages]]*'1 Spec Ed Teacher'!$H$3</f>
        <v>0</v>
      </c>
      <c r="L315" s="7"/>
      <c r="M315" s="7"/>
      <c r="N315" s="7"/>
      <c r="O315" s="7"/>
      <c r="R31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15" s="7"/>
      <c r="T315" s="7" t="str">
        <f>IFERROR(Table9[[#This Row],[Total Compensation]]/Table9[[#This Row],[Hours in School Year]],"")</f>
        <v/>
      </c>
      <c r="V315" s="7" t="str">
        <f t="shared" si="18"/>
        <v/>
      </c>
      <c r="Y315" s="8" t="str">
        <f t="shared" si="19"/>
        <v/>
      </c>
    </row>
    <row r="316" spans="2:25" x14ac:dyDescent="0.25">
      <c r="B316" s="1"/>
      <c r="C316" s="1"/>
      <c r="D316" s="9"/>
      <c r="G316" s="7"/>
      <c r="H316" s="7">
        <f t="shared" si="16"/>
        <v>0</v>
      </c>
      <c r="I316" s="7"/>
      <c r="J316" s="7">
        <f t="shared" si="17"/>
        <v>0</v>
      </c>
      <c r="K316" s="43">
        <f>Table9[[#This Row],[Wages]]*'1 Spec Ed Teacher'!$H$3</f>
        <v>0</v>
      </c>
      <c r="L316" s="7"/>
      <c r="M316" s="7"/>
      <c r="N316" s="7"/>
      <c r="O316" s="7"/>
      <c r="R31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16" s="7"/>
      <c r="T316" s="7" t="str">
        <f>IFERROR(Table9[[#This Row],[Total Compensation]]/Table9[[#This Row],[Hours in School Year]],"")</f>
        <v/>
      </c>
      <c r="V316" s="7" t="str">
        <f t="shared" si="18"/>
        <v/>
      </c>
      <c r="Y316" s="8" t="str">
        <f t="shared" si="19"/>
        <v/>
      </c>
    </row>
    <row r="317" spans="2:25" x14ac:dyDescent="0.25">
      <c r="B317" s="1"/>
      <c r="C317" s="1"/>
      <c r="D317" s="9"/>
      <c r="G317" s="7"/>
      <c r="H317" s="7">
        <f t="shared" si="16"/>
        <v>0</v>
      </c>
      <c r="I317" s="7"/>
      <c r="J317" s="7">
        <f t="shared" si="17"/>
        <v>0</v>
      </c>
      <c r="K317" s="43">
        <f>Table9[[#This Row],[Wages]]*'1 Spec Ed Teacher'!$H$3</f>
        <v>0</v>
      </c>
      <c r="L317" s="7"/>
      <c r="M317" s="7"/>
      <c r="N317" s="7"/>
      <c r="O317" s="7"/>
      <c r="R31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17" s="7"/>
      <c r="T317" s="7" t="str">
        <f>IFERROR(Table9[[#This Row],[Total Compensation]]/Table9[[#This Row],[Hours in School Year]],"")</f>
        <v/>
      </c>
      <c r="V317" s="7" t="str">
        <f t="shared" si="18"/>
        <v/>
      </c>
      <c r="Y317" s="8" t="str">
        <f t="shared" si="19"/>
        <v/>
      </c>
    </row>
    <row r="318" spans="2:25" x14ac:dyDescent="0.25">
      <c r="B318" s="1"/>
      <c r="C318" s="1"/>
      <c r="D318" s="9"/>
      <c r="G318" s="7"/>
      <c r="H318" s="7">
        <f t="shared" si="16"/>
        <v>0</v>
      </c>
      <c r="I318" s="7"/>
      <c r="J318" s="7">
        <f t="shared" si="17"/>
        <v>0</v>
      </c>
      <c r="K318" s="43">
        <f>Table9[[#This Row],[Wages]]*'1 Spec Ed Teacher'!$H$3</f>
        <v>0</v>
      </c>
      <c r="L318" s="7"/>
      <c r="M318" s="7"/>
      <c r="N318" s="7"/>
      <c r="O318" s="7"/>
      <c r="R31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18" s="7"/>
      <c r="T318" s="7" t="str">
        <f>IFERROR(Table9[[#This Row],[Total Compensation]]/Table9[[#This Row],[Hours in School Year]],"")</f>
        <v/>
      </c>
      <c r="V318" s="7" t="str">
        <f t="shared" si="18"/>
        <v/>
      </c>
      <c r="Y318" s="8" t="str">
        <f t="shared" si="19"/>
        <v/>
      </c>
    </row>
    <row r="319" spans="2:25" x14ac:dyDescent="0.25">
      <c r="B319" s="1"/>
      <c r="C319" s="1"/>
      <c r="D319" s="9"/>
      <c r="G319" s="7"/>
      <c r="H319" s="7">
        <f t="shared" si="16"/>
        <v>0</v>
      </c>
      <c r="I319" s="7"/>
      <c r="J319" s="7">
        <f t="shared" si="17"/>
        <v>0</v>
      </c>
      <c r="K319" s="43">
        <f>Table9[[#This Row],[Wages]]*'1 Spec Ed Teacher'!$H$3</f>
        <v>0</v>
      </c>
      <c r="L319" s="7"/>
      <c r="M319" s="7"/>
      <c r="N319" s="7"/>
      <c r="O319" s="7"/>
      <c r="R31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19" s="7"/>
      <c r="T319" s="7" t="str">
        <f>IFERROR(Table9[[#This Row],[Total Compensation]]/Table9[[#This Row],[Hours in School Year]],"")</f>
        <v/>
      </c>
      <c r="V319" s="7" t="str">
        <f t="shared" si="18"/>
        <v/>
      </c>
      <c r="Y319" s="8" t="str">
        <f t="shared" si="19"/>
        <v/>
      </c>
    </row>
    <row r="320" spans="2:25" x14ac:dyDescent="0.25">
      <c r="B320" s="1"/>
      <c r="C320" s="1"/>
      <c r="D320" s="9"/>
      <c r="G320" s="7"/>
      <c r="H320" s="7">
        <f t="shared" si="16"/>
        <v>0</v>
      </c>
      <c r="I320" s="7"/>
      <c r="J320" s="7">
        <f t="shared" si="17"/>
        <v>0</v>
      </c>
      <c r="K320" s="43">
        <f>Table9[[#This Row],[Wages]]*'1 Spec Ed Teacher'!$H$3</f>
        <v>0</v>
      </c>
      <c r="L320" s="7"/>
      <c r="M320" s="7"/>
      <c r="N320" s="7"/>
      <c r="O320" s="7"/>
      <c r="R32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20" s="7"/>
      <c r="T320" s="7" t="str">
        <f>IFERROR(Table9[[#This Row],[Total Compensation]]/Table9[[#This Row],[Hours in School Year]],"")</f>
        <v/>
      </c>
      <c r="V320" s="7" t="str">
        <f t="shared" si="18"/>
        <v/>
      </c>
      <c r="Y320" s="8" t="str">
        <f t="shared" si="19"/>
        <v/>
      </c>
    </row>
    <row r="321" spans="2:25" x14ac:dyDescent="0.25">
      <c r="B321" s="1"/>
      <c r="C321" s="1"/>
      <c r="D321" s="9"/>
      <c r="G321" s="7"/>
      <c r="H321" s="7">
        <f t="shared" si="16"/>
        <v>0</v>
      </c>
      <c r="I321" s="7"/>
      <c r="J321" s="7">
        <f t="shared" si="17"/>
        <v>0</v>
      </c>
      <c r="K321" s="43">
        <f>Table9[[#This Row],[Wages]]*'1 Spec Ed Teacher'!$H$3</f>
        <v>0</v>
      </c>
      <c r="L321" s="7"/>
      <c r="M321" s="7"/>
      <c r="N321" s="7"/>
      <c r="O321" s="7"/>
      <c r="R32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21" s="7"/>
      <c r="T321" s="7" t="str">
        <f>IFERROR(Table9[[#This Row],[Total Compensation]]/Table9[[#This Row],[Hours in School Year]],"")</f>
        <v/>
      </c>
      <c r="V321" s="7" t="str">
        <f t="shared" si="18"/>
        <v/>
      </c>
      <c r="Y321" s="8" t="str">
        <f t="shared" si="19"/>
        <v/>
      </c>
    </row>
    <row r="322" spans="2:25" x14ac:dyDescent="0.25">
      <c r="B322" s="1"/>
      <c r="C322" s="1"/>
      <c r="D322" s="9"/>
      <c r="G322" s="7"/>
      <c r="H322" s="7">
        <f t="shared" si="16"/>
        <v>0</v>
      </c>
      <c r="I322" s="7"/>
      <c r="J322" s="7">
        <f t="shared" si="17"/>
        <v>0</v>
      </c>
      <c r="K322" s="43">
        <f>Table9[[#This Row],[Wages]]*'1 Spec Ed Teacher'!$H$3</f>
        <v>0</v>
      </c>
      <c r="L322" s="7"/>
      <c r="M322" s="7"/>
      <c r="N322" s="7"/>
      <c r="O322" s="7"/>
      <c r="R32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22" s="7"/>
      <c r="T322" s="7" t="str">
        <f>IFERROR(Table9[[#This Row],[Total Compensation]]/Table9[[#This Row],[Hours in School Year]],"")</f>
        <v/>
      </c>
      <c r="V322" s="7" t="str">
        <f t="shared" si="18"/>
        <v/>
      </c>
      <c r="Y322" s="8" t="str">
        <f t="shared" si="19"/>
        <v/>
      </c>
    </row>
    <row r="323" spans="2:25" x14ac:dyDescent="0.25">
      <c r="B323" s="1"/>
      <c r="C323" s="1"/>
      <c r="D323" s="9"/>
      <c r="G323" s="7"/>
      <c r="H323" s="7">
        <f t="shared" si="16"/>
        <v>0</v>
      </c>
      <c r="I323" s="7"/>
      <c r="J323" s="7">
        <f t="shared" si="17"/>
        <v>0</v>
      </c>
      <c r="K323" s="43">
        <f>Table9[[#This Row],[Wages]]*'1 Spec Ed Teacher'!$H$3</f>
        <v>0</v>
      </c>
      <c r="L323" s="7"/>
      <c r="M323" s="7"/>
      <c r="N323" s="7"/>
      <c r="O323" s="7"/>
      <c r="R32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23" s="7"/>
      <c r="T323" s="7" t="str">
        <f>IFERROR(Table9[[#This Row],[Total Compensation]]/Table9[[#This Row],[Hours in School Year]],"")</f>
        <v/>
      </c>
      <c r="V323" s="7" t="str">
        <f t="shared" si="18"/>
        <v/>
      </c>
      <c r="Y323" s="8" t="str">
        <f t="shared" si="19"/>
        <v/>
      </c>
    </row>
    <row r="324" spans="2:25" x14ac:dyDescent="0.25">
      <c r="B324" s="1"/>
      <c r="C324" s="1"/>
      <c r="D324" s="9"/>
      <c r="G324" s="7"/>
      <c r="H324" s="7">
        <f t="shared" si="16"/>
        <v>0</v>
      </c>
      <c r="I324" s="7"/>
      <c r="J324" s="7">
        <f t="shared" si="17"/>
        <v>0</v>
      </c>
      <c r="K324" s="43">
        <f>Table9[[#This Row],[Wages]]*'1 Spec Ed Teacher'!$H$3</f>
        <v>0</v>
      </c>
      <c r="L324" s="7"/>
      <c r="M324" s="7"/>
      <c r="N324" s="7"/>
      <c r="O324" s="7"/>
      <c r="R32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24" s="7"/>
      <c r="T324" s="7" t="str">
        <f>IFERROR(Table9[[#This Row],[Total Compensation]]/Table9[[#This Row],[Hours in School Year]],"")</f>
        <v/>
      </c>
      <c r="V324" s="7" t="str">
        <f t="shared" si="18"/>
        <v/>
      </c>
      <c r="Y324" s="8" t="str">
        <f t="shared" si="19"/>
        <v/>
      </c>
    </row>
    <row r="325" spans="2:25" x14ac:dyDescent="0.25">
      <c r="B325" s="1"/>
      <c r="C325" s="1"/>
      <c r="D325" s="9"/>
      <c r="G325" s="7"/>
      <c r="H325" s="7">
        <f t="shared" ref="H325:H388" si="20">G325*0.14</f>
        <v>0</v>
      </c>
      <c r="I325" s="7"/>
      <c r="J325" s="7">
        <f t="shared" ref="J325:J388" si="21">G325*0.0145</f>
        <v>0</v>
      </c>
      <c r="K325" s="43">
        <f>Table9[[#This Row],[Wages]]*'1 Spec Ed Teacher'!$H$3</f>
        <v>0</v>
      </c>
      <c r="L325" s="7"/>
      <c r="M325" s="7"/>
      <c r="N325" s="7"/>
      <c r="O325" s="7"/>
      <c r="R32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25" s="7"/>
      <c r="T325" s="7" t="str">
        <f>IFERROR(Table9[[#This Row],[Total Compensation]]/Table9[[#This Row],[Hours in School Year]],"")</f>
        <v/>
      </c>
      <c r="V325" s="7" t="str">
        <f t="shared" ref="V325:V388" si="22">IFERROR(IF(D325&gt;0,D325*U325,T325*U325),"")</f>
        <v/>
      </c>
      <c r="Y325" s="8" t="str">
        <f t="shared" si="19"/>
        <v/>
      </c>
    </row>
    <row r="326" spans="2:25" x14ac:dyDescent="0.25">
      <c r="B326" s="1"/>
      <c r="C326" s="1"/>
      <c r="D326" s="9"/>
      <c r="G326" s="7"/>
      <c r="H326" s="7">
        <f t="shared" si="20"/>
        <v>0</v>
      </c>
      <c r="I326" s="7"/>
      <c r="J326" s="7">
        <f t="shared" si="21"/>
        <v>0</v>
      </c>
      <c r="K326" s="43">
        <f>Table9[[#This Row],[Wages]]*'1 Spec Ed Teacher'!$H$3</f>
        <v>0</v>
      </c>
      <c r="L326" s="7"/>
      <c r="M326" s="7"/>
      <c r="N326" s="7"/>
      <c r="O326" s="7"/>
      <c r="R32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26" s="7"/>
      <c r="T326" s="7" t="str">
        <f>IFERROR(Table9[[#This Row],[Total Compensation]]/Table9[[#This Row],[Hours in School Year]],"")</f>
        <v/>
      </c>
      <c r="V326" s="7" t="str">
        <f t="shared" si="22"/>
        <v/>
      </c>
      <c r="Y326" s="8" t="str">
        <f t="shared" ref="Y326:Y389" si="23">IFERROR(V326/W326*X326,"")</f>
        <v/>
      </c>
    </row>
    <row r="327" spans="2:25" x14ac:dyDescent="0.25">
      <c r="B327" s="1"/>
      <c r="C327" s="1"/>
      <c r="D327" s="9"/>
      <c r="G327" s="7"/>
      <c r="H327" s="7">
        <f t="shared" si="20"/>
        <v>0</v>
      </c>
      <c r="I327" s="7"/>
      <c r="J327" s="7">
        <f t="shared" si="21"/>
        <v>0</v>
      </c>
      <c r="K327" s="43">
        <f>Table9[[#This Row],[Wages]]*'1 Spec Ed Teacher'!$H$3</f>
        <v>0</v>
      </c>
      <c r="L327" s="7"/>
      <c r="M327" s="7"/>
      <c r="N327" s="7"/>
      <c r="O327" s="7"/>
      <c r="R32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27" s="7"/>
      <c r="T327" s="7" t="str">
        <f>IFERROR(Table9[[#This Row],[Total Compensation]]/Table9[[#This Row],[Hours in School Year]],"")</f>
        <v/>
      </c>
      <c r="V327" s="7" t="str">
        <f t="shared" si="22"/>
        <v/>
      </c>
      <c r="Y327" s="8" t="str">
        <f t="shared" si="23"/>
        <v/>
      </c>
    </row>
    <row r="328" spans="2:25" x14ac:dyDescent="0.25">
      <c r="B328" s="1"/>
      <c r="C328" s="1"/>
      <c r="D328" s="9"/>
      <c r="G328" s="7"/>
      <c r="H328" s="7">
        <f t="shared" si="20"/>
        <v>0</v>
      </c>
      <c r="I328" s="7"/>
      <c r="J328" s="7">
        <f t="shared" si="21"/>
        <v>0</v>
      </c>
      <c r="K328" s="43">
        <f>Table9[[#This Row],[Wages]]*'1 Spec Ed Teacher'!$H$3</f>
        <v>0</v>
      </c>
      <c r="L328" s="7"/>
      <c r="M328" s="7"/>
      <c r="N328" s="7"/>
      <c r="O328" s="7"/>
      <c r="R32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28" s="7"/>
      <c r="T328" s="7" t="str">
        <f>IFERROR(Table9[[#This Row],[Total Compensation]]/Table9[[#This Row],[Hours in School Year]],"")</f>
        <v/>
      </c>
      <c r="V328" s="7" t="str">
        <f t="shared" si="22"/>
        <v/>
      </c>
      <c r="Y328" s="8" t="str">
        <f t="shared" si="23"/>
        <v/>
      </c>
    </row>
    <row r="329" spans="2:25" x14ac:dyDescent="0.25">
      <c r="B329" s="1"/>
      <c r="C329" s="1"/>
      <c r="D329" s="9"/>
      <c r="G329" s="7"/>
      <c r="H329" s="7">
        <f t="shared" si="20"/>
        <v>0</v>
      </c>
      <c r="I329" s="7"/>
      <c r="J329" s="7">
        <f t="shared" si="21"/>
        <v>0</v>
      </c>
      <c r="K329" s="43">
        <f>Table9[[#This Row],[Wages]]*'1 Spec Ed Teacher'!$H$3</f>
        <v>0</v>
      </c>
      <c r="L329" s="7"/>
      <c r="M329" s="7"/>
      <c r="N329" s="7"/>
      <c r="O329" s="7"/>
      <c r="R32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29" s="7"/>
      <c r="T329" s="7" t="str">
        <f>IFERROR(Table9[[#This Row],[Total Compensation]]/Table9[[#This Row],[Hours in School Year]],"")</f>
        <v/>
      </c>
      <c r="V329" s="7" t="str">
        <f t="shared" si="22"/>
        <v/>
      </c>
      <c r="Y329" s="8" t="str">
        <f t="shared" si="23"/>
        <v/>
      </c>
    </row>
    <row r="330" spans="2:25" x14ac:dyDescent="0.25">
      <c r="B330" s="1"/>
      <c r="C330" s="1"/>
      <c r="D330" s="9"/>
      <c r="G330" s="7"/>
      <c r="H330" s="7">
        <f t="shared" si="20"/>
        <v>0</v>
      </c>
      <c r="I330" s="7"/>
      <c r="J330" s="7">
        <f t="shared" si="21"/>
        <v>0</v>
      </c>
      <c r="K330" s="43">
        <f>Table9[[#This Row],[Wages]]*'1 Spec Ed Teacher'!$H$3</f>
        <v>0</v>
      </c>
      <c r="L330" s="7"/>
      <c r="M330" s="7"/>
      <c r="N330" s="7"/>
      <c r="O330" s="7"/>
      <c r="R33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30" s="7"/>
      <c r="T330" s="7" t="str">
        <f>IFERROR(Table9[[#This Row],[Total Compensation]]/Table9[[#This Row],[Hours in School Year]],"")</f>
        <v/>
      </c>
      <c r="V330" s="7" t="str">
        <f t="shared" si="22"/>
        <v/>
      </c>
      <c r="Y330" s="8" t="str">
        <f t="shared" si="23"/>
        <v/>
      </c>
    </row>
    <row r="331" spans="2:25" x14ac:dyDescent="0.25">
      <c r="B331" s="1"/>
      <c r="C331" s="1"/>
      <c r="D331" s="9"/>
      <c r="G331" s="7"/>
      <c r="H331" s="7">
        <f t="shared" si="20"/>
        <v>0</v>
      </c>
      <c r="I331" s="7"/>
      <c r="J331" s="7">
        <f t="shared" si="21"/>
        <v>0</v>
      </c>
      <c r="K331" s="43">
        <f>Table9[[#This Row],[Wages]]*'1 Spec Ed Teacher'!$H$3</f>
        <v>0</v>
      </c>
      <c r="L331" s="7"/>
      <c r="M331" s="7"/>
      <c r="N331" s="7"/>
      <c r="O331" s="7"/>
      <c r="R33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31" s="7"/>
      <c r="T331" s="7" t="str">
        <f>IFERROR(Table9[[#This Row],[Total Compensation]]/Table9[[#This Row],[Hours in School Year]],"")</f>
        <v/>
      </c>
      <c r="V331" s="7" t="str">
        <f t="shared" si="22"/>
        <v/>
      </c>
      <c r="Y331" s="8" t="str">
        <f t="shared" si="23"/>
        <v/>
      </c>
    </row>
    <row r="332" spans="2:25" x14ac:dyDescent="0.25">
      <c r="B332" s="1"/>
      <c r="C332" s="1"/>
      <c r="D332" s="9"/>
      <c r="G332" s="7"/>
      <c r="H332" s="7">
        <f t="shared" si="20"/>
        <v>0</v>
      </c>
      <c r="I332" s="7"/>
      <c r="J332" s="7">
        <f t="shared" si="21"/>
        <v>0</v>
      </c>
      <c r="K332" s="43">
        <f>Table9[[#This Row],[Wages]]*'1 Spec Ed Teacher'!$H$3</f>
        <v>0</v>
      </c>
      <c r="L332" s="7"/>
      <c r="M332" s="7"/>
      <c r="N332" s="7"/>
      <c r="O332" s="7"/>
      <c r="R33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32" s="7"/>
      <c r="T332" s="7" t="str">
        <f>IFERROR(Table9[[#This Row],[Total Compensation]]/Table9[[#This Row],[Hours in School Year]],"")</f>
        <v/>
      </c>
      <c r="V332" s="7" t="str">
        <f t="shared" si="22"/>
        <v/>
      </c>
      <c r="Y332" s="8" t="str">
        <f t="shared" si="23"/>
        <v/>
      </c>
    </row>
    <row r="333" spans="2:25" x14ac:dyDescent="0.25">
      <c r="B333" s="1"/>
      <c r="C333" s="1"/>
      <c r="D333" s="9"/>
      <c r="G333" s="7"/>
      <c r="H333" s="7">
        <f t="shared" si="20"/>
        <v>0</v>
      </c>
      <c r="I333" s="7"/>
      <c r="J333" s="7">
        <f t="shared" si="21"/>
        <v>0</v>
      </c>
      <c r="K333" s="43">
        <f>Table9[[#This Row],[Wages]]*'1 Spec Ed Teacher'!$H$3</f>
        <v>0</v>
      </c>
      <c r="L333" s="7"/>
      <c r="M333" s="7"/>
      <c r="N333" s="7"/>
      <c r="O333" s="7"/>
      <c r="R33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33" s="7"/>
      <c r="T333" s="7" t="str">
        <f>IFERROR(Table9[[#This Row],[Total Compensation]]/Table9[[#This Row],[Hours in School Year]],"")</f>
        <v/>
      </c>
      <c r="V333" s="7" t="str">
        <f t="shared" si="22"/>
        <v/>
      </c>
      <c r="Y333" s="8" t="str">
        <f t="shared" si="23"/>
        <v/>
      </c>
    </row>
    <row r="334" spans="2:25" x14ac:dyDescent="0.25">
      <c r="B334" s="1"/>
      <c r="C334" s="1"/>
      <c r="D334" s="9"/>
      <c r="G334" s="7"/>
      <c r="H334" s="7">
        <f t="shared" si="20"/>
        <v>0</v>
      </c>
      <c r="I334" s="7"/>
      <c r="J334" s="7">
        <f t="shared" si="21"/>
        <v>0</v>
      </c>
      <c r="K334" s="43">
        <f>Table9[[#This Row],[Wages]]*'1 Spec Ed Teacher'!$H$3</f>
        <v>0</v>
      </c>
      <c r="L334" s="7"/>
      <c r="M334" s="7"/>
      <c r="N334" s="7"/>
      <c r="O334" s="7"/>
      <c r="R33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34" s="7"/>
      <c r="T334" s="7" t="str">
        <f>IFERROR(Table9[[#This Row],[Total Compensation]]/Table9[[#This Row],[Hours in School Year]],"")</f>
        <v/>
      </c>
      <c r="V334" s="7" t="str">
        <f t="shared" si="22"/>
        <v/>
      </c>
      <c r="Y334" s="8" t="str">
        <f t="shared" si="23"/>
        <v/>
      </c>
    </row>
    <row r="335" spans="2:25" x14ac:dyDescent="0.25">
      <c r="B335" s="1"/>
      <c r="C335" s="1"/>
      <c r="D335" s="9"/>
      <c r="G335" s="7"/>
      <c r="H335" s="7">
        <f t="shared" si="20"/>
        <v>0</v>
      </c>
      <c r="I335" s="7"/>
      <c r="J335" s="7">
        <f t="shared" si="21"/>
        <v>0</v>
      </c>
      <c r="K335" s="43">
        <f>Table9[[#This Row],[Wages]]*'1 Spec Ed Teacher'!$H$3</f>
        <v>0</v>
      </c>
      <c r="L335" s="7"/>
      <c r="M335" s="7"/>
      <c r="N335" s="7"/>
      <c r="O335" s="7"/>
      <c r="R33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35" s="7"/>
      <c r="T335" s="7" t="str">
        <f>IFERROR(Table9[[#This Row],[Total Compensation]]/Table9[[#This Row],[Hours in School Year]],"")</f>
        <v/>
      </c>
      <c r="V335" s="7" t="str">
        <f t="shared" si="22"/>
        <v/>
      </c>
      <c r="Y335" s="8" t="str">
        <f t="shared" si="23"/>
        <v/>
      </c>
    </row>
    <row r="336" spans="2:25" x14ac:dyDescent="0.25">
      <c r="B336" s="1"/>
      <c r="C336" s="1"/>
      <c r="D336" s="9"/>
      <c r="G336" s="7"/>
      <c r="H336" s="7">
        <f t="shared" si="20"/>
        <v>0</v>
      </c>
      <c r="I336" s="7"/>
      <c r="J336" s="7">
        <f t="shared" si="21"/>
        <v>0</v>
      </c>
      <c r="K336" s="43">
        <f>Table9[[#This Row],[Wages]]*'1 Spec Ed Teacher'!$H$3</f>
        <v>0</v>
      </c>
      <c r="L336" s="7"/>
      <c r="M336" s="7"/>
      <c r="N336" s="7"/>
      <c r="O336" s="7"/>
      <c r="R33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36" s="7"/>
      <c r="T336" s="7" t="str">
        <f>IFERROR(Table9[[#This Row],[Total Compensation]]/Table9[[#This Row],[Hours in School Year]],"")</f>
        <v/>
      </c>
      <c r="V336" s="7" t="str">
        <f t="shared" si="22"/>
        <v/>
      </c>
      <c r="Y336" s="8" t="str">
        <f t="shared" si="23"/>
        <v/>
      </c>
    </row>
    <row r="337" spans="2:25" x14ac:dyDescent="0.25">
      <c r="B337" s="1"/>
      <c r="C337" s="1"/>
      <c r="D337" s="9"/>
      <c r="G337" s="7"/>
      <c r="H337" s="7">
        <f t="shared" si="20"/>
        <v>0</v>
      </c>
      <c r="I337" s="7"/>
      <c r="J337" s="7">
        <f t="shared" si="21"/>
        <v>0</v>
      </c>
      <c r="K337" s="43">
        <f>Table9[[#This Row],[Wages]]*'1 Spec Ed Teacher'!$H$3</f>
        <v>0</v>
      </c>
      <c r="L337" s="7"/>
      <c r="M337" s="7"/>
      <c r="N337" s="7"/>
      <c r="O337" s="7"/>
      <c r="R33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37" s="7"/>
      <c r="T337" s="7" t="str">
        <f>IFERROR(Table9[[#This Row],[Total Compensation]]/Table9[[#This Row],[Hours in School Year]],"")</f>
        <v/>
      </c>
      <c r="V337" s="7" t="str">
        <f t="shared" si="22"/>
        <v/>
      </c>
      <c r="Y337" s="8" t="str">
        <f t="shared" si="23"/>
        <v/>
      </c>
    </row>
    <row r="338" spans="2:25" x14ac:dyDescent="0.25">
      <c r="B338" s="1"/>
      <c r="C338" s="1"/>
      <c r="D338" s="9"/>
      <c r="G338" s="7"/>
      <c r="H338" s="7">
        <f t="shared" si="20"/>
        <v>0</v>
      </c>
      <c r="I338" s="7"/>
      <c r="J338" s="7">
        <f t="shared" si="21"/>
        <v>0</v>
      </c>
      <c r="K338" s="43">
        <f>Table9[[#This Row],[Wages]]*'1 Spec Ed Teacher'!$H$3</f>
        <v>0</v>
      </c>
      <c r="L338" s="7"/>
      <c r="M338" s="7"/>
      <c r="N338" s="7"/>
      <c r="O338" s="7"/>
      <c r="R33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38" s="7"/>
      <c r="T338" s="7" t="str">
        <f>IFERROR(Table9[[#This Row],[Total Compensation]]/Table9[[#This Row],[Hours in School Year]],"")</f>
        <v/>
      </c>
      <c r="V338" s="7" t="str">
        <f t="shared" si="22"/>
        <v/>
      </c>
      <c r="Y338" s="8" t="str">
        <f t="shared" si="23"/>
        <v/>
      </c>
    </row>
    <row r="339" spans="2:25" x14ac:dyDescent="0.25">
      <c r="B339" s="1"/>
      <c r="C339" s="1"/>
      <c r="D339" s="9"/>
      <c r="G339" s="7"/>
      <c r="H339" s="7">
        <f t="shared" si="20"/>
        <v>0</v>
      </c>
      <c r="I339" s="7"/>
      <c r="J339" s="7">
        <f t="shared" si="21"/>
        <v>0</v>
      </c>
      <c r="K339" s="43">
        <f>Table9[[#This Row],[Wages]]*'1 Spec Ed Teacher'!$H$3</f>
        <v>0</v>
      </c>
      <c r="L339" s="7"/>
      <c r="M339" s="7"/>
      <c r="N339" s="7"/>
      <c r="O339" s="7"/>
      <c r="R33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39" s="7"/>
      <c r="T339" s="7" t="str">
        <f>IFERROR(Table9[[#This Row],[Total Compensation]]/Table9[[#This Row],[Hours in School Year]],"")</f>
        <v/>
      </c>
      <c r="V339" s="7" t="str">
        <f t="shared" si="22"/>
        <v/>
      </c>
      <c r="Y339" s="8" t="str">
        <f t="shared" si="23"/>
        <v/>
      </c>
    </row>
    <row r="340" spans="2:25" x14ac:dyDescent="0.25">
      <c r="B340" s="1"/>
      <c r="C340" s="1"/>
      <c r="D340" s="9"/>
      <c r="G340" s="7"/>
      <c r="H340" s="7">
        <f t="shared" si="20"/>
        <v>0</v>
      </c>
      <c r="I340" s="7"/>
      <c r="J340" s="7">
        <f t="shared" si="21"/>
        <v>0</v>
      </c>
      <c r="K340" s="43">
        <f>Table9[[#This Row],[Wages]]*'1 Spec Ed Teacher'!$H$3</f>
        <v>0</v>
      </c>
      <c r="L340" s="7"/>
      <c r="M340" s="7"/>
      <c r="N340" s="7"/>
      <c r="O340" s="7"/>
      <c r="R34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40" s="7"/>
      <c r="T340" s="7" t="str">
        <f>IFERROR(Table9[[#This Row],[Total Compensation]]/Table9[[#This Row],[Hours in School Year]],"")</f>
        <v/>
      </c>
      <c r="V340" s="7" t="str">
        <f t="shared" si="22"/>
        <v/>
      </c>
      <c r="Y340" s="8" t="str">
        <f t="shared" si="23"/>
        <v/>
      </c>
    </row>
    <row r="341" spans="2:25" x14ac:dyDescent="0.25">
      <c r="B341" s="1"/>
      <c r="C341" s="1"/>
      <c r="D341" s="9"/>
      <c r="G341" s="7"/>
      <c r="H341" s="7">
        <f t="shared" si="20"/>
        <v>0</v>
      </c>
      <c r="I341" s="7"/>
      <c r="J341" s="7">
        <f t="shared" si="21"/>
        <v>0</v>
      </c>
      <c r="K341" s="43">
        <f>Table9[[#This Row],[Wages]]*'1 Spec Ed Teacher'!$H$3</f>
        <v>0</v>
      </c>
      <c r="L341" s="7"/>
      <c r="M341" s="7"/>
      <c r="N341" s="7"/>
      <c r="O341" s="7"/>
      <c r="R34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41" s="7"/>
      <c r="T341" s="7" t="str">
        <f>IFERROR(Table9[[#This Row],[Total Compensation]]/Table9[[#This Row],[Hours in School Year]],"")</f>
        <v/>
      </c>
      <c r="V341" s="7" t="str">
        <f t="shared" si="22"/>
        <v/>
      </c>
      <c r="Y341" s="8" t="str">
        <f t="shared" si="23"/>
        <v/>
      </c>
    </row>
    <row r="342" spans="2:25" x14ac:dyDescent="0.25">
      <c r="B342" s="1"/>
      <c r="C342" s="1"/>
      <c r="D342" s="9"/>
      <c r="G342" s="7"/>
      <c r="H342" s="7">
        <f t="shared" si="20"/>
        <v>0</v>
      </c>
      <c r="I342" s="7"/>
      <c r="J342" s="7">
        <f t="shared" si="21"/>
        <v>0</v>
      </c>
      <c r="K342" s="43">
        <f>Table9[[#This Row],[Wages]]*'1 Spec Ed Teacher'!$H$3</f>
        <v>0</v>
      </c>
      <c r="L342" s="7"/>
      <c r="M342" s="7"/>
      <c r="N342" s="7"/>
      <c r="O342" s="7"/>
      <c r="R34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42" s="7"/>
      <c r="T342" s="7" t="str">
        <f>IFERROR(Table9[[#This Row],[Total Compensation]]/Table9[[#This Row],[Hours in School Year]],"")</f>
        <v/>
      </c>
      <c r="V342" s="7" t="str">
        <f t="shared" si="22"/>
        <v/>
      </c>
      <c r="Y342" s="8" t="str">
        <f t="shared" si="23"/>
        <v/>
      </c>
    </row>
    <row r="343" spans="2:25" x14ac:dyDescent="0.25">
      <c r="B343" s="1"/>
      <c r="C343" s="1"/>
      <c r="D343" s="9"/>
      <c r="G343" s="7"/>
      <c r="H343" s="7">
        <f t="shared" si="20"/>
        <v>0</v>
      </c>
      <c r="I343" s="7"/>
      <c r="J343" s="7">
        <f t="shared" si="21"/>
        <v>0</v>
      </c>
      <c r="K343" s="43">
        <f>Table9[[#This Row],[Wages]]*'1 Spec Ed Teacher'!$H$3</f>
        <v>0</v>
      </c>
      <c r="L343" s="7"/>
      <c r="M343" s="7"/>
      <c r="N343" s="7"/>
      <c r="O343" s="7"/>
      <c r="R34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43" s="7"/>
      <c r="T343" s="7" t="str">
        <f>IFERROR(Table9[[#This Row],[Total Compensation]]/Table9[[#This Row],[Hours in School Year]],"")</f>
        <v/>
      </c>
      <c r="V343" s="7" t="str">
        <f t="shared" si="22"/>
        <v/>
      </c>
      <c r="Y343" s="8" t="str">
        <f t="shared" si="23"/>
        <v/>
      </c>
    </row>
    <row r="344" spans="2:25" x14ac:dyDescent="0.25">
      <c r="B344" s="1"/>
      <c r="C344" s="1"/>
      <c r="D344" s="9"/>
      <c r="G344" s="7"/>
      <c r="H344" s="7">
        <f t="shared" si="20"/>
        <v>0</v>
      </c>
      <c r="I344" s="7"/>
      <c r="J344" s="7">
        <f t="shared" si="21"/>
        <v>0</v>
      </c>
      <c r="K344" s="43">
        <f>Table9[[#This Row],[Wages]]*'1 Spec Ed Teacher'!$H$3</f>
        <v>0</v>
      </c>
      <c r="L344" s="7"/>
      <c r="M344" s="7"/>
      <c r="N344" s="7"/>
      <c r="O344" s="7"/>
      <c r="R34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44" s="7"/>
      <c r="T344" s="7" t="str">
        <f>IFERROR(Table9[[#This Row],[Total Compensation]]/Table9[[#This Row],[Hours in School Year]],"")</f>
        <v/>
      </c>
      <c r="V344" s="7" t="str">
        <f t="shared" si="22"/>
        <v/>
      </c>
      <c r="Y344" s="8" t="str">
        <f t="shared" si="23"/>
        <v/>
      </c>
    </row>
    <row r="345" spans="2:25" x14ac:dyDescent="0.25">
      <c r="B345" s="1"/>
      <c r="C345" s="1"/>
      <c r="D345" s="9"/>
      <c r="G345" s="7"/>
      <c r="H345" s="7">
        <f t="shared" si="20"/>
        <v>0</v>
      </c>
      <c r="I345" s="7"/>
      <c r="J345" s="7">
        <f t="shared" si="21"/>
        <v>0</v>
      </c>
      <c r="K345" s="43">
        <f>Table9[[#This Row],[Wages]]*'1 Spec Ed Teacher'!$H$3</f>
        <v>0</v>
      </c>
      <c r="L345" s="7"/>
      <c r="M345" s="7"/>
      <c r="N345" s="7"/>
      <c r="O345" s="7"/>
      <c r="R34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45" s="7"/>
      <c r="T345" s="7" t="str">
        <f>IFERROR(Table9[[#This Row],[Total Compensation]]/Table9[[#This Row],[Hours in School Year]],"")</f>
        <v/>
      </c>
      <c r="V345" s="7" t="str">
        <f t="shared" si="22"/>
        <v/>
      </c>
      <c r="Y345" s="8" t="str">
        <f t="shared" si="23"/>
        <v/>
      </c>
    </row>
    <row r="346" spans="2:25" x14ac:dyDescent="0.25">
      <c r="B346" s="1"/>
      <c r="C346" s="1"/>
      <c r="D346" s="9"/>
      <c r="G346" s="7"/>
      <c r="H346" s="7">
        <f t="shared" si="20"/>
        <v>0</v>
      </c>
      <c r="I346" s="7"/>
      <c r="J346" s="7">
        <f t="shared" si="21"/>
        <v>0</v>
      </c>
      <c r="K346" s="43">
        <f>Table9[[#This Row],[Wages]]*'1 Spec Ed Teacher'!$H$3</f>
        <v>0</v>
      </c>
      <c r="L346" s="7"/>
      <c r="M346" s="7"/>
      <c r="N346" s="7"/>
      <c r="O346" s="7"/>
      <c r="R34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46" s="7"/>
      <c r="T346" s="7" t="str">
        <f>IFERROR(Table9[[#This Row],[Total Compensation]]/Table9[[#This Row],[Hours in School Year]],"")</f>
        <v/>
      </c>
      <c r="V346" s="7" t="str">
        <f t="shared" si="22"/>
        <v/>
      </c>
      <c r="Y346" s="8" t="str">
        <f t="shared" si="23"/>
        <v/>
      </c>
    </row>
    <row r="347" spans="2:25" x14ac:dyDescent="0.25">
      <c r="B347" s="1"/>
      <c r="C347" s="1"/>
      <c r="D347" s="9"/>
      <c r="G347" s="7"/>
      <c r="H347" s="7">
        <f t="shared" si="20"/>
        <v>0</v>
      </c>
      <c r="I347" s="7"/>
      <c r="J347" s="7">
        <f t="shared" si="21"/>
        <v>0</v>
      </c>
      <c r="K347" s="43">
        <f>Table9[[#This Row],[Wages]]*'1 Spec Ed Teacher'!$H$3</f>
        <v>0</v>
      </c>
      <c r="L347" s="7"/>
      <c r="M347" s="7"/>
      <c r="N347" s="7"/>
      <c r="O347" s="7"/>
      <c r="R34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47" s="7"/>
      <c r="T347" s="7" t="str">
        <f>IFERROR(Table9[[#This Row],[Total Compensation]]/Table9[[#This Row],[Hours in School Year]],"")</f>
        <v/>
      </c>
      <c r="V347" s="7" t="str">
        <f t="shared" si="22"/>
        <v/>
      </c>
      <c r="Y347" s="8" t="str">
        <f t="shared" si="23"/>
        <v/>
      </c>
    </row>
    <row r="348" spans="2:25" x14ac:dyDescent="0.25">
      <c r="B348" s="1"/>
      <c r="C348" s="1"/>
      <c r="D348" s="9"/>
      <c r="G348" s="7"/>
      <c r="H348" s="7">
        <f t="shared" si="20"/>
        <v>0</v>
      </c>
      <c r="I348" s="7"/>
      <c r="J348" s="7">
        <f t="shared" si="21"/>
        <v>0</v>
      </c>
      <c r="K348" s="43">
        <f>Table9[[#This Row],[Wages]]*'1 Spec Ed Teacher'!$H$3</f>
        <v>0</v>
      </c>
      <c r="L348" s="7"/>
      <c r="M348" s="7"/>
      <c r="N348" s="7"/>
      <c r="O348" s="7"/>
      <c r="R34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48" s="7"/>
      <c r="T348" s="7" t="str">
        <f>IFERROR(Table9[[#This Row],[Total Compensation]]/Table9[[#This Row],[Hours in School Year]],"")</f>
        <v/>
      </c>
      <c r="V348" s="7" t="str">
        <f t="shared" si="22"/>
        <v/>
      </c>
      <c r="Y348" s="8" t="str">
        <f t="shared" si="23"/>
        <v/>
      </c>
    </row>
    <row r="349" spans="2:25" x14ac:dyDescent="0.25">
      <c r="B349" s="1"/>
      <c r="C349" s="1"/>
      <c r="G349" s="7"/>
      <c r="H349" s="7">
        <f t="shared" si="20"/>
        <v>0</v>
      </c>
      <c r="I349" s="7"/>
      <c r="J349" s="7">
        <f t="shared" si="21"/>
        <v>0</v>
      </c>
      <c r="K349" s="43">
        <f>Table9[[#This Row],[Wages]]*'1 Spec Ed Teacher'!$H$3</f>
        <v>0</v>
      </c>
      <c r="L349" s="7"/>
      <c r="M349" s="7"/>
      <c r="N349" s="7"/>
      <c r="O349" s="7"/>
      <c r="R34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49" s="7"/>
      <c r="T349" s="7" t="str">
        <f>IFERROR(Table9[[#This Row],[Total Compensation]]/Table9[[#This Row],[Hours in School Year]],"")</f>
        <v/>
      </c>
      <c r="V349" s="7" t="str">
        <f t="shared" si="22"/>
        <v/>
      </c>
      <c r="Y349" s="8" t="str">
        <f t="shared" si="23"/>
        <v/>
      </c>
    </row>
    <row r="350" spans="2:25" x14ac:dyDescent="0.25">
      <c r="B350" s="1"/>
      <c r="C350" s="1"/>
      <c r="G350" s="7"/>
      <c r="H350" s="7">
        <f t="shared" si="20"/>
        <v>0</v>
      </c>
      <c r="I350" s="7"/>
      <c r="J350" s="7">
        <f t="shared" si="21"/>
        <v>0</v>
      </c>
      <c r="K350" s="43">
        <f>Table9[[#This Row],[Wages]]*'1 Spec Ed Teacher'!$H$3</f>
        <v>0</v>
      </c>
      <c r="L350" s="7"/>
      <c r="M350" s="7"/>
      <c r="N350" s="7"/>
      <c r="O350" s="7"/>
      <c r="R35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50" s="7"/>
      <c r="T350" s="7" t="str">
        <f>IFERROR(Table9[[#This Row],[Total Compensation]]/Table9[[#This Row],[Hours in School Year]],"")</f>
        <v/>
      </c>
      <c r="V350" s="7" t="str">
        <f t="shared" si="22"/>
        <v/>
      </c>
      <c r="Y350" s="8" t="str">
        <f t="shared" si="23"/>
        <v/>
      </c>
    </row>
    <row r="351" spans="2:25" x14ac:dyDescent="0.25">
      <c r="B351" s="1"/>
      <c r="C351" s="1"/>
      <c r="G351" s="7"/>
      <c r="H351" s="7">
        <f t="shared" si="20"/>
        <v>0</v>
      </c>
      <c r="I351" s="7"/>
      <c r="J351" s="7">
        <f t="shared" si="21"/>
        <v>0</v>
      </c>
      <c r="K351" s="43">
        <f>Table9[[#This Row],[Wages]]*'1 Spec Ed Teacher'!$H$3</f>
        <v>0</v>
      </c>
      <c r="L351" s="7"/>
      <c r="M351" s="7"/>
      <c r="N351" s="7"/>
      <c r="O351" s="7"/>
      <c r="R35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51" s="7"/>
      <c r="T351" s="7" t="str">
        <f>IFERROR(Table9[[#This Row],[Total Compensation]]/Table9[[#This Row],[Hours in School Year]],"")</f>
        <v/>
      </c>
      <c r="V351" s="7" t="str">
        <f t="shared" si="22"/>
        <v/>
      </c>
      <c r="Y351" s="8" t="str">
        <f t="shared" si="23"/>
        <v/>
      </c>
    </row>
    <row r="352" spans="2:25" x14ac:dyDescent="0.25">
      <c r="B352" s="1"/>
      <c r="C352" s="1"/>
      <c r="G352" s="7"/>
      <c r="H352" s="7">
        <f t="shared" si="20"/>
        <v>0</v>
      </c>
      <c r="I352" s="7"/>
      <c r="J352" s="7">
        <f t="shared" si="21"/>
        <v>0</v>
      </c>
      <c r="K352" s="43">
        <f>Table9[[#This Row],[Wages]]*'1 Spec Ed Teacher'!$H$3</f>
        <v>0</v>
      </c>
      <c r="L352" s="7"/>
      <c r="M352" s="7"/>
      <c r="N352" s="7"/>
      <c r="O352" s="7"/>
      <c r="R35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52" s="7"/>
      <c r="T352" s="7" t="str">
        <f>IFERROR(Table9[[#This Row],[Total Compensation]]/Table9[[#This Row],[Hours in School Year]],"")</f>
        <v/>
      </c>
      <c r="V352" s="7" t="str">
        <f t="shared" si="22"/>
        <v/>
      </c>
      <c r="Y352" s="8" t="str">
        <f t="shared" si="23"/>
        <v/>
      </c>
    </row>
    <row r="353" spans="2:25" x14ac:dyDescent="0.25">
      <c r="B353" s="1"/>
      <c r="C353" s="1"/>
      <c r="G353" s="7"/>
      <c r="H353" s="7">
        <f t="shared" si="20"/>
        <v>0</v>
      </c>
      <c r="I353" s="7"/>
      <c r="J353" s="7">
        <f t="shared" si="21"/>
        <v>0</v>
      </c>
      <c r="K353" s="43">
        <f>Table9[[#This Row],[Wages]]*'1 Spec Ed Teacher'!$H$3</f>
        <v>0</v>
      </c>
      <c r="L353" s="7"/>
      <c r="M353" s="7"/>
      <c r="N353" s="7"/>
      <c r="O353" s="7"/>
      <c r="R35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53" s="7"/>
      <c r="T353" s="7" t="str">
        <f>IFERROR(Table9[[#This Row],[Total Compensation]]/Table9[[#This Row],[Hours in School Year]],"")</f>
        <v/>
      </c>
      <c r="V353" s="7" t="str">
        <f t="shared" si="22"/>
        <v/>
      </c>
      <c r="Y353" s="8" t="str">
        <f t="shared" si="23"/>
        <v/>
      </c>
    </row>
    <row r="354" spans="2:25" x14ac:dyDescent="0.25">
      <c r="B354" s="1"/>
      <c r="C354" s="1"/>
      <c r="G354" s="7"/>
      <c r="H354" s="7">
        <f t="shared" si="20"/>
        <v>0</v>
      </c>
      <c r="I354" s="7"/>
      <c r="J354" s="7">
        <f t="shared" si="21"/>
        <v>0</v>
      </c>
      <c r="K354" s="43">
        <f>Table9[[#This Row],[Wages]]*'1 Spec Ed Teacher'!$H$3</f>
        <v>0</v>
      </c>
      <c r="L354" s="7"/>
      <c r="M354" s="7"/>
      <c r="N354" s="7"/>
      <c r="O354" s="7"/>
      <c r="R35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54" s="7"/>
      <c r="T354" s="7" t="str">
        <f>IFERROR(Table9[[#This Row],[Total Compensation]]/Table9[[#This Row],[Hours in School Year]],"")</f>
        <v/>
      </c>
      <c r="V354" s="7" t="str">
        <f t="shared" si="22"/>
        <v/>
      </c>
      <c r="Y354" s="8" t="str">
        <f t="shared" si="23"/>
        <v/>
      </c>
    </row>
    <row r="355" spans="2:25" x14ac:dyDescent="0.25">
      <c r="B355" s="1"/>
      <c r="C355" s="1"/>
      <c r="G355" s="7"/>
      <c r="H355" s="7">
        <f t="shared" si="20"/>
        <v>0</v>
      </c>
      <c r="I355" s="7"/>
      <c r="J355" s="7">
        <f t="shared" si="21"/>
        <v>0</v>
      </c>
      <c r="K355" s="43">
        <f>Table9[[#This Row],[Wages]]*'1 Spec Ed Teacher'!$H$3</f>
        <v>0</v>
      </c>
      <c r="L355" s="7"/>
      <c r="M355" s="7"/>
      <c r="N355" s="7"/>
      <c r="O355" s="7"/>
      <c r="R35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55" s="7"/>
      <c r="T355" s="7" t="str">
        <f>IFERROR(Table9[[#This Row],[Total Compensation]]/Table9[[#This Row],[Hours in School Year]],"")</f>
        <v/>
      </c>
      <c r="V355" s="7" t="str">
        <f t="shared" si="22"/>
        <v/>
      </c>
      <c r="Y355" s="8" t="str">
        <f t="shared" si="23"/>
        <v/>
      </c>
    </row>
    <row r="356" spans="2:25" x14ac:dyDescent="0.25">
      <c r="B356" s="1"/>
      <c r="C356" s="1"/>
      <c r="G356" s="7"/>
      <c r="H356" s="7">
        <f t="shared" si="20"/>
        <v>0</v>
      </c>
      <c r="I356" s="7"/>
      <c r="J356" s="7">
        <f t="shared" si="21"/>
        <v>0</v>
      </c>
      <c r="K356" s="43">
        <f>Table9[[#This Row],[Wages]]*'1 Spec Ed Teacher'!$H$3</f>
        <v>0</v>
      </c>
      <c r="L356" s="7"/>
      <c r="M356" s="7"/>
      <c r="N356" s="7"/>
      <c r="O356" s="7"/>
      <c r="R35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56" s="7"/>
      <c r="T356" s="7" t="str">
        <f>IFERROR(Table9[[#This Row],[Total Compensation]]/Table9[[#This Row],[Hours in School Year]],"")</f>
        <v/>
      </c>
      <c r="V356" s="7" t="str">
        <f t="shared" si="22"/>
        <v/>
      </c>
      <c r="Y356" s="8" t="str">
        <f t="shared" si="23"/>
        <v/>
      </c>
    </row>
    <row r="357" spans="2:25" x14ac:dyDescent="0.25">
      <c r="B357" s="1"/>
      <c r="C357" s="1"/>
      <c r="G357" s="7"/>
      <c r="H357" s="7">
        <f t="shared" si="20"/>
        <v>0</v>
      </c>
      <c r="I357" s="7"/>
      <c r="J357" s="7">
        <f t="shared" si="21"/>
        <v>0</v>
      </c>
      <c r="K357" s="43">
        <f>Table9[[#This Row],[Wages]]*'1 Spec Ed Teacher'!$H$3</f>
        <v>0</v>
      </c>
      <c r="L357" s="7"/>
      <c r="M357" s="7"/>
      <c r="N357" s="7"/>
      <c r="O357" s="7"/>
      <c r="R35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57" s="7"/>
      <c r="T357" s="7" t="str">
        <f>IFERROR(Table9[[#This Row],[Total Compensation]]/Table9[[#This Row],[Hours in School Year]],"")</f>
        <v/>
      </c>
      <c r="V357" s="7" t="str">
        <f t="shared" si="22"/>
        <v/>
      </c>
      <c r="Y357" s="8" t="str">
        <f t="shared" si="23"/>
        <v/>
      </c>
    </row>
    <row r="358" spans="2:25" x14ac:dyDescent="0.25">
      <c r="B358" s="1"/>
      <c r="C358" s="1"/>
      <c r="G358" s="7"/>
      <c r="H358" s="7">
        <f t="shared" si="20"/>
        <v>0</v>
      </c>
      <c r="I358" s="7"/>
      <c r="J358" s="7">
        <f t="shared" si="21"/>
        <v>0</v>
      </c>
      <c r="K358" s="43">
        <f>Table9[[#This Row],[Wages]]*'1 Spec Ed Teacher'!$H$3</f>
        <v>0</v>
      </c>
      <c r="L358" s="7"/>
      <c r="M358" s="7"/>
      <c r="N358" s="7"/>
      <c r="O358" s="7"/>
      <c r="R35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58" s="7"/>
      <c r="T358" s="7" t="str">
        <f>IFERROR(Table9[[#This Row],[Total Compensation]]/Table9[[#This Row],[Hours in School Year]],"")</f>
        <v/>
      </c>
      <c r="V358" s="7" t="str">
        <f t="shared" si="22"/>
        <v/>
      </c>
      <c r="Y358" s="8" t="str">
        <f t="shared" si="23"/>
        <v/>
      </c>
    </row>
    <row r="359" spans="2:25" x14ac:dyDescent="0.25">
      <c r="B359" s="1"/>
      <c r="C359" s="1"/>
      <c r="G359" s="7"/>
      <c r="H359" s="7">
        <f t="shared" si="20"/>
        <v>0</v>
      </c>
      <c r="I359" s="7"/>
      <c r="J359" s="7">
        <f t="shared" si="21"/>
        <v>0</v>
      </c>
      <c r="K359" s="43">
        <f>Table9[[#This Row],[Wages]]*'1 Spec Ed Teacher'!$H$3</f>
        <v>0</v>
      </c>
      <c r="L359" s="7"/>
      <c r="M359" s="7"/>
      <c r="N359" s="7"/>
      <c r="O359" s="7"/>
      <c r="R35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59" s="7"/>
      <c r="T359" s="7" t="str">
        <f>IFERROR(Table9[[#This Row],[Total Compensation]]/Table9[[#This Row],[Hours in School Year]],"")</f>
        <v/>
      </c>
      <c r="V359" s="7" t="str">
        <f t="shared" si="22"/>
        <v/>
      </c>
      <c r="Y359" s="8" t="str">
        <f t="shared" si="23"/>
        <v/>
      </c>
    </row>
    <row r="360" spans="2:25" x14ac:dyDescent="0.25">
      <c r="B360" s="1"/>
      <c r="C360" s="1"/>
      <c r="G360" s="7"/>
      <c r="H360" s="7">
        <f t="shared" si="20"/>
        <v>0</v>
      </c>
      <c r="I360" s="7"/>
      <c r="J360" s="7">
        <f t="shared" si="21"/>
        <v>0</v>
      </c>
      <c r="K360" s="43">
        <f>Table9[[#This Row],[Wages]]*'1 Spec Ed Teacher'!$H$3</f>
        <v>0</v>
      </c>
      <c r="L360" s="7"/>
      <c r="M360" s="7"/>
      <c r="N360" s="7"/>
      <c r="O360" s="7"/>
      <c r="R36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60" s="7"/>
      <c r="T360" s="7" t="str">
        <f>IFERROR(Table9[[#This Row],[Total Compensation]]/Table9[[#This Row],[Hours in School Year]],"")</f>
        <v/>
      </c>
      <c r="V360" s="7" t="str">
        <f t="shared" si="22"/>
        <v/>
      </c>
      <c r="Y360" s="8" t="str">
        <f t="shared" si="23"/>
        <v/>
      </c>
    </row>
    <row r="361" spans="2:25" x14ac:dyDescent="0.25">
      <c r="B361" s="1"/>
      <c r="C361" s="1"/>
      <c r="G361" s="7"/>
      <c r="H361" s="7">
        <f t="shared" si="20"/>
        <v>0</v>
      </c>
      <c r="I361" s="7"/>
      <c r="J361" s="7">
        <f t="shared" si="21"/>
        <v>0</v>
      </c>
      <c r="K361" s="43">
        <f>Table9[[#This Row],[Wages]]*'1 Spec Ed Teacher'!$H$3</f>
        <v>0</v>
      </c>
      <c r="L361" s="7"/>
      <c r="M361" s="7"/>
      <c r="N361" s="7"/>
      <c r="O361" s="7"/>
      <c r="R36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61" s="7"/>
      <c r="T361" s="7" t="str">
        <f>IFERROR(Table9[[#This Row],[Total Compensation]]/Table9[[#This Row],[Hours in School Year]],"")</f>
        <v/>
      </c>
      <c r="V361" s="7" t="str">
        <f t="shared" si="22"/>
        <v/>
      </c>
      <c r="Y361" s="8" t="str">
        <f t="shared" si="23"/>
        <v/>
      </c>
    </row>
    <row r="362" spans="2:25" x14ac:dyDescent="0.25">
      <c r="B362" s="1"/>
      <c r="C362" s="1"/>
      <c r="G362" s="7"/>
      <c r="H362" s="7">
        <f t="shared" si="20"/>
        <v>0</v>
      </c>
      <c r="I362" s="7"/>
      <c r="J362" s="7">
        <f t="shared" si="21"/>
        <v>0</v>
      </c>
      <c r="K362" s="43">
        <f>Table9[[#This Row],[Wages]]*'1 Spec Ed Teacher'!$H$3</f>
        <v>0</v>
      </c>
      <c r="L362" s="7"/>
      <c r="M362" s="7"/>
      <c r="N362" s="7"/>
      <c r="O362" s="7"/>
      <c r="R36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62" s="7"/>
      <c r="T362" s="7" t="str">
        <f>IFERROR(Table9[[#This Row],[Total Compensation]]/Table9[[#This Row],[Hours in School Year]],"")</f>
        <v/>
      </c>
      <c r="V362" s="7" t="str">
        <f t="shared" si="22"/>
        <v/>
      </c>
      <c r="Y362" s="8" t="str">
        <f t="shared" si="23"/>
        <v/>
      </c>
    </row>
    <row r="363" spans="2:25" x14ac:dyDescent="0.25">
      <c r="B363" s="1"/>
      <c r="C363" s="1"/>
      <c r="G363" s="7"/>
      <c r="H363" s="7">
        <f t="shared" si="20"/>
        <v>0</v>
      </c>
      <c r="I363" s="7"/>
      <c r="J363" s="7">
        <f t="shared" si="21"/>
        <v>0</v>
      </c>
      <c r="K363" s="43">
        <f>Table9[[#This Row],[Wages]]*'1 Spec Ed Teacher'!$H$3</f>
        <v>0</v>
      </c>
      <c r="L363" s="7"/>
      <c r="M363" s="7"/>
      <c r="N363" s="7"/>
      <c r="O363" s="7"/>
      <c r="R36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63" s="7"/>
      <c r="T363" s="7" t="str">
        <f>IFERROR(Table9[[#This Row],[Total Compensation]]/Table9[[#This Row],[Hours in School Year]],"")</f>
        <v/>
      </c>
      <c r="V363" s="7" t="str">
        <f t="shared" si="22"/>
        <v/>
      </c>
      <c r="Y363" s="8" t="str">
        <f t="shared" si="23"/>
        <v/>
      </c>
    </row>
    <row r="364" spans="2:25" x14ac:dyDescent="0.25">
      <c r="B364" s="1"/>
      <c r="C364" s="1"/>
      <c r="G364" s="7"/>
      <c r="H364" s="7">
        <f t="shared" si="20"/>
        <v>0</v>
      </c>
      <c r="I364" s="7"/>
      <c r="J364" s="7">
        <f t="shared" si="21"/>
        <v>0</v>
      </c>
      <c r="K364" s="43">
        <f>Table9[[#This Row],[Wages]]*'1 Spec Ed Teacher'!$H$3</f>
        <v>0</v>
      </c>
      <c r="L364" s="7"/>
      <c r="M364" s="7"/>
      <c r="N364" s="7"/>
      <c r="O364" s="7"/>
      <c r="R36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64" s="7"/>
      <c r="T364" s="7" t="str">
        <f>IFERROR(Table9[[#This Row],[Total Compensation]]/Table9[[#This Row],[Hours in School Year]],"")</f>
        <v/>
      </c>
      <c r="V364" s="7" t="str">
        <f t="shared" si="22"/>
        <v/>
      </c>
      <c r="Y364" s="8" t="str">
        <f t="shared" si="23"/>
        <v/>
      </c>
    </row>
    <row r="365" spans="2:25" x14ac:dyDescent="0.25">
      <c r="B365" s="1"/>
      <c r="C365" s="1"/>
      <c r="G365" s="7"/>
      <c r="H365" s="7">
        <f t="shared" si="20"/>
        <v>0</v>
      </c>
      <c r="I365" s="7"/>
      <c r="J365" s="7">
        <f t="shared" si="21"/>
        <v>0</v>
      </c>
      <c r="K365" s="43">
        <f>Table9[[#This Row],[Wages]]*'1 Spec Ed Teacher'!$H$3</f>
        <v>0</v>
      </c>
      <c r="L365" s="7"/>
      <c r="M365" s="7"/>
      <c r="N365" s="7"/>
      <c r="O365" s="7"/>
      <c r="R36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65" s="7"/>
      <c r="T365" s="7" t="str">
        <f>IFERROR(Table9[[#This Row],[Total Compensation]]/Table9[[#This Row],[Hours in School Year]],"")</f>
        <v/>
      </c>
      <c r="V365" s="7" t="str">
        <f t="shared" si="22"/>
        <v/>
      </c>
      <c r="Y365" s="8" t="str">
        <f t="shared" si="23"/>
        <v/>
      </c>
    </row>
    <row r="366" spans="2:25" x14ac:dyDescent="0.25">
      <c r="B366" s="1"/>
      <c r="C366" s="1"/>
      <c r="G366" s="7"/>
      <c r="H366" s="7">
        <f t="shared" si="20"/>
        <v>0</v>
      </c>
      <c r="I366" s="7"/>
      <c r="J366" s="7">
        <f t="shared" si="21"/>
        <v>0</v>
      </c>
      <c r="K366" s="43">
        <f>Table9[[#This Row],[Wages]]*'1 Spec Ed Teacher'!$H$3</f>
        <v>0</v>
      </c>
      <c r="L366" s="7"/>
      <c r="M366" s="7"/>
      <c r="N366" s="7"/>
      <c r="O366" s="7"/>
      <c r="R36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66" s="7"/>
      <c r="T366" s="7" t="str">
        <f>IFERROR(Table9[[#This Row],[Total Compensation]]/Table9[[#This Row],[Hours in School Year]],"")</f>
        <v/>
      </c>
      <c r="V366" s="7" t="str">
        <f t="shared" si="22"/>
        <v/>
      </c>
      <c r="Y366" s="8" t="str">
        <f t="shared" si="23"/>
        <v/>
      </c>
    </row>
    <row r="367" spans="2:25" x14ac:dyDescent="0.25">
      <c r="B367" s="1"/>
      <c r="C367" s="1"/>
      <c r="G367" s="7"/>
      <c r="H367" s="7">
        <f t="shared" si="20"/>
        <v>0</v>
      </c>
      <c r="I367" s="7"/>
      <c r="J367" s="7">
        <f t="shared" si="21"/>
        <v>0</v>
      </c>
      <c r="K367" s="43">
        <f>Table9[[#This Row],[Wages]]*'1 Spec Ed Teacher'!$H$3</f>
        <v>0</v>
      </c>
      <c r="L367" s="7"/>
      <c r="M367" s="7"/>
      <c r="N367" s="7"/>
      <c r="O367" s="7"/>
      <c r="R36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67" s="7"/>
      <c r="T367" s="7" t="str">
        <f>IFERROR(Table9[[#This Row],[Total Compensation]]/Table9[[#This Row],[Hours in School Year]],"")</f>
        <v/>
      </c>
      <c r="V367" s="7" t="str">
        <f t="shared" si="22"/>
        <v/>
      </c>
      <c r="Y367" s="8" t="str">
        <f t="shared" si="23"/>
        <v/>
      </c>
    </row>
    <row r="368" spans="2:25" x14ac:dyDescent="0.25">
      <c r="B368" s="1"/>
      <c r="C368" s="1"/>
      <c r="G368" s="7"/>
      <c r="H368" s="7">
        <f t="shared" si="20"/>
        <v>0</v>
      </c>
      <c r="I368" s="7"/>
      <c r="J368" s="7">
        <f t="shared" si="21"/>
        <v>0</v>
      </c>
      <c r="K368" s="43">
        <f>Table9[[#This Row],[Wages]]*'1 Spec Ed Teacher'!$H$3</f>
        <v>0</v>
      </c>
      <c r="L368" s="7"/>
      <c r="M368" s="7"/>
      <c r="N368" s="7"/>
      <c r="O368" s="7"/>
      <c r="R36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68" s="7"/>
      <c r="T368" s="7" t="str">
        <f>IFERROR(Table9[[#This Row],[Total Compensation]]/Table9[[#This Row],[Hours in School Year]],"")</f>
        <v/>
      </c>
      <c r="V368" s="7" t="str">
        <f t="shared" si="22"/>
        <v/>
      </c>
      <c r="Y368" s="8" t="str">
        <f t="shared" si="23"/>
        <v/>
      </c>
    </row>
    <row r="369" spans="2:25" x14ac:dyDescent="0.25">
      <c r="B369" s="1"/>
      <c r="C369" s="1"/>
      <c r="G369" s="7"/>
      <c r="H369" s="7">
        <f t="shared" si="20"/>
        <v>0</v>
      </c>
      <c r="I369" s="7"/>
      <c r="J369" s="7">
        <f t="shared" si="21"/>
        <v>0</v>
      </c>
      <c r="K369" s="43">
        <f>Table9[[#This Row],[Wages]]*'1 Spec Ed Teacher'!$H$3</f>
        <v>0</v>
      </c>
      <c r="L369" s="7"/>
      <c r="M369" s="7"/>
      <c r="N369" s="7"/>
      <c r="O369" s="7"/>
      <c r="R36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69" s="7"/>
      <c r="T369" s="7" t="str">
        <f>IFERROR(Table9[[#This Row],[Total Compensation]]/Table9[[#This Row],[Hours in School Year]],"")</f>
        <v/>
      </c>
      <c r="V369" s="7" t="str">
        <f t="shared" si="22"/>
        <v/>
      </c>
      <c r="Y369" s="8" t="str">
        <f t="shared" si="23"/>
        <v/>
      </c>
    </row>
    <row r="370" spans="2:25" x14ac:dyDescent="0.25">
      <c r="B370" s="1"/>
      <c r="C370" s="1"/>
      <c r="G370" s="7"/>
      <c r="H370" s="7">
        <f t="shared" si="20"/>
        <v>0</v>
      </c>
      <c r="I370" s="7"/>
      <c r="J370" s="7">
        <f t="shared" si="21"/>
        <v>0</v>
      </c>
      <c r="K370" s="43">
        <f>Table9[[#This Row],[Wages]]*'1 Spec Ed Teacher'!$H$3</f>
        <v>0</v>
      </c>
      <c r="L370" s="7"/>
      <c r="M370" s="7"/>
      <c r="N370" s="7"/>
      <c r="O370" s="7"/>
      <c r="R37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70" s="7"/>
      <c r="T370" s="7" t="str">
        <f>IFERROR(Table9[[#This Row],[Total Compensation]]/Table9[[#This Row],[Hours in School Year]],"")</f>
        <v/>
      </c>
      <c r="V370" s="7" t="str">
        <f t="shared" si="22"/>
        <v/>
      </c>
      <c r="Y370" s="8" t="str">
        <f t="shared" si="23"/>
        <v/>
      </c>
    </row>
    <row r="371" spans="2:25" x14ac:dyDescent="0.25">
      <c r="B371" s="1"/>
      <c r="C371" s="1"/>
      <c r="G371" s="7"/>
      <c r="H371" s="7">
        <f t="shared" si="20"/>
        <v>0</v>
      </c>
      <c r="I371" s="7"/>
      <c r="J371" s="7">
        <f t="shared" si="21"/>
        <v>0</v>
      </c>
      <c r="K371" s="43">
        <f>Table9[[#This Row],[Wages]]*'1 Spec Ed Teacher'!$H$3</f>
        <v>0</v>
      </c>
      <c r="L371" s="7"/>
      <c r="M371" s="7"/>
      <c r="N371" s="7"/>
      <c r="O371" s="7"/>
      <c r="R37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71" s="7"/>
      <c r="T371" s="7" t="str">
        <f>IFERROR(Table9[[#This Row],[Total Compensation]]/Table9[[#This Row],[Hours in School Year]],"")</f>
        <v/>
      </c>
      <c r="V371" s="7" t="str">
        <f t="shared" si="22"/>
        <v/>
      </c>
      <c r="Y371" s="8" t="str">
        <f t="shared" si="23"/>
        <v/>
      </c>
    </row>
    <row r="372" spans="2:25" x14ac:dyDescent="0.25">
      <c r="B372" s="1"/>
      <c r="C372" s="1"/>
      <c r="G372" s="7"/>
      <c r="H372" s="7">
        <f t="shared" si="20"/>
        <v>0</v>
      </c>
      <c r="I372" s="7"/>
      <c r="J372" s="7">
        <f t="shared" si="21"/>
        <v>0</v>
      </c>
      <c r="K372" s="43">
        <f>Table9[[#This Row],[Wages]]*'1 Spec Ed Teacher'!$H$3</f>
        <v>0</v>
      </c>
      <c r="L372" s="7"/>
      <c r="M372" s="7"/>
      <c r="N372" s="7"/>
      <c r="O372" s="7"/>
      <c r="R37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72" s="7"/>
      <c r="T372" s="7" t="str">
        <f>IFERROR(Table9[[#This Row],[Total Compensation]]/Table9[[#This Row],[Hours in School Year]],"")</f>
        <v/>
      </c>
      <c r="V372" s="7" t="str">
        <f t="shared" si="22"/>
        <v/>
      </c>
      <c r="Y372" s="8" t="str">
        <f t="shared" si="23"/>
        <v/>
      </c>
    </row>
    <row r="373" spans="2:25" x14ac:dyDescent="0.25">
      <c r="B373" s="1"/>
      <c r="C373" s="1"/>
      <c r="G373" s="7"/>
      <c r="H373" s="7">
        <f t="shared" si="20"/>
        <v>0</v>
      </c>
      <c r="I373" s="7"/>
      <c r="J373" s="7">
        <f t="shared" si="21"/>
        <v>0</v>
      </c>
      <c r="K373" s="43">
        <f>Table9[[#This Row],[Wages]]*'1 Spec Ed Teacher'!$H$3</f>
        <v>0</v>
      </c>
      <c r="L373" s="7"/>
      <c r="M373" s="7"/>
      <c r="N373" s="7"/>
      <c r="O373" s="7"/>
      <c r="R37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73" s="7"/>
      <c r="T373" s="7" t="str">
        <f>IFERROR(Table9[[#This Row],[Total Compensation]]/Table9[[#This Row],[Hours in School Year]],"")</f>
        <v/>
      </c>
      <c r="V373" s="7" t="str">
        <f t="shared" si="22"/>
        <v/>
      </c>
      <c r="Y373" s="8" t="str">
        <f t="shared" si="23"/>
        <v/>
      </c>
    </row>
    <row r="374" spans="2:25" x14ac:dyDescent="0.25">
      <c r="B374" s="1"/>
      <c r="C374" s="1"/>
      <c r="G374" s="7"/>
      <c r="H374" s="7">
        <f t="shared" si="20"/>
        <v>0</v>
      </c>
      <c r="I374" s="7"/>
      <c r="J374" s="7">
        <f t="shared" si="21"/>
        <v>0</v>
      </c>
      <c r="K374" s="43">
        <f>Table9[[#This Row],[Wages]]*'1 Spec Ed Teacher'!$H$3</f>
        <v>0</v>
      </c>
      <c r="L374" s="7"/>
      <c r="M374" s="7"/>
      <c r="N374" s="7"/>
      <c r="O374" s="7"/>
      <c r="R37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74" s="7"/>
      <c r="T374" s="7" t="str">
        <f>IFERROR(Table9[[#This Row],[Total Compensation]]/Table9[[#This Row],[Hours in School Year]],"")</f>
        <v/>
      </c>
      <c r="V374" s="7" t="str">
        <f t="shared" si="22"/>
        <v/>
      </c>
      <c r="Y374" s="8" t="str">
        <f t="shared" si="23"/>
        <v/>
      </c>
    </row>
    <row r="375" spans="2:25" x14ac:dyDescent="0.25">
      <c r="B375" s="1"/>
      <c r="C375" s="1"/>
      <c r="G375" s="7"/>
      <c r="H375" s="7">
        <f t="shared" si="20"/>
        <v>0</v>
      </c>
      <c r="I375" s="7"/>
      <c r="J375" s="7">
        <f t="shared" si="21"/>
        <v>0</v>
      </c>
      <c r="K375" s="43">
        <f>Table9[[#This Row],[Wages]]*'1 Spec Ed Teacher'!$H$3</f>
        <v>0</v>
      </c>
      <c r="L375" s="7"/>
      <c r="M375" s="7"/>
      <c r="N375" s="7"/>
      <c r="O375" s="7"/>
      <c r="R37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75" s="7"/>
      <c r="T375" s="7" t="str">
        <f>IFERROR(Table9[[#This Row],[Total Compensation]]/Table9[[#This Row],[Hours in School Year]],"")</f>
        <v/>
      </c>
      <c r="V375" s="7" t="str">
        <f t="shared" si="22"/>
        <v/>
      </c>
      <c r="Y375" s="8" t="str">
        <f t="shared" si="23"/>
        <v/>
      </c>
    </row>
    <row r="376" spans="2:25" x14ac:dyDescent="0.25">
      <c r="B376" s="1"/>
      <c r="C376" s="1"/>
      <c r="G376" s="7"/>
      <c r="H376" s="7">
        <f t="shared" si="20"/>
        <v>0</v>
      </c>
      <c r="I376" s="7"/>
      <c r="J376" s="7">
        <f t="shared" si="21"/>
        <v>0</v>
      </c>
      <c r="K376" s="43">
        <f>Table9[[#This Row],[Wages]]*'1 Spec Ed Teacher'!$H$3</f>
        <v>0</v>
      </c>
      <c r="L376" s="7"/>
      <c r="M376" s="7"/>
      <c r="N376" s="7"/>
      <c r="O376" s="7"/>
      <c r="R37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76" s="7"/>
      <c r="T376" s="7" t="str">
        <f>IFERROR(Table9[[#This Row],[Total Compensation]]/Table9[[#This Row],[Hours in School Year]],"")</f>
        <v/>
      </c>
      <c r="V376" s="7" t="str">
        <f t="shared" si="22"/>
        <v/>
      </c>
      <c r="Y376" s="8" t="str">
        <f t="shared" si="23"/>
        <v/>
      </c>
    </row>
    <row r="377" spans="2:25" x14ac:dyDescent="0.25">
      <c r="B377" s="1"/>
      <c r="C377" s="1"/>
      <c r="G377" s="7"/>
      <c r="H377" s="7">
        <f t="shared" si="20"/>
        <v>0</v>
      </c>
      <c r="I377" s="7"/>
      <c r="J377" s="7">
        <f t="shared" si="21"/>
        <v>0</v>
      </c>
      <c r="K377" s="43">
        <f>Table9[[#This Row],[Wages]]*'1 Spec Ed Teacher'!$H$3</f>
        <v>0</v>
      </c>
      <c r="L377" s="7"/>
      <c r="M377" s="7"/>
      <c r="N377" s="7"/>
      <c r="O377" s="7"/>
      <c r="R37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77" s="7"/>
      <c r="T377" s="7" t="str">
        <f>IFERROR(Table9[[#This Row],[Total Compensation]]/Table9[[#This Row],[Hours in School Year]],"")</f>
        <v/>
      </c>
      <c r="V377" s="7" t="str">
        <f t="shared" si="22"/>
        <v/>
      </c>
      <c r="Y377" s="8" t="str">
        <f t="shared" si="23"/>
        <v/>
      </c>
    </row>
    <row r="378" spans="2:25" x14ac:dyDescent="0.25">
      <c r="B378" s="1"/>
      <c r="C378" s="1"/>
      <c r="G378" s="7"/>
      <c r="H378" s="7">
        <f t="shared" si="20"/>
        <v>0</v>
      </c>
      <c r="I378" s="7"/>
      <c r="J378" s="7">
        <f t="shared" si="21"/>
        <v>0</v>
      </c>
      <c r="K378" s="43">
        <f>Table9[[#This Row],[Wages]]*'1 Spec Ed Teacher'!$H$3</f>
        <v>0</v>
      </c>
      <c r="L378" s="7"/>
      <c r="M378" s="7"/>
      <c r="N378" s="7"/>
      <c r="O378" s="7"/>
      <c r="R37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78" s="7"/>
      <c r="T378" s="7" t="str">
        <f>IFERROR(Table9[[#This Row],[Total Compensation]]/Table9[[#This Row],[Hours in School Year]],"")</f>
        <v/>
      </c>
      <c r="V378" s="7" t="str">
        <f t="shared" si="22"/>
        <v/>
      </c>
      <c r="Y378" s="8" t="str">
        <f t="shared" si="23"/>
        <v/>
      </c>
    </row>
    <row r="379" spans="2:25" x14ac:dyDescent="0.25">
      <c r="B379" s="1"/>
      <c r="C379" s="1"/>
      <c r="G379" s="7"/>
      <c r="H379" s="7">
        <f t="shared" si="20"/>
        <v>0</v>
      </c>
      <c r="I379" s="7"/>
      <c r="J379" s="7">
        <f t="shared" si="21"/>
        <v>0</v>
      </c>
      <c r="K379" s="43">
        <f>Table9[[#This Row],[Wages]]*'1 Spec Ed Teacher'!$H$3</f>
        <v>0</v>
      </c>
      <c r="L379" s="7"/>
      <c r="M379" s="7"/>
      <c r="N379" s="7"/>
      <c r="O379" s="7"/>
      <c r="R37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79" s="7"/>
      <c r="T379" s="7" t="str">
        <f>IFERROR(Table9[[#This Row],[Total Compensation]]/Table9[[#This Row],[Hours in School Year]],"")</f>
        <v/>
      </c>
      <c r="V379" s="7" t="str">
        <f t="shared" si="22"/>
        <v/>
      </c>
      <c r="Y379" s="8" t="str">
        <f t="shared" si="23"/>
        <v/>
      </c>
    </row>
    <row r="380" spans="2:25" x14ac:dyDescent="0.25">
      <c r="B380" s="1"/>
      <c r="C380" s="1"/>
      <c r="G380" s="7"/>
      <c r="H380" s="7">
        <f t="shared" si="20"/>
        <v>0</v>
      </c>
      <c r="I380" s="7"/>
      <c r="J380" s="7">
        <f t="shared" si="21"/>
        <v>0</v>
      </c>
      <c r="K380" s="43">
        <f>Table9[[#This Row],[Wages]]*'1 Spec Ed Teacher'!$H$3</f>
        <v>0</v>
      </c>
      <c r="L380" s="7"/>
      <c r="M380" s="7"/>
      <c r="N380" s="7"/>
      <c r="O380" s="7"/>
      <c r="R38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80" s="7"/>
      <c r="T380" s="7" t="str">
        <f>IFERROR(Table9[[#This Row],[Total Compensation]]/Table9[[#This Row],[Hours in School Year]],"")</f>
        <v/>
      </c>
      <c r="V380" s="7" t="str">
        <f t="shared" si="22"/>
        <v/>
      </c>
      <c r="Y380" s="8" t="str">
        <f t="shared" si="23"/>
        <v/>
      </c>
    </row>
    <row r="381" spans="2:25" x14ac:dyDescent="0.25">
      <c r="B381" s="1"/>
      <c r="C381" s="1"/>
      <c r="G381" s="7"/>
      <c r="H381" s="7">
        <f t="shared" si="20"/>
        <v>0</v>
      </c>
      <c r="I381" s="7"/>
      <c r="J381" s="7">
        <f t="shared" si="21"/>
        <v>0</v>
      </c>
      <c r="K381" s="43">
        <f>Table9[[#This Row],[Wages]]*'1 Spec Ed Teacher'!$H$3</f>
        <v>0</v>
      </c>
      <c r="L381" s="7"/>
      <c r="M381" s="7"/>
      <c r="N381" s="7"/>
      <c r="O381" s="7"/>
      <c r="R38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81" s="7"/>
      <c r="T381" s="7" t="str">
        <f>IFERROR(Table9[[#This Row],[Total Compensation]]/Table9[[#This Row],[Hours in School Year]],"")</f>
        <v/>
      </c>
      <c r="V381" s="7" t="str">
        <f t="shared" si="22"/>
        <v/>
      </c>
      <c r="Y381" s="8" t="str">
        <f t="shared" si="23"/>
        <v/>
      </c>
    </row>
    <row r="382" spans="2:25" x14ac:dyDescent="0.25">
      <c r="B382" s="1"/>
      <c r="C382" s="1"/>
      <c r="G382" s="7"/>
      <c r="H382" s="7">
        <f t="shared" si="20"/>
        <v>0</v>
      </c>
      <c r="I382" s="7"/>
      <c r="J382" s="7">
        <f t="shared" si="21"/>
        <v>0</v>
      </c>
      <c r="K382" s="43">
        <f>Table9[[#This Row],[Wages]]*'1 Spec Ed Teacher'!$H$3</f>
        <v>0</v>
      </c>
      <c r="L382" s="7"/>
      <c r="M382" s="7"/>
      <c r="N382" s="7"/>
      <c r="O382" s="7"/>
      <c r="R38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82" s="7"/>
      <c r="T382" s="7" t="str">
        <f>IFERROR(Table9[[#This Row],[Total Compensation]]/Table9[[#This Row],[Hours in School Year]],"")</f>
        <v/>
      </c>
      <c r="V382" s="7" t="str">
        <f t="shared" si="22"/>
        <v/>
      </c>
      <c r="Y382" s="8" t="str">
        <f t="shared" si="23"/>
        <v/>
      </c>
    </row>
    <row r="383" spans="2:25" x14ac:dyDescent="0.25">
      <c r="B383" s="1"/>
      <c r="C383" s="1"/>
      <c r="G383" s="7"/>
      <c r="H383" s="7">
        <f t="shared" si="20"/>
        <v>0</v>
      </c>
      <c r="I383" s="7"/>
      <c r="J383" s="7">
        <f t="shared" si="21"/>
        <v>0</v>
      </c>
      <c r="K383" s="43">
        <f>Table9[[#This Row],[Wages]]*'1 Spec Ed Teacher'!$H$3</f>
        <v>0</v>
      </c>
      <c r="L383" s="7"/>
      <c r="M383" s="7"/>
      <c r="N383" s="7"/>
      <c r="O383" s="7"/>
      <c r="R38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83" s="7"/>
      <c r="T383" s="7" t="str">
        <f>IFERROR(Table9[[#This Row],[Total Compensation]]/Table9[[#This Row],[Hours in School Year]],"")</f>
        <v/>
      </c>
      <c r="V383" s="7" t="str">
        <f t="shared" si="22"/>
        <v/>
      </c>
      <c r="Y383" s="8" t="str">
        <f t="shared" si="23"/>
        <v/>
      </c>
    </row>
    <row r="384" spans="2:25" x14ac:dyDescent="0.25">
      <c r="B384" s="1"/>
      <c r="C384" s="1"/>
      <c r="G384" s="7"/>
      <c r="H384" s="7">
        <f t="shared" si="20"/>
        <v>0</v>
      </c>
      <c r="I384" s="7"/>
      <c r="J384" s="7">
        <f t="shared" si="21"/>
        <v>0</v>
      </c>
      <c r="K384" s="43">
        <f>Table9[[#This Row],[Wages]]*'1 Spec Ed Teacher'!$H$3</f>
        <v>0</v>
      </c>
      <c r="L384" s="7"/>
      <c r="M384" s="7"/>
      <c r="N384" s="7"/>
      <c r="O384" s="7"/>
      <c r="R38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84" s="7"/>
      <c r="T384" s="7" t="str">
        <f>IFERROR(Table9[[#This Row],[Total Compensation]]/Table9[[#This Row],[Hours in School Year]],"")</f>
        <v/>
      </c>
      <c r="V384" s="7" t="str">
        <f t="shared" si="22"/>
        <v/>
      </c>
      <c r="Y384" s="8" t="str">
        <f t="shared" si="23"/>
        <v/>
      </c>
    </row>
    <row r="385" spans="2:25" x14ac:dyDescent="0.25">
      <c r="B385" s="1"/>
      <c r="C385" s="1"/>
      <c r="G385" s="7"/>
      <c r="H385" s="7">
        <f t="shared" si="20"/>
        <v>0</v>
      </c>
      <c r="I385" s="7"/>
      <c r="J385" s="7">
        <f t="shared" si="21"/>
        <v>0</v>
      </c>
      <c r="K385" s="43">
        <f>Table9[[#This Row],[Wages]]*'1 Spec Ed Teacher'!$H$3</f>
        <v>0</v>
      </c>
      <c r="L385" s="7"/>
      <c r="M385" s="7"/>
      <c r="N385" s="7"/>
      <c r="O385" s="7"/>
      <c r="R38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85" s="7"/>
      <c r="T385" s="7" t="str">
        <f>IFERROR(Table9[[#This Row],[Total Compensation]]/Table9[[#This Row],[Hours in School Year]],"")</f>
        <v/>
      </c>
      <c r="V385" s="7" t="str">
        <f t="shared" si="22"/>
        <v/>
      </c>
      <c r="Y385" s="8" t="str">
        <f t="shared" si="23"/>
        <v/>
      </c>
    </row>
    <row r="386" spans="2:25" x14ac:dyDescent="0.25">
      <c r="B386" s="1"/>
      <c r="C386" s="1"/>
      <c r="G386" s="7"/>
      <c r="H386" s="7">
        <f t="shared" si="20"/>
        <v>0</v>
      </c>
      <c r="I386" s="7"/>
      <c r="J386" s="7">
        <f t="shared" si="21"/>
        <v>0</v>
      </c>
      <c r="K386" s="43">
        <f>Table9[[#This Row],[Wages]]*'1 Spec Ed Teacher'!$H$3</f>
        <v>0</v>
      </c>
      <c r="L386" s="7"/>
      <c r="M386" s="7"/>
      <c r="N386" s="7"/>
      <c r="O386" s="7"/>
      <c r="R38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86" s="7"/>
      <c r="T386" s="7" t="str">
        <f>IFERROR(Table9[[#This Row],[Total Compensation]]/Table9[[#This Row],[Hours in School Year]],"")</f>
        <v/>
      </c>
      <c r="V386" s="7" t="str">
        <f t="shared" si="22"/>
        <v/>
      </c>
      <c r="Y386" s="8" t="str">
        <f t="shared" si="23"/>
        <v/>
      </c>
    </row>
    <row r="387" spans="2:25" x14ac:dyDescent="0.25">
      <c r="B387" s="1"/>
      <c r="C387" s="1"/>
      <c r="G387" s="7"/>
      <c r="H387" s="7">
        <f t="shared" si="20"/>
        <v>0</v>
      </c>
      <c r="I387" s="7"/>
      <c r="J387" s="7">
        <f t="shared" si="21"/>
        <v>0</v>
      </c>
      <c r="K387" s="43">
        <f>Table9[[#This Row],[Wages]]*'1 Spec Ed Teacher'!$H$3</f>
        <v>0</v>
      </c>
      <c r="L387" s="7"/>
      <c r="M387" s="7"/>
      <c r="N387" s="7"/>
      <c r="O387" s="7"/>
      <c r="R38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87" s="7"/>
      <c r="T387" s="7" t="str">
        <f>IFERROR(Table9[[#This Row],[Total Compensation]]/Table9[[#This Row],[Hours in School Year]],"")</f>
        <v/>
      </c>
      <c r="V387" s="7" t="str">
        <f t="shared" si="22"/>
        <v/>
      </c>
      <c r="Y387" s="8" t="str">
        <f t="shared" si="23"/>
        <v/>
      </c>
    </row>
    <row r="388" spans="2:25" x14ac:dyDescent="0.25">
      <c r="B388" s="1"/>
      <c r="C388" s="1"/>
      <c r="G388" s="7"/>
      <c r="H388" s="7">
        <f t="shared" si="20"/>
        <v>0</v>
      </c>
      <c r="I388" s="7"/>
      <c r="J388" s="7">
        <f t="shared" si="21"/>
        <v>0</v>
      </c>
      <c r="K388" s="43">
        <f>Table9[[#This Row],[Wages]]*'1 Spec Ed Teacher'!$H$3</f>
        <v>0</v>
      </c>
      <c r="L388" s="7"/>
      <c r="M388" s="7"/>
      <c r="N388" s="7"/>
      <c r="O388" s="7"/>
      <c r="R38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88" s="7"/>
      <c r="T388" s="7" t="str">
        <f>IFERROR(Table9[[#This Row],[Total Compensation]]/Table9[[#This Row],[Hours in School Year]],"")</f>
        <v/>
      </c>
      <c r="V388" s="7" t="str">
        <f t="shared" si="22"/>
        <v/>
      </c>
      <c r="Y388" s="8" t="str">
        <f t="shared" si="23"/>
        <v/>
      </c>
    </row>
    <row r="389" spans="2:25" x14ac:dyDescent="0.25">
      <c r="B389" s="1"/>
      <c r="C389" s="1"/>
      <c r="G389" s="7"/>
      <c r="H389" s="7">
        <f t="shared" ref="H389:H452" si="24">G389*0.14</f>
        <v>0</v>
      </c>
      <c r="I389" s="7"/>
      <c r="J389" s="7">
        <f t="shared" ref="J389:J452" si="25">G389*0.0145</f>
        <v>0</v>
      </c>
      <c r="K389" s="43">
        <f>Table9[[#This Row],[Wages]]*'1 Spec Ed Teacher'!$H$3</f>
        <v>0</v>
      </c>
      <c r="L389" s="7"/>
      <c r="M389" s="7"/>
      <c r="N389" s="7"/>
      <c r="O389" s="7"/>
      <c r="R38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89" s="7"/>
      <c r="T389" s="7" t="str">
        <f>IFERROR(Table9[[#This Row],[Total Compensation]]/Table9[[#This Row],[Hours in School Year]],"")</f>
        <v/>
      </c>
      <c r="V389" s="7" t="str">
        <f t="shared" ref="V389:V452" si="26">IFERROR(IF(D389&gt;0,D389*U389,T389*U389),"")</f>
        <v/>
      </c>
      <c r="Y389" s="8" t="str">
        <f t="shared" si="23"/>
        <v/>
      </c>
    </row>
    <row r="390" spans="2:25" x14ac:dyDescent="0.25">
      <c r="B390" s="1"/>
      <c r="C390" s="1"/>
      <c r="G390" s="7"/>
      <c r="H390" s="7">
        <f t="shared" si="24"/>
        <v>0</v>
      </c>
      <c r="I390" s="7"/>
      <c r="J390" s="7">
        <f t="shared" si="25"/>
        <v>0</v>
      </c>
      <c r="K390" s="43">
        <f>Table9[[#This Row],[Wages]]*'1 Spec Ed Teacher'!$H$3</f>
        <v>0</v>
      </c>
      <c r="L390" s="7"/>
      <c r="M390" s="7"/>
      <c r="N390" s="7"/>
      <c r="O390" s="7"/>
      <c r="R39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90" s="7"/>
      <c r="T390" s="7" t="str">
        <f>IFERROR(Table9[[#This Row],[Total Compensation]]/Table9[[#This Row],[Hours in School Year]],"")</f>
        <v/>
      </c>
      <c r="V390" s="7" t="str">
        <f t="shared" si="26"/>
        <v/>
      </c>
      <c r="Y390" s="8" t="str">
        <f t="shared" ref="Y390:Y453" si="27">IFERROR(V390/W390*X390,"")</f>
        <v/>
      </c>
    </row>
    <row r="391" spans="2:25" x14ac:dyDescent="0.25">
      <c r="B391" s="1"/>
      <c r="C391" s="1"/>
      <c r="G391" s="7"/>
      <c r="H391" s="7">
        <f t="shared" si="24"/>
        <v>0</v>
      </c>
      <c r="I391" s="7"/>
      <c r="J391" s="7">
        <f t="shared" si="25"/>
        <v>0</v>
      </c>
      <c r="K391" s="43">
        <f>Table9[[#This Row],[Wages]]*'1 Spec Ed Teacher'!$H$3</f>
        <v>0</v>
      </c>
      <c r="L391" s="7"/>
      <c r="M391" s="7"/>
      <c r="N391" s="7"/>
      <c r="O391" s="7"/>
      <c r="R39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91" s="7"/>
      <c r="T391" s="7" t="str">
        <f>IFERROR(Table9[[#This Row],[Total Compensation]]/Table9[[#This Row],[Hours in School Year]],"")</f>
        <v/>
      </c>
      <c r="V391" s="7" t="str">
        <f t="shared" si="26"/>
        <v/>
      </c>
      <c r="Y391" s="8" t="str">
        <f t="shared" si="27"/>
        <v/>
      </c>
    </row>
    <row r="392" spans="2:25" x14ac:dyDescent="0.25">
      <c r="B392" s="1"/>
      <c r="C392" s="1"/>
      <c r="G392" s="7"/>
      <c r="H392" s="7">
        <f t="shared" si="24"/>
        <v>0</v>
      </c>
      <c r="I392" s="7"/>
      <c r="J392" s="7">
        <f t="shared" si="25"/>
        <v>0</v>
      </c>
      <c r="K392" s="43">
        <f>Table9[[#This Row],[Wages]]*'1 Spec Ed Teacher'!$H$3</f>
        <v>0</v>
      </c>
      <c r="L392" s="7"/>
      <c r="M392" s="7"/>
      <c r="N392" s="7"/>
      <c r="O392" s="7"/>
      <c r="R39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92" s="7"/>
      <c r="T392" s="7" t="str">
        <f>IFERROR(Table9[[#This Row],[Total Compensation]]/Table9[[#This Row],[Hours in School Year]],"")</f>
        <v/>
      </c>
      <c r="V392" s="7" t="str">
        <f t="shared" si="26"/>
        <v/>
      </c>
      <c r="Y392" s="8" t="str">
        <f t="shared" si="27"/>
        <v/>
      </c>
    </row>
    <row r="393" spans="2:25" x14ac:dyDescent="0.25">
      <c r="B393" s="1"/>
      <c r="C393" s="1"/>
      <c r="G393" s="7"/>
      <c r="H393" s="7">
        <f t="shared" si="24"/>
        <v>0</v>
      </c>
      <c r="I393" s="7"/>
      <c r="J393" s="7">
        <f t="shared" si="25"/>
        <v>0</v>
      </c>
      <c r="K393" s="43">
        <f>Table9[[#This Row],[Wages]]*'1 Spec Ed Teacher'!$H$3</f>
        <v>0</v>
      </c>
      <c r="L393" s="7"/>
      <c r="M393" s="7"/>
      <c r="N393" s="7"/>
      <c r="O393" s="7"/>
      <c r="R39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93" s="7"/>
      <c r="T393" s="7" t="str">
        <f>IFERROR(Table9[[#This Row],[Total Compensation]]/Table9[[#This Row],[Hours in School Year]],"")</f>
        <v/>
      </c>
      <c r="V393" s="7" t="str">
        <f t="shared" si="26"/>
        <v/>
      </c>
      <c r="Y393" s="8" t="str">
        <f t="shared" si="27"/>
        <v/>
      </c>
    </row>
    <row r="394" spans="2:25" x14ac:dyDescent="0.25">
      <c r="B394" s="1"/>
      <c r="C394" s="1"/>
      <c r="G394" s="7"/>
      <c r="H394" s="7">
        <f t="shared" si="24"/>
        <v>0</v>
      </c>
      <c r="I394" s="7"/>
      <c r="J394" s="7">
        <f t="shared" si="25"/>
        <v>0</v>
      </c>
      <c r="K394" s="43">
        <f>Table9[[#This Row],[Wages]]*'1 Spec Ed Teacher'!$H$3</f>
        <v>0</v>
      </c>
      <c r="L394" s="7"/>
      <c r="M394" s="7"/>
      <c r="N394" s="7"/>
      <c r="O394" s="7"/>
      <c r="R39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94" s="7"/>
      <c r="T394" s="7" t="str">
        <f>IFERROR(Table9[[#This Row],[Total Compensation]]/Table9[[#This Row],[Hours in School Year]],"")</f>
        <v/>
      </c>
      <c r="V394" s="7" t="str">
        <f t="shared" si="26"/>
        <v/>
      </c>
      <c r="Y394" s="8" t="str">
        <f t="shared" si="27"/>
        <v/>
      </c>
    </row>
    <row r="395" spans="2:25" x14ac:dyDescent="0.25">
      <c r="B395" s="1"/>
      <c r="C395" s="1"/>
      <c r="G395" s="7"/>
      <c r="H395" s="7">
        <f t="shared" si="24"/>
        <v>0</v>
      </c>
      <c r="I395" s="7"/>
      <c r="J395" s="7">
        <f t="shared" si="25"/>
        <v>0</v>
      </c>
      <c r="K395" s="43">
        <f>Table9[[#This Row],[Wages]]*'1 Spec Ed Teacher'!$H$3</f>
        <v>0</v>
      </c>
      <c r="L395" s="7"/>
      <c r="M395" s="7"/>
      <c r="N395" s="7"/>
      <c r="O395" s="7"/>
      <c r="R39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95" s="7"/>
      <c r="T395" s="7" t="str">
        <f>IFERROR(Table9[[#This Row],[Total Compensation]]/Table9[[#This Row],[Hours in School Year]],"")</f>
        <v/>
      </c>
      <c r="V395" s="7" t="str">
        <f t="shared" si="26"/>
        <v/>
      </c>
      <c r="Y395" s="8" t="str">
        <f t="shared" si="27"/>
        <v/>
      </c>
    </row>
    <row r="396" spans="2:25" x14ac:dyDescent="0.25">
      <c r="B396" s="1"/>
      <c r="C396" s="1"/>
      <c r="G396" s="7"/>
      <c r="H396" s="7">
        <f t="shared" si="24"/>
        <v>0</v>
      </c>
      <c r="I396" s="7"/>
      <c r="J396" s="7">
        <f t="shared" si="25"/>
        <v>0</v>
      </c>
      <c r="K396" s="43">
        <f>Table9[[#This Row],[Wages]]*'1 Spec Ed Teacher'!$H$3</f>
        <v>0</v>
      </c>
      <c r="L396" s="7"/>
      <c r="M396" s="7"/>
      <c r="N396" s="7"/>
      <c r="O396" s="7"/>
      <c r="R39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96" s="7"/>
      <c r="T396" s="7" t="str">
        <f>IFERROR(Table9[[#This Row],[Total Compensation]]/Table9[[#This Row],[Hours in School Year]],"")</f>
        <v/>
      </c>
      <c r="V396" s="7" t="str">
        <f t="shared" si="26"/>
        <v/>
      </c>
      <c r="Y396" s="8" t="str">
        <f t="shared" si="27"/>
        <v/>
      </c>
    </row>
    <row r="397" spans="2:25" x14ac:dyDescent="0.25">
      <c r="B397" s="1"/>
      <c r="C397" s="1"/>
      <c r="G397" s="7"/>
      <c r="H397" s="7">
        <f t="shared" si="24"/>
        <v>0</v>
      </c>
      <c r="I397" s="7"/>
      <c r="J397" s="7">
        <f t="shared" si="25"/>
        <v>0</v>
      </c>
      <c r="K397" s="43">
        <f>Table9[[#This Row],[Wages]]*'1 Spec Ed Teacher'!$H$3</f>
        <v>0</v>
      </c>
      <c r="L397" s="7"/>
      <c r="M397" s="7"/>
      <c r="N397" s="7"/>
      <c r="O397" s="7"/>
      <c r="R39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97" s="7"/>
      <c r="T397" s="7" t="str">
        <f>IFERROR(Table9[[#This Row],[Total Compensation]]/Table9[[#This Row],[Hours in School Year]],"")</f>
        <v/>
      </c>
      <c r="V397" s="7" t="str">
        <f t="shared" si="26"/>
        <v/>
      </c>
      <c r="Y397" s="8" t="str">
        <f t="shared" si="27"/>
        <v/>
      </c>
    </row>
    <row r="398" spans="2:25" x14ac:dyDescent="0.25">
      <c r="B398" s="1"/>
      <c r="C398" s="1"/>
      <c r="G398" s="7"/>
      <c r="H398" s="7">
        <f t="shared" si="24"/>
        <v>0</v>
      </c>
      <c r="I398" s="7"/>
      <c r="J398" s="7">
        <f t="shared" si="25"/>
        <v>0</v>
      </c>
      <c r="K398" s="43">
        <f>Table9[[#This Row],[Wages]]*'1 Spec Ed Teacher'!$H$3</f>
        <v>0</v>
      </c>
      <c r="L398" s="7"/>
      <c r="M398" s="7"/>
      <c r="N398" s="7"/>
      <c r="O398" s="7"/>
      <c r="R39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98" s="7"/>
      <c r="T398" s="7" t="str">
        <f>IFERROR(Table9[[#This Row],[Total Compensation]]/Table9[[#This Row],[Hours in School Year]],"")</f>
        <v/>
      </c>
      <c r="V398" s="7" t="str">
        <f t="shared" si="26"/>
        <v/>
      </c>
      <c r="Y398" s="8" t="str">
        <f t="shared" si="27"/>
        <v/>
      </c>
    </row>
    <row r="399" spans="2:25" x14ac:dyDescent="0.25">
      <c r="B399" s="1"/>
      <c r="C399" s="1"/>
      <c r="G399" s="7"/>
      <c r="H399" s="7">
        <f t="shared" si="24"/>
        <v>0</v>
      </c>
      <c r="I399" s="7"/>
      <c r="J399" s="7">
        <f t="shared" si="25"/>
        <v>0</v>
      </c>
      <c r="K399" s="43">
        <f>Table9[[#This Row],[Wages]]*'1 Spec Ed Teacher'!$H$3</f>
        <v>0</v>
      </c>
      <c r="L399" s="7"/>
      <c r="M399" s="7"/>
      <c r="N399" s="7"/>
      <c r="O399" s="7"/>
      <c r="R39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399" s="7"/>
      <c r="T399" s="7" t="str">
        <f>IFERROR(Table9[[#This Row],[Total Compensation]]/Table9[[#This Row],[Hours in School Year]],"")</f>
        <v/>
      </c>
      <c r="V399" s="7" t="str">
        <f t="shared" si="26"/>
        <v/>
      </c>
      <c r="Y399" s="8" t="str">
        <f t="shared" si="27"/>
        <v/>
      </c>
    </row>
    <row r="400" spans="2:25" x14ac:dyDescent="0.25">
      <c r="B400" s="1"/>
      <c r="C400" s="1"/>
      <c r="G400" s="7"/>
      <c r="H400" s="7">
        <f t="shared" si="24"/>
        <v>0</v>
      </c>
      <c r="I400" s="7"/>
      <c r="J400" s="7">
        <f t="shared" si="25"/>
        <v>0</v>
      </c>
      <c r="K400" s="43">
        <f>Table9[[#This Row],[Wages]]*'1 Spec Ed Teacher'!$H$3</f>
        <v>0</v>
      </c>
      <c r="L400" s="7"/>
      <c r="M400" s="7"/>
      <c r="N400" s="7"/>
      <c r="O400" s="7"/>
      <c r="R40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00" s="7"/>
      <c r="T400" s="7" t="str">
        <f>IFERROR(Table9[[#This Row],[Total Compensation]]/Table9[[#This Row],[Hours in School Year]],"")</f>
        <v/>
      </c>
      <c r="V400" s="7" t="str">
        <f t="shared" si="26"/>
        <v/>
      </c>
      <c r="Y400" s="8" t="str">
        <f t="shared" si="27"/>
        <v/>
      </c>
    </row>
    <row r="401" spans="2:25" x14ac:dyDescent="0.25">
      <c r="B401" s="1"/>
      <c r="C401" s="1"/>
      <c r="G401" s="7"/>
      <c r="H401" s="7">
        <f t="shared" si="24"/>
        <v>0</v>
      </c>
      <c r="I401" s="7"/>
      <c r="J401" s="7">
        <f t="shared" si="25"/>
        <v>0</v>
      </c>
      <c r="K401" s="43">
        <f>Table9[[#This Row],[Wages]]*'1 Spec Ed Teacher'!$H$3</f>
        <v>0</v>
      </c>
      <c r="L401" s="7"/>
      <c r="M401" s="7"/>
      <c r="N401" s="7"/>
      <c r="O401" s="7"/>
      <c r="R40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01" s="7"/>
      <c r="T401" s="7" t="str">
        <f>IFERROR(Table9[[#This Row],[Total Compensation]]/Table9[[#This Row],[Hours in School Year]],"")</f>
        <v/>
      </c>
      <c r="V401" s="7" t="str">
        <f t="shared" si="26"/>
        <v/>
      </c>
      <c r="Y401" s="8" t="str">
        <f t="shared" si="27"/>
        <v/>
      </c>
    </row>
    <row r="402" spans="2:25" x14ac:dyDescent="0.25">
      <c r="B402" s="1"/>
      <c r="C402" s="1"/>
      <c r="G402" s="7"/>
      <c r="H402" s="7">
        <f t="shared" si="24"/>
        <v>0</v>
      </c>
      <c r="I402" s="7"/>
      <c r="J402" s="7">
        <f t="shared" si="25"/>
        <v>0</v>
      </c>
      <c r="K402" s="43">
        <f>Table9[[#This Row],[Wages]]*'1 Spec Ed Teacher'!$H$3</f>
        <v>0</v>
      </c>
      <c r="L402" s="7"/>
      <c r="M402" s="7"/>
      <c r="N402" s="7"/>
      <c r="O402" s="7"/>
      <c r="R40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02" s="7"/>
      <c r="T402" s="7" t="str">
        <f>IFERROR(Table9[[#This Row],[Total Compensation]]/Table9[[#This Row],[Hours in School Year]],"")</f>
        <v/>
      </c>
      <c r="V402" s="7" t="str">
        <f t="shared" si="26"/>
        <v/>
      </c>
      <c r="Y402" s="8" t="str">
        <f t="shared" si="27"/>
        <v/>
      </c>
    </row>
    <row r="403" spans="2:25" x14ac:dyDescent="0.25">
      <c r="B403" s="1"/>
      <c r="C403" s="1"/>
      <c r="G403" s="7"/>
      <c r="H403" s="7">
        <f t="shared" si="24"/>
        <v>0</v>
      </c>
      <c r="I403" s="7"/>
      <c r="J403" s="7">
        <f t="shared" si="25"/>
        <v>0</v>
      </c>
      <c r="K403" s="43">
        <f>Table9[[#This Row],[Wages]]*'1 Spec Ed Teacher'!$H$3</f>
        <v>0</v>
      </c>
      <c r="L403" s="7"/>
      <c r="M403" s="7"/>
      <c r="N403" s="7"/>
      <c r="O403" s="7"/>
      <c r="R40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03" s="7"/>
      <c r="T403" s="7" t="str">
        <f>IFERROR(Table9[[#This Row],[Total Compensation]]/Table9[[#This Row],[Hours in School Year]],"")</f>
        <v/>
      </c>
      <c r="V403" s="7" t="str">
        <f t="shared" si="26"/>
        <v/>
      </c>
      <c r="Y403" s="8" t="str">
        <f t="shared" si="27"/>
        <v/>
      </c>
    </row>
    <row r="404" spans="2:25" x14ac:dyDescent="0.25">
      <c r="B404" s="1"/>
      <c r="C404" s="1"/>
      <c r="G404" s="7"/>
      <c r="H404" s="7">
        <f t="shared" si="24"/>
        <v>0</v>
      </c>
      <c r="I404" s="7"/>
      <c r="J404" s="7">
        <f t="shared" si="25"/>
        <v>0</v>
      </c>
      <c r="K404" s="43">
        <f>Table9[[#This Row],[Wages]]*'1 Spec Ed Teacher'!$H$3</f>
        <v>0</v>
      </c>
      <c r="L404" s="7"/>
      <c r="M404" s="7"/>
      <c r="N404" s="7"/>
      <c r="O404" s="7"/>
      <c r="R40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04" s="7"/>
      <c r="T404" s="7" t="str">
        <f>IFERROR(Table9[[#This Row],[Total Compensation]]/Table9[[#This Row],[Hours in School Year]],"")</f>
        <v/>
      </c>
      <c r="V404" s="7" t="str">
        <f t="shared" si="26"/>
        <v/>
      </c>
      <c r="Y404" s="8" t="str">
        <f t="shared" si="27"/>
        <v/>
      </c>
    </row>
    <row r="405" spans="2:25" x14ac:dyDescent="0.25">
      <c r="B405" s="1"/>
      <c r="C405" s="1"/>
      <c r="G405" s="7"/>
      <c r="H405" s="7">
        <f t="shared" si="24"/>
        <v>0</v>
      </c>
      <c r="I405" s="7"/>
      <c r="J405" s="7">
        <f t="shared" si="25"/>
        <v>0</v>
      </c>
      <c r="K405" s="43">
        <f>Table9[[#This Row],[Wages]]*'1 Spec Ed Teacher'!$H$3</f>
        <v>0</v>
      </c>
      <c r="L405" s="7"/>
      <c r="M405" s="7"/>
      <c r="N405" s="7"/>
      <c r="O405" s="7"/>
      <c r="R40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05" s="7"/>
      <c r="T405" s="7" t="str">
        <f>IFERROR(Table9[[#This Row],[Total Compensation]]/Table9[[#This Row],[Hours in School Year]],"")</f>
        <v/>
      </c>
      <c r="V405" s="7" t="str">
        <f t="shared" si="26"/>
        <v/>
      </c>
      <c r="Y405" s="8" t="str">
        <f t="shared" si="27"/>
        <v/>
      </c>
    </row>
    <row r="406" spans="2:25" x14ac:dyDescent="0.25">
      <c r="B406" s="1"/>
      <c r="C406" s="1"/>
      <c r="G406" s="7"/>
      <c r="H406" s="7">
        <f t="shared" si="24"/>
        <v>0</v>
      </c>
      <c r="I406" s="7"/>
      <c r="J406" s="7">
        <f t="shared" si="25"/>
        <v>0</v>
      </c>
      <c r="K406" s="43">
        <f>Table9[[#This Row],[Wages]]*'1 Spec Ed Teacher'!$H$3</f>
        <v>0</v>
      </c>
      <c r="L406" s="7"/>
      <c r="M406" s="7"/>
      <c r="N406" s="7"/>
      <c r="O406" s="7"/>
      <c r="R40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06" s="7"/>
      <c r="T406" s="7" t="str">
        <f>IFERROR(Table9[[#This Row],[Total Compensation]]/Table9[[#This Row],[Hours in School Year]],"")</f>
        <v/>
      </c>
      <c r="V406" s="7" t="str">
        <f t="shared" si="26"/>
        <v/>
      </c>
      <c r="Y406" s="8" t="str">
        <f t="shared" si="27"/>
        <v/>
      </c>
    </row>
    <row r="407" spans="2:25" x14ac:dyDescent="0.25">
      <c r="B407" s="1"/>
      <c r="C407" s="1"/>
      <c r="G407" s="7"/>
      <c r="H407" s="7">
        <f t="shared" si="24"/>
        <v>0</v>
      </c>
      <c r="I407" s="7"/>
      <c r="J407" s="7">
        <f t="shared" si="25"/>
        <v>0</v>
      </c>
      <c r="K407" s="43">
        <f>Table9[[#This Row],[Wages]]*'1 Spec Ed Teacher'!$H$3</f>
        <v>0</v>
      </c>
      <c r="L407" s="7"/>
      <c r="M407" s="7"/>
      <c r="N407" s="7"/>
      <c r="O407" s="7"/>
      <c r="R40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07" s="7"/>
      <c r="T407" s="7" t="str">
        <f>IFERROR(Table9[[#This Row],[Total Compensation]]/Table9[[#This Row],[Hours in School Year]],"")</f>
        <v/>
      </c>
      <c r="V407" s="7" t="str">
        <f t="shared" si="26"/>
        <v/>
      </c>
      <c r="Y407" s="8" t="str">
        <f t="shared" si="27"/>
        <v/>
      </c>
    </row>
    <row r="408" spans="2:25" x14ac:dyDescent="0.25">
      <c r="B408" s="1"/>
      <c r="C408" s="1"/>
      <c r="G408" s="7"/>
      <c r="H408" s="7">
        <f t="shared" si="24"/>
        <v>0</v>
      </c>
      <c r="I408" s="7"/>
      <c r="J408" s="7">
        <f t="shared" si="25"/>
        <v>0</v>
      </c>
      <c r="K408" s="43">
        <f>Table9[[#This Row],[Wages]]*'1 Spec Ed Teacher'!$H$3</f>
        <v>0</v>
      </c>
      <c r="L408" s="7"/>
      <c r="M408" s="7"/>
      <c r="N408" s="7"/>
      <c r="O408" s="7"/>
      <c r="R40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08" s="7"/>
      <c r="T408" s="7" t="str">
        <f>IFERROR(Table9[[#This Row],[Total Compensation]]/Table9[[#This Row],[Hours in School Year]],"")</f>
        <v/>
      </c>
      <c r="V408" s="7" t="str">
        <f t="shared" si="26"/>
        <v/>
      </c>
      <c r="Y408" s="8" t="str">
        <f t="shared" si="27"/>
        <v/>
      </c>
    </row>
    <row r="409" spans="2:25" x14ac:dyDescent="0.25">
      <c r="B409" s="1"/>
      <c r="C409" s="1"/>
      <c r="G409" s="7"/>
      <c r="H409" s="7">
        <f t="shared" si="24"/>
        <v>0</v>
      </c>
      <c r="I409" s="7"/>
      <c r="J409" s="7">
        <f t="shared" si="25"/>
        <v>0</v>
      </c>
      <c r="K409" s="43">
        <f>Table9[[#This Row],[Wages]]*'1 Spec Ed Teacher'!$H$3</f>
        <v>0</v>
      </c>
      <c r="L409" s="7"/>
      <c r="M409" s="7"/>
      <c r="N409" s="7"/>
      <c r="O409" s="7"/>
      <c r="R40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09" s="7"/>
      <c r="T409" s="7" t="str">
        <f>IFERROR(Table9[[#This Row],[Total Compensation]]/Table9[[#This Row],[Hours in School Year]],"")</f>
        <v/>
      </c>
      <c r="V409" s="7" t="str">
        <f t="shared" si="26"/>
        <v/>
      </c>
      <c r="Y409" s="8" t="str">
        <f t="shared" si="27"/>
        <v/>
      </c>
    </row>
    <row r="410" spans="2:25" x14ac:dyDescent="0.25">
      <c r="B410" s="1"/>
      <c r="C410" s="1"/>
      <c r="G410" s="7"/>
      <c r="H410" s="7">
        <f t="shared" si="24"/>
        <v>0</v>
      </c>
      <c r="I410" s="7"/>
      <c r="J410" s="7">
        <f t="shared" si="25"/>
        <v>0</v>
      </c>
      <c r="K410" s="43">
        <f>Table9[[#This Row],[Wages]]*'1 Spec Ed Teacher'!$H$3</f>
        <v>0</v>
      </c>
      <c r="L410" s="7"/>
      <c r="M410" s="7"/>
      <c r="N410" s="7"/>
      <c r="O410" s="7"/>
      <c r="R41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10" s="7"/>
      <c r="T410" s="7" t="str">
        <f>IFERROR(Table9[[#This Row],[Total Compensation]]/Table9[[#This Row],[Hours in School Year]],"")</f>
        <v/>
      </c>
      <c r="V410" s="7" t="str">
        <f t="shared" si="26"/>
        <v/>
      </c>
      <c r="Y410" s="8" t="str">
        <f t="shared" si="27"/>
        <v/>
      </c>
    </row>
    <row r="411" spans="2:25" x14ac:dyDescent="0.25">
      <c r="B411" s="1"/>
      <c r="C411" s="1"/>
      <c r="G411" s="7"/>
      <c r="H411" s="7">
        <f t="shared" si="24"/>
        <v>0</v>
      </c>
      <c r="I411" s="7"/>
      <c r="J411" s="7">
        <f t="shared" si="25"/>
        <v>0</v>
      </c>
      <c r="K411" s="43">
        <f>Table9[[#This Row],[Wages]]*'1 Spec Ed Teacher'!$H$3</f>
        <v>0</v>
      </c>
      <c r="L411" s="7"/>
      <c r="M411" s="7"/>
      <c r="N411" s="7"/>
      <c r="O411" s="7"/>
      <c r="R41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11" s="7"/>
      <c r="T411" s="7" t="str">
        <f>IFERROR(Table9[[#This Row],[Total Compensation]]/Table9[[#This Row],[Hours in School Year]],"")</f>
        <v/>
      </c>
      <c r="V411" s="7" t="str">
        <f t="shared" si="26"/>
        <v/>
      </c>
      <c r="Y411" s="8" t="str">
        <f t="shared" si="27"/>
        <v/>
      </c>
    </row>
    <row r="412" spans="2:25" x14ac:dyDescent="0.25">
      <c r="B412" s="1"/>
      <c r="C412" s="1"/>
      <c r="G412" s="7"/>
      <c r="H412" s="7">
        <f t="shared" si="24"/>
        <v>0</v>
      </c>
      <c r="I412" s="7"/>
      <c r="J412" s="7">
        <f t="shared" si="25"/>
        <v>0</v>
      </c>
      <c r="K412" s="43">
        <f>Table9[[#This Row],[Wages]]*'1 Spec Ed Teacher'!$H$3</f>
        <v>0</v>
      </c>
      <c r="L412" s="7"/>
      <c r="M412" s="7"/>
      <c r="N412" s="7"/>
      <c r="O412" s="7"/>
      <c r="R41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12" s="7"/>
      <c r="T412" s="7" t="str">
        <f>IFERROR(Table9[[#This Row],[Total Compensation]]/Table9[[#This Row],[Hours in School Year]],"")</f>
        <v/>
      </c>
      <c r="V412" s="7" t="str">
        <f t="shared" si="26"/>
        <v/>
      </c>
      <c r="Y412" s="8" t="str">
        <f t="shared" si="27"/>
        <v/>
      </c>
    </row>
    <row r="413" spans="2:25" x14ac:dyDescent="0.25">
      <c r="B413" s="1"/>
      <c r="C413" s="1"/>
      <c r="G413" s="7"/>
      <c r="H413" s="7">
        <f t="shared" si="24"/>
        <v>0</v>
      </c>
      <c r="I413" s="7"/>
      <c r="J413" s="7">
        <f t="shared" si="25"/>
        <v>0</v>
      </c>
      <c r="K413" s="43">
        <f>Table9[[#This Row],[Wages]]*'1 Spec Ed Teacher'!$H$3</f>
        <v>0</v>
      </c>
      <c r="L413" s="7"/>
      <c r="M413" s="7"/>
      <c r="N413" s="7"/>
      <c r="O413" s="7"/>
      <c r="R41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13" s="7"/>
      <c r="T413" s="7" t="str">
        <f>IFERROR(Table9[[#This Row],[Total Compensation]]/Table9[[#This Row],[Hours in School Year]],"")</f>
        <v/>
      </c>
      <c r="V413" s="7" t="str">
        <f t="shared" si="26"/>
        <v/>
      </c>
      <c r="Y413" s="8" t="str">
        <f t="shared" si="27"/>
        <v/>
      </c>
    </row>
    <row r="414" spans="2:25" x14ac:dyDescent="0.25">
      <c r="B414" s="1"/>
      <c r="C414" s="1"/>
      <c r="G414" s="7"/>
      <c r="H414" s="7">
        <f t="shared" si="24"/>
        <v>0</v>
      </c>
      <c r="I414" s="7"/>
      <c r="J414" s="7">
        <f t="shared" si="25"/>
        <v>0</v>
      </c>
      <c r="K414" s="43">
        <f>Table9[[#This Row],[Wages]]*'1 Spec Ed Teacher'!$H$3</f>
        <v>0</v>
      </c>
      <c r="L414" s="7"/>
      <c r="M414" s="7"/>
      <c r="N414" s="7"/>
      <c r="O414" s="7"/>
      <c r="R41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14" s="7"/>
      <c r="T414" s="7" t="str">
        <f>IFERROR(Table9[[#This Row],[Total Compensation]]/Table9[[#This Row],[Hours in School Year]],"")</f>
        <v/>
      </c>
      <c r="V414" s="7" t="str">
        <f t="shared" si="26"/>
        <v/>
      </c>
      <c r="Y414" s="8" t="str">
        <f t="shared" si="27"/>
        <v/>
      </c>
    </row>
    <row r="415" spans="2:25" x14ac:dyDescent="0.25">
      <c r="B415" s="1"/>
      <c r="C415" s="1"/>
      <c r="G415" s="7"/>
      <c r="H415" s="7">
        <f t="shared" si="24"/>
        <v>0</v>
      </c>
      <c r="I415" s="7"/>
      <c r="J415" s="7">
        <f t="shared" si="25"/>
        <v>0</v>
      </c>
      <c r="K415" s="43">
        <f>Table9[[#This Row],[Wages]]*'1 Spec Ed Teacher'!$H$3</f>
        <v>0</v>
      </c>
      <c r="L415" s="7"/>
      <c r="M415" s="7"/>
      <c r="N415" s="7"/>
      <c r="O415" s="7"/>
      <c r="R41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15" s="7"/>
      <c r="T415" s="7" t="str">
        <f>IFERROR(Table9[[#This Row],[Total Compensation]]/Table9[[#This Row],[Hours in School Year]],"")</f>
        <v/>
      </c>
      <c r="V415" s="7" t="str">
        <f t="shared" si="26"/>
        <v/>
      </c>
      <c r="Y415" s="8" t="str">
        <f t="shared" si="27"/>
        <v/>
      </c>
    </row>
    <row r="416" spans="2:25" x14ac:dyDescent="0.25">
      <c r="B416" s="1"/>
      <c r="C416" s="1"/>
      <c r="G416" s="7"/>
      <c r="H416" s="7">
        <f t="shared" si="24"/>
        <v>0</v>
      </c>
      <c r="I416" s="7"/>
      <c r="J416" s="7">
        <f t="shared" si="25"/>
        <v>0</v>
      </c>
      <c r="K416" s="43">
        <f>Table9[[#This Row],[Wages]]*'1 Spec Ed Teacher'!$H$3</f>
        <v>0</v>
      </c>
      <c r="L416" s="7"/>
      <c r="M416" s="7"/>
      <c r="N416" s="7"/>
      <c r="O416" s="7"/>
      <c r="R41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16" s="7"/>
      <c r="T416" s="7" t="str">
        <f>IFERROR(Table9[[#This Row],[Total Compensation]]/Table9[[#This Row],[Hours in School Year]],"")</f>
        <v/>
      </c>
      <c r="V416" s="7" t="str">
        <f t="shared" si="26"/>
        <v/>
      </c>
      <c r="Y416" s="8" t="str">
        <f t="shared" si="27"/>
        <v/>
      </c>
    </row>
    <row r="417" spans="2:25" x14ac:dyDescent="0.25">
      <c r="B417" s="1"/>
      <c r="C417" s="1"/>
      <c r="G417" s="7"/>
      <c r="H417" s="7">
        <f t="shared" si="24"/>
        <v>0</v>
      </c>
      <c r="I417" s="7"/>
      <c r="J417" s="7">
        <f t="shared" si="25"/>
        <v>0</v>
      </c>
      <c r="K417" s="43">
        <f>Table9[[#This Row],[Wages]]*'1 Spec Ed Teacher'!$H$3</f>
        <v>0</v>
      </c>
      <c r="L417" s="7"/>
      <c r="M417" s="7"/>
      <c r="N417" s="7"/>
      <c r="O417" s="7"/>
      <c r="R41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17" s="7"/>
      <c r="T417" s="7" t="str">
        <f>IFERROR(Table9[[#This Row],[Total Compensation]]/Table9[[#This Row],[Hours in School Year]],"")</f>
        <v/>
      </c>
      <c r="V417" s="7" t="str">
        <f t="shared" si="26"/>
        <v/>
      </c>
      <c r="Y417" s="8" t="str">
        <f t="shared" si="27"/>
        <v/>
      </c>
    </row>
    <row r="418" spans="2:25" x14ac:dyDescent="0.25">
      <c r="B418" s="1"/>
      <c r="C418" s="1"/>
      <c r="G418" s="7"/>
      <c r="H418" s="7">
        <f t="shared" si="24"/>
        <v>0</v>
      </c>
      <c r="I418" s="7"/>
      <c r="J418" s="7">
        <f t="shared" si="25"/>
        <v>0</v>
      </c>
      <c r="K418" s="43">
        <f>Table9[[#This Row],[Wages]]*'1 Spec Ed Teacher'!$H$3</f>
        <v>0</v>
      </c>
      <c r="L418" s="7"/>
      <c r="M418" s="7"/>
      <c r="N418" s="7"/>
      <c r="O418" s="7"/>
      <c r="R41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18" s="7"/>
      <c r="T418" s="7" t="str">
        <f>IFERROR(Table9[[#This Row],[Total Compensation]]/Table9[[#This Row],[Hours in School Year]],"")</f>
        <v/>
      </c>
      <c r="V418" s="7" t="str">
        <f t="shared" si="26"/>
        <v/>
      </c>
      <c r="Y418" s="8" t="str">
        <f t="shared" si="27"/>
        <v/>
      </c>
    </row>
    <row r="419" spans="2:25" x14ac:dyDescent="0.25">
      <c r="B419" s="1"/>
      <c r="C419" s="1"/>
      <c r="G419" s="7"/>
      <c r="H419" s="7">
        <f t="shared" si="24"/>
        <v>0</v>
      </c>
      <c r="I419" s="7"/>
      <c r="J419" s="7">
        <f t="shared" si="25"/>
        <v>0</v>
      </c>
      <c r="K419" s="43">
        <f>Table9[[#This Row],[Wages]]*'1 Spec Ed Teacher'!$H$3</f>
        <v>0</v>
      </c>
      <c r="L419" s="7"/>
      <c r="M419" s="7"/>
      <c r="N419" s="7"/>
      <c r="O419" s="7"/>
      <c r="R41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19" s="7"/>
      <c r="T419" s="7" t="str">
        <f>IFERROR(Table9[[#This Row],[Total Compensation]]/Table9[[#This Row],[Hours in School Year]],"")</f>
        <v/>
      </c>
      <c r="V419" s="7" t="str">
        <f t="shared" si="26"/>
        <v/>
      </c>
      <c r="Y419" s="8" t="str">
        <f t="shared" si="27"/>
        <v/>
      </c>
    </row>
    <row r="420" spans="2:25" x14ac:dyDescent="0.25">
      <c r="B420" s="1"/>
      <c r="C420" s="1"/>
      <c r="G420" s="7"/>
      <c r="H420" s="7">
        <f t="shared" si="24"/>
        <v>0</v>
      </c>
      <c r="I420" s="7"/>
      <c r="J420" s="7">
        <f t="shared" si="25"/>
        <v>0</v>
      </c>
      <c r="K420" s="43">
        <f>Table9[[#This Row],[Wages]]*'1 Spec Ed Teacher'!$H$3</f>
        <v>0</v>
      </c>
      <c r="L420" s="7"/>
      <c r="M420" s="7"/>
      <c r="N420" s="7"/>
      <c r="O420" s="7"/>
      <c r="R42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20" s="7"/>
      <c r="T420" s="7" t="str">
        <f>IFERROR(Table9[[#This Row],[Total Compensation]]/Table9[[#This Row],[Hours in School Year]],"")</f>
        <v/>
      </c>
      <c r="V420" s="7" t="str">
        <f t="shared" si="26"/>
        <v/>
      </c>
      <c r="Y420" s="8" t="str">
        <f t="shared" si="27"/>
        <v/>
      </c>
    </row>
    <row r="421" spans="2:25" x14ac:dyDescent="0.25">
      <c r="B421" s="1"/>
      <c r="C421" s="1"/>
      <c r="G421" s="7"/>
      <c r="H421" s="7">
        <f t="shared" si="24"/>
        <v>0</v>
      </c>
      <c r="I421" s="7"/>
      <c r="J421" s="7">
        <f t="shared" si="25"/>
        <v>0</v>
      </c>
      <c r="K421" s="43">
        <f>Table9[[#This Row],[Wages]]*'1 Spec Ed Teacher'!$H$3</f>
        <v>0</v>
      </c>
      <c r="L421" s="7"/>
      <c r="M421" s="7"/>
      <c r="N421" s="7"/>
      <c r="O421" s="7"/>
      <c r="R42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21" s="7"/>
      <c r="T421" s="7" t="str">
        <f>IFERROR(Table9[[#This Row],[Total Compensation]]/Table9[[#This Row],[Hours in School Year]],"")</f>
        <v/>
      </c>
      <c r="V421" s="7" t="str">
        <f t="shared" si="26"/>
        <v/>
      </c>
      <c r="Y421" s="8" t="str">
        <f t="shared" si="27"/>
        <v/>
      </c>
    </row>
    <row r="422" spans="2:25" x14ac:dyDescent="0.25">
      <c r="B422" s="1"/>
      <c r="C422" s="1"/>
      <c r="G422" s="7"/>
      <c r="H422" s="7">
        <f t="shared" si="24"/>
        <v>0</v>
      </c>
      <c r="I422" s="7"/>
      <c r="J422" s="7">
        <f t="shared" si="25"/>
        <v>0</v>
      </c>
      <c r="K422" s="43">
        <f>Table9[[#This Row],[Wages]]*'1 Spec Ed Teacher'!$H$3</f>
        <v>0</v>
      </c>
      <c r="L422" s="7"/>
      <c r="M422" s="7"/>
      <c r="N422" s="7"/>
      <c r="O422" s="7"/>
      <c r="R42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22" s="7"/>
      <c r="T422" s="7" t="str">
        <f>IFERROR(Table9[[#This Row],[Total Compensation]]/Table9[[#This Row],[Hours in School Year]],"")</f>
        <v/>
      </c>
      <c r="V422" s="7" t="str">
        <f t="shared" si="26"/>
        <v/>
      </c>
      <c r="Y422" s="8" t="str">
        <f t="shared" si="27"/>
        <v/>
      </c>
    </row>
    <row r="423" spans="2:25" x14ac:dyDescent="0.25">
      <c r="B423" s="1"/>
      <c r="C423" s="1"/>
      <c r="G423" s="7"/>
      <c r="H423" s="7">
        <f t="shared" si="24"/>
        <v>0</v>
      </c>
      <c r="I423" s="7"/>
      <c r="J423" s="7">
        <f t="shared" si="25"/>
        <v>0</v>
      </c>
      <c r="K423" s="43">
        <f>Table9[[#This Row],[Wages]]*'1 Spec Ed Teacher'!$H$3</f>
        <v>0</v>
      </c>
      <c r="L423" s="7"/>
      <c r="M423" s="7"/>
      <c r="N423" s="7"/>
      <c r="O423" s="7"/>
      <c r="R42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23" s="7"/>
      <c r="T423" s="7" t="str">
        <f>IFERROR(Table9[[#This Row],[Total Compensation]]/Table9[[#This Row],[Hours in School Year]],"")</f>
        <v/>
      </c>
      <c r="V423" s="7" t="str">
        <f t="shared" si="26"/>
        <v/>
      </c>
      <c r="Y423" s="8" t="str">
        <f t="shared" si="27"/>
        <v/>
      </c>
    </row>
    <row r="424" spans="2:25" x14ac:dyDescent="0.25">
      <c r="B424" s="1"/>
      <c r="C424" s="1"/>
      <c r="G424" s="7"/>
      <c r="H424" s="7">
        <f t="shared" si="24"/>
        <v>0</v>
      </c>
      <c r="I424" s="7"/>
      <c r="J424" s="7">
        <f t="shared" si="25"/>
        <v>0</v>
      </c>
      <c r="K424" s="43">
        <f>Table9[[#This Row],[Wages]]*'1 Spec Ed Teacher'!$H$3</f>
        <v>0</v>
      </c>
      <c r="L424" s="7"/>
      <c r="M424" s="7"/>
      <c r="N424" s="7"/>
      <c r="O424" s="7"/>
      <c r="R42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24" s="7"/>
      <c r="T424" s="7" t="str">
        <f>IFERROR(Table9[[#This Row],[Total Compensation]]/Table9[[#This Row],[Hours in School Year]],"")</f>
        <v/>
      </c>
      <c r="V424" s="7" t="str">
        <f t="shared" si="26"/>
        <v/>
      </c>
      <c r="Y424" s="8" t="str">
        <f t="shared" si="27"/>
        <v/>
      </c>
    </row>
    <row r="425" spans="2:25" x14ac:dyDescent="0.25">
      <c r="B425" s="1"/>
      <c r="C425" s="1"/>
      <c r="G425" s="7"/>
      <c r="H425" s="7">
        <f t="shared" si="24"/>
        <v>0</v>
      </c>
      <c r="I425" s="7"/>
      <c r="J425" s="7">
        <f t="shared" si="25"/>
        <v>0</v>
      </c>
      <c r="K425" s="43">
        <f>Table9[[#This Row],[Wages]]*'1 Spec Ed Teacher'!$H$3</f>
        <v>0</v>
      </c>
      <c r="L425" s="7"/>
      <c r="M425" s="7"/>
      <c r="N425" s="7"/>
      <c r="O425" s="7"/>
      <c r="R42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25" s="7"/>
      <c r="T425" s="7" t="str">
        <f>IFERROR(Table9[[#This Row],[Total Compensation]]/Table9[[#This Row],[Hours in School Year]],"")</f>
        <v/>
      </c>
      <c r="V425" s="7" t="str">
        <f t="shared" si="26"/>
        <v/>
      </c>
      <c r="Y425" s="8" t="str">
        <f t="shared" si="27"/>
        <v/>
      </c>
    </row>
    <row r="426" spans="2:25" x14ac:dyDescent="0.25">
      <c r="B426" s="1"/>
      <c r="C426" s="1"/>
      <c r="G426" s="7"/>
      <c r="H426" s="7">
        <f t="shared" si="24"/>
        <v>0</v>
      </c>
      <c r="I426" s="7"/>
      <c r="J426" s="7">
        <f t="shared" si="25"/>
        <v>0</v>
      </c>
      <c r="K426" s="43">
        <f>Table9[[#This Row],[Wages]]*'1 Spec Ed Teacher'!$H$3</f>
        <v>0</v>
      </c>
      <c r="L426" s="7"/>
      <c r="M426" s="7"/>
      <c r="N426" s="7"/>
      <c r="O426" s="7"/>
      <c r="R42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26" s="7"/>
      <c r="T426" s="7" t="str">
        <f>IFERROR(Table9[[#This Row],[Total Compensation]]/Table9[[#This Row],[Hours in School Year]],"")</f>
        <v/>
      </c>
      <c r="V426" s="7" t="str">
        <f t="shared" si="26"/>
        <v/>
      </c>
      <c r="Y426" s="8" t="str">
        <f t="shared" si="27"/>
        <v/>
      </c>
    </row>
    <row r="427" spans="2:25" x14ac:dyDescent="0.25">
      <c r="B427" s="1"/>
      <c r="C427" s="1"/>
      <c r="G427" s="7"/>
      <c r="H427" s="7">
        <f t="shared" si="24"/>
        <v>0</v>
      </c>
      <c r="I427" s="7"/>
      <c r="J427" s="7">
        <f t="shared" si="25"/>
        <v>0</v>
      </c>
      <c r="K427" s="43">
        <f>Table9[[#This Row],[Wages]]*'1 Spec Ed Teacher'!$H$3</f>
        <v>0</v>
      </c>
      <c r="L427" s="7"/>
      <c r="M427" s="7"/>
      <c r="N427" s="7"/>
      <c r="O427" s="7"/>
      <c r="R42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27" s="7"/>
      <c r="T427" s="7" t="str">
        <f>IFERROR(Table9[[#This Row],[Total Compensation]]/Table9[[#This Row],[Hours in School Year]],"")</f>
        <v/>
      </c>
      <c r="V427" s="7" t="str">
        <f t="shared" si="26"/>
        <v/>
      </c>
      <c r="Y427" s="8" t="str">
        <f t="shared" si="27"/>
        <v/>
      </c>
    </row>
    <row r="428" spans="2:25" x14ac:dyDescent="0.25">
      <c r="B428" s="1"/>
      <c r="C428" s="1"/>
      <c r="G428" s="7"/>
      <c r="H428" s="7">
        <f t="shared" si="24"/>
        <v>0</v>
      </c>
      <c r="I428" s="7"/>
      <c r="J428" s="7">
        <f t="shared" si="25"/>
        <v>0</v>
      </c>
      <c r="K428" s="43">
        <f>Table9[[#This Row],[Wages]]*'1 Spec Ed Teacher'!$H$3</f>
        <v>0</v>
      </c>
      <c r="L428" s="7"/>
      <c r="M428" s="7"/>
      <c r="N428" s="7"/>
      <c r="O428" s="7"/>
      <c r="R42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28" s="7"/>
      <c r="T428" s="7" t="str">
        <f>IFERROR(Table9[[#This Row],[Total Compensation]]/Table9[[#This Row],[Hours in School Year]],"")</f>
        <v/>
      </c>
      <c r="V428" s="7" t="str">
        <f t="shared" si="26"/>
        <v/>
      </c>
      <c r="Y428" s="8" t="str">
        <f t="shared" si="27"/>
        <v/>
      </c>
    </row>
    <row r="429" spans="2:25" x14ac:dyDescent="0.25">
      <c r="B429" s="1"/>
      <c r="C429" s="1"/>
      <c r="G429" s="7"/>
      <c r="H429" s="7">
        <f t="shared" si="24"/>
        <v>0</v>
      </c>
      <c r="I429" s="7"/>
      <c r="J429" s="7">
        <f t="shared" si="25"/>
        <v>0</v>
      </c>
      <c r="K429" s="43">
        <f>Table9[[#This Row],[Wages]]*'1 Spec Ed Teacher'!$H$3</f>
        <v>0</v>
      </c>
      <c r="L429" s="7"/>
      <c r="M429" s="7"/>
      <c r="N429" s="7"/>
      <c r="O429" s="7"/>
      <c r="R42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29" s="7"/>
      <c r="T429" s="7" t="str">
        <f>IFERROR(Table9[[#This Row],[Total Compensation]]/Table9[[#This Row],[Hours in School Year]],"")</f>
        <v/>
      </c>
      <c r="V429" s="7" t="str">
        <f t="shared" si="26"/>
        <v/>
      </c>
      <c r="Y429" s="8" t="str">
        <f t="shared" si="27"/>
        <v/>
      </c>
    </row>
    <row r="430" spans="2:25" x14ac:dyDescent="0.25">
      <c r="B430" s="1"/>
      <c r="C430" s="1"/>
      <c r="G430" s="7"/>
      <c r="H430" s="7">
        <f t="shared" si="24"/>
        <v>0</v>
      </c>
      <c r="I430" s="7"/>
      <c r="J430" s="7">
        <f t="shared" si="25"/>
        <v>0</v>
      </c>
      <c r="K430" s="43">
        <f>Table9[[#This Row],[Wages]]*'1 Spec Ed Teacher'!$H$3</f>
        <v>0</v>
      </c>
      <c r="L430" s="7"/>
      <c r="M430" s="7"/>
      <c r="N430" s="7"/>
      <c r="O430" s="7"/>
      <c r="R43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30" s="7"/>
      <c r="T430" s="7" t="str">
        <f>IFERROR(Table9[[#This Row],[Total Compensation]]/Table9[[#This Row],[Hours in School Year]],"")</f>
        <v/>
      </c>
      <c r="V430" s="7" t="str">
        <f t="shared" si="26"/>
        <v/>
      </c>
      <c r="Y430" s="8" t="str">
        <f t="shared" si="27"/>
        <v/>
      </c>
    </row>
    <row r="431" spans="2:25" x14ac:dyDescent="0.25">
      <c r="B431" s="1"/>
      <c r="C431" s="1"/>
      <c r="G431" s="7"/>
      <c r="H431" s="7">
        <f t="shared" si="24"/>
        <v>0</v>
      </c>
      <c r="I431" s="7"/>
      <c r="J431" s="7">
        <f t="shared" si="25"/>
        <v>0</v>
      </c>
      <c r="K431" s="43">
        <f>Table9[[#This Row],[Wages]]*'1 Spec Ed Teacher'!$H$3</f>
        <v>0</v>
      </c>
      <c r="L431" s="7"/>
      <c r="M431" s="7"/>
      <c r="N431" s="7"/>
      <c r="O431" s="7"/>
      <c r="R43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31" s="7"/>
      <c r="T431" s="7" t="str">
        <f>IFERROR(Table9[[#This Row],[Total Compensation]]/Table9[[#This Row],[Hours in School Year]],"")</f>
        <v/>
      </c>
      <c r="V431" s="7" t="str">
        <f t="shared" si="26"/>
        <v/>
      </c>
      <c r="Y431" s="8" t="str">
        <f t="shared" si="27"/>
        <v/>
      </c>
    </row>
    <row r="432" spans="2:25" x14ac:dyDescent="0.25">
      <c r="B432" s="1"/>
      <c r="C432" s="1"/>
      <c r="G432" s="7"/>
      <c r="H432" s="7">
        <f t="shared" si="24"/>
        <v>0</v>
      </c>
      <c r="I432" s="7"/>
      <c r="J432" s="7">
        <f t="shared" si="25"/>
        <v>0</v>
      </c>
      <c r="K432" s="43">
        <f>Table9[[#This Row],[Wages]]*'1 Spec Ed Teacher'!$H$3</f>
        <v>0</v>
      </c>
      <c r="L432" s="7"/>
      <c r="M432" s="7"/>
      <c r="N432" s="7"/>
      <c r="O432" s="7"/>
      <c r="R43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32" s="7"/>
      <c r="T432" s="7" t="str">
        <f>IFERROR(Table9[[#This Row],[Total Compensation]]/Table9[[#This Row],[Hours in School Year]],"")</f>
        <v/>
      </c>
      <c r="V432" s="7" t="str">
        <f t="shared" si="26"/>
        <v/>
      </c>
      <c r="Y432" s="8" t="str">
        <f t="shared" si="27"/>
        <v/>
      </c>
    </row>
    <row r="433" spans="2:25" x14ac:dyDescent="0.25">
      <c r="B433" s="1"/>
      <c r="C433" s="1"/>
      <c r="G433" s="7"/>
      <c r="H433" s="7">
        <f t="shared" si="24"/>
        <v>0</v>
      </c>
      <c r="I433" s="7"/>
      <c r="J433" s="7">
        <f t="shared" si="25"/>
        <v>0</v>
      </c>
      <c r="K433" s="43">
        <f>Table9[[#This Row],[Wages]]*'1 Spec Ed Teacher'!$H$3</f>
        <v>0</v>
      </c>
      <c r="L433" s="7"/>
      <c r="M433" s="7"/>
      <c r="N433" s="7"/>
      <c r="O433" s="7"/>
      <c r="R43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33" s="7"/>
      <c r="T433" s="7" t="str">
        <f>IFERROR(Table9[[#This Row],[Total Compensation]]/Table9[[#This Row],[Hours in School Year]],"")</f>
        <v/>
      </c>
      <c r="V433" s="7" t="str">
        <f t="shared" si="26"/>
        <v/>
      </c>
      <c r="Y433" s="8" t="str">
        <f t="shared" si="27"/>
        <v/>
      </c>
    </row>
    <row r="434" spans="2:25" x14ac:dyDescent="0.25">
      <c r="B434" s="1"/>
      <c r="C434" s="1"/>
      <c r="G434" s="7"/>
      <c r="H434" s="7">
        <f t="shared" si="24"/>
        <v>0</v>
      </c>
      <c r="I434" s="7"/>
      <c r="J434" s="7">
        <f t="shared" si="25"/>
        <v>0</v>
      </c>
      <c r="K434" s="43">
        <f>Table9[[#This Row],[Wages]]*'1 Spec Ed Teacher'!$H$3</f>
        <v>0</v>
      </c>
      <c r="L434" s="7"/>
      <c r="M434" s="7"/>
      <c r="N434" s="7"/>
      <c r="O434" s="7"/>
      <c r="R43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34" s="7"/>
      <c r="T434" s="7" t="str">
        <f>IFERROR(Table9[[#This Row],[Total Compensation]]/Table9[[#This Row],[Hours in School Year]],"")</f>
        <v/>
      </c>
      <c r="V434" s="7" t="str">
        <f t="shared" si="26"/>
        <v/>
      </c>
      <c r="Y434" s="8" t="str">
        <f t="shared" si="27"/>
        <v/>
      </c>
    </row>
    <row r="435" spans="2:25" x14ac:dyDescent="0.25">
      <c r="B435" s="1"/>
      <c r="C435" s="1"/>
      <c r="G435" s="7"/>
      <c r="H435" s="7">
        <f t="shared" si="24"/>
        <v>0</v>
      </c>
      <c r="I435" s="7"/>
      <c r="J435" s="7">
        <f t="shared" si="25"/>
        <v>0</v>
      </c>
      <c r="K435" s="43">
        <f>Table9[[#This Row],[Wages]]*'1 Spec Ed Teacher'!$H$3</f>
        <v>0</v>
      </c>
      <c r="L435" s="7"/>
      <c r="M435" s="7"/>
      <c r="N435" s="7"/>
      <c r="O435" s="7"/>
      <c r="R43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35" s="7"/>
      <c r="T435" s="7" t="str">
        <f>IFERROR(Table9[[#This Row],[Total Compensation]]/Table9[[#This Row],[Hours in School Year]],"")</f>
        <v/>
      </c>
      <c r="V435" s="7" t="str">
        <f t="shared" si="26"/>
        <v/>
      </c>
      <c r="Y435" s="8" t="str">
        <f t="shared" si="27"/>
        <v/>
      </c>
    </row>
    <row r="436" spans="2:25" x14ac:dyDescent="0.25">
      <c r="B436" s="1"/>
      <c r="C436" s="1"/>
      <c r="G436" s="7"/>
      <c r="H436" s="7">
        <f t="shared" si="24"/>
        <v>0</v>
      </c>
      <c r="I436" s="7"/>
      <c r="J436" s="7">
        <f t="shared" si="25"/>
        <v>0</v>
      </c>
      <c r="K436" s="43">
        <f>Table9[[#This Row],[Wages]]*'1 Spec Ed Teacher'!$H$3</f>
        <v>0</v>
      </c>
      <c r="L436" s="7"/>
      <c r="M436" s="7"/>
      <c r="N436" s="7"/>
      <c r="O436" s="7"/>
      <c r="R43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36" s="7"/>
      <c r="T436" s="7" t="str">
        <f>IFERROR(Table9[[#This Row],[Total Compensation]]/Table9[[#This Row],[Hours in School Year]],"")</f>
        <v/>
      </c>
      <c r="V436" s="7" t="str">
        <f t="shared" si="26"/>
        <v/>
      </c>
      <c r="Y436" s="8" t="str">
        <f t="shared" si="27"/>
        <v/>
      </c>
    </row>
    <row r="437" spans="2:25" x14ac:dyDescent="0.25">
      <c r="B437" s="1"/>
      <c r="C437" s="1"/>
      <c r="G437" s="7"/>
      <c r="H437" s="7">
        <f t="shared" si="24"/>
        <v>0</v>
      </c>
      <c r="I437" s="7"/>
      <c r="J437" s="7">
        <f t="shared" si="25"/>
        <v>0</v>
      </c>
      <c r="K437" s="43">
        <f>Table9[[#This Row],[Wages]]*'1 Spec Ed Teacher'!$H$3</f>
        <v>0</v>
      </c>
      <c r="L437" s="7"/>
      <c r="M437" s="7"/>
      <c r="N437" s="7"/>
      <c r="O437" s="7"/>
      <c r="R43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37" s="7"/>
      <c r="T437" s="7" t="str">
        <f>IFERROR(Table9[[#This Row],[Total Compensation]]/Table9[[#This Row],[Hours in School Year]],"")</f>
        <v/>
      </c>
      <c r="V437" s="7" t="str">
        <f t="shared" si="26"/>
        <v/>
      </c>
      <c r="Y437" s="8" t="str">
        <f t="shared" si="27"/>
        <v/>
      </c>
    </row>
    <row r="438" spans="2:25" x14ac:dyDescent="0.25">
      <c r="B438" s="1"/>
      <c r="C438" s="1"/>
      <c r="G438" s="7"/>
      <c r="H438" s="7">
        <f t="shared" si="24"/>
        <v>0</v>
      </c>
      <c r="I438" s="7"/>
      <c r="J438" s="7">
        <f t="shared" si="25"/>
        <v>0</v>
      </c>
      <c r="K438" s="43">
        <f>Table9[[#This Row],[Wages]]*'1 Spec Ed Teacher'!$H$3</f>
        <v>0</v>
      </c>
      <c r="L438" s="7"/>
      <c r="M438" s="7"/>
      <c r="N438" s="7"/>
      <c r="O438" s="7"/>
      <c r="R43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38" s="7"/>
      <c r="T438" s="7" t="str">
        <f>IFERROR(Table9[[#This Row],[Total Compensation]]/Table9[[#This Row],[Hours in School Year]],"")</f>
        <v/>
      </c>
      <c r="V438" s="7" t="str">
        <f t="shared" si="26"/>
        <v/>
      </c>
      <c r="Y438" s="8" t="str">
        <f t="shared" si="27"/>
        <v/>
      </c>
    </row>
    <row r="439" spans="2:25" x14ac:dyDescent="0.25">
      <c r="B439" s="1"/>
      <c r="C439" s="1"/>
      <c r="G439" s="7"/>
      <c r="H439" s="7">
        <f t="shared" si="24"/>
        <v>0</v>
      </c>
      <c r="I439" s="7"/>
      <c r="J439" s="7">
        <f t="shared" si="25"/>
        <v>0</v>
      </c>
      <c r="K439" s="43">
        <f>Table9[[#This Row],[Wages]]*'1 Spec Ed Teacher'!$H$3</f>
        <v>0</v>
      </c>
      <c r="L439" s="7"/>
      <c r="M439" s="7"/>
      <c r="N439" s="7"/>
      <c r="O439" s="7"/>
      <c r="R43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39" s="7"/>
      <c r="T439" s="7" t="str">
        <f>IFERROR(Table9[[#This Row],[Total Compensation]]/Table9[[#This Row],[Hours in School Year]],"")</f>
        <v/>
      </c>
      <c r="V439" s="7" t="str">
        <f t="shared" si="26"/>
        <v/>
      </c>
      <c r="Y439" s="8" t="str">
        <f t="shared" si="27"/>
        <v/>
      </c>
    </row>
    <row r="440" spans="2:25" x14ac:dyDescent="0.25">
      <c r="B440" s="1"/>
      <c r="C440" s="1"/>
      <c r="G440" s="7"/>
      <c r="H440" s="7">
        <f t="shared" si="24"/>
        <v>0</v>
      </c>
      <c r="I440" s="7"/>
      <c r="J440" s="7">
        <f t="shared" si="25"/>
        <v>0</v>
      </c>
      <c r="K440" s="43">
        <f>Table9[[#This Row],[Wages]]*'1 Spec Ed Teacher'!$H$3</f>
        <v>0</v>
      </c>
      <c r="L440" s="7"/>
      <c r="M440" s="7"/>
      <c r="N440" s="7"/>
      <c r="O440" s="7"/>
      <c r="R44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40" s="7"/>
      <c r="T440" s="7" t="str">
        <f>IFERROR(Table9[[#This Row],[Total Compensation]]/Table9[[#This Row],[Hours in School Year]],"")</f>
        <v/>
      </c>
      <c r="V440" s="7" t="str">
        <f t="shared" si="26"/>
        <v/>
      </c>
      <c r="Y440" s="8" t="str">
        <f t="shared" si="27"/>
        <v/>
      </c>
    </row>
    <row r="441" spans="2:25" x14ac:dyDescent="0.25">
      <c r="B441" s="1"/>
      <c r="C441" s="1"/>
      <c r="G441" s="7"/>
      <c r="H441" s="7">
        <f t="shared" si="24"/>
        <v>0</v>
      </c>
      <c r="I441" s="7"/>
      <c r="J441" s="7">
        <f t="shared" si="25"/>
        <v>0</v>
      </c>
      <c r="K441" s="43">
        <f>Table9[[#This Row],[Wages]]*'1 Spec Ed Teacher'!$H$3</f>
        <v>0</v>
      </c>
      <c r="L441" s="7"/>
      <c r="M441" s="7"/>
      <c r="N441" s="7"/>
      <c r="O441" s="7"/>
      <c r="R44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41" s="7"/>
      <c r="T441" s="7" t="str">
        <f>IFERROR(Table9[[#This Row],[Total Compensation]]/Table9[[#This Row],[Hours in School Year]],"")</f>
        <v/>
      </c>
      <c r="V441" s="7" t="str">
        <f t="shared" si="26"/>
        <v/>
      </c>
      <c r="Y441" s="8" t="str">
        <f t="shared" si="27"/>
        <v/>
      </c>
    </row>
    <row r="442" spans="2:25" x14ac:dyDescent="0.25">
      <c r="B442" s="1"/>
      <c r="C442" s="1"/>
      <c r="G442" s="7"/>
      <c r="H442" s="7">
        <f t="shared" si="24"/>
        <v>0</v>
      </c>
      <c r="I442" s="7"/>
      <c r="J442" s="7">
        <f t="shared" si="25"/>
        <v>0</v>
      </c>
      <c r="K442" s="43">
        <f>Table9[[#This Row],[Wages]]*'1 Spec Ed Teacher'!$H$3</f>
        <v>0</v>
      </c>
      <c r="L442" s="7"/>
      <c r="M442" s="7"/>
      <c r="N442" s="7"/>
      <c r="O442" s="7"/>
      <c r="R44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42" s="7"/>
      <c r="T442" s="7" t="str">
        <f>IFERROR(Table9[[#This Row],[Total Compensation]]/Table9[[#This Row],[Hours in School Year]],"")</f>
        <v/>
      </c>
      <c r="V442" s="7" t="str">
        <f t="shared" si="26"/>
        <v/>
      </c>
      <c r="Y442" s="8" t="str">
        <f t="shared" si="27"/>
        <v/>
      </c>
    </row>
    <row r="443" spans="2:25" x14ac:dyDescent="0.25">
      <c r="B443" s="1"/>
      <c r="C443" s="1"/>
      <c r="G443" s="7"/>
      <c r="H443" s="7">
        <f t="shared" si="24"/>
        <v>0</v>
      </c>
      <c r="I443" s="7"/>
      <c r="J443" s="7">
        <f t="shared" si="25"/>
        <v>0</v>
      </c>
      <c r="K443" s="43">
        <f>Table9[[#This Row],[Wages]]*'1 Spec Ed Teacher'!$H$3</f>
        <v>0</v>
      </c>
      <c r="L443" s="7"/>
      <c r="M443" s="7"/>
      <c r="N443" s="7"/>
      <c r="O443" s="7"/>
      <c r="R44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43" s="7"/>
      <c r="T443" s="7" t="str">
        <f>IFERROR(Table9[[#This Row],[Total Compensation]]/Table9[[#This Row],[Hours in School Year]],"")</f>
        <v/>
      </c>
      <c r="V443" s="7" t="str">
        <f t="shared" si="26"/>
        <v/>
      </c>
      <c r="Y443" s="8" t="str">
        <f t="shared" si="27"/>
        <v/>
      </c>
    </row>
    <row r="444" spans="2:25" x14ac:dyDescent="0.25">
      <c r="B444" s="1"/>
      <c r="C444" s="1"/>
      <c r="G444" s="7"/>
      <c r="H444" s="7">
        <f t="shared" si="24"/>
        <v>0</v>
      </c>
      <c r="I444" s="7"/>
      <c r="J444" s="7">
        <f t="shared" si="25"/>
        <v>0</v>
      </c>
      <c r="K444" s="43">
        <f>Table9[[#This Row],[Wages]]*'1 Spec Ed Teacher'!$H$3</f>
        <v>0</v>
      </c>
      <c r="L444" s="7"/>
      <c r="M444" s="7"/>
      <c r="N444" s="7"/>
      <c r="O444" s="7"/>
      <c r="R44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44" s="7"/>
      <c r="T444" s="7" t="str">
        <f>IFERROR(Table9[[#This Row],[Total Compensation]]/Table9[[#This Row],[Hours in School Year]],"")</f>
        <v/>
      </c>
      <c r="V444" s="7" t="str">
        <f t="shared" si="26"/>
        <v/>
      </c>
      <c r="Y444" s="8" t="str">
        <f t="shared" si="27"/>
        <v/>
      </c>
    </row>
    <row r="445" spans="2:25" x14ac:dyDescent="0.25">
      <c r="B445" s="1"/>
      <c r="C445" s="1"/>
      <c r="G445" s="7"/>
      <c r="H445" s="7">
        <f t="shared" si="24"/>
        <v>0</v>
      </c>
      <c r="I445" s="7"/>
      <c r="J445" s="7">
        <f t="shared" si="25"/>
        <v>0</v>
      </c>
      <c r="K445" s="43">
        <f>Table9[[#This Row],[Wages]]*'1 Spec Ed Teacher'!$H$3</f>
        <v>0</v>
      </c>
      <c r="L445" s="7"/>
      <c r="M445" s="7"/>
      <c r="N445" s="7"/>
      <c r="O445" s="7"/>
      <c r="R44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45" s="7"/>
      <c r="T445" s="7" t="str">
        <f>IFERROR(Table9[[#This Row],[Total Compensation]]/Table9[[#This Row],[Hours in School Year]],"")</f>
        <v/>
      </c>
      <c r="V445" s="7" t="str">
        <f t="shared" si="26"/>
        <v/>
      </c>
      <c r="Y445" s="8" t="str">
        <f t="shared" si="27"/>
        <v/>
      </c>
    </row>
    <row r="446" spans="2:25" x14ac:dyDescent="0.25">
      <c r="B446" s="1"/>
      <c r="C446" s="1"/>
      <c r="G446" s="7"/>
      <c r="H446" s="7">
        <f t="shared" si="24"/>
        <v>0</v>
      </c>
      <c r="I446" s="7"/>
      <c r="J446" s="7">
        <f t="shared" si="25"/>
        <v>0</v>
      </c>
      <c r="K446" s="43">
        <f>Table9[[#This Row],[Wages]]*'1 Spec Ed Teacher'!$H$3</f>
        <v>0</v>
      </c>
      <c r="L446" s="7"/>
      <c r="M446" s="7"/>
      <c r="N446" s="7"/>
      <c r="O446" s="7"/>
      <c r="R44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46" s="7"/>
      <c r="T446" s="7" t="str">
        <f>IFERROR(Table9[[#This Row],[Total Compensation]]/Table9[[#This Row],[Hours in School Year]],"")</f>
        <v/>
      </c>
      <c r="V446" s="7" t="str">
        <f t="shared" si="26"/>
        <v/>
      </c>
      <c r="Y446" s="8" t="str">
        <f t="shared" si="27"/>
        <v/>
      </c>
    </row>
    <row r="447" spans="2:25" x14ac:dyDescent="0.25">
      <c r="B447" s="1"/>
      <c r="C447" s="1"/>
      <c r="G447" s="7"/>
      <c r="H447" s="7">
        <f t="shared" si="24"/>
        <v>0</v>
      </c>
      <c r="I447" s="7"/>
      <c r="J447" s="7">
        <f t="shared" si="25"/>
        <v>0</v>
      </c>
      <c r="K447" s="43">
        <f>Table9[[#This Row],[Wages]]*'1 Spec Ed Teacher'!$H$3</f>
        <v>0</v>
      </c>
      <c r="L447" s="7"/>
      <c r="M447" s="7"/>
      <c r="N447" s="7"/>
      <c r="O447" s="7"/>
      <c r="R44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47" s="7"/>
      <c r="T447" s="7" t="str">
        <f>IFERROR(Table9[[#This Row],[Total Compensation]]/Table9[[#This Row],[Hours in School Year]],"")</f>
        <v/>
      </c>
      <c r="V447" s="7" t="str">
        <f t="shared" si="26"/>
        <v/>
      </c>
      <c r="Y447" s="8" t="str">
        <f t="shared" si="27"/>
        <v/>
      </c>
    </row>
    <row r="448" spans="2:25" x14ac:dyDescent="0.25">
      <c r="B448" s="1"/>
      <c r="C448" s="1"/>
      <c r="G448" s="7"/>
      <c r="H448" s="7">
        <f t="shared" si="24"/>
        <v>0</v>
      </c>
      <c r="I448" s="7"/>
      <c r="J448" s="7">
        <f t="shared" si="25"/>
        <v>0</v>
      </c>
      <c r="K448" s="43">
        <f>Table9[[#This Row],[Wages]]*'1 Spec Ed Teacher'!$H$3</f>
        <v>0</v>
      </c>
      <c r="L448" s="7"/>
      <c r="M448" s="7"/>
      <c r="N448" s="7"/>
      <c r="O448" s="7"/>
      <c r="R44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48" s="7"/>
      <c r="T448" s="7" t="str">
        <f>IFERROR(Table9[[#This Row],[Total Compensation]]/Table9[[#This Row],[Hours in School Year]],"")</f>
        <v/>
      </c>
      <c r="V448" s="7" t="str">
        <f t="shared" si="26"/>
        <v/>
      </c>
      <c r="Y448" s="8" t="str">
        <f t="shared" si="27"/>
        <v/>
      </c>
    </row>
    <row r="449" spans="2:25" x14ac:dyDescent="0.25">
      <c r="B449" s="1"/>
      <c r="C449" s="1"/>
      <c r="G449" s="7"/>
      <c r="H449" s="7">
        <f t="shared" si="24"/>
        <v>0</v>
      </c>
      <c r="I449" s="7"/>
      <c r="J449" s="7">
        <f t="shared" si="25"/>
        <v>0</v>
      </c>
      <c r="K449" s="43">
        <f>Table9[[#This Row],[Wages]]*'1 Spec Ed Teacher'!$H$3</f>
        <v>0</v>
      </c>
      <c r="L449" s="7"/>
      <c r="M449" s="7"/>
      <c r="N449" s="7"/>
      <c r="O449" s="7"/>
      <c r="R44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49" s="7"/>
      <c r="T449" s="7" t="str">
        <f>IFERROR(Table9[[#This Row],[Total Compensation]]/Table9[[#This Row],[Hours in School Year]],"")</f>
        <v/>
      </c>
      <c r="V449" s="7" t="str">
        <f t="shared" si="26"/>
        <v/>
      </c>
      <c r="Y449" s="8" t="str">
        <f t="shared" si="27"/>
        <v/>
      </c>
    </row>
    <row r="450" spans="2:25" x14ac:dyDescent="0.25">
      <c r="B450" s="1"/>
      <c r="C450" s="1"/>
      <c r="G450" s="7"/>
      <c r="H450" s="7">
        <f t="shared" si="24"/>
        <v>0</v>
      </c>
      <c r="I450" s="7"/>
      <c r="J450" s="7">
        <f t="shared" si="25"/>
        <v>0</v>
      </c>
      <c r="K450" s="43">
        <f>Table9[[#This Row],[Wages]]*'1 Spec Ed Teacher'!$H$3</f>
        <v>0</v>
      </c>
      <c r="L450" s="7"/>
      <c r="M450" s="7"/>
      <c r="N450" s="7"/>
      <c r="O450" s="7"/>
      <c r="R45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50" s="7"/>
      <c r="T450" s="7" t="str">
        <f>IFERROR(Table9[[#This Row],[Total Compensation]]/Table9[[#This Row],[Hours in School Year]],"")</f>
        <v/>
      </c>
      <c r="V450" s="7" t="str">
        <f t="shared" si="26"/>
        <v/>
      </c>
      <c r="Y450" s="8" t="str">
        <f t="shared" si="27"/>
        <v/>
      </c>
    </row>
    <row r="451" spans="2:25" x14ac:dyDescent="0.25">
      <c r="B451" s="1"/>
      <c r="C451" s="1"/>
      <c r="G451" s="7"/>
      <c r="H451" s="7">
        <f t="shared" si="24"/>
        <v>0</v>
      </c>
      <c r="I451" s="7"/>
      <c r="J451" s="7">
        <f t="shared" si="25"/>
        <v>0</v>
      </c>
      <c r="K451" s="43">
        <f>Table9[[#This Row],[Wages]]*'1 Spec Ed Teacher'!$H$3</f>
        <v>0</v>
      </c>
      <c r="L451" s="7"/>
      <c r="M451" s="7"/>
      <c r="N451" s="7"/>
      <c r="O451" s="7"/>
      <c r="R45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51" s="7"/>
      <c r="T451" s="7" t="str">
        <f>IFERROR(Table9[[#This Row],[Total Compensation]]/Table9[[#This Row],[Hours in School Year]],"")</f>
        <v/>
      </c>
      <c r="V451" s="7" t="str">
        <f t="shared" si="26"/>
        <v/>
      </c>
      <c r="Y451" s="8" t="str">
        <f t="shared" si="27"/>
        <v/>
      </c>
    </row>
    <row r="452" spans="2:25" x14ac:dyDescent="0.25">
      <c r="B452" s="1"/>
      <c r="C452" s="1"/>
      <c r="G452" s="7"/>
      <c r="H452" s="7">
        <f t="shared" si="24"/>
        <v>0</v>
      </c>
      <c r="I452" s="7"/>
      <c r="J452" s="7">
        <f t="shared" si="25"/>
        <v>0</v>
      </c>
      <c r="K452" s="43">
        <f>Table9[[#This Row],[Wages]]*'1 Spec Ed Teacher'!$H$3</f>
        <v>0</v>
      </c>
      <c r="L452" s="7"/>
      <c r="M452" s="7"/>
      <c r="N452" s="7"/>
      <c r="O452" s="7"/>
      <c r="R45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52" s="7"/>
      <c r="T452" s="7" t="str">
        <f>IFERROR(Table9[[#This Row],[Total Compensation]]/Table9[[#This Row],[Hours in School Year]],"")</f>
        <v/>
      </c>
      <c r="V452" s="7" t="str">
        <f t="shared" si="26"/>
        <v/>
      </c>
      <c r="Y452" s="8" t="str">
        <f t="shared" si="27"/>
        <v/>
      </c>
    </row>
    <row r="453" spans="2:25" x14ac:dyDescent="0.25">
      <c r="B453" s="1"/>
      <c r="C453" s="1"/>
      <c r="G453" s="7"/>
      <c r="H453" s="7">
        <f t="shared" ref="H453:H516" si="28">G453*0.14</f>
        <v>0</v>
      </c>
      <c r="I453" s="7"/>
      <c r="J453" s="7">
        <f t="shared" ref="J453:J516" si="29">G453*0.0145</f>
        <v>0</v>
      </c>
      <c r="K453" s="43">
        <f>Table9[[#This Row],[Wages]]*'1 Spec Ed Teacher'!$H$3</f>
        <v>0</v>
      </c>
      <c r="L453" s="7"/>
      <c r="M453" s="7"/>
      <c r="N453" s="7"/>
      <c r="O453" s="7"/>
      <c r="R45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53" s="7"/>
      <c r="T453" s="7" t="str">
        <f>IFERROR(Table9[[#This Row],[Total Compensation]]/Table9[[#This Row],[Hours in School Year]],"")</f>
        <v/>
      </c>
      <c r="V453" s="7" t="str">
        <f t="shared" ref="V453:V516" si="30">IFERROR(IF(D453&gt;0,D453*U453,T453*U453),"")</f>
        <v/>
      </c>
      <c r="Y453" s="8" t="str">
        <f t="shared" si="27"/>
        <v/>
      </c>
    </row>
    <row r="454" spans="2:25" x14ac:dyDescent="0.25">
      <c r="B454" s="1"/>
      <c r="C454" s="1"/>
      <c r="G454" s="7"/>
      <c r="H454" s="7">
        <f t="shared" si="28"/>
        <v>0</v>
      </c>
      <c r="I454" s="7"/>
      <c r="J454" s="7">
        <f t="shared" si="29"/>
        <v>0</v>
      </c>
      <c r="K454" s="43">
        <f>Table9[[#This Row],[Wages]]*'1 Spec Ed Teacher'!$H$3</f>
        <v>0</v>
      </c>
      <c r="L454" s="7"/>
      <c r="M454" s="7"/>
      <c r="N454" s="7"/>
      <c r="O454" s="7"/>
      <c r="R45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54" s="7"/>
      <c r="T454" s="7" t="str">
        <f>IFERROR(Table9[[#This Row],[Total Compensation]]/Table9[[#This Row],[Hours in School Year]],"")</f>
        <v/>
      </c>
      <c r="V454" s="7" t="str">
        <f t="shared" si="30"/>
        <v/>
      </c>
      <c r="Y454" s="8" t="str">
        <f t="shared" ref="Y454:Y517" si="31">IFERROR(V454/W454*X454,"")</f>
        <v/>
      </c>
    </row>
    <row r="455" spans="2:25" x14ac:dyDescent="0.25">
      <c r="B455" s="1"/>
      <c r="C455" s="1"/>
      <c r="G455" s="7"/>
      <c r="H455" s="7">
        <f t="shared" si="28"/>
        <v>0</v>
      </c>
      <c r="I455" s="7"/>
      <c r="J455" s="7">
        <f t="shared" si="29"/>
        <v>0</v>
      </c>
      <c r="K455" s="43">
        <f>Table9[[#This Row],[Wages]]*'1 Spec Ed Teacher'!$H$3</f>
        <v>0</v>
      </c>
      <c r="L455" s="7"/>
      <c r="M455" s="7"/>
      <c r="N455" s="7"/>
      <c r="O455" s="7"/>
      <c r="R45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55" s="7"/>
      <c r="T455" s="7" t="str">
        <f>IFERROR(Table9[[#This Row],[Total Compensation]]/Table9[[#This Row],[Hours in School Year]],"")</f>
        <v/>
      </c>
      <c r="V455" s="7" t="str">
        <f t="shared" si="30"/>
        <v/>
      </c>
      <c r="Y455" s="8" t="str">
        <f t="shared" si="31"/>
        <v/>
      </c>
    </row>
    <row r="456" spans="2:25" x14ac:dyDescent="0.25">
      <c r="B456" s="1"/>
      <c r="C456" s="1"/>
      <c r="G456" s="7"/>
      <c r="H456" s="7">
        <f t="shared" si="28"/>
        <v>0</v>
      </c>
      <c r="I456" s="7"/>
      <c r="J456" s="7">
        <f t="shared" si="29"/>
        <v>0</v>
      </c>
      <c r="K456" s="43">
        <f>Table9[[#This Row],[Wages]]*'1 Spec Ed Teacher'!$H$3</f>
        <v>0</v>
      </c>
      <c r="L456" s="7"/>
      <c r="M456" s="7"/>
      <c r="N456" s="7"/>
      <c r="O456" s="7"/>
      <c r="R45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56" s="7"/>
      <c r="T456" s="7" t="str">
        <f>IFERROR(Table9[[#This Row],[Total Compensation]]/Table9[[#This Row],[Hours in School Year]],"")</f>
        <v/>
      </c>
      <c r="V456" s="7" t="str">
        <f t="shared" si="30"/>
        <v/>
      </c>
      <c r="Y456" s="8" t="str">
        <f t="shared" si="31"/>
        <v/>
      </c>
    </row>
    <row r="457" spans="2:25" x14ac:dyDescent="0.25">
      <c r="B457" s="1"/>
      <c r="C457" s="1"/>
      <c r="G457" s="7"/>
      <c r="H457" s="7">
        <f t="shared" si="28"/>
        <v>0</v>
      </c>
      <c r="I457" s="7"/>
      <c r="J457" s="7">
        <f t="shared" si="29"/>
        <v>0</v>
      </c>
      <c r="K457" s="43">
        <f>Table9[[#This Row],[Wages]]*'1 Spec Ed Teacher'!$H$3</f>
        <v>0</v>
      </c>
      <c r="L457" s="7"/>
      <c r="M457" s="7"/>
      <c r="N457" s="7"/>
      <c r="O457" s="7"/>
      <c r="R45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57" s="7"/>
      <c r="T457" s="7" t="str">
        <f>IFERROR(Table9[[#This Row],[Total Compensation]]/Table9[[#This Row],[Hours in School Year]],"")</f>
        <v/>
      </c>
      <c r="V457" s="7" t="str">
        <f t="shared" si="30"/>
        <v/>
      </c>
      <c r="Y457" s="8" t="str">
        <f t="shared" si="31"/>
        <v/>
      </c>
    </row>
    <row r="458" spans="2:25" x14ac:dyDescent="0.25">
      <c r="B458" s="1"/>
      <c r="C458" s="1"/>
      <c r="G458" s="7"/>
      <c r="H458" s="7">
        <f t="shared" si="28"/>
        <v>0</v>
      </c>
      <c r="I458" s="7"/>
      <c r="J458" s="7">
        <f t="shared" si="29"/>
        <v>0</v>
      </c>
      <c r="K458" s="43">
        <f>Table9[[#This Row],[Wages]]*'1 Spec Ed Teacher'!$H$3</f>
        <v>0</v>
      </c>
      <c r="L458" s="7"/>
      <c r="M458" s="7"/>
      <c r="N458" s="7"/>
      <c r="O458" s="7"/>
      <c r="R45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58" s="7"/>
      <c r="T458" s="7" t="str">
        <f>IFERROR(Table9[[#This Row],[Total Compensation]]/Table9[[#This Row],[Hours in School Year]],"")</f>
        <v/>
      </c>
      <c r="V458" s="7" t="str">
        <f t="shared" si="30"/>
        <v/>
      </c>
      <c r="Y458" s="8" t="str">
        <f t="shared" si="31"/>
        <v/>
      </c>
    </row>
    <row r="459" spans="2:25" x14ac:dyDescent="0.25">
      <c r="B459" s="1"/>
      <c r="C459" s="1"/>
      <c r="G459" s="7"/>
      <c r="H459" s="7">
        <f t="shared" si="28"/>
        <v>0</v>
      </c>
      <c r="I459" s="7"/>
      <c r="J459" s="7">
        <f t="shared" si="29"/>
        <v>0</v>
      </c>
      <c r="K459" s="43">
        <f>Table9[[#This Row],[Wages]]*'1 Spec Ed Teacher'!$H$3</f>
        <v>0</v>
      </c>
      <c r="L459" s="7"/>
      <c r="M459" s="7"/>
      <c r="N459" s="7"/>
      <c r="O459" s="7"/>
      <c r="R45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59" s="7"/>
      <c r="T459" s="7" t="str">
        <f>IFERROR(Table9[[#This Row],[Total Compensation]]/Table9[[#This Row],[Hours in School Year]],"")</f>
        <v/>
      </c>
      <c r="V459" s="7" t="str">
        <f t="shared" si="30"/>
        <v/>
      </c>
      <c r="Y459" s="8" t="str">
        <f t="shared" si="31"/>
        <v/>
      </c>
    </row>
    <row r="460" spans="2:25" x14ac:dyDescent="0.25">
      <c r="B460" s="1"/>
      <c r="C460" s="1"/>
      <c r="G460" s="7"/>
      <c r="H460" s="7">
        <f t="shared" si="28"/>
        <v>0</v>
      </c>
      <c r="I460" s="7"/>
      <c r="J460" s="7">
        <f t="shared" si="29"/>
        <v>0</v>
      </c>
      <c r="K460" s="43">
        <f>Table9[[#This Row],[Wages]]*'1 Spec Ed Teacher'!$H$3</f>
        <v>0</v>
      </c>
      <c r="L460" s="7"/>
      <c r="M460" s="7"/>
      <c r="N460" s="7"/>
      <c r="O460" s="7"/>
      <c r="R46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60" s="7"/>
      <c r="T460" s="7" t="str">
        <f>IFERROR(Table9[[#This Row],[Total Compensation]]/Table9[[#This Row],[Hours in School Year]],"")</f>
        <v/>
      </c>
      <c r="V460" s="7" t="str">
        <f t="shared" si="30"/>
        <v/>
      </c>
      <c r="Y460" s="8" t="str">
        <f t="shared" si="31"/>
        <v/>
      </c>
    </row>
    <row r="461" spans="2:25" x14ac:dyDescent="0.25">
      <c r="B461" s="1"/>
      <c r="C461" s="1"/>
      <c r="G461" s="7"/>
      <c r="H461" s="7">
        <f t="shared" si="28"/>
        <v>0</v>
      </c>
      <c r="I461" s="7"/>
      <c r="J461" s="7">
        <f t="shared" si="29"/>
        <v>0</v>
      </c>
      <c r="K461" s="43">
        <f>Table9[[#This Row],[Wages]]*'1 Spec Ed Teacher'!$H$3</f>
        <v>0</v>
      </c>
      <c r="L461" s="7"/>
      <c r="M461" s="7"/>
      <c r="N461" s="7"/>
      <c r="O461" s="7"/>
      <c r="R46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61" s="7"/>
      <c r="T461" s="7" t="str">
        <f>IFERROR(Table9[[#This Row],[Total Compensation]]/Table9[[#This Row],[Hours in School Year]],"")</f>
        <v/>
      </c>
      <c r="V461" s="7" t="str">
        <f t="shared" si="30"/>
        <v/>
      </c>
      <c r="Y461" s="8" t="str">
        <f t="shared" si="31"/>
        <v/>
      </c>
    </row>
    <row r="462" spans="2:25" x14ac:dyDescent="0.25">
      <c r="B462" s="1"/>
      <c r="C462" s="1"/>
      <c r="G462" s="7"/>
      <c r="H462" s="7">
        <f t="shared" si="28"/>
        <v>0</v>
      </c>
      <c r="I462" s="7"/>
      <c r="J462" s="7">
        <f t="shared" si="29"/>
        <v>0</v>
      </c>
      <c r="K462" s="43">
        <f>Table9[[#This Row],[Wages]]*'1 Spec Ed Teacher'!$H$3</f>
        <v>0</v>
      </c>
      <c r="L462" s="7"/>
      <c r="M462" s="7"/>
      <c r="N462" s="7"/>
      <c r="O462" s="7"/>
      <c r="R46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62" s="7"/>
      <c r="T462" s="7" t="str">
        <f>IFERROR(Table9[[#This Row],[Total Compensation]]/Table9[[#This Row],[Hours in School Year]],"")</f>
        <v/>
      </c>
      <c r="V462" s="7" t="str">
        <f t="shared" si="30"/>
        <v/>
      </c>
      <c r="Y462" s="8" t="str">
        <f t="shared" si="31"/>
        <v/>
      </c>
    </row>
    <row r="463" spans="2:25" x14ac:dyDescent="0.25">
      <c r="B463" s="1"/>
      <c r="C463" s="1"/>
      <c r="G463" s="7"/>
      <c r="H463" s="7">
        <f t="shared" si="28"/>
        <v>0</v>
      </c>
      <c r="I463" s="7"/>
      <c r="J463" s="7">
        <f t="shared" si="29"/>
        <v>0</v>
      </c>
      <c r="K463" s="43">
        <f>Table9[[#This Row],[Wages]]*'1 Spec Ed Teacher'!$H$3</f>
        <v>0</v>
      </c>
      <c r="L463" s="7"/>
      <c r="M463" s="7"/>
      <c r="N463" s="7"/>
      <c r="O463" s="7"/>
      <c r="R46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63" s="7"/>
      <c r="T463" s="7" t="str">
        <f>IFERROR(Table9[[#This Row],[Total Compensation]]/Table9[[#This Row],[Hours in School Year]],"")</f>
        <v/>
      </c>
      <c r="V463" s="7" t="str">
        <f t="shared" si="30"/>
        <v/>
      </c>
      <c r="Y463" s="8" t="str">
        <f t="shared" si="31"/>
        <v/>
      </c>
    </row>
    <row r="464" spans="2:25" x14ac:dyDescent="0.25">
      <c r="B464" s="1"/>
      <c r="C464" s="1"/>
      <c r="G464" s="7"/>
      <c r="H464" s="7">
        <f t="shared" si="28"/>
        <v>0</v>
      </c>
      <c r="I464" s="7"/>
      <c r="J464" s="7">
        <f t="shared" si="29"/>
        <v>0</v>
      </c>
      <c r="K464" s="43">
        <f>Table9[[#This Row],[Wages]]*'1 Spec Ed Teacher'!$H$3</f>
        <v>0</v>
      </c>
      <c r="L464" s="7"/>
      <c r="M464" s="7"/>
      <c r="N464" s="7"/>
      <c r="O464" s="7"/>
      <c r="R46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64" s="7"/>
      <c r="T464" s="7" t="str">
        <f>IFERROR(Table9[[#This Row],[Total Compensation]]/Table9[[#This Row],[Hours in School Year]],"")</f>
        <v/>
      </c>
      <c r="V464" s="7" t="str">
        <f t="shared" si="30"/>
        <v/>
      </c>
      <c r="Y464" s="8" t="str">
        <f t="shared" si="31"/>
        <v/>
      </c>
    </row>
    <row r="465" spans="2:25" x14ac:dyDescent="0.25">
      <c r="B465" s="1"/>
      <c r="C465" s="1"/>
      <c r="G465" s="7"/>
      <c r="H465" s="7">
        <f t="shared" si="28"/>
        <v>0</v>
      </c>
      <c r="I465" s="7"/>
      <c r="J465" s="7">
        <f t="shared" si="29"/>
        <v>0</v>
      </c>
      <c r="K465" s="43">
        <f>Table9[[#This Row],[Wages]]*'1 Spec Ed Teacher'!$H$3</f>
        <v>0</v>
      </c>
      <c r="L465" s="7"/>
      <c r="M465" s="7"/>
      <c r="N465" s="7"/>
      <c r="O465" s="7"/>
      <c r="R46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65" s="7"/>
      <c r="T465" s="7" t="str">
        <f>IFERROR(Table9[[#This Row],[Total Compensation]]/Table9[[#This Row],[Hours in School Year]],"")</f>
        <v/>
      </c>
      <c r="V465" s="7" t="str">
        <f t="shared" si="30"/>
        <v/>
      </c>
      <c r="Y465" s="8" t="str">
        <f t="shared" si="31"/>
        <v/>
      </c>
    </row>
    <row r="466" spans="2:25" x14ac:dyDescent="0.25">
      <c r="B466" s="1"/>
      <c r="C466" s="1"/>
      <c r="G466" s="7"/>
      <c r="H466" s="7">
        <f t="shared" si="28"/>
        <v>0</v>
      </c>
      <c r="I466" s="7"/>
      <c r="J466" s="7">
        <f t="shared" si="29"/>
        <v>0</v>
      </c>
      <c r="K466" s="43">
        <f>Table9[[#This Row],[Wages]]*'1 Spec Ed Teacher'!$H$3</f>
        <v>0</v>
      </c>
      <c r="L466" s="7"/>
      <c r="M466" s="7"/>
      <c r="N466" s="7"/>
      <c r="O466" s="7"/>
      <c r="R46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66" s="7"/>
      <c r="T466" s="7" t="str">
        <f>IFERROR(Table9[[#This Row],[Total Compensation]]/Table9[[#This Row],[Hours in School Year]],"")</f>
        <v/>
      </c>
      <c r="V466" s="7" t="str">
        <f t="shared" si="30"/>
        <v/>
      </c>
      <c r="Y466" s="8" t="str">
        <f t="shared" si="31"/>
        <v/>
      </c>
    </row>
    <row r="467" spans="2:25" x14ac:dyDescent="0.25">
      <c r="B467" s="1"/>
      <c r="C467" s="1"/>
      <c r="G467" s="7"/>
      <c r="H467" s="7">
        <f t="shared" si="28"/>
        <v>0</v>
      </c>
      <c r="I467" s="7"/>
      <c r="J467" s="7">
        <f t="shared" si="29"/>
        <v>0</v>
      </c>
      <c r="K467" s="43">
        <f>Table9[[#This Row],[Wages]]*'1 Spec Ed Teacher'!$H$3</f>
        <v>0</v>
      </c>
      <c r="L467" s="7"/>
      <c r="M467" s="7"/>
      <c r="N467" s="7"/>
      <c r="O467" s="7"/>
      <c r="R46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67" s="7"/>
      <c r="T467" s="7" t="str">
        <f>IFERROR(Table9[[#This Row],[Total Compensation]]/Table9[[#This Row],[Hours in School Year]],"")</f>
        <v/>
      </c>
      <c r="V467" s="7" t="str">
        <f t="shared" si="30"/>
        <v/>
      </c>
      <c r="Y467" s="8" t="str">
        <f t="shared" si="31"/>
        <v/>
      </c>
    </row>
    <row r="468" spans="2:25" x14ac:dyDescent="0.25">
      <c r="B468" s="1"/>
      <c r="C468" s="1"/>
      <c r="G468" s="7"/>
      <c r="H468" s="7">
        <f t="shared" si="28"/>
        <v>0</v>
      </c>
      <c r="I468" s="7"/>
      <c r="J468" s="7">
        <f t="shared" si="29"/>
        <v>0</v>
      </c>
      <c r="K468" s="43">
        <f>Table9[[#This Row],[Wages]]*'1 Spec Ed Teacher'!$H$3</f>
        <v>0</v>
      </c>
      <c r="L468" s="7"/>
      <c r="M468" s="7"/>
      <c r="N468" s="7"/>
      <c r="O468" s="7"/>
      <c r="R46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68" s="7"/>
      <c r="T468" s="7" t="str">
        <f>IFERROR(Table9[[#This Row],[Total Compensation]]/Table9[[#This Row],[Hours in School Year]],"")</f>
        <v/>
      </c>
      <c r="V468" s="7" t="str">
        <f t="shared" si="30"/>
        <v/>
      </c>
      <c r="Y468" s="8" t="str">
        <f t="shared" si="31"/>
        <v/>
      </c>
    </row>
    <row r="469" spans="2:25" x14ac:dyDescent="0.25">
      <c r="B469" s="1"/>
      <c r="C469" s="1"/>
      <c r="G469" s="7"/>
      <c r="H469" s="7">
        <f t="shared" si="28"/>
        <v>0</v>
      </c>
      <c r="I469" s="7"/>
      <c r="J469" s="7">
        <f t="shared" si="29"/>
        <v>0</v>
      </c>
      <c r="K469" s="43">
        <f>Table9[[#This Row],[Wages]]*'1 Spec Ed Teacher'!$H$3</f>
        <v>0</v>
      </c>
      <c r="L469" s="7"/>
      <c r="M469" s="7"/>
      <c r="N469" s="7"/>
      <c r="O469" s="7"/>
      <c r="R46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69" s="7"/>
      <c r="T469" s="7" t="str">
        <f>IFERROR(Table9[[#This Row],[Total Compensation]]/Table9[[#This Row],[Hours in School Year]],"")</f>
        <v/>
      </c>
      <c r="V469" s="7" t="str">
        <f t="shared" si="30"/>
        <v/>
      </c>
      <c r="Y469" s="8" t="str">
        <f t="shared" si="31"/>
        <v/>
      </c>
    </row>
    <row r="470" spans="2:25" x14ac:dyDescent="0.25">
      <c r="B470" s="1"/>
      <c r="C470" s="1"/>
      <c r="G470" s="7"/>
      <c r="H470" s="7">
        <f t="shared" si="28"/>
        <v>0</v>
      </c>
      <c r="I470" s="7"/>
      <c r="J470" s="7">
        <f t="shared" si="29"/>
        <v>0</v>
      </c>
      <c r="K470" s="43">
        <f>Table9[[#This Row],[Wages]]*'1 Spec Ed Teacher'!$H$3</f>
        <v>0</v>
      </c>
      <c r="L470" s="7"/>
      <c r="M470" s="7"/>
      <c r="N470" s="7"/>
      <c r="O470" s="7"/>
      <c r="R47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70" s="7"/>
      <c r="T470" s="7" t="str">
        <f>IFERROR(Table9[[#This Row],[Total Compensation]]/Table9[[#This Row],[Hours in School Year]],"")</f>
        <v/>
      </c>
      <c r="V470" s="7" t="str">
        <f t="shared" si="30"/>
        <v/>
      </c>
      <c r="Y470" s="8" t="str">
        <f t="shared" si="31"/>
        <v/>
      </c>
    </row>
    <row r="471" spans="2:25" x14ac:dyDescent="0.25">
      <c r="B471" s="1"/>
      <c r="C471" s="1"/>
      <c r="G471" s="7"/>
      <c r="H471" s="7">
        <f t="shared" si="28"/>
        <v>0</v>
      </c>
      <c r="I471" s="7"/>
      <c r="J471" s="7">
        <f t="shared" si="29"/>
        <v>0</v>
      </c>
      <c r="K471" s="43">
        <f>Table9[[#This Row],[Wages]]*'1 Spec Ed Teacher'!$H$3</f>
        <v>0</v>
      </c>
      <c r="L471" s="7"/>
      <c r="M471" s="7"/>
      <c r="N471" s="7"/>
      <c r="O471" s="7"/>
      <c r="R47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71" s="7"/>
      <c r="T471" s="7" t="str">
        <f>IFERROR(Table9[[#This Row],[Total Compensation]]/Table9[[#This Row],[Hours in School Year]],"")</f>
        <v/>
      </c>
      <c r="V471" s="7" t="str">
        <f t="shared" si="30"/>
        <v/>
      </c>
      <c r="Y471" s="8" t="str">
        <f t="shared" si="31"/>
        <v/>
      </c>
    </row>
    <row r="472" spans="2:25" x14ac:dyDescent="0.25">
      <c r="B472" s="1"/>
      <c r="C472" s="1"/>
      <c r="G472" s="7"/>
      <c r="H472" s="7">
        <f t="shared" si="28"/>
        <v>0</v>
      </c>
      <c r="I472" s="7"/>
      <c r="J472" s="7">
        <f t="shared" si="29"/>
        <v>0</v>
      </c>
      <c r="K472" s="43">
        <f>Table9[[#This Row],[Wages]]*'1 Spec Ed Teacher'!$H$3</f>
        <v>0</v>
      </c>
      <c r="L472" s="7"/>
      <c r="M472" s="7"/>
      <c r="N472" s="7"/>
      <c r="O472" s="7"/>
      <c r="R47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72" s="7"/>
      <c r="T472" s="7" t="str">
        <f>IFERROR(Table9[[#This Row],[Total Compensation]]/Table9[[#This Row],[Hours in School Year]],"")</f>
        <v/>
      </c>
      <c r="V472" s="7" t="str">
        <f t="shared" si="30"/>
        <v/>
      </c>
      <c r="Y472" s="8" t="str">
        <f t="shared" si="31"/>
        <v/>
      </c>
    </row>
    <row r="473" spans="2:25" x14ac:dyDescent="0.25">
      <c r="B473" s="1"/>
      <c r="C473" s="1"/>
      <c r="G473" s="7"/>
      <c r="H473" s="7">
        <f t="shared" si="28"/>
        <v>0</v>
      </c>
      <c r="I473" s="7"/>
      <c r="J473" s="7">
        <f t="shared" si="29"/>
        <v>0</v>
      </c>
      <c r="K473" s="43">
        <f>Table9[[#This Row],[Wages]]*'1 Spec Ed Teacher'!$H$3</f>
        <v>0</v>
      </c>
      <c r="L473" s="7"/>
      <c r="M473" s="7"/>
      <c r="N473" s="7"/>
      <c r="O473" s="7"/>
      <c r="R47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73" s="7"/>
      <c r="T473" s="7" t="str">
        <f>IFERROR(Table9[[#This Row],[Total Compensation]]/Table9[[#This Row],[Hours in School Year]],"")</f>
        <v/>
      </c>
      <c r="V473" s="7" t="str">
        <f t="shared" si="30"/>
        <v/>
      </c>
      <c r="Y473" s="8" t="str">
        <f t="shared" si="31"/>
        <v/>
      </c>
    </row>
    <row r="474" spans="2:25" x14ac:dyDescent="0.25">
      <c r="B474" s="1"/>
      <c r="C474" s="1"/>
      <c r="G474" s="7"/>
      <c r="H474" s="7">
        <f t="shared" si="28"/>
        <v>0</v>
      </c>
      <c r="I474" s="7"/>
      <c r="J474" s="7">
        <f t="shared" si="29"/>
        <v>0</v>
      </c>
      <c r="K474" s="43">
        <f>Table9[[#This Row],[Wages]]*'1 Spec Ed Teacher'!$H$3</f>
        <v>0</v>
      </c>
      <c r="L474" s="7"/>
      <c r="M474" s="7"/>
      <c r="N474" s="7"/>
      <c r="O474" s="7"/>
      <c r="R47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74" s="7"/>
      <c r="T474" s="7" t="str">
        <f>IFERROR(Table9[[#This Row],[Total Compensation]]/Table9[[#This Row],[Hours in School Year]],"")</f>
        <v/>
      </c>
      <c r="V474" s="7" t="str">
        <f t="shared" si="30"/>
        <v/>
      </c>
      <c r="Y474" s="8" t="str">
        <f t="shared" si="31"/>
        <v/>
      </c>
    </row>
    <row r="475" spans="2:25" x14ac:dyDescent="0.25">
      <c r="B475" s="1"/>
      <c r="C475" s="1"/>
      <c r="G475" s="7"/>
      <c r="H475" s="7">
        <f t="shared" si="28"/>
        <v>0</v>
      </c>
      <c r="I475" s="7"/>
      <c r="J475" s="7">
        <f t="shared" si="29"/>
        <v>0</v>
      </c>
      <c r="K475" s="43">
        <f>Table9[[#This Row],[Wages]]*'1 Spec Ed Teacher'!$H$3</f>
        <v>0</v>
      </c>
      <c r="L475" s="7"/>
      <c r="M475" s="7"/>
      <c r="N475" s="7"/>
      <c r="O475" s="7"/>
      <c r="R47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75" s="7"/>
      <c r="T475" s="7" t="str">
        <f>IFERROR(Table9[[#This Row],[Total Compensation]]/Table9[[#This Row],[Hours in School Year]],"")</f>
        <v/>
      </c>
      <c r="V475" s="7" t="str">
        <f t="shared" si="30"/>
        <v/>
      </c>
      <c r="Y475" s="8" t="str">
        <f t="shared" si="31"/>
        <v/>
      </c>
    </row>
    <row r="476" spans="2:25" x14ac:dyDescent="0.25">
      <c r="B476" s="1"/>
      <c r="C476" s="1"/>
      <c r="G476" s="7"/>
      <c r="H476" s="7">
        <f t="shared" si="28"/>
        <v>0</v>
      </c>
      <c r="I476" s="7"/>
      <c r="J476" s="7">
        <f t="shared" si="29"/>
        <v>0</v>
      </c>
      <c r="K476" s="43">
        <f>Table9[[#This Row],[Wages]]*'1 Spec Ed Teacher'!$H$3</f>
        <v>0</v>
      </c>
      <c r="L476" s="7"/>
      <c r="M476" s="7"/>
      <c r="N476" s="7"/>
      <c r="O476" s="7"/>
      <c r="R47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76" s="7"/>
      <c r="T476" s="7" t="str">
        <f>IFERROR(Table9[[#This Row],[Total Compensation]]/Table9[[#This Row],[Hours in School Year]],"")</f>
        <v/>
      </c>
      <c r="V476" s="7" t="str">
        <f t="shared" si="30"/>
        <v/>
      </c>
      <c r="Y476" s="8" t="str">
        <f t="shared" si="31"/>
        <v/>
      </c>
    </row>
    <row r="477" spans="2:25" x14ac:dyDescent="0.25">
      <c r="B477" s="1"/>
      <c r="C477" s="1"/>
      <c r="G477" s="7"/>
      <c r="H477" s="7">
        <f t="shared" si="28"/>
        <v>0</v>
      </c>
      <c r="I477" s="7"/>
      <c r="J477" s="7">
        <f t="shared" si="29"/>
        <v>0</v>
      </c>
      <c r="K477" s="43">
        <f>Table9[[#This Row],[Wages]]*'1 Spec Ed Teacher'!$H$3</f>
        <v>0</v>
      </c>
      <c r="L477" s="7"/>
      <c r="M477" s="7"/>
      <c r="N477" s="7"/>
      <c r="O477" s="7"/>
      <c r="R47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77" s="7"/>
      <c r="T477" s="7" t="str">
        <f>IFERROR(Table9[[#This Row],[Total Compensation]]/Table9[[#This Row],[Hours in School Year]],"")</f>
        <v/>
      </c>
      <c r="V477" s="7" t="str">
        <f t="shared" si="30"/>
        <v/>
      </c>
      <c r="Y477" s="8" t="str">
        <f t="shared" si="31"/>
        <v/>
      </c>
    </row>
    <row r="478" spans="2:25" x14ac:dyDescent="0.25">
      <c r="B478" s="1"/>
      <c r="C478" s="1"/>
      <c r="G478" s="7"/>
      <c r="H478" s="7">
        <f t="shared" si="28"/>
        <v>0</v>
      </c>
      <c r="I478" s="7"/>
      <c r="J478" s="7">
        <f t="shared" si="29"/>
        <v>0</v>
      </c>
      <c r="K478" s="43">
        <f>Table9[[#This Row],[Wages]]*'1 Spec Ed Teacher'!$H$3</f>
        <v>0</v>
      </c>
      <c r="L478" s="7"/>
      <c r="M478" s="7"/>
      <c r="N478" s="7"/>
      <c r="O478" s="7"/>
      <c r="R47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78" s="7"/>
      <c r="T478" s="7" t="str">
        <f>IFERROR(Table9[[#This Row],[Total Compensation]]/Table9[[#This Row],[Hours in School Year]],"")</f>
        <v/>
      </c>
      <c r="V478" s="7" t="str">
        <f t="shared" si="30"/>
        <v/>
      </c>
      <c r="Y478" s="8" t="str">
        <f t="shared" si="31"/>
        <v/>
      </c>
    </row>
    <row r="479" spans="2:25" x14ac:dyDescent="0.25">
      <c r="B479" s="1"/>
      <c r="C479" s="1"/>
      <c r="G479" s="7"/>
      <c r="H479" s="7">
        <f t="shared" si="28"/>
        <v>0</v>
      </c>
      <c r="I479" s="7"/>
      <c r="J479" s="7">
        <f t="shared" si="29"/>
        <v>0</v>
      </c>
      <c r="K479" s="43">
        <f>Table9[[#This Row],[Wages]]*'1 Spec Ed Teacher'!$H$3</f>
        <v>0</v>
      </c>
      <c r="L479" s="7"/>
      <c r="M479" s="7"/>
      <c r="N479" s="7"/>
      <c r="O479" s="7"/>
      <c r="R47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79" s="7"/>
      <c r="T479" s="7" t="str">
        <f>IFERROR(Table9[[#This Row],[Total Compensation]]/Table9[[#This Row],[Hours in School Year]],"")</f>
        <v/>
      </c>
      <c r="V479" s="7" t="str">
        <f t="shared" si="30"/>
        <v/>
      </c>
      <c r="Y479" s="8" t="str">
        <f t="shared" si="31"/>
        <v/>
      </c>
    </row>
    <row r="480" spans="2:25" x14ac:dyDescent="0.25">
      <c r="B480" s="1"/>
      <c r="C480" s="1"/>
      <c r="G480" s="7"/>
      <c r="H480" s="7">
        <f t="shared" si="28"/>
        <v>0</v>
      </c>
      <c r="I480" s="7"/>
      <c r="J480" s="7">
        <f t="shared" si="29"/>
        <v>0</v>
      </c>
      <c r="K480" s="43">
        <f>Table9[[#This Row],[Wages]]*'1 Spec Ed Teacher'!$H$3</f>
        <v>0</v>
      </c>
      <c r="L480" s="7"/>
      <c r="M480" s="7"/>
      <c r="N480" s="7"/>
      <c r="O480" s="7"/>
      <c r="R48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80" s="7"/>
      <c r="T480" s="7" t="str">
        <f>IFERROR(Table9[[#This Row],[Total Compensation]]/Table9[[#This Row],[Hours in School Year]],"")</f>
        <v/>
      </c>
      <c r="V480" s="7" t="str">
        <f t="shared" si="30"/>
        <v/>
      </c>
      <c r="Y480" s="8" t="str">
        <f t="shared" si="31"/>
        <v/>
      </c>
    </row>
    <row r="481" spans="2:25" x14ac:dyDescent="0.25">
      <c r="B481" s="1"/>
      <c r="C481" s="1"/>
      <c r="G481" s="7"/>
      <c r="H481" s="7">
        <f t="shared" si="28"/>
        <v>0</v>
      </c>
      <c r="I481" s="7"/>
      <c r="J481" s="7">
        <f t="shared" si="29"/>
        <v>0</v>
      </c>
      <c r="K481" s="43">
        <f>Table9[[#This Row],[Wages]]*'1 Spec Ed Teacher'!$H$3</f>
        <v>0</v>
      </c>
      <c r="L481" s="7"/>
      <c r="M481" s="7"/>
      <c r="N481" s="7"/>
      <c r="O481" s="7"/>
      <c r="R48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81" s="7"/>
      <c r="T481" s="7" t="str">
        <f>IFERROR(Table9[[#This Row],[Total Compensation]]/Table9[[#This Row],[Hours in School Year]],"")</f>
        <v/>
      </c>
      <c r="V481" s="7" t="str">
        <f t="shared" si="30"/>
        <v/>
      </c>
      <c r="Y481" s="8" t="str">
        <f t="shared" si="31"/>
        <v/>
      </c>
    </row>
    <row r="482" spans="2:25" x14ac:dyDescent="0.25">
      <c r="B482" s="1"/>
      <c r="C482" s="1"/>
      <c r="G482" s="7"/>
      <c r="H482" s="7">
        <f t="shared" si="28"/>
        <v>0</v>
      </c>
      <c r="I482" s="7"/>
      <c r="J482" s="7">
        <f t="shared" si="29"/>
        <v>0</v>
      </c>
      <c r="K482" s="43">
        <f>Table9[[#This Row],[Wages]]*'1 Spec Ed Teacher'!$H$3</f>
        <v>0</v>
      </c>
      <c r="L482" s="7"/>
      <c r="M482" s="7"/>
      <c r="N482" s="7"/>
      <c r="O482" s="7"/>
      <c r="R48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82" s="7"/>
      <c r="T482" s="7" t="str">
        <f>IFERROR(Table9[[#This Row],[Total Compensation]]/Table9[[#This Row],[Hours in School Year]],"")</f>
        <v/>
      </c>
      <c r="V482" s="7" t="str">
        <f t="shared" si="30"/>
        <v/>
      </c>
      <c r="Y482" s="8" t="str">
        <f t="shared" si="31"/>
        <v/>
      </c>
    </row>
    <row r="483" spans="2:25" x14ac:dyDescent="0.25">
      <c r="B483" s="1"/>
      <c r="C483" s="1"/>
      <c r="G483" s="7"/>
      <c r="H483" s="7">
        <f t="shared" si="28"/>
        <v>0</v>
      </c>
      <c r="I483" s="7"/>
      <c r="J483" s="7">
        <f t="shared" si="29"/>
        <v>0</v>
      </c>
      <c r="K483" s="43">
        <f>Table9[[#This Row],[Wages]]*'1 Spec Ed Teacher'!$H$3</f>
        <v>0</v>
      </c>
      <c r="L483" s="7"/>
      <c r="M483" s="7"/>
      <c r="N483" s="7"/>
      <c r="O483" s="7"/>
      <c r="R48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83" s="7"/>
      <c r="T483" s="7" t="str">
        <f>IFERROR(Table9[[#This Row],[Total Compensation]]/Table9[[#This Row],[Hours in School Year]],"")</f>
        <v/>
      </c>
      <c r="V483" s="7" t="str">
        <f t="shared" si="30"/>
        <v/>
      </c>
      <c r="Y483" s="8" t="str">
        <f t="shared" si="31"/>
        <v/>
      </c>
    </row>
    <row r="484" spans="2:25" x14ac:dyDescent="0.25">
      <c r="B484" s="1"/>
      <c r="C484" s="1"/>
      <c r="G484" s="7"/>
      <c r="H484" s="7">
        <f t="shared" si="28"/>
        <v>0</v>
      </c>
      <c r="I484" s="7"/>
      <c r="J484" s="7">
        <f t="shared" si="29"/>
        <v>0</v>
      </c>
      <c r="K484" s="43">
        <f>Table9[[#This Row],[Wages]]*'1 Spec Ed Teacher'!$H$3</f>
        <v>0</v>
      </c>
      <c r="L484" s="7"/>
      <c r="M484" s="7"/>
      <c r="N484" s="7"/>
      <c r="O484" s="7"/>
      <c r="R48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84" s="7"/>
      <c r="T484" s="7" t="str">
        <f>IFERROR(Table9[[#This Row],[Total Compensation]]/Table9[[#This Row],[Hours in School Year]],"")</f>
        <v/>
      </c>
      <c r="V484" s="7" t="str">
        <f t="shared" si="30"/>
        <v/>
      </c>
      <c r="Y484" s="8" t="str">
        <f t="shared" si="31"/>
        <v/>
      </c>
    </row>
    <row r="485" spans="2:25" x14ac:dyDescent="0.25">
      <c r="B485" s="1"/>
      <c r="C485" s="1"/>
      <c r="G485" s="7"/>
      <c r="H485" s="7">
        <f t="shared" si="28"/>
        <v>0</v>
      </c>
      <c r="I485" s="7"/>
      <c r="J485" s="7">
        <f t="shared" si="29"/>
        <v>0</v>
      </c>
      <c r="K485" s="43">
        <f>Table9[[#This Row],[Wages]]*'1 Spec Ed Teacher'!$H$3</f>
        <v>0</v>
      </c>
      <c r="L485" s="7"/>
      <c r="M485" s="7"/>
      <c r="N485" s="7"/>
      <c r="O485" s="7"/>
      <c r="R48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85" s="7"/>
      <c r="T485" s="7" t="str">
        <f>IFERROR(Table9[[#This Row],[Total Compensation]]/Table9[[#This Row],[Hours in School Year]],"")</f>
        <v/>
      </c>
      <c r="V485" s="7" t="str">
        <f t="shared" si="30"/>
        <v/>
      </c>
      <c r="Y485" s="8" t="str">
        <f t="shared" si="31"/>
        <v/>
      </c>
    </row>
    <row r="486" spans="2:25" x14ac:dyDescent="0.25">
      <c r="B486" s="1"/>
      <c r="C486" s="1"/>
      <c r="G486" s="7"/>
      <c r="H486" s="7">
        <f t="shared" si="28"/>
        <v>0</v>
      </c>
      <c r="I486" s="7"/>
      <c r="J486" s="7">
        <f t="shared" si="29"/>
        <v>0</v>
      </c>
      <c r="K486" s="43">
        <f>Table9[[#This Row],[Wages]]*'1 Spec Ed Teacher'!$H$3</f>
        <v>0</v>
      </c>
      <c r="L486" s="7"/>
      <c r="M486" s="7"/>
      <c r="N486" s="7"/>
      <c r="O486" s="7"/>
      <c r="R48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86" s="7"/>
      <c r="T486" s="7" t="str">
        <f>IFERROR(Table9[[#This Row],[Total Compensation]]/Table9[[#This Row],[Hours in School Year]],"")</f>
        <v/>
      </c>
      <c r="V486" s="7" t="str">
        <f t="shared" si="30"/>
        <v/>
      </c>
      <c r="Y486" s="8" t="str">
        <f t="shared" si="31"/>
        <v/>
      </c>
    </row>
    <row r="487" spans="2:25" x14ac:dyDescent="0.25">
      <c r="B487" s="1"/>
      <c r="C487" s="1"/>
      <c r="G487" s="7"/>
      <c r="H487" s="7">
        <f t="shared" si="28"/>
        <v>0</v>
      </c>
      <c r="I487" s="7"/>
      <c r="J487" s="7">
        <f t="shared" si="29"/>
        <v>0</v>
      </c>
      <c r="K487" s="43">
        <f>Table9[[#This Row],[Wages]]*'1 Spec Ed Teacher'!$H$3</f>
        <v>0</v>
      </c>
      <c r="L487" s="7"/>
      <c r="M487" s="7"/>
      <c r="N487" s="7"/>
      <c r="O487" s="7"/>
      <c r="R48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87" s="7"/>
      <c r="T487" s="7" t="str">
        <f>IFERROR(Table9[[#This Row],[Total Compensation]]/Table9[[#This Row],[Hours in School Year]],"")</f>
        <v/>
      </c>
      <c r="V487" s="7" t="str">
        <f t="shared" si="30"/>
        <v/>
      </c>
      <c r="Y487" s="8" t="str">
        <f t="shared" si="31"/>
        <v/>
      </c>
    </row>
    <row r="488" spans="2:25" x14ac:dyDescent="0.25">
      <c r="B488" s="1"/>
      <c r="C488" s="1"/>
      <c r="G488" s="7"/>
      <c r="H488" s="7">
        <f t="shared" si="28"/>
        <v>0</v>
      </c>
      <c r="I488" s="7"/>
      <c r="J488" s="7">
        <f t="shared" si="29"/>
        <v>0</v>
      </c>
      <c r="K488" s="43">
        <f>Table9[[#This Row],[Wages]]*'1 Spec Ed Teacher'!$H$3</f>
        <v>0</v>
      </c>
      <c r="L488" s="7"/>
      <c r="M488" s="7"/>
      <c r="N488" s="7"/>
      <c r="O488" s="7"/>
      <c r="R48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88" s="7"/>
      <c r="T488" s="7" t="str">
        <f>IFERROR(Table9[[#This Row],[Total Compensation]]/Table9[[#This Row],[Hours in School Year]],"")</f>
        <v/>
      </c>
      <c r="V488" s="7" t="str">
        <f t="shared" si="30"/>
        <v/>
      </c>
      <c r="Y488" s="8" t="str">
        <f t="shared" si="31"/>
        <v/>
      </c>
    </row>
    <row r="489" spans="2:25" x14ac:dyDescent="0.25">
      <c r="B489" s="1"/>
      <c r="C489" s="1"/>
      <c r="G489" s="7"/>
      <c r="H489" s="7">
        <f t="shared" si="28"/>
        <v>0</v>
      </c>
      <c r="I489" s="7"/>
      <c r="J489" s="7">
        <f t="shared" si="29"/>
        <v>0</v>
      </c>
      <c r="K489" s="43">
        <f>Table9[[#This Row],[Wages]]*'1 Spec Ed Teacher'!$H$3</f>
        <v>0</v>
      </c>
      <c r="L489" s="7"/>
      <c r="M489" s="7"/>
      <c r="N489" s="7"/>
      <c r="O489" s="7"/>
      <c r="R48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89" s="7"/>
      <c r="T489" s="7" t="str">
        <f>IFERROR(Table9[[#This Row],[Total Compensation]]/Table9[[#This Row],[Hours in School Year]],"")</f>
        <v/>
      </c>
      <c r="V489" s="7" t="str">
        <f t="shared" si="30"/>
        <v/>
      </c>
      <c r="Y489" s="8" t="str">
        <f t="shared" si="31"/>
        <v/>
      </c>
    </row>
    <row r="490" spans="2:25" x14ac:dyDescent="0.25">
      <c r="B490" s="1"/>
      <c r="C490" s="1"/>
      <c r="G490" s="7"/>
      <c r="H490" s="7">
        <f t="shared" si="28"/>
        <v>0</v>
      </c>
      <c r="I490" s="7"/>
      <c r="J490" s="7">
        <f t="shared" si="29"/>
        <v>0</v>
      </c>
      <c r="K490" s="43">
        <f>Table9[[#This Row],[Wages]]*'1 Spec Ed Teacher'!$H$3</f>
        <v>0</v>
      </c>
      <c r="L490" s="7"/>
      <c r="M490" s="7"/>
      <c r="N490" s="7"/>
      <c r="O490" s="7"/>
      <c r="R49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90" s="7"/>
      <c r="T490" s="7" t="str">
        <f>IFERROR(Table9[[#This Row],[Total Compensation]]/Table9[[#This Row],[Hours in School Year]],"")</f>
        <v/>
      </c>
      <c r="V490" s="7" t="str">
        <f t="shared" si="30"/>
        <v/>
      </c>
      <c r="Y490" s="8" t="str">
        <f t="shared" si="31"/>
        <v/>
      </c>
    </row>
    <row r="491" spans="2:25" x14ac:dyDescent="0.25">
      <c r="B491" s="1"/>
      <c r="C491" s="1"/>
      <c r="G491" s="7"/>
      <c r="H491" s="7">
        <f t="shared" si="28"/>
        <v>0</v>
      </c>
      <c r="I491" s="7"/>
      <c r="J491" s="7">
        <f t="shared" si="29"/>
        <v>0</v>
      </c>
      <c r="K491" s="43">
        <f>Table9[[#This Row],[Wages]]*'1 Spec Ed Teacher'!$H$3</f>
        <v>0</v>
      </c>
      <c r="L491" s="7"/>
      <c r="M491" s="7"/>
      <c r="N491" s="7"/>
      <c r="O491" s="7"/>
      <c r="R49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91" s="7"/>
      <c r="T491" s="7" t="str">
        <f>IFERROR(Table9[[#This Row],[Total Compensation]]/Table9[[#This Row],[Hours in School Year]],"")</f>
        <v/>
      </c>
      <c r="V491" s="7" t="str">
        <f t="shared" si="30"/>
        <v/>
      </c>
      <c r="Y491" s="8" t="str">
        <f t="shared" si="31"/>
        <v/>
      </c>
    </row>
    <row r="492" spans="2:25" x14ac:dyDescent="0.25">
      <c r="B492" s="1"/>
      <c r="C492" s="1"/>
      <c r="G492" s="7"/>
      <c r="H492" s="7">
        <f t="shared" si="28"/>
        <v>0</v>
      </c>
      <c r="I492" s="7"/>
      <c r="J492" s="7">
        <f t="shared" si="29"/>
        <v>0</v>
      </c>
      <c r="K492" s="43">
        <f>Table9[[#This Row],[Wages]]*'1 Spec Ed Teacher'!$H$3</f>
        <v>0</v>
      </c>
      <c r="L492" s="7"/>
      <c r="M492" s="7"/>
      <c r="N492" s="7"/>
      <c r="O492" s="7"/>
      <c r="R49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92" s="7"/>
      <c r="T492" s="7" t="str">
        <f>IFERROR(Table9[[#This Row],[Total Compensation]]/Table9[[#This Row],[Hours in School Year]],"")</f>
        <v/>
      </c>
      <c r="V492" s="7" t="str">
        <f t="shared" si="30"/>
        <v/>
      </c>
      <c r="Y492" s="8" t="str">
        <f t="shared" si="31"/>
        <v/>
      </c>
    </row>
    <row r="493" spans="2:25" x14ac:dyDescent="0.25">
      <c r="B493" s="1"/>
      <c r="C493" s="1"/>
      <c r="G493" s="7"/>
      <c r="H493" s="7">
        <f t="shared" si="28"/>
        <v>0</v>
      </c>
      <c r="I493" s="7"/>
      <c r="J493" s="7">
        <f t="shared" si="29"/>
        <v>0</v>
      </c>
      <c r="K493" s="43">
        <f>Table9[[#This Row],[Wages]]*'1 Spec Ed Teacher'!$H$3</f>
        <v>0</v>
      </c>
      <c r="L493" s="7"/>
      <c r="M493" s="7"/>
      <c r="N493" s="7"/>
      <c r="O493" s="7"/>
      <c r="R49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93" s="7"/>
      <c r="T493" s="7" t="str">
        <f>IFERROR(Table9[[#This Row],[Total Compensation]]/Table9[[#This Row],[Hours in School Year]],"")</f>
        <v/>
      </c>
      <c r="V493" s="7" t="str">
        <f t="shared" si="30"/>
        <v/>
      </c>
      <c r="Y493" s="8" t="str">
        <f t="shared" si="31"/>
        <v/>
      </c>
    </row>
    <row r="494" spans="2:25" x14ac:dyDescent="0.25">
      <c r="B494" s="1"/>
      <c r="C494" s="1"/>
      <c r="G494" s="7"/>
      <c r="H494" s="7">
        <f t="shared" si="28"/>
        <v>0</v>
      </c>
      <c r="I494" s="7"/>
      <c r="J494" s="7">
        <f t="shared" si="29"/>
        <v>0</v>
      </c>
      <c r="K494" s="43">
        <f>Table9[[#This Row],[Wages]]*'1 Spec Ed Teacher'!$H$3</f>
        <v>0</v>
      </c>
      <c r="L494" s="7"/>
      <c r="M494" s="7"/>
      <c r="N494" s="7"/>
      <c r="O494" s="7"/>
      <c r="R49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94" s="7"/>
      <c r="T494" s="7" t="str">
        <f>IFERROR(Table9[[#This Row],[Total Compensation]]/Table9[[#This Row],[Hours in School Year]],"")</f>
        <v/>
      </c>
      <c r="V494" s="7" t="str">
        <f t="shared" si="30"/>
        <v/>
      </c>
      <c r="Y494" s="8" t="str">
        <f t="shared" si="31"/>
        <v/>
      </c>
    </row>
    <row r="495" spans="2:25" x14ac:dyDescent="0.25">
      <c r="B495" s="1"/>
      <c r="C495" s="1"/>
      <c r="G495" s="7"/>
      <c r="H495" s="7">
        <f t="shared" si="28"/>
        <v>0</v>
      </c>
      <c r="I495" s="7"/>
      <c r="J495" s="7">
        <f t="shared" si="29"/>
        <v>0</v>
      </c>
      <c r="K495" s="43">
        <f>Table9[[#This Row],[Wages]]*'1 Spec Ed Teacher'!$H$3</f>
        <v>0</v>
      </c>
      <c r="L495" s="7"/>
      <c r="M495" s="7"/>
      <c r="N495" s="7"/>
      <c r="O495" s="7"/>
      <c r="R49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95" s="7"/>
      <c r="T495" s="7" t="str">
        <f>IFERROR(Table9[[#This Row],[Total Compensation]]/Table9[[#This Row],[Hours in School Year]],"")</f>
        <v/>
      </c>
      <c r="V495" s="7" t="str">
        <f t="shared" si="30"/>
        <v/>
      </c>
      <c r="Y495" s="8" t="str">
        <f t="shared" si="31"/>
        <v/>
      </c>
    </row>
    <row r="496" spans="2:25" x14ac:dyDescent="0.25">
      <c r="B496" s="1"/>
      <c r="C496" s="1"/>
      <c r="G496" s="7"/>
      <c r="H496" s="7">
        <f t="shared" si="28"/>
        <v>0</v>
      </c>
      <c r="I496" s="7"/>
      <c r="J496" s="7">
        <f t="shared" si="29"/>
        <v>0</v>
      </c>
      <c r="K496" s="43">
        <f>Table9[[#This Row],[Wages]]*'1 Spec Ed Teacher'!$H$3</f>
        <v>0</v>
      </c>
      <c r="L496" s="7"/>
      <c r="M496" s="7"/>
      <c r="N496" s="7"/>
      <c r="O496" s="7"/>
      <c r="R49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96" s="7"/>
      <c r="T496" s="7" t="str">
        <f>IFERROR(Table9[[#This Row],[Total Compensation]]/Table9[[#This Row],[Hours in School Year]],"")</f>
        <v/>
      </c>
      <c r="V496" s="7" t="str">
        <f t="shared" si="30"/>
        <v/>
      </c>
      <c r="Y496" s="8" t="str">
        <f t="shared" si="31"/>
        <v/>
      </c>
    </row>
    <row r="497" spans="2:25" x14ac:dyDescent="0.25">
      <c r="B497" s="1"/>
      <c r="C497" s="1"/>
      <c r="G497" s="7"/>
      <c r="H497" s="7">
        <f t="shared" si="28"/>
        <v>0</v>
      </c>
      <c r="I497" s="7"/>
      <c r="J497" s="7">
        <f t="shared" si="29"/>
        <v>0</v>
      </c>
      <c r="K497" s="43">
        <f>Table9[[#This Row],[Wages]]*'1 Spec Ed Teacher'!$H$3</f>
        <v>0</v>
      </c>
      <c r="L497" s="7"/>
      <c r="M497" s="7"/>
      <c r="N497" s="7"/>
      <c r="O497" s="7"/>
      <c r="R49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97" s="7"/>
      <c r="T497" s="7" t="str">
        <f>IFERROR(Table9[[#This Row],[Total Compensation]]/Table9[[#This Row],[Hours in School Year]],"")</f>
        <v/>
      </c>
      <c r="V497" s="7" t="str">
        <f t="shared" si="30"/>
        <v/>
      </c>
      <c r="Y497" s="8" t="str">
        <f t="shared" si="31"/>
        <v/>
      </c>
    </row>
    <row r="498" spans="2:25" x14ac:dyDescent="0.25">
      <c r="B498" s="1"/>
      <c r="C498" s="1"/>
      <c r="G498" s="7"/>
      <c r="H498" s="7">
        <f t="shared" si="28"/>
        <v>0</v>
      </c>
      <c r="I498" s="7"/>
      <c r="J498" s="7">
        <f t="shared" si="29"/>
        <v>0</v>
      </c>
      <c r="K498" s="43">
        <f>Table9[[#This Row],[Wages]]*'1 Spec Ed Teacher'!$H$3</f>
        <v>0</v>
      </c>
      <c r="L498" s="7"/>
      <c r="M498" s="7"/>
      <c r="N498" s="7"/>
      <c r="O498" s="7"/>
      <c r="R49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98" s="7"/>
      <c r="T498" s="7" t="str">
        <f>IFERROR(Table9[[#This Row],[Total Compensation]]/Table9[[#This Row],[Hours in School Year]],"")</f>
        <v/>
      </c>
      <c r="V498" s="7" t="str">
        <f t="shared" si="30"/>
        <v/>
      </c>
      <c r="Y498" s="8" t="str">
        <f t="shared" si="31"/>
        <v/>
      </c>
    </row>
    <row r="499" spans="2:25" x14ac:dyDescent="0.25">
      <c r="B499" s="1"/>
      <c r="C499" s="1"/>
      <c r="G499" s="7"/>
      <c r="H499" s="7">
        <f t="shared" si="28"/>
        <v>0</v>
      </c>
      <c r="I499" s="7"/>
      <c r="J499" s="7">
        <f t="shared" si="29"/>
        <v>0</v>
      </c>
      <c r="K499" s="43">
        <f>Table9[[#This Row],[Wages]]*'1 Spec Ed Teacher'!$H$3</f>
        <v>0</v>
      </c>
      <c r="L499" s="7"/>
      <c r="M499" s="7"/>
      <c r="N499" s="7"/>
      <c r="O499" s="7"/>
      <c r="R49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499" s="7"/>
      <c r="T499" s="7" t="str">
        <f>IFERROR(Table9[[#This Row],[Total Compensation]]/Table9[[#This Row],[Hours in School Year]],"")</f>
        <v/>
      </c>
      <c r="V499" s="7" t="str">
        <f t="shared" si="30"/>
        <v/>
      </c>
      <c r="Y499" s="8" t="str">
        <f t="shared" si="31"/>
        <v/>
      </c>
    </row>
    <row r="500" spans="2:25" x14ac:dyDescent="0.25">
      <c r="B500" s="1"/>
      <c r="C500" s="1"/>
      <c r="G500" s="7"/>
      <c r="H500" s="7">
        <f t="shared" si="28"/>
        <v>0</v>
      </c>
      <c r="I500" s="7"/>
      <c r="J500" s="7">
        <f t="shared" si="29"/>
        <v>0</v>
      </c>
      <c r="K500" s="43">
        <f>Table9[[#This Row],[Wages]]*'1 Spec Ed Teacher'!$H$3</f>
        <v>0</v>
      </c>
      <c r="L500" s="7"/>
      <c r="M500" s="7"/>
      <c r="N500" s="7"/>
      <c r="O500" s="7"/>
      <c r="R50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00" s="7"/>
      <c r="T500" s="7" t="str">
        <f>IFERROR(Table9[[#This Row],[Total Compensation]]/Table9[[#This Row],[Hours in School Year]],"")</f>
        <v/>
      </c>
      <c r="V500" s="7" t="str">
        <f t="shared" si="30"/>
        <v/>
      </c>
      <c r="Y500" s="8" t="str">
        <f t="shared" si="31"/>
        <v/>
      </c>
    </row>
    <row r="501" spans="2:25" x14ac:dyDescent="0.25">
      <c r="B501" s="1"/>
      <c r="C501" s="1"/>
      <c r="G501" s="7"/>
      <c r="H501" s="7">
        <f t="shared" si="28"/>
        <v>0</v>
      </c>
      <c r="I501" s="7"/>
      <c r="J501" s="7">
        <f t="shared" si="29"/>
        <v>0</v>
      </c>
      <c r="K501" s="43">
        <f>Table9[[#This Row],[Wages]]*'1 Spec Ed Teacher'!$H$3</f>
        <v>0</v>
      </c>
      <c r="L501" s="7"/>
      <c r="M501" s="7"/>
      <c r="N501" s="7"/>
      <c r="O501" s="7"/>
      <c r="R50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01" s="7"/>
      <c r="T501" s="7" t="str">
        <f>IFERROR(Table9[[#This Row],[Total Compensation]]/Table9[[#This Row],[Hours in School Year]],"")</f>
        <v/>
      </c>
      <c r="V501" s="7" t="str">
        <f t="shared" si="30"/>
        <v/>
      </c>
      <c r="Y501" s="8" t="str">
        <f t="shared" si="31"/>
        <v/>
      </c>
    </row>
    <row r="502" spans="2:25" x14ac:dyDescent="0.25">
      <c r="B502" s="1"/>
      <c r="C502" s="1"/>
      <c r="G502" s="7"/>
      <c r="H502" s="7">
        <f t="shared" si="28"/>
        <v>0</v>
      </c>
      <c r="I502" s="7"/>
      <c r="J502" s="7">
        <f t="shared" si="29"/>
        <v>0</v>
      </c>
      <c r="K502" s="43">
        <f>Table9[[#This Row],[Wages]]*'1 Spec Ed Teacher'!$H$3</f>
        <v>0</v>
      </c>
      <c r="L502" s="7"/>
      <c r="M502" s="7"/>
      <c r="N502" s="7"/>
      <c r="O502" s="7"/>
      <c r="R50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02" s="7"/>
      <c r="T502" s="7" t="str">
        <f>IFERROR(Table9[[#This Row],[Total Compensation]]/Table9[[#This Row],[Hours in School Year]],"")</f>
        <v/>
      </c>
      <c r="V502" s="7" t="str">
        <f t="shared" si="30"/>
        <v/>
      </c>
      <c r="Y502" s="8" t="str">
        <f t="shared" si="31"/>
        <v/>
      </c>
    </row>
    <row r="503" spans="2:25" x14ac:dyDescent="0.25">
      <c r="B503" s="1"/>
      <c r="C503" s="1"/>
      <c r="G503" s="7"/>
      <c r="H503" s="7">
        <f t="shared" si="28"/>
        <v>0</v>
      </c>
      <c r="I503" s="7"/>
      <c r="J503" s="7">
        <f t="shared" si="29"/>
        <v>0</v>
      </c>
      <c r="K503" s="43">
        <f>Table9[[#This Row],[Wages]]*'1 Spec Ed Teacher'!$H$3</f>
        <v>0</v>
      </c>
      <c r="L503" s="7"/>
      <c r="M503" s="7"/>
      <c r="N503" s="7"/>
      <c r="O503" s="7"/>
      <c r="R50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03" s="7"/>
      <c r="T503" s="7" t="str">
        <f>IFERROR(Table9[[#This Row],[Total Compensation]]/Table9[[#This Row],[Hours in School Year]],"")</f>
        <v/>
      </c>
      <c r="V503" s="7" t="str">
        <f t="shared" si="30"/>
        <v/>
      </c>
      <c r="Y503" s="8" t="str">
        <f t="shared" si="31"/>
        <v/>
      </c>
    </row>
    <row r="504" spans="2:25" x14ac:dyDescent="0.25">
      <c r="B504" s="1"/>
      <c r="C504" s="1"/>
      <c r="G504" s="7"/>
      <c r="H504" s="7">
        <f t="shared" si="28"/>
        <v>0</v>
      </c>
      <c r="I504" s="7"/>
      <c r="J504" s="7">
        <f t="shared" si="29"/>
        <v>0</v>
      </c>
      <c r="K504" s="43">
        <f>Table9[[#This Row],[Wages]]*'1 Spec Ed Teacher'!$H$3</f>
        <v>0</v>
      </c>
      <c r="L504" s="7"/>
      <c r="M504" s="7"/>
      <c r="N504" s="7"/>
      <c r="O504" s="7"/>
      <c r="R50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04" s="7"/>
      <c r="T504" s="7" t="str">
        <f>IFERROR(Table9[[#This Row],[Total Compensation]]/Table9[[#This Row],[Hours in School Year]],"")</f>
        <v/>
      </c>
      <c r="V504" s="7" t="str">
        <f t="shared" si="30"/>
        <v/>
      </c>
      <c r="Y504" s="8" t="str">
        <f t="shared" si="31"/>
        <v/>
      </c>
    </row>
    <row r="505" spans="2:25" x14ac:dyDescent="0.25">
      <c r="B505" s="1"/>
      <c r="C505" s="1"/>
      <c r="G505" s="7"/>
      <c r="H505" s="7">
        <f t="shared" si="28"/>
        <v>0</v>
      </c>
      <c r="I505" s="7"/>
      <c r="J505" s="7">
        <f t="shared" si="29"/>
        <v>0</v>
      </c>
      <c r="K505" s="43">
        <f>Table9[[#This Row],[Wages]]*'1 Spec Ed Teacher'!$H$3</f>
        <v>0</v>
      </c>
      <c r="L505" s="7"/>
      <c r="M505" s="7"/>
      <c r="N505" s="7"/>
      <c r="O505" s="7"/>
      <c r="R50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05" s="7"/>
      <c r="T505" s="7" t="str">
        <f>IFERROR(Table9[[#This Row],[Total Compensation]]/Table9[[#This Row],[Hours in School Year]],"")</f>
        <v/>
      </c>
      <c r="V505" s="7" t="str">
        <f t="shared" si="30"/>
        <v/>
      </c>
      <c r="Y505" s="8" t="str">
        <f t="shared" si="31"/>
        <v/>
      </c>
    </row>
    <row r="506" spans="2:25" x14ac:dyDescent="0.25">
      <c r="B506" s="1"/>
      <c r="C506" s="1"/>
      <c r="G506" s="7"/>
      <c r="H506" s="7">
        <f t="shared" si="28"/>
        <v>0</v>
      </c>
      <c r="I506" s="7"/>
      <c r="J506" s="7">
        <f t="shared" si="29"/>
        <v>0</v>
      </c>
      <c r="K506" s="43">
        <f>Table9[[#This Row],[Wages]]*'1 Spec Ed Teacher'!$H$3</f>
        <v>0</v>
      </c>
      <c r="L506" s="7"/>
      <c r="M506" s="7"/>
      <c r="N506" s="7"/>
      <c r="O506" s="7"/>
      <c r="R50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06" s="7"/>
      <c r="T506" s="7" t="str">
        <f>IFERROR(Table9[[#This Row],[Total Compensation]]/Table9[[#This Row],[Hours in School Year]],"")</f>
        <v/>
      </c>
      <c r="V506" s="7" t="str">
        <f t="shared" si="30"/>
        <v/>
      </c>
      <c r="Y506" s="8" t="str">
        <f t="shared" si="31"/>
        <v/>
      </c>
    </row>
    <row r="507" spans="2:25" x14ac:dyDescent="0.25">
      <c r="B507" s="1"/>
      <c r="C507" s="1"/>
      <c r="G507" s="7"/>
      <c r="H507" s="7">
        <f t="shared" si="28"/>
        <v>0</v>
      </c>
      <c r="I507" s="7"/>
      <c r="J507" s="7">
        <f t="shared" si="29"/>
        <v>0</v>
      </c>
      <c r="K507" s="43">
        <f>Table9[[#This Row],[Wages]]*'1 Spec Ed Teacher'!$H$3</f>
        <v>0</v>
      </c>
      <c r="L507" s="7"/>
      <c r="M507" s="7"/>
      <c r="N507" s="7"/>
      <c r="O507" s="7"/>
      <c r="R50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07" s="7"/>
      <c r="T507" s="7" t="str">
        <f>IFERROR(Table9[[#This Row],[Total Compensation]]/Table9[[#This Row],[Hours in School Year]],"")</f>
        <v/>
      </c>
      <c r="V507" s="7" t="str">
        <f t="shared" si="30"/>
        <v/>
      </c>
      <c r="Y507" s="8" t="str">
        <f t="shared" si="31"/>
        <v/>
      </c>
    </row>
    <row r="508" spans="2:25" x14ac:dyDescent="0.25">
      <c r="B508" s="1"/>
      <c r="C508" s="1"/>
      <c r="G508" s="7"/>
      <c r="H508" s="7">
        <f t="shared" si="28"/>
        <v>0</v>
      </c>
      <c r="I508" s="7"/>
      <c r="J508" s="7">
        <f t="shared" si="29"/>
        <v>0</v>
      </c>
      <c r="K508" s="43">
        <f>Table9[[#This Row],[Wages]]*'1 Spec Ed Teacher'!$H$3</f>
        <v>0</v>
      </c>
      <c r="L508" s="7"/>
      <c r="M508" s="7"/>
      <c r="N508" s="7"/>
      <c r="O508" s="7"/>
      <c r="R50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08" s="7"/>
      <c r="T508" s="7" t="str">
        <f>IFERROR(Table9[[#This Row],[Total Compensation]]/Table9[[#This Row],[Hours in School Year]],"")</f>
        <v/>
      </c>
      <c r="V508" s="7" t="str">
        <f t="shared" si="30"/>
        <v/>
      </c>
      <c r="Y508" s="8" t="str">
        <f t="shared" si="31"/>
        <v/>
      </c>
    </row>
    <row r="509" spans="2:25" x14ac:dyDescent="0.25">
      <c r="B509" s="1"/>
      <c r="C509" s="1"/>
      <c r="G509" s="7"/>
      <c r="H509" s="7">
        <f t="shared" si="28"/>
        <v>0</v>
      </c>
      <c r="I509" s="7"/>
      <c r="J509" s="7">
        <f t="shared" si="29"/>
        <v>0</v>
      </c>
      <c r="K509" s="43">
        <f>Table9[[#This Row],[Wages]]*'1 Spec Ed Teacher'!$H$3</f>
        <v>0</v>
      </c>
      <c r="L509" s="7"/>
      <c r="M509" s="7"/>
      <c r="N509" s="7"/>
      <c r="O509" s="7"/>
      <c r="R50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09" s="7"/>
      <c r="T509" s="7" t="str">
        <f>IFERROR(Table9[[#This Row],[Total Compensation]]/Table9[[#This Row],[Hours in School Year]],"")</f>
        <v/>
      </c>
      <c r="V509" s="7" t="str">
        <f t="shared" si="30"/>
        <v/>
      </c>
      <c r="Y509" s="8" t="str">
        <f t="shared" si="31"/>
        <v/>
      </c>
    </row>
    <row r="510" spans="2:25" x14ac:dyDescent="0.25">
      <c r="B510" s="1"/>
      <c r="C510" s="1"/>
      <c r="G510" s="7"/>
      <c r="H510" s="7">
        <f t="shared" si="28"/>
        <v>0</v>
      </c>
      <c r="I510" s="7"/>
      <c r="J510" s="7">
        <f t="shared" si="29"/>
        <v>0</v>
      </c>
      <c r="K510" s="43">
        <f>Table9[[#This Row],[Wages]]*'1 Spec Ed Teacher'!$H$3</f>
        <v>0</v>
      </c>
      <c r="L510" s="7"/>
      <c r="M510" s="7"/>
      <c r="N510" s="7"/>
      <c r="O510" s="7"/>
      <c r="R51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10" s="7"/>
      <c r="T510" s="7" t="str">
        <f>IFERROR(Table9[[#This Row],[Total Compensation]]/Table9[[#This Row],[Hours in School Year]],"")</f>
        <v/>
      </c>
      <c r="V510" s="7" t="str">
        <f t="shared" si="30"/>
        <v/>
      </c>
      <c r="Y510" s="8" t="str">
        <f t="shared" si="31"/>
        <v/>
      </c>
    </row>
    <row r="511" spans="2:25" x14ac:dyDescent="0.25">
      <c r="B511" s="1"/>
      <c r="C511" s="1"/>
      <c r="G511" s="7"/>
      <c r="H511" s="7">
        <f t="shared" si="28"/>
        <v>0</v>
      </c>
      <c r="I511" s="7"/>
      <c r="J511" s="7">
        <f t="shared" si="29"/>
        <v>0</v>
      </c>
      <c r="K511" s="43">
        <f>Table9[[#This Row],[Wages]]*'1 Spec Ed Teacher'!$H$3</f>
        <v>0</v>
      </c>
      <c r="L511" s="7"/>
      <c r="M511" s="7"/>
      <c r="N511" s="7"/>
      <c r="O511" s="7"/>
      <c r="R51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11" s="7"/>
      <c r="T511" s="7" t="str">
        <f>IFERROR(Table9[[#This Row],[Total Compensation]]/Table9[[#This Row],[Hours in School Year]],"")</f>
        <v/>
      </c>
      <c r="V511" s="7" t="str">
        <f t="shared" si="30"/>
        <v/>
      </c>
      <c r="Y511" s="8" t="str">
        <f t="shared" si="31"/>
        <v/>
      </c>
    </row>
    <row r="512" spans="2:25" x14ac:dyDescent="0.25">
      <c r="B512" s="1"/>
      <c r="C512" s="1"/>
      <c r="G512" s="7"/>
      <c r="H512" s="7">
        <f t="shared" si="28"/>
        <v>0</v>
      </c>
      <c r="I512" s="7"/>
      <c r="J512" s="7">
        <f t="shared" si="29"/>
        <v>0</v>
      </c>
      <c r="K512" s="43">
        <f>Table9[[#This Row],[Wages]]*'1 Spec Ed Teacher'!$H$3</f>
        <v>0</v>
      </c>
      <c r="L512" s="7"/>
      <c r="M512" s="7"/>
      <c r="N512" s="7"/>
      <c r="O512" s="7"/>
      <c r="R51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12" s="7"/>
      <c r="T512" s="7" t="str">
        <f>IFERROR(Table9[[#This Row],[Total Compensation]]/Table9[[#This Row],[Hours in School Year]],"")</f>
        <v/>
      </c>
      <c r="V512" s="7" t="str">
        <f t="shared" si="30"/>
        <v/>
      </c>
      <c r="Y512" s="8" t="str">
        <f t="shared" si="31"/>
        <v/>
      </c>
    </row>
    <row r="513" spans="2:25" x14ac:dyDescent="0.25">
      <c r="B513" s="1"/>
      <c r="C513" s="1"/>
      <c r="G513" s="7"/>
      <c r="H513" s="7">
        <f t="shared" si="28"/>
        <v>0</v>
      </c>
      <c r="I513" s="7"/>
      <c r="J513" s="7">
        <f t="shared" si="29"/>
        <v>0</v>
      </c>
      <c r="K513" s="43">
        <f>Table9[[#This Row],[Wages]]*'1 Spec Ed Teacher'!$H$3</f>
        <v>0</v>
      </c>
      <c r="L513" s="7"/>
      <c r="M513" s="7"/>
      <c r="N513" s="7"/>
      <c r="O513" s="7"/>
      <c r="R51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13" s="7"/>
      <c r="T513" s="7" t="str">
        <f>IFERROR(Table9[[#This Row],[Total Compensation]]/Table9[[#This Row],[Hours in School Year]],"")</f>
        <v/>
      </c>
      <c r="V513" s="7" t="str">
        <f t="shared" si="30"/>
        <v/>
      </c>
      <c r="Y513" s="8" t="str">
        <f t="shared" si="31"/>
        <v/>
      </c>
    </row>
    <row r="514" spans="2:25" x14ac:dyDescent="0.25">
      <c r="B514" s="1"/>
      <c r="C514" s="1"/>
      <c r="G514" s="7"/>
      <c r="H514" s="7">
        <f t="shared" si="28"/>
        <v>0</v>
      </c>
      <c r="I514" s="7"/>
      <c r="J514" s="7">
        <f t="shared" si="29"/>
        <v>0</v>
      </c>
      <c r="K514" s="43">
        <f>Table9[[#This Row],[Wages]]*'1 Spec Ed Teacher'!$H$3</f>
        <v>0</v>
      </c>
      <c r="L514" s="7"/>
      <c r="M514" s="7"/>
      <c r="N514" s="7"/>
      <c r="O514" s="7"/>
      <c r="R51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14" s="7"/>
      <c r="T514" s="7" t="str">
        <f>IFERROR(Table9[[#This Row],[Total Compensation]]/Table9[[#This Row],[Hours in School Year]],"")</f>
        <v/>
      </c>
      <c r="V514" s="7" t="str">
        <f t="shared" si="30"/>
        <v/>
      </c>
      <c r="Y514" s="8" t="str">
        <f t="shared" si="31"/>
        <v/>
      </c>
    </row>
    <row r="515" spans="2:25" x14ac:dyDescent="0.25">
      <c r="B515" s="1"/>
      <c r="C515" s="1"/>
      <c r="G515" s="7"/>
      <c r="H515" s="7">
        <f t="shared" si="28"/>
        <v>0</v>
      </c>
      <c r="I515" s="7"/>
      <c r="J515" s="7">
        <f t="shared" si="29"/>
        <v>0</v>
      </c>
      <c r="K515" s="43">
        <f>Table9[[#This Row],[Wages]]*'1 Spec Ed Teacher'!$H$3</f>
        <v>0</v>
      </c>
      <c r="L515" s="7"/>
      <c r="M515" s="7"/>
      <c r="N515" s="7"/>
      <c r="O515" s="7"/>
      <c r="R51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15" s="7"/>
      <c r="T515" s="7" t="str">
        <f>IFERROR(Table9[[#This Row],[Total Compensation]]/Table9[[#This Row],[Hours in School Year]],"")</f>
        <v/>
      </c>
      <c r="V515" s="7" t="str">
        <f t="shared" si="30"/>
        <v/>
      </c>
      <c r="Y515" s="8" t="str">
        <f t="shared" si="31"/>
        <v/>
      </c>
    </row>
    <row r="516" spans="2:25" x14ac:dyDescent="0.25">
      <c r="B516" s="1"/>
      <c r="C516" s="1"/>
      <c r="G516" s="7"/>
      <c r="H516" s="7">
        <f t="shared" si="28"/>
        <v>0</v>
      </c>
      <c r="I516" s="7"/>
      <c r="J516" s="7">
        <f t="shared" si="29"/>
        <v>0</v>
      </c>
      <c r="K516" s="43">
        <f>Table9[[#This Row],[Wages]]*'1 Spec Ed Teacher'!$H$3</f>
        <v>0</v>
      </c>
      <c r="L516" s="7"/>
      <c r="M516" s="7"/>
      <c r="N516" s="7"/>
      <c r="O516" s="7"/>
      <c r="R51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16" s="7"/>
      <c r="T516" s="7" t="str">
        <f>IFERROR(Table9[[#This Row],[Total Compensation]]/Table9[[#This Row],[Hours in School Year]],"")</f>
        <v/>
      </c>
      <c r="V516" s="7" t="str">
        <f t="shared" si="30"/>
        <v/>
      </c>
      <c r="Y516" s="8" t="str">
        <f t="shared" si="31"/>
        <v/>
      </c>
    </row>
    <row r="517" spans="2:25" x14ac:dyDescent="0.25">
      <c r="B517" s="1"/>
      <c r="C517" s="1"/>
      <c r="G517" s="7"/>
      <c r="H517" s="7">
        <f t="shared" ref="H517:H580" si="32">G517*0.14</f>
        <v>0</v>
      </c>
      <c r="I517" s="7"/>
      <c r="J517" s="7">
        <f t="shared" ref="J517:J580" si="33">G517*0.0145</f>
        <v>0</v>
      </c>
      <c r="K517" s="43">
        <f>Table9[[#This Row],[Wages]]*'1 Spec Ed Teacher'!$H$3</f>
        <v>0</v>
      </c>
      <c r="L517" s="7"/>
      <c r="M517" s="7"/>
      <c r="N517" s="7"/>
      <c r="O517" s="7"/>
      <c r="R51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17" s="7"/>
      <c r="T517" s="7" t="str">
        <f>IFERROR(Table9[[#This Row],[Total Compensation]]/Table9[[#This Row],[Hours in School Year]],"")</f>
        <v/>
      </c>
      <c r="V517" s="7" t="str">
        <f t="shared" ref="V517:V580" si="34">IFERROR(IF(D517&gt;0,D517*U517,T517*U517),"")</f>
        <v/>
      </c>
      <c r="Y517" s="8" t="str">
        <f t="shared" si="31"/>
        <v/>
      </c>
    </row>
    <row r="518" spans="2:25" x14ac:dyDescent="0.25">
      <c r="B518" s="1"/>
      <c r="C518" s="1"/>
      <c r="G518" s="7"/>
      <c r="H518" s="7">
        <f t="shared" si="32"/>
        <v>0</v>
      </c>
      <c r="I518" s="7"/>
      <c r="J518" s="7">
        <f t="shared" si="33"/>
        <v>0</v>
      </c>
      <c r="K518" s="43">
        <f>Table9[[#This Row],[Wages]]*'1 Spec Ed Teacher'!$H$3</f>
        <v>0</v>
      </c>
      <c r="L518" s="7"/>
      <c r="M518" s="7"/>
      <c r="N518" s="7"/>
      <c r="O518" s="7"/>
      <c r="R51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18" s="7"/>
      <c r="T518" s="7" t="str">
        <f>IFERROR(Table9[[#This Row],[Total Compensation]]/Table9[[#This Row],[Hours in School Year]],"")</f>
        <v/>
      </c>
      <c r="V518" s="7" t="str">
        <f t="shared" si="34"/>
        <v/>
      </c>
      <c r="Y518" s="8" t="str">
        <f t="shared" ref="Y518:Y581" si="35">IFERROR(V518/W518*X518,"")</f>
        <v/>
      </c>
    </row>
    <row r="519" spans="2:25" x14ac:dyDescent="0.25">
      <c r="B519" s="1"/>
      <c r="C519" s="1"/>
      <c r="G519" s="7"/>
      <c r="H519" s="7">
        <f t="shared" si="32"/>
        <v>0</v>
      </c>
      <c r="I519" s="7"/>
      <c r="J519" s="7">
        <f t="shared" si="33"/>
        <v>0</v>
      </c>
      <c r="K519" s="43">
        <f>Table9[[#This Row],[Wages]]*'1 Spec Ed Teacher'!$H$3</f>
        <v>0</v>
      </c>
      <c r="L519" s="7"/>
      <c r="M519" s="7"/>
      <c r="N519" s="7"/>
      <c r="O519" s="7"/>
      <c r="R51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19" s="7"/>
      <c r="T519" s="7" t="str">
        <f>IFERROR(Table9[[#This Row],[Total Compensation]]/Table9[[#This Row],[Hours in School Year]],"")</f>
        <v/>
      </c>
      <c r="V519" s="7" t="str">
        <f t="shared" si="34"/>
        <v/>
      </c>
      <c r="Y519" s="8" t="str">
        <f t="shared" si="35"/>
        <v/>
      </c>
    </row>
    <row r="520" spans="2:25" x14ac:dyDescent="0.25">
      <c r="B520" s="1"/>
      <c r="C520" s="1"/>
      <c r="G520" s="7"/>
      <c r="H520" s="7">
        <f t="shared" si="32"/>
        <v>0</v>
      </c>
      <c r="I520" s="7"/>
      <c r="J520" s="7">
        <f t="shared" si="33"/>
        <v>0</v>
      </c>
      <c r="K520" s="43">
        <f>Table9[[#This Row],[Wages]]*'1 Spec Ed Teacher'!$H$3</f>
        <v>0</v>
      </c>
      <c r="L520" s="7"/>
      <c r="M520" s="7"/>
      <c r="N520" s="7"/>
      <c r="O520" s="7"/>
      <c r="R52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20" s="7"/>
      <c r="T520" s="7" t="str">
        <f>IFERROR(Table9[[#This Row],[Total Compensation]]/Table9[[#This Row],[Hours in School Year]],"")</f>
        <v/>
      </c>
      <c r="V520" s="7" t="str">
        <f t="shared" si="34"/>
        <v/>
      </c>
      <c r="Y520" s="8" t="str">
        <f t="shared" si="35"/>
        <v/>
      </c>
    </row>
    <row r="521" spans="2:25" x14ac:dyDescent="0.25">
      <c r="B521" s="1"/>
      <c r="C521" s="1"/>
      <c r="G521" s="7"/>
      <c r="H521" s="7">
        <f t="shared" si="32"/>
        <v>0</v>
      </c>
      <c r="I521" s="7"/>
      <c r="J521" s="7">
        <f t="shared" si="33"/>
        <v>0</v>
      </c>
      <c r="K521" s="43">
        <f>Table9[[#This Row],[Wages]]*'1 Spec Ed Teacher'!$H$3</f>
        <v>0</v>
      </c>
      <c r="L521" s="7"/>
      <c r="M521" s="7"/>
      <c r="N521" s="7"/>
      <c r="O521" s="7"/>
      <c r="R52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21" s="7"/>
      <c r="T521" s="7" t="str">
        <f>IFERROR(Table9[[#This Row],[Total Compensation]]/Table9[[#This Row],[Hours in School Year]],"")</f>
        <v/>
      </c>
      <c r="V521" s="7" t="str">
        <f t="shared" si="34"/>
        <v/>
      </c>
      <c r="Y521" s="8" t="str">
        <f t="shared" si="35"/>
        <v/>
      </c>
    </row>
    <row r="522" spans="2:25" x14ac:dyDescent="0.25">
      <c r="B522" s="1"/>
      <c r="C522" s="1"/>
      <c r="G522" s="7"/>
      <c r="H522" s="7">
        <f t="shared" si="32"/>
        <v>0</v>
      </c>
      <c r="I522" s="7"/>
      <c r="J522" s="7">
        <f t="shared" si="33"/>
        <v>0</v>
      </c>
      <c r="K522" s="43">
        <f>Table9[[#This Row],[Wages]]*'1 Spec Ed Teacher'!$H$3</f>
        <v>0</v>
      </c>
      <c r="L522" s="7"/>
      <c r="M522" s="7"/>
      <c r="N522" s="7"/>
      <c r="O522" s="7"/>
      <c r="R52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22" s="7"/>
      <c r="T522" s="7" t="str">
        <f>IFERROR(Table9[[#This Row],[Total Compensation]]/Table9[[#This Row],[Hours in School Year]],"")</f>
        <v/>
      </c>
      <c r="V522" s="7" t="str">
        <f t="shared" si="34"/>
        <v/>
      </c>
      <c r="Y522" s="8" t="str">
        <f t="shared" si="35"/>
        <v/>
      </c>
    </row>
    <row r="523" spans="2:25" x14ac:dyDescent="0.25">
      <c r="B523" s="1"/>
      <c r="C523" s="1"/>
      <c r="G523" s="7"/>
      <c r="H523" s="7">
        <f t="shared" si="32"/>
        <v>0</v>
      </c>
      <c r="I523" s="7"/>
      <c r="J523" s="7">
        <f t="shared" si="33"/>
        <v>0</v>
      </c>
      <c r="K523" s="43">
        <f>Table9[[#This Row],[Wages]]*'1 Spec Ed Teacher'!$H$3</f>
        <v>0</v>
      </c>
      <c r="L523" s="7"/>
      <c r="M523" s="7"/>
      <c r="N523" s="7"/>
      <c r="O523" s="7"/>
      <c r="R52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23" s="7"/>
      <c r="T523" s="7" t="str">
        <f>IFERROR(Table9[[#This Row],[Total Compensation]]/Table9[[#This Row],[Hours in School Year]],"")</f>
        <v/>
      </c>
      <c r="V523" s="7" t="str">
        <f t="shared" si="34"/>
        <v/>
      </c>
      <c r="Y523" s="8" t="str">
        <f t="shared" si="35"/>
        <v/>
      </c>
    </row>
    <row r="524" spans="2:25" x14ac:dyDescent="0.25">
      <c r="B524" s="1"/>
      <c r="C524" s="1"/>
      <c r="G524" s="7"/>
      <c r="H524" s="7">
        <f t="shared" si="32"/>
        <v>0</v>
      </c>
      <c r="I524" s="7"/>
      <c r="J524" s="7">
        <f t="shared" si="33"/>
        <v>0</v>
      </c>
      <c r="K524" s="43">
        <f>Table9[[#This Row],[Wages]]*'1 Spec Ed Teacher'!$H$3</f>
        <v>0</v>
      </c>
      <c r="L524" s="7"/>
      <c r="M524" s="7"/>
      <c r="N524" s="7"/>
      <c r="O524" s="7"/>
      <c r="R52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24" s="7"/>
      <c r="T524" s="7" t="str">
        <f>IFERROR(Table9[[#This Row],[Total Compensation]]/Table9[[#This Row],[Hours in School Year]],"")</f>
        <v/>
      </c>
      <c r="V524" s="7" t="str">
        <f t="shared" si="34"/>
        <v/>
      </c>
      <c r="Y524" s="8" t="str">
        <f t="shared" si="35"/>
        <v/>
      </c>
    </row>
    <row r="525" spans="2:25" x14ac:dyDescent="0.25">
      <c r="B525" s="1"/>
      <c r="C525" s="1"/>
      <c r="G525" s="7"/>
      <c r="H525" s="7">
        <f t="shared" si="32"/>
        <v>0</v>
      </c>
      <c r="I525" s="7"/>
      <c r="J525" s="7">
        <f t="shared" si="33"/>
        <v>0</v>
      </c>
      <c r="K525" s="43">
        <f>Table9[[#This Row],[Wages]]*'1 Spec Ed Teacher'!$H$3</f>
        <v>0</v>
      </c>
      <c r="L525" s="7"/>
      <c r="M525" s="7"/>
      <c r="N525" s="7"/>
      <c r="O525" s="7"/>
      <c r="R52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25" s="7"/>
      <c r="T525" s="7" t="str">
        <f>IFERROR(Table9[[#This Row],[Total Compensation]]/Table9[[#This Row],[Hours in School Year]],"")</f>
        <v/>
      </c>
      <c r="V525" s="7" t="str">
        <f t="shared" si="34"/>
        <v/>
      </c>
      <c r="Y525" s="8" t="str">
        <f t="shared" si="35"/>
        <v/>
      </c>
    </row>
    <row r="526" spans="2:25" x14ac:dyDescent="0.25">
      <c r="B526" s="1"/>
      <c r="C526" s="1"/>
      <c r="G526" s="7"/>
      <c r="H526" s="7">
        <f t="shared" si="32"/>
        <v>0</v>
      </c>
      <c r="I526" s="7"/>
      <c r="J526" s="7">
        <f t="shared" si="33"/>
        <v>0</v>
      </c>
      <c r="K526" s="43">
        <f>Table9[[#This Row],[Wages]]*'1 Spec Ed Teacher'!$H$3</f>
        <v>0</v>
      </c>
      <c r="L526" s="7"/>
      <c r="M526" s="7"/>
      <c r="N526" s="7"/>
      <c r="O526" s="7"/>
      <c r="R52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26" s="7"/>
      <c r="T526" s="7" t="str">
        <f>IFERROR(Table9[[#This Row],[Total Compensation]]/Table9[[#This Row],[Hours in School Year]],"")</f>
        <v/>
      </c>
      <c r="V526" s="7" t="str">
        <f t="shared" si="34"/>
        <v/>
      </c>
      <c r="Y526" s="8" t="str">
        <f t="shared" si="35"/>
        <v/>
      </c>
    </row>
    <row r="527" spans="2:25" x14ac:dyDescent="0.25">
      <c r="B527" s="1"/>
      <c r="C527" s="1"/>
      <c r="G527" s="7"/>
      <c r="H527" s="7">
        <f t="shared" si="32"/>
        <v>0</v>
      </c>
      <c r="I527" s="7"/>
      <c r="J527" s="7">
        <f t="shared" si="33"/>
        <v>0</v>
      </c>
      <c r="K527" s="43">
        <f>Table9[[#This Row],[Wages]]*'1 Spec Ed Teacher'!$H$3</f>
        <v>0</v>
      </c>
      <c r="L527" s="7"/>
      <c r="M527" s="7"/>
      <c r="N527" s="7"/>
      <c r="O527" s="7"/>
      <c r="R52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27" s="7"/>
      <c r="T527" s="7" t="str">
        <f>IFERROR(Table9[[#This Row],[Total Compensation]]/Table9[[#This Row],[Hours in School Year]],"")</f>
        <v/>
      </c>
      <c r="V527" s="7" t="str">
        <f t="shared" si="34"/>
        <v/>
      </c>
      <c r="Y527" s="8" t="str">
        <f t="shared" si="35"/>
        <v/>
      </c>
    </row>
    <row r="528" spans="2:25" x14ac:dyDescent="0.25">
      <c r="B528" s="1"/>
      <c r="C528" s="1"/>
      <c r="G528" s="7"/>
      <c r="H528" s="7">
        <f t="shared" si="32"/>
        <v>0</v>
      </c>
      <c r="I528" s="7"/>
      <c r="J528" s="7">
        <f t="shared" si="33"/>
        <v>0</v>
      </c>
      <c r="K528" s="43">
        <f>Table9[[#This Row],[Wages]]*'1 Spec Ed Teacher'!$H$3</f>
        <v>0</v>
      </c>
      <c r="L528" s="7"/>
      <c r="M528" s="7"/>
      <c r="N528" s="7"/>
      <c r="O528" s="7"/>
      <c r="R52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28" s="7"/>
      <c r="T528" s="7" t="str">
        <f>IFERROR(Table9[[#This Row],[Total Compensation]]/Table9[[#This Row],[Hours in School Year]],"")</f>
        <v/>
      </c>
      <c r="V528" s="7" t="str">
        <f t="shared" si="34"/>
        <v/>
      </c>
      <c r="Y528" s="8" t="str">
        <f t="shared" si="35"/>
        <v/>
      </c>
    </row>
    <row r="529" spans="2:25" x14ac:dyDescent="0.25">
      <c r="B529" s="1"/>
      <c r="C529" s="1"/>
      <c r="G529" s="7"/>
      <c r="H529" s="7">
        <f t="shared" si="32"/>
        <v>0</v>
      </c>
      <c r="I529" s="7"/>
      <c r="J529" s="7">
        <f t="shared" si="33"/>
        <v>0</v>
      </c>
      <c r="K529" s="43">
        <f>Table9[[#This Row],[Wages]]*'1 Spec Ed Teacher'!$H$3</f>
        <v>0</v>
      </c>
      <c r="L529" s="7"/>
      <c r="M529" s="7"/>
      <c r="N529" s="7"/>
      <c r="O529" s="7"/>
      <c r="R52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29" s="7"/>
      <c r="T529" s="7" t="str">
        <f>IFERROR(Table9[[#This Row],[Total Compensation]]/Table9[[#This Row],[Hours in School Year]],"")</f>
        <v/>
      </c>
      <c r="V529" s="7" t="str">
        <f t="shared" si="34"/>
        <v/>
      </c>
      <c r="Y529" s="8" t="str">
        <f t="shared" si="35"/>
        <v/>
      </c>
    </row>
    <row r="530" spans="2:25" x14ac:dyDescent="0.25">
      <c r="B530" s="1"/>
      <c r="C530" s="1"/>
      <c r="G530" s="7"/>
      <c r="H530" s="7">
        <f t="shared" si="32"/>
        <v>0</v>
      </c>
      <c r="I530" s="7"/>
      <c r="J530" s="7">
        <f t="shared" si="33"/>
        <v>0</v>
      </c>
      <c r="K530" s="43">
        <f>Table9[[#This Row],[Wages]]*'1 Spec Ed Teacher'!$H$3</f>
        <v>0</v>
      </c>
      <c r="L530" s="7"/>
      <c r="M530" s="7"/>
      <c r="N530" s="7"/>
      <c r="O530" s="7"/>
      <c r="R53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30" s="7"/>
      <c r="T530" s="7" t="str">
        <f>IFERROR(Table9[[#This Row],[Total Compensation]]/Table9[[#This Row],[Hours in School Year]],"")</f>
        <v/>
      </c>
      <c r="V530" s="7" t="str">
        <f t="shared" si="34"/>
        <v/>
      </c>
      <c r="Y530" s="8" t="str">
        <f t="shared" si="35"/>
        <v/>
      </c>
    </row>
    <row r="531" spans="2:25" x14ac:dyDescent="0.25">
      <c r="B531" s="1"/>
      <c r="C531" s="1"/>
      <c r="G531" s="7"/>
      <c r="H531" s="7">
        <f t="shared" si="32"/>
        <v>0</v>
      </c>
      <c r="I531" s="7"/>
      <c r="J531" s="7">
        <f t="shared" si="33"/>
        <v>0</v>
      </c>
      <c r="K531" s="43">
        <f>Table9[[#This Row],[Wages]]*'1 Spec Ed Teacher'!$H$3</f>
        <v>0</v>
      </c>
      <c r="L531" s="7"/>
      <c r="M531" s="7"/>
      <c r="N531" s="7"/>
      <c r="O531" s="7"/>
      <c r="R53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31" s="7"/>
      <c r="T531" s="7" t="str">
        <f>IFERROR(Table9[[#This Row],[Total Compensation]]/Table9[[#This Row],[Hours in School Year]],"")</f>
        <v/>
      </c>
      <c r="V531" s="7" t="str">
        <f t="shared" si="34"/>
        <v/>
      </c>
      <c r="Y531" s="8" t="str">
        <f t="shared" si="35"/>
        <v/>
      </c>
    </row>
    <row r="532" spans="2:25" x14ac:dyDescent="0.25">
      <c r="B532" s="1"/>
      <c r="C532" s="1"/>
      <c r="G532" s="7"/>
      <c r="H532" s="7">
        <f t="shared" si="32"/>
        <v>0</v>
      </c>
      <c r="I532" s="7"/>
      <c r="J532" s="7">
        <f t="shared" si="33"/>
        <v>0</v>
      </c>
      <c r="K532" s="43">
        <f>Table9[[#This Row],[Wages]]*'1 Spec Ed Teacher'!$H$3</f>
        <v>0</v>
      </c>
      <c r="L532" s="7"/>
      <c r="M532" s="7"/>
      <c r="N532" s="7"/>
      <c r="O532" s="7"/>
      <c r="R53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32" s="7"/>
      <c r="T532" s="7" t="str">
        <f>IFERROR(Table9[[#This Row],[Total Compensation]]/Table9[[#This Row],[Hours in School Year]],"")</f>
        <v/>
      </c>
      <c r="V532" s="7" t="str">
        <f t="shared" si="34"/>
        <v/>
      </c>
      <c r="Y532" s="8" t="str">
        <f t="shared" si="35"/>
        <v/>
      </c>
    </row>
    <row r="533" spans="2:25" x14ac:dyDescent="0.25">
      <c r="B533" s="1"/>
      <c r="C533" s="1"/>
      <c r="G533" s="7"/>
      <c r="H533" s="7">
        <f t="shared" si="32"/>
        <v>0</v>
      </c>
      <c r="I533" s="7"/>
      <c r="J533" s="7">
        <f t="shared" si="33"/>
        <v>0</v>
      </c>
      <c r="K533" s="43">
        <f>Table9[[#This Row],[Wages]]*'1 Spec Ed Teacher'!$H$3</f>
        <v>0</v>
      </c>
      <c r="L533" s="7"/>
      <c r="M533" s="7"/>
      <c r="N533" s="7"/>
      <c r="O533" s="7"/>
      <c r="R53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33" s="7"/>
      <c r="T533" s="7" t="str">
        <f>IFERROR(Table9[[#This Row],[Total Compensation]]/Table9[[#This Row],[Hours in School Year]],"")</f>
        <v/>
      </c>
      <c r="V533" s="7" t="str">
        <f t="shared" si="34"/>
        <v/>
      </c>
      <c r="Y533" s="8" t="str">
        <f t="shared" si="35"/>
        <v/>
      </c>
    </row>
    <row r="534" spans="2:25" x14ac:dyDescent="0.25">
      <c r="B534" s="1"/>
      <c r="C534" s="1"/>
      <c r="G534" s="7"/>
      <c r="H534" s="7">
        <f t="shared" si="32"/>
        <v>0</v>
      </c>
      <c r="I534" s="7"/>
      <c r="J534" s="7">
        <f t="shared" si="33"/>
        <v>0</v>
      </c>
      <c r="K534" s="43">
        <f>Table9[[#This Row],[Wages]]*'1 Spec Ed Teacher'!$H$3</f>
        <v>0</v>
      </c>
      <c r="L534" s="7"/>
      <c r="M534" s="7"/>
      <c r="N534" s="7"/>
      <c r="O534" s="7"/>
      <c r="R53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34" s="7"/>
      <c r="T534" s="7" t="str">
        <f>IFERROR(Table9[[#This Row],[Total Compensation]]/Table9[[#This Row],[Hours in School Year]],"")</f>
        <v/>
      </c>
      <c r="V534" s="7" t="str">
        <f t="shared" si="34"/>
        <v/>
      </c>
      <c r="Y534" s="8" t="str">
        <f t="shared" si="35"/>
        <v/>
      </c>
    </row>
    <row r="535" spans="2:25" x14ac:dyDescent="0.25">
      <c r="B535" s="1"/>
      <c r="C535" s="1"/>
      <c r="G535" s="7"/>
      <c r="H535" s="7">
        <f t="shared" si="32"/>
        <v>0</v>
      </c>
      <c r="I535" s="7"/>
      <c r="J535" s="7">
        <f t="shared" si="33"/>
        <v>0</v>
      </c>
      <c r="K535" s="43">
        <f>Table9[[#This Row],[Wages]]*'1 Spec Ed Teacher'!$H$3</f>
        <v>0</v>
      </c>
      <c r="L535" s="7"/>
      <c r="M535" s="7"/>
      <c r="N535" s="7"/>
      <c r="O535" s="7"/>
      <c r="R53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35" s="7"/>
      <c r="T535" s="7" t="str">
        <f>IFERROR(Table9[[#This Row],[Total Compensation]]/Table9[[#This Row],[Hours in School Year]],"")</f>
        <v/>
      </c>
      <c r="V535" s="7" t="str">
        <f t="shared" si="34"/>
        <v/>
      </c>
      <c r="Y535" s="8" t="str">
        <f t="shared" si="35"/>
        <v/>
      </c>
    </row>
    <row r="536" spans="2:25" x14ac:dyDescent="0.25">
      <c r="B536" s="1"/>
      <c r="C536" s="1"/>
      <c r="G536" s="7"/>
      <c r="H536" s="7">
        <f t="shared" si="32"/>
        <v>0</v>
      </c>
      <c r="I536" s="7"/>
      <c r="J536" s="7">
        <f t="shared" si="33"/>
        <v>0</v>
      </c>
      <c r="K536" s="43">
        <f>Table9[[#This Row],[Wages]]*'1 Spec Ed Teacher'!$H$3</f>
        <v>0</v>
      </c>
      <c r="L536" s="7"/>
      <c r="M536" s="7"/>
      <c r="N536" s="7"/>
      <c r="O536" s="7"/>
      <c r="R53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36" s="7"/>
      <c r="T536" s="7" t="str">
        <f>IFERROR(Table9[[#This Row],[Total Compensation]]/Table9[[#This Row],[Hours in School Year]],"")</f>
        <v/>
      </c>
      <c r="V536" s="7" t="str">
        <f t="shared" si="34"/>
        <v/>
      </c>
      <c r="Y536" s="8" t="str">
        <f t="shared" si="35"/>
        <v/>
      </c>
    </row>
    <row r="537" spans="2:25" x14ac:dyDescent="0.25">
      <c r="B537" s="1"/>
      <c r="C537" s="1"/>
      <c r="G537" s="7"/>
      <c r="H537" s="7">
        <f t="shared" si="32"/>
        <v>0</v>
      </c>
      <c r="I537" s="7"/>
      <c r="J537" s="7">
        <f t="shared" si="33"/>
        <v>0</v>
      </c>
      <c r="K537" s="43">
        <f>Table9[[#This Row],[Wages]]*'1 Spec Ed Teacher'!$H$3</f>
        <v>0</v>
      </c>
      <c r="L537" s="7"/>
      <c r="M537" s="7"/>
      <c r="N537" s="7"/>
      <c r="O537" s="7"/>
      <c r="R53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37" s="7"/>
      <c r="T537" s="7" t="str">
        <f>IFERROR(Table9[[#This Row],[Total Compensation]]/Table9[[#This Row],[Hours in School Year]],"")</f>
        <v/>
      </c>
      <c r="V537" s="7" t="str">
        <f t="shared" si="34"/>
        <v/>
      </c>
      <c r="Y537" s="8" t="str">
        <f t="shared" si="35"/>
        <v/>
      </c>
    </row>
    <row r="538" spans="2:25" x14ac:dyDescent="0.25">
      <c r="B538" s="1"/>
      <c r="C538" s="1"/>
      <c r="G538" s="7"/>
      <c r="H538" s="7">
        <f t="shared" si="32"/>
        <v>0</v>
      </c>
      <c r="I538" s="7"/>
      <c r="J538" s="7">
        <f t="shared" si="33"/>
        <v>0</v>
      </c>
      <c r="K538" s="43">
        <f>Table9[[#This Row],[Wages]]*'1 Spec Ed Teacher'!$H$3</f>
        <v>0</v>
      </c>
      <c r="L538" s="7"/>
      <c r="M538" s="7"/>
      <c r="N538" s="7"/>
      <c r="O538" s="7"/>
      <c r="R53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38" s="7"/>
      <c r="T538" s="7" t="str">
        <f>IFERROR(Table9[[#This Row],[Total Compensation]]/Table9[[#This Row],[Hours in School Year]],"")</f>
        <v/>
      </c>
      <c r="V538" s="7" t="str">
        <f t="shared" si="34"/>
        <v/>
      </c>
      <c r="Y538" s="8" t="str">
        <f t="shared" si="35"/>
        <v/>
      </c>
    </row>
    <row r="539" spans="2:25" x14ac:dyDescent="0.25">
      <c r="B539" s="1"/>
      <c r="C539" s="1"/>
      <c r="G539" s="7"/>
      <c r="H539" s="7">
        <f t="shared" si="32"/>
        <v>0</v>
      </c>
      <c r="I539" s="7"/>
      <c r="J539" s="7">
        <f t="shared" si="33"/>
        <v>0</v>
      </c>
      <c r="K539" s="43">
        <f>Table9[[#This Row],[Wages]]*'1 Spec Ed Teacher'!$H$3</f>
        <v>0</v>
      </c>
      <c r="L539" s="7"/>
      <c r="M539" s="7"/>
      <c r="N539" s="7"/>
      <c r="O539" s="7"/>
      <c r="R53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39" s="7"/>
      <c r="T539" s="7" t="str">
        <f>IFERROR(Table9[[#This Row],[Total Compensation]]/Table9[[#This Row],[Hours in School Year]],"")</f>
        <v/>
      </c>
      <c r="V539" s="7" t="str">
        <f t="shared" si="34"/>
        <v/>
      </c>
      <c r="Y539" s="8" t="str">
        <f t="shared" si="35"/>
        <v/>
      </c>
    </row>
    <row r="540" spans="2:25" x14ac:dyDescent="0.25">
      <c r="B540" s="1"/>
      <c r="C540" s="1"/>
      <c r="G540" s="7"/>
      <c r="H540" s="7">
        <f t="shared" si="32"/>
        <v>0</v>
      </c>
      <c r="I540" s="7"/>
      <c r="J540" s="7">
        <f t="shared" si="33"/>
        <v>0</v>
      </c>
      <c r="K540" s="43">
        <f>Table9[[#This Row],[Wages]]*'1 Spec Ed Teacher'!$H$3</f>
        <v>0</v>
      </c>
      <c r="L540" s="7"/>
      <c r="M540" s="7"/>
      <c r="N540" s="7"/>
      <c r="O540" s="7"/>
      <c r="R54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40" s="7"/>
      <c r="T540" s="7" t="str">
        <f>IFERROR(Table9[[#This Row],[Total Compensation]]/Table9[[#This Row],[Hours in School Year]],"")</f>
        <v/>
      </c>
      <c r="V540" s="7" t="str">
        <f t="shared" si="34"/>
        <v/>
      </c>
      <c r="Y540" s="8" t="str">
        <f t="shared" si="35"/>
        <v/>
      </c>
    </row>
    <row r="541" spans="2:25" x14ac:dyDescent="0.25">
      <c r="B541" s="1"/>
      <c r="C541" s="1"/>
      <c r="G541" s="7"/>
      <c r="H541" s="7">
        <f t="shared" si="32"/>
        <v>0</v>
      </c>
      <c r="I541" s="7"/>
      <c r="J541" s="7">
        <f t="shared" si="33"/>
        <v>0</v>
      </c>
      <c r="K541" s="43">
        <f>Table9[[#This Row],[Wages]]*'1 Spec Ed Teacher'!$H$3</f>
        <v>0</v>
      </c>
      <c r="L541" s="7"/>
      <c r="M541" s="7"/>
      <c r="N541" s="7"/>
      <c r="O541" s="7"/>
      <c r="R54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41" s="7"/>
      <c r="T541" s="7" t="str">
        <f>IFERROR(Table9[[#This Row],[Total Compensation]]/Table9[[#This Row],[Hours in School Year]],"")</f>
        <v/>
      </c>
      <c r="V541" s="7" t="str">
        <f t="shared" si="34"/>
        <v/>
      </c>
      <c r="Y541" s="8" t="str">
        <f t="shared" si="35"/>
        <v/>
      </c>
    </row>
    <row r="542" spans="2:25" x14ac:dyDescent="0.25">
      <c r="B542" s="1"/>
      <c r="C542" s="1"/>
      <c r="G542" s="7"/>
      <c r="H542" s="7">
        <f t="shared" si="32"/>
        <v>0</v>
      </c>
      <c r="I542" s="7"/>
      <c r="J542" s="7">
        <f t="shared" si="33"/>
        <v>0</v>
      </c>
      <c r="K542" s="43">
        <f>Table9[[#This Row],[Wages]]*'1 Spec Ed Teacher'!$H$3</f>
        <v>0</v>
      </c>
      <c r="L542" s="7"/>
      <c r="M542" s="7"/>
      <c r="N542" s="7"/>
      <c r="O542" s="7"/>
      <c r="R54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42" s="7"/>
      <c r="T542" s="7" t="str">
        <f>IFERROR(Table9[[#This Row],[Total Compensation]]/Table9[[#This Row],[Hours in School Year]],"")</f>
        <v/>
      </c>
      <c r="V542" s="7" t="str">
        <f t="shared" si="34"/>
        <v/>
      </c>
      <c r="Y542" s="8" t="str">
        <f t="shared" si="35"/>
        <v/>
      </c>
    </row>
    <row r="543" spans="2:25" x14ac:dyDescent="0.25">
      <c r="B543" s="1"/>
      <c r="C543" s="1"/>
      <c r="G543" s="7"/>
      <c r="H543" s="7">
        <f t="shared" si="32"/>
        <v>0</v>
      </c>
      <c r="I543" s="7"/>
      <c r="J543" s="7">
        <f t="shared" si="33"/>
        <v>0</v>
      </c>
      <c r="K543" s="43">
        <f>Table9[[#This Row],[Wages]]*'1 Spec Ed Teacher'!$H$3</f>
        <v>0</v>
      </c>
      <c r="L543" s="7"/>
      <c r="M543" s="7"/>
      <c r="N543" s="7"/>
      <c r="O543" s="7"/>
      <c r="R54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43" s="7"/>
      <c r="T543" s="7" t="str">
        <f>IFERROR(Table9[[#This Row],[Total Compensation]]/Table9[[#This Row],[Hours in School Year]],"")</f>
        <v/>
      </c>
      <c r="V543" s="7" t="str">
        <f t="shared" si="34"/>
        <v/>
      </c>
      <c r="Y543" s="8" t="str">
        <f t="shared" si="35"/>
        <v/>
      </c>
    </row>
    <row r="544" spans="2:25" x14ac:dyDescent="0.25">
      <c r="B544" s="1"/>
      <c r="C544" s="1"/>
      <c r="G544" s="7"/>
      <c r="H544" s="7">
        <f t="shared" si="32"/>
        <v>0</v>
      </c>
      <c r="I544" s="7"/>
      <c r="J544" s="7">
        <f t="shared" si="33"/>
        <v>0</v>
      </c>
      <c r="K544" s="43">
        <f>Table9[[#This Row],[Wages]]*'1 Spec Ed Teacher'!$H$3</f>
        <v>0</v>
      </c>
      <c r="L544" s="7"/>
      <c r="M544" s="7"/>
      <c r="N544" s="7"/>
      <c r="O544" s="7"/>
      <c r="R54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44" s="7"/>
      <c r="T544" s="7" t="str">
        <f>IFERROR(Table9[[#This Row],[Total Compensation]]/Table9[[#This Row],[Hours in School Year]],"")</f>
        <v/>
      </c>
      <c r="V544" s="7" t="str">
        <f t="shared" si="34"/>
        <v/>
      </c>
      <c r="Y544" s="8" t="str">
        <f t="shared" si="35"/>
        <v/>
      </c>
    </row>
    <row r="545" spans="2:25" x14ac:dyDescent="0.25">
      <c r="B545" s="1"/>
      <c r="C545" s="1"/>
      <c r="G545" s="7"/>
      <c r="H545" s="7">
        <f t="shared" si="32"/>
        <v>0</v>
      </c>
      <c r="I545" s="7"/>
      <c r="J545" s="7">
        <f t="shared" si="33"/>
        <v>0</v>
      </c>
      <c r="K545" s="43">
        <f>Table9[[#This Row],[Wages]]*'1 Spec Ed Teacher'!$H$3</f>
        <v>0</v>
      </c>
      <c r="L545" s="7"/>
      <c r="M545" s="7"/>
      <c r="N545" s="7"/>
      <c r="O545" s="7"/>
      <c r="R54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45" s="7"/>
      <c r="T545" s="7" t="str">
        <f>IFERROR(Table9[[#This Row],[Total Compensation]]/Table9[[#This Row],[Hours in School Year]],"")</f>
        <v/>
      </c>
      <c r="V545" s="7" t="str">
        <f t="shared" si="34"/>
        <v/>
      </c>
      <c r="Y545" s="8" t="str">
        <f t="shared" si="35"/>
        <v/>
      </c>
    </row>
    <row r="546" spans="2:25" x14ac:dyDescent="0.25">
      <c r="B546" s="1"/>
      <c r="C546" s="1"/>
      <c r="G546" s="7"/>
      <c r="H546" s="7">
        <f t="shared" si="32"/>
        <v>0</v>
      </c>
      <c r="I546" s="7"/>
      <c r="J546" s="7">
        <f t="shared" si="33"/>
        <v>0</v>
      </c>
      <c r="K546" s="43">
        <f>Table9[[#This Row],[Wages]]*'1 Spec Ed Teacher'!$H$3</f>
        <v>0</v>
      </c>
      <c r="L546" s="7"/>
      <c r="M546" s="7"/>
      <c r="N546" s="7"/>
      <c r="O546" s="7"/>
      <c r="R54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46" s="7"/>
      <c r="T546" s="7" t="str">
        <f>IFERROR(Table9[[#This Row],[Total Compensation]]/Table9[[#This Row],[Hours in School Year]],"")</f>
        <v/>
      </c>
      <c r="V546" s="7" t="str">
        <f t="shared" si="34"/>
        <v/>
      </c>
      <c r="Y546" s="8" t="str">
        <f t="shared" si="35"/>
        <v/>
      </c>
    </row>
    <row r="547" spans="2:25" x14ac:dyDescent="0.25">
      <c r="B547" s="1"/>
      <c r="C547" s="1"/>
      <c r="G547" s="7"/>
      <c r="H547" s="7">
        <f t="shared" si="32"/>
        <v>0</v>
      </c>
      <c r="I547" s="7"/>
      <c r="J547" s="7">
        <f t="shared" si="33"/>
        <v>0</v>
      </c>
      <c r="K547" s="43">
        <f>Table9[[#This Row],[Wages]]*'1 Spec Ed Teacher'!$H$3</f>
        <v>0</v>
      </c>
      <c r="L547" s="7"/>
      <c r="M547" s="7"/>
      <c r="N547" s="7"/>
      <c r="O547" s="7"/>
      <c r="R54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47" s="7"/>
      <c r="T547" s="7" t="str">
        <f>IFERROR(Table9[[#This Row],[Total Compensation]]/Table9[[#This Row],[Hours in School Year]],"")</f>
        <v/>
      </c>
      <c r="V547" s="7" t="str">
        <f t="shared" si="34"/>
        <v/>
      </c>
      <c r="Y547" s="8" t="str">
        <f t="shared" si="35"/>
        <v/>
      </c>
    </row>
    <row r="548" spans="2:25" x14ac:dyDescent="0.25">
      <c r="B548" s="1"/>
      <c r="C548" s="1"/>
      <c r="G548" s="7"/>
      <c r="H548" s="7">
        <f t="shared" si="32"/>
        <v>0</v>
      </c>
      <c r="I548" s="7"/>
      <c r="J548" s="7">
        <f t="shared" si="33"/>
        <v>0</v>
      </c>
      <c r="K548" s="43">
        <f>Table9[[#This Row],[Wages]]*'1 Spec Ed Teacher'!$H$3</f>
        <v>0</v>
      </c>
      <c r="L548" s="7"/>
      <c r="M548" s="7"/>
      <c r="N548" s="7"/>
      <c r="O548" s="7"/>
      <c r="R54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48" s="7"/>
      <c r="T548" s="7" t="str">
        <f>IFERROR(Table9[[#This Row],[Total Compensation]]/Table9[[#This Row],[Hours in School Year]],"")</f>
        <v/>
      </c>
      <c r="V548" s="7" t="str">
        <f t="shared" si="34"/>
        <v/>
      </c>
      <c r="Y548" s="8" t="str">
        <f t="shared" si="35"/>
        <v/>
      </c>
    </row>
    <row r="549" spans="2:25" x14ac:dyDescent="0.25">
      <c r="B549" s="1"/>
      <c r="C549" s="1"/>
      <c r="G549" s="7"/>
      <c r="H549" s="7">
        <f t="shared" si="32"/>
        <v>0</v>
      </c>
      <c r="I549" s="7"/>
      <c r="J549" s="7">
        <f t="shared" si="33"/>
        <v>0</v>
      </c>
      <c r="K549" s="43">
        <f>Table9[[#This Row],[Wages]]*'1 Spec Ed Teacher'!$H$3</f>
        <v>0</v>
      </c>
      <c r="L549" s="7"/>
      <c r="M549" s="7"/>
      <c r="N549" s="7"/>
      <c r="O549" s="7"/>
      <c r="R54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49" s="7"/>
      <c r="T549" s="7" t="str">
        <f>IFERROR(Table9[[#This Row],[Total Compensation]]/Table9[[#This Row],[Hours in School Year]],"")</f>
        <v/>
      </c>
      <c r="V549" s="7" t="str">
        <f t="shared" si="34"/>
        <v/>
      </c>
      <c r="Y549" s="8" t="str">
        <f t="shared" si="35"/>
        <v/>
      </c>
    </row>
    <row r="550" spans="2:25" x14ac:dyDescent="0.25">
      <c r="B550" s="1"/>
      <c r="C550" s="1"/>
      <c r="G550" s="7"/>
      <c r="H550" s="7">
        <f t="shared" si="32"/>
        <v>0</v>
      </c>
      <c r="I550" s="7"/>
      <c r="J550" s="7">
        <f t="shared" si="33"/>
        <v>0</v>
      </c>
      <c r="K550" s="43">
        <f>Table9[[#This Row],[Wages]]*'1 Spec Ed Teacher'!$H$3</f>
        <v>0</v>
      </c>
      <c r="L550" s="7"/>
      <c r="M550" s="7"/>
      <c r="N550" s="7"/>
      <c r="O550" s="7"/>
      <c r="R55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50" s="7"/>
      <c r="T550" s="7" t="str">
        <f>IFERROR(Table9[[#This Row],[Total Compensation]]/Table9[[#This Row],[Hours in School Year]],"")</f>
        <v/>
      </c>
      <c r="V550" s="7" t="str">
        <f t="shared" si="34"/>
        <v/>
      </c>
      <c r="Y550" s="8" t="str">
        <f t="shared" si="35"/>
        <v/>
      </c>
    </row>
    <row r="551" spans="2:25" x14ac:dyDescent="0.25">
      <c r="B551" s="1"/>
      <c r="C551" s="1"/>
      <c r="G551" s="7"/>
      <c r="H551" s="7">
        <f t="shared" si="32"/>
        <v>0</v>
      </c>
      <c r="I551" s="7"/>
      <c r="J551" s="7">
        <f t="shared" si="33"/>
        <v>0</v>
      </c>
      <c r="K551" s="43">
        <f>Table9[[#This Row],[Wages]]*'1 Spec Ed Teacher'!$H$3</f>
        <v>0</v>
      </c>
      <c r="L551" s="7"/>
      <c r="M551" s="7"/>
      <c r="N551" s="7"/>
      <c r="O551" s="7"/>
      <c r="R55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51" s="7"/>
      <c r="T551" s="7" t="str">
        <f>IFERROR(Table9[[#This Row],[Total Compensation]]/Table9[[#This Row],[Hours in School Year]],"")</f>
        <v/>
      </c>
      <c r="V551" s="7" t="str">
        <f t="shared" si="34"/>
        <v/>
      </c>
      <c r="Y551" s="8" t="str">
        <f t="shared" si="35"/>
        <v/>
      </c>
    </row>
    <row r="552" spans="2:25" x14ac:dyDescent="0.25">
      <c r="B552" s="1"/>
      <c r="C552" s="1"/>
      <c r="G552" s="7"/>
      <c r="H552" s="7">
        <f t="shared" si="32"/>
        <v>0</v>
      </c>
      <c r="I552" s="7"/>
      <c r="J552" s="7">
        <f t="shared" si="33"/>
        <v>0</v>
      </c>
      <c r="K552" s="43">
        <f>Table9[[#This Row],[Wages]]*'1 Spec Ed Teacher'!$H$3</f>
        <v>0</v>
      </c>
      <c r="L552" s="7"/>
      <c r="M552" s="7"/>
      <c r="N552" s="7"/>
      <c r="O552" s="7"/>
      <c r="R55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52" s="7"/>
      <c r="T552" s="7" t="str">
        <f>IFERROR(Table9[[#This Row],[Total Compensation]]/Table9[[#This Row],[Hours in School Year]],"")</f>
        <v/>
      </c>
      <c r="V552" s="7" t="str">
        <f t="shared" si="34"/>
        <v/>
      </c>
      <c r="Y552" s="8" t="str">
        <f t="shared" si="35"/>
        <v/>
      </c>
    </row>
    <row r="553" spans="2:25" x14ac:dyDescent="0.25">
      <c r="B553" s="1"/>
      <c r="C553" s="1"/>
      <c r="G553" s="7"/>
      <c r="H553" s="7">
        <f t="shared" si="32"/>
        <v>0</v>
      </c>
      <c r="I553" s="7"/>
      <c r="J553" s="7">
        <f t="shared" si="33"/>
        <v>0</v>
      </c>
      <c r="K553" s="43">
        <f>Table9[[#This Row],[Wages]]*'1 Spec Ed Teacher'!$H$3</f>
        <v>0</v>
      </c>
      <c r="L553" s="7"/>
      <c r="M553" s="7"/>
      <c r="N553" s="7"/>
      <c r="O553" s="7"/>
      <c r="R55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53" s="7"/>
      <c r="T553" s="7" t="str">
        <f>IFERROR(Table9[[#This Row],[Total Compensation]]/Table9[[#This Row],[Hours in School Year]],"")</f>
        <v/>
      </c>
      <c r="V553" s="7" t="str">
        <f t="shared" si="34"/>
        <v/>
      </c>
      <c r="Y553" s="8" t="str">
        <f t="shared" si="35"/>
        <v/>
      </c>
    </row>
    <row r="554" spans="2:25" x14ac:dyDescent="0.25">
      <c r="B554" s="1"/>
      <c r="C554" s="1"/>
      <c r="G554" s="7"/>
      <c r="H554" s="7">
        <f t="shared" si="32"/>
        <v>0</v>
      </c>
      <c r="I554" s="7"/>
      <c r="J554" s="7">
        <f t="shared" si="33"/>
        <v>0</v>
      </c>
      <c r="K554" s="43">
        <f>Table9[[#This Row],[Wages]]*'1 Spec Ed Teacher'!$H$3</f>
        <v>0</v>
      </c>
      <c r="L554" s="7"/>
      <c r="M554" s="7"/>
      <c r="N554" s="7"/>
      <c r="O554" s="7"/>
      <c r="R55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54" s="7"/>
      <c r="T554" s="7" t="str">
        <f>IFERROR(Table9[[#This Row],[Total Compensation]]/Table9[[#This Row],[Hours in School Year]],"")</f>
        <v/>
      </c>
      <c r="V554" s="7" t="str">
        <f t="shared" si="34"/>
        <v/>
      </c>
      <c r="Y554" s="8" t="str">
        <f t="shared" si="35"/>
        <v/>
      </c>
    </row>
    <row r="555" spans="2:25" x14ac:dyDescent="0.25">
      <c r="B555" s="1"/>
      <c r="C555" s="1"/>
      <c r="G555" s="7"/>
      <c r="H555" s="7">
        <f t="shared" si="32"/>
        <v>0</v>
      </c>
      <c r="I555" s="7"/>
      <c r="J555" s="7">
        <f t="shared" si="33"/>
        <v>0</v>
      </c>
      <c r="K555" s="43">
        <f>Table9[[#This Row],[Wages]]*'1 Spec Ed Teacher'!$H$3</f>
        <v>0</v>
      </c>
      <c r="L555" s="7"/>
      <c r="M555" s="7"/>
      <c r="N555" s="7"/>
      <c r="O555" s="7"/>
      <c r="R55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55" s="7"/>
      <c r="T555" s="7" t="str">
        <f>IFERROR(Table9[[#This Row],[Total Compensation]]/Table9[[#This Row],[Hours in School Year]],"")</f>
        <v/>
      </c>
      <c r="V555" s="7" t="str">
        <f t="shared" si="34"/>
        <v/>
      </c>
      <c r="Y555" s="8" t="str">
        <f t="shared" si="35"/>
        <v/>
      </c>
    </row>
    <row r="556" spans="2:25" x14ac:dyDescent="0.25">
      <c r="B556" s="1"/>
      <c r="C556" s="1"/>
      <c r="G556" s="7"/>
      <c r="H556" s="7">
        <f t="shared" si="32"/>
        <v>0</v>
      </c>
      <c r="I556" s="7"/>
      <c r="J556" s="7">
        <f t="shared" si="33"/>
        <v>0</v>
      </c>
      <c r="K556" s="43">
        <f>Table9[[#This Row],[Wages]]*'1 Spec Ed Teacher'!$H$3</f>
        <v>0</v>
      </c>
      <c r="L556" s="7"/>
      <c r="M556" s="7"/>
      <c r="N556" s="7"/>
      <c r="O556" s="7"/>
      <c r="R55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56" s="7"/>
      <c r="T556" s="7" t="str">
        <f>IFERROR(Table9[[#This Row],[Total Compensation]]/Table9[[#This Row],[Hours in School Year]],"")</f>
        <v/>
      </c>
      <c r="V556" s="7" t="str">
        <f t="shared" si="34"/>
        <v/>
      </c>
      <c r="Y556" s="8" t="str">
        <f t="shared" si="35"/>
        <v/>
      </c>
    </row>
    <row r="557" spans="2:25" x14ac:dyDescent="0.25">
      <c r="B557" s="1"/>
      <c r="C557" s="1"/>
      <c r="G557" s="7"/>
      <c r="H557" s="7">
        <f t="shared" si="32"/>
        <v>0</v>
      </c>
      <c r="I557" s="7"/>
      <c r="J557" s="7">
        <f t="shared" si="33"/>
        <v>0</v>
      </c>
      <c r="K557" s="43">
        <f>Table9[[#This Row],[Wages]]*'1 Spec Ed Teacher'!$H$3</f>
        <v>0</v>
      </c>
      <c r="L557" s="7"/>
      <c r="M557" s="7"/>
      <c r="N557" s="7"/>
      <c r="O557" s="7"/>
      <c r="R55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57" s="7"/>
      <c r="T557" s="7" t="str">
        <f>IFERROR(Table9[[#This Row],[Total Compensation]]/Table9[[#This Row],[Hours in School Year]],"")</f>
        <v/>
      </c>
      <c r="V557" s="7" t="str">
        <f t="shared" si="34"/>
        <v/>
      </c>
      <c r="Y557" s="8" t="str">
        <f t="shared" si="35"/>
        <v/>
      </c>
    </row>
    <row r="558" spans="2:25" x14ac:dyDescent="0.25">
      <c r="B558" s="1"/>
      <c r="C558" s="1"/>
      <c r="G558" s="7"/>
      <c r="H558" s="7">
        <f t="shared" si="32"/>
        <v>0</v>
      </c>
      <c r="I558" s="7"/>
      <c r="J558" s="7">
        <f t="shared" si="33"/>
        <v>0</v>
      </c>
      <c r="K558" s="43">
        <f>Table9[[#This Row],[Wages]]*'1 Spec Ed Teacher'!$H$3</f>
        <v>0</v>
      </c>
      <c r="L558" s="7"/>
      <c r="M558" s="7"/>
      <c r="N558" s="7"/>
      <c r="O558" s="7"/>
      <c r="R55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58" s="7"/>
      <c r="T558" s="7" t="str">
        <f>IFERROR(Table9[[#This Row],[Total Compensation]]/Table9[[#This Row],[Hours in School Year]],"")</f>
        <v/>
      </c>
      <c r="V558" s="7" t="str">
        <f t="shared" si="34"/>
        <v/>
      </c>
      <c r="Y558" s="8" t="str">
        <f t="shared" si="35"/>
        <v/>
      </c>
    </row>
    <row r="559" spans="2:25" x14ac:dyDescent="0.25">
      <c r="B559" s="1"/>
      <c r="C559" s="1"/>
      <c r="G559" s="7"/>
      <c r="H559" s="7">
        <f t="shared" si="32"/>
        <v>0</v>
      </c>
      <c r="I559" s="7"/>
      <c r="J559" s="7">
        <f t="shared" si="33"/>
        <v>0</v>
      </c>
      <c r="K559" s="43">
        <f>Table9[[#This Row],[Wages]]*'1 Spec Ed Teacher'!$H$3</f>
        <v>0</v>
      </c>
      <c r="L559" s="7"/>
      <c r="M559" s="7"/>
      <c r="N559" s="7"/>
      <c r="O559" s="7"/>
      <c r="R55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59" s="7"/>
      <c r="T559" s="7" t="str">
        <f>IFERROR(Table9[[#This Row],[Total Compensation]]/Table9[[#This Row],[Hours in School Year]],"")</f>
        <v/>
      </c>
      <c r="V559" s="7" t="str">
        <f t="shared" si="34"/>
        <v/>
      </c>
      <c r="Y559" s="8" t="str">
        <f t="shared" si="35"/>
        <v/>
      </c>
    </row>
    <row r="560" spans="2:25" x14ac:dyDescent="0.25">
      <c r="B560" s="1"/>
      <c r="C560" s="1"/>
      <c r="G560" s="7"/>
      <c r="H560" s="7">
        <f t="shared" si="32"/>
        <v>0</v>
      </c>
      <c r="I560" s="7"/>
      <c r="J560" s="7">
        <f t="shared" si="33"/>
        <v>0</v>
      </c>
      <c r="K560" s="43">
        <f>Table9[[#This Row],[Wages]]*'1 Spec Ed Teacher'!$H$3</f>
        <v>0</v>
      </c>
      <c r="L560" s="7"/>
      <c r="M560" s="7"/>
      <c r="N560" s="7"/>
      <c r="O560" s="7"/>
      <c r="R56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60" s="7"/>
      <c r="T560" s="7" t="str">
        <f>IFERROR(Table9[[#This Row],[Total Compensation]]/Table9[[#This Row],[Hours in School Year]],"")</f>
        <v/>
      </c>
      <c r="V560" s="7" t="str">
        <f t="shared" si="34"/>
        <v/>
      </c>
      <c r="Y560" s="8" t="str">
        <f t="shared" si="35"/>
        <v/>
      </c>
    </row>
    <row r="561" spans="2:25" x14ac:dyDescent="0.25">
      <c r="B561" s="1"/>
      <c r="C561" s="1"/>
      <c r="G561" s="7"/>
      <c r="H561" s="7">
        <f t="shared" si="32"/>
        <v>0</v>
      </c>
      <c r="I561" s="7"/>
      <c r="J561" s="7">
        <f t="shared" si="33"/>
        <v>0</v>
      </c>
      <c r="K561" s="43">
        <f>Table9[[#This Row],[Wages]]*'1 Spec Ed Teacher'!$H$3</f>
        <v>0</v>
      </c>
      <c r="L561" s="7"/>
      <c r="M561" s="7"/>
      <c r="N561" s="7"/>
      <c r="O561" s="7"/>
      <c r="R56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61" s="7"/>
      <c r="T561" s="7" t="str">
        <f>IFERROR(Table9[[#This Row],[Total Compensation]]/Table9[[#This Row],[Hours in School Year]],"")</f>
        <v/>
      </c>
      <c r="V561" s="7" t="str">
        <f t="shared" si="34"/>
        <v/>
      </c>
      <c r="Y561" s="8" t="str">
        <f t="shared" si="35"/>
        <v/>
      </c>
    </row>
    <row r="562" spans="2:25" x14ac:dyDescent="0.25">
      <c r="B562" s="1"/>
      <c r="C562" s="1"/>
      <c r="G562" s="7"/>
      <c r="H562" s="7">
        <f t="shared" si="32"/>
        <v>0</v>
      </c>
      <c r="I562" s="7"/>
      <c r="J562" s="7">
        <f t="shared" si="33"/>
        <v>0</v>
      </c>
      <c r="K562" s="43">
        <f>Table9[[#This Row],[Wages]]*'1 Spec Ed Teacher'!$H$3</f>
        <v>0</v>
      </c>
      <c r="L562" s="7"/>
      <c r="M562" s="7"/>
      <c r="N562" s="7"/>
      <c r="O562" s="7"/>
      <c r="R56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62" s="7"/>
      <c r="T562" s="7" t="str">
        <f>IFERROR(Table9[[#This Row],[Total Compensation]]/Table9[[#This Row],[Hours in School Year]],"")</f>
        <v/>
      </c>
      <c r="V562" s="7" t="str">
        <f t="shared" si="34"/>
        <v/>
      </c>
      <c r="Y562" s="8" t="str">
        <f t="shared" si="35"/>
        <v/>
      </c>
    </row>
    <row r="563" spans="2:25" x14ac:dyDescent="0.25">
      <c r="B563" s="1"/>
      <c r="C563" s="1"/>
      <c r="G563" s="7"/>
      <c r="H563" s="7">
        <f t="shared" si="32"/>
        <v>0</v>
      </c>
      <c r="I563" s="7"/>
      <c r="J563" s="7">
        <f t="shared" si="33"/>
        <v>0</v>
      </c>
      <c r="K563" s="43">
        <f>Table9[[#This Row],[Wages]]*'1 Spec Ed Teacher'!$H$3</f>
        <v>0</v>
      </c>
      <c r="L563" s="7"/>
      <c r="M563" s="7"/>
      <c r="N563" s="7"/>
      <c r="O563" s="7"/>
      <c r="R56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63" s="7"/>
      <c r="T563" s="7" t="str">
        <f>IFERROR(Table9[[#This Row],[Total Compensation]]/Table9[[#This Row],[Hours in School Year]],"")</f>
        <v/>
      </c>
      <c r="V563" s="7" t="str">
        <f t="shared" si="34"/>
        <v/>
      </c>
      <c r="Y563" s="8" t="str">
        <f t="shared" si="35"/>
        <v/>
      </c>
    </row>
    <row r="564" spans="2:25" x14ac:dyDescent="0.25">
      <c r="B564" s="1"/>
      <c r="C564" s="1"/>
      <c r="G564" s="7"/>
      <c r="H564" s="7">
        <f t="shared" si="32"/>
        <v>0</v>
      </c>
      <c r="I564" s="7"/>
      <c r="J564" s="7">
        <f t="shared" si="33"/>
        <v>0</v>
      </c>
      <c r="K564" s="43">
        <f>Table9[[#This Row],[Wages]]*'1 Spec Ed Teacher'!$H$3</f>
        <v>0</v>
      </c>
      <c r="L564" s="7"/>
      <c r="M564" s="7"/>
      <c r="N564" s="7"/>
      <c r="O564" s="7"/>
      <c r="R56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64" s="7"/>
      <c r="T564" s="7" t="str">
        <f>IFERROR(Table9[[#This Row],[Total Compensation]]/Table9[[#This Row],[Hours in School Year]],"")</f>
        <v/>
      </c>
      <c r="V564" s="7" t="str">
        <f t="shared" si="34"/>
        <v/>
      </c>
      <c r="Y564" s="8" t="str">
        <f t="shared" si="35"/>
        <v/>
      </c>
    </row>
    <row r="565" spans="2:25" x14ac:dyDescent="0.25">
      <c r="B565" s="1"/>
      <c r="C565" s="1"/>
      <c r="G565" s="7"/>
      <c r="H565" s="7">
        <f t="shared" si="32"/>
        <v>0</v>
      </c>
      <c r="I565" s="7"/>
      <c r="J565" s="7">
        <f t="shared" si="33"/>
        <v>0</v>
      </c>
      <c r="K565" s="43">
        <f>Table9[[#This Row],[Wages]]*'1 Spec Ed Teacher'!$H$3</f>
        <v>0</v>
      </c>
      <c r="L565" s="7"/>
      <c r="M565" s="7"/>
      <c r="N565" s="7"/>
      <c r="O565" s="7"/>
      <c r="R56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65" s="7"/>
      <c r="T565" s="7" t="str">
        <f>IFERROR(Table9[[#This Row],[Total Compensation]]/Table9[[#This Row],[Hours in School Year]],"")</f>
        <v/>
      </c>
      <c r="V565" s="7" t="str">
        <f t="shared" si="34"/>
        <v/>
      </c>
      <c r="Y565" s="8" t="str">
        <f t="shared" si="35"/>
        <v/>
      </c>
    </row>
    <row r="566" spans="2:25" x14ac:dyDescent="0.25">
      <c r="B566" s="1"/>
      <c r="C566" s="1"/>
      <c r="G566" s="7"/>
      <c r="H566" s="7">
        <f t="shared" si="32"/>
        <v>0</v>
      </c>
      <c r="I566" s="7"/>
      <c r="J566" s="7">
        <f t="shared" si="33"/>
        <v>0</v>
      </c>
      <c r="K566" s="43">
        <f>Table9[[#This Row],[Wages]]*'1 Spec Ed Teacher'!$H$3</f>
        <v>0</v>
      </c>
      <c r="L566" s="7"/>
      <c r="M566" s="7"/>
      <c r="N566" s="7"/>
      <c r="O566" s="7"/>
      <c r="R56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66" s="7"/>
      <c r="T566" s="7" t="str">
        <f>IFERROR(Table9[[#This Row],[Total Compensation]]/Table9[[#This Row],[Hours in School Year]],"")</f>
        <v/>
      </c>
      <c r="V566" s="7" t="str">
        <f t="shared" si="34"/>
        <v/>
      </c>
      <c r="Y566" s="8" t="str">
        <f t="shared" si="35"/>
        <v/>
      </c>
    </row>
    <row r="567" spans="2:25" x14ac:dyDescent="0.25">
      <c r="B567" s="1"/>
      <c r="C567" s="1"/>
      <c r="G567" s="7"/>
      <c r="H567" s="7">
        <f t="shared" si="32"/>
        <v>0</v>
      </c>
      <c r="I567" s="7"/>
      <c r="J567" s="7">
        <f t="shared" si="33"/>
        <v>0</v>
      </c>
      <c r="K567" s="43">
        <f>Table9[[#This Row],[Wages]]*'1 Spec Ed Teacher'!$H$3</f>
        <v>0</v>
      </c>
      <c r="L567" s="7"/>
      <c r="M567" s="7"/>
      <c r="N567" s="7"/>
      <c r="O567" s="7"/>
      <c r="R56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67" s="7"/>
      <c r="T567" s="7" t="str">
        <f>IFERROR(Table9[[#This Row],[Total Compensation]]/Table9[[#This Row],[Hours in School Year]],"")</f>
        <v/>
      </c>
      <c r="V567" s="7" t="str">
        <f t="shared" si="34"/>
        <v/>
      </c>
      <c r="Y567" s="8" t="str">
        <f t="shared" si="35"/>
        <v/>
      </c>
    </row>
    <row r="568" spans="2:25" x14ac:dyDescent="0.25">
      <c r="B568" s="1"/>
      <c r="C568" s="1"/>
      <c r="G568" s="7"/>
      <c r="H568" s="7">
        <f t="shared" si="32"/>
        <v>0</v>
      </c>
      <c r="I568" s="7"/>
      <c r="J568" s="7">
        <f t="shared" si="33"/>
        <v>0</v>
      </c>
      <c r="K568" s="43">
        <f>Table9[[#This Row],[Wages]]*'1 Spec Ed Teacher'!$H$3</f>
        <v>0</v>
      </c>
      <c r="L568" s="7"/>
      <c r="M568" s="7"/>
      <c r="N568" s="7"/>
      <c r="O568" s="7"/>
      <c r="R56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68" s="7"/>
      <c r="T568" s="7" t="str">
        <f>IFERROR(Table9[[#This Row],[Total Compensation]]/Table9[[#This Row],[Hours in School Year]],"")</f>
        <v/>
      </c>
      <c r="V568" s="7" t="str">
        <f t="shared" si="34"/>
        <v/>
      </c>
      <c r="Y568" s="8" t="str">
        <f t="shared" si="35"/>
        <v/>
      </c>
    </row>
    <row r="569" spans="2:25" x14ac:dyDescent="0.25">
      <c r="B569" s="1"/>
      <c r="C569" s="1"/>
      <c r="G569" s="7"/>
      <c r="H569" s="7">
        <f t="shared" si="32"/>
        <v>0</v>
      </c>
      <c r="I569" s="7"/>
      <c r="J569" s="7">
        <f t="shared" si="33"/>
        <v>0</v>
      </c>
      <c r="K569" s="43">
        <f>Table9[[#This Row],[Wages]]*'1 Spec Ed Teacher'!$H$3</f>
        <v>0</v>
      </c>
      <c r="L569" s="7"/>
      <c r="M569" s="7"/>
      <c r="N569" s="7"/>
      <c r="O569" s="7"/>
      <c r="R56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69" s="7"/>
      <c r="T569" s="7" t="str">
        <f>IFERROR(Table9[[#This Row],[Total Compensation]]/Table9[[#This Row],[Hours in School Year]],"")</f>
        <v/>
      </c>
      <c r="V569" s="7" t="str">
        <f t="shared" si="34"/>
        <v/>
      </c>
      <c r="Y569" s="8" t="str">
        <f t="shared" si="35"/>
        <v/>
      </c>
    </row>
    <row r="570" spans="2:25" x14ac:dyDescent="0.25">
      <c r="B570" s="1"/>
      <c r="C570" s="1"/>
      <c r="G570" s="7"/>
      <c r="H570" s="7">
        <f t="shared" si="32"/>
        <v>0</v>
      </c>
      <c r="I570" s="7"/>
      <c r="J570" s="7">
        <f t="shared" si="33"/>
        <v>0</v>
      </c>
      <c r="K570" s="43">
        <f>Table9[[#This Row],[Wages]]*'1 Spec Ed Teacher'!$H$3</f>
        <v>0</v>
      </c>
      <c r="L570" s="7"/>
      <c r="M570" s="7"/>
      <c r="N570" s="7"/>
      <c r="O570" s="7"/>
      <c r="R57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70" s="7"/>
      <c r="T570" s="7" t="str">
        <f>IFERROR(Table9[[#This Row],[Total Compensation]]/Table9[[#This Row],[Hours in School Year]],"")</f>
        <v/>
      </c>
      <c r="V570" s="7" t="str">
        <f t="shared" si="34"/>
        <v/>
      </c>
      <c r="Y570" s="8" t="str">
        <f t="shared" si="35"/>
        <v/>
      </c>
    </row>
    <row r="571" spans="2:25" x14ac:dyDescent="0.25">
      <c r="B571" s="1"/>
      <c r="C571" s="1"/>
      <c r="G571" s="7"/>
      <c r="H571" s="7">
        <f t="shared" si="32"/>
        <v>0</v>
      </c>
      <c r="I571" s="7"/>
      <c r="J571" s="7">
        <f t="shared" si="33"/>
        <v>0</v>
      </c>
      <c r="K571" s="43">
        <f>Table9[[#This Row],[Wages]]*'1 Spec Ed Teacher'!$H$3</f>
        <v>0</v>
      </c>
      <c r="L571" s="7"/>
      <c r="M571" s="7"/>
      <c r="N571" s="7"/>
      <c r="O571" s="7"/>
      <c r="R57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71" s="7"/>
      <c r="T571" s="7" t="str">
        <f>IFERROR(Table9[[#This Row],[Total Compensation]]/Table9[[#This Row],[Hours in School Year]],"")</f>
        <v/>
      </c>
      <c r="V571" s="7" t="str">
        <f t="shared" si="34"/>
        <v/>
      </c>
      <c r="Y571" s="8" t="str">
        <f t="shared" si="35"/>
        <v/>
      </c>
    </row>
    <row r="572" spans="2:25" x14ac:dyDescent="0.25">
      <c r="B572" s="1"/>
      <c r="C572" s="1"/>
      <c r="G572" s="7"/>
      <c r="H572" s="7">
        <f t="shared" si="32"/>
        <v>0</v>
      </c>
      <c r="I572" s="7"/>
      <c r="J572" s="7">
        <f t="shared" si="33"/>
        <v>0</v>
      </c>
      <c r="K572" s="43">
        <f>Table9[[#This Row],[Wages]]*'1 Spec Ed Teacher'!$H$3</f>
        <v>0</v>
      </c>
      <c r="L572" s="7"/>
      <c r="M572" s="7"/>
      <c r="N572" s="7"/>
      <c r="O572" s="7"/>
      <c r="R57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72" s="7"/>
      <c r="T572" s="7" t="str">
        <f>IFERROR(Table9[[#This Row],[Total Compensation]]/Table9[[#This Row],[Hours in School Year]],"")</f>
        <v/>
      </c>
      <c r="V572" s="7" t="str">
        <f t="shared" si="34"/>
        <v/>
      </c>
      <c r="Y572" s="8" t="str">
        <f t="shared" si="35"/>
        <v/>
      </c>
    </row>
    <row r="573" spans="2:25" x14ac:dyDescent="0.25">
      <c r="B573" s="1"/>
      <c r="C573" s="1"/>
      <c r="G573" s="7"/>
      <c r="H573" s="7">
        <f t="shared" si="32"/>
        <v>0</v>
      </c>
      <c r="I573" s="7"/>
      <c r="J573" s="7">
        <f t="shared" si="33"/>
        <v>0</v>
      </c>
      <c r="K573" s="43">
        <f>Table9[[#This Row],[Wages]]*'1 Spec Ed Teacher'!$H$3</f>
        <v>0</v>
      </c>
      <c r="L573" s="7"/>
      <c r="M573" s="7"/>
      <c r="N573" s="7"/>
      <c r="O573" s="7"/>
      <c r="R57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73" s="7"/>
      <c r="T573" s="7" t="str">
        <f>IFERROR(Table9[[#This Row],[Total Compensation]]/Table9[[#This Row],[Hours in School Year]],"")</f>
        <v/>
      </c>
      <c r="V573" s="7" t="str">
        <f t="shared" si="34"/>
        <v/>
      </c>
      <c r="Y573" s="8" t="str">
        <f t="shared" si="35"/>
        <v/>
      </c>
    </row>
    <row r="574" spans="2:25" x14ac:dyDescent="0.25">
      <c r="B574" s="1"/>
      <c r="C574" s="1"/>
      <c r="G574" s="7"/>
      <c r="H574" s="7">
        <f t="shared" si="32"/>
        <v>0</v>
      </c>
      <c r="I574" s="7"/>
      <c r="J574" s="7">
        <f t="shared" si="33"/>
        <v>0</v>
      </c>
      <c r="K574" s="43">
        <f>Table9[[#This Row],[Wages]]*'1 Spec Ed Teacher'!$H$3</f>
        <v>0</v>
      </c>
      <c r="L574" s="7"/>
      <c r="M574" s="7"/>
      <c r="N574" s="7"/>
      <c r="O574" s="7"/>
      <c r="R57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74" s="7"/>
      <c r="T574" s="7" t="str">
        <f>IFERROR(Table9[[#This Row],[Total Compensation]]/Table9[[#This Row],[Hours in School Year]],"")</f>
        <v/>
      </c>
      <c r="V574" s="7" t="str">
        <f t="shared" si="34"/>
        <v/>
      </c>
      <c r="Y574" s="8" t="str">
        <f t="shared" si="35"/>
        <v/>
      </c>
    </row>
    <row r="575" spans="2:25" x14ac:dyDescent="0.25">
      <c r="B575" s="1"/>
      <c r="C575" s="1"/>
      <c r="G575" s="7"/>
      <c r="H575" s="7">
        <f t="shared" si="32"/>
        <v>0</v>
      </c>
      <c r="I575" s="7"/>
      <c r="J575" s="7">
        <f t="shared" si="33"/>
        <v>0</v>
      </c>
      <c r="K575" s="43">
        <f>Table9[[#This Row],[Wages]]*'1 Spec Ed Teacher'!$H$3</f>
        <v>0</v>
      </c>
      <c r="L575" s="7"/>
      <c r="M575" s="7"/>
      <c r="N575" s="7"/>
      <c r="O575" s="7"/>
      <c r="R57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75" s="7"/>
      <c r="T575" s="7" t="str">
        <f>IFERROR(Table9[[#This Row],[Total Compensation]]/Table9[[#This Row],[Hours in School Year]],"")</f>
        <v/>
      </c>
      <c r="V575" s="7" t="str">
        <f t="shared" si="34"/>
        <v/>
      </c>
      <c r="Y575" s="8" t="str">
        <f t="shared" si="35"/>
        <v/>
      </c>
    </row>
    <row r="576" spans="2:25" x14ac:dyDescent="0.25">
      <c r="B576" s="1"/>
      <c r="C576" s="1"/>
      <c r="G576" s="7"/>
      <c r="H576" s="7">
        <f t="shared" si="32"/>
        <v>0</v>
      </c>
      <c r="I576" s="7"/>
      <c r="J576" s="7">
        <f t="shared" si="33"/>
        <v>0</v>
      </c>
      <c r="K576" s="43">
        <f>Table9[[#This Row],[Wages]]*'1 Spec Ed Teacher'!$H$3</f>
        <v>0</v>
      </c>
      <c r="L576" s="7"/>
      <c r="M576" s="7"/>
      <c r="N576" s="7"/>
      <c r="O576" s="7"/>
      <c r="R57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76" s="7"/>
      <c r="T576" s="7" t="str">
        <f>IFERROR(Table9[[#This Row],[Total Compensation]]/Table9[[#This Row],[Hours in School Year]],"")</f>
        <v/>
      </c>
      <c r="V576" s="7" t="str">
        <f t="shared" si="34"/>
        <v/>
      </c>
      <c r="Y576" s="8" t="str">
        <f t="shared" si="35"/>
        <v/>
      </c>
    </row>
    <row r="577" spans="2:25" x14ac:dyDescent="0.25">
      <c r="B577" s="1"/>
      <c r="C577" s="1"/>
      <c r="G577" s="7"/>
      <c r="H577" s="7">
        <f t="shared" si="32"/>
        <v>0</v>
      </c>
      <c r="I577" s="7"/>
      <c r="J577" s="7">
        <f t="shared" si="33"/>
        <v>0</v>
      </c>
      <c r="K577" s="43">
        <f>Table9[[#This Row],[Wages]]*'1 Spec Ed Teacher'!$H$3</f>
        <v>0</v>
      </c>
      <c r="L577" s="7"/>
      <c r="M577" s="7"/>
      <c r="N577" s="7"/>
      <c r="O577" s="7"/>
      <c r="R57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77" s="7"/>
      <c r="T577" s="7" t="str">
        <f>IFERROR(Table9[[#This Row],[Total Compensation]]/Table9[[#This Row],[Hours in School Year]],"")</f>
        <v/>
      </c>
      <c r="V577" s="7" t="str">
        <f t="shared" si="34"/>
        <v/>
      </c>
      <c r="Y577" s="8" t="str">
        <f t="shared" si="35"/>
        <v/>
      </c>
    </row>
    <row r="578" spans="2:25" x14ac:dyDescent="0.25">
      <c r="B578" s="1"/>
      <c r="C578" s="1"/>
      <c r="G578" s="7"/>
      <c r="H578" s="7">
        <f t="shared" si="32"/>
        <v>0</v>
      </c>
      <c r="I578" s="7"/>
      <c r="J578" s="7">
        <f t="shared" si="33"/>
        <v>0</v>
      </c>
      <c r="K578" s="43">
        <f>Table9[[#This Row],[Wages]]*'1 Spec Ed Teacher'!$H$3</f>
        <v>0</v>
      </c>
      <c r="L578" s="7"/>
      <c r="M578" s="7"/>
      <c r="N578" s="7"/>
      <c r="O578" s="7"/>
      <c r="R57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78" s="7"/>
      <c r="T578" s="7" t="str">
        <f>IFERROR(Table9[[#This Row],[Total Compensation]]/Table9[[#This Row],[Hours in School Year]],"")</f>
        <v/>
      </c>
      <c r="V578" s="7" t="str">
        <f t="shared" si="34"/>
        <v/>
      </c>
      <c r="Y578" s="8" t="str">
        <f t="shared" si="35"/>
        <v/>
      </c>
    </row>
    <row r="579" spans="2:25" x14ac:dyDescent="0.25">
      <c r="B579" s="1"/>
      <c r="C579" s="1"/>
      <c r="G579" s="7"/>
      <c r="H579" s="7">
        <f t="shared" si="32"/>
        <v>0</v>
      </c>
      <c r="I579" s="7"/>
      <c r="J579" s="7">
        <f t="shared" si="33"/>
        <v>0</v>
      </c>
      <c r="K579" s="43">
        <f>Table9[[#This Row],[Wages]]*'1 Spec Ed Teacher'!$H$3</f>
        <v>0</v>
      </c>
      <c r="L579" s="7"/>
      <c r="M579" s="7"/>
      <c r="N579" s="7"/>
      <c r="O579" s="7"/>
      <c r="R57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79" s="7"/>
      <c r="T579" s="7" t="str">
        <f>IFERROR(Table9[[#This Row],[Total Compensation]]/Table9[[#This Row],[Hours in School Year]],"")</f>
        <v/>
      </c>
      <c r="V579" s="7" t="str">
        <f t="shared" si="34"/>
        <v/>
      </c>
      <c r="Y579" s="8" t="str">
        <f t="shared" si="35"/>
        <v/>
      </c>
    </row>
    <row r="580" spans="2:25" x14ac:dyDescent="0.25">
      <c r="B580" s="1"/>
      <c r="C580" s="1"/>
      <c r="G580" s="7"/>
      <c r="H580" s="7">
        <f t="shared" si="32"/>
        <v>0</v>
      </c>
      <c r="I580" s="7"/>
      <c r="J580" s="7">
        <f t="shared" si="33"/>
        <v>0</v>
      </c>
      <c r="K580" s="43">
        <f>Table9[[#This Row],[Wages]]*'1 Spec Ed Teacher'!$H$3</f>
        <v>0</v>
      </c>
      <c r="L580" s="7"/>
      <c r="M580" s="7"/>
      <c r="N580" s="7"/>
      <c r="O580" s="7"/>
      <c r="R58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80" s="7"/>
      <c r="T580" s="7" t="str">
        <f>IFERROR(Table9[[#This Row],[Total Compensation]]/Table9[[#This Row],[Hours in School Year]],"")</f>
        <v/>
      </c>
      <c r="V580" s="7" t="str">
        <f t="shared" si="34"/>
        <v/>
      </c>
      <c r="Y580" s="8" t="str">
        <f t="shared" si="35"/>
        <v/>
      </c>
    </row>
    <row r="581" spans="2:25" x14ac:dyDescent="0.25">
      <c r="B581" s="1"/>
      <c r="C581" s="1"/>
      <c r="G581" s="7"/>
      <c r="H581" s="7">
        <f t="shared" ref="H581:H644" si="36">G581*0.14</f>
        <v>0</v>
      </c>
      <c r="I581" s="7"/>
      <c r="J581" s="7">
        <f t="shared" ref="J581:J644" si="37">G581*0.0145</f>
        <v>0</v>
      </c>
      <c r="K581" s="43">
        <f>Table9[[#This Row],[Wages]]*'1 Spec Ed Teacher'!$H$3</f>
        <v>0</v>
      </c>
      <c r="L581" s="7"/>
      <c r="M581" s="7"/>
      <c r="N581" s="7"/>
      <c r="O581" s="7"/>
      <c r="R58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81" s="7"/>
      <c r="T581" s="7" t="str">
        <f>IFERROR(Table9[[#This Row],[Total Compensation]]/Table9[[#This Row],[Hours in School Year]],"")</f>
        <v/>
      </c>
      <c r="V581" s="7" t="str">
        <f t="shared" ref="V581:V644" si="38">IFERROR(IF(D581&gt;0,D581*U581,T581*U581),"")</f>
        <v/>
      </c>
      <c r="Y581" s="8" t="str">
        <f t="shared" si="35"/>
        <v/>
      </c>
    </row>
    <row r="582" spans="2:25" x14ac:dyDescent="0.25">
      <c r="B582" s="1"/>
      <c r="C582" s="1"/>
      <c r="G582" s="7"/>
      <c r="H582" s="7">
        <f t="shared" si="36"/>
        <v>0</v>
      </c>
      <c r="I582" s="7"/>
      <c r="J582" s="7">
        <f t="shared" si="37"/>
        <v>0</v>
      </c>
      <c r="K582" s="43">
        <f>Table9[[#This Row],[Wages]]*'1 Spec Ed Teacher'!$H$3</f>
        <v>0</v>
      </c>
      <c r="L582" s="7"/>
      <c r="M582" s="7"/>
      <c r="N582" s="7"/>
      <c r="O582" s="7"/>
      <c r="R58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82" s="7"/>
      <c r="T582" s="7" t="str">
        <f>IFERROR(Table9[[#This Row],[Total Compensation]]/Table9[[#This Row],[Hours in School Year]],"")</f>
        <v/>
      </c>
      <c r="V582" s="7" t="str">
        <f t="shared" si="38"/>
        <v/>
      </c>
      <c r="Y582" s="8" t="str">
        <f t="shared" ref="Y582:Y645" si="39">IFERROR(V582/W582*X582,"")</f>
        <v/>
      </c>
    </row>
    <row r="583" spans="2:25" x14ac:dyDescent="0.25">
      <c r="B583" s="1"/>
      <c r="C583" s="1"/>
      <c r="G583" s="7"/>
      <c r="H583" s="7">
        <f t="shared" si="36"/>
        <v>0</v>
      </c>
      <c r="I583" s="7"/>
      <c r="J583" s="7">
        <f t="shared" si="37"/>
        <v>0</v>
      </c>
      <c r="K583" s="43">
        <f>Table9[[#This Row],[Wages]]*'1 Spec Ed Teacher'!$H$3</f>
        <v>0</v>
      </c>
      <c r="L583" s="7"/>
      <c r="M583" s="7"/>
      <c r="N583" s="7"/>
      <c r="O583" s="7"/>
      <c r="R58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83" s="7"/>
      <c r="T583" s="7" t="str">
        <f>IFERROR(Table9[[#This Row],[Total Compensation]]/Table9[[#This Row],[Hours in School Year]],"")</f>
        <v/>
      </c>
      <c r="V583" s="7" t="str">
        <f t="shared" si="38"/>
        <v/>
      </c>
      <c r="Y583" s="8" t="str">
        <f t="shared" si="39"/>
        <v/>
      </c>
    </row>
    <row r="584" spans="2:25" x14ac:dyDescent="0.25">
      <c r="B584" s="1"/>
      <c r="C584" s="1"/>
      <c r="G584" s="7"/>
      <c r="H584" s="7">
        <f t="shared" si="36"/>
        <v>0</v>
      </c>
      <c r="I584" s="7"/>
      <c r="J584" s="7">
        <f t="shared" si="37"/>
        <v>0</v>
      </c>
      <c r="K584" s="43">
        <f>Table9[[#This Row],[Wages]]*'1 Spec Ed Teacher'!$H$3</f>
        <v>0</v>
      </c>
      <c r="L584" s="7"/>
      <c r="M584" s="7"/>
      <c r="N584" s="7"/>
      <c r="O584" s="7"/>
      <c r="R58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84" s="7"/>
      <c r="T584" s="7" t="str">
        <f>IFERROR(Table9[[#This Row],[Total Compensation]]/Table9[[#This Row],[Hours in School Year]],"")</f>
        <v/>
      </c>
      <c r="V584" s="7" t="str">
        <f t="shared" si="38"/>
        <v/>
      </c>
      <c r="Y584" s="8" t="str">
        <f t="shared" si="39"/>
        <v/>
      </c>
    </row>
    <row r="585" spans="2:25" x14ac:dyDescent="0.25">
      <c r="B585" s="1"/>
      <c r="C585" s="1"/>
      <c r="G585" s="7"/>
      <c r="H585" s="7">
        <f t="shared" si="36"/>
        <v>0</v>
      </c>
      <c r="I585" s="7"/>
      <c r="J585" s="7">
        <f t="shared" si="37"/>
        <v>0</v>
      </c>
      <c r="K585" s="43">
        <f>Table9[[#This Row],[Wages]]*'1 Spec Ed Teacher'!$H$3</f>
        <v>0</v>
      </c>
      <c r="L585" s="7"/>
      <c r="M585" s="7"/>
      <c r="N585" s="7"/>
      <c r="O585" s="7"/>
      <c r="R58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85" s="7"/>
      <c r="T585" s="7" t="str">
        <f>IFERROR(Table9[[#This Row],[Total Compensation]]/Table9[[#This Row],[Hours in School Year]],"")</f>
        <v/>
      </c>
      <c r="V585" s="7" t="str">
        <f t="shared" si="38"/>
        <v/>
      </c>
      <c r="Y585" s="8" t="str">
        <f t="shared" si="39"/>
        <v/>
      </c>
    </row>
    <row r="586" spans="2:25" x14ac:dyDescent="0.25">
      <c r="B586" s="1"/>
      <c r="C586" s="1"/>
      <c r="G586" s="7"/>
      <c r="H586" s="7">
        <f t="shared" si="36"/>
        <v>0</v>
      </c>
      <c r="I586" s="7"/>
      <c r="J586" s="7">
        <f t="shared" si="37"/>
        <v>0</v>
      </c>
      <c r="K586" s="43">
        <f>Table9[[#This Row],[Wages]]*'1 Spec Ed Teacher'!$H$3</f>
        <v>0</v>
      </c>
      <c r="L586" s="7"/>
      <c r="M586" s="7"/>
      <c r="N586" s="7"/>
      <c r="O586" s="7"/>
      <c r="R58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86" s="7"/>
      <c r="T586" s="7" t="str">
        <f>IFERROR(Table9[[#This Row],[Total Compensation]]/Table9[[#This Row],[Hours in School Year]],"")</f>
        <v/>
      </c>
      <c r="V586" s="7" t="str">
        <f t="shared" si="38"/>
        <v/>
      </c>
      <c r="Y586" s="8" t="str">
        <f t="shared" si="39"/>
        <v/>
      </c>
    </row>
    <row r="587" spans="2:25" x14ac:dyDescent="0.25">
      <c r="B587" s="1"/>
      <c r="C587" s="1"/>
      <c r="G587" s="7"/>
      <c r="H587" s="7">
        <f t="shared" si="36"/>
        <v>0</v>
      </c>
      <c r="I587" s="7"/>
      <c r="J587" s="7">
        <f t="shared" si="37"/>
        <v>0</v>
      </c>
      <c r="K587" s="43">
        <f>Table9[[#This Row],[Wages]]*'1 Spec Ed Teacher'!$H$3</f>
        <v>0</v>
      </c>
      <c r="L587" s="7"/>
      <c r="M587" s="7"/>
      <c r="N587" s="7"/>
      <c r="O587" s="7"/>
      <c r="R58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87" s="7"/>
      <c r="T587" s="7" t="str">
        <f>IFERROR(Table9[[#This Row],[Total Compensation]]/Table9[[#This Row],[Hours in School Year]],"")</f>
        <v/>
      </c>
      <c r="V587" s="7" t="str">
        <f t="shared" si="38"/>
        <v/>
      </c>
      <c r="Y587" s="8" t="str">
        <f t="shared" si="39"/>
        <v/>
      </c>
    </row>
    <row r="588" spans="2:25" x14ac:dyDescent="0.25">
      <c r="B588" s="1"/>
      <c r="C588" s="1"/>
      <c r="G588" s="7"/>
      <c r="H588" s="7">
        <f t="shared" si="36"/>
        <v>0</v>
      </c>
      <c r="I588" s="7"/>
      <c r="J588" s="7">
        <f t="shared" si="37"/>
        <v>0</v>
      </c>
      <c r="K588" s="43">
        <f>Table9[[#This Row],[Wages]]*'1 Spec Ed Teacher'!$H$3</f>
        <v>0</v>
      </c>
      <c r="L588" s="7"/>
      <c r="M588" s="7"/>
      <c r="N588" s="7"/>
      <c r="O588" s="7"/>
      <c r="R58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88" s="7"/>
      <c r="T588" s="7" t="str">
        <f>IFERROR(Table9[[#This Row],[Total Compensation]]/Table9[[#This Row],[Hours in School Year]],"")</f>
        <v/>
      </c>
      <c r="V588" s="7" t="str">
        <f t="shared" si="38"/>
        <v/>
      </c>
      <c r="Y588" s="8" t="str">
        <f t="shared" si="39"/>
        <v/>
      </c>
    </row>
    <row r="589" spans="2:25" x14ac:dyDescent="0.25">
      <c r="B589" s="1"/>
      <c r="C589" s="1"/>
      <c r="G589" s="7"/>
      <c r="H589" s="7">
        <f t="shared" si="36"/>
        <v>0</v>
      </c>
      <c r="I589" s="7"/>
      <c r="J589" s="7">
        <f t="shared" si="37"/>
        <v>0</v>
      </c>
      <c r="K589" s="43">
        <f>Table9[[#This Row],[Wages]]*'1 Spec Ed Teacher'!$H$3</f>
        <v>0</v>
      </c>
      <c r="L589" s="7"/>
      <c r="M589" s="7"/>
      <c r="N589" s="7"/>
      <c r="O589" s="7"/>
      <c r="R58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89" s="7"/>
      <c r="T589" s="7" t="str">
        <f>IFERROR(Table9[[#This Row],[Total Compensation]]/Table9[[#This Row],[Hours in School Year]],"")</f>
        <v/>
      </c>
      <c r="V589" s="7" t="str">
        <f t="shared" si="38"/>
        <v/>
      </c>
      <c r="Y589" s="8" t="str">
        <f t="shared" si="39"/>
        <v/>
      </c>
    </row>
    <row r="590" spans="2:25" x14ac:dyDescent="0.25">
      <c r="B590" s="1"/>
      <c r="C590" s="1"/>
      <c r="G590" s="7"/>
      <c r="H590" s="7">
        <f t="shared" si="36"/>
        <v>0</v>
      </c>
      <c r="I590" s="7"/>
      <c r="J590" s="7">
        <f t="shared" si="37"/>
        <v>0</v>
      </c>
      <c r="K590" s="43">
        <f>Table9[[#This Row],[Wages]]*'1 Spec Ed Teacher'!$H$3</f>
        <v>0</v>
      </c>
      <c r="L590" s="7"/>
      <c r="M590" s="7"/>
      <c r="N590" s="7"/>
      <c r="O590" s="7"/>
      <c r="R59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90" s="7"/>
      <c r="T590" s="7" t="str">
        <f>IFERROR(Table9[[#This Row],[Total Compensation]]/Table9[[#This Row],[Hours in School Year]],"")</f>
        <v/>
      </c>
      <c r="V590" s="7" t="str">
        <f t="shared" si="38"/>
        <v/>
      </c>
      <c r="Y590" s="8" t="str">
        <f t="shared" si="39"/>
        <v/>
      </c>
    </row>
    <row r="591" spans="2:25" x14ac:dyDescent="0.25">
      <c r="B591" s="1"/>
      <c r="C591" s="1"/>
      <c r="G591" s="7"/>
      <c r="H591" s="7">
        <f t="shared" si="36"/>
        <v>0</v>
      </c>
      <c r="I591" s="7"/>
      <c r="J591" s="7">
        <f t="shared" si="37"/>
        <v>0</v>
      </c>
      <c r="K591" s="43">
        <f>Table9[[#This Row],[Wages]]*'1 Spec Ed Teacher'!$H$3</f>
        <v>0</v>
      </c>
      <c r="L591" s="7"/>
      <c r="M591" s="7"/>
      <c r="N591" s="7"/>
      <c r="O591" s="7"/>
      <c r="R59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91" s="7"/>
      <c r="T591" s="7" t="str">
        <f>IFERROR(Table9[[#This Row],[Total Compensation]]/Table9[[#This Row],[Hours in School Year]],"")</f>
        <v/>
      </c>
      <c r="V591" s="7" t="str">
        <f t="shared" si="38"/>
        <v/>
      </c>
      <c r="Y591" s="8" t="str">
        <f t="shared" si="39"/>
        <v/>
      </c>
    </row>
    <row r="592" spans="2:25" x14ac:dyDescent="0.25">
      <c r="B592" s="1"/>
      <c r="C592" s="1"/>
      <c r="G592" s="7"/>
      <c r="H592" s="7">
        <f t="shared" si="36"/>
        <v>0</v>
      </c>
      <c r="I592" s="7"/>
      <c r="J592" s="7">
        <f t="shared" si="37"/>
        <v>0</v>
      </c>
      <c r="K592" s="43">
        <f>Table9[[#This Row],[Wages]]*'1 Spec Ed Teacher'!$H$3</f>
        <v>0</v>
      </c>
      <c r="L592" s="7"/>
      <c r="M592" s="7"/>
      <c r="N592" s="7"/>
      <c r="O592" s="7"/>
      <c r="R59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92" s="7"/>
      <c r="T592" s="7" t="str">
        <f>IFERROR(Table9[[#This Row],[Total Compensation]]/Table9[[#This Row],[Hours in School Year]],"")</f>
        <v/>
      </c>
      <c r="V592" s="7" t="str">
        <f t="shared" si="38"/>
        <v/>
      </c>
      <c r="Y592" s="8" t="str">
        <f t="shared" si="39"/>
        <v/>
      </c>
    </row>
    <row r="593" spans="2:25" x14ac:dyDescent="0.25">
      <c r="B593" s="1"/>
      <c r="C593" s="1"/>
      <c r="G593" s="7"/>
      <c r="H593" s="7">
        <f t="shared" si="36"/>
        <v>0</v>
      </c>
      <c r="I593" s="7"/>
      <c r="J593" s="7">
        <f t="shared" si="37"/>
        <v>0</v>
      </c>
      <c r="K593" s="43">
        <f>Table9[[#This Row],[Wages]]*'1 Spec Ed Teacher'!$H$3</f>
        <v>0</v>
      </c>
      <c r="L593" s="7"/>
      <c r="M593" s="7"/>
      <c r="N593" s="7"/>
      <c r="O593" s="7"/>
      <c r="R59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93" s="7"/>
      <c r="T593" s="7" t="str">
        <f>IFERROR(Table9[[#This Row],[Total Compensation]]/Table9[[#This Row],[Hours in School Year]],"")</f>
        <v/>
      </c>
      <c r="V593" s="7" t="str">
        <f t="shared" si="38"/>
        <v/>
      </c>
      <c r="Y593" s="8" t="str">
        <f t="shared" si="39"/>
        <v/>
      </c>
    </row>
    <row r="594" spans="2:25" x14ac:dyDescent="0.25">
      <c r="B594" s="1"/>
      <c r="C594" s="1"/>
      <c r="G594" s="7"/>
      <c r="H594" s="7">
        <f t="shared" si="36"/>
        <v>0</v>
      </c>
      <c r="I594" s="7"/>
      <c r="J594" s="7">
        <f t="shared" si="37"/>
        <v>0</v>
      </c>
      <c r="K594" s="43">
        <f>Table9[[#This Row],[Wages]]*'1 Spec Ed Teacher'!$H$3</f>
        <v>0</v>
      </c>
      <c r="L594" s="7"/>
      <c r="M594" s="7"/>
      <c r="N594" s="7"/>
      <c r="O594" s="7"/>
      <c r="R59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94" s="7"/>
      <c r="T594" s="7" t="str">
        <f>IFERROR(Table9[[#This Row],[Total Compensation]]/Table9[[#This Row],[Hours in School Year]],"")</f>
        <v/>
      </c>
      <c r="V594" s="7" t="str">
        <f t="shared" si="38"/>
        <v/>
      </c>
      <c r="Y594" s="8" t="str">
        <f t="shared" si="39"/>
        <v/>
      </c>
    </row>
    <row r="595" spans="2:25" x14ac:dyDescent="0.25">
      <c r="B595" s="1"/>
      <c r="C595" s="1"/>
      <c r="G595" s="7"/>
      <c r="H595" s="7">
        <f t="shared" si="36"/>
        <v>0</v>
      </c>
      <c r="I595" s="7"/>
      <c r="J595" s="7">
        <f t="shared" si="37"/>
        <v>0</v>
      </c>
      <c r="K595" s="43">
        <f>Table9[[#This Row],[Wages]]*'1 Spec Ed Teacher'!$H$3</f>
        <v>0</v>
      </c>
      <c r="L595" s="7"/>
      <c r="M595" s="7"/>
      <c r="N595" s="7"/>
      <c r="O595" s="7"/>
      <c r="R59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95" s="7"/>
      <c r="T595" s="7" t="str">
        <f>IFERROR(Table9[[#This Row],[Total Compensation]]/Table9[[#This Row],[Hours in School Year]],"")</f>
        <v/>
      </c>
      <c r="V595" s="7" t="str">
        <f t="shared" si="38"/>
        <v/>
      </c>
      <c r="Y595" s="8" t="str">
        <f t="shared" si="39"/>
        <v/>
      </c>
    </row>
    <row r="596" spans="2:25" x14ac:dyDescent="0.25">
      <c r="B596" s="1"/>
      <c r="C596" s="1"/>
      <c r="G596" s="7"/>
      <c r="H596" s="7">
        <f t="shared" si="36"/>
        <v>0</v>
      </c>
      <c r="I596" s="7"/>
      <c r="J596" s="7">
        <f t="shared" si="37"/>
        <v>0</v>
      </c>
      <c r="K596" s="43">
        <f>Table9[[#This Row],[Wages]]*'1 Spec Ed Teacher'!$H$3</f>
        <v>0</v>
      </c>
      <c r="L596" s="7"/>
      <c r="M596" s="7"/>
      <c r="N596" s="7"/>
      <c r="O596" s="7"/>
      <c r="R59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96" s="7"/>
      <c r="T596" s="7" t="str">
        <f>IFERROR(Table9[[#This Row],[Total Compensation]]/Table9[[#This Row],[Hours in School Year]],"")</f>
        <v/>
      </c>
      <c r="V596" s="7" t="str">
        <f t="shared" si="38"/>
        <v/>
      </c>
      <c r="Y596" s="8" t="str">
        <f t="shared" si="39"/>
        <v/>
      </c>
    </row>
    <row r="597" spans="2:25" x14ac:dyDescent="0.25">
      <c r="B597" s="1"/>
      <c r="C597" s="1"/>
      <c r="G597" s="7"/>
      <c r="H597" s="7">
        <f t="shared" si="36"/>
        <v>0</v>
      </c>
      <c r="I597" s="7"/>
      <c r="J597" s="7">
        <f t="shared" si="37"/>
        <v>0</v>
      </c>
      <c r="K597" s="43">
        <f>Table9[[#This Row],[Wages]]*'1 Spec Ed Teacher'!$H$3</f>
        <v>0</v>
      </c>
      <c r="L597" s="7"/>
      <c r="M597" s="7"/>
      <c r="N597" s="7"/>
      <c r="O597" s="7"/>
      <c r="R59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97" s="7"/>
      <c r="T597" s="7" t="str">
        <f>IFERROR(Table9[[#This Row],[Total Compensation]]/Table9[[#This Row],[Hours in School Year]],"")</f>
        <v/>
      </c>
      <c r="V597" s="7" t="str">
        <f t="shared" si="38"/>
        <v/>
      </c>
      <c r="Y597" s="8" t="str">
        <f t="shared" si="39"/>
        <v/>
      </c>
    </row>
    <row r="598" spans="2:25" x14ac:dyDescent="0.25">
      <c r="B598" s="1"/>
      <c r="C598" s="1"/>
      <c r="G598" s="7"/>
      <c r="H598" s="7">
        <f t="shared" si="36"/>
        <v>0</v>
      </c>
      <c r="I598" s="7"/>
      <c r="J598" s="7">
        <f t="shared" si="37"/>
        <v>0</v>
      </c>
      <c r="K598" s="43">
        <f>Table9[[#This Row],[Wages]]*'1 Spec Ed Teacher'!$H$3</f>
        <v>0</v>
      </c>
      <c r="L598" s="7"/>
      <c r="M598" s="7"/>
      <c r="N598" s="7"/>
      <c r="O598" s="7"/>
      <c r="R59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98" s="7"/>
      <c r="T598" s="7" t="str">
        <f>IFERROR(Table9[[#This Row],[Total Compensation]]/Table9[[#This Row],[Hours in School Year]],"")</f>
        <v/>
      </c>
      <c r="V598" s="7" t="str">
        <f t="shared" si="38"/>
        <v/>
      </c>
      <c r="Y598" s="8" t="str">
        <f t="shared" si="39"/>
        <v/>
      </c>
    </row>
    <row r="599" spans="2:25" x14ac:dyDescent="0.25">
      <c r="B599" s="1"/>
      <c r="C599" s="1"/>
      <c r="G599" s="7"/>
      <c r="H599" s="7">
        <f t="shared" si="36"/>
        <v>0</v>
      </c>
      <c r="I599" s="7"/>
      <c r="J599" s="7">
        <f t="shared" si="37"/>
        <v>0</v>
      </c>
      <c r="K599" s="43">
        <f>Table9[[#This Row],[Wages]]*'1 Spec Ed Teacher'!$H$3</f>
        <v>0</v>
      </c>
      <c r="L599" s="7"/>
      <c r="M599" s="7"/>
      <c r="N599" s="7"/>
      <c r="O599" s="7"/>
      <c r="R59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599" s="7"/>
      <c r="T599" s="7" t="str">
        <f>IFERROR(Table9[[#This Row],[Total Compensation]]/Table9[[#This Row],[Hours in School Year]],"")</f>
        <v/>
      </c>
      <c r="V599" s="7" t="str">
        <f t="shared" si="38"/>
        <v/>
      </c>
      <c r="Y599" s="8" t="str">
        <f t="shared" si="39"/>
        <v/>
      </c>
    </row>
    <row r="600" spans="2:25" x14ac:dyDescent="0.25">
      <c r="B600" s="1"/>
      <c r="C600" s="1"/>
      <c r="G600" s="7"/>
      <c r="H600" s="7">
        <f t="shared" si="36"/>
        <v>0</v>
      </c>
      <c r="I600" s="7"/>
      <c r="J600" s="7">
        <f t="shared" si="37"/>
        <v>0</v>
      </c>
      <c r="K600" s="43">
        <f>Table9[[#This Row],[Wages]]*'1 Spec Ed Teacher'!$H$3</f>
        <v>0</v>
      </c>
      <c r="L600" s="7"/>
      <c r="M600" s="7"/>
      <c r="N600" s="7"/>
      <c r="O600" s="7"/>
      <c r="R60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00" s="7"/>
      <c r="T600" s="7" t="str">
        <f>IFERROR(Table9[[#This Row],[Total Compensation]]/Table9[[#This Row],[Hours in School Year]],"")</f>
        <v/>
      </c>
      <c r="V600" s="7" t="str">
        <f t="shared" si="38"/>
        <v/>
      </c>
      <c r="Y600" s="8" t="str">
        <f t="shared" si="39"/>
        <v/>
      </c>
    </row>
    <row r="601" spans="2:25" x14ac:dyDescent="0.25">
      <c r="B601" s="1"/>
      <c r="C601" s="1"/>
      <c r="G601" s="7"/>
      <c r="H601" s="7">
        <f t="shared" si="36"/>
        <v>0</v>
      </c>
      <c r="I601" s="7"/>
      <c r="J601" s="7">
        <f t="shared" si="37"/>
        <v>0</v>
      </c>
      <c r="K601" s="43">
        <f>Table9[[#This Row],[Wages]]*'1 Spec Ed Teacher'!$H$3</f>
        <v>0</v>
      </c>
      <c r="L601" s="7"/>
      <c r="M601" s="7"/>
      <c r="N601" s="7"/>
      <c r="O601" s="7"/>
      <c r="R60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01" s="7"/>
      <c r="T601" s="7" t="str">
        <f>IFERROR(Table9[[#This Row],[Total Compensation]]/Table9[[#This Row],[Hours in School Year]],"")</f>
        <v/>
      </c>
      <c r="V601" s="7" t="str">
        <f t="shared" si="38"/>
        <v/>
      </c>
      <c r="Y601" s="8" t="str">
        <f t="shared" si="39"/>
        <v/>
      </c>
    </row>
    <row r="602" spans="2:25" x14ac:dyDescent="0.25">
      <c r="B602" s="1"/>
      <c r="C602" s="1"/>
      <c r="G602" s="7"/>
      <c r="H602" s="7">
        <f t="shared" si="36"/>
        <v>0</v>
      </c>
      <c r="I602" s="7"/>
      <c r="J602" s="7">
        <f t="shared" si="37"/>
        <v>0</v>
      </c>
      <c r="K602" s="43">
        <f>Table9[[#This Row],[Wages]]*'1 Spec Ed Teacher'!$H$3</f>
        <v>0</v>
      </c>
      <c r="L602" s="7"/>
      <c r="M602" s="7"/>
      <c r="N602" s="7"/>
      <c r="O602" s="7"/>
      <c r="R60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02" s="7"/>
      <c r="T602" s="7" t="str">
        <f>IFERROR(Table9[[#This Row],[Total Compensation]]/Table9[[#This Row],[Hours in School Year]],"")</f>
        <v/>
      </c>
      <c r="V602" s="7" t="str">
        <f t="shared" si="38"/>
        <v/>
      </c>
      <c r="Y602" s="8" t="str">
        <f t="shared" si="39"/>
        <v/>
      </c>
    </row>
    <row r="603" spans="2:25" x14ac:dyDescent="0.25">
      <c r="B603" s="1"/>
      <c r="C603" s="1"/>
      <c r="G603" s="7"/>
      <c r="H603" s="7">
        <f t="shared" si="36"/>
        <v>0</v>
      </c>
      <c r="I603" s="7"/>
      <c r="J603" s="7">
        <f t="shared" si="37"/>
        <v>0</v>
      </c>
      <c r="K603" s="43">
        <f>Table9[[#This Row],[Wages]]*'1 Spec Ed Teacher'!$H$3</f>
        <v>0</v>
      </c>
      <c r="L603" s="7"/>
      <c r="M603" s="7"/>
      <c r="N603" s="7"/>
      <c r="O603" s="7"/>
      <c r="R60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03" s="7"/>
      <c r="T603" s="7" t="str">
        <f>IFERROR(Table9[[#This Row],[Total Compensation]]/Table9[[#This Row],[Hours in School Year]],"")</f>
        <v/>
      </c>
      <c r="V603" s="7" t="str">
        <f t="shared" si="38"/>
        <v/>
      </c>
      <c r="Y603" s="8" t="str">
        <f t="shared" si="39"/>
        <v/>
      </c>
    </row>
    <row r="604" spans="2:25" x14ac:dyDescent="0.25">
      <c r="B604" s="1"/>
      <c r="C604" s="1"/>
      <c r="G604" s="7"/>
      <c r="H604" s="7">
        <f t="shared" si="36"/>
        <v>0</v>
      </c>
      <c r="I604" s="7"/>
      <c r="J604" s="7">
        <f t="shared" si="37"/>
        <v>0</v>
      </c>
      <c r="K604" s="43">
        <f>Table9[[#This Row],[Wages]]*'1 Spec Ed Teacher'!$H$3</f>
        <v>0</v>
      </c>
      <c r="L604" s="7"/>
      <c r="M604" s="7"/>
      <c r="N604" s="7"/>
      <c r="O604" s="7"/>
      <c r="R60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04" s="7"/>
      <c r="T604" s="7" t="str">
        <f>IFERROR(Table9[[#This Row],[Total Compensation]]/Table9[[#This Row],[Hours in School Year]],"")</f>
        <v/>
      </c>
      <c r="V604" s="7" t="str">
        <f t="shared" si="38"/>
        <v/>
      </c>
      <c r="Y604" s="8" t="str">
        <f t="shared" si="39"/>
        <v/>
      </c>
    </row>
    <row r="605" spans="2:25" x14ac:dyDescent="0.25">
      <c r="B605" s="1"/>
      <c r="C605" s="1"/>
      <c r="G605" s="7"/>
      <c r="H605" s="7">
        <f t="shared" si="36"/>
        <v>0</v>
      </c>
      <c r="I605" s="7"/>
      <c r="J605" s="7">
        <f t="shared" si="37"/>
        <v>0</v>
      </c>
      <c r="K605" s="43">
        <f>Table9[[#This Row],[Wages]]*'1 Spec Ed Teacher'!$H$3</f>
        <v>0</v>
      </c>
      <c r="L605" s="7"/>
      <c r="M605" s="7"/>
      <c r="N605" s="7"/>
      <c r="O605" s="7"/>
      <c r="R60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05" s="7"/>
      <c r="T605" s="7" t="str">
        <f>IFERROR(Table9[[#This Row],[Total Compensation]]/Table9[[#This Row],[Hours in School Year]],"")</f>
        <v/>
      </c>
      <c r="V605" s="7" t="str">
        <f t="shared" si="38"/>
        <v/>
      </c>
      <c r="Y605" s="8" t="str">
        <f t="shared" si="39"/>
        <v/>
      </c>
    </row>
    <row r="606" spans="2:25" x14ac:dyDescent="0.25">
      <c r="B606" s="1"/>
      <c r="C606" s="1"/>
      <c r="G606" s="7"/>
      <c r="H606" s="7">
        <f t="shared" si="36"/>
        <v>0</v>
      </c>
      <c r="I606" s="7"/>
      <c r="J606" s="7">
        <f t="shared" si="37"/>
        <v>0</v>
      </c>
      <c r="K606" s="43">
        <f>Table9[[#This Row],[Wages]]*'1 Spec Ed Teacher'!$H$3</f>
        <v>0</v>
      </c>
      <c r="L606" s="7"/>
      <c r="M606" s="7"/>
      <c r="N606" s="7"/>
      <c r="O606" s="7"/>
      <c r="R60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06" s="7"/>
      <c r="T606" s="7" t="str">
        <f>IFERROR(Table9[[#This Row],[Total Compensation]]/Table9[[#This Row],[Hours in School Year]],"")</f>
        <v/>
      </c>
      <c r="V606" s="7" t="str">
        <f t="shared" si="38"/>
        <v/>
      </c>
      <c r="Y606" s="8" t="str">
        <f t="shared" si="39"/>
        <v/>
      </c>
    </row>
    <row r="607" spans="2:25" x14ac:dyDescent="0.25">
      <c r="B607" s="1"/>
      <c r="C607" s="1"/>
      <c r="G607" s="7"/>
      <c r="H607" s="7">
        <f t="shared" si="36"/>
        <v>0</v>
      </c>
      <c r="I607" s="7"/>
      <c r="J607" s="7">
        <f t="shared" si="37"/>
        <v>0</v>
      </c>
      <c r="K607" s="43">
        <f>Table9[[#This Row],[Wages]]*'1 Spec Ed Teacher'!$H$3</f>
        <v>0</v>
      </c>
      <c r="L607" s="7"/>
      <c r="M607" s="7"/>
      <c r="N607" s="7"/>
      <c r="O607" s="7"/>
      <c r="R60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07" s="7"/>
      <c r="T607" s="7" t="str">
        <f>IFERROR(Table9[[#This Row],[Total Compensation]]/Table9[[#This Row],[Hours in School Year]],"")</f>
        <v/>
      </c>
      <c r="V607" s="7" t="str">
        <f t="shared" si="38"/>
        <v/>
      </c>
      <c r="Y607" s="8" t="str">
        <f t="shared" si="39"/>
        <v/>
      </c>
    </row>
    <row r="608" spans="2:25" x14ac:dyDescent="0.25">
      <c r="B608" s="1"/>
      <c r="C608" s="1"/>
      <c r="G608" s="7"/>
      <c r="H608" s="7">
        <f t="shared" si="36"/>
        <v>0</v>
      </c>
      <c r="I608" s="7"/>
      <c r="J608" s="7">
        <f t="shared" si="37"/>
        <v>0</v>
      </c>
      <c r="K608" s="43">
        <f>Table9[[#This Row],[Wages]]*'1 Spec Ed Teacher'!$H$3</f>
        <v>0</v>
      </c>
      <c r="L608" s="7"/>
      <c r="M608" s="7"/>
      <c r="N608" s="7"/>
      <c r="O608" s="7"/>
      <c r="R60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08" s="7"/>
      <c r="T608" s="7" t="str">
        <f>IFERROR(Table9[[#This Row],[Total Compensation]]/Table9[[#This Row],[Hours in School Year]],"")</f>
        <v/>
      </c>
      <c r="V608" s="7" t="str">
        <f t="shared" si="38"/>
        <v/>
      </c>
      <c r="Y608" s="8" t="str">
        <f t="shared" si="39"/>
        <v/>
      </c>
    </row>
    <row r="609" spans="2:25" x14ac:dyDescent="0.25">
      <c r="B609" s="1"/>
      <c r="C609" s="1"/>
      <c r="G609" s="7"/>
      <c r="H609" s="7">
        <f t="shared" si="36"/>
        <v>0</v>
      </c>
      <c r="I609" s="7"/>
      <c r="J609" s="7">
        <f t="shared" si="37"/>
        <v>0</v>
      </c>
      <c r="K609" s="43">
        <f>Table9[[#This Row],[Wages]]*'1 Spec Ed Teacher'!$H$3</f>
        <v>0</v>
      </c>
      <c r="L609" s="7"/>
      <c r="M609" s="7"/>
      <c r="N609" s="7"/>
      <c r="O609" s="7"/>
      <c r="R60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09" s="7"/>
      <c r="T609" s="7" t="str">
        <f>IFERROR(Table9[[#This Row],[Total Compensation]]/Table9[[#This Row],[Hours in School Year]],"")</f>
        <v/>
      </c>
      <c r="V609" s="7" t="str">
        <f t="shared" si="38"/>
        <v/>
      </c>
      <c r="Y609" s="8" t="str">
        <f t="shared" si="39"/>
        <v/>
      </c>
    </row>
    <row r="610" spans="2:25" x14ac:dyDescent="0.25">
      <c r="B610" s="1"/>
      <c r="C610" s="1"/>
      <c r="G610" s="7"/>
      <c r="H610" s="7">
        <f t="shared" si="36"/>
        <v>0</v>
      </c>
      <c r="I610" s="7"/>
      <c r="J610" s="7">
        <f t="shared" si="37"/>
        <v>0</v>
      </c>
      <c r="K610" s="43">
        <f>Table9[[#This Row],[Wages]]*'1 Spec Ed Teacher'!$H$3</f>
        <v>0</v>
      </c>
      <c r="L610" s="7"/>
      <c r="M610" s="7"/>
      <c r="N610" s="7"/>
      <c r="O610" s="7"/>
      <c r="R61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10" s="7"/>
      <c r="T610" s="7" t="str">
        <f>IFERROR(Table9[[#This Row],[Total Compensation]]/Table9[[#This Row],[Hours in School Year]],"")</f>
        <v/>
      </c>
      <c r="V610" s="7" t="str">
        <f t="shared" si="38"/>
        <v/>
      </c>
      <c r="Y610" s="8" t="str">
        <f t="shared" si="39"/>
        <v/>
      </c>
    </row>
    <row r="611" spans="2:25" x14ac:dyDescent="0.25">
      <c r="B611" s="1"/>
      <c r="C611" s="1"/>
      <c r="G611" s="7"/>
      <c r="H611" s="7">
        <f t="shared" si="36"/>
        <v>0</v>
      </c>
      <c r="I611" s="7"/>
      <c r="J611" s="7">
        <f t="shared" si="37"/>
        <v>0</v>
      </c>
      <c r="K611" s="43">
        <f>Table9[[#This Row],[Wages]]*'1 Spec Ed Teacher'!$H$3</f>
        <v>0</v>
      </c>
      <c r="L611" s="7"/>
      <c r="M611" s="7"/>
      <c r="N611" s="7"/>
      <c r="O611" s="7"/>
      <c r="R61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11" s="7"/>
      <c r="T611" s="7" t="str">
        <f>IFERROR(Table9[[#This Row],[Total Compensation]]/Table9[[#This Row],[Hours in School Year]],"")</f>
        <v/>
      </c>
      <c r="V611" s="7" t="str">
        <f t="shared" si="38"/>
        <v/>
      </c>
      <c r="Y611" s="8" t="str">
        <f t="shared" si="39"/>
        <v/>
      </c>
    </row>
    <row r="612" spans="2:25" x14ac:dyDescent="0.25">
      <c r="B612" s="1"/>
      <c r="C612" s="1"/>
      <c r="G612" s="7"/>
      <c r="H612" s="7">
        <f t="shared" si="36"/>
        <v>0</v>
      </c>
      <c r="I612" s="7"/>
      <c r="J612" s="7">
        <f t="shared" si="37"/>
        <v>0</v>
      </c>
      <c r="K612" s="43">
        <f>Table9[[#This Row],[Wages]]*'1 Spec Ed Teacher'!$H$3</f>
        <v>0</v>
      </c>
      <c r="L612" s="7"/>
      <c r="M612" s="7"/>
      <c r="N612" s="7"/>
      <c r="O612" s="7"/>
      <c r="R61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12" s="7"/>
      <c r="T612" s="7" t="str">
        <f>IFERROR(Table9[[#This Row],[Total Compensation]]/Table9[[#This Row],[Hours in School Year]],"")</f>
        <v/>
      </c>
      <c r="V612" s="7" t="str">
        <f t="shared" si="38"/>
        <v/>
      </c>
      <c r="Y612" s="8" t="str">
        <f t="shared" si="39"/>
        <v/>
      </c>
    </row>
    <row r="613" spans="2:25" x14ac:dyDescent="0.25">
      <c r="B613" s="1"/>
      <c r="C613" s="1"/>
      <c r="G613" s="7"/>
      <c r="H613" s="7">
        <f t="shared" si="36"/>
        <v>0</v>
      </c>
      <c r="I613" s="7"/>
      <c r="J613" s="7">
        <f t="shared" si="37"/>
        <v>0</v>
      </c>
      <c r="K613" s="43">
        <f>Table9[[#This Row],[Wages]]*'1 Spec Ed Teacher'!$H$3</f>
        <v>0</v>
      </c>
      <c r="L613" s="7"/>
      <c r="M613" s="7"/>
      <c r="N613" s="7"/>
      <c r="O613" s="7"/>
      <c r="R61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13" s="7"/>
      <c r="T613" s="7" t="str">
        <f>IFERROR(Table9[[#This Row],[Total Compensation]]/Table9[[#This Row],[Hours in School Year]],"")</f>
        <v/>
      </c>
      <c r="V613" s="7" t="str">
        <f t="shared" si="38"/>
        <v/>
      </c>
      <c r="Y613" s="8" t="str">
        <f t="shared" si="39"/>
        <v/>
      </c>
    </row>
    <row r="614" spans="2:25" x14ac:dyDescent="0.25">
      <c r="B614" s="1"/>
      <c r="C614" s="1"/>
      <c r="G614" s="7"/>
      <c r="H614" s="7">
        <f t="shared" si="36"/>
        <v>0</v>
      </c>
      <c r="I614" s="7"/>
      <c r="J614" s="7">
        <f t="shared" si="37"/>
        <v>0</v>
      </c>
      <c r="K614" s="43">
        <f>Table9[[#This Row],[Wages]]*'1 Spec Ed Teacher'!$H$3</f>
        <v>0</v>
      </c>
      <c r="L614" s="7"/>
      <c r="M614" s="7"/>
      <c r="N614" s="7"/>
      <c r="O614" s="7"/>
      <c r="R61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14" s="7"/>
      <c r="T614" s="7" t="str">
        <f>IFERROR(Table9[[#This Row],[Total Compensation]]/Table9[[#This Row],[Hours in School Year]],"")</f>
        <v/>
      </c>
      <c r="V614" s="7" t="str">
        <f t="shared" si="38"/>
        <v/>
      </c>
      <c r="Y614" s="8" t="str">
        <f t="shared" si="39"/>
        <v/>
      </c>
    </row>
    <row r="615" spans="2:25" x14ac:dyDescent="0.25">
      <c r="B615" s="1"/>
      <c r="C615" s="1"/>
      <c r="G615" s="7"/>
      <c r="H615" s="7">
        <f t="shared" si="36"/>
        <v>0</v>
      </c>
      <c r="I615" s="7"/>
      <c r="J615" s="7">
        <f t="shared" si="37"/>
        <v>0</v>
      </c>
      <c r="K615" s="43">
        <f>Table9[[#This Row],[Wages]]*'1 Spec Ed Teacher'!$H$3</f>
        <v>0</v>
      </c>
      <c r="L615" s="7"/>
      <c r="M615" s="7"/>
      <c r="N615" s="7"/>
      <c r="O615" s="7"/>
      <c r="R61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15" s="7"/>
      <c r="T615" s="7" t="str">
        <f>IFERROR(Table9[[#This Row],[Total Compensation]]/Table9[[#This Row],[Hours in School Year]],"")</f>
        <v/>
      </c>
      <c r="V615" s="7" t="str">
        <f t="shared" si="38"/>
        <v/>
      </c>
      <c r="Y615" s="8" t="str">
        <f t="shared" si="39"/>
        <v/>
      </c>
    </row>
    <row r="616" spans="2:25" x14ac:dyDescent="0.25">
      <c r="B616" s="1"/>
      <c r="C616" s="1"/>
      <c r="G616" s="7"/>
      <c r="H616" s="7">
        <f t="shared" si="36"/>
        <v>0</v>
      </c>
      <c r="I616" s="7"/>
      <c r="J616" s="7">
        <f t="shared" si="37"/>
        <v>0</v>
      </c>
      <c r="K616" s="43">
        <f>Table9[[#This Row],[Wages]]*'1 Spec Ed Teacher'!$H$3</f>
        <v>0</v>
      </c>
      <c r="L616" s="7"/>
      <c r="M616" s="7"/>
      <c r="N616" s="7"/>
      <c r="O616" s="7"/>
      <c r="R61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16" s="7"/>
      <c r="T616" s="7" t="str">
        <f>IFERROR(Table9[[#This Row],[Total Compensation]]/Table9[[#This Row],[Hours in School Year]],"")</f>
        <v/>
      </c>
      <c r="V616" s="7" t="str">
        <f t="shared" si="38"/>
        <v/>
      </c>
      <c r="Y616" s="8" t="str">
        <f t="shared" si="39"/>
        <v/>
      </c>
    </row>
    <row r="617" spans="2:25" x14ac:dyDescent="0.25">
      <c r="B617" s="1"/>
      <c r="C617" s="1"/>
      <c r="G617" s="7"/>
      <c r="H617" s="7">
        <f t="shared" si="36"/>
        <v>0</v>
      </c>
      <c r="I617" s="7"/>
      <c r="J617" s="7">
        <f t="shared" si="37"/>
        <v>0</v>
      </c>
      <c r="K617" s="43">
        <f>Table9[[#This Row],[Wages]]*'1 Spec Ed Teacher'!$H$3</f>
        <v>0</v>
      </c>
      <c r="L617" s="7"/>
      <c r="M617" s="7"/>
      <c r="N617" s="7"/>
      <c r="O617" s="7"/>
      <c r="R61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17" s="7"/>
      <c r="T617" s="7" t="str">
        <f>IFERROR(Table9[[#This Row],[Total Compensation]]/Table9[[#This Row],[Hours in School Year]],"")</f>
        <v/>
      </c>
      <c r="V617" s="7" t="str">
        <f t="shared" si="38"/>
        <v/>
      </c>
      <c r="Y617" s="8" t="str">
        <f t="shared" si="39"/>
        <v/>
      </c>
    </row>
    <row r="618" spans="2:25" x14ac:dyDescent="0.25">
      <c r="B618" s="1"/>
      <c r="C618" s="1"/>
      <c r="G618" s="7"/>
      <c r="H618" s="7">
        <f t="shared" si="36"/>
        <v>0</v>
      </c>
      <c r="I618" s="7"/>
      <c r="J618" s="7">
        <f t="shared" si="37"/>
        <v>0</v>
      </c>
      <c r="K618" s="43">
        <f>Table9[[#This Row],[Wages]]*'1 Spec Ed Teacher'!$H$3</f>
        <v>0</v>
      </c>
      <c r="L618" s="7"/>
      <c r="M618" s="7"/>
      <c r="N618" s="7"/>
      <c r="O618" s="7"/>
      <c r="R61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18" s="7"/>
      <c r="T618" s="7" t="str">
        <f>IFERROR(Table9[[#This Row],[Total Compensation]]/Table9[[#This Row],[Hours in School Year]],"")</f>
        <v/>
      </c>
      <c r="V618" s="7" t="str">
        <f t="shared" si="38"/>
        <v/>
      </c>
      <c r="Y618" s="8" t="str">
        <f t="shared" si="39"/>
        <v/>
      </c>
    </row>
    <row r="619" spans="2:25" x14ac:dyDescent="0.25">
      <c r="B619" s="1"/>
      <c r="C619" s="1"/>
      <c r="G619" s="7"/>
      <c r="H619" s="7">
        <f t="shared" si="36"/>
        <v>0</v>
      </c>
      <c r="I619" s="7"/>
      <c r="J619" s="7">
        <f t="shared" si="37"/>
        <v>0</v>
      </c>
      <c r="K619" s="43">
        <f>Table9[[#This Row],[Wages]]*'1 Spec Ed Teacher'!$H$3</f>
        <v>0</v>
      </c>
      <c r="L619" s="7"/>
      <c r="M619" s="7"/>
      <c r="N619" s="7"/>
      <c r="O619" s="7"/>
      <c r="R61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19" s="7"/>
      <c r="T619" s="7" t="str">
        <f>IFERROR(Table9[[#This Row],[Total Compensation]]/Table9[[#This Row],[Hours in School Year]],"")</f>
        <v/>
      </c>
      <c r="V619" s="7" t="str">
        <f t="shared" si="38"/>
        <v/>
      </c>
      <c r="Y619" s="8" t="str">
        <f t="shared" si="39"/>
        <v/>
      </c>
    </row>
    <row r="620" spans="2:25" x14ac:dyDescent="0.25">
      <c r="B620" s="1"/>
      <c r="C620" s="1"/>
      <c r="G620" s="7"/>
      <c r="H620" s="7">
        <f t="shared" si="36"/>
        <v>0</v>
      </c>
      <c r="I620" s="7"/>
      <c r="J620" s="7">
        <f t="shared" si="37"/>
        <v>0</v>
      </c>
      <c r="K620" s="43">
        <f>Table9[[#This Row],[Wages]]*'1 Spec Ed Teacher'!$H$3</f>
        <v>0</v>
      </c>
      <c r="L620" s="7"/>
      <c r="M620" s="7"/>
      <c r="N620" s="7"/>
      <c r="O620" s="7"/>
      <c r="R62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20" s="7"/>
      <c r="T620" s="7" t="str">
        <f>IFERROR(Table9[[#This Row],[Total Compensation]]/Table9[[#This Row],[Hours in School Year]],"")</f>
        <v/>
      </c>
      <c r="V620" s="7" t="str">
        <f t="shared" si="38"/>
        <v/>
      </c>
      <c r="Y620" s="8" t="str">
        <f t="shared" si="39"/>
        <v/>
      </c>
    </row>
    <row r="621" spans="2:25" x14ac:dyDescent="0.25">
      <c r="B621" s="1"/>
      <c r="C621" s="1"/>
      <c r="G621" s="7"/>
      <c r="H621" s="7">
        <f t="shared" si="36"/>
        <v>0</v>
      </c>
      <c r="I621" s="7"/>
      <c r="J621" s="7">
        <f t="shared" si="37"/>
        <v>0</v>
      </c>
      <c r="K621" s="43">
        <f>Table9[[#This Row],[Wages]]*'1 Spec Ed Teacher'!$H$3</f>
        <v>0</v>
      </c>
      <c r="L621" s="7"/>
      <c r="M621" s="7"/>
      <c r="N621" s="7"/>
      <c r="O621" s="7"/>
      <c r="R62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21" s="7"/>
      <c r="T621" s="7" t="str">
        <f>IFERROR(Table9[[#This Row],[Total Compensation]]/Table9[[#This Row],[Hours in School Year]],"")</f>
        <v/>
      </c>
      <c r="V621" s="7" t="str">
        <f t="shared" si="38"/>
        <v/>
      </c>
      <c r="Y621" s="8" t="str">
        <f t="shared" si="39"/>
        <v/>
      </c>
    </row>
    <row r="622" spans="2:25" x14ac:dyDescent="0.25">
      <c r="B622" s="1"/>
      <c r="C622" s="1"/>
      <c r="G622" s="7"/>
      <c r="H622" s="7">
        <f t="shared" si="36"/>
        <v>0</v>
      </c>
      <c r="I622" s="7"/>
      <c r="J622" s="7">
        <f t="shared" si="37"/>
        <v>0</v>
      </c>
      <c r="K622" s="43">
        <f>Table9[[#This Row],[Wages]]*'1 Spec Ed Teacher'!$H$3</f>
        <v>0</v>
      </c>
      <c r="L622" s="7"/>
      <c r="M622" s="7"/>
      <c r="N622" s="7"/>
      <c r="O622" s="7"/>
      <c r="R62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22" s="7"/>
      <c r="T622" s="7" t="str">
        <f>IFERROR(Table9[[#This Row],[Total Compensation]]/Table9[[#This Row],[Hours in School Year]],"")</f>
        <v/>
      </c>
      <c r="V622" s="7" t="str">
        <f t="shared" si="38"/>
        <v/>
      </c>
      <c r="Y622" s="8" t="str">
        <f t="shared" si="39"/>
        <v/>
      </c>
    </row>
    <row r="623" spans="2:25" x14ac:dyDescent="0.25">
      <c r="B623" s="1"/>
      <c r="C623" s="1"/>
      <c r="G623" s="7"/>
      <c r="H623" s="7">
        <f t="shared" si="36"/>
        <v>0</v>
      </c>
      <c r="I623" s="7"/>
      <c r="J623" s="7">
        <f t="shared" si="37"/>
        <v>0</v>
      </c>
      <c r="K623" s="43">
        <f>Table9[[#This Row],[Wages]]*'1 Spec Ed Teacher'!$H$3</f>
        <v>0</v>
      </c>
      <c r="L623" s="7"/>
      <c r="M623" s="7"/>
      <c r="N623" s="7"/>
      <c r="O623" s="7"/>
      <c r="R62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23" s="7"/>
      <c r="T623" s="7" t="str">
        <f>IFERROR(Table9[[#This Row],[Total Compensation]]/Table9[[#This Row],[Hours in School Year]],"")</f>
        <v/>
      </c>
      <c r="V623" s="7" t="str">
        <f t="shared" si="38"/>
        <v/>
      </c>
      <c r="Y623" s="8" t="str">
        <f t="shared" si="39"/>
        <v/>
      </c>
    </row>
    <row r="624" spans="2:25" x14ac:dyDescent="0.25">
      <c r="B624" s="1"/>
      <c r="C624" s="1"/>
      <c r="G624" s="7"/>
      <c r="H624" s="7">
        <f t="shared" si="36"/>
        <v>0</v>
      </c>
      <c r="I624" s="7"/>
      <c r="J624" s="7">
        <f t="shared" si="37"/>
        <v>0</v>
      </c>
      <c r="K624" s="43">
        <f>Table9[[#This Row],[Wages]]*'1 Spec Ed Teacher'!$H$3</f>
        <v>0</v>
      </c>
      <c r="L624" s="7"/>
      <c r="M624" s="7"/>
      <c r="N624" s="7"/>
      <c r="O624" s="7"/>
      <c r="R62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24" s="7"/>
      <c r="T624" s="7" t="str">
        <f>IFERROR(Table9[[#This Row],[Total Compensation]]/Table9[[#This Row],[Hours in School Year]],"")</f>
        <v/>
      </c>
      <c r="V624" s="7" t="str">
        <f t="shared" si="38"/>
        <v/>
      </c>
      <c r="Y624" s="8" t="str">
        <f t="shared" si="39"/>
        <v/>
      </c>
    </row>
    <row r="625" spans="2:25" x14ac:dyDescent="0.25">
      <c r="B625" s="1"/>
      <c r="C625" s="1"/>
      <c r="G625" s="7"/>
      <c r="H625" s="7">
        <f t="shared" si="36"/>
        <v>0</v>
      </c>
      <c r="I625" s="7"/>
      <c r="J625" s="7">
        <f t="shared" si="37"/>
        <v>0</v>
      </c>
      <c r="K625" s="43">
        <f>Table9[[#This Row],[Wages]]*'1 Spec Ed Teacher'!$H$3</f>
        <v>0</v>
      </c>
      <c r="L625" s="7"/>
      <c r="M625" s="7"/>
      <c r="N625" s="7"/>
      <c r="O625" s="7"/>
      <c r="R62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25" s="7"/>
      <c r="T625" s="7" t="str">
        <f>IFERROR(Table9[[#This Row],[Total Compensation]]/Table9[[#This Row],[Hours in School Year]],"")</f>
        <v/>
      </c>
      <c r="V625" s="7" t="str">
        <f t="shared" si="38"/>
        <v/>
      </c>
      <c r="Y625" s="8" t="str">
        <f t="shared" si="39"/>
        <v/>
      </c>
    </row>
    <row r="626" spans="2:25" x14ac:dyDescent="0.25">
      <c r="B626" s="1"/>
      <c r="C626" s="1"/>
      <c r="G626" s="7"/>
      <c r="H626" s="7">
        <f t="shared" si="36"/>
        <v>0</v>
      </c>
      <c r="I626" s="7"/>
      <c r="J626" s="7">
        <f t="shared" si="37"/>
        <v>0</v>
      </c>
      <c r="K626" s="43">
        <f>Table9[[#This Row],[Wages]]*'1 Spec Ed Teacher'!$H$3</f>
        <v>0</v>
      </c>
      <c r="L626" s="7"/>
      <c r="M626" s="7"/>
      <c r="N626" s="7"/>
      <c r="O626" s="7"/>
      <c r="R62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26" s="7"/>
      <c r="T626" s="7" t="str">
        <f>IFERROR(Table9[[#This Row],[Total Compensation]]/Table9[[#This Row],[Hours in School Year]],"")</f>
        <v/>
      </c>
      <c r="V626" s="7" t="str">
        <f t="shared" si="38"/>
        <v/>
      </c>
      <c r="Y626" s="8" t="str">
        <f t="shared" si="39"/>
        <v/>
      </c>
    </row>
    <row r="627" spans="2:25" x14ac:dyDescent="0.25">
      <c r="B627" s="1"/>
      <c r="C627" s="1"/>
      <c r="G627" s="7"/>
      <c r="H627" s="7">
        <f t="shared" si="36"/>
        <v>0</v>
      </c>
      <c r="I627" s="7"/>
      <c r="J627" s="7">
        <f t="shared" si="37"/>
        <v>0</v>
      </c>
      <c r="K627" s="43">
        <f>Table9[[#This Row],[Wages]]*'1 Spec Ed Teacher'!$H$3</f>
        <v>0</v>
      </c>
      <c r="L627" s="7"/>
      <c r="M627" s="7"/>
      <c r="N627" s="7"/>
      <c r="O627" s="7"/>
      <c r="R62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27" s="7"/>
      <c r="T627" s="7" t="str">
        <f>IFERROR(Table9[[#This Row],[Total Compensation]]/Table9[[#This Row],[Hours in School Year]],"")</f>
        <v/>
      </c>
      <c r="V627" s="7" t="str">
        <f t="shared" si="38"/>
        <v/>
      </c>
      <c r="Y627" s="8" t="str">
        <f t="shared" si="39"/>
        <v/>
      </c>
    </row>
    <row r="628" spans="2:25" x14ac:dyDescent="0.25">
      <c r="B628" s="1"/>
      <c r="C628" s="1"/>
      <c r="G628" s="7"/>
      <c r="H628" s="7">
        <f t="shared" si="36"/>
        <v>0</v>
      </c>
      <c r="I628" s="7"/>
      <c r="J628" s="7">
        <f t="shared" si="37"/>
        <v>0</v>
      </c>
      <c r="K628" s="43">
        <f>Table9[[#This Row],[Wages]]*'1 Spec Ed Teacher'!$H$3</f>
        <v>0</v>
      </c>
      <c r="L628" s="7"/>
      <c r="M628" s="7"/>
      <c r="N628" s="7"/>
      <c r="O628" s="7"/>
      <c r="R62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28" s="7"/>
      <c r="T628" s="7" t="str">
        <f>IFERROR(Table9[[#This Row],[Total Compensation]]/Table9[[#This Row],[Hours in School Year]],"")</f>
        <v/>
      </c>
      <c r="V628" s="7" t="str">
        <f t="shared" si="38"/>
        <v/>
      </c>
      <c r="Y628" s="8" t="str">
        <f t="shared" si="39"/>
        <v/>
      </c>
    </row>
    <row r="629" spans="2:25" x14ac:dyDescent="0.25">
      <c r="B629" s="1"/>
      <c r="C629" s="1"/>
      <c r="G629" s="7"/>
      <c r="H629" s="7">
        <f t="shared" si="36"/>
        <v>0</v>
      </c>
      <c r="I629" s="7"/>
      <c r="J629" s="7">
        <f t="shared" si="37"/>
        <v>0</v>
      </c>
      <c r="K629" s="43">
        <f>Table9[[#This Row],[Wages]]*'1 Spec Ed Teacher'!$H$3</f>
        <v>0</v>
      </c>
      <c r="L629" s="7"/>
      <c r="M629" s="7"/>
      <c r="N629" s="7"/>
      <c r="O629" s="7"/>
      <c r="R62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29" s="7"/>
      <c r="T629" s="7" t="str">
        <f>IFERROR(Table9[[#This Row],[Total Compensation]]/Table9[[#This Row],[Hours in School Year]],"")</f>
        <v/>
      </c>
      <c r="V629" s="7" t="str">
        <f t="shared" si="38"/>
        <v/>
      </c>
      <c r="Y629" s="8" t="str">
        <f t="shared" si="39"/>
        <v/>
      </c>
    </row>
    <row r="630" spans="2:25" x14ac:dyDescent="0.25">
      <c r="B630" s="1"/>
      <c r="C630" s="1"/>
      <c r="G630" s="7"/>
      <c r="H630" s="7">
        <f t="shared" si="36"/>
        <v>0</v>
      </c>
      <c r="I630" s="7"/>
      <c r="J630" s="7">
        <f t="shared" si="37"/>
        <v>0</v>
      </c>
      <c r="K630" s="43">
        <f>Table9[[#This Row],[Wages]]*'1 Spec Ed Teacher'!$H$3</f>
        <v>0</v>
      </c>
      <c r="L630" s="7"/>
      <c r="M630" s="7"/>
      <c r="N630" s="7"/>
      <c r="O630" s="7"/>
      <c r="R63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30" s="7"/>
      <c r="T630" s="7" t="str">
        <f>IFERROR(Table9[[#This Row],[Total Compensation]]/Table9[[#This Row],[Hours in School Year]],"")</f>
        <v/>
      </c>
      <c r="V630" s="7" t="str">
        <f t="shared" si="38"/>
        <v/>
      </c>
      <c r="Y630" s="8" t="str">
        <f t="shared" si="39"/>
        <v/>
      </c>
    </row>
    <row r="631" spans="2:25" x14ac:dyDescent="0.25">
      <c r="B631" s="1"/>
      <c r="C631" s="1"/>
      <c r="G631" s="7"/>
      <c r="H631" s="7">
        <f t="shared" si="36"/>
        <v>0</v>
      </c>
      <c r="I631" s="7"/>
      <c r="J631" s="7">
        <f t="shared" si="37"/>
        <v>0</v>
      </c>
      <c r="K631" s="43">
        <f>Table9[[#This Row],[Wages]]*'1 Spec Ed Teacher'!$H$3</f>
        <v>0</v>
      </c>
      <c r="L631" s="7"/>
      <c r="M631" s="7"/>
      <c r="N631" s="7"/>
      <c r="O631" s="7"/>
      <c r="R63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31" s="7"/>
      <c r="T631" s="7" t="str">
        <f>IFERROR(Table9[[#This Row],[Total Compensation]]/Table9[[#This Row],[Hours in School Year]],"")</f>
        <v/>
      </c>
      <c r="V631" s="7" t="str">
        <f t="shared" si="38"/>
        <v/>
      </c>
      <c r="Y631" s="8" t="str">
        <f t="shared" si="39"/>
        <v/>
      </c>
    </row>
    <row r="632" spans="2:25" x14ac:dyDescent="0.25">
      <c r="B632" s="1"/>
      <c r="C632" s="1"/>
      <c r="G632" s="7"/>
      <c r="H632" s="7">
        <f t="shared" si="36"/>
        <v>0</v>
      </c>
      <c r="I632" s="7"/>
      <c r="J632" s="7">
        <f t="shared" si="37"/>
        <v>0</v>
      </c>
      <c r="K632" s="43">
        <f>Table9[[#This Row],[Wages]]*'1 Spec Ed Teacher'!$H$3</f>
        <v>0</v>
      </c>
      <c r="L632" s="7"/>
      <c r="M632" s="7"/>
      <c r="N632" s="7"/>
      <c r="O632" s="7"/>
      <c r="R63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32" s="7"/>
      <c r="T632" s="7" t="str">
        <f>IFERROR(Table9[[#This Row],[Total Compensation]]/Table9[[#This Row],[Hours in School Year]],"")</f>
        <v/>
      </c>
      <c r="V632" s="7" t="str">
        <f t="shared" si="38"/>
        <v/>
      </c>
      <c r="Y632" s="8" t="str">
        <f t="shared" si="39"/>
        <v/>
      </c>
    </row>
    <row r="633" spans="2:25" x14ac:dyDescent="0.25">
      <c r="B633" s="1"/>
      <c r="C633" s="1"/>
      <c r="G633" s="7"/>
      <c r="H633" s="7">
        <f t="shared" si="36"/>
        <v>0</v>
      </c>
      <c r="I633" s="7"/>
      <c r="J633" s="7">
        <f t="shared" si="37"/>
        <v>0</v>
      </c>
      <c r="K633" s="43">
        <f>Table9[[#This Row],[Wages]]*'1 Spec Ed Teacher'!$H$3</f>
        <v>0</v>
      </c>
      <c r="L633" s="7"/>
      <c r="M633" s="7"/>
      <c r="N633" s="7"/>
      <c r="O633" s="7"/>
      <c r="R63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33" s="7"/>
      <c r="T633" s="7" t="str">
        <f>IFERROR(Table9[[#This Row],[Total Compensation]]/Table9[[#This Row],[Hours in School Year]],"")</f>
        <v/>
      </c>
      <c r="V633" s="7" t="str">
        <f t="shared" si="38"/>
        <v/>
      </c>
      <c r="Y633" s="8" t="str">
        <f t="shared" si="39"/>
        <v/>
      </c>
    </row>
    <row r="634" spans="2:25" x14ac:dyDescent="0.25">
      <c r="B634" s="1"/>
      <c r="C634" s="1"/>
      <c r="G634" s="7"/>
      <c r="H634" s="7">
        <f t="shared" si="36"/>
        <v>0</v>
      </c>
      <c r="I634" s="7"/>
      <c r="J634" s="7">
        <f t="shared" si="37"/>
        <v>0</v>
      </c>
      <c r="K634" s="43">
        <f>Table9[[#This Row],[Wages]]*'1 Spec Ed Teacher'!$H$3</f>
        <v>0</v>
      </c>
      <c r="L634" s="7"/>
      <c r="M634" s="7"/>
      <c r="N634" s="7"/>
      <c r="O634" s="7"/>
      <c r="R63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34" s="7"/>
      <c r="T634" s="7" t="str">
        <f>IFERROR(Table9[[#This Row],[Total Compensation]]/Table9[[#This Row],[Hours in School Year]],"")</f>
        <v/>
      </c>
      <c r="V634" s="7" t="str">
        <f t="shared" si="38"/>
        <v/>
      </c>
      <c r="Y634" s="8" t="str">
        <f t="shared" si="39"/>
        <v/>
      </c>
    </row>
    <row r="635" spans="2:25" x14ac:dyDescent="0.25">
      <c r="B635" s="1"/>
      <c r="C635" s="1"/>
      <c r="G635" s="7"/>
      <c r="H635" s="7">
        <f t="shared" si="36"/>
        <v>0</v>
      </c>
      <c r="I635" s="7"/>
      <c r="J635" s="7">
        <f t="shared" si="37"/>
        <v>0</v>
      </c>
      <c r="K635" s="43">
        <f>Table9[[#This Row],[Wages]]*'1 Spec Ed Teacher'!$H$3</f>
        <v>0</v>
      </c>
      <c r="L635" s="7"/>
      <c r="M635" s="7"/>
      <c r="N635" s="7"/>
      <c r="O635" s="7"/>
      <c r="R63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35" s="7"/>
      <c r="T635" s="7" t="str">
        <f>IFERROR(Table9[[#This Row],[Total Compensation]]/Table9[[#This Row],[Hours in School Year]],"")</f>
        <v/>
      </c>
      <c r="V635" s="7" t="str">
        <f t="shared" si="38"/>
        <v/>
      </c>
      <c r="Y635" s="8" t="str">
        <f t="shared" si="39"/>
        <v/>
      </c>
    </row>
    <row r="636" spans="2:25" x14ac:dyDescent="0.25">
      <c r="B636" s="1"/>
      <c r="C636" s="1"/>
      <c r="G636" s="7"/>
      <c r="H636" s="7">
        <f t="shared" si="36"/>
        <v>0</v>
      </c>
      <c r="I636" s="7"/>
      <c r="J636" s="7">
        <f t="shared" si="37"/>
        <v>0</v>
      </c>
      <c r="K636" s="43">
        <f>Table9[[#This Row],[Wages]]*'1 Spec Ed Teacher'!$H$3</f>
        <v>0</v>
      </c>
      <c r="L636" s="7"/>
      <c r="M636" s="7"/>
      <c r="N636" s="7"/>
      <c r="O636" s="7"/>
      <c r="R63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36" s="7"/>
      <c r="T636" s="7" t="str">
        <f>IFERROR(Table9[[#This Row],[Total Compensation]]/Table9[[#This Row],[Hours in School Year]],"")</f>
        <v/>
      </c>
      <c r="V636" s="7" t="str">
        <f t="shared" si="38"/>
        <v/>
      </c>
      <c r="Y636" s="8" t="str">
        <f t="shared" si="39"/>
        <v/>
      </c>
    </row>
    <row r="637" spans="2:25" x14ac:dyDescent="0.25">
      <c r="B637" s="1"/>
      <c r="C637" s="1"/>
      <c r="G637" s="7"/>
      <c r="H637" s="7">
        <f t="shared" si="36"/>
        <v>0</v>
      </c>
      <c r="I637" s="7"/>
      <c r="J637" s="7">
        <f t="shared" si="37"/>
        <v>0</v>
      </c>
      <c r="K637" s="43">
        <f>Table9[[#This Row],[Wages]]*'1 Spec Ed Teacher'!$H$3</f>
        <v>0</v>
      </c>
      <c r="L637" s="7"/>
      <c r="M637" s="7"/>
      <c r="N637" s="7"/>
      <c r="O637" s="7"/>
      <c r="R63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37" s="7"/>
      <c r="T637" s="7" t="str">
        <f>IFERROR(Table9[[#This Row],[Total Compensation]]/Table9[[#This Row],[Hours in School Year]],"")</f>
        <v/>
      </c>
      <c r="V637" s="7" t="str">
        <f t="shared" si="38"/>
        <v/>
      </c>
      <c r="Y637" s="8" t="str">
        <f t="shared" si="39"/>
        <v/>
      </c>
    </row>
    <row r="638" spans="2:25" x14ac:dyDescent="0.25">
      <c r="B638" s="1"/>
      <c r="C638" s="1"/>
      <c r="G638" s="7"/>
      <c r="H638" s="7">
        <f t="shared" si="36"/>
        <v>0</v>
      </c>
      <c r="I638" s="7"/>
      <c r="J638" s="7">
        <f t="shared" si="37"/>
        <v>0</v>
      </c>
      <c r="K638" s="43">
        <f>Table9[[#This Row],[Wages]]*'1 Spec Ed Teacher'!$H$3</f>
        <v>0</v>
      </c>
      <c r="L638" s="7"/>
      <c r="M638" s="7"/>
      <c r="N638" s="7"/>
      <c r="O638" s="7"/>
      <c r="R63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38" s="7"/>
      <c r="T638" s="7" t="str">
        <f>IFERROR(Table9[[#This Row],[Total Compensation]]/Table9[[#This Row],[Hours in School Year]],"")</f>
        <v/>
      </c>
      <c r="V638" s="7" t="str">
        <f t="shared" si="38"/>
        <v/>
      </c>
      <c r="Y638" s="8" t="str">
        <f t="shared" si="39"/>
        <v/>
      </c>
    </row>
    <row r="639" spans="2:25" x14ac:dyDescent="0.25">
      <c r="B639" s="1"/>
      <c r="C639" s="1"/>
      <c r="G639" s="7"/>
      <c r="H639" s="7">
        <f t="shared" si="36"/>
        <v>0</v>
      </c>
      <c r="I639" s="7"/>
      <c r="J639" s="7">
        <f t="shared" si="37"/>
        <v>0</v>
      </c>
      <c r="K639" s="43">
        <f>Table9[[#This Row],[Wages]]*'1 Spec Ed Teacher'!$H$3</f>
        <v>0</v>
      </c>
      <c r="L639" s="7"/>
      <c r="M639" s="7"/>
      <c r="N639" s="7"/>
      <c r="O639" s="7"/>
      <c r="R63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39" s="7"/>
      <c r="T639" s="7" t="str">
        <f>IFERROR(Table9[[#This Row],[Total Compensation]]/Table9[[#This Row],[Hours in School Year]],"")</f>
        <v/>
      </c>
      <c r="V639" s="7" t="str">
        <f t="shared" si="38"/>
        <v/>
      </c>
      <c r="Y639" s="8" t="str">
        <f t="shared" si="39"/>
        <v/>
      </c>
    </row>
    <row r="640" spans="2:25" x14ac:dyDescent="0.25">
      <c r="B640" s="1"/>
      <c r="C640" s="1"/>
      <c r="G640" s="7"/>
      <c r="H640" s="7">
        <f t="shared" si="36"/>
        <v>0</v>
      </c>
      <c r="I640" s="7"/>
      <c r="J640" s="7">
        <f t="shared" si="37"/>
        <v>0</v>
      </c>
      <c r="K640" s="43">
        <f>Table9[[#This Row],[Wages]]*'1 Spec Ed Teacher'!$H$3</f>
        <v>0</v>
      </c>
      <c r="L640" s="7"/>
      <c r="M640" s="7"/>
      <c r="N640" s="7"/>
      <c r="O640" s="7"/>
      <c r="R64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40" s="7"/>
      <c r="T640" s="7" t="str">
        <f>IFERROR(Table9[[#This Row],[Total Compensation]]/Table9[[#This Row],[Hours in School Year]],"")</f>
        <v/>
      </c>
      <c r="V640" s="7" t="str">
        <f t="shared" si="38"/>
        <v/>
      </c>
      <c r="Y640" s="8" t="str">
        <f t="shared" si="39"/>
        <v/>
      </c>
    </row>
    <row r="641" spans="2:25" x14ac:dyDescent="0.25">
      <c r="B641" s="1"/>
      <c r="C641" s="1"/>
      <c r="G641" s="7"/>
      <c r="H641" s="7">
        <f t="shared" si="36"/>
        <v>0</v>
      </c>
      <c r="I641" s="7"/>
      <c r="J641" s="7">
        <f t="shared" si="37"/>
        <v>0</v>
      </c>
      <c r="K641" s="43">
        <f>Table9[[#This Row],[Wages]]*'1 Spec Ed Teacher'!$H$3</f>
        <v>0</v>
      </c>
      <c r="L641" s="7"/>
      <c r="M641" s="7"/>
      <c r="N641" s="7"/>
      <c r="O641" s="7"/>
      <c r="R64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41" s="7"/>
      <c r="T641" s="7" t="str">
        <f>IFERROR(Table9[[#This Row],[Total Compensation]]/Table9[[#This Row],[Hours in School Year]],"")</f>
        <v/>
      </c>
      <c r="V641" s="7" t="str">
        <f t="shared" si="38"/>
        <v/>
      </c>
      <c r="Y641" s="8" t="str">
        <f t="shared" si="39"/>
        <v/>
      </c>
    </row>
    <row r="642" spans="2:25" x14ac:dyDescent="0.25">
      <c r="B642" s="1"/>
      <c r="C642" s="1"/>
      <c r="G642" s="7"/>
      <c r="H642" s="7">
        <f t="shared" si="36"/>
        <v>0</v>
      </c>
      <c r="I642" s="7"/>
      <c r="J642" s="7">
        <f t="shared" si="37"/>
        <v>0</v>
      </c>
      <c r="K642" s="43">
        <f>Table9[[#This Row],[Wages]]*'1 Spec Ed Teacher'!$H$3</f>
        <v>0</v>
      </c>
      <c r="L642" s="7"/>
      <c r="M642" s="7"/>
      <c r="N642" s="7"/>
      <c r="O642" s="7"/>
      <c r="R64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42" s="7"/>
      <c r="T642" s="7" t="str">
        <f>IFERROR(Table9[[#This Row],[Total Compensation]]/Table9[[#This Row],[Hours in School Year]],"")</f>
        <v/>
      </c>
      <c r="V642" s="7" t="str">
        <f t="shared" si="38"/>
        <v/>
      </c>
      <c r="Y642" s="8" t="str">
        <f t="shared" si="39"/>
        <v/>
      </c>
    </row>
    <row r="643" spans="2:25" x14ac:dyDescent="0.25">
      <c r="B643" s="1"/>
      <c r="C643" s="1"/>
      <c r="G643" s="7"/>
      <c r="H643" s="7">
        <f t="shared" si="36"/>
        <v>0</v>
      </c>
      <c r="I643" s="7"/>
      <c r="J643" s="7">
        <f t="shared" si="37"/>
        <v>0</v>
      </c>
      <c r="K643" s="43">
        <f>Table9[[#This Row],[Wages]]*'1 Spec Ed Teacher'!$H$3</f>
        <v>0</v>
      </c>
      <c r="L643" s="7"/>
      <c r="M643" s="7"/>
      <c r="N643" s="7"/>
      <c r="O643" s="7"/>
      <c r="R64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43" s="7"/>
      <c r="T643" s="7" t="str">
        <f>IFERROR(Table9[[#This Row],[Total Compensation]]/Table9[[#This Row],[Hours in School Year]],"")</f>
        <v/>
      </c>
      <c r="V643" s="7" t="str">
        <f t="shared" si="38"/>
        <v/>
      </c>
      <c r="Y643" s="8" t="str">
        <f t="shared" si="39"/>
        <v/>
      </c>
    </row>
    <row r="644" spans="2:25" x14ac:dyDescent="0.25">
      <c r="B644" s="1"/>
      <c r="C644" s="1"/>
      <c r="G644" s="7"/>
      <c r="H644" s="7">
        <f t="shared" si="36"/>
        <v>0</v>
      </c>
      <c r="I644" s="7"/>
      <c r="J644" s="7">
        <f t="shared" si="37"/>
        <v>0</v>
      </c>
      <c r="K644" s="43">
        <f>Table9[[#This Row],[Wages]]*'1 Spec Ed Teacher'!$H$3</f>
        <v>0</v>
      </c>
      <c r="L644" s="7"/>
      <c r="M644" s="7"/>
      <c r="N644" s="7"/>
      <c r="O644" s="7"/>
      <c r="R64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44" s="7"/>
      <c r="T644" s="7" t="str">
        <f>IFERROR(Table9[[#This Row],[Total Compensation]]/Table9[[#This Row],[Hours in School Year]],"")</f>
        <v/>
      </c>
      <c r="V644" s="7" t="str">
        <f t="shared" si="38"/>
        <v/>
      </c>
      <c r="Y644" s="8" t="str">
        <f t="shared" si="39"/>
        <v/>
      </c>
    </row>
    <row r="645" spans="2:25" x14ac:dyDescent="0.25">
      <c r="B645" s="1"/>
      <c r="C645" s="1"/>
      <c r="G645" s="7"/>
      <c r="H645" s="7">
        <f t="shared" ref="H645:H708" si="40">G645*0.14</f>
        <v>0</v>
      </c>
      <c r="I645" s="7"/>
      <c r="J645" s="7">
        <f t="shared" ref="J645:J708" si="41">G645*0.0145</f>
        <v>0</v>
      </c>
      <c r="K645" s="43">
        <f>Table9[[#This Row],[Wages]]*'1 Spec Ed Teacher'!$H$3</f>
        <v>0</v>
      </c>
      <c r="L645" s="7"/>
      <c r="M645" s="7"/>
      <c r="N645" s="7"/>
      <c r="O645" s="7"/>
      <c r="R64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45" s="7"/>
      <c r="T645" s="7" t="str">
        <f>IFERROR(Table9[[#This Row],[Total Compensation]]/Table9[[#This Row],[Hours in School Year]],"")</f>
        <v/>
      </c>
      <c r="V645" s="7" t="str">
        <f t="shared" ref="V645:V708" si="42">IFERROR(IF(D645&gt;0,D645*U645,T645*U645),"")</f>
        <v/>
      </c>
      <c r="Y645" s="8" t="str">
        <f t="shared" si="39"/>
        <v/>
      </c>
    </row>
    <row r="646" spans="2:25" x14ac:dyDescent="0.25">
      <c r="B646" s="1"/>
      <c r="C646" s="1"/>
      <c r="G646" s="7"/>
      <c r="H646" s="7">
        <f t="shared" si="40"/>
        <v>0</v>
      </c>
      <c r="I646" s="7"/>
      <c r="J646" s="7">
        <f t="shared" si="41"/>
        <v>0</v>
      </c>
      <c r="K646" s="43">
        <f>Table9[[#This Row],[Wages]]*'1 Spec Ed Teacher'!$H$3</f>
        <v>0</v>
      </c>
      <c r="L646" s="7"/>
      <c r="M646" s="7"/>
      <c r="N646" s="7"/>
      <c r="O646" s="7"/>
      <c r="R64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46" s="7"/>
      <c r="T646" s="7" t="str">
        <f>IFERROR(Table9[[#This Row],[Total Compensation]]/Table9[[#This Row],[Hours in School Year]],"")</f>
        <v/>
      </c>
      <c r="V646" s="7" t="str">
        <f t="shared" si="42"/>
        <v/>
      </c>
      <c r="Y646" s="8" t="str">
        <f t="shared" ref="Y646:Y709" si="43">IFERROR(V646/W646*X646,"")</f>
        <v/>
      </c>
    </row>
    <row r="647" spans="2:25" x14ac:dyDescent="0.25">
      <c r="B647" s="1"/>
      <c r="C647" s="1"/>
      <c r="G647" s="7"/>
      <c r="H647" s="7">
        <f t="shared" si="40"/>
        <v>0</v>
      </c>
      <c r="I647" s="7"/>
      <c r="J647" s="7">
        <f t="shared" si="41"/>
        <v>0</v>
      </c>
      <c r="K647" s="43">
        <f>Table9[[#This Row],[Wages]]*'1 Spec Ed Teacher'!$H$3</f>
        <v>0</v>
      </c>
      <c r="L647" s="7"/>
      <c r="M647" s="7"/>
      <c r="N647" s="7"/>
      <c r="O647" s="7"/>
      <c r="R64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47" s="7"/>
      <c r="T647" s="7" t="str">
        <f>IFERROR(Table9[[#This Row],[Total Compensation]]/Table9[[#This Row],[Hours in School Year]],"")</f>
        <v/>
      </c>
      <c r="V647" s="7" t="str">
        <f t="shared" si="42"/>
        <v/>
      </c>
      <c r="Y647" s="8" t="str">
        <f t="shared" si="43"/>
        <v/>
      </c>
    </row>
    <row r="648" spans="2:25" x14ac:dyDescent="0.25">
      <c r="B648" s="1"/>
      <c r="C648" s="1"/>
      <c r="G648" s="7"/>
      <c r="H648" s="7">
        <f t="shared" si="40"/>
        <v>0</v>
      </c>
      <c r="I648" s="7"/>
      <c r="J648" s="7">
        <f t="shared" si="41"/>
        <v>0</v>
      </c>
      <c r="K648" s="43">
        <f>Table9[[#This Row],[Wages]]*'1 Spec Ed Teacher'!$H$3</f>
        <v>0</v>
      </c>
      <c r="L648" s="7"/>
      <c r="M648" s="7"/>
      <c r="N648" s="7"/>
      <c r="O648" s="7"/>
      <c r="R64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48" s="7"/>
      <c r="T648" s="7" t="str">
        <f>IFERROR(Table9[[#This Row],[Total Compensation]]/Table9[[#This Row],[Hours in School Year]],"")</f>
        <v/>
      </c>
      <c r="V648" s="7" t="str">
        <f t="shared" si="42"/>
        <v/>
      </c>
      <c r="Y648" s="8" t="str">
        <f t="shared" si="43"/>
        <v/>
      </c>
    </row>
    <row r="649" spans="2:25" x14ac:dyDescent="0.25">
      <c r="B649" s="1"/>
      <c r="C649" s="1"/>
      <c r="G649" s="7"/>
      <c r="H649" s="7">
        <f t="shared" si="40"/>
        <v>0</v>
      </c>
      <c r="I649" s="7"/>
      <c r="J649" s="7">
        <f t="shared" si="41"/>
        <v>0</v>
      </c>
      <c r="K649" s="43">
        <f>Table9[[#This Row],[Wages]]*'1 Spec Ed Teacher'!$H$3</f>
        <v>0</v>
      </c>
      <c r="L649" s="7"/>
      <c r="M649" s="7"/>
      <c r="N649" s="7"/>
      <c r="O649" s="7"/>
      <c r="R64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49" s="7"/>
      <c r="T649" s="7" t="str">
        <f>IFERROR(Table9[[#This Row],[Total Compensation]]/Table9[[#This Row],[Hours in School Year]],"")</f>
        <v/>
      </c>
      <c r="V649" s="7" t="str">
        <f t="shared" si="42"/>
        <v/>
      </c>
      <c r="Y649" s="8" t="str">
        <f t="shared" si="43"/>
        <v/>
      </c>
    </row>
    <row r="650" spans="2:25" x14ac:dyDescent="0.25">
      <c r="B650" s="1"/>
      <c r="C650" s="1"/>
      <c r="G650" s="7"/>
      <c r="H650" s="7">
        <f t="shared" si="40"/>
        <v>0</v>
      </c>
      <c r="I650" s="7"/>
      <c r="J650" s="7">
        <f t="shared" si="41"/>
        <v>0</v>
      </c>
      <c r="K650" s="43">
        <f>Table9[[#This Row],[Wages]]*'1 Spec Ed Teacher'!$H$3</f>
        <v>0</v>
      </c>
      <c r="L650" s="7"/>
      <c r="M650" s="7"/>
      <c r="N650" s="7"/>
      <c r="O650" s="7"/>
      <c r="R65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50" s="7"/>
      <c r="T650" s="7" t="str">
        <f>IFERROR(Table9[[#This Row],[Total Compensation]]/Table9[[#This Row],[Hours in School Year]],"")</f>
        <v/>
      </c>
      <c r="V650" s="7" t="str">
        <f t="shared" si="42"/>
        <v/>
      </c>
      <c r="Y650" s="8" t="str">
        <f t="shared" si="43"/>
        <v/>
      </c>
    </row>
    <row r="651" spans="2:25" x14ac:dyDescent="0.25">
      <c r="B651" s="1"/>
      <c r="C651" s="1"/>
      <c r="G651" s="7"/>
      <c r="H651" s="7">
        <f t="shared" si="40"/>
        <v>0</v>
      </c>
      <c r="I651" s="7"/>
      <c r="J651" s="7">
        <f t="shared" si="41"/>
        <v>0</v>
      </c>
      <c r="K651" s="43">
        <f>Table9[[#This Row],[Wages]]*'1 Spec Ed Teacher'!$H$3</f>
        <v>0</v>
      </c>
      <c r="L651" s="7"/>
      <c r="M651" s="7"/>
      <c r="N651" s="7"/>
      <c r="O651" s="7"/>
      <c r="R65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51" s="7"/>
      <c r="T651" s="7" t="str">
        <f>IFERROR(Table9[[#This Row],[Total Compensation]]/Table9[[#This Row],[Hours in School Year]],"")</f>
        <v/>
      </c>
      <c r="V651" s="7" t="str">
        <f t="shared" si="42"/>
        <v/>
      </c>
      <c r="Y651" s="8" t="str">
        <f t="shared" si="43"/>
        <v/>
      </c>
    </row>
    <row r="652" spans="2:25" x14ac:dyDescent="0.25">
      <c r="B652" s="1"/>
      <c r="C652" s="1"/>
      <c r="G652" s="7"/>
      <c r="H652" s="7">
        <f t="shared" si="40"/>
        <v>0</v>
      </c>
      <c r="I652" s="7"/>
      <c r="J652" s="7">
        <f t="shared" si="41"/>
        <v>0</v>
      </c>
      <c r="K652" s="43">
        <f>Table9[[#This Row],[Wages]]*'1 Spec Ed Teacher'!$H$3</f>
        <v>0</v>
      </c>
      <c r="L652" s="7"/>
      <c r="M652" s="7"/>
      <c r="N652" s="7"/>
      <c r="O652" s="7"/>
      <c r="R65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52" s="7"/>
      <c r="T652" s="7" t="str">
        <f>IFERROR(Table9[[#This Row],[Total Compensation]]/Table9[[#This Row],[Hours in School Year]],"")</f>
        <v/>
      </c>
      <c r="V652" s="7" t="str">
        <f t="shared" si="42"/>
        <v/>
      </c>
      <c r="Y652" s="8" t="str">
        <f t="shared" si="43"/>
        <v/>
      </c>
    </row>
    <row r="653" spans="2:25" x14ac:dyDescent="0.25">
      <c r="B653" s="1"/>
      <c r="C653" s="1"/>
      <c r="G653" s="7"/>
      <c r="H653" s="7">
        <f t="shared" si="40"/>
        <v>0</v>
      </c>
      <c r="I653" s="7"/>
      <c r="J653" s="7">
        <f t="shared" si="41"/>
        <v>0</v>
      </c>
      <c r="K653" s="43">
        <f>Table9[[#This Row],[Wages]]*'1 Spec Ed Teacher'!$H$3</f>
        <v>0</v>
      </c>
      <c r="L653" s="7"/>
      <c r="M653" s="7"/>
      <c r="N653" s="7"/>
      <c r="O653" s="7"/>
      <c r="R65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53" s="7"/>
      <c r="T653" s="7" t="str">
        <f>IFERROR(Table9[[#This Row],[Total Compensation]]/Table9[[#This Row],[Hours in School Year]],"")</f>
        <v/>
      </c>
      <c r="V653" s="7" t="str">
        <f t="shared" si="42"/>
        <v/>
      </c>
      <c r="Y653" s="8" t="str">
        <f t="shared" si="43"/>
        <v/>
      </c>
    </row>
    <row r="654" spans="2:25" x14ac:dyDescent="0.25">
      <c r="B654" s="1"/>
      <c r="C654" s="1"/>
      <c r="G654" s="7"/>
      <c r="H654" s="7">
        <f t="shared" si="40"/>
        <v>0</v>
      </c>
      <c r="I654" s="7"/>
      <c r="J654" s="7">
        <f t="shared" si="41"/>
        <v>0</v>
      </c>
      <c r="K654" s="43">
        <f>Table9[[#This Row],[Wages]]*'1 Spec Ed Teacher'!$H$3</f>
        <v>0</v>
      </c>
      <c r="L654" s="7"/>
      <c r="M654" s="7"/>
      <c r="N654" s="7"/>
      <c r="O654" s="7"/>
      <c r="R65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54" s="7"/>
      <c r="T654" s="7" t="str">
        <f>IFERROR(Table9[[#This Row],[Total Compensation]]/Table9[[#This Row],[Hours in School Year]],"")</f>
        <v/>
      </c>
      <c r="V654" s="7" t="str">
        <f t="shared" si="42"/>
        <v/>
      </c>
      <c r="Y654" s="8" t="str">
        <f t="shared" si="43"/>
        <v/>
      </c>
    </row>
    <row r="655" spans="2:25" x14ac:dyDescent="0.25">
      <c r="B655" s="1"/>
      <c r="C655" s="1"/>
      <c r="G655" s="7"/>
      <c r="H655" s="7">
        <f t="shared" si="40"/>
        <v>0</v>
      </c>
      <c r="I655" s="7"/>
      <c r="J655" s="7">
        <f t="shared" si="41"/>
        <v>0</v>
      </c>
      <c r="K655" s="43">
        <f>Table9[[#This Row],[Wages]]*'1 Spec Ed Teacher'!$H$3</f>
        <v>0</v>
      </c>
      <c r="L655" s="7"/>
      <c r="M655" s="7"/>
      <c r="N655" s="7"/>
      <c r="O655" s="7"/>
      <c r="R65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55" s="7"/>
      <c r="T655" s="7" t="str">
        <f>IFERROR(Table9[[#This Row],[Total Compensation]]/Table9[[#This Row],[Hours in School Year]],"")</f>
        <v/>
      </c>
      <c r="V655" s="7" t="str">
        <f t="shared" si="42"/>
        <v/>
      </c>
      <c r="Y655" s="8" t="str">
        <f t="shared" si="43"/>
        <v/>
      </c>
    </row>
    <row r="656" spans="2:25" x14ac:dyDescent="0.25">
      <c r="B656" s="1"/>
      <c r="C656" s="1"/>
      <c r="G656" s="7"/>
      <c r="H656" s="7">
        <f t="shared" si="40"/>
        <v>0</v>
      </c>
      <c r="I656" s="7"/>
      <c r="J656" s="7">
        <f t="shared" si="41"/>
        <v>0</v>
      </c>
      <c r="K656" s="43">
        <f>Table9[[#This Row],[Wages]]*'1 Spec Ed Teacher'!$H$3</f>
        <v>0</v>
      </c>
      <c r="L656" s="7"/>
      <c r="M656" s="7"/>
      <c r="N656" s="7"/>
      <c r="O656" s="7"/>
      <c r="R65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56" s="7"/>
      <c r="T656" s="7" t="str">
        <f>IFERROR(Table9[[#This Row],[Total Compensation]]/Table9[[#This Row],[Hours in School Year]],"")</f>
        <v/>
      </c>
      <c r="V656" s="7" t="str">
        <f t="shared" si="42"/>
        <v/>
      </c>
      <c r="Y656" s="8" t="str">
        <f t="shared" si="43"/>
        <v/>
      </c>
    </row>
    <row r="657" spans="2:25" x14ac:dyDescent="0.25">
      <c r="B657" s="1"/>
      <c r="C657" s="1"/>
      <c r="G657" s="7"/>
      <c r="H657" s="7">
        <f t="shared" si="40"/>
        <v>0</v>
      </c>
      <c r="I657" s="7"/>
      <c r="J657" s="7">
        <f t="shared" si="41"/>
        <v>0</v>
      </c>
      <c r="K657" s="43">
        <f>Table9[[#This Row],[Wages]]*'1 Spec Ed Teacher'!$H$3</f>
        <v>0</v>
      </c>
      <c r="L657" s="7"/>
      <c r="M657" s="7"/>
      <c r="N657" s="7"/>
      <c r="O657" s="7"/>
      <c r="R65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57" s="7"/>
      <c r="T657" s="7" t="str">
        <f>IFERROR(Table9[[#This Row],[Total Compensation]]/Table9[[#This Row],[Hours in School Year]],"")</f>
        <v/>
      </c>
      <c r="V657" s="7" t="str">
        <f t="shared" si="42"/>
        <v/>
      </c>
      <c r="Y657" s="8" t="str">
        <f t="shared" si="43"/>
        <v/>
      </c>
    </row>
    <row r="658" spans="2:25" x14ac:dyDescent="0.25">
      <c r="B658" s="1"/>
      <c r="C658" s="1"/>
      <c r="G658" s="7"/>
      <c r="H658" s="7">
        <f t="shared" si="40"/>
        <v>0</v>
      </c>
      <c r="I658" s="7"/>
      <c r="J658" s="7">
        <f t="shared" si="41"/>
        <v>0</v>
      </c>
      <c r="K658" s="43">
        <f>Table9[[#This Row],[Wages]]*'1 Spec Ed Teacher'!$H$3</f>
        <v>0</v>
      </c>
      <c r="L658" s="7"/>
      <c r="M658" s="7"/>
      <c r="N658" s="7"/>
      <c r="O658" s="7"/>
      <c r="R65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58" s="7"/>
      <c r="T658" s="7" t="str">
        <f>IFERROR(Table9[[#This Row],[Total Compensation]]/Table9[[#This Row],[Hours in School Year]],"")</f>
        <v/>
      </c>
      <c r="V658" s="7" t="str">
        <f t="shared" si="42"/>
        <v/>
      </c>
      <c r="Y658" s="8" t="str">
        <f t="shared" si="43"/>
        <v/>
      </c>
    </row>
    <row r="659" spans="2:25" x14ac:dyDescent="0.25">
      <c r="B659" s="1"/>
      <c r="C659" s="1"/>
      <c r="G659" s="7"/>
      <c r="H659" s="7">
        <f t="shared" si="40"/>
        <v>0</v>
      </c>
      <c r="I659" s="7"/>
      <c r="J659" s="7">
        <f t="shared" si="41"/>
        <v>0</v>
      </c>
      <c r="K659" s="43">
        <f>Table9[[#This Row],[Wages]]*'1 Spec Ed Teacher'!$H$3</f>
        <v>0</v>
      </c>
      <c r="L659" s="7"/>
      <c r="M659" s="7"/>
      <c r="N659" s="7"/>
      <c r="O659" s="7"/>
      <c r="R65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59" s="7"/>
      <c r="T659" s="7" t="str">
        <f>IFERROR(Table9[[#This Row],[Total Compensation]]/Table9[[#This Row],[Hours in School Year]],"")</f>
        <v/>
      </c>
      <c r="V659" s="7" t="str">
        <f t="shared" si="42"/>
        <v/>
      </c>
      <c r="Y659" s="8" t="str">
        <f t="shared" si="43"/>
        <v/>
      </c>
    </row>
    <row r="660" spans="2:25" x14ac:dyDescent="0.25">
      <c r="B660" s="1"/>
      <c r="C660" s="1"/>
      <c r="G660" s="7"/>
      <c r="H660" s="7">
        <f t="shared" si="40"/>
        <v>0</v>
      </c>
      <c r="I660" s="7"/>
      <c r="J660" s="7">
        <f t="shared" si="41"/>
        <v>0</v>
      </c>
      <c r="K660" s="43">
        <f>Table9[[#This Row],[Wages]]*'1 Spec Ed Teacher'!$H$3</f>
        <v>0</v>
      </c>
      <c r="L660" s="7"/>
      <c r="M660" s="7"/>
      <c r="N660" s="7"/>
      <c r="O660" s="7"/>
      <c r="R66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60" s="7"/>
      <c r="T660" s="7" t="str">
        <f>IFERROR(Table9[[#This Row],[Total Compensation]]/Table9[[#This Row],[Hours in School Year]],"")</f>
        <v/>
      </c>
      <c r="V660" s="7" t="str">
        <f t="shared" si="42"/>
        <v/>
      </c>
      <c r="Y660" s="8" t="str">
        <f t="shared" si="43"/>
        <v/>
      </c>
    </row>
    <row r="661" spans="2:25" x14ac:dyDescent="0.25">
      <c r="B661" s="1"/>
      <c r="C661" s="1"/>
      <c r="G661" s="7"/>
      <c r="H661" s="7">
        <f t="shared" si="40"/>
        <v>0</v>
      </c>
      <c r="I661" s="7"/>
      <c r="J661" s="7">
        <f t="shared" si="41"/>
        <v>0</v>
      </c>
      <c r="K661" s="43">
        <f>Table9[[#This Row],[Wages]]*'1 Spec Ed Teacher'!$H$3</f>
        <v>0</v>
      </c>
      <c r="L661" s="7"/>
      <c r="M661" s="7"/>
      <c r="N661" s="7"/>
      <c r="O661" s="7"/>
      <c r="R66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61" s="7"/>
      <c r="T661" s="7" t="str">
        <f>IFERROR(Table9[[#This Row],[Total Compensation]]/Table9[[#This Row],[Hours in School Year]],"")</f>
        <v/>
      </c>
      <c r="V661" s="7" t="str">
        <f t="shared" si="42"/>
        <v/>
      </c>
      <c r="Y661" s="8" t="str">
        <f t="shared" si="43"/>
        <v/>
      </c>
    </row>
    <row r="662" spans="2:25" x14ac:dyDescent="0.25">
      <c r="B662" s="1"/>
      <c r="C662" s="1"/>
      <c r="G662" s="7"/>
      <c r="H662" s="7">
        <f t="shared" si="40"/>
        <v>0</v>
      </c>
      <c r="I662" s="7"/>
      <c r="J662" s="7">
        <f t="shared" si="41"/>
        <v>0</v>
      </c>
      <c r="K662" s="43">
        <f>Table9[[#This Row],[Wages]]*'1 Spec Ed Teacher'!$H$3</f>
        <v>0</v>
      </c>
      <c r="L662" s="7"/>
      <c r="M662" s="7"/>
      <c r="N662" s="7"/>
      <c r="O662" s="7"/>
      <c r="R66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62" s="7"/>
      <c r="T662" s="7" t="str">
        <f>IFERROR(Table9[[#This Row],[Total Compensation]]/Table9[[#This Row],[Hours in School Year]],"")</f>
        <v/>
      </c>
      <c r="V662" s="7" t="str">
        <f t="shared" si="42"/>
        <v/>
      </c>
      <c r="Y662" s="8" t="str">
        <f t="shared" si="43"/>
        <v/>
      </c>
    </row>
    <row r="663" spans="2:25" x14ac:dyDescent="0.25">
      <c r="B663" s="1"/>
      <c r="C663" s="1"/>
      <c r="G663" s="7"/>
      <c r="H663" s="7">
        <f t="shared" si="40"/>
        <v>0</v>
      </c>
      <c r="I663" s="7"/>
      <c r="J663" s="7">
        <f t="shared" si="41"/>
        <v>0</v>
      </c>
      <c r="K663" s="43">
        <f>Table9[[#This Row],[Wages]]*'1 Spec Ed Teacher'!$H$3</f>
        <v>0</v>
      </c>
      <c r="L663" s="7"/>
      <c r="M663" s="7"/>
      <c r="N663" s="7"/>
      <c r="O663" s="7"/>
      <c r="R66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63" s="7"/>
      <c r="T663" s="7" t="str">
        <f>IFERROR(Table9[[#This Row],[Total Compensation]]/Table9[[#This Row],[Hours in School Year]],"")</f>
        <v/>
      </c>
      <c r="V663" s="7" t="str">
        <f t="shared" si="42"/>
        <v/>
      </c>
      <c r="Y663" s="8" t="str">
        <f t="shared" si="43"/>
        <v/>
      </c>
    </row>
    <row r="664" spans="2:25" x14ac:dyDescent="0.25">
      <c r="B664" s="1"/>
      <c r="C664" s="1"/>
      <c r="G664" s="7"/>
      <c r="H664" s="7">
        <f t="shared" si="40"/>
        <v>0</v>
      </c>
      <c r="I664" s="7"/>
      <c r="J664" s="7">
        <f t="shared" si="41"/>
        <v>0</v>
      </c>
      <c r="K664" s="43">
        <f>Table9[[#This Row],[Wages]]*'1 Spec Ed Teacher'!$H$3</f>
        <v>0</v>
      </c>
      <c r="L664" s="7"/>
      <c r="M664" s="7"/>
      <c r="N664" s="7"/>
      <c r="O664" s="7"/>
      <c r="R66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64" s="7"/>
      <c r="T664" s="7" t="str">
        <f>IFERROR(Table9[[#This Row],[Total Compensation]]/Table9[[#This Row],[Hours in School Year]],"")</f>
        <v/>
      </c>
      <c r="V664" s="7" t="str">
        <f t="shared" si="42"/>
        <v/>
      </c>
      <c r="Y664" s="8" t="str">
        <f t="shared" si="43"/>
        <v/>
      </c>
    </row>
    <row r="665" spans="2:25" x14ac:dyDescent="0.25">
      <c r="B665" s="1"/>
      <c r="C665" s="1"/>
      <c r="G665" s="7"/>
      <c r="H665" s="7">
        <f t="shared" si="40"/>
        <v>0</v>
      </c>
      <c r="I665" s="7"/>
      <c r="J665" s="7">
        <f t="shared" si="41"/>
        <v>0</v>
      </c>
      <c r="K665" s="43">
        <f>Table9[[#This Row],[Wages]]*'1 Spec Ed Teacher'!$H$3</f>
        <v>0</v>
      </c>
      <c r="L665" s="7"/>
      <c r="M665" s="7"/>
      <c r="N665" s="7"/>
      <c r="O665" s="7"/>
      <c r="R66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65" s="7"/>
      <c r="T665" s="7" t="str">
        <f>IFERROR(Table9[[#This Row],[Total Compensation]]/Table9[[#This Row],[Hours in School Year]],"")</f>
        <v/>
      </c>
      <c r="V665" s="7" t="str">
        <f t="shared" si="42"/>
        <v/>
      </c>
      <c r="Y665" s="8" t="str">
        <f t="shared" si="43"/>
        <v/>
      </c>
    </row>
    <row r="666" spans="2:25" x14ac:dyDescent="0.25">
      <c r="B666" s="1"/>
      <c r="C666" s="1"/>
      <c r="G666" s="7"/>
      <c r="H666" s="7">
        <f t="shared" si="40"/>
        <v>0</v>
      </c>
      <c r="I666" s="7"/>
      <c r="J666" s="7">
        <f t="shared" si="41"/>
        <v>0</v>
      </c>
      <c r="K666" s="43">
        <f>Table9[[#This Row],[Wages]]*'1 Spec Ed Teacher'!$H$3</f>
        <v>0</v>
      </c>
      <c r="L666" s="7"/>
      <c r="M666" s="7"/>
      <c r="N666" s="7"/>
      <c r="O666" s="7"/>
      <c r="R66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66" s="7"/>
      <c r="T666" s="7" t="str">
        <f>IFERROR(Table9[[#This Row],[Total Compensation]]/Table9[[#This Row],[Hours in School Year]],"")</f>
        <v/>
      </c>
      <c r="V666" s="7" t="str">
        <f t="shared" si="42"/>
        <v/>
      </c>
      <c r="Y666" s="8" t="str">
        <f t="shared" si="43"/>
        <v/>
      </c>
    </row>
    <row r="667" spans="2:25" x14ac:dyDescent="0.25">
      <c r="B667" s="1"/>
      <c r="C667" s="1"/>
      <c r="G667" s="7"/>
      <c r="H667" s="7">
        <f t="shared" si="40"/>
        <v>0</v>
      </c>
      <c r="I667" s="7"/>
      <c r="J667" s="7">
        <f t="shared" si="41"/>
        <v>0</v>
      </c>
      <c r="K667" s="43">
        <f>Table9[[#This Row],[Wages]]*'1 Spec Ed Teacher'!$H$3</f>
        <v>0</v>
      </c>
      <c r="L667" s="7"/>
      <c r="M667" s="7"/>
      <c r="N667" s="7"/>
      <c r="O667" s="7"/>
      <c r="R66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67" s="7"/>
      <c r="T667" s="7" t="str">
        <f>IFERROR(Table9[[#This Row],[Total Compensation]]/Table9[[#This Row],[Hours in School Year]],"")</f>
        <v/>
      </c>
      <c r="V667" s="7" t="str">
        <f t="shared" si="42"/>
        <v/>
      </c>
      <c r="Y667" s="8" t="str">
        <f t="shared" si="43"/>
        <v/>
      </c>
    </row>
    <row r="668" spans="2:25" x14ac:dyDescent="0.25">
      <c r="B668" s="1"/>
      <c r="C668" s="1"/>
      <c r="G668" s="7"/>
      <c r="H668" s="7">
        <f t="shared" si="40"/>
        <v>0</v>
      </c>
      <c r="I668" s="7"/>
      <c r="J668" s="7">
        <f t="shared" si="41"/>
        <v>0</v>
      </c>
      <c r="K668" s="43">
        <f>Table9[[#This Row],[Wages]]*'1 Spec Ed Teacher'!$H$3</f>
        <v>0</v>
      </c>
      <c r="L668" s="7"/>
      <c r="M668" s="7"/>
      <c r="N668" s="7"/>
      <c r="O668" s="7"/>
      <c r="R66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68" s="7"/>
      <c r="T668" s="7" t="str">
        <f>IFERROR(Table9[[#This Row],[Total Compensation]]/Table9[[#This Row],[Hours in School Year]],"")</f>
        <v/>
      </c>
      <c r="V668" s="7" t="str">
        <f t="shared" si="42"/>
        <v/>
      </c>
      <c r="Y668" s="8" t="str">
        <f t="shared" si="43"/>
        <v/>
      </c>
    </row>
    <row r="669" spans="2:25" x14ac:dyDescent="0.25">
      <c r="B669" s="1"/>
      <c r="C669" s="1"/>
      <c r="G669" s="7"/>
      <c r="H669" s="7">
        <f t="shared" si="40"/>
        <v>0</v>
      </c>
      <c r="I669" s="7"/>
      <c r="J669" s="7">
        <f t="shared" si="41"/>
        <v>0</v>
      </c>
      <c r="K669" s="43">
        <f>Table9[[#This Row],[Wages]]*'1 Spec Ed Teacher'!$H$3</f>
        <v>0</v>
      </c>
      <c r="L669" s="7"/>
      <c r="M669" s="7"/>
      <c r="N669" s="7"/>
      <c r="O669" s="7"/>
      <c r="R66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69" s="7"/>
      <c r="T669" s="7" t="str">
        <f>IFERROR(Table9[[#This Row],[Total Compensation]]/Table9[[#This Row],[Hours in School Year]],"")</f>
        <v/>
      </c>
      <c r="V669" s="7" t="str">
        <f t="shared" si="42"/>
        <v/>
      </c>
      <c r="Y669" s="8" t="str">
        <f t="shared" si="43"/>
        <v/>
      </c>
    </row>
    <row r="670" spans="2:25" x14ac:dyDescent="0.25">
      <c r="B670" s="1"/>
      <c r="C670" s="1"/>
      <c r="G670" s="7"/>
      <c r="H670" s="7">
        <f t="shared" si="40"/>
        <v>0</v>
      </c>
      <c r="I670" s="7"/>
      <c r="J670" s="7">
        <f t="shared" si="41"/>
        <v>0</v>
      </c>
      <c r="K670" s="43">
        <f>Table9[[#This Row],[Wages]]*'1 Spec Ed Teacher'!$H$3</f>
        <v>0</v>
      </c>
      <c r="L670" s="7"/>
      <c r="M670" s="7"/>
      <c r="N670" s="7"/>
      <c r="O670" s="7"/>
      <c r="R67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70" s="7"/>
      <c r="T670" s="7" t="str">
        <f>IFERROR(Table9[[#This Row],[Total Compensation]]/Table9[[#This Row],[Hours in School Year]],"")</f>
        <v/>
      </c>
      <c r="V670" s="7" t="str">
        <f t="shared" si="42"/>
        <v/>
      </c>
      <c r="Y670" s="8" t="str">
        <f t="shared" si="43"/>
        <v/>
      </c>
    </row>
    <row r="671" spans="2:25" x14ac:dyDescent="0.25">
      <c r="B671" s="1"/>
      <c r="C671" s="1"/>
      <c r="G671" s="7"/>
      <c r="H671" s="7">
        <f t="shared" si="40"/>
        <v>0</v>
      </c>
      <c r="I671" s="7"/>
      <c r="J671" s="7">
        <f t="shared" si="41"/>
        <v>0</v>
      </c>
      <c r="K671" s="43">
        <f>Table9[[#This Row],[Wages]]*'1 Spec Ed Teacher'!$H$3</f>
        <v>0</v>
      </c>
      <c r="L671" s="7"/>
      <c r="M671" s="7"/>
      <c r="N671" s="7"/>
      <c r="O671" s="7"/>
      <c r="R67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71" s="7"/>
      <c r="T671" s="7" t="str">
        <f>IFERROR(Table9[[#This Row],[Total Compensation]]/Table9[[#This Row],[Hours in School Year]],"")</f>
        <v/>
      </c>
      <c r="V671" s="7" t="str">
        <f t="shared" si="42"/>
        <v/>
      </c>
      <c r="Y671" s="8" t="str">
        <f t="shared" si="43"/>
        <v/>
      </c>
    </row>
    <row r="672" spans="2:25" x14ac:dyDescent="0.25">
      <c r="B672" s="1"/>
      <c r="C672" s="1"/>
      <c r="G672" s="7"/>
      <c r="H672" s="7">
        <f t="shared" si="40"/>
        <v>0</v>
      </c>
      <c r="I672" s="7"/>
      <c r="J672" s="7">
        <f t="shared" si="41"/>
        <v>0</v>
      </c>
      <c r="K672" s="43">
        <f>Table9[[#This Row],[Wages]]*'1 Spec Ed Teacher'!$H$3</f>
        <v>0</v>
      </c>
      <c r="L672" s="7"/>
      <c r="M672" s="7"/>
      <c r="N672" s="7"/>
      <c r="O672" s="7"/>
      <c r="R67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72" s="7"/>
      <c r="T672" s="7" t="str">
        <f>IFERROR(Table9[[#This Row],[Total Compensation]]/Table9[[#This Row],[Hours in School Year]],"")</f>
        <v/>
      </c>
      <c r="V672" s="7" t="str">
        <f t="shared" si="42"/>
        <v/>
      </c>
      <c r="Y672" s="8" t="str">
        <f t="shared" si="43"/>
        <v/>
      </c>
    </row>
    <row r="673" spans="2:25" x14ac:dyDescent="0.25">
      <c r="B673" s="1"/>
      <c r="C673" s="1"/>
      <c r="G673" s="7"/>
      <c r="H673" s="7">
        <f t="shared" si="40"/>
        <v>0</v>
      </c>
      <c r="I673" s="7"/>
      <c r="J673" s="7">
        <f t="shared" si="41"/>
        <v>0</v>
      </c>
      <c r="K673" s="43">
        <f>Table9[[#This Row],[Wages]]*'1 Spec Ed Teacher'!$H$3</f>
        <v>0</v>
      </c>
      <c r="L673" s="7"/>
      <c r="M673" s="7"/>
      <c r="N673" s="7"/>
      <c r="O673" s="7"/>
      <c r="R67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73" s="7"/>
      <c r="T673" s="7" t="str">
        <f>IFERROR(Table9[[#This Row],[Total Compensation]]/Table9[[#This Row],[Hours in School Year]],"")</f>
        <v/>
      </c>
      <c r="V673" s="7" t="str">
        <f t="shared" si="42"/>
        <v/>
      </c>
      <c r="Y673" s="8" t="str">
        <f t="shared" si="43"/>
        <v/>
      </c>
    </row>
    <row r="674" spans="2:25" x14ac:dyDescent="0.25">
      <c r="B674" s="1"/>
      <c r="C674" s="1"/>
      <c r="G674" s="7"/>
      <c r="H674" s="7">
        <f t="shared" si="40"/>
        <v>0</v>
      </c>
      <c r="I674" s="7"/>
      <c r="J674" s="7">
        <f t="shared" si="41"/>
        <v>0</v>
      </c>
      <c r="K674" s="43">
        <f>Table9[[#This Row],[Wages]]*'1 Spec Ed Teacher'!$H$3</f>
        <v>0</v>
      </c>
      <c r="L674" s="7"/>
      <c r="M674" s="7"/>
      <c r="N674" s="7"/>
      <c r="O674" s="7"/>
      <c r="R67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74" s="7"/>
      <c r="T674" s="7" t="str">
        <f>IFERROR(Table9[[#This Row],[Total Compensation]]/Table9[[#This Row],[Hours in School Year]],"")</f>
        <v/>
      </c>
      <c r="V674" s="7" t="str">
        <f t="shared" si="42"/>
        <v/>
      </c>
      <c r="Y674" s="8" t="str">
        <f t="shared" si="43"/>
        <v/>
      </c>
    </row>
    <row r="675" spans="2:25" x14ac:dyDescent="0.25">
      <c r="B675" s="1"/>
      <c r="C675" s="1"/>
      <c r="G675" s="7"/>
      <c r="H675" s="7">
        <f t="shared" si="40"/>
        <v>0</v>
      </c>
      <c r="I675" s="7"/>
      <c r="J675" s="7">
        <f t="shared" si="41"/>
        <v>0</v>
      </c>
      <c r="K675" s="43">
        <f>Table9[[#This Row],[Wages]]*'1 Spec Ed Teacher'!$H$3</f>
        <v>0</v>
      </c>
      <c r="L675" s="7"/>
      <c r="M675" s="7"/>
      <c r="N675" s="7"/>
      <c r="O675" s="7"/>
      <c r="R67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75" s="7"/>
      <c r="T675" s="7" t="str">
        <f>IFERROR(Table9[[#This Row],[Total Compensation]]/Table9[[#This Row],[Hours in School Year]],"")</f>
        <v/>
      </c>
      <c r="V675" s="7" t="str">
        <f t="shared" si="42"/>
        <v/>
      </c>
      <c r="Y675" s="8" t="str">
        <f t="shared" si="43"/>
        <v/>
      </c>
    </row>
    <row r="676" spans="2:25" x14ac:dyDescent="0.25">
      <c r="B676" s="1"/>
      <c r="C676" s="1"/>
      <c r="G676" s="7"/>
      <c r="H676" s="7">
        <f t="shared" si="40"/>
        <v>0</v>
      </c>
      <c r="I676" s="7"/>
      <c r="J676" s="7">
        <f t="shared" si="41"/>
        <v>0</v>
      </c>
      <c r="K676" s="43">
        <f>Table9[[#This Row],[Wages]]*'1 Spec Ed Teacher'!$H$3</f>
        <v>0</v>
      </c>
      <c r="L676" s="7"/>
      <c r="M676" s="7"/>
      <c r="N676" s="7"/>
      <c r="O676" s="7"/>
      <c r="R67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76" s="7"/>
      <c r="T676" s="7" t="str">
        <f>IFERROR(Table9[[#This Row],[Total Compensation]]/Table9[[#This Row],[Hours in School Year]],"")</f>
        <v/>
      </c>
      <c r="V676" s="7" t="str">
        <f t="shared" si="42"/>
        <v/>
      </c>
      <c r="Y676" s="8" t="str">
        <f t="shared" si="43"/>
        <v/>
      </c>
    </row>
    <row r="677" spans="2:25" x14ac:dyDescent="0.25">
      <c r="B677" s="1"/>
      <c r="C677" s="1"/>
      <c r="G677" s="7"/>
      <c r="H677" s="7">
        <f t="shared" si="40"/>
        <v>0</v>
      </c>
      <c r="I677" s="7"/>
      <c r="J677" s="7">
        <f t="shared" si="41"/>
        <v>0</v>
      </c>
      <c r="K677" s="43">
        <f>Table9[[#This Row],[Wages]]*'1 Spec Ed Teacher'!$H$3</f>
        <v>0</v>
      </c>
      <c r="L677" s="7"/>
      <c r="M677" s="7"/>
      <c r="N677" s="7"/>
      <c r="O677" s="7"/>
      <c r="R67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77" s="7"/>
      <c r="T677" s="7" t="str">
        <f>IFERROR(Table9[[#This Row],[Total Compensation]]/Table9[[#This Row],[Hours in School Year]],"")</f>
        <v/>
      </c>
      <c r="V677" s="7" t="str">
        <f t="shared" si="42"/>
        <v/>
      </c>
      <c r="Y677" s="8" t="str">
        <f t="shared" si="43"/>
        <v/>
      </c>
    </row>
    <row r="678" spans="2:25" x14ac:dyDescent="0.25">
      <c r="B678" s="1"/>
      <c r="C678" s="1"/>
      <c r="G678" s="7"/>
      <c r="H678" s="7">
        <f t="shared" si="40"/>
        <v>0</v>
      </c>
      <c r="I678" s="7"/>
      <c r="J678" s="7">
        <f t="shared" si="41"/>
        <v>0</v>
      </c>
      <c r="K678" s="43">
        <f>Table9[[#This Row],[Wages]]*'1 Spec Ed Teacher'!$H$3</f>
        <v>0</v>
      </c>
      <c r="L678" s="7"/>
      <c r="M678" s="7"/>
      <c r="N678" s="7"/>
      <c r="O678" s="7"/>
      <c r="R67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78" s="7"/>
      <c r="T678" s="7" t="str">
        <f>IFERROR(Table9[[#This Row],[Total Compensation]]/Table9[[#This Row],[Hours in School Year]],"")</f>
        <v/>
      </c>
      <c r="V678" s="7" t="str">
        <f t="shared" si="42"/>
        <v/>
      </c>
      <c r="Y678" s="8" t="str">
        <f t="shared" si="43"/>
        <v/>
      </c>
    </row>
    <row r="679" spans="2:25" x14ac:dyDescent="0.25">
      <c r="B679" s="1"/>
      <c r="C679" s="1"/>
      <c r="G679" s="7"/>
      <c r="H679" s="7">
        <f t="shared" si="40"/>
        <v>0</v>
      </c>
      <c r="I679" s="7"/>
      <c r="J679" s="7">
        <f t="shared" si="41"/>
        <v>0</v>
      </c>
      <c r="K679" s="43">
        <f>Table9[[#This Row],[Wages]]*'1 Spec Ed Teacher'!$H$3</f>
        <v>0</v>
      </c>
      <c r="L679" s="7"/>
      <c r="M679" s="7"/>
      <c r="N679" s="7"/>
      <c r="O679" s="7"/>
      <c r="R67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79" s="7"/>
      <c r="T679" s="7" t="str">
        <f>IFERROR(Table9[[#This Row],[Total Compensation]]/Table9[[#This Row],[Hours in School Year]],"")</f>
        <v/>
      </c>
      <c r="V679" s="7" t="str">
        <f t="shared" si="42"/>
        <v/>
      </c>
      <c r="Y679" s="8" t="str">
        <f t="shared" si="43"/>
        <v/>
      </c>
    </row>
    <row r="680" spans="2:25" x14ac:dyDescent="0.25">
      <c r="B680" s="1"/>
      <c r="C680" s="1"/>
      <c r="G680" s="7"/>
      <c r="H680" s="7">
        <f t="shared" si="40"/>
        <v>0</v>
      </c>
      <c r="I680" s="7"/>
      <c r="J680" s="7">
        <f t="shared" si="41"/>
        <v>0</v>
      </c>
      <c r="K680" s="43">
        <f>Table9[[#This Row],[Wages]]*'1 Spec Ed Teacher'!$H$3</f>
        <v>0</v>
      </c>
      <c r="L680" s="7"/>
      <c r="M680" s="7"/>
      <c r="N680" s="7"/>
      <c r="O680" s="7"/>
      <c r="R68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80" s="7"/>
      <c r="T680" s="7" t="str">
        <f>IFERROR(Table9[[#This Row],[Total Compensation]]/Table9[[#This Row],[Hours in School Year]],"")</f>
        <v/>
      </c>
      <c r="V680" s="7" t="str">
        <f t="shared" si="42"/>
        <v/>
      </c>
      <c r="Y680" s="8" t="str">
        <f t="shared" si="43"/>
        <v/>
      </c>
    </row>
    <row r="681" spans="2:25" x14ac:dyDescent="0.25">
      <c r="B681" s="1"/>
      <c r="C681" s="1"/>
      <c r="G681" s="7"/>
      <c r="H681" s="7">
        <f t="shared" si="40"/>
        <v>0</v>
      </c>
      <c r="I681" s="7"/>
      <c r="J681" s="7">
        <f t="shared" si="41"/>
        <v>0</v>
      </c>
      <c r="K681" s="43">
        <f>Table9[[#This Row],[Wages]]*'1 Spec Ed Teacher'!$H$3</f>
        <v>0</v>
      </c>
      <c r="L681" s="7"/>
      <c r="M681" s="7"/>
      <c r="N681" s="7"/>
      <c r="O681" s="7"/>
      <c r="R68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81" s="7"/>
      <c r="T681" s="7" t="str">
        <f>IFERROR(Table9[[#This Row],[Total Compensation]]/Table9[[#This Row],[Hours in School Year]],"")</f>
        <v/>
      </c>
      <c r="V681" s="7" t="str">
        <f t="shared" si="42"/>
        <v/>
      </c>
      <c r="Y681" s="8" t="str">
        <f t="shared" si="43"/>
        <v/>
      </c>
    </row>
    <row r="682" spans="2:25" x14ac:dyDescent="0.25">
      <c r="B682" s="1"/>
      <c r="C682" s="1"/>
      <c r="G682" s="7"/>
      <c r="H682" s="7">
        <f t="shared" si="40"/>
        <v>0</v>
      </c>
      <c r="I682" s="7"/>
      <c r="J682" s="7">
        <f t="shared" si="41"/>
        <v>0</v>
      </c>
      <c r="K682" s="43">
        <f>Table9[[#This Row],[Wages]]*'1 Spec Ed Teacher'!$H$3</f>
        <v>0</v>
      </c>
      <c r="L682" s="7"/>
      <c r="M682" s="7"/>
      <c r="N682" s="7"/>
      <c r="O682" s="7"/>
      <c r="R68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82" s="7"/>
      <c r="T682" s="7" t="str">
        <f>IFERROR(Table9[[#This Row],[Total Compensation]]/Table9[[#This Row],[Hours in School Year]],"")</f>
        <v/>
      </c>
      <c r="V682" s="7" t="str">
        <f t="shared" si="42"/>
        <v/>
      </c>
      <c r="Y682" s="8" t="str">
        <f t="shared" si="43"/>
        <v/>
      </c>
    </row>
    <row r="683" spans="2:25" x14ac:dyDescent="0.25">
      <c r="B683" s="1"/>
      <c r="C683" s="1"/>
      <c r="G683" s="7"/>
      <c r="H683" s="7">
        <f t="shared" si="40"/>
        <v>0</v>
      </c>
      <c r="I683" s="7"/>
      <c r="J683" s="7">
        <f t="shared" si="41"/>
        <v>0</v>
      </c>
      <c r="K683" s="43">
        <f>Table9[[#This Row],[Wages]]*'1 Spec Ed Teacher'!$H$3</f>
        <v>0</v>
      </c>
      <c r="L683" s="7"/>
      <c r="M683" s="7"/>
      <c r="N683" s="7"/>
      <c r="O683" s="7"/>
      <c r="R68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83" s="7"/>
      <c r="T683" s="7" t="str">
        <f>IFERROR(Table9[[#This Row],[Total Compensation]]/Table9[[#This Row],[Hours in School Year]],"")</f>
        <v/>
      </c>
      <c r="V683" s="7" t="str">
        <f t="shared" si="42"/>
        <v/>
      </c>
      <c r="Y683" s="8" t="str">
        <f t="shared" si="43"/>
        <v/>
      </c>
    </row>
    <row r="684" spans="2:25" x14ac:dyDescent="0.25">
      <c r="B684" s="1"/>
      <c r="C684" s="1"/>
      <c r="G684" s="7"/>
      <c r="H684" s="7">
        <f t="shared" si="40"/>
        <v>0</v>
      </c>
      <c r="I684" s="7"/>
      <c r="J684" s="7">
        <f t="shared" si="41"/>
        <v>0</v>
      </c>
      <c r="K684" s="43">
        <f>Table9[[#This Row],[Wages]]*'1 Spec Ed Teacher'!$H$3</f>
        <v>0</v>
      </c>
      <c r="L684" s="7"/>
      <c r="M684" s="7"/>
      <c r="N684" s="7"/>
      <c r="O684" s="7"/>
      <c r="R68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84" s="7"/>
      <c r="T684" s="7" t="str">
        <f>IFERROR(Table9[[#This Row],[Total Compensation]]/Table9[[#This Row],[Hours in School Year]],"")</f>
        <v/>
      </c>
      <c r="V684" s="7" t="str">
        <f t="shared" si="42"/>
        <v/>
      </c>
      <c r="Y684" s="8" t="str">
        <f t="shared" si="43"/>
        <v/>
      </c>
    </row>
    <row r="685" spans="2:25" x14ac:dyDescent="0.25">
      <c r="B685" s="1"/>
      <c r="C685" s="1"/>
      <c r="G685" s="7"/>
      <c r="H685" s="7">
        <f t="shared" si="40"/>
        <v>0</v>
      </c>
      <c r="I685" s="7"/>
      <c r="J685" s="7">
        <f t="shared" si="41"/>
        <v>0</v>
      </c>
      <c r="K685" s="43">
        <f>Table9[[#This Row],[Wages]]*'1 Spec Ed Teacher'!$H$3</f>
        <v>0</v>
      </c>
      <c r="L685" s="7"/>
      <c r="M685" s="7"/>
      <c r="N685" s="7"/>
      <c r="O685" s="7"/>
      <c r="R68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85" s="7"/>
      <c r="T685" s="7" t="str">
        <f>IFERROR(Table9[[#This Row],[Total Compensation]]/Table9[[#This Row],[Hours in School Year]],"")</f>
        <v/>
      </c>
      <c r="V685" s="7" t="str">
        <f t="shared" si="42"/>
        <v/>
      </c>
      <c r="Y685" s="8" t="str">
        <f t="shared" si="43"/>
        <v/>
      </c>
    </row>
    <row r="686" spans="2:25" x14ac:dyDescent="0.25">
      <c r="B686" s="1"/>
      <c r="C686" s="1"/>
      <c r="G686" s="7"/>
      <c r="H686" s="7">
        <f t="shared" si="40"/>
        <v>0</v>
      </c>
      <c r="I686" s="7"/>
      <c r="J686" s="7">
        <f t="shared" si="41"/>
        <v>0</v>
      </c>
      <c r="K686" s="43">
        <f>Table9[[#This Row],[Wages]]*'1 Spec Ed Teacher'!$H$3</f>
        <v>0</v>
      </c>
      <c r="L686" s="7"/>
      <c r="M686" s="7"/>
      <c r="N686" s="7"/>
      <c r="O686" s="7"/>
      <c r="R68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86" s="7"/>
      <c r="T686" s="7" t="str">
        <f>IFERROR(Table9[[#This Row],[Total Compensation]]/Table9[[#This Row],[Hours in School Year]],"")</f>
        <v/>
      </c>
      <c r="V686" s="7" t="str">
        <f t="shared" si="42"/>
        <v/>
      </c>
      <c r="Y686" s="8" t="str">
        <f t="shared" si="43"/>
        <v/>
      </c>
    </row>
    <row r="687" spans="2:25" x14ac:dyDescent="0.25">
      <c r="B687" s="1"/>
      <c r="C687" s="1"/>
      <c r="G687" s="7"/>
      <c r="H687" s="7">
        <f t="shared" si="40"/>
        <v>0</v>
      </c>
      <c r="I687" s="7"/>
      <c r="J687" s="7">
        <f t="shared" si="41"/>
        <v>0</v>
      </c>
      <c r="K687" s="43">
        <f>Table9[[#This Row],[Wages]]*'1 Spec Ed Teacher'!$H$3</f>
        <v>0</v>
      </c>
      <c r="L687" s="7"/>
      <c r="M687" s="7"/>
      <c r="N687" s="7"/>
      <c r="O687" s="7"/>
      <c r="R68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87" s="7"/>
      <c r="T687" s="7" t="str">
        <f>IFERROR(Table9[[#This Row],[Total Compensation]]/Table9[[#This Row],[Hours in School Year]],"")</f>
        <v/>
      </c>
      <c r="V687" s="7" t="str">
        <f t="shared" si="42"/>
        <v/>
      </c>
      <c r="Y687" s="8" t="str">
        <f t="shared" si="43"/>
        <v/>
      </c>
    </row>
    <row r="688" spans="2:25" x14ac:dyDescent="0.25">
      <c r="B688" s="1"/>
      <c r="C688" s="1"/>
      <c r="G688" s="7"/>
      <c r="H688" s="7">
        <f t="shared" si="40"/>
        <v>0</v>
      </c>
      <c r="I688" s="7"/>
      <c r="J688" s="7">
        <f t="shared" si="41"/>
        <v>0</v>
      </c>
      <c r="K688" s="43">
        <f>Table9[[#This Row],[Wages]]*'1 Spec Ed Teacher'!$H$3</f>
        <v>0</v>
      </c>
      <c r="L688" s="7"/>
      <c r="M688" s="7"/>
      <c r="N688" s="7"/>
      <c r="O688" s="7"/>
      <c r="R68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88" s="7"/>
      <c r="T688" s="7" t="str">
        <f>IFERROR(Table9[[#This Row],[Total Compensation]]/Table9[[#This Row],[Hours in School Year]],"")</f>
        <v/>
      </c>
      <c r="V688" s="7" t="str">
        <f t="shared" si="42"/>
        <v/>
      </c>
      <c r="Y688" s="8" t="str">
        <f t="shared" si="43"/>
        <v/>
      </c>
    </row>
    <row r="689" spans="2:25" x14ac:dyDescent="0.25">
      <c r="B689" s="1"/>
      <c r="C689" s="1"/>
      <c r="G689" s="7"/>
      <c r="H689" s="7">
        <f t="shared" si="40"/>
        <v>0</v>
      </c>
      <c r="I689" s="7"/>
      <c r="J689" s="7">
        <f t="shared" si="41"/>
        <v>0</v>
      </c>
      <c r="K689" s="43">
        <f>Table9[[#This Row],[Wages]]*'1 Spec Ed Teacher'!$H$3</f>
        <v>0</v>
      </c>
      <c r="L689" s="7"/>
      <c r="M689" s="7"/>
      <c r="N689" s="7"/>
      <c r="O689" s="7"/>
      <c r="R68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89" s="7"/>
      <c r="T689" s="7" t="str">
        <f>IFERROR(Table9[[#This Row],[Total Compensation]]/Table9[[#This Row],[Hours in School Year]],"")</f>
        <v/>
      </c>
      <c r="V689" s="7" t="str">
        <f t="shared" si="42"/>
        <v/>
      </c>
      <c r="Y689" s="8" t="str">
        <f t="shared" si="43"/>
        <v/>
      </c>
    </row>
    <row r="690" spans="2:25" x14ac:dyDescent="0.25">
      <c r="B690" s="1"/>
      <c r="C690" s="1"/>
      <c r="G690" s="7"/>
      <c r="H690" s="7">
        <f t="shared" si="40"/>
        <v>0</v>
      </c>
      <c r="I690" s="7"/>
      <c r="J690" s="7">
        <f t="shared" si="41"/>
        <v>0</v>
      </c>
      <c r="K690" s="43">
        <f>Table9[[#This Row],[Wages]]*'1 Spec Ed Teacher'!$H$3</f>
        <v>0</v>
      </c>
      <c r="L690" s="7"/>
      <c r="M690" s="7"/>
      <c r="N690" s="7"/>
      <c r="O690" s="7"/>
      <c r="R69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90" s="7"/>
      <c r="T690" s="7" t="str">
        <f>IFERROR(Table9[[#This Row],[Total Compensation]]/Table9[[#This Row],[Hours in School Year]],"")</f>
        <v/>
      </c>
      <c r="V690" s="7" t="str">
        <f t="shared" si="42"/>
        <v/>
      </c>
      <c r="Y690" s="8" t="str">
        <f t="shared" si="43"/>
        <v/>
      </c>
    </row>
    <row r="691" spans="2:25" x14ac:dyDescent="0.25">
      <c r="B691" s="1"/>
      <c r="C691" s="1"/>
      <c r="G691" s="7"/>
      <c r="H691" s="7">
        <f t="shared" si="40"/>
        <v>0</v>
      </c>
      <c r="I691" s="7"/>
      <c r="J691" s="7">
        <f t="shared" si="41"/>
        <v>0</v>
      </c>
      <c r="K691" s="43">
        <f>Table9[[#This Row],[Wages]]*'1 Spec Ed Teacher'!$H$3</f>
        <v>0</v>
      </c>
      <c r="L691" s="7"/>
      <c r="M691" s="7"/>
      <c r="N691" s="7"/>
      <c r="O691" s="7"/>
      <c r="R69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91" s="7"/>
      <c r="T691" s="7" t="str">
        <f>IFERROR(Table9[[#This Row],[Total Compensation]]/Table9[[#This Row],[Hours in School Year]],"")</f>
        <v/>
      </c>
      <c r="V691" s="7" t="str">
        <f t="shared" si="42"/>
        <v/>
      </c>
      <c r="Y691" s="8" t="str">
        <f t="shared" si="43"/>
        <v/>
      </c>
    </row>
    <row r="692" spans="2:25" x14ac:dyDescent="0.25">
      <c r="B692" s="1"/>
      <c r="C692" s="1"/>
      <c r="G692" s="7"/>
      <c r="H692" s="7">
        <f t="shared" si="40"/>
        <v>0</v>
      </c>
      <c r="I692" s="7"/>
      <c r="J692" s="7">
        <f t="shared" si="41"/>
        <v>0</v>
      </c>
      <c r="K692" s="43">
        <f>Table9[[#This Row],[Wages]]*'1 Spec Ed Teacher'!$H$3</f>
        <v>0</v>
      </c>
      <c r="L692" s="7"/>
      <c r="M692" s="7"/>
      <c r="N692" s="7"/>
      <c r="O692" s="7"/>
      <c r="R69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92" s="7"/>
      <c r="T692" s="7" t="str">
        <f>IFERROR(Table9[[#This Row],[Total Compensation]]/Table9[[#This Row],[Hours in School Year]],"")</f>
        <v/>
      </c>
      <c r="V692" s="7" t="str">
        <f t="shared" si="42"/>
        <v/>
      </c>
      <c r="Y692" s="8" t="str">
        <f t="shared" si="43"/>
        <v/>
      </c>
    </row>
    <row r="693" spans="2:25" x14ac:dyDescent="0.25">
      <c r="B693" s="1"/>
      <c r="C693" s="1"/>
      <c r="G693" s="7"/>
      <c r="H693" s="7">
        <f t="shared" si="40"/>
        <v>0</v>
      </c>
      <c r="I693" s="7"/>
      <c r="J693" s="7">
        <f t="shared" si="41"/>
        <v>0</v>
      </c>
      <c r="K693" s="43">
        <f>Table9[[#This Row],[Wages]]*'1 Spec Ed Teacher'!$H$3</f>
        <v>0</v>
      </c>
      <c r="L693" s="7"/>
      <c r="M693" s="7"/>
      <c r="N693" s="7"/>
      <c r="O693" s="7"/>
      <c r="R69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93" s="7"/>
      <c r="T693" s="7" t="str">
        <f>IFERROR(Table9[[#This Row],[Total Compensation]]/Table9[[#This Row],[Hours in School Year]],"")</f>
        <v/>
      </c>
      <c r="V693" s="7" t="str">
        <f t="shared" si="42"/>
        <v/>
      </c>
      <c r="Y693" s="8" t="str">
        <f t="shared" si="43"/>
        <v/>
      </c>
    </row>
    <row r="694" spans="2:25" x14ac:dyDescent="0.25">
      <c r="B694" s="1"/>
      <c r="C694" s="1"/>
      <c r="G694" s="7"/>
      <c r="H694" s="7">
        <f t="shared" si="40"/>
        <v>0</v>
      </c>
      <c r="I694" s="7"/>
      <c r="J694" s="7">
        <f t="shared" si="41"/>
        <v>0</v>
      </c>
      <c r="K694" s="43">
        <f>Table9[[#This Row],[Wages]]*'1 Spec Ed Teacher'!$H$3</f>
        <v>0</v>
      </c>
      <c r="L694" s="7"/>
      <c r="M694" s="7"/>
      <c r="N694" s="7"/>
      <c r="O694" s="7"/>
      <c r="R69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94" s="7"/>
      <c r="T694" s="7" t="str">
        <f>IFERROR(Table9[[#This Row],[Total Compensation]]/Table9[[#This Row],[Hours in School Year]],"")</f>
        <v/>
      </c>
      <c r="V694" s="7" t="str">
        <f t="shared" si="42"/>
        <v/>
      </c>
      <c r="Y694" s="8" t="str">
        <f t="shared" si="43"/>
        <v/>
      </c>
    </row>
    <row r="695" spans="2:25" x14ac:dyDescent="0.25">
      <c r="B695" s="1"/>
      <c r="C695" s="1"/>
      <c r="G695" s="7"/>
      <c r="H695" s="7">
        <f t="shared" si="40"/>
        <v>0</v>
      </c>
      <c r="I695" s="7"/>
      <c r="J695" s="7">
        <f t="shared" si="41"/>
        <v>0</v>
      </c>
      <c r="K695" s="43">
        <f>Table9[[#This Row],[Wages]]*'1 Spec Ed Teacher'!$H$3</f>
        <v>0</v>
      </c>
      <c r="L695" s="7"/>
      <c r="M695" s="7"/>
      <c r="N695" s="7"/>
      <c r="O695" s="7"/>
      <c r="R69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95" s="7"/>
      <c r="T695" s="7" t="str">
        <f>IFERROR(Table9[[#This Row],[Total Compensation]]/Table9[[#This Row],[Hours in School Year]],"")</f>
        <v/>
      </c>
      <c r="V695" s="7" t="str">
        <f t="shared" si="42"/>
        <v/>
      </c>
      <c r="Y695" s="8" t="str">
        <f t="shared" si="43"/>
        <v/>
      </c>
    </row>
    <row r="696" spans="2:25" x14ac:dyDescent="0.25">
      <c r="B696" s="1"/>
      <c r="C696" s="1"/>
      <c r="G696" s="7"/>
      <c r="H696" s="7">
        <f t="shared" si="40"/>
        <v>0</v>
      </c>
      <c r="I696" s="7"/>
      <c r="J696" s="7">
        <f t="shared" si="41"/>
        <v>0</v>
      </c>
      <c r="K696" s="43">
        <f>Table9[[#This Row],[Wages]]*'1 Spec Ed Teacher'!$H$3</f>
        <v>0</v>
      </c>
      <c r="L696" s="7"/>
      <c r="M696" s="7"/>
      <c r="N696" s="7"/>
      <c r="O696" s="7"/>
      <c r="R69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96" s="7"/>
      <c r="T696" s="7" t="str">
        <f>IFERROR(Table9[[#This Row],[Total Compensation]]/Table9[[#This Row],[Hours in School Year]],"")</f>
        <v/>
      </c>
      <c r="V696" s="7" t="str">
        <f t="shared" si="42"/>
        <v/>
      </c>
      <c r="Y696" s="8" t="str">
        <f t="shared" si="43"/>
        <v/>
      </c>
    </row>
    <row r="697" spans="2:25" x14ac:dyDescent="0.25">
      <c r="B697" s="1"/>
      <c r="C697" s="1"/>
      <c r="G697" s="7"/>
      <c r="H697" s="7">
        <f t="shared" si="40"/>
        <v>0</v>
      </c>
      <c r="I697" s="7"/>
      <c r="J697" s="7">
        <f t="shared" si="41"/>
        <v>0</v>
      </c>
      <c r="K697" s="43">
        <f>Table9[[#This Row],[Wages]]*'1 Spec Ed Teacher'!$H$3</f>
        <v>0</v>
      </c>
      <c r="L697" s="7"/>
      <c r="M697" s="7"/>
      <c r="N697" s="7"/>
      <c r="O697" s="7"/>
      <c r="R69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97" s="7"/>
      <c r="T697" s="7" t="str">
        <f>IFERROR(Table9[[#This Row],[Total Compensation]]/Table9[[#This Row],[Hours in School Year]],"")</f>
        <v/>
      </c>
      <c r="V697" s="7" t="str">
        <f t="shared" si="42"/>
        <v/>
      </c>
      <c r="Y697" s="8" t="str">
        <f t="shared" si="43"/>
        <v/>
      </c>
    </row>
    <row r="698" spans="2:25" x14ac:dyDescent="0.25">
      <c r="B698" s="1"/>
      <c r="C698" s="1"/>
      <c r="G698" s="7"/>
      <c r="H698" s="7">
        <f t="shared" si="40"/>
        <v>0</v>
      </c>
      <c r="I698" s="7"/>
      <c r="J698" s="7">
        <f t="shared" si="41"/>
        <v>0</v>
      </c>
      <c r="K698" s="43">
        <f>Table9[[#This Row],[Wages]]*'1 Spec Ed Teacher'!$H$3</f>
        <v>0</v>
      </c>
      <c r="L698" s="7"/>
      <c r="M698" s="7"/>
      <c r="N698" s="7"/>
      <c r="O698" s="7"/>
      <c r="R69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98" s="7"/>
      <c r="T698" s="7" t="str">
        <f>IFERROR(Table9[[#This Row],[Total Compensation]]/Table9[[#This Row],[Hours in School Year]],"")</f>
        <v/>
      </c>
      <c r="V698" s="7" t="str">
        <f t="shared" si="42"/>
        <v/>
      </c>
      <c r="Y698" s="8" t="str">
        <f t="shared" si="43"/>
        <v/>
      </c>
    </row>
    <row r="699" spans="2:25" x14ac:dyDescent="0.25">
      <c r="B699" s="1"/>
      <c r="C699" s="1"/>
      <c r="G699" s="7"/>
      <c r="H699" s="7">
        <f t="shared" si="40"/>
        <v>0</v>
      </c>
      <c r="I699" s="7"/>
      <c r="J699" s="7">
        <f t="shared" si="41"/>
        <v>0</v>
      </c>
      <c r="K699" s="43">
        <f>Table9[[#This Row],[Wages]]*'1 Spec Ed Teacher'!$H$3</f>
        <v>0</v>
      </c>
      <c r="L699" s="7"/>
      <c r="M699" s="7"/>
      <c r="N699" s="7"/>
      <c r="O699" s="7"/>
      <c r="R69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699" s="7"/>
      <c r="T699" s="7" t="str">
        <f>IFERROR(Table9[[#This Row],[Total Compensation]]/Table9[[#This Row],[Hours in School Year]],"")</f>
        <v/>
      </c>
      <c r="V699" s="7" t="str">
        <f t="shared" si="42"/>
        <v/>
      </c>
      <c r="Y699" s="8" t="str">
        <f t="shared" si="43"/>
        <v/>
      </c>
    </row>
    <row r="700" spans="2:25" x14ac:dyDescent="0.25">
      <c r="B700" s="1"/>
      <c r="C700" s="1"/>
      <c r="G700" s="7"/>
      <c r="H700" s="7">
        <f t="shared" si="40"/>
        <v>0</v>
      </c>
      <c r="I700" s="7"/>
      <c r="J700" s="7">
        <f t="shared" si="41"/>
        <v>0</v>
      </c>
      <c r="K700" s="43">
        <f>Table9[[#This Row],[Wages]]*'1 Spec Ed Teacher'!$H$3</f>
        <v>0</v>
      </c>
      <c r="L700" s="7"/>
      <c r="M700" s="7"/>
      <c r="N700" s="7"/>
      <c r="O700" s="7"/>
      <c r="R70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00" s="7"/>
      <c r="T700" s="7" t="str">
        <f>IFERROR(Table9[[#This Row],[Total Compensation]]/Table9[[#This Row],[Hours in School Year]],"")</f>
        <v/>
      </c>
      <c r="V700" s="7" t="str">
        <f t="shared" si="42"/>
        <v/>
      </c>
      <c r="Y700" s="8" t="str">
        <f t="shared" si="43"/>
        <v/>
      </c>
    </row>
    <row r="701" spans="2:25" x14ac:dyDescent="0.25">
      <c r="B701" s="1"/>
      <c r="C701" s="1"/>
      <c r="G701" s="7"/>
      <c r="H701" s="7">
        <f t="shared" si="40"/>
        <v>0</v>
      </c>
      <c r="I701" s="7"/>
      <c r="J701" s="7">
        <f t="shared" si="41"/>
        <v>0</v>
      </c>
      <c r="K701" s="43">
        <f>Table9[[#This Row],[Wages]]*'1 Spec Ed Teacher'!$H$3</f>
        <v>0</v>
      </c>
      <c r="L701" s="7"/>
      <c r="M701" s="7"/>
      <c r="N701" s="7"/>
      <c r="O701" s="7"/>
      <c r="R70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01" s="7"/>
      <c r="T701" s="7" t="str">
        <f>IFERROR(Table9[[#This Row],[Total Compensation]]/Table9[[#This Row],[Hours in School Year]],"")</f>
        <v/>
      </c>
      <c r="V701" s="7" t="str">
        <f t="shared" si="42"/>
        <v/>
      </c>
      <c r="Y701" s="8" t="str">
        <f t="shared" si="43"/>
        <v/>
      </c>
    </row>
    <row r="702" spans="2:25" x14ac:dyDescent="0.25">
      <c r="B702" s="1"/>
      <c r="C702" s="1"/>
      <c r="G702" s="7"/>
      <c r="H702" s="7">
        <f t="shared" si="40"/>
        <v>0</v>
      </c>
      <c r="I702" s="7"/>
      <c r="J702" s="7">
        <f t="shared" si="41"/>
        <v>0</v>
      </c>
      <c r="K702" s="43">
        <f>Table9[[#This Row],[Wages]]*'1 Spec Ed Teacher'!$H$3</f>
        <v>0</v>
      </c>
      <c r="L702" s="7"/>
      <c r="M702" s="7"/>
      <c r="N702" s="7"/>
      <c r="O702" s="7"/>
      <c r="R70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02" s="7"/>
      <c r="T702" s="7" t="str">
        <f>IFERROR(Table9[[#This Row],[Total Compensation]]/Table9[[#This Row],[Hours in School Year]],"")</f>
        <v/>
      </c>
      <c r="V702" s="7" t="str">
        <f t="shared" si="42"/>
        <v/>
      </c>
      <c r="Y702" s="8" t="str">
        <f t="shared" si="43"/>
        <v/>
      </c>
    </row>
    <row r="703" spans="2:25" x14ac:dyDescent="0.25">
      <c r="B703" s="1"/>
      <c r="C703" s="1"/>
      <c r="G703" s="7"/>
      <c r="H703" s="7">
        <f t="shared" si="40"/>
        <v>0</v>
      </c>
      <c r="I703" s="7"/>
      <c r="J703" s="7">
        <f t="shared" si="41"/>
        <v>0</v>
      </c>
      <c r="K703" s="43">
        <f>Table9[[#This Row],[Wages]]*'1 Spec Ed Teacher'!$H$3</f>
        <v>0</v>
      </c>
      <c r="L703" s="7"/>
      <c r="M703" s="7"/>
      <c r="N703" s="7"/>
      <c r="O703" s="7"/>
      <c r="R70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03" s="7"/>
      <c r="T703" s="7" t="str">
        <f>IFERROR(Table9[[#This Row],[Total Compensation]]/Table9[[#This Row],[Hours in School Year]],"")</f>
        <v/>
      </c>
      <c r="V703" s="7" t="str">
        <f t="shared" si="42"/>
        <v/>
      </c>
      <c r="Y703" s="8" t="str">
        <f t="shared" si="43"/>
        <v/>
      </c>
    </row>
    <row r="704" spans="2:25" x14ac:dyDescent="0.25">
      <c r="B704" s="1"/>
      <c r="C704" s="1"/>
      <c r="G704" s="7"/>
      <c r="H704" s="7">
        <f t="shared" si="40"/>
        <v>0</v>
      </c>
      <c r="I704" s="7"/>
      <c r="J704" s="7">
        <f t="shared" si="41"/>
        <v>0</v>
      </c>
      <c r="K704" s="43">
        <f>Table9[[#This Row],[Wages]]*'1 Spec Ed Teacher'!$H$3</f>
        <v>0</v>
      </c>
      <c r="L704" s="7"/>
      <c r="M704" s="7"/>
      <c r="N704" s="7"/>
      <c r="O704" s="7"/>
      <c r="R70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04" s="7"/>
      <c r="T704" s="7" t="str">
        <f>IFERROR(Table9[[#This Row],[Total Compensation]]/Table9[[#This Row],[Hours in School Year]],"")</f>
        <v/>
      </c>
      <c r="V704" s="7" t="str">
        <f t="shared" si="42"/>
        <v/>
      </c>
      <c r="Y704" s="8" t="str">
        <f t="shared" si="43"/>
        <v/>
      </c>
    </row>
    <row r="705" spans="2:25" x14ac:dyDescent="0.25">
      <c r="B705" s="1"/>
      <c r="C705" s="1"/>
      <c r="G705" s="7"/>
      <c r="H705" s="7">
        <f t="shared" si="40"/>
        <v>0</v>
      </c>
      <c r="I705" s="7"/>
      <c r="J705" s="7">
        <f t="shared" si="41"/>
        <v>0</v>
      </c>
      <c r="K705" s="43">
        <f>Table9[[#This Row],[Wages]]*'1 Spec Ed Teacher'!$H$3</f>
        <v>0</v>
      </c>
      <c r="L705" s="7"/>
      <c r="M705" s="7"/>
      <c r="N705" s="7"/>
      <c r="O705" s="7"/>
      <c r="R70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05" s="7"/>
      <c r="T705" s="7" t="str">
        <f>IFERROR(Table9[[#This Row],[Total Compensation]]/Table9[[#This Row],[Hours in School Year]],"")</f>
        <v/>
      </c>
      <c r="V705" s="7" t="str">
        <f t="shared" si="42"/>
        <v/>
      </c>
      <c r="Y705" s="8" t="str">
        <f t="shared" si="43"/>
        <v/>
      </c>
    </row>
    <row r="706" spans="2:25" x14ac:dyDescent="0.25">
      <c r="B706" s="1"/>
      <c r="C706" s="1"/>
      <c r="G706" s="7"/>
      <c r="H706" s="7">
        <f t="shared" si="40"/>
        <v>0</v>
      </c>
      <c r="I706" s="7"/>
      <c r="J706" s="7">
        <f t="shared" si="41"/>
        <v>0</v>
      </c>
      <c r="K706" s="43">
        <f>Table9[[#This Row],[Wages]]*'1 Spec Ed Teacher'!$H$3</f>
        <v>0</v>
      </c>
      <c r="L706" s="7"/>
      <c r="M706" s="7"/>
      <c r="N706" s="7"/>
      <c r="O706" s="7"/>
      <c r="R70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06" s="7"/>
      <c r="T706" s="7" t="str">
        <f>IFERROR(Table9[[#This Row],[Total Compensation]]/Table9[[#This Row],[Hours in School Year]],"")</f>
        <v/>
      </c>
      <c r="V706" s="7" t="str">
        <f t="shared" si="42"/>
        <v/>
      </c>
      <c r="Y706" s="8" t="str">
        <f t="shared" si="43"/>
        <v/>
      </c>
    </row>
    <row r="707" spans="2:25" x14ac:dyDescent="0.25">
      <c r="B707" s="1"/>
      <c r="C707" s="1"/>
      <c r="G707" s="7"/>
      <c r="H707" s="7">
        <f t="shared" si="40"/>
        <v>0</v>
      </c>
      <c r="I707" s="7"/>
      <c r="J707" s="7">
        <f t="shared" si="41"/>
        <v>0</v>
      </c>
      <c r="K707" s="43">
        <f>Table9[[#This Row],[Wages]]*'1 Spec Ed Teacher'!$H$3</f>
        <v>0</v>
      </c>
      <c r="L707" s="7"/>
      <c r="M707" s="7"/>
      <c r="N707" s="7"/>
      <c r="O707" s="7"/>
      <c r="R70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07" s="7"/>
      <c r="T707" s="7" t="str">
        <f>IFERROR(Table9[[#This Row],[Total Compensation]]/Table9[[#This Row],[Hours in School Year]],"")</f>
        <v/>
      </c>
      <c r="V707" s="7" t="str">
        <f t="shared" si="42"/>
        <v/>
      </c>
      <c r="Y707" s="8" t="str">
        <f t="shared" si="43"/>
        <v/>
      </c>
    </row>
    <row r="708" spans="2:25" x14ac:dyDescent="0.25">
      <c r="B708" s="1"/>
      <c r="C708" s="1"/>
      <c r="G708" s="7"/>
      <c r="H708" s="7">
        <f t="shared" si="40"/>
        <v>0</v>
      </c>
      <c r="I708" s="7"/>
      <c r="J708" s="7">
        <f t="shared" si="41"/>
        <v>0</v>
      </c>
      <c r="K708" s="43">
        <f>Table9[[#This Row],[Wages]]*'1 Spec Ed Teacher'!$H$3</f>
        <v>0</v>
      </c>
      <c r="L708" s="7"/>
      <c r="M708" s="7"/>
      <c r="N708" s="7"/>
      <c r="O708" s="7"/>
      <c r="R70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08" s="7"/>
      <c r="T708" s="7" t="str">
        <f>IFERROR(Table9[[#This Row],[Total Compensation]]/Table9[[#This Row],[Hours in School Year]],"")</f>
        <v/>
      </c>
      <c r="V708" s="7" t="str">
        <f t="shared" si="42"/>
        <v/>
      </c>
      <c r="Y708" s="8" t="str">
        <f t="shared" si="43"/>
        <v/>
      </c>
    </row>
    <row r="709" spans="2:25" x14ac:dyDescent="0.25">
      <c r="B709" s="1"/>
      <c r="C709" s="1"/>
      <c r="G709" s="7"/>
      <c r="H709" s="7">
        <f t="shared" ref="H709:H772" si="44">G709*0.14</f>
        <v>0</v>
      </c>
      <c r="I709" s="7"/>
      <c r="J709" s="7">
        <f t="shared" ref="J709:J772" si="45">G709*0.0145</f>
        <v>0</v>
      </c>
      <c r="K709" s="43">
        <f>Table9[[#This Row],[Wages]]*'1 Spec Ed Teacher'!$H$3</f>
        <v>0</v>
      </c>
      <c r="L709" s="7"/>
      <c r="M709" s="7"/>
      <c r="N709" s="7"/>
      <c r="O709" s="7"/>
      <c r="R70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09" s="7"/>
      <c r="T709" s="7" t="str">
        <f>IFERROR(Table9[[#This Row],[Total Compensation]]/Table9[[#This Row],[Hours in School Year]],"")</f>
        <v/>
      </c>
      <c r="V709" s="7" t="str">
        <f t="shared" ref="V709:V772" si="46">IFERROR(IF(D709&gt;0,D709*U709,T709*U709),"")</f>
        <v/>
      </c>
      <c r="Y709" s="8" t="str">
        <f t="shared" si="43"/>
        <v/>
      </c>
    </row>
    <row r="710" spans="2:25" x14ac:dyDescent="0.25">
      <c r="B710" s="1"/>
      <c r="C710" s="1"/>
      <c r="G710" s="7"/>
      <c r="H710" s="7">
        <f t="shared" si="44"/>
        <v>0</v>
      </c>
      <c r="I710" s="7"/>
      <c r="J710" s="7">
        <f t="shared" si="45"/>
        <v>0</v>
      </c>
      <c r="K710" s="43">
        <f>Table9[[#This Row],[Wages]]*'1 Spec Ed Teacher'!$H$3</f>
        <v>0</v>
      </c>
      <c r="L710" s="7"/>
      <c r="M710" s="7"/>
      <c r="N710" s="7"/>
      <c r="O710" s="7"/>
      <c r="R71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10" s="7"/>
      <c r="T710" s="7" t="str">
        <f>IFERROR(Table9[[#This Row],[Total Compensation]]/Table9[[#This Row],[Hours in School Year]],"")</f>
        <v/>
      </c>
      <c r="V710" s="7" t="str">
        <f t="shared" si="46"/>
        <v/>
      </c>
      <c r="Y710" s="8" t="str">
        <f t="shared" ref="Y710:Y773" si="47">IFERROR(V710/W710*X710,"")</f>
        <v/>
      </c>
    </row>
    <row r="711" spans="2:25" x14ac:dyDescent="0.25">
      <c r="B711" s="1"/>
      <c r="C711" s="1"/>
      <c r="G711" s="7"/>
      <c r="H711" s="7">
        <f t="shared" si="44"/>
        <v>0</v>
      </c>
      <c r="I711" s="7"/>
      <c r="J711" s="7">
        <f t="shared" si="45"/>
        <v>0</v>
      </c>
      <c r="K711" s="43">
        <f>Table9[[#This Row],[Wages]]*'1 Spec Ed Teacher'!$H$3</f>
        <v>0</v>
      </c>
      <c r="L711" s="7"/>
      <c r="M711" s="7"/>
      <c r="N711" s="7"/>
      <c r="O711" s="7"/>
      <c r="R71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11" s="7"/>
      <c r="T711" s="7" t="str">
        <f>IFERROR(Table9[[#This Row],[Total Compensation]]/Table9[[#This Row],[Hours in School Year]],"")</f>
        <v/>
      </c>
      <c r="V711" s="7" t="str">
        <f t="shared" si="46"/>
        <v/>
      </c>
      <c r="Y711" s="8" t="str">
        <f t="shared" si="47"/>
        <v/>
      </c>
    </row>
    <row r="712" spans="2:25" x14ac:dyDescent="0.25">
      <c r="B712" s="1"/>
      <c r="C712" s="1"/>
      <c r="G712" s="7"/>
      <c r="H712" s="7">
        <f t="shared" si="44"/>
        <v>0</v>
      </c>
      <c r="I712" s="7"/>
      <c r="J712" s="7">
        <f t="shared" si="45"/>
        <v>0</v>
      </c>
      <c r="K712" s="43">
        <f>Table9[[#This Row],[Wages]]*'1 Spec Ed Teacher'!$H$3</f>
        <v>0</v>
      </c>
      <c r="L712" s="7"/>
      <c r="M712" s="7"/>
      <c r="N712" s="7"/>
      <c r="O712" s="7"/>
      <c r="R71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12" s="7"/>
      <c r="T712" s="7" t="str">
        <f>IFERROR(Table9[[#This Row],[Total Compensation]]/Table9[[#This Row],[Hours in School Year]],"")</f>
        <v/>
      </c>
      <c r="V712" s="7" t="str">
        <f t="shared" si="46"/>
        <v/>
      </c>
      <c r="Y712" s="8" t="str">
        <f t="shared" si="47"/>
        <v/>
      </c>
    </row>
    <row r="713" spans="2:25" x14ac:dyDescent="0.25">
      <c r="B713" s="1"/>
      <c r="C713" s="1"/>
      <c r="G713" s="7"/>
      <c r="H713" s="7">
        <f t="shared" si="44"/>
        <v>0</v>
      </c>
      <c r="I713" s="7"/>
      <c r="J713" s="7">
        <f t="shared" si="45"/>
        <v>0</v>
      </c>
      <c r="K713" s="43">
        <f>Table9[[#This Row],[Wages]]*'1 Spec Ed Teacher'!$H$3</f>
        <v>0</v>
      </c>
      <c r="L713" s="7"/>
      <c r="M713" s="7"/>
      <c r="N713" s="7"/>
      <c r="O713" s="7"/>
      <c r="R71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13" s="7"/>
      <c r="T713" s="7" t="str">
        <f>IFERROR(Table9[[#This Row],[Total Compensation]]/Table9[[#This Row],[Hours in School Year]],"")</f>
        <v/>
      </c>
      <c r="V713" s="7" t="str">
        <f t="shared" si="46"/>
        <v/>
      </c>
      <c r="Y713" s="8" t="str">
        <f t="shared" si="47"/>
        <v/>
      </c>
    </row>
    <row r="714" spans="2:25" x14ac:dyDescent="0.25">
      <c r="B714" s="1"/>
      <c r="C714" s="1"/>
      <c r="G714" s="7"/>
      <c r="H714" s="7">
        <f t="shared" si="44"/>
        <v>0</v>
      </c>
      <c r="I714" s="7"/>
      <c r="J714" s="7">
        <f t="shared" si="45"/>
        <v>0</v>
      </c>
      <c r="K714" s="43">
        <f>Table9[[#This Row],[Wages]]*'1 Spec Ed Teacher'!$H$3</f>
        <v>0</v>
      </c>
      <c r="L714" s="7"/>
      <c r="M714" s="7"/>
      <c r="N714" s="7"/>
      <c r="O714" s="7"/>
      <c r="R71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14" s="7"/>
      <c r="T714" s="7" t="str">
        <f>IFERROR(Table9[[#This Row],[Total Compensation]]/Table9[[#This Row],[Hours in School Year]],"")</f>
        <v/>
      </c>
      <c r="V714" s="7" t="str">
        <f t="shared" si="46"/>
        <v/>
      </c>
      <c r="Y714" s="8" t="str">
        <f t="shared" si="47"/>
        <v/>
      </c>
    </row>
    <row r="715" spans="2:25" x14ac:dyDescent="0.25">
      <c r="B715" s="1"/>
      <c r="C715" s="1"/>
      <c r="G715" s="7"/>
      <c r="H715" s="7">
        <f t="shared" si="44"/>
        <v>0</v>
      </c>
      <c r="I715" s="7"/>
      <c r="J715" s="7">
        <f t="shared" si="45"/>
        <v>0</v>
      </c>
      <c r="K715" s="43">
        <f>Table9[[#This Row],[Wages]]*'1 Spec Ed Teacher'!$H$3</f>
        <v>0</v>
      </c>
      <c r="L715" s="7"/>
      <c r="M715" s="7"/>
      <c r="N715" s="7"/>
      <c r="O715" s="7"/>
      <c r="R71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15" s="7"/>
      <c r="T715" s="7" t="str">
        <f>IFERROR(Table9[[#This Row],[Total Compensation]]/Table9[[#This Row],[Hours in School Year]],"")</f>
        <v/>
      </c>
      <c r="V715" s="7" t="str">
        <f t="shared" si="46"/>
        <v/>
      </c>
      <c r="Y715" s="8" t="str">
        <f t="shared" si="47"/>
        <v/>
      </c>
    </row>
    <row r="716" spans="2:25" x14ac:dyDescent="0.25">
      <c r="B716" s="1"/>
      <c r="C716" s="1"/>
      <c r="G716" s="7"/>
      <c r="H716" s="7">
        <f t="shared" si="44"/>
        <v>0</v>
      </c>
      <c r="I716" s="7"/>
      <c r="J716" s="7">
        <f t="shared" si="45"/>
        <v>0</v>
      </c>
      <c r="K716" s="43">
        <f>Table9[[#This Row],[Wages]]*'1 Spec Ed Teacher'!$H$3</f>
        <v>0</v>
      </c>
      <c r="L716" s="7"/>
      <c r="M716" s="7"/>
      <c r="N716" s="7"/>
      <c r="O716" s="7"/>
      <c r="R71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16" s="7"/>
      <c r="T716" s="7" t="str">
        <f>IFERROR(Table9[[#This Row],[Total Compensation]]/Table9[[#This Row],[Hours in School Year]],"")</f>
        <v/>
      </c>
      <c r="V716" s="7" t="str">
        <f t="shared" si="46"/>
        <v/>
      </c>
      <c r="Y716" s="8" t="str">
        <f t="shared" si="47"/>
        <v/>
      </c>
    </row>
    <row r="717" spans="2:25" x14ac:dyDescent="0.25">
      <c r="B717" s="1"/>
      <c r="C717" s="1"/>
      <c r="G717" s="7"/>
      <c r="H717" s="7">
        <f t="shared" si="44"/>
        <v>0</v>
      </c>
      <c r="I717" s="7"/>
      <c r="J717" s="7">
        <f t="shared" si="45"/>
        <v>0</v>
      </c>
      <c r="K717" s="43">
        <f>Table9[[#This Row],[Wages]]*'1 Spec Ed Teacher'!$H$3</f>
        <v>0</v>
      </c>
      <c r="L717" s="7"/>
      <c r="M717" s="7"/>
      <c r="N717" s="7"/>
      <c r="O717" s="7"/>
      <c r="R71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17" s="7"/>
      <c r="T717" s="7" t="str">
        <f>IFERROR(Table9[[#This Row],[Total Compensation]]/Table9[[#This Row],[Hours in School Year]],"")</f>
        <v/>
      </c>
      <c r="V717" s="7" t="str">
        <f t="shared" si="46"/>
        <v/>
      </c>
      <c r="Y717" s="8" t="str">
        <f t="shared" si="47"/>
        <v/>
      </c>
    </row>
    <row r="718" spans="2:25" x14ac:dyDescent="0.25">
      <c r="B718" s="1"/>
      <c r="C718" s="1"/>
      <c r="G718" s="7"/>
      <c r="H718" s="7">
        <f t="shared" si="44"/>
        <v>0</v>
      </c>
      <c r="I718" s="7"/>
      <c r="J718" s="7">
        <f t="shared" si="45"/>
        <v>0</v>
      </c>
      <c r="K718" s="43">
        <f>Table9[[#This Row],[Wages]]*'1 Spec Ed Teacher'!$H$3</f>
        <v>0</v>
      </c>
      <c r="L718" s="7"/>
      <c r="M718" s="7"/>
      <c r="N718" s="7"/>
      <c r="O718" s="7"/>
      <c r="R71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18" s="7"/>
      <c r="T718" s="7" t="str">
        <f>IFERROR(Table9[[#This Row],[Total Compensation]]/Table9[[#This Row],[Hours in School Year]],"")</f>
        <v/>
      </c>
      <c r="V718" s="7" t="str">
        <f t="shared" si="46"/>
        <v/>
      </c>
      <c r="Y718" s="8" t="str">
        <f t="shared" si="47"/>
        <v/>
      </c>
    </row>
    <row r="719" spans="2:25" x14ac:dyDescent="0.25">
      <c r="B719" s="1"/>
      <c r="C719" s="1"/>
      <c r="G719" s="7"/>
      <c r="H719" s="7">
        <f t="shared" si="44"/>
        <v>0</v>
      </c>
      <c r="I719" s="7"/>
      <c r="J719" s="7">
        <f t="shared" si="45"/>
        <v>0</v>
      </c>
      <c r="K719" s="43">
        <f>Table9[[#This Row],[Wages]]*'1 Spec Ed Teacher'!$H$3</f>
        <v>0</v>
      </c>
      <c r="L719" s="7"/>
      <c r="M719" s="7"/>
      <c r="N719" s="7"/>
      <c r="O719" s="7"/>
      <c r="R71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19" s="7"/>
      <c r="T719" s="7" t="str">
        <f>IFERROR(Table9[[#This Row],[Total Compensation]]/Table9[[#This Row],[Hours in School Year]],"")</f>
        <v/>
      </c>
      <c r="V719" s="7" t="str">
        <f t="shared" si="46"/>
        <v/>
      </c>
      <c r="Y719" s="8" t="str">
        <f t="shared" si="47"/>
        <v/>
      </c>
    </row>
    <row r="720" spans="2:25" x14ac:dyDescent="0.25">
      <c r="B720" s="1"/>
      <c r="C720" s="1"/>
      <c r="G720" s="7"/>
      <c r="H720" s="7">
        <f t="shared" si="44"/>
        <v>0</v>
      </c>
      <c r="I720" s="7"/>
      <c r="J720" s="7">
        <f t="shared" si="45"/>
        <v>0</v>
      </c>
      <c r="K720" s="43">
        <f>Table9[[#This Row],[Wages]]*'1 Spec Ed Teacher'!$H$3</f>
        <v>0</v>
      </c>
      <c r="L720" s="7"/>
      <c r="M720" s="7"/>
      <c r="N720" s="7"/>
      <c r="O720" s="7"/>
      <c r="R72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20" s="7"/>
      <c r="T720" s="7" t="str">
        <f>IFERROR(Table9[[#This Row],[Total Compensation]]/Table9[[#This Row],[Hours in School Year]],"")</f>
        <v/>
      </c>
      <c r="V720" s="7" t="str">
        <f t="shared" si="46"/>
        <v/>
      </c>
      <c r="Y720" s="8" t="str">
        <f t="shared" si="47"/>
        <v/>
      </c>
    </row>
    <row r="721" spans="2:25" x14ac:dyDescent="0.25">
      <c r="B721" s="1"/>
      <c r="C721" s="1"/>
      <c r="G721" s="7"/>
      <c r="H721" s="7">
        <f t="shared" si="44"/>
        <v>0</v>
      </c>
      <c r="I721" s="7"/>
      <c r="J721" s="7">
        <f t="shared" si="45"/>
        <v>0</v>
      </c>
      <c r="K721" s="43">
        <f>Table9[[#This Row],[Wages]]*'1 Spec Ed Teacher'!$H$3</f>
        <v>0</v>
      </c>
      <c r="L721" s="7"/>
      <c r="M721" s="7"/>
      <c r="N721" s="7"/>
      <c r="O721" s="7"/>
      <c r="R72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21" s="7"/>
      <c r="T721" s="7" t="str">
        <f>IFERROR(Table9[[#This Row],[Total Compensation]]/Table9[[#This Row],[Hours in School Year]],"")</f>
        <v/>
      </c>
      <c r="V721" s="7" t="str">
        <f t="shared" si="46"/>
        <v/>
      </c>
      <c r="Y721" s="8" t="str">
        <f t="shared" si="47"/>
        <v/>
      </c>
    </row>
    <row r="722" spans="2:25" x14ac:dyDescent="0.25">
      <c r="B722" s="1"/>
      <c r="C722" s="1"/>
      <c r="G722" s="7"/>
      <c r="H722" s="7">
        <f t="shared" si="44"/>
        <v>0</v>
      </c>
      <c r="I722" s="7"/>
      <c r="J722" s="7">
        <f t="shared" si="45"/>
        <v>0</v>
      </c>
      <c r="K722" s="43">
        <f>Table9[[#This Row],[Wages]]*'1 Spec Ed Teacher'!$H$3</f>
        <v>0</v>
      </c>
      <c r="L722" s="7"/>
      <c r="M722" s="7"/>
      <c r="N722" s="7"/>
      <c r="O722" s="7"/>
      <c r="R72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22" s="7"/>
      <c r="T722" s="7" t="str">
        <f>IFERROR(Table9[[#This Row],[Total Compensation]]/Table9[[#This Row],[Hours in School Year]],"")</f>
        <v/>
      </c>
      <c r="V722" s="7" t="str">
        <f t="shared" si="46"/>
        <v/>
      </c>
      <c r="Y722" s="8" t="str">
        <f t="shared" si="47"/>
        <v/>
      </c>
    </row>
    <row r="723" spans="2:25" x14ac:dyDescent="0.25">
      <c r="B723" s="1"/>
      <c r="C723" s="1"/>
      <c r="G723" s="7"/>
      <c r="H723" s="7">
        <f t="shared" si="44"/>
        <v>0</v>
      </c>
      <c r="I723" s="7"/>
      <c r="J723" s="7">
        <f t="shared" si="45"/>
        <v>0</v>
      </c>
      <c r="K723" s="43">
        <f>Table9[[#This Row],[Wages]]*'1 Spec Ed Teacher'!$H$3</f>
        <v>0</v>
      </c>
      <c r="L723" s="7"/>
      <c r="M723" s="7"/>
      <c r="N723" s="7"/>
      <c r="O723" s="7"/>
      <c r="R72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23" s="7"/>
      <c r="T723" s="7" t="str">
        <f>IFERROR(Table9[[#This Row],[Total Compensation]]/Table9[[#This Row],[Hours in School Year]],"")</f>
        <v/>
      </c>
      <c r="V723" s="7" t="str">
        <f t="shared" si="46"/>
        <v/>
      </c>
      <c r="Y723" s="8" t="str">
        <f t="shared" si="47"/>
        <v/>
      </c>
    </row>
    <row r="724" spans="2:25" x14ac:dyDescent="0.25">
      <c r="B724" s="1"/>
      <c r="C724" s="1"/>
      <c r="G724" s="7"/>
      <c r="H724" s="7">
        <f t="shared" si="44"/>
        <v>0</v>
      </c>
      <c r="I724" s="7"/>
      <c r="J724" s="7">
        <f t="shared" si="45"/>
        <v>0</v>
      </c>
      <c r="K724" s="43">
        <f>Table9[[#This Row],[Wages]]*'1 Spec Ed Teacher'!$H$3</f>
        <v>0</v>
      </c>
      <c r="L724" s="7"/>
      <c r="M724" s="7"/>
      <c r="N724" s="7"/>
      <c r="O724" s="7"/>
      <c r="R72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24" s="7"/>
      <c r="T724" s="7" t="str">
        <f>IFERROR(Table9[[#This Row],[Total Compensation]]/Table9[[#This Row],[Hours in School Year]],"")</f>
        <v/>
      </c>
      <c r="V724" s="7" t="str">
        <f t="shared" si="46"/>
        <v/>
      </c>
      <c r="Y724" s="8" t="str">
        <f t="shared" si="47"/>
        <v/>
      </c>
    </row>
    <row r="725" spans="2:25" x14ac:dyDescent="0.25">
      <c r="B725" s="1"/>
      <c r="C725" s="1"/>
      <c r="G725" s="7"/>
      <c r="H725" s="7">
        <f t="shared" si="44"/>
        <v>0</v>
      </c>
      <c r="I725" s="7"/>
      <c r="J725" s="7">
        <f t="shared" si="45"/>
        <v>0</v>
      </c>
      <c r="K725" s="43">
        <f>Table9[[#This Row],[Wages]]*'1 Spec Ed Teacher'!$H$3</f>
        <v>0</v>
      </c>
      <c r="L725" s="7"/>
      <c r="M725" s="7"/>
      <c r="N725" s="7"/>
      <c r="O725" s="7"/>
      <c r="R72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25" s="7"/>
      <c r="T725" s="7" t="str">
        <f>IFERROR(Table9[[#This Row],[Total Compensation]]/Table9[[#This Row],[Hours in School Year]],"")</f>
        <v/>
      </c>
      <c r="V725" s="7" t="str">
        <f t="shared" si="46"/>
        <v/>
      </c>
      <c r="Y725" s="8" t="str">
        <f t="shared" si="47"/>
        <v/>
      </c>
    </row>
    <row r="726" spans="2:25" x14ac:dyDescent="0.25">
      <c r="B726" s="1"/>
      <c r="C726" s="1"/>
      <c r="G726" s="7"/>
      <c r="H726" s="7">
        <f t="shared" si="44"/>
        <v>0</v>
      </c>
      <c r="I726" s="7"/>
      <c r="J726" s="7">
        <f t="shared" si="45"/>
        <v>0</v>
      </c>
      <c r="K726" s="43">
        <f>Table9[[#This Row],[Wages]]*'1 Spec Ed Teacher'!$H$3</f>
        <v>0</v>
      </c>
      <c r="L726" s="7"/>
      <c r="M726" s="7"/>
      <c r="N726" s="7"/>
      <c r="O726" s="7"/>
      <c r="R72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26" s="7"/>
      <c r="T726" s="7" t="str">
        <f>IFERROR(Table9[[#This Row],[Total Compensation]]/Table9[[#This Row],[Hours in School Year]],"")</f>
        <v/>
      </c>
      <c r="V726" s="7" t="str">
        <f t="shared" si="46"/>
        <v/>
      </c>
      <c r="Y726" s="8" t="str">
        <f t="shared" si="47"/>
        <v/>
      </c>
    </row>
    <row r="727" spans="2:25" x14ac:dyDescent="0.25">
      <c r="B727" s="1"/>
      <c r="C727" s="1"/>
      <c r="G727" s="7"/>
      <c r="H727" s="7">
        <f t="shared" si="44"/>
        <v>0</v>
      </c>
      <c r="I727" s="7"/>
      <c r="J727" s="7">
        <f t="shared" si="45"/>
        <v>0</v>
      </c>
      <c r="K727" s="43">
        <f>Table9[[#This Row],[Wages]]*'1 Spec Ed Teacher'!$H$3</f>
        <v>0</v>
      </c>
      <c r="L727" s="7"/>
      <c r="M727" s="7"/>
      <c r="N727" s="7"/>
      <c r="O727" s="7"/>
      <c r="R72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27" s="7"/>
      <c r="T727" s="7" t="str">
        <f>IFERROR(Table9[[#This Row],[Total Compensation]]/Table9[[#This Row],[Hours in School Year]],"")</f>
        <v/>
      </c>
      <c r="V727" s="7" t="str">
        <f t="shared" si="46"/>
        <v/>
      </c>
      <c r="Y727" s="8" t="str">
        <f t="shared" si="47"/>
        <v/>
      </c>
    </row>
    <row r="728" spans="2:25" x14ac:dyDescent="0.25">
      <c r="B728" s="1"/>
      <c r="C728" s="1"/>
      <c r="G728" s="7"/>
      <c r="H728" s="7">
        <f t="shared" si="44"/>
        <v>0</v>
      </c>
      <c r="I728" s="7"/>
      <c r="J728" s="7">
        <f t="shared" si="45"/>
        <v>0</v>
      </c>
      <c r="K728" s="43">
        <f>Table9[[#This Row],[Wages]]*'1 Spec Ed Teacher'!$H$3</f>
        <v>0</v>
      </c>
      <c r="L728" s="7"/>
      <c r="M728" s="7"/>
      <c r="N728" s="7"/>
      <c r="O728" s="7"/>
      <c r="R72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28" s="7"/>
      <c r="T728" s="7" t="str">
        <f>IFERROR(Table9[[#This Row],[Total Compensation]]/Table9[[#This Row],[Hours in School Year]],"")</f>
        <v/>
      </c>
      <c r="V728" s="7" t="str">
        <f t="shared" si="46"/>
        <v/>
      </c>
      <c r="Y728" s="8" t="str">
        <f t="shared" si="47"/>
        <v/>
      </c>
    </row>
    <row r="729" spans="2:25" x14ac:dyDescent="0.25">
      <c r="B729" s="1"/>
      <c r="C729" s="1"/>
      <c r="G729" s="7"/>
      <c r="H729" s="7">
        <f t="shared" si="44"/>
        <v>0</v>
      </c>
      <c r="I729" s="7"/>
      <c r="J729" s="7">
        <f t="shared" si="45"/>
        <v>0</v>
      </c>
      <c r="K729" s="43">
        <f>Table9[[#This Row],[Wages]]*'1 Spec Ed Teacher'!$H$3</f>
        <v>0</v>
      </c>
      <c r="L729" s="7"/>
      <c r="M729" s="7"/>
      <c r="N729" s="7"/>
      <c r="O729" s="7"/>
      <c r="R72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29" s="7"/>
      <c r="T729" s="7" t="str">
        <f>IFERROR(Table9[[#This Row],[Total Compensation]]/Table9[[#This Row],[Hours in School Year]],"")</f>
        <v/>
      </c>
      <c r="V729" s="7" t="str">
        <f t="shared" si="46"/>
        <v/>
      </c>
      <c r="Y729" s="8" t="str">
        <f t="shared" si="47"/>
        <v/>
      </c>
    </row>
    <row r="730" spans="2:25" x14ac:dyDescent="0.25">
      <c r="B730" s="1"/>
      <c r="C730" s="1"/>
      <c r="G730" s="7"/>
      <c r="H730" s="7">
        <f t="shared" si="44"/>
        <v>0</v>
      </c>
      <c r="I730" s="7"/>
      <c r="J730" s="7">
        <f t="shared" si="45"/>
        <v>0</v>
      </c>
      <c r="K730" s="43">
        <f>Table9[[#This Row],[Wages]]*'1 Spec Ed Teacher'!$H$3</f>
        <v>0</v>
      </c>
      <c r="L730" s="7"/>
      <c r="M730" s="7"/>
      <c r="N730" s="7"/>
      <c r="O730" s="7"/>
      <c r="R73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30" s="7"/>
      <c r="T730" s="7" t="str">
        <f>IFERROR(Table9[[#This Row],[Total Compensation]]/Table9[[#This Row],[Hours in School Year]],"")</f>
        <v/>
      </c>
      <c r="V730" s="7" t="str">
        <f t="shared" si="46"/>
        <v/>
      </c>
      <c r="Y730" s="8" t="str">
        <f t="shared" si="47"/>
        <v/>
      </c>
    </row>
    <row r="731" spans="2:25" x14ac:dyDescent="0.25">
      <c r="B731" s="1"/>
      <c r="C731" s="1"/>
      <c r="G731" s="7"/>
      <c r="H731" s="7">
        <f t="shared" si="44"/>
        <v>0</v>
      </c>
      <c r="I731" s="7"/>
      <c r="J731" s="7">
        <f t="shared" si="45"/>
        <v>0</v>
      </c>
      <c r="K731" s="43">
        <f>Table9[[#This Row],[Wages]]*'1 Spec Ed Teacher'!$H$3</f>
        <v>0</v>
      </c>
      <c r="L731" s="7"/>
      <c r="M731" s="7"/>
      <c r="N731" s="7"/>
      <c r="O731" s="7"/>
      <c r="R73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31" s="7"/>
      <c r="T731" s="7" t="str">
        <f>IFERROR(Table9[[#This Row],[Total Compensation]]/Table9[[#This Row],[Hours in School Year]],"")</f>
        <v/>
      </c>
      <c r="V731" s="7" t="str">
        <f t="shared" si="46"/>
        <v/>
      </c>
      <c r="Y731" s="8" t="str">
        <f t="shared" si="47"/>
        <v/>
      </c>
    </row>
    <row r="732" spans="2:25" x14ac:dyDescent="0.25">
      <c r="B732" s="1"/>
      <c r="C732" s="1"/>
      <c r="G732" s="7"/>
      <c r="H732" s="7">
        <f t="shared" si="44"/>
        <v>0</v>
      </c>
      <c r="I732" s="7"/>
      <c r="J732" s="7">
        <f t="shared" si="45"/>
        <v>0</v>
      </c>
      <c r="K732" s="43">
        <f>Table9[[#This Row],[Wages]]*'1 Spec Ed Teacher'!$H$3</f>
        <v>0</v>
      </c>
      <c r="L732" s="7"/>
      <c r="M732" s="7"/>
      <c r="N732" s="7"/>
      <c r="O732" s="7"/>
      <c r="R73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32" s="7"/>
      <c r="T732" s="7" t="str">
        <f>IFERROR(Table9[[#This Row],[Total Compensation]]/Table9[[#This Row],[Hours in School Year]],"")</f>
        <v/>
      </c>
      <c r="V732" s="7" t="str">
        <f t="shared" si="46"/>
        <v/>
      </c>
      <c r="Y732" s="8" t="str">
        <f t="shared" si="47"/>
        <v/>
      </c>
    </row>
    <row r="733" spans="2:25" x14ac:dyDescent="0.25">
      <c r="B733" s="1"/>
      <c r="C733" s="1"/>
      <c r="G733" s="7"/>
      <c r="H733" s="7">
        <f t="shared" si="44"/>
        <v>0</v>
      </c>
      <c r="I733" s="7"/>
      <c r="J733" s="7">
        <f t="shared" si="45"/>
        <v>0</v>
      </c>
      <c r="K733" s="43">
        <f>Table9[[#This Row],[Wages]]*'1 Spec Ed Teacher'!$H$3</f>
        <v>0</v>
      </c>
      <c r="L733" s="7"/>
      <c r="M733" s="7"/>
      <c r="N733" s="7"/>
      <c r="O733" s="7"/>
      <c r="R73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33" s="7"/>
      <c r="T733" s="7" t="str">
        <f>IFERROR(Table9[[#This Row],[Total Compensation]]/Table9[[#This Row],[Hours in School Year]],"")</f>
        <v/>
      </c>
      <c r="V733" s="7" t="str">
        <f t="shared" si="46"/>
        <v/>
      </c>
      <c r="Y733" s="8" t="str">
        <f t="shared" si="47"/>
        <v/>
      </c>
    </row>
    <row r="734" spans="2:25" x14ac:dyDescent="0.25">
      <c r="B734" s="1"/>
      <c r="C734" s="1"/>
      <c r="G734" s="7"/>
      <c r="H734" s="7">
        <f t="shared" si="44"/>
        <v>0</v>
      </c>
      <c r="I734" s="7"/>
      <c r="J734" s="7">
        <f t="shared" si="45"/>
        <v>0</v>
      </c>
      <c r="K734" s="43">
        <f>Table9[[#This Row],[Wages]]*'1 Spec Ed Teacher'!$H$3</f>
        <v>0</v>
      </c>
      <c r="L734" s="7"/>
      <c r="M734" s="7"/>
      <c r="N734" s="7"/>
      <c r="O734" s="7"/>
      <c r="R73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34" s="7"/>
      <c r="T734" s="7" t="str">
        <f>IFERROR(Table9[[#This Row],[Total Compensation]]/Table9[[#This Row],[Hours in School Year]],"")</f>
        <v/>
      </c>
      <c r="V734" s="7" t="str">
        <f t="shared" si="46"/>
        <v/>
      </c>
      <c r="Y734" s="8" t="str">
        <f t="shared" si="47"/>
        <v/>
      </c>
    </row>
    <row r="735" spans="2:25" x14ac:dyDescent="0.25">
      <c r="B735" s="1"/>
      <c r="C735" s="1"/>
      <c r="G735" s="7"/>
      <c r="H735" s="7">
        <f t="shared" si="44"/>
        <v>0</v>
      </c>
      <c r="I735" s="7"/>
      <c r="J735" s="7">
        <f t="shared" si="45"/>
        <v>0</v>
      </c>
      <c r="K735" s="43">
        <f>Table9[[#This Row],[Wages]]*'1 Spec Ed Teacher'!$H$3</f>
        <v>0</v>
      </c>
      <c r="L735" s="7"/>
      <c r="M735" s="7"/>
      <c r="N735" s="7"/>
      <c r="O735" s="7"/>
      <c r="R73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35" s="7"/>
      <c r="T735" s="7" t="str">
        <f>IFERROR(Table9[[#This Row],[Total Compensation]]/Table9[[#This Row],[Hours in School Year]],"")</f>
        <v/>
      </c>
      <c r="V735" s="7" t="str">
        <f t="shared" si="46"/>
        <v/>
      </c>
      <c r="Y735" s="8" t="str">
        <f t="shared" si="47"/>
        <v/>
      </c>
    </row>
    <row r="736" spans="2:25" x14ac:dyDescent="0.25">
      <c r="B736" s="1"/>
      <c r="C736" s="1"/>
      <c r="G736" s="7"/>
      <c r="H736" s="7">
        <f t="shared" si="44"/>
        <v>0</v>
      </c>
      <c r="I736" s="7"/>
      <c r="J736" s="7">
        <f t="shared" si="45"/>
        <v>0</v>
      </c>
      <c r="K736" s="43">
        <f>Table9[[#This Row],[Wages]]*'1 Spec Ed Teacher'!$H$3</f>
        <v>0</v>
      </c>
      <c r="L736" s="7"/>
      <c r="M736" s="7"/>
      <c r="N736" s="7"/>
      <c r="O736" s="7"/>
      <c r="R73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36" s="7"/>
      <c r="T736" s="7" t="str">
        <f>IFERROR(Table9[[#This Row],[Total Compensation]]/Table9[[#This Row],[Hours in School Year]],"")</f>
        <v/>
      </c>
      <c r="V736" s="7" t="str">
        <f t="shared" si="46"/>
        <v/>
      </c>
      <c r="Y736" s="8" t="str">
        <f t="shared" si="47"/>
        <v/>
      </c>
    </row>
    <row r="737" spans="2:25" x14ac:dyDescent="0.25">
      <c r="B737" s="1"/>
      <c r="C737" s="1"/>
      <c r="G737" s="7"/>
      <c r="H737" s="7">
        <f t="shared" si="44"/>
        <v>0</v>
      </c>
      <c r="I737" s="7"/>
      <c r="J737" s="7">
        <f t="shared" si="45"/>
        <v>0</v>
      </c>
      <c r="K737" s="43">
        <f>Table9[[#This Row],[Wages]]*'1 Spec Ed Teacher'!$H$3</f>
        <v>0</v>
      </c>
      <c r="L737" s="7"/>
      <c r="M737" s="7"/>
      <c r="N737" s="7"/>
      <c r="O737" s="7"/>
      <c r="R73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37" s="7"/>
      <c r="T737" s="7" t="str">
        <f>IFERROR(Table9[[#This Row],[Total Compensation]]/Table9[[#This Row],[Hours in School Year]],"")</f>
        <v/>
      </c>
      <c r="V737" s="7" t="str">
        <f t="shared" si="46"/>
        <v/>
      </c>
      <c r="Y737" s="8" t="str">
        <f t="shared" si="47"/>
        <v/>
      </c>
    </row>
    <row r="738" spans="2:25" x14ac:dyDescent="0.25">
      <c r="B738" s="1"/>
      <c r="C738" s="1"/>
      <c r="G738" s="7"/>
      <c r="H738" s="7">
        <f t="shared" si="44"/>
        <v>0</v>
      </c>
      <c r="I738" s="7"/>
      <c r="J738" s="7">
        <f t="shared" si="45"/>
        <v>0</v>
      </c>
      <c r="K738" s="43">
        <f>Table9[[#This Row],[Wages]]*'1 Spec Ed Teacher'!$H$3</f>
        <v>0</v>
      </c>
      <c r="L738" s="7"/>
      <c r="M738" s="7"/>
      <c r="N738" s="7"/>
      <c r="O738" s="7"/>
      <c r="R73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38" s="7"/>
      <c r="T738" s="7" t="str">
        <f>IFERROR(Table9[[#This Row],[Total Compensation]]/Table9[[#This Row],[Hours in School Year]],"")</f>
        <v/>
      </c>
      <c r="V738" s="7" t="str">
        <f t="shared" si="46"/>
        <v/>
      </c>
      <c r="Y738" s="8" t="str">
        <f t="shared" si="47"/>
        <v/>
      </c>
    </row>
    <row r="739" spans="2:25" x14ac:dyDescent="0.25">
      <c r="B739" s="1"/>
      <c r="C739" s="1"/>
      <c r="G739" s="7"/>
      <c r="H739" s="7">
        <f t="shared" si="44"/>
        <v>0</v>
      </c>
      <c r="I739" s="7"/>
      <c r="J739" s="7">
        <f t="shared" si="45"/>
        <v>0</v>
      </c>
      <c r="K739" s="43">
        <f>Table9[[#This Row],[Wages]]*'1 Spec Ed Teacher'!$H$3</f>
        <v>0</v>
      </c>
      <c r="L739" s="7"/>
      <c r="M739" s="7"/>
      <c r="N739" s="7"/>
      <c r="O739" s="7"/>
      <c r="R73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39" s="7"/>
      <c r="T739" s="7" t="str">
        <f>IFERROR(Table9[[#This Row],[Total Compensation]]/Table9[[#This Row],[Hours in School Year]],"")</f>
        <v/>
      </c>
      <c r="V739" s="7" t="str">
        <f t="shared" si="46"/>
        <v/>
      </c>
      <c r="Y739" s="8" t="str">
        <f t="shared" si="47"/>
        <v/>
      </c>
    </row>
    <row r="740" spans="2:25" x14ac:dyDescent="0.25">
      <c r="B740" s="1"/>
      <c r="C740" s="1"/>
      <c r="G740" s="7"/>
      <c r="H740" s="7">
        <f t="shared" si="44"/>
        <v>0</v>
      </c>
      <c r="I740" s="7"/>
      <c r="J740" s="7">
        <f t="shared" si="45"/>
        <v>0</v>
      </c>
      <c r="K740" s="43">
        <f>Table9[[#This Row],[Wages]]*'1 Spec Ed Teacher'!$H$3</f>
        <v>0</v>
      </c>
      <c r="L740" s="7"/>
      <c r="M740" s="7"/>
      <c r="N740" s="7"/>
      <c r="O740" s="7"/>
      <c r="R74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40" s="7"/>
      <c r="T740" s="7" t="str">
        <f>IFERROR(Table9[[#This Row],[Total Compensation]]/Table9[[#This Row],[Hours in School Year]],"")</f>
        <v/>
      </c>
      <c r="V740" s="7" t="str">
        <f t="shared" si="46"/>
        <v/>
      </c>
      <c r="Y740" s="8" t="str">
        <f t="shared" si="47"/>
        <v/>
      </c>
    </row>
    <row r="741" spans="2:25" x14ac:dyDescent="0.25">
      <c r="B741" s="1"/>
      <c r="C741" s="1"/>
      <c r="G741" s="7"/>
      <c r="H741" s="7">
        <f t="shared" si="44"/>
        <v>0</v>
      </c>
      <c r="I741" s="7"/>
      <c r="J741" s="7">
        <f t="shared" si="45"/>
        <v>0</v>
      </c>
      <c r="K741" s="43">
        <f>Table9[[#This Row],[Wages]]*'1 Spec Ed Teacher'!$H$3</f>
        <v>0</v>
      </c>
      <c r="L741" s="7"/>
      <c r="M741" s="7"/>
      <c r="N741" s="7"/>
      <c r="O741" s="7"/>
      <c r="R74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41" s="7"/>
      <c r="T741" s="7" t="str">
        <f>IFERROR(Table9[[#This Row],[Total Compensation]]/Table9[[#This Row],[Hours in School Year]],"")</f>
        <v/>
      </c>
      <c r="V741" s="7" t="str">
        <f t="shared" si="46"/>
        <v/>
      </c>
      <c r="Y741" s="8" t="str">
        <f t="shared" si="47"/>
        <v/>
      </c>
    </row>
    <row r="742" spans="2:25" x14ac:dyDescent="0.25">
      <c r="B742" s="1"/>
      <c r="C742" s="1"/>
      <c r="G742" s="7"/>
      <c r="H742" s="7">
        <f t="shared" si="44"/>
        <v>0</v>
      </c>
      <c r="I742" s="7"/>
      <c r="J742" s="7">
        <f t="shared" si="45"/>
        <v>0</v>
      </c>
      <c r="K742" s="43">
        <f>Table9[[#This Row],[Wages]]*'1 Spec Ed Teacher'!$H$3</f>
        <v>0</v>
      </c>
      <c r="L742" s="7"/>
      <c r="M742" s="7"/>
      <c r="N742" s="7"/>
      <c r="O742" s="7"/>
      <c r="R74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42" s="7"/>
      <c r="T742" s="7" t="str">
        <f>IFERROR(Table9[[#This Row],[Total Compensation]]/Table9[[#This Row],[Hours in School Year]],"")</f>
        <v/>
      </c>
      <c r="V742" s="7" t="str">
        <f t="shared" si="46"/>
        <v/>
      </c>
      <c r="Y742" s="8" t="str">
        <f t="shared" si="47"/>
        <v/>
      </c>
    </row>
    <row r="743" spans="2:25" x14ac:dyDescent="0.25">
      <c r="B743" s="1"/>
      <c r="C743" s="1"/>
      <c r="G743" s="7"/>
      <c r="H743" s="7">
        <f t="shared" si="44"/>
        <v>0</v>
      </c>
      <c r="I743" s="7"/>
      <c r="J743" s="7">
        <f t="shared" si="45"/>
        <v>0</v>
      </c>
      <c r="K743" s="43">
        <f>Table9[[#This Row],[Wages]]*'1 Spec Ed Teacher'!$H$3</f>
        <v>0</v>
      </c>
      <c r="L743" s="7"/>
      <c r="M743" s="7"/>
      <c r="N743" s="7"/>
      <c r="O743" s="7"/>
      <c r="R74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43" s="7"/>
      <c r="T743" s="7" t="str">
        <f>IFERROR(Table9[[#This Row],[Total Compensation]]/Table9[[#This Row],[Hours in School Year]],"")</f>
        <v/>
      </c>
      <c r="V743" s="7" t="str">
        <f t="shared" si="46"/>
        <v/>
      </c>
      <c r="Y743" s="8" t="str">
        <f t="shared" si="47"/>
        <v/>
      </c>
    </row>
    <row r="744" spans="2:25" x14ac:dyDescent="0.25">
      <c r="B744" s="1"/>
      <c r="C744" s="1"/>
      <c r="G744" s="7"/>
      <c r="H744" s="7">
        <f t="shared" si="44"/>
        <v>0</v>
      </c>
      <c r="I744" s="7"/>
      <c r="J744" s="7">
        <f t="shared" si="45"/>
        <v>0</v>
      </c>
      <c r="K744" s="43">
        <f>Table9[[#This Row],[Wages]]*'1 Spec Ed Teacher'!$H$3</f>
        <v>0</v>
      </c>
      <c r="L744" s="7"/>
      <c r="M744" s="7"/>
      <c r="N744" s="7"/>
      <c r="O744" s="7"/>
      <c r="R74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44" s="7"/>
      <c r="T744" s="7" t="str">
        <f>IFERROR(Table9[[#This Row],[Total Compensation]]/Table9[[#This Row],[Hours in School Year]],"")</f>
        <v/>
      </c>
      <c r="V744" s="7" t="str">
        <f t="shared" si="46"/>
        <v/>
      </c>
      <c r="Y744" s="8" t="str">
        <f t="shared" si="47"/>
        <v/>
      </c>
    </row>
    <row r="745" spans="2:25" x14ac:dyDescent="0.25">
      <c r="B745" s="1"/>
      <c r="C745" s="1"/>
      <c r="G745" s="7"/>
      <c r="H745" s="7">
        <f t="shared" si="44"/>
        <v>0</v>
      </c>
      <c r="I745" s="7"/>
      <c r="J745" s="7">
        <f t="shared" si="45"/>
        <v>0</v>
      </c>
      <c r="K745" s="43">
        <f>Table9[[#This Row],[Wages]]*'1 Spec Ed Teacher'!$H$3</f>
        <v>0</v>
      </c>
      <c r="L745" s="7"/>
      <c r="M745" s="7"/>
      <c r="N745" s="7"/>
      <c r="O745" s="7"/>
      <c r="R74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45" s="7"/>
      <c r="T745" s="7" t="str">
        <f>IFERROR(Table9[[#This Row],[Total Compensation]]/Table9[[#This Row],[Hours in School Year]],"")</f>
        <v/>
      </c>
      <c r="V745" s="7" t="str">
        <f t="shared" si="46"/>
        <v/>
      </c>
      <c r="Y745" s="8" t="str">
        <f t="shared" si="47"/>
        <v/>
      </c>
    </row>
    <row r="746" spans="2:25" x14ac:dyDescent="0.25">
      <c r="B746" s="1"/>
      <c r="C746" s="1"/>
      <c r="G746" s="7"/>
      <c r="H746" s="7">
        <f t="shared" si="44"/>
        <v>0</v>
      </c>
      <c r="I746" s="7"/>
      <c r="J746" s="7">
        <f t="shared" si="45"/>
        <v>0</v>
      </c>
      <c r="K746" s="43">
        <f>Table9[[#This Row],[Wages]]*'1 Spec Ed Teacher'!$H$3</f>
        <v>0</v>
      </c>
      <c r="L746" s="7"/>
      <c r="M746" s="7"/>
      <c r="N746" s="7"/>
      <c r="O746" s="7"/>
      <c r="R74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46" s="7"/>
      <c r="T746" s="7" t="str">
        <f>IFERROR(Table9[[#This Row],[Total Compensation]]/Table9[[#This Row],[Hours in School Year]],"")</f>
        <v/>
      </c>
      <c r="V746" s="7" t="str">
        <f t="shared" si="46"/>
        <v/>
      </c>
      <c r="Y746" s="8" t="str">
        <f t="shared" si="47"/>
        <v/>
      </c>
    </row>
    <row r="747" spans="2:25" x14ac:dyDescent="0.25">
      <c r="B747" s="1"/>
      <c r="C747" s="1"/>
      <c r="G747" s="7"/>
      <c r="H747" s="7">
        <f t="shared" si="44"/>
        <v>0</v>
      </c>
      <c r="I747" s="7"/>
      <c r="J747" s="7">
        <f t="shared" si="45"/>
        <v>0</v>
      </c>
      <c r="K747" s="43">
        <f>Table9[[#This Row],[Wages]]*'1 Spec Ed Teacher'!$H$3</f>
        <v>0</v>
      </c>
      <c r="L747" s="7"/>
      <c r="M747" s="7"/>
      <c r="N747" s="7"/>
      <c r="O747" s="7"/>
      <c r="R74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47" s="7"/>
      <c r="T747" s="7" t="str">
        <f>IFERROR(Table9[[#This Row],[Total Compensation]]/Table9[[#This Row],[Hours in School Year]],"")</f>
        <v/>
      </c>
      <c r="V747" s="7" t="str">
        <f t="shared" si="46"/>
        <v/>
      </c>
      <c r="Y747" s="8" t="str">
        <f t="shared" si="47"/>
        <v/>
      </c>
    </row>
    <row r="748" spans="2:25" x14ac:dyDescent="0.25">
      <c r="B748" s="1"/>
      <c r="C748" s="1"/>
      <c r="G748" s="7"/>
      <c r="H748" s="7">
        <f t="shared" si="44"/>
        <v>0</v>
      </c>
      <c r="I748" s="7"/>
      <c r="J748" s="7">
        <f t="shared" si="45"/>
        <v>0</v>
      </c>
      <c r="K748" s="43">
        <f>Table9[[#This Row],[Wages]]*'1 Spec Ed Teacher'!$H$3</f>
        <v>0</v>
      </c>
      <c r="L748" s="7"/>
      <c r="M748" s="7"/>
      <c r="N748" s="7"/>
      <c r="O748" s="7"/>
      <c r="R74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48" s="7"/>
      <c r="T748" s="7" t="str">
        <f>IFERROR(Table9[[#This Row],[Total Compensation]]/Table9[[#This Row],[Hours in School Year]],"")</f>
        <v/>
      </c>
      <c r="V748" s="7" t="str">
        <f t="shared" si="46"/>
        <v/>
      </c>
      <c r="Y748" s="8" t="str">
        <f t="shared" si="47"/>
        <v/>
      </c>
    </row>
    <row r="749" spans="2:25" x14ac:dyDescent="0.25">
      <c r="B749" s="1"/>
      <c r="C749" s="1"/>
      <c r="G749" s="7"/>
      <c r="H749" s="7">
        <f t="shared" si="44"/>
        <v>0</v>
      </c>
      <c r="I749" s="7"/>
      <c r="J749" s="7">
        <f t="shared" si="45"/>
        <v>0</v>
      </c>
      <c r="K749" s="43">
        <f>Table9[[#This Row],[Wages]]*'1 Spec Ed Teacher'!$H$3</f>
        <v>0</v>
      </c>
      <c r="L749" s="7"/>
      <c r="M749" s="7"/>
      <c r="N749" s="7"/>
      <c r="O749" s="7"/>
      <c r="R74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49" s="7"/>
      <c r="T749" s="7" t="str">
        <f>IFERROR(Table9[[#This Row],[Total Compensation]]/Table9[[#This Row],[Hours in School Year]],"")</f>
        <v/>
      </c>
      <c r="V749" s="7" t="str">
        <f t="shared" si="46"/>
        <v/>
      </c>
      <c r="Y749" s="8" t="str">
        <f t="shared" si="47"/>
        <v/>
      </c>
    </row>
    <row r="750" spans="2:25" x14ac:dyDescent="0.25">
      <c r="B750" s="1"/>
      <c r="C750" s="1"/>
      <c r="G750" s="7"/>
      <c r="H750" s="7">
        <f t="shared" si="44"/>
        <v>0</v>
      </c>
      <c r="I750" s="7"/>
      <c r="J750" s="7">
        <f t="shared" si="45"/>
        <v>0</v>
      </c>
      <c r="K750" s="43">
        <f>Table9[[#This Row],[Wages]]*'1 Spec Ed Teacher'!$H$3</f>
        <v>0</v>
      </c>
      <c r="L750" s="7"/>
      <c r="M750" s="7"/>
      <c r="N750" s="7"/>
      <c r="O750" s="7"/>
      <c r="R75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50" s="7"/>
      <c r="T750" s="7" t="str">
        <f>IFERROR(Table9[[#This Row],[Total Compensation]]/Table9[[#This Row],[Hours in School Year]],"")</f>
        <v/>
      </c>
      <c r="V750" s="7" t="str">
        <f t="shared" si="46"/>
        <v/>
      </c>
      <c r="Y750" s="8" t="str">
        <f t="shared" si="47"/>
        <v/>
      </c>
    </row>
    <row r="751" spans="2:25" x14ac:dyDescent="0.25">
      <c r="B751" s="1"/>
      <c r="C751" s="1"/>
      <c r="G751" s="7"/>
      <c r="H751" s="7">
        <f t="shared" si="44"/>
        <v>0</v>
      </c>
      <c r="I751" s="7"/>
      <c r="J751" s="7">
        <f t="shared" si="45"/>
        <v>0</v>
      </c>
      <c r="K751" s="43">
        <f>Table9[[#This Row],[Wages]]*'1 Spec Ed Teacher'!$H$3</f>
        <v>0</v>
      </c>
      <c r="L751" s="7"/>
      <c r="M751" s="7"/>
      <c r="N751" s="7"/>
      <c r="O751" s="7"/>
      <c r="R75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51" s="7"/>
      <c r="T751" s="7" t="str">
        <f>IFERROR(Table9[[#This Row],[Total Compensation]]/Table9[[#This Row],[Hours in School Year]],"")</f>
        <v/>
      </c>
      <c r="V751" s="7" t="str">
        <f t="shared" si="46"/>
        <v/>
      </c>
      <c r="Y751" s="8" t="str">
        <f t="shared" si="47"/>
        <v/>
      </c>
    </row>
    <row r="752" spans="2:25" x14ac:dyDescent="0.25">
      <c r="B752" s="1"/>
      <c r="C752" s="1"/>
      <c r="G752" s="7"/>
      <c r="H752" s="7">
        <f t="shared" si="44"/>
        <v>0</v>
      </c>
      <c r="I752" s="7"/>
      <c r="J752" s="7">
        <f t="shared" si="45"/>
        <v>0</v>
      </c>
      <c r="K752" s="43">
        <f>Table9[[#This Row],[Wages]]*'1 Spec Ed Teacher'!$H$3</f>
        <v>0</v>
      </c>
      <c r="L752" s="7"/>
      <c r="M752" s="7"/>
      <c r="N752" s="7"/>
      <c r="O752" s="7"/>
      <c r="R75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52" s="7"/>
      <c r="T752" s="7" t="str">
        <f>IFERROR(Table9[[#This Row],[Total Compensation]]/Table9[[#This Row],[Hours in School Year]],"")</f>
        <v/>
      </c>
      <c r="V752" s="7" t="str">
        <f t="shared" si="46"/>
        <v/>
      </c>
      <c r="Y752" s="8" t="str">
        <f t="shared" si="47"/>
        <v/>
      </c>
    </row>
    <row r="753" spans="2:25" x14ac:dyDescent="0.25">
      <c r="B753" s="1"/>
      <c r="C753" s="1"/>
      <c r="G753" s="7"/>
      <c r="H753" s="7">
        <f t="shared" si="44"/>
        <v>0</v>
      </c>
      <c r="I753" s="7"/>
      <c r="J753" s="7">
        <f t="shared" si="45"/>
        <v>0</v>
      </c>
      <c r="K753" s="43">
        <f>Table9[[#This Row],[Wages]]*'1 Spec Ed Teacher'!$H$3</f>
        <v>0</v>
      </c>
      <c r="L753" s="7"/>
      <c r="M753" s="7"/>
      <c r="N753" s="7"/>
      <c r="O753" s="7"/>
      <c r="R75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53" s="7"/>
      <c r="T753" s="7" t="str">
        <f>IFERROR(Table9[[#This Row],[Total Compensation]]/Table9[[#This Row],[Hours in School Year]],"")</f>
        <v/>
      </c>
      <c r="V753" s="7" t="str">
        <f t="shared" si="46"/>
        <v/>
      </c>
      <c r="Y753" s="8" t="str">
        <f t="shared" si="47"/>
        <v/>
      </c>
    </row>
    <row r="754" spans="2:25" x14ac:dyDescent="0.25">
      <c r="B754" s="1"/>
      <c r="C754" s="1"/>
      <c r="G754" s="7"/>
      <c r="H754" s="7">
        <f t="shared" si="44"/>
        <v>0</v>
      </c>
      <c r="I754" s="7"/>
      <c r="J754" s="7">
        <f t="shared" si="45"/>
        <v>0</v>
      </c>
      <c r="K754" s="43">
        <f>Table9[[#This Row],[Wages]]*'1 Spec Ed Teacher'!$H$3</f>
        <v>0</v>
      </c>
      <c r="L754" s="7"/>
      <c r="M754" s="7"/>
      <c r="N754" s="7"/>
      <c r="O754" s="7"/>
      <c r="R75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54" s="7"/>
      <c r="T754" s="7" t="str">
        <f>IFERROR(Table9[[#This Row],[Total Compensation]]/Table9[[#This Row],[Hours in School Year]],"")</f>
        <v/>
      </c>
      <c r="V754" s="7" t="str">
        <f t="shared" si="46"/>
        <v/>
      </c>
      <c r="Y754" s="8" t="str">
        <f t="shared" si="47"/>
        <v/>
      </c>
    </row>
    <row r="755" spans="2:25" x14ac:dyDescent="0.25">
      <c r="B755" s="1"/>
      <c r="C755" s="1"/>
      <c r="G755" s="7"/>
      <c r="H755" s="7">
        <f t="shared" si="44"/>
        <v>0</v>
      </c>
      <c r="I755" s="7"/>
      <c r="J755" s="7">
        <f t="shared" si="45"/>
        <v>0</v>
      </c>
      <c r="K755" s="43">
        <f>Table9[[#This Row],[Wages]]*'1 Spec Ed Teacher'!$H$3</f>
        <v>0</v>
      </c>
      <c r="L755" s="7"/>
      <c r="M755" s="7"/>
      <c r="N755" s="7"/>
      <c r="O755" s="7"/>
      <c r="R75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55" s="7"/>
      <c r="T755" s="7" t="str">
        <f>IFERROR(Table9[[#This Row],[Total Compensation]]/Table9[[#This Row],[Hours in School Year]],"")</f>
        <v/>
      </c>
      <c r="V755" s="7" t="str">
        <f t="shared" si="46"/>
        <v/>
      </c>
      <c r="Y755" s="8" t="str">
        <f t="shared" si="47"/>
        <v/>
      </c>
    </row>
    <row r="756" spans="2:25" x14ac:dyDescent="0.25">
      <c r="B756" s="1"/>
      <c r="C756" s="1"/>
      <c r="G756" s="7"/>
      <c r="H756" s="7">
        <f t="shared" si="44"/>
        <v>0</v>
      </c>
      <c r="I756" s="7"/>
      <c r="J756" s="7">
        <f t="shared" si="45"/>
        <v>0</v>
      </c>
      <c r="K756" s="43">
        <f>Table9[[#This Row],[Wages]]*'1 Spec Ed Teacher'!$H$3</f>
        <v>0</v>
      </c>
      <c r="L756" s="7"/>
      <c r="M756" s="7"/>
      <c r="N756" s="7"/>
      <c r="O756" s="7"/>
      <c r="R75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56" s="7"/>
      <c r="T756" s="7" t="str">
        <f>IFERROR(Table9[[#This Row],[Total Compensation]]/Table9[[#This Row],[Hours in School Year]],"")</f>
        <v/>
      </c>
      <c r="V756" s="7" t="str">
        <f t="shared" si="46"/>
        <v/>
      </c>
      <c r="Y756" s="8" t="str">
        <f t="shared" si="47"/>
        <v/>
      </c>
    </row>
    <row r="757" spans="2:25" x14ac:dyDescent="0.25">
      <c r="B757" s="1"/>
      <c r="C757" s="1"/>
      <c r="G757" s="7"/>
      <c r="H757" s="7">
        <f t="shared" si="44"/>
        <v>0</v>
      </c>
      <c r="I757" s="7"/>
      <c r="J757" s="7">
        <f t="shared" si="45"/>
        <v>0</v>
      </c>
      <c r="K757" s="43">
        <f>Table9[[#This Row],[Wages]]*'1 Spec Ed Teacher'!$H$3</f>
        <v>0</v>
      </c>
      <c r="L757" s="7"/>
      <c r="M757" s="7"/>
      <c r="N757" s="7"/>
      <c r="O757" s="7"/>
      <c r="R75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57" s="7"/>
      <c r="T757" s="7" t="str">
        <f>IFERROR(Table9[[#This Row],[Total Compensation]]/Table9[[#This Row],[Hours in School Year]],"")</f>
        <v/>
      </c>
      <c r="V757" s="7" t="str">
        <f t="shared" si="46"/>
        <v/>
      </c>
      <c r="Y757" s="8" t="str">
        <f t="shared" si="47"/>
        <v/>
      </c>
    </row>
    <row r="758" spans="2:25" x14ac:dyDescent="0.25">
      <c r="B758" s="1"/>
      <c r="C758" s="1"/>
      <c r="G758" s="7"/>
      <c r="H758" s="7">
        <f t="shared" si="44"/>
        <v>0</v>
      </c>
      <c r="I758" s="7"/>
      <c r="J758" s="7">
        <f t="shared" si="45"/>
        <v>0</v>
      </c>
      <c r="K758" s="43">
        <f>Table9[[#This Row],[Wages]]*'1 Spec Ed Teacher'!$H$3</f>
        <v>0</v>
      </c>
      <c r="L758" s="7"/>
      <c r="M758" s="7"/>
      <c r="N758" s="7"/>
      <c r="O758" s="7"/>
      <c r="R75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58" s="7"/>
      <c r="T758" s="7" t="str">
        <f>IFERROR(Table9[[#This Row],[Total Compensation]]/Table9[[#This Row],[Hours in School Year]],"")</f>
        <v/>
      </c>
      <c r="V758" s="7" t="str">
        <f t="shared" si="46"/>
        <v/>
      </c>
      <c r="Y758" s="8" t="str">
        <f t="shared" si="47"/>
        <v/>
      </c>
    </row>
    <row r="759" spans="2:25" x14ac:dyDescent="0.25">
      <c r="B759" s="1"/>
      <c r="C759" s="1"/>
      <c r="G759" s="7"/>
      <c r="H759" s="7">
        <f t="shared" si="44"/>
        <v>0</v>
      </c>
      <c r="I759" s="7"/>
      <c r="J759" s="7">
        <f t="shared" si="45"/>
        <v>0</v>
      </c>
      <c r="K759" s="43">
        <f>Table9[[#This Row],[Wages]]*'1 Spec Ed Teacher'!$H$3</f>
        <v>0</v>
      </c>
      <c r="L759" s="7"/>
      <c r="M759" s="7"/>
      <c r="N759" s="7"/>
      <c r="O759" s="7"/>
      <c r="R75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59" s="7"/>
      <c r="T759" s="7" t="str">
        <f>IFERROR(Table9[[#This Row],[Total Compensation]]/Table9[[#This Row],[Hours in School Year]],"")</f>
        <v/>
      </c>
      <c r="V759" s="7" t="str">
        <f t="shared" si="46"/>
        <v/>
      </c>
      <c r="Y759" s="8" t="str">
        <f t="shared" si="47"/>
        <v/>
      </c>
    </row>
    <row r="760" spans="2:25" x14ac:dyDescent="0.25">
      <c r="B760" s="1"/>
      <c r="C760" s="1"/>
      <c r="G760" s="7"/>
      <c r="H760" s="7">
        <f t="shared" si="44"/>
        <v>0</v>
      </c>
      <c r="I760" s="7"/>
      <c r="J760" s="7">
        <f t="shared" si="45"/>
        <v>0</v>
      </c>
      <c r="K760" s="43">
        <f>Table9[[#This Row],[Wages]]*'1 Spec Ed Teacher'!$H$3</f>
        <v>0</v>
      </c>
      <c r="L760" s="7"/>
      <c r="M760" s="7"/>
      <c r="N760" s="7"/>
      <c r="O760" s="7"/>
      <c r="R76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60" s="7"/>
      <c r="T760" s="7" t="str">
        <f>IFERROR(Table9[[#This Row],[Total Compensation]]/Table9[[#This Row],[Hours in School Year]],"")</f>
        <v/>
      </c>
      <c r="V760" s="7" t="str">
        <f t="shared" si="46"/>
        <v/>
      </c>
      <c r="Y760" s="8" t="str">
        <f t="shared" si="47"/>
        <v/>
      </c>
    </row>
    <row r="761" spans="2:25" x14ac:dyDescent="0.25">
      <c r="B761" s="1"/>
      <c r="C761" s="1"/>
      <c r="G761" s="7"/>
      <c r="H761" s="7">
        <f t="shared" si="44"/>
        <v>0</v>
      </c>
      <c r="I761" s="7"/>
      <c r="J761" s="7">
        <f t="shared" si="45"/>
        <v>0</v>
      </c>
      <c r="K761" s="43">
        <f>Table9[[#This Row],[Wages]]*'1 Spec Ed Teacher'!$H$3</f>
        <v>0</v>
      </c>
      <c r="L761" s="7"/>
      <c r="M761" s="7"/>
      <c r="N761" s="7"/>
      <c r="O761" s="7"/>
      <c r="R76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61" s="7"/>
      <c r="T761" s="7" t="str">
        <f>IFERROR(Table9[[#This Row],[Total Compensation]]/Table9[[#This Row],[Hours in School Year]],"")</f>
        <v/>
      </c>
      <c r="V761" s="7" t="str">
        <f t="shared" si="46"/>
        <v/>
      </c>
      <c r="Y761" s="8" t="str">
        <f t="shared" si="47"/>
        <v/>
      </c>
    </row>
    <row r="762" spans="2:25" x14ac:dyDescent="0.25">
      <c r="B762" s="1"/>
      <c r="C762" s="1"/>
      <c r="G762" s="7"/>
      <c r="H762" s="7">
        <f t="shared" si="44"/>
        <v>0</v>
      </c>
      <c r="I762" s="7"/>
      <c r="J762" s="7">
        <f t="shared" si="45"/>
        <v>0</v>
      </c>
      <c r="K762" s="43">
        <f>Table9[[#This Row],[Wages]]*'1 Spec Ed Teacher'!$H$3</f>
        <v>0</v>
      </c>
      <c r="L762" s="7"/>
      <c r="M762" s="7"/>
      <c r="N762" s="7"/>
      <c r="O762" s="7"/>
      <c r="R76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62" s="7"/>
      <c r="T762" s="7" t="str">
        <f>IFERROR(Table9[[#This Row],[Total Compensation]]/Table9[[#This Row],[Hours in School Year]],"")</f>
        <v/>
      </c>
      <c r="V762" s="7" t="str">
        <f t="shared" si="46"/>
        <v/>
      </c>
      <c r="Y762" s="8" t="str">
        <f t="shared" si="47"/>
        <v/>
      </c>
    </row>
    <row r="763" spans="2:25" x14ac:dyDescent="0.25">
      <c r="B763" s="1"/>
      <c r="C763" s="1"/>
      <c r="G763" s="7"/>
      <c r="H763" s="7">
        <f t="shared" si="44"/>
        <v>0</v>
      </c>
      <c r="I763" s="7"/>
      <c r="J763" s="7">
        <f t="shared" si="45"/>
        <v>0</v>
      </c>
      <c r="K763" s="43">
        <f>Table9[[#This Row],[Wages]]*'1 Spec Ed Teacher'!$H$3</f>
        <v>0</v>
      </c>
      <c r="L763" s="7"/>
      <c r="M763" s="7"/>
      <c r="N763" s="7"/>
      <c r="O763" s="7"/>
      <c r="R76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63" s="7"/>
      <c r="T763" s="7" t="str">
        <f>IFERROR(Table9[[#This Row],[Total Compensation]]/Table9[[#This Row],[Hours in School Year]],"")</f>
        <v/>
      </c>
      <c r="V763" s="7" t="str">
        <f t="shared" si="46"/>
        <v/>
      </c>
      <c r="Y763" s="8" t="str">
        <f t="shared" si="47"/>
        <v/>
      </c>
    </row>
    <row r="764" spans="2:25" x14ac:dyDescent="0.25">
      <c r="B764" s="1"/>
      <c r="C764" s="1"/>
      <c r="G764" s="7"/>
      <c r="H764" s="7">
        <f t="shared" si="44"/>
        <v>0</v>
      </c>
      <c r="I764" s="7"/>
      <c r="J764" s="7">
        <f t="shared" si="45"/>
        <v>0</v>
      </c>
      <c r="K764" s="43">
        <f>Table9[[#This Row],[Wages]]*'1 Spec Ed Teacher'!$H$3</f>
        <v>0</v>
      </c>
      <c r="L764" s="7"/>
      <c r="M764" s="7"/>
      <c r="N764" s="7"/>
      <c r="O764" s="7"/>
      <c r="R76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64" s="7"/>
      <c r="T764" s="7" t="str">
        <f>IFERROR(Table9[[#This Row],[Total Compensation]]/Table9[[#This Row],[Hours in School Year]],"")</f>
        <v/>
      </c>
      <c r="V764" s="7" t="str">
        <f t="shared" si="46"/>
        <v/>
      </c>
      <c r="Y764" s="8" t="str">
        <f t="shared" si="47"/>
        <v/>
      </c>
    </row>
    <row r="765" spans="2:25" x14ac:dyDescent="0.25">
      <c r="B765" s="1"/>
      <c r="C765" s="1"/>
      <c r="G765" s="7"/>
      <c r="H765" s="7">
        <f t="shared" si="44"/>
        <v>0</v>
      </c>
      <c r="I765" s="7"/>
      <c r="J765" s="7">
        <f t="shared" si="45"/>
        <v>0</v>
      </c>
      <c r="K765" s="43">
        <f>Table9[[#This Row],[Wages]]*'1 Spec Ed Teacher'!$H$3</f>
        <v>0</v>
      </c>
      <c r="L765" s="7"/>
      <c r="M765" s="7"/>
      <c r="N765" s="7"/>
      <c r="O765" s="7"/>
      <c r="R76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65" s="7"/>
      <c r="T765" s="7" t="str">
        <f>IFERROR(Table9[[#This Row],[Total Compensation]]/Table9[[#This Row],[Hours in School Year]],"")</f>
        <v/>
      </c>
      <c r="V765" s="7" t="str">
        <f t="shared" si="46"/>
        <v/>
      </c>
      <c r="Y765" s="8" t="str">
        <f t="shared" si="47"/>
        <v/>
      </c>
    </row>
    <row r="766" spans="2:25" x14ac:dyDescent="0.25">
      <c r="B766" s="1"/>
      <c r="C766" s="1"/>
      <c r="G766" s="7"/>
      <c r="H766" s="7">
        <f t="shared" si="44"/>
        <v>0</v>
      </c>
      <c r="I766" s="7"/>
      <c r="J766" s="7">
        <f t="shared" si="45"/>
        <v>0</v>
      </c>
      <c r="K766" s="43">
        <f>Table9[[#This Row],[Wages]]*'1 Spec Ed Teacher'!$H$3</f>
        <v>0</v>
      </c>
      <c r="L766" s="7"/>
      <c r="M766" s="7"/>
      <c r="N766" s="7"/>
      <c r="O766" s="7"/>
      <c r="R76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66" s="7"/>
      <c r="T766" s="7" t="str">
        <f>IFERROR(Table9[[#This Row],[Total Compensation]]/Table9[[#This Row],[Hours in School Year]],"")</f>
        <v/>
      </c>
      <c r="V766" s="7" t="str">
        <f t="shared" si="46"/>
        <v/>
      </c>
      <c r="Y766" s="8" t="str">
        <f t="shared" si="47"/>
        <v/>
      </c>
    </row>
    <row r="767" spans="2:25" x14ac:dyDescent="0.25">
      <c r="B767" s="1"/>
      <c r="C767" s="1"/>
      <c r="G767" s="7"/>
      <c r="H767" s="7">
        <f t="shared" si="44"/>
        <v>0</v>
      </c>
      <c r="I767" s="7"/>
      <c r="J767" s="7">
        <f t="shared" si="45"/>
        <v>0</v>
      </c>
      <c r="K767" s="43">
        <f>Table9[[#This Row],[Wages]]*'1 Spec Ed Teacher'!$H$3</f>
        <v>0</v>
      </c>
      <c r="L767" s="7"/>
      <c r="M767" s="7"/>
      <c r="N767" s="7"/>
      <c r="O767" s="7"/>
      <c r="R76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67" s="7"/>
      <c r="T767" s="7" t="str">
        <f>IFERROR(Table9[[#This Row],[Total Compensation]]/Table9[[#This Row],[Hours in School Year]],"")</f>
        <v/>
      </c>
      <c r="V767" s="7" t="str">
        <f t="shared" si="46"/>
        <v/>
      </c>
      <c r="Y767" s="8" t="str">
        <f t="shared" si="47"/>
        <v/>
      </c>
    </row>
    <row r="768" spans="2:25" x14ac:dyDescent="0.25">
      <c r="B768" s="1"/>
      <c r="C768" s="1"/>
      <c r="G768" s="7"/>
      <c r="H768" s="7">
        <f t="shared" si="44"/>
        <v>0</v>
      </c>
      <c r="I768" s="7"/>
      <c r="J768" s="7">
        <f t="shared" si="45"/>
        <v>0</v>
      </c>
      <c r="K768" s="43">
        <f>Table9[[#This Row],[Wages]]*'1 Spec Ed Teacher'!$H$3</f>
        <v>0</v>
      </c>
      <c r="L768" s="7"/>
      <c r="M768" s="7"/>
      <c r="N768" s="7"/>
      <c r="O768" s="7"/>
      <c r="R76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68" s="7"/>
      <c r="T768" s="7" t="str">
        <f>IFERROR(Table9[[#This Row],[Total Compensation]]/Table9[[#This Row],[Hours in School Year]],"")</f>
        <v/>
      </c>
      <c r="V768" s="7" t="str">
        <f t="shared" si="46"/>
        <v/>
      </c>
      <c r="Y768" s="8" t="str">
        <f t="shared" si="47"/>
        <v/>
      </c>
    </row>
    <row r="769" spans="2:25" x14ac:dyDescent="0.25">
      <c r="B769" s="1"/>
      <c r="C769" s="1"/>
      <c r="G769" s="7"/>
      <c r="H769" s="7">
        <f t="shared" si="44"/>
        <v>0</v>
      </c>
      <c r="I769" s="7"/>
      <c r="J769" s="7">
        <f t="shared" si="45"/>
        <v>0</v>
      </c>
      <c r="K769" s="43">
        <f>Table9[[#This Row],[Wages]]*'1 Spec Ed Teacher'!$H$3</f>
        <v>0</v>
      </c>
      <c r="L769" s="7"/>
      <c r="M769" s="7"/>
      <c r="N769" s="7"/>
      <c r="O769" s="7"/>
      <c r="R76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69" s="7"/>
      <c r="T769" s="7" t="str">
        <f>IFERROR(Table9[[#This Row],[Total Compensation]]/Table9[[#This Row],[Hours in School Year]],"")</f>
        <v/>
      </c>
      <c r="V769" s="7" t="str">
        <f t="shared" si="46"/>
        <v/>
      </c>
      <c r="Y769" s="8" t="str">
        <f t="shared" si="47"/>
        <v/>
      </c>
    </row>
    <row r="770" spans="2:25" x14ac:dyDescent="0.25">
      <c r="B770" s="1"/>
      <c r="C770" s="1"/>
      <c r="G770" s="7"/>
      <c r="H770" s="7">
        <f t="shared" si="44"/>
        <v>0</v>
      </c>
      <c r="I770" s="7"/>
      <c r="J770" s="7">
        <f t="shared" si="45"/>
        <v>0</v>
      </c>
      <c r="K770" s="43">
        <f>Table9[[#This Row],[Wages]]*'1 Spec Ed Teacher'!$H$3</f>
        <v>0</v>
      </c>
      <c r="L770" s="7"/>
      <c r="M770" s="7"/>
      <c r="N770" s="7"/>
      <c r="O770" s="7"/>
      <c r="R77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70" s="7"/>
      <c r="T770" s="7" t="str">
        <f>IFERROR(Table9[[#This Row],[Total Compensation]]/Table9[[#This Row],[Hours in School Year]],"")</f>
        <v/>
      </c>
      <c r="V770" s="7" t="str">
        <f t="shared" si="46"/>
        <v/>
      </c>
      <c r="Y770" s="8" t="str">
        <f t="shared" si="47"/>
        <v/>
      </c>
    </row>
    <row r="771" spans="2:25" x14ac:dyDescent="0.25">
      <c r="B771" s="1"/>
      <c r="C771" s="1"/>
      <c r="G771" s="7"/>
      <c r="H771" s="7">
        <f t="shared" si="44"/>
        <v>0</v>
      </c>
      <c r="I771" s="7"/>
      <c r="J771" s="7">
        <f t="shared" si="45"/>
        <v>0</v>
      </c>
      <c r="K771" s="43">
        <f>Table9[[#This Row],[Wages]]*'1 Spec Ed Teacher'!$H$3</f>
        <v>0</v>
      </c>
      <c r="L771" s="7"/>
      <c r="M771" s="7"/>
      <c r="N771" s="7"/>
      <c r="O771" s="7"/>
      <c r="R77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71" s="7"/>
      <c r="T771" s="7" t="str">
        <f>IFERROR(Table9[[#This Row],[Total Compensation]]/Table9[[#This Row],[Hours in School Year]],"")</f>
        <v/>
      </c>
      <c r="V771" s="7" t="str">
        <f t="shared" si="46"/>
        <v/>
      </c>
      <c r="Y771" s="8" t="str">
        <f t="shared" si="47"/>
        <v/>
      </c>
    </row>
    <row r="772" spans="2:25" x14ac:dyDescent="0.25">
      <c r="B772" s="1"/>
      <c r="C772" s="1"/>
      <c r="G772" s="7"/>
      <c r="H772" s="7">
        <f t="shared" si="44"/>
        <v>0</v>
      </c>
      <c r="I772" s="7"/>
      <c r="J772" s="7">
        <f t="shared" si="45"/>
        <v>0</v>
      </c>
      <c r="K772" s="43">
        <f>Table9[[#This Row],[Wages]]*'1 Spec Ed Teacher'!$H$3</f>
        <v>0</v>
      </c>
      <c r="L772" s="7"/>
      <c r="M772" s="7"/>
      <c r="N772" s="7"/>
      <c r="O772" s="7"/>
      <c r="R77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72" s="7"/>
      <c r="T772" s="7" t="str">
        <f>IFERROR(Table9[[#This Row],[Total Compensation]]/Table9[[#This Row],[Hours in School Year]],"")</f>
        <v/>
      </c>
      <c r="V772" s="7" t="str">
        <f t="shared" si="46"/>
        <v/>
      </c>
      <c r="Y772" s="8" t="str">
        <f t="shared" si="47"/>
        <v/>
      </c>
    </row>
    <row r="773" spans="2:25" x14ac:dyDescent="0.25">
      <c r="B773" s="1"/>
      <c r="C773" s="1"/>
      <c r="G773" s="7"/>
      <c r="H773" s="7">
        <f t="shared" ref="H773:H836" si="48">G773*0.14</f>
        <v>0</v>
      </c>
      <c r="I773" s="7"/>
      <c r="J773" s="7">
        <f t="shared" ref="J773:J836" si="49">G773*0.0145</f>
        <v>0</v>
      </c>
      <c r="K773" s="43">
        <f>Table9[[#This Row],[Wages]]*'1 Spec Ed Teacher'!$H$3</f>
        <v>0</v>
      </c>
      <c r="L773" s="7"/>
      <c r="M773" s="7"/>
      <c r="N773" s="7"/>
      <c r="O773" s="7"/>
      <c r="R77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73" s="7"/>
      <c r="T773" s="7" t="str">
        <f>IFERROR(Table9[[#This Row],[Total Compensation]]/Table9[[#This Row],[Hours in School Year]],"")</f>
        <v/>
      </c>
      <c r="V773" s="7" t="str">
        <f t="shared" ref="V773:V836" si="50">IFERROR(IF(D773&gt;0,D773*U773,T773*U773),"")</f>
        <v/>
      </c>
      <c r="Y773" s="8" t="str">
        <f t="shared" si="47"/>
        <v/>
      </c>
    </row>
    <row r="774" spans="2:25" x14ac:dyDescent="0.25">
      <c r="B774" s="1"/>
      <c r="C774" s="1"/>
      <c r="G774" s="7"/>
      <c r="H774" s="7">
        <f t="shared" si="48"/>
        <v>0</v>
      </c>
      <c r="I774" s="7"/>
      <c r="J774" s="7">
        <f t="shared" si="49"/>
        <v>0</v>
      </c>
      <c r="K774" s="43">
        <f>Table9[[#This Row],[Wages]]*'1 Spec Ed Teacher'!$H$3</f>
        <v>0</v>
      </c>
      <c r="L774" s="7"/>
      <c r="M774" s="7"/>
      <c r="N774" s="7"/>
      <c r="O774" s="7"/>
      <c r="R77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74" s="7"/>
      <c r="T774" s="7" t="str">
        <f>IFERROR(Table9[[#This Row],[Total Compensation]]/Table9[[#This Row],[Hours in School Year]],"")</f>
        <v/>
      </c>
      <c r="V774" s="7" t="str">
        <f t="shared" si="50"/>
        <v/>
      </c>
      <c r="Y774" s="8" t="str">
        <f t="shared" ref="Y774:Y837" si="51">IFERROR(V774/W774*X774,"")</f>
        <v/>
      </c>
    </row>
    <row r="775" spans="2:25" x14ac:dyDescent="0.25">
      <c r="B775" s="1"/>
      <c r="C775" s="1"/>
      <c r="G775" s="7"/>
      <c r="H775" s="7">
        <f t="shared" si="48"/>
        <v>0</v>
      </c>
      <c r="I775" s="7"/>
      <c r="J775" s="7">
        <f t="shared" si="49"/>
        <v>0</v>
      </c>
      <c r="K775" s="43">
        <f>Table9[[#This Row],[Wages]]*'1 Spec Ed Teacher'!$H$3</f>
        <v>0</v>
      </c>
      <c r="L775" s="7"/>
      <c r="M775" s="7"/>
      <c r="N775" s="7"/>
      <c r="O775" s="7"/>
      <c r="R77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75" s="7"/>
      <c r="T775" s="7" t="str">
        <f>IFERROR(Table9[[#This Row],[Total Compensation]]/Table9[[#This Row],[Hours in School Year]],"")</f>
        <v/>
      </c>
      <c r="V775" s="7" t="str">
        <f t="shared" si="50"/>
        <v/>
      </c>
      <c r="Y775" s="8" t="str">
        <f t="shared" si="51"/>
        <v/>
      </c>
    </row>
    <row r="776" spans="2:25" x14ac:dyDescent="0.25">
      <c r="B776" s="1"/>
      <c r="C776" s="1"/>
      <c r="G776" s="7"/>
      <c r="H776" s="7">
        <f t="shared" si="48"/>
        <v>0</v>
      </c>
      <c r="I776" s="7"/>
      <c r="J776" s="7">
        <f t="shared" si="49"/>
        <v>0</v>
      </c>
      <c r="K776" s="43">
        <f>Table9[[#This Row],[Wages]]*'1 Spec Ed Teacher'!$H$3</f>
        <v>0</v>
      </c>
      <c r="L776" s="7"/>
      <c r="M776" s="7"/>
      <c r="N776" s="7"/>
      <c r="O776" s="7"/>
      <c r="R77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76" s="7"/>
      <c r="T776" s="7" t="str">
        <f>IFERROR(Table9[[#This Row],[Total Compensation]]/Table9[[#This Row],[Hours in School Year]],"")</f>
        <v/>
      </c>
      <c r="V776" s="7" t="str">
        <f t="shared" si="50"/>
        <v/>
      </c>
      <c r="Y776" s="8" t="str">
        <f t="shared" si="51"/>
        <v/>
      </c>
    </row>
    <row r="777" spans="2:25" x14ac:dyDescent="0.25">
      <c r="B777" s="1"/>
      <c r="C777" s="1"/>
      <c r="G777" s="7"/>
      <c r="H777" s="7">
        <f t="shared" si="48"/>
        <v>0</v>
      </c>
      <c r="I777" s="7"/>
      <c r="J777" s="7">
        <f t="shared" si="49"/>
        <v>0</v>
      </c>
      <c r="K777" s="43">
        <f>Table9[[#This Row],[Wages]]*'1 Spec Ed Teacher'!$H$3</f>
        <v>0</v>
      </c>
      <c r="L777" s="7"/>
      <c r="M777" s="7"/>
      <c r="N777" s="7"/>
      <c r="O777" s="7"/>
      <c r="R77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77" s="7"/>
      <c r="T777" s="7" t="str">
        <f>IFERROR(Table9[[#This Row],[Total Compensation]]/Table9[[#This Row],[Hours in School Year]],"")</f>
        <v/>
      </c>
      <c r="V777" s="7" t="str">
        <f t="shared" si="50"/>
        <v/>
      </c>
      <c r="Y777" s="8" t="str">
        <f t="shared" si="51"/>
        <v/>
      </c>
    </row>
    <row r="778" spans="2:25" x14ac:dyDescent="0.25">
      <c r="B778" s="1"/>
      <c r="C778" s="1"/>
      <c r="G778" s="7"/>
      <c r="H778" s="7">
        <f t="shared" si="48"/>
        <v>0</v>
      </c>
      <c r="I778" s="7"/>
      <c r="J778" s="7">
        <f t="shared" si="49"/>
        <v>0</v>
      </c>
      <c r="K778" s="43">
        <f>Table9[[#This Row],[Wages]]*'1 Spec Ed Teacher'!$H$3</f>
        <v>0</v>
      </c>
      <c r="L778" s="7"/>
      <c r="M778" s="7"/>
      <c r="N778" s="7"/>
      <c r="O778" s="7"/>
      <c r="R77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78" s="7"/>
      <c r="T778" s="7" t="str">
        <f>IFERROR(Table9[[#This Row],[Total Compensation]]/Table9[[#This Row],[Hours in School Year]],"")</f>
        <v/>
      </c>
      <c r="V778" s="7" t="str">
        <f t="shared" si="50"/>
        <v/>
      </c>
      <c r="Y778" s="8" t="str">
        <f t="shared" si="51"/>
        <v/>
      </c>
    </row>
    <row r="779" spans="2:25" x14ac:dyDescent="0.25">
      <c r="B779" s="1"/>
      <c r="C779" s="1"/>
      <c r="G779" s="7"/>
      <c r="H779" s="7">
        <f t="shared" si="48"/>
        <v>0</v>
      </c>
      <c r="I779" s="7"/>
      <c r="J779" s="7">
        <f t="shared" si="49"/>
        <v>0</v>
      </c>
      <c r="K779" s="43">
        <f>Table9[[#This Row],[Wages]]*'1 Spec Ed Teacher'!$H$3</f>
        <v>0</v>
      </c>
      <c r="L779" s="7"/>
      <c r="M779" s="7"/>
      <c r="N779" s="7"/>
      <c r="O779" s="7"/>
      <c r="R77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79" s="7"/>
      <c r="T779" s="7" t="str">
        <f>IFERROR(Table9[[#This Row],[Total Compensation]]/Table9[[#This Row],[Hours in School Year]],"")</f>
        <v/>
      </c>
      <c r="V779" s="7" t="str">
        <f t="shared" si="50"/>
        <v/>
      </c>
      <c r="Y779" s="8" t="str">
        <f t="shared" si="51"/>
        <v/>
      </c>
    </row>
    <row r="780" spans="2:25" x14ac:dyDescent="0.25">
      <c r="B780" s="1"/>
      <c r="C780" s="1"/>
      <c r="G780" s="7"/>
      <c r="H780" s="7">
        <f t="shared" si="48"/>
        <v>0</v>
      </c>
      <c r="I780" s="7"/>
      <c r="J780" s="7">
        <f t="shared" si="49"/>
        <v>0</v>
      </c>
      <c r="K780" s="43">
        <f>Table9[[#This Row],[Wages]]*'1 Spec Ed Teacher'!$H$3</f>
        <v>0</v>
      </c>
      <c r="L780" s="7"/>
      <c r="M780" s="7"/>
      <c r="N780" s="7"/>
      <c r="O780" s="7"/>
      <c r="R78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80" s="7"/>
      <c r="T780" s="7" t="str">
        <f>IFERROR(Table9[[#This Row],[Total Compensation]]/Table9[[#This Row],[Hours in School Year]],"")</f>
        <v/>
      </c>
      <c r="V780" s="7" t="str">
        <f t="shared" si="50"/>
        <v/>
      </c>
      <c r="Y780" s="8" t="str">
        <f t="shared" si="51"/>
        <v/>
      </c>
    </row>
    <row r="781" spans="2:25" x14ac:dyDescent="0.25">
      <c r="B781" s="1"/>
      <c r="C781" s="1"/>
      <c r="G781" s="7"/>
      <c r="H781" s="7">
        <f t="shared" si="48"/>
        <v>0</v>
      </c>
      <c r="I781" s="7"/>
      <c r="J781" s="7">
        <f t="shared" si="49"/>
        <v>0</v>
      </c>
      <c r="K781" s="43">
        <f>Table9[[#This Row],[Wages]]*'1 Spec Ed Teacher'!$H$3</f>
        <v>0</v>
      </c>
      <c r="L781" s="7"/>
      <c r="M781" s="7"/>
      <c r="N781" s="7"/>
      <c r="O781" s="7"/>
      <c r="R78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81" s="7"/>
      <c r="T781" s="7" t="str">
        <f>IFERROR(Table9[[#This Row],[Total Compensation]]/Table9[[#This Row],[Hours in School Year]],"")</f>
        <v/>
      </c>
      <c r="V781" s="7" t="str">
        <f t="shared" si="50"/>
        <v/>
      </c>
      <c r="Y781" s="8" t="str">
        <f t="shared" si="51"/>
        <v/>
      </c>
    </row>
    <row r="782" spans="2:25" x14ac:dyDescent="0.25">
      <c r="B782" s="1"/>
      <c r="C782" s="1"/>
      <c r="G782" s="7"/>
      <c r="H782" s="7">
        <f t="shared" si="48"/>
        <v>0</v>
      </c>
      <c r="I782" s="7"/>
      <c r="J782" s="7">
        <f t="shared" si="49"/>
        <v>0</v>
      </c>
      <c r="K782" s="43">
        <f>Table9[[#This Row],[Wages]]*'1 Spec Ed Teacher'!$H$3</f>
        <v>0</v>
      </c>
      <c r="L782" s="7"/>
      <c r="M782" s="7"/>
      <c r="N782" s="7"/>
      <c r="O782" s="7"/>
      <c r="R78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82" s="7"/>
      <c r="T782" s="7" t="str">
        <f>IFERROR(Table9[[#This Row],[Total Compensation]]/Table9[[#This Row],[Hours in School Year]],"")</f>
        <v/>
      </c>
      <c r="V782" s="7" t="str">
        <f t="shared" si="50"/>
        <v/>
      </c>
      <c r="Y782" s="8" t="str">
        <f t="shared" si="51"/>
        <v/>
      </c>
    </row>
    <row r="783" spans="2:25" x14ac:dyDescent="0.25">
      <c r="B783" s="1"/>
      <c r="C783" s="1"/>
      <c r="G783" s="7"/>
      <c r="H783" s="7">
        <f t="shared" si="48"/>
        <v>0</v>
      </c>
      <c r="I783" s="7"/>
      <c r="J783" s="7">
        <f t="shared" si="49"/>
        <v>0</v>
      </c>
      <c r="K783" s="43">
        <f>Table9[[#This Row],[Wages]]*'1 Spec Ed Teacher'!$H$3</f>
        <v>0</v>
      </c>
      <c r="L783" s="7"/>
      <c r="M783" s="7"/>
      <c r="N783" s="7"/>
      <c r="O783" s="7"/>
      <c r="R78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83" s="7"/>
      <c r="T783" s="7" t="str">
        <f>IFERROR(Table9[[#This Row],[Total Compensation]]/Table9[[#This Row],[Hours in School Year]],"")</f>
        <v/>
      </c>
      <c r="V783" s="7" t="str">
        <f t="shared" si="50"/>
        <v/>
      </c>
      <c r="Y783" s="8" t="str">
        <f t="shared" si="51"/>
        <v/>
      </c>
    </row>
    <row r="784" spans="2:25" x14ac:dyDescent="0.25">
      <c r="B784" s="1"/>
      <c r="C784" s="1"/>
      <c r="G784" s="7"/>
      <c r="H784" s="7">
        <f t="shared" si="48"/>
        <v>0</v>
      </c>
      <c r="I784" s="7"/>
      <c r="J784" s="7">
        <f t="shared" si="49"/>
        <v>0</v>
      </c>
      <c r="K784" s="43">
        <f>Table9[[#This Row],[Wages]]*'1 Spec Ed Teacher'!$H$3</f>
        <v>0</v>
      </c>
      <c r="L784" s="7"/>
      <c r="M784" s="7"/>
      <c r="N784" s="7"/>
      <c r="O784" s="7"/>
      <c r="R78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84" s="7"/>
      <c r="T784" s="7" t="str">
        <f>IFERROR(Table9[[#This Row],[Total Compensation]]/Table9[[#This Row],[Hours in School Year]],"")</f>
        <v/>
      </c>
      <c r="V784" s="7" t="str">
        <f t="shared" si="50"/>
        <v/>
      </c>
      <c r="Y784" s="8" t="str">
        <f t="shared" si="51"/>
        <v/>
      </c>
    </row>
    <row r="785" spans="2:25" x14ac:dyDescent="0.25">
      <c r="B785" s="1"/>
      <c r="C785" s="1"/>
      <c r="G785" s="7"/>
      <c r="H785" s="7">
        <f t="shared" si="48"/>
        <v>0</v>
      </c>
      <c r="I785" s="7"/>
      <c r="J785" s="7">
        <f t="shared" si="49"/>
        <v>0</v>
      </c>
      <c r="K785" s="43">
        <f>Table9[[#This Row],[Wages]]*'1 Spec Ed Teacher'!$H$3</f>
        <v>0</v>
      </c>
      <c r="L785" s="7"/>
      <c r="M785" s="7"/>
      <c r="N785" s="7"/>
      <c r="O785" s="7"/>
      <c r="R78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85" s="7"/>
      <c r="T785" s="7" t="str">
        <f>IFERROR(Table9[[#This Row],[Total Compensation]]/Table9[[#This Row],[Hours in School Year]],"")</f>
        <v/>
      </c>
      <c r="V785" s="7" t="str">
        <f t="shared" si="50"/>
        <v/>
      </c>
      <c r="Y785" s="8" t="str">
        <f t="shared" si="51"/>
        <v/>
      </c>
    </row>
    <row r="786" spans="2:25" x14ac:dyDescent="0.25">
      <c r="B786" s="1"/>
      <c r="C786" s="1"/>
      <c r="G786" s="7"/>
      <c r="H786" s="7">
        <f t="shared" si="48"/>
        <v>0</v>
      </c>
      <c r="I786" s="7"/>
      <c r="J786" s="7">
        <f t="shared" si="49"/>
        <v>0</v>
      </c>
      <c r="K786" s="43">
        <f>Table9[[#This Row],[Wages]]*'1 Spec Ed Teacher'!$H$3</f>
        <v>0</v>
      </c>
      <c r="L786" s="7"/>
      <c r="M786" s="7"/>
      <c r="N786" s="7"/>
      <c r="O786" s="7"/>
      <c r="R78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86" s="7"/>
      <c r="T786" s="7" t="str">
        <f>IFERROR(Table9[[#This Row],[Total Compensation]]/Table9[[#This Row],[Hours in School Year]],"")</f>
        <v/>
      </c>
      <c r="V786" s="7" t="str">
        <f t="shared" si="50"/>
        <v/>
      </c>
      <c r="Y786" s="8" t="str">
        <f t="shared" si="51"/>
        <v/>
      </c>
    </row>
    <row r="787" spans="2:25" x14ac:dyDescent="0.25">
      <c r="B787" s="1"/>
      <c r="C787" s="1"/>
      <c r="G787" s="7"/>
      <c r="H787" s="7">
        <f t="shared" si="48"/>
        <v>0</v>
      </c>
      <c r="I787" s="7"/>
      <c r="J787" s="7">
        <f t="shared" si="49"/>
        <v>0</v>
      </c>
      <c r="K787" s="43">
        <f>Table9[[#This Row],[Wages]]*'1 Spec Ed Teacher'!$H$3</f>
        <v>0</v>
      </c>
      <c r="L787" s="7"/>
      <c r="M787" s="7"/>
      <c r="N787" s="7"/>
      <c r="O787" s="7"/>
      <c r="R78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87" s="7"/>
      <c r="T787" s="7" t="str">
        <f>IFERROR(Table9[[#This Row],[Total Compensation]]/Table9[[#This Row],[Hours in School Year]],"")</f>
        <v/>
      </c>
      <c r="V787" s="7" t="str">
        <f t="shared" si="50"/>
        <v/>
      </c>
      <c r="Y787" s="8" t="str">
        <f t="shared" si="51"/>
        <v/>
      </c>
    </row>
    <row r="788" spans="2:25" x14ac:dyDescent="0.25">
      <c r="B788" s="1"/>
      <c r="C788" s="1"/>
      <c r="G788" s="7"/>
      <c r="H788" s="7">
        <f t="shared" si="48"/>
        <v>0</v>
      </c>
      <c r="I788" s="7"/>
      <c r="J788" s="7">
        <f t="shared" si="49"/>
        <v>0</v>
      </c>
      <c r="K788" s="43">
        <f>Table9[[#This Row],[Wages]]*'1 Spec Ed Teacher'!$H$3</f>
        <v>0</v>
      </c>
      <c r="L788" s="7"/>
      <c r="M788" s="7"/>
      <c r="N788" s="7"/>
      <c r="O788" s="7"/>
      <c r="R78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88" s="7"/>
      <c r="T788" s="7" t="str">
        <f>IFERROR(Table9[[#This Row],[Total Compensation]]/Table9[[#This Row],[Hours in School Year]],"")</f>
        <v/>
      </c>
      <c r="V788" s="7" t="str">
        <f t="shared" si="50"/>
        <v/>
      </c>
      <c r="Y788" s="8" t="str">
        <f t="shared" si="51"/>
        <v/>
      </c>
    </row>
    <row r="789" spans="2:25" x14ac:dyDescent="0.25">
      <c r="B789" s="1"/>
      <c r="C789" s="1"/>
      <c r="G789" s="7"/>
      <c r="H789" s="7">
        <f t="shared" si="48"/>
        <v>0</v>
      </c>
      <c r="I789" s="7"/>
      <c r="J789" s="7">
        <f t="shared" si="49"/>
        <v>0</v>
      </c>
      <c r="K789" s="43">
        <f>Table9[[#This Row],[Wages]]*'1 Spec Ed Teacher'!$H$3</f>
        <v>0</v>
      </c>
      <c r="L789" s="7"/>
      <c r="M789" s="7"/>
      <c r="N789" s="7"/>
      <c r="O789" s="7"/>
      <c r="R78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89" s="7"/>
      <c r="T789" s="7" t="str">
        <f>IFERROR(Table9[[#This Row],[Total Compensation]]/Table9[[#This Row],[Hours in School Year]],"")</f>
        <v/>
      </c>
      <c r="V789" s="7" t="str">
        <f t="shared" si="50"/>
        <v/>
      </c>
      <c r="Y789" s="8" t="str">
        <f t="shared" si="51"/>
        <v/>
      </c>
    </row>
    <row r="790" spans="2:25" x14ac:dyDescent="0.25">
      <c r="B790" s="1"/>
      <c r="C790" s="1"/>
      <c r="G790" s="7"/>
      <c r="H790" s="7">
        <f t="shared" si="48"/>
        <v>0</v>
      </c>
      <c r="I790" s="7"/>
      <c r="J790" s="7">
        <f t="shared" si="49"/>
        <v>0</v>
      </c>
      <c r="K790" s="43">
        <f>Table9[[#This Row],[Wages]]*'1 Spec Ed Teacher'!$H$3</f>
        <v>0</v>
      </c>
      <c r="L790" s="7"/>
      <c r="M790" s="7"/>
      <c r="N790" s="7"/>
      <c r="O790" s="7"/>
      <c r="R79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90" s="7"/>
      <c r="T790" s="7" t="str">
        <f>IFERROR(Table9[[#This Row],[Total Compensation]]/Table9[[#This Row],[Hours in School Year]],"")</f>
        <v/>
      </c>
      <c r="V790" s="7" t="str">
        <f t="shared" si="50"/>
        <v/>
      </c>
      <c r="Y790" s="8" t="str">
        <f t="shared" si="51"/>
        <v/>
      </c>
    </row>
    <row r="791" spans="2:25" x14ac:dyDescent="0.25">
      <c r="B791" s="1"/>
      <c r="C791" s="1"/>
      <c r="G791" s="7"/>
      <c r="H791" s="7">
        <f t="shared" si="48"/>
        <v>0</v>
      </c>
      <c r="I791" s="7"/>
      <c r="J791" s="7">
        <f t="shared" si="49"/>
        <v>0</v>
      </c>
      <c r="K791" s="43">
        <f>Table9[[#This Row],[Wages]]*'1 Spec Ed Teacher'!$H$3</f>
        <v>0</v>
      </c>
      <c r="L791" s="7"/>
      <c r="M791" s="7"/>
      <c r="N791" s="7"/>
      <c r="O791" s="7"/>
      <c r="R79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91" s="7"/>
      <c r="T791" s="7" t="str">
        <f>IFERROR(Table9[[#This Row],[Total Compensation]]/Table9[[#This Row],[Hours in School Year]],"")</f>
        <v/>
      </c>
      <c r="V791" s="7" t="str">
        <f t="shared" si="50"/>
        <v/>
      </c>
      <c r="Y791" s="8" t="str">
        <f t="shared" si="51"/>
        <v/>
      </c>
    </row>
    <row r="792" spans="2:25" x14ac:dyDescent="0.25">
      <c r="B792" s="1"/>
      <c r="C792" s="1"/>
      <c r="G792" s="7"/>
      <c r="H792" s="7">
        <f t="shared" si="48"/>
        <v>0</v>
      </c>
      <c r="I792" s="7"/>
      <c r="J792" s="7">
        <f t="shared" si="49"/>
        <v>0</v>
      </c>
      <c r="K792" s="43">
        <f>Table9[[#This Row],[Wages]]*'1 Spec Ed Teacher'!$H$3</f>
        <v>0</v>
      </c>
      <c r="L792" s="7"/>
      <c r="M792" s="7"/>
      <c r="N792" s="7"/>
      <c r="O792" s="7"/>
      <c r="R79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92" s="7"/>
      <c r="T792" s="7" t="str">
        <f>IFERROR(Table9[[#This Row],[Total Compensation]]/Table9[[#This Row],[Hours in School Year]],"")</f>
        <v/>
      </c>
      <c r="V792" s="7" t="str">
        <f t="shared" si="50"/>
        <v/>
      </c>
      <c r="Y792" s="8" t="str">
        <f t="shared" si="51"/>
        <v/>
      </c>
    </row>
    <row r="793" spans="2:25" x14ac:dyDescent="0.25">
      <c r="B793" s="1"/>
      <c r="C793" s="1"/>
      <c r="G793" s="7"/>
      <c r="H793" s="7">
        <f t="shared" si="48"/>
        <v>0</v>
      </c>
      <c r="I793" s="7"/>
      <c r="J793" s="7">
        <f t="shared" si="49"/>
        <v>0</v>
      </c>
      <c r="K793" s="43">
        <f>Table9[[#This Row],[Wages]]*'1 Spec Ed Teacher'!$H$3</f>
        <v>0</v>
      </c>
      <c r="L793" s="7"/>
      <c r="M793" s="7"/>
      <c r="N793" s="7"/>
      <c r="O793" s="7"/>
      <c r="R79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93" s="7"/>
      <c r="T793" s="7" t="str">
        <f>IFERROR(Table9[[#This Row],[Total Compensation]]/Table9[[#This Row],[Hours in School Year]],"")</f>
        <v/>
      </c>
      <c r="V793" s="7" t="str">
        <f t="shared" si="50"/>
        <v/>
      </c>
      <c r="Y793" s="8" t="str">
        <f t="shared" si="51"/>
        <v/>
      </c>
    </row>
    <row r="794" spans="2:25" x14ac:dyDescent="0.25">
      <c r="B794" s="1"/>
      <c r="C794" s="1"/>
      <c r="G794" s="7"/>
      <c r="H794" s="7">
        <f t="shared" si="48"/>
        <v>0</v>
      </c>
      <c r="I794" s="7"/>
      <c r="J794" s="7">
        <f t="shared" si="49"/>
        <v>0</v>
      </c>
      <c r="K794" s="43">
        <f>Table9[[#This Row],[Wages]]*'1 Spec Ed Teacher'!$H$3</f>
        <v>0</v>
      </c>
      <c r="L794" s="7"/>
      <c r="M794" s="7"/>
      <c r="N794" s="7"/>
      <c r="O794" s="7"/>
      <c r="R79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94" s="7"/>
      <c r="T794" s="7" t="str">
        <f>IFERROR(Table9[[#This Row],[Total Compensation]]/Table9[[#This Row],[Hours in School Year]],"")</f>
        <v/>
      </c>
      <c r="V794" s="7" t="str">
        <f t="shared" si="50"/>
        <v/>
      </c>
      <c r="Y794" s="8" t="str">
        <f t="shared" si="51"/>
        <v/>
      </c>
    </row>
    <row r="795" spans="2:25" x14ac:dyDescent="0.25">
      <c r="B795" s="1"/>
      <c r="C795" s="1"/>
      <c r="G795" s="7"/>
      <c r="H795" s="7">
        <f t="shared" si="48"/>
        <v>0</v>
      </c>
      <c r="I795" s="7"/>
      <c r="J795" s="7">
        <f t="shared" si="49"/>
        <v>0</v>
      </c>
      <c r="K795" s="43">
        <f>Table9[[#This Row],[Wages]]*'1 Spec Ed Teacher'!$H$3</f>
        <v>0</v>
      </c>
      <c r="L795" s="7"/>
      <c r="M795" s="7"/>
      <c r="N795" s="7"/>
      <c r="O795" s="7"/>
      <c r="R79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95" s="7"/>
      <c r="T795" s="7" t="str">
        <f>IFERROR(Table9[[#This Row],[Total Compensation]]/Table9[[#This Row],[Hours in School Year]],"")</f>
        <v/>
      </c>
      <c r="V795" s="7" t="str">
        <f t="shared" si="50"/>
        <v/>
      </c>
      <c r="Y795" s="8" t="str">
        <f t="shared" si="51"/>
        <v/>
      </c>
    </row>
    <row r="796" spans="2:25" x14ac:dyDescent="0.25">
      <c r="B796" s="1"/>
      <c r="C796" s="1"/>
      <c r="G796" s="7"/>
      <c r="H796" s="7">
        <f t="shared" si="48"/>
        <v>0</v>
      </c>
      <c r="I796" s="7"/>
      <c r="J796" s="7">
        <f t="shared" si="49"/>
        <v>0</v>
      </c>
      <c r="K796" s="43">
        <f>Table9[[#This Row],[Wages]]*'1 Spec Ed Teacher'!$H$3</f>
        <v>0</v>
      </c>
      <c r="L796" s="7"/>
      <c r="M796" s="7"/>
      <c r="N796" s="7"/>
      <c r="O796" s="7"/>
      <c r="R79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96" s="7"/>
      <c r="T796" s="7" t="str">
        <f>IFERROR(Table9[[#This Row],[Total Compensation]]/Table9[[#This Row],[Hours in School Year]],"")</f>
        <v/>
      </c>
      <c r="V796" s="7" t="str">
        <f t="shared" si="50"/>
        <v/>
      </c>
      <c r="Y796" s="8" t="str">
        <f t="shared" si="51"/>
        <v/>
      </c>
    </row>
    <row r="797" spans="2:25" x14ac:dyDescent="0.25">
      <c r="B797" s="1"/>
      <c r="C797" s="1"/>
      <c r="G797" s="7"/>
      <c r="H797" s="7">
        <f t="shared" si="48"/>
        <v>0</v>
      </c>
      <c r="I797" s="7"/>
      <c r="J797" s="7">
        <f t="shared" si="49"/>
        <v>0</v>
      </c>
      <c r="K797" s="43">
        <f>Table9[[#This Row],[Wages]]*'1 Spec Ed Teacher'!$H$3</f>
        <v>0</v>
      </c>
      <c r="L797" s="7"/>
      <c r="M797" s="7"/>
      <c r="N797" s="7"/>
      <c r="O797" s="7"/>
      <c r="R79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97" s="7"/>
      <c r="T797" s="7" t="str">
        <f>IFERROR(Table9[[#This Row],[Total Compensation]]/Table9[[#This Row],[Hours in School Year]],"")</f>
        <v/>
      </c>
      <c r="V797" s="7" t="str">
        <f t="shared" si="50"/>
        <v/>
      </c>
      <c r="Y797" s="8" t="str">
        <f t="shared" si="51"/>
        <v/>
      </c>
    </row>
    <row r="798" spans="2:25" x14ac:dyDescent="0.25">
      <c r="B798" s="1"/>
      <c r="C798" s="1"/>
      <c r="G798" s="7"/>
      <c r="H798" s="7">
        <f t="shared" si="48"/>
        <v>0</v>
      </c>
      <c r="I798" s="7"/>
      <c r="J798" s="7">
        <f t="shared" si="49"/>
        <v>0</v>
      </c>
      <c r="K798" s="43">
        <f>Table9[[#This Row],[Wages]]*'1 Spec Ed Teacher'!$H$3</f>
        <v>0</v>
      </c>
      <c r="L798" s="7"/>
      <c r="M798" s="7"/>
      <c r="N798" s="7"/>
      <c r="O798" s="7"/>
      <c r="R79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98" s="7"/>
      <c r="T798" s="7" t="str">
        <f>IFERROR(Table9[[#This Row],[Total Compensation]]/Table9[[#This Row],[Hours in School Year]],"")</f>
        <v/>
      </c>
      <c r="V798" s="7" t="str">
        <f t="shared" si="50"/>
        <v/>
      </c>
      <c r="Y798" s="8" t="str">
        <f t="shared" si="51"/>
        <v/>
      </c>
    </row>
    <row r="799" spans="2:25" x14ac:dyDescent="0.25">
      <c r="B799" s="1"/>
      <c r="C799" s="1"/>
      <c r="G799" s="7"/>
      <c r="H799" s="7">
        <f t="shared" si="48"/>
        <v>0</v>
      </c>
      <c r="I799" s="7"/>
      <c r="J799" s="7">
        <f t="shared" si="49"/>
        <v>0</v>
      </c>
      <c r="K799" s="43">
        <f>Table9[[#This Row],[Wages]]*'1 Spec Ed Teacher'!$H$3</f>
        <v>0</v>
      </c>
      <c r="L799" s="7"/>
      <c r="M799" s="7"/>
      <c r="N799" s="7"/>
      <c r="O799" s="7"/>
      <c r="R79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799" s="7"/>
      <c r="T799" s="7" t="str">
        <f>IFERROR(Table9[[#This Row],[Total Compensation]]/Table9[[#This Row],[Hours in School Year]],"")</f>
        <v/>
      </c>
      <c r="V799" s="7" t="str">
        <f t="shared" si="50"/>
        <v/>
      </c>
      <c r="Y799" s="8" t="str">
        <f t="shared" si="51"/>
        <v/>
      </c>
    </row>
    <row r="800" spans="2:25" x14ac:dyDescent="0.25">
      <c r="B800" s="1"/>
      <c r="C800" s="1"/>
      <c r="G800" s="7"/>
      <c r="H800" s="7">
        <f t="shared" si="48"/>
        <v>0</v>
      </c>
      <c r="I800" s="7"/>
      <c r="J800" s="7">
        <f t="shared" si="49"/>
        <v>0</v>
      </c>
      <c r="K800" s="43">
        <f>Table9[[#This Row],[Wages]]*'1 Spec Ed Teacher'!$H$3</f>
        <v>0</v>
      </c>
      <c r="L800" s="7"/>
      <c r="M800" s="7"/>
      <c r="N800" s="7"/>
      <c r="O800" s="7"/>
      <c r="R80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00" s="7"/>
      <c r="T800" s="7" t="str">
        <f>IFERROR(Table9[[#This Row],[Total Compensation]]/Table9[[#This Row],[Hours in School Year]],"")</f>
        <v/>
      </c>
      <c r="V800" s="7" t="str">
        <f t="shared" si="50"/>
        <v/>
      </c>
      <c r="Y800" s="8" t="str">
        <f t="shared" si="51"/>
        <v/>
      </c>
    </row>
    <row r="801" spans="2:25" x14ac:dyDescent="0.25">
      <c r="B801" s="1"/>
      <c r="C801" s="1"/>
      <c r="G801" s="7"/>
      <c r="H801" s="7">
        <f t="shared" si="48"/>
        <v>0</v>
      </c>
      <c r="I801" s="7"/>
      <c r="J801" s="7">
        <f t="shared" si="49"/>
        <v>0</v>
      </c>
      <c r="K801" s="43">
        <f>Table9[[#This Row],[Wages]]*'1 Spec Ed Teacher'!$H$3</f>
        <v>0</v>
      </c>
      <c r="L801" s="7"/>
      <c r="M801" s="7"/>
      <c r="N801" s="7"/>
      <c r="O801" s="7"/>
      <c r="R80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01" s="7"/>
      <c r="T801" s="7" t="str">
        <f>IFERROR(Table9[[#This Row],[Total Compensation]]/Table9[[#This Row],[Hours in School Year]],"")</f>
        <v/>
      </c>
      <c r="V801" s="7" t="str">
        <f t="shared" si="50"/>
        <v/>
      </c>
      <c r="Y801" s="8" t="str">
        <f t="shared" si="51"/>
        <v/>
      </c>
    </row>
    <row r="802" spans="2:25" x14ac:dyDescent="0.25">
      <c r="B802" s="1"/>
      <c r="C802" s="1"/>
      <c r="G802" s="7"/>
      <c r="H802" s="7">
        <f t="shared" si="48"/>
        <v>0</v>
      </c>
      <c r="I802" s="7"/>
      <c r="J802" s="7">
        <f t="shared" si="49"/>
        <v>0</v>
      </c>
      <c r="K802" s="43">
        <f>Table9[[#This Row],[Wages]]*'1 Spec Ed Teacher'!$H$3</f>
        <v>0</v>
      </c>
      <c r="L802" s="7"/>
      <c r="M802" s="7"/>
      <c r="N802" s="7"/>
      <c r="O802" s="7"/>
      <c r="R80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02" s="7"/>
      <c r="T802" s="7" t="str">
        <f>IFERROR(Table9[[#This Row],[Total Compensation]]/Table9[[#This Row],[Hours in School Year]],"")</f>
        <v/>
      </c>
      <c r="V802" s="7" t="str">
        <f t="shared" si="50"/>
        <v/>
      </c>
      <c r="Y802" s="8" t="str">
        <f t="shared" si="51"/>
        <v/>
      </c>
    </row>
    <row r="803" spans="2:25" x14ac:dyDescent="0.25">
      <c r="B803" s="1"/>
      <c r="C803" s="1"/>
      <c r="G803" s="7"/>
      <c r="H803" s="7">
        <f t="shared" si="48"/>
        <v>0</v>
      </c>
      <c r="I803" s="7"/>
      <c r="J803" s="7">
        <f t="shared" si="49"/>
        <v>0</v>
      </c>
      <c r="K803" s="43">
        <f>Table9[[#This Row],[Wages]]*'1 Spec Ed Teacher'!$H$3</f>
        <v>0</v>
      </c>
      <c r="L803" s="7"/>
      <c r="M803" s="7"/>
      <c r="N803" s="7"/>
      <c r="O803" s="7"/>
      <c r="R80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03" s="7"/>
      <c r="T803" s="7" t="str">
        <f>IFERROR(Table9[[#This Row],[Total Compensation]]/Table9[[#This Row],[Hours in School Year]],"")</f>
        <v/>
      </c>
      <c r="V803" s="7" t="str">
        <f t="shared" si="50"/>
        <v/>
      </c>
      <c r="Y803" s="8" t="str">
        <f t="shared" si="51"/>
        <v/>
      </c>
    </row>
    <row r="804" spans="2:25" x14ac:dyDescent="0.25">
      <c r="B804" s="1"/>
      <c r="C804" s="1"/>
      <c r="G804" s="7"/>
      <c r="H804" s="7">
        <f t="shared" si="48"/>
        <v>0</v>
      </c>
      <c r="I804" s="7"/>
      <c r="J804" s="7">
        <f t="shared" si="49"/>
        <v>0</v>
      </c>
      <c r="K804" s="43">
        <f>Table9[[#This Row],[Wages]]*'1 Spec Ed Teacher'!$H$3</f>
        <v>0</v>
      </c>
      <c r="L804" s="7"/>
      <c r="M804" s="7"/>
      <c r="N804" s="7"/>
      <c r="O804" s="7"/>
      <c r="R80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04" s="7"/>
      <c r="T804" s="7" t="str">
        <f>IFERROR(Table9[[#This Row],[Total Compensation]]/Table9[[#This Row],[Hours in School Year]],"")</f>
        <v/>
      </c>
      <c r="V804" s="7" t="str">
        <f t="shared" si="50"/>
        <v/>
      </c>
      <c r="Y804" s="8" t="str">
        <f t="shared" si="51"/>
        <v/>
      </c>
    </row>
    <row r="805" spans="2:25" x14ac:dyDescent="0.25">
      <c r="B805" s="1"/>
      <c r="C805" s="1"/>
      <c r="G805" s="7"/>
      <c r="H805" s="7">
        <f t="shared" si="48"/>
        <v>0</v>
      </c>
      <c r="I805" s="7"/>
      <c r="J805" s="7">
        <f t="shared" si="49"/>
        <v>0</v>
      </c>
      <c r="K805" s="43">
        <f>Table9[[#This Row],[Wages]]*'1 Spec Ed Teacher'!$H$3</f>
        <v>0</v>
      </c>
      <c r="L805" s="7"/>
      <c r="M805" s="7"/>
      <c r="N805" s="7"/>
      <c r="O805" s="7"/>
      <c r="R80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05" s="7"/>
      <c r="T805" s="7" t="str">
        <f>IFERROR(Table9[[#This Row],[Total Compensation]]/Table9[[#This Row],[Hours in School Year]],"")</f>
        <v/>
      </c>
      <c r="V805" s="7" t="str">
        <f t="shared" si="50"/>
        <v/>
      </c>
      <c r="Y805" s="8" t="str">
        <f t="shared" si="51"/>
        <v/>
      </c>
    </row>
    <row r="806" spans="2:25" x14ac:dyDescent="0.25">
      <c r="B806" s="1"/>
      <c r="C806" s="1"/>
      <c r="G806" s="7"/>
      <c r="H806" s="7">
        <f t="shared" si="48"/>
        <v>0</v>
      </c>
      <c r="I806" s="7"/>
      <c r="J806" s="7">
        <f t="shared" si="49"/>
        <v>0</v>
      </c>
      <c r="K806" s="43">
        <f>Table9[[#This Row],[Wages]]*'1 Spec Ed Teacher'!$H$3</f>
        <v>0</v>
      </c>
      <c r="L806" s="7"/>
      <c r="M806" s="7"/>
      <c r="N806" s="7"/>
      <c r="O806" s="7"/>
      <c r="R80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06" s="7"/>
      <c r="T806" s="7" t="str">
        <f>IFERROR(Table9[[#This Row],[Total Compensation]]/Table9[[#This Row],[Hours in School Year]],"")</f>
        <v/>
      </c>
      <c r="V806" s="7" t="str">
        <f t="shared" si="50"/>
        <v/>
      </c>
      <c r="Y806" s="8" t="str">
        <f t="shared" si="51"/>
        <v/>
      </c>
    </row>
    <row r="807" spans="2:25" x14ac:dyDescent="0.25">
      <c r="B807" s="1"/>
      <c r="C807" s="1"/>
      <c r="G807" s="7"/>
      <c r="H807" s="7">
        <f t="shared" si="48"/>
        <v>0</v>
      </c>
      <c r="I807" s="7"/>
      <c r="J807" s="7">
        <f t="shared" si="49"/>
        <v>0</v>
      </c>
      <c r="K807" s="43">
        <f>Table9[[#This Row],[Wages]]*'1 Spec Ed Teacher'!$H$3</f>
        <v>0</v>
      </c>
      <c r="L807" s="7"/>
      <c r="M807" s="7"/>
      <c r="N807" s="7"/>
      <c r="O807" s="7"/>
      <c r="R80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07" s="7"/>
      <c r="T807" s="7" t="str">
        <f>IFERROR(Table9[[#This Row],[Total Compensation]]/Table9[[#This Row],[Hours in School Year]],"")</f>
        <v/>
      </c>
      <c r="V807" s="7" t="str">
        <f t="shared" si="50"/>
        <v/>
      </c>
      <c r="Y807" s="8" t="str">
        <f t="shared" si="51"/>
        <v/>
      </c>
    </row>
    <row r="808" spans="2:25" x14ac:dyDescent="0.25">
      <c r="B808" s="1"/>
      <c r="C808" s="1"/>
      <c r="G808" s="7"/>
      <c r="H808" s="7">
        <f t="shared" si="48"/>
        <v>0</v>
      </c>
      <c r="I808" s="7"/>
      <c r="J808" s="7">
        <f t="shared" si="49"/>
        <v>0</v>
      </c>
      <c r="K808" s="43">
        <f>Table9[[#This Row],[Wages]]*'1 Spec Ed Teacher'!$H$3</f>
        <v>0</v>
      </c>
      <c r="L808" s="7"/>
      <c r="M808" s="7"/>
      <c r="N808" s="7"/>
      <c r="O808" s="7"/>
      <c r="R80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08" s="7"/>
      <c r="T808" s="7" t="str">
        <f>IFERROR(Table9[[#This Row],[Total Compensation]]/Table9[[#This Row],[Hours in School Year]],"")</f>
        <v/>
      </c>
      <c r="V808" s="7" t="str">
        <f t="shared" si="50"/>
        <v/>
      </c>
      <c r="Y808" s="8" t="str">
        <f t="shared" si="51"/>
        <v/>
      </c>
    </row>
    <row r="809" spans="2:25" x14ac:dyDescent="0.25">
      <c r="B809" s="1"/>
      <c r="C809" s="1"/>
      <c r="G809" s="7"/>
      <c r="H809" s="7">
        <f t="shared" si="48"/>
        <v>0</v>
      </c>
      <c r="I809" s="7"/>
      <c r="J809" s="7">
        <f t="shared" si="49"/>
        <v>0</v>
      </c>
      <c r="K809" s="43">
        <f>Table9[[#This Row],[Wages]]*'1 Spec Ed Teacher'!$H$3</f>
        <v>0</v>
      </c>
      <c r="L809" s="7"/>
      <c r="M809" s="7"/>
      <c r="N809" s="7"/>
      <c r="O809" s="7"/>
      <c r="R80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09" s="7"/>
      <c r="T809" s="7" t="str">
        <f>IFERROR(Table9[[#This Row],[Total Compensation]]/Table9[[#This Row],[Hours in School Year]],"")</f>
        <v/>
      </c>
      <c r="V809" s="7" t="str">
        <f t="shared" si="50"/>
        <v/>
      </c>
      <c r="Y809" s="8" t="str">
        <f t="shared" si="51"/>
        <v/>
      </c>
    </row>
    <row r="810" spans="2:25" x14ac:dyDescent="0.25">
      <c r="B810" s="1"/>
      <c r="C810" s="1"/>
      <c r="G810" s="7"/>
      <c r="H810" s="7">
        <f t="shared" si="48"/>
        <v>0</v>
      </c>
      <c r="I810" s="7"/>
      <c r="J810" s="7">
        <f t="shared" si="49"/>
        <v>0</v>
      </c>
      <c r="K810" s="43">
        <f>Table9[[#This Row],[Wages]]*'1 Spec Ed Teacher'!$H$3</f>
        <v>0</v>
      </c>
      <c r="L810" s="7"/>
      <c r="M810" s="7"/>
      <c r="N810" s="7"/>
      <c r="O810" s="7"/>
      <c r="R81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10" s="7"/>
      <c r="T810" s="7" t="str">
        <f>IFERROR(Table9[[#This Row],[Total Compensation]]/Table9[[#This Row],[Hours in School Year]],"")</f>
        <v/>
      </c>
      <c r="V810" s="7" t="str">
        <f t="shared" si="50"/>
        <v/>
      </c>
      <c r="Y810" s="8" t="str">
        <f t="shared" si="51"/>
        <v/>
      </c>
    </row>
    <row r="811" spans="2:25" x14ac:dyDescent="0.25">
      <c r="B811" s="1"/>
      <c r="C811" s="1"/>
      <c r="G811" s="7"/>
      <c r="H811" s="7">
        <f t="shared" si="48"/>
        <v>0</v>
      </c>
      <c r="I811" s="7"/>
      <c r="J811" s="7">
        <f t="shared" si="49"/>
        <v>0</v>
      </c>
      <c r="K811" s="43">
        <f>Table9[[#This Row],[Wages]]*'1 Spec Ed Teacher'!$H$3</f>
        <v>0</v>
      </c>
      <c r="L811" s="7"/>
      <c r="M811" s="7"/>
      <c r="N811" s="7"/>
      <c r="O811" s="7"/>
      <c r="R81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11" s="7"/>
      <c r="T811" s="7" t="str">
        <f>IFERROR(Table9[[#This Row],[Total Compensation]]/Table9[[#This Row],[Hours in School Year]],"")</f>
        <v/>
      </c>
      <c r="V811" s="7" t="str">
        <f t="shared" si="50"/>
        <v/>
      </c>
      <c r="Y811" s="8" t="str">
        <f t="shared" si="51"/>
        <v/>
      </c>
    </row>
    <row r="812" spans="2:25" x14ac:dyDescent="0.25">
      <c r="B812" s="1"/>
      <c r="C812" s="1"/>
      <c r="G812" s="7"/>
      <c r="H812" s="7">
        <f t="shared" si="48"/>
        <v>0</v>
      </c>
      <c r="I812" s="7"/>
      <c r="J812" s="7">
        <f t="shared" si="49"/>
        <v>0</v>
      </c>
      <c r="K812" s="43">
        <f>Table9[[#This Row],[Wages]]*'1 Spec Ed Teacher'!$H$3</f>
        <v>0</v>
      </c>
      <c r="L812" s="7"/>
      <c r="M812" s="7"/>
      <c r="N812" s="7"/>
      <c r="O812" s="7"/>
      <c r="R81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12" s="7"/>
      <c r="T812" s="7" t="str">
        <f>IFERROR(Table9[[#This Row],[Total Compensation]]/Table9[[#This Row],[Hours in School Year]],"")</f>
        <v/>
      </c>
      <c r="V812" s="7" t="str">
        <f t="shared" si="50"/>
        <v/>
      </c>
      <c r="Y812" s="8" t="str">
        <f t="shared" si="51"/>
        <v/>
      </c>
    </row>
    <row r="813" spans="2:25" x14ac:dyDescent="0.25">
      <c r="B813" s="1"/>
      <c r="C813" s="1"/>
      <c r="G813" s="7"/>
      <c r="H813" s="7">
        <f t="shared" si="48"/>
        <v>0</v>
      </c>
      <c r="I813" s="7"/>
      <c r="J813" s="7">
        <f t="shared" si="49"/>
        <v>0</v>
      </c>
      <c r="K813" s="43">
        <f>Table9[[#This Row],[Wages]]*'1 Spec Ed Teacher'!$H$3</f>
        <v>0</v>
      </c>
      <c r="L813" s="7"/>
      <c r="M813" s="7"/>
      <c r="N813" s="7"/>
      <c r="O813" s="7"/>
      <c r="R81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13" s="7"/>
      <c r="T813" s="7" t="str">
        <f>IFERROR(Table9[[#This Row],[Total Compensation]]/Table9[[#This Row],[Hours in School Year]],"")</f>
        <v/>
      </c>
      <c r="V813" s="7" t="str">
        <f t="shared" si="50"/>
        <v/>
      </c>
      <c r="Y813" s="8" t="str">
        <f t="shared" si="51"/>
        <v/>
      </c>
    </row>
    <row r="814" spans="2:25" x14ac:dyDescent="0.25">
      <c r="B814" s="1"/>
      <c r="C814" s="1"/>
      <c r="G814" s="7"/>
      <c r="H814" s="7">
        <f t="shared" si="48"/>
        <v>0</v>
      </c>
      <c r="I814" s="7"/>
      <c r="J814" s="7">
        <f t="shared" si="49"/>
        <v>0</v>
      </c>
      <c r="K814" s="43">
        <f>Table9[[#This Row],[Wages]]*'1 Spec Ed Teacher'!$H$3</f>
        <v>0</v>
      </c>
      <c r="L814" s="7"/>
      <c r="M814" s="7"/>
      <c r="N814" s="7"/>
      <c r="O814" s="7"/>
      <c r="R81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14" s="7"/>
      <c r="T814" s="7" t="str">
        <f>IFERROR(Table9[[#This Row],[Total Compensation]]/Table9[[#This Row],[Hours in School Year]],"")</f>
        <v/>
      </c>
      <c r="V814" s="7" t="str">
        <f t="shared" si="50"/>
        <v/>
      </c>
      <c r="Y814" s="8" t="str">
        <f t="shared" si="51"/>
        <v/>
      </c>
    </row>
    <row r="815" spans="2:25" x14ac:dyDescent="0.25">
      <c r="B815" s="1"/>
      <c r="C815" s="1"/>
      <c r="G815" s="7"/>
      <c r="H815" s="7">
        <f t="shared" si="48"/>
        <v>0</v>
      </c>
      <c r="I815" s="7"/>
      <c r="J815" s="7">
        <f t="shared" si="49"/>
        <v>0</v>
      </c>
      <c r="K815" s="43">
        <f>Table9[[#This Row],[Wages]]*'1 Spec Ed Teacher'!$H$3</f>
        <v>0</v>
      </c>
      <c r="L815" s="7"/>
      <c r="M815" s="7"/>
      <c r="N815" s="7"/>
      <c r="O815" s="7"/>
      <c r="R81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15" s="7"/>
      <c r="T815" s="7" t="str">
        <f>IFERROR(Table9[[#This Row],[Total Compensation]]/Table9[[#This Row],[Hours in School Year]],"")</f>
        <v/>
      </c>
      <c r="V815" s="7" t="str">
        <f t="shared" si="50"/>
        <v/>
      </c>
      <c r="Y815" s="8" t="str">
        <f t="shared" si="51"/>
        <v/>
      </c>
    </row>
    <row r="816" spans="2:25" x14ac:dyDescent="0.25">
      <c r="B816" s="1"/>
      <c r="C816" s="1"/>
      <c r="G816" s="7"/>
      <c r="H816" s="7">
        <f t="shared" si="48"/>
        <v>0</v>
      </c>
      <c r="I816" s="7"/>
      <c r="J816" s="7">
        <f t="shared" si="49"/>
        <v>0</v>
      </c>
      <c r="K816" s="43">
        <f>Table9[[#This Row],[Wages]]*'1 Spec Ed Teacher'!$H$3</f>
        <v>0</v>
      </c>
      <c r="L816" s="7"/>
      <c r="M816" s="7"/>
      <c r="N816" s="7"/>
      <c r="O816" s="7"/>
      <c r="R81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16" s="7"/>
      <c r="T816" s="7" t="str">
        <f>IFERROR(Table9[[#This Row],[Total Compensation]]/Table9[[#This Row],[Hours in School Year]],"")</f>
        <v/>
      </c>
      <c r="V816" s="7" t="str">
        <f t="shared" si="50"/>
        <v/>
      </c>
      <c r="Y816" s="8" t="str">
        <f t="shared" si="51"/>
        <v/>
      </c>
    </row>
    <row r="817" spans="2:25" x14ac:dyDescent="0.25">
      <c r="B817" s="1"/>
      <c r="C817" s="1"/>
      <c r="G817" s="7"/>
      <c r="H817" s="7">
        <f t="shared" si="48"/>
        <v>0</v>
      </c>
      <c r="I817" s="7"/>
      <c r="J817" s="7">
        <f t="shared" si="49"/>
        <v>0</v>
      </c>
      <c r="K817" s="43">
        <f>Table9[[#This Row],[Wages]]*'1 Spec Ed Teacher'!$H$3</f>
        <v>0</v>
      </c>
      <c r="L817" s="7"/>
      <c r="M817" s="7"/>
      <c r="N817" s="7"/>
      <c r="O817" s="7"/>
      <c r="R81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17" s="7"/>
      <c r="T817" s="7" t="str">
        <f>IFERROR(Table9[[#This Row],[Total Compensation]]/Table9[[#This Row],[Hours in School Year]],"")</f>
        <v/>
      </c>
      <c r="V817" s="7" t="str">
        <f t="shared" si="50"/>
        <v/>
      </c>
      <c r="Y817" s="8" t="str">
        <f t="shared" si="51"/>
        <v/>
      </c>
    </row>
    <row r="818" spans="2:25" x14ac:dyDescent="0.25">
      <c r="B818" s="1"/>
      <c r="C818" s="1"/>
      <c r="G818" s="7"/>
      <c r="H818" s="7">
        <f t="shared" si="48"/>
        <v>0</v>
      </c>
      <c r="I818" s="7"/>
      <c r="J818" s="7">
        <f t="shared" si="49"/>
        <v>0</v>
      </c>
      <c r="K818" s="43">
        <f>Table9[[#This Row],[Wages]]*'1 Spec Ed Teacher'!$H$3</f>
        <v>0</v>
      </c>
      <c r="L818" s="7"/>
      <c r="M818" s="7"/>
      <c r="N818" s="7"/>
      <c r="O818" s="7"/>
      <c r="R81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18" s="7"/>
      <c r="T818" s="7" t="str">
        <f>IFERROR(Table9[[#This Row],[Total Compensation]]/Table9[[#This Row],[Hours in School Year]],"")</f>
        <v/>
      </c>
      <c r="V818" s="7" t="str">
        <f t="shared" si="50"/>
        <v/>
      </c>
      <c r="Y818" s="8" t="str">
        <f t="shared" si="51"/>
        <v/>
      </c>
    </row>
    <row r="819" spans="2:25" x14ac:dyDescent="0.25">
      <c r="B819" s="1"/>
      <c r="C819" s="1"/>
      <c r="G819" s="7"/>
      <c r="H819" s="7">
        <f t="shared" si="48"/>
        <v>0</v>
      </c>
      <c r="I819" s="7"/>
      <c r="J819" s="7">
        <f t="shared" si="49"/>
        <v>0</v>
      </c>
      <c r="K819" s="43">
        <f>Table9[[#This Row],[Wages]]*'1 Spec Ed Teacher'!$H$3</f>
        <v>0</v>
      </c>
      <c r="L819" s="7"/>
      <c r="M819" s="7"/>
      <c r="N819" s="7"/>
      <c r="O819" s="7"/>
      <c r="R81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19" s="7"/>
      <c r="T819" s="7" t="str">
        <f>IFERROR(Table9[[#This Row],[Total Compensation]]/Table9[[#This Row],[Hours in School Year]],"")</f>
        <v/>
      </c>
      <c r="V819" s="7" t="str">
        <f t="shared" si="50"/>
        <v/>
      </c>
      <c r="Y819" s="8" t="str">
        <f t="shared" si="51"/>
        <v/>
      </c>
    </row>
    <row r="820" spans="2:25" x14ac:dyDescent="0.25">
      <c r="B820" s="1"/>
      <c r="C820" s="1"/>
      <c r="G820" s="7"/>
      <c r="H820" s="7">
        <f t="shared" si="48"/>
        <v>0</v>
      </c>
      <c r="I820" s="7"/>
      <c r="J820" s="7">
        <f t="shared" si="49"/>
        <v>0</v>
      </c>
      <c r="K820" s="43">
        <f>Table9[[#This Row],[Wages]]*'1 Spec Ed Teacher'!$H$3</f>
        <v>0</v>
      </c>
      <c r="L820" s="7"/>
      <c r="M820" s="7"/>
      <c r="N820" s="7"/>
      <c r="O820" s="7"/>
      <c r="R82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20" s="7"/>
      <c r="T820" s="7" t="str">
        <f>IFERROR(Table9[[#This Row],[Total Compensation]]/Table9[[#This Row],[Hours in School Year]],"")</f>
        <v/>
      </c>
      <c r="V820" s="7" t="str">
        <f t="shared" si="50"/>
        <v/>
      </c>
      <c r="Y820" s="8" t="str">
        <f t="shared" si="51"/>
        <v/>
      </c>
    </row>
    <row r="821" spans="2:25" x14ac:dyDescent="0.25">
      <c r="B821" s="1"/>
      <c r="C821" s="1"/>
      <c r="G821" s="7"/>
      <c r="H821" s="7">
        <f t="shared" si="48"/>
        <v>0</v>
      </c>
      <c r="I821" s="7"/>
      <c r="J821" s="7">
        <f t="shared" si="49"/>
        <v>0</v>
      </c>
      <c r="K821" s="43">
        <f>Table9[[#This Row],[Wages]]*'1 Spec Ed Teacher'!$H$3</f>
        <v>0</v>
      </c>
      <c r="L821" s="7"/>
      <c r="M821" s="7"/>
      <c r="N821" s="7"/>
      <c r="O821" s="7"/>
      <c r="R82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21" s="7"/>
      <c r="T821" s="7" t="str">
        <f>IFERROR(Table9[[#This Row],[Total Compensation]]/Table9[[#This Row],[Hours in School Year]],"")</f>
        <v/>
      </c>
      <c r="V821" s="7" t="str">
        <f t="shared" si="50"/>
        <v/>
      </c>
      <c r="Y821" s="8" t="str">
        <f t="shared" si="51"/>
        <v/>
      </c>
    </row>
    <row r="822" spans="2:25" x14ac:dyDescent="0.25">
      <c r="B822" s="1"/>
      <c r="C822" s="1"/>
      <c r="G822" s="7"/>
      <c r="H822" s="7">
        <f t="shared" si="48"/>
        <v>0</v>
      </c>
      <c r="I822" s="7"/>
      <c r="J822" s="7">
        <f t="shared" si="49"/>
        <v>0</v>
      </c>
      <c r="K822" s="43">
        <f>Table9[[#This Row],[Wages]]*'1 Spec Ed Teacher'!$H$3</f>
        <v>0</v>
      </c>
      <c r="L822" s="7"/>
      <c r="M822" s="7"/>
      <c r="N822" s="7"/>
      <c r="O822" s="7"/>
      <c r="R82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22" s="7"/>
      <c r="T822" s="7" t="str">
        <f>IFERROR(Table9[[#This Row],[Total Compensation]]/Table9[[#This Row],[Hours in School Year]],"")</f>
        <v/>
      </c>
      <c r="V822" s="7" t="str">
        <f t="shared" si="50"/>
        <v/>
      </c>
      <c r="Y822" s="8" t="str">
        <f t="shared" si="51"/>
        <v/>
      </c>
    </row>
    <row r="823" spans="2:25" x14ac:dyDescent="0.25">
      <c r="B823" s="1"/>
      <c r="C823" s="1"/>
      <c r="G823" s="7"/>
      <c r="H823" s="7">
        <f t="shared" si="48"/>
        <v>0</v>
      </c>
      <c r="I823" s="7"/>
      <c r="J823" s="7">
        <f t="shared" si="49"/>
        <v>0</v>
      </c>
      <c r="K823" s="43">
        <f>Table9[[#This Row],[Wages]]*'1 Spec Ed Teacher'!$H$3</f>
        <v>0</v>
      </c>
      <c r="L823" s="7"/>
      <c r="M823" s="7"/>
      <c r="N823" s="7"/>
      <c r="O823" s="7"/>
      <c r="R82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23" s="7"/>
      <c r="T823" s="7" t="str">
        <f>IFERROR(Table9[[#This Row],[Total Compensation]]/Table9[[#This Row],[Hours in School Year]],"")</f>
        <v/>
      </c>
      <c r="V823" s="7" t="str">
        <f t="shared" si="50"/>
        <v/>
      </c>
      <c r="Y823" s="8" t="str">
        <f t="shared" si="51"/>
        <v/>
      </c>
    </row>
    <row r="824" spans="2:25" x14ac:dyDescent="0.25">
      <c r="B824" s="1"/>
      <c r="C824" s="1"/>
      <c r="G824" s="7"/>
      <c r="H824" s="7">
        <f t="shared" si="48"/>
        <v>0</v>
      </c>
      <c r="I824" s="7"/>
      <c r="J824" s="7">
        <f t="shared" si="49"/>
        <v>0</v>
      </c>
      <c r="K824" s="43">
        <f>Table9[[#This Row],[Wages]]*'1 Spec Ed Teacher'!$H$3</f>
        <v>0</v>
      </c>
      <c r="L824" s="7"/>
      <c r="M824" s="7"/>
      <c r="N824" s="7"/>
      <c r="O824" s="7"/>
      <c r="R82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24" s="7"/>
      <c r="T824" s="7" t="str">
        <f>IFERROR(Table9[[#This Row],[Total Compensation]]/Table9[[#This Row],[Hours in School Year]],"")</f>
        <v/>
      </c>
      <c r="V824" s="7" t="str">
        <f t="shared" si="50"/>
        <v/>
      </c>
      <c r="Y824" s="8" t="str">
        <f t="shared" si="51"/>
        <v/>
      </c>
    </row>
    <row r="825" spans="2:25" x14ac:dyDescent="0.25">
      <c r="B825" s="1"/>
      <c r="C825" s="1"/>
      <c r="G825" s="7"/>
      <c r="H825" s="7">
        <f t="shared" si="48"/>
        <v>0</v>
      </c>
      <c r="I825" s="7"/>
      <c r="J825" s="7">
        <f t="shared" si="49"/>
        <v>0</v>
      </c>
      <c r="K825" s="43">
        <f>Table9[[#This Row],[Wages]]*'1 Spec Ed Teacher'!$H$3</f>
        <v>0</v>
      </c>
      <c r="L825" s="7"/>
      <c r="M825" s="7"/>
      <c r="N825" s="7"/>
      <c r="O825" s="7"/>
      <c r="R82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25" s="7"/>
      <c r="T825" s="7" t="str">
        <f>IFERROR(Table9[[#This Row],[Total Compensation]]/Table9[[#This Row],[Hours in School Year]],"")</f>
        <v/>
      </c>
      <c r="V825" s="7" t="str">
        <f t="shared" si="50"/>
        <v/>
      </c>
      <c r="Y825" s="8" t="str">
        <f t="shared" si="51"/>
        <v/>
      </c>
    </row>
    <row r="826" spans="2:25" x14ac:dyDescent="0.25">
      <c r="B826" s="1"/>
      <c r="C826" s="1"/>
      <c r="G826" s="7"/>
      <c r="H826" s="7">
        <f t="shared" si="48"/>
        <v>0</v>
      </c>
      <c r="I826" s="7"/>
      <c r="J826" s="7">
        <f t="shared" si="49"/>
        <v>0</v>
      </c>
      <c r="K826" s="43">
        <f>Table9[[#This Row],[Wages]]*'1 Spec Ed Teacher'!$H$3</f>
        <v>0</v>
      </c>
      <c r="L826" s="7"/>
      <c r="M826" s="7"/>
      <c r="N826" s="7"/>
      <c r="O826" s="7"/>
      <c r="R82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26" s="7"/>
      <c r="T826" s="7" t="str">
        <f>IFERROR(Table9[[#This Row],[Total Compensation]]/Table9[[#This Row],[Hours in School Year]],"")</f>
        <v/>
      </c>
      <c r="V826" s="7" t="str">
        <f t="shared" si="50"/>
        <v/>
      </c>
      <c r="Y826" s="8" t="str">
        <f t="shared" si="51"/>
        <v/>
      </c>
    </row>
    <row r="827" spans="2:25" x14ac:dyDescent="0.25">
      <c r="B827" s="1"/>
      <c r="C827" s="1"/>
      <c r="G827" s="7"/>
      <c r="H827" s="7">
        <f t="shared" si="48"/>
        <v>0</v>
      </c>
      <c r="I827" s="7"/>
      <c r="J827" s="7">
        <f t="shared" si="49"/>
        <v>0</v>
      </c>
      <c r="K827" s="43">
        <f>Table9[[#This Row],[Wages]]*'1 Spec Ed Teacher'!$H$3</f>
        <v>0</v>
      </c>
      <c r="L827" s="7"/>
      <c r="M827" s="7"/>
      <c r="N827" s="7"/>
      <c r="O827" s="7"/>
      <c r="R82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27" s="7"/>
      <c r="T827" s="7" t="str">
        <f>IFERROR(Table9[[#This Row],[Total Compensation]]/Table9[[#This Row],[Hours in School Year]],"")</f>
        <v/>
      </c>
      <c r="V827" s="7" t="str">
        <f t="shared" si="50"/>
        <v/>
      </c>
      <c r="Y827" s="8" t="str">
        <f t="shared" si="51"/>
        <v/>
      </c>
    </row>
    <row r="828" spans="2:25" x14ac:dyDescent="0.25">
      <c r="B828" s="1"/>
      <c r="C828" s="1"/>
      <c r="G828" s="7"/>
      <c r="H828" s="7">
        <f t="shared" si="48"/>
        <v>0</v>
      </c>
      <c r="I828" s="7"/>
      <c r="J828" s="7">
        <f t="shared" si="49"/>
        <v>0</v>
      </c>
      <c r="K828" s="43">
        <f>Table9[[#This Row],[Wages]]*'1 Spec Ed Teacher'!$H$3</f>
        <v>0</v>
      </c>
      <c r="L828" s="7"/>
      <c r="M828" s="7"/>
      <c r="N828" s="7"/>
      <c r="O828" s="7"/>
      <c r="R82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28" s="7"/>
      <c r="T828" s="7" t="str">
        <f>IFERROR(Table9[[#This Row],[Total Compensation]]/Table9[[#This Row],[Hours in School Year]],"")</f>
        <v/>
      </c>
      <c r="V828" s="7" t="str">
        <f t="shared" si="50"/>
        <v/>
      </c>
      <c r="Y828" s="8" t="str">
        <f t="shared" si="51"/>
        <v/>
      </c>
    </row>
    <row r="829" spans="2:25" x14ac:dyDescent="0.25">
      <c r="B829" s="1"/>
      <c r="C829" s="1"/>
      <c r="G829" s="7"/>
      <c r="H829" s="7">
        <f t="shared" si="48"/>
        <v>0</v>
      </c>
      <c r="I829" s="7"/>
      <c r="J829" s="7">
        <f t="shared" si="49"/>
        <v>0</v>
      </c>
      <c r="K829" s="43">
        <f>Table9[[#This Row],[Wages]]*'1 Spec Ed Teacher'!$H$3</f>
        <v>0</v>
      </c>
      <c r="L829" s="7"/>
      <c r="M829" s="7"/>
      <c r="N829" s="7"/>
      <c r="O829" s="7"/>
      <c r="R82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29" s="7"/>
      <c r="T829" s="7" t="str">
        <f>IFERROR(Table9[[#This Row],[Total Compensation]]/Table9[[#This Row],[Hours in School Year]],"")</f>
        <v/>
      </c>
      <c r="V829" s="7" t="str">
        <f t="shared" si="50"/>
        <v/>
      </c>
      <c r="Y829" s="8" t="str">
        <f t="shared" si="51"/>
        <v/>
      </c>
    </row>
    <row r="830" spans="2:25" x14ac:dyDescent="0.25">
      <c r="B830" s="1"/>
      <c r="C830" s="1"/>
      <c r="G830" s="7"/>
      <c r="H830" s="7">
        <f t="shared" si="48"/>
        <v>0</v>
      </c>
      <c r="I830" s="7"/>
      <c r="J830" s="7">
        <f t="shared" si="49"/>
        <v>0</v>
      </c>
      <c r="K830" s="43">
        <f>Table9[[#This Row],[Wages]]*'1 Spec Ed Teacher'!$H$3</f>
        <v>0</v>
      </c>
      <c r="L830" s="7"/>
      <c r="M830" s="7"/>
      <c r="N830" s="7"/>
      <c r="O830" s="7"/>
      <c r="R83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30" s="7"/>
      <c r="T830" s="7" t="str">
        <f>IFERROR(Table9[[#This Row],[Total Compensation]]/Table9[[#This Row],[Hours in School Year]],"")</f>
        <v/>
      </c>
      <c r="V830" s="7" t="str">
        <f t="shared" si="50"/>
        <v/>
      </c>
      <c r="Y830" s="8" t="str">
        <f t="shared" si="51"/>
        <v/>
      </c>
    </row>
    <row r="831" spans="2:25" x14ac:dyDescent="0.25">
      <c r="B831" s="1"/>
      <c r="C831" s="1"/>
      <c r="G831" s="7"/>
      <c r="H831" s="7">
        <f t="shared" si="48"/>
        <v>0</v>
      </c>
      <c r="I831" s="7"/>
      <c r="J831" s="7">
        <f t="shared" si="49"/>
        <v>0</v>
      </c>
      <c r="K831" s="43">
        <f>Table9[[#This Row],[Wages]]*'1 Spec Ed Teacher'!$H$3</f>
        <v>0</v>
      </c>
      <c r="L831" s="7"/>
      <c r="M831" s="7"/>
      <c r="N831" s="7"/>
      <c r="O831" s="7"/>
      <c r="R83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31" s="7"/>
      <c r="T831" s="7" t="str">
        <f>IFERROR(Table9[[#This Row],[Total Compensation]]/Table9[[#This Row],[Hours in School Year]],"")</f>
        <v/>
      </c>
      <c r="V831" s="7" t="str">
        <f t="shared" si="50"/>
        <v/>
      </c>
      <c r="Y831" s="8" t="str">
        <f t="shared" si="51"/>
        <v/>
      </c>
    </row>
    <row r="832" spans="2:25" x14ac:dyDescent="0.25">
      <c r="B832" s="1"/>
      <c r="C832" s="1"/>
      <c r="G832" s="7"/>
      <c r="H832" s="7">
        <f t="shared" si="48"/>
        <v>0</v>
      </c>
      <c r="I832" s="7"/>
      <c r="J832" s="7">
        <f t="shared" si="49"/>
        <v>0</v>
      </c>
      <c r="K832" s="43">
        <f>Table9[[#This Row],[Wages]]*'1 Spec Ed Teacher'!$H$3</f>
        <v>0</v>
      </c>
      <c r="L832" s="7"/>
      <c r="M832" s="7"/>
      <c r="N832" s="7"/>
      <c r="O832" s="7"/>
      <c r="R83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32" s="7"/>
      <c r="T832" s="7" t="str">
        <f>IFERROR(Table9[[#This Row],[Total Compensation]]/Table9[[#This Row],[Hours in School Year]],"")</f>
        <v/>
      </c>
      <c r="V832" s="7" t="str">
        <f t="shared" si="50"/>
        <v/>
      </c>
      <c r="Y832" s="8" t="str">
        <f t="shared" si="51"/>
        <v/>
      </c>
    </row>
    <row r="833" spans="2:25" x14ac:dyDescent="0.25">
      <c r="B833" s="1"/>
      <c r="C833" s="1"/>
      <c r="G833" s="7"/>
      <c r="H833" s="7">
        <f t="shared" si="48"/>
        <v>0</v>
      </c>
      <c r="I833" s="7"/>
      <c r="J833" s="7">
        <f t="shared" si="49"/>
        <v>0</v>
      </c>
      <c r="K833" s="43">
        <f>Table9[[#This Row],[Wages]]*'1 Spec Ed Teacher'!$H$3</f>
        <v>0</v>
      </c>
      <c r="L833" s="7"/>
      <c r="M833" s="7"/>
      <c r="N833" s="7"/>
      <c r="O833" s="7"/>
      <c r="R83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33" s="7"/>
      <c r="T833" s="7" t="str">
        <f>IFERROR(Table9[[#This Row],[Total Compensation]]/Table9[[#This Row],[Hours in School Year]],"")</f>
        <v/>
      </c>
      <c r="V833" s="7" t="str">
        <f t="shared" si="50"/>
        <v/>
      </c>
      <c r="Y833" s="8" t="str">
        <f t="shared" si="51"/>
        <v/>
      </c>
    </row>
    <row r="834" spans="2:25" x14ac:dyDescent="0.25">
      <c r="B834" s="1"/>
      <c r="C834" s="1"/>
      <c r="G834" s="7"/>
      <c r="H834" s="7">
        <f t="shared" si="48"/>
        <v>0</v>
      </c>
      <c r="I834" s="7"/>
      <c r="J834" s="7">
        <f t="shared" si="49"/>
        <v>0</v>
      </c>
      <c r="K834" s="43">
        <f>Table9[[#This Row],[Wages]]*'1 Spec Ed Teacher'!$H$3</f>
        <v>0</v>
      </c>
      <c r="L834" s="7"/>
      <c r="M834" s="7"/>
      <c r="N834" s="7"/>
      <c r="O834" s="7"/>
      <c r="R83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34" s="7"/>
      <c r="T834" s="7" t="str">
        <f>IFERROR(Table9[[#This Row],[Total Compensation]]/Table9[[#This Row],[Hours in School Year]],"")</f>
        <v/>
      </c>
      <c r="V834" s="7" t="str">
        <f t="shared" si="50"/>
        <v/>
      </c>
      <c r="Y834" s="8" t="str">
        <f t="shared" si="51"/>
        <v/>
      </c>
    </row>
    <row r="835" spans="2:25" x14ac:dyDescent="0.25">
      <c r="B835" s="1"/>
      <c r="C835" s="1"/>
      <c r="G835" s="7"/>
      <c r="H835" s="7">
        <f t="shared" si="48"/>
        <v>0</v>
      </c>
      <c r="I835" s="7"/>
      <c r="J835" s="7">
        <f t="shared" si="49"/>
        <v>0</v>
      </c>
      <c r="K835" s="43">
        <f>Table9[[#This Row],[Wages]]*'1 Spec Ed Teacher'!$H$3</f>
        <v>0</v>
      </c>
      <c r="L835" s="7"/>
      <c r="M835" s="7"/>
      <c r="N835" s="7"/>
      <c r="O835" s="7"/>
      <c r="R83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35" s="7"/>
      <c r="T835" s="7" t="str">
        <f>IFERROR(Table9[[#This Row],[Total Compensation]]/Table9[[#This Row],[Hours in School Year]],"")</f>
        <v/>
      </c>
      <c r="V835" s="7" t="str">
        <f t="shared" si="50"/>
        <v/>
      </c>
      <c r="Y835" s="8" t="str">
        <f t="shared" si="51"/>
        <v/>
      </c>
    </row>
    <row r="836" spans="2:25" x14ac:dyDescent="0.25">
      <c r="B836" s="1"/>
      <c r="C836" s="1"/>
      <c r="G836" s="7"/>
      <c r="H836" s="7">
        <f t="shared" si="48"/>
        <v>0</v>
      </c>
      <c r="I836" s="7"/>
      <c r="J836" s="7">
        <f t="shared" si="49"/>
        <v>0</v>
      </c>
      <c r="K836" s="43">
        <f>Table9[[#This Row],[Wages]]*'1 Spec Ed Teacher'!$H$3</f>
        <v>0</v>
      </c>
      <c r="L836" s="7"/>
      <c r="M836" s="7"/>
      <c r="N836" s="7"/>
      <c r="O836" s="7"/>
      <c r="R83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36" s="7"/>
      <c r="T836" s="7" t="str">
        <f>IFERROR(Table9[[#This Row],[Total Compensation]]/Table9[[#This Row],[Hours in School Year]],"")</f>
        <v/>
      </c>
      <c r="V836" s="7" t="str">
        <f t="shared" si="50"/>
        <v/>
      </c>
      <c r="Y836" s="8" t="str">
        <f t="shared" si="51"/>
        <v/>
      </c>
    </row>
    <row r="837" spans="2:25" x14ac:dyDescent="0.25">
      <c r="B837" s="1"/>
      <c r="C837" s="1"/>
      <c r="G837" s="7"/>
      <c r="H837" s="7">
        <f t="shared" ref="H837:H900" si="52">G837*0.14</f>
        <v>0</v>
      </c>
      <c r="I837" s="7"/>
      <c r="J837" s="7">
        <f t="shared" ref="J837:J900" si="53">G837*0.0145</f>
        <v>0</v>
      </c>
      <c r="K837" s="43">
        <f>Table9[[#This Row],[Wages]]*'1 Spec Ed Teacher'!$H$3</f>
        <v>0</v>
      </c>
      <c r="L837" s="7"/>
      <c r="M837" s="7"/>
      <c r="N837" s="7"/>
      <c r="O837" s="7"/>
      <c r="R83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37" s="7"/>
      <c r="T837" s="7" t="str">
        <f>IFERROR(Table9[[#This Row],[Total Compensation]]/Table9[[#This Row],[Hours in School Year]],"")</f>
        <v/>
      </c>
      <c r="V837" s="7" t="str">
        <f t="shared" ref="V837:V900" si="54">IFERROR(IF(D837&gt;0,D837*U837,T837*U837),"")</f>
        <v/>
      </c>
      <c r="Y837" s="8" t="str">
        <f t="shared" si="51"/>
        <v/>
      </c>
    </row>
    <row r="838" spans="2:25" x14ac:dyDescent="0.25">
      <c r="B838" s="1"/>
      <c r="C838" s="1"/>
      <c r="G838" s="7"/>
      <c r="H838" s="7">
        <f t="shared" si="52"/>
        <v>0</v>
      </c>
      <c r="I838" s="7"/>
      <c r="J838" s="7">
        <f t="shared" si="53"/>
        <v>0</v>
      </c>
      <c r="K838" s="43">
        <f>Table9[[#This Row],[Wages]]*'1 Spec Ed Teacher'!$H$3</f>
        <v>0</v>
      </c>
      <c r="L838" s="7"/>
      <c r="M838" s="7"/>
      <c r="N838" s="7"/>
      <c r="O838" s="7"/>
      <c r="R83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38" s="7"/>
      <c r="T838" s="7" t="str">
        <f>IFERROR(Table9[[#This Row],[Total Compensation]]/Table9[[#This Row],[Hours in School Year]],"")</f>
        <v/>
      </c>
      <c r="V838" s="7" t="str">
        <f t="shared" si="54"/>
        <v/>
      </c>
      <c r="Y838" s="8" t="str">
        <f t="shared" ref="Y838:Y901" si="55">IFERROR(V838/W838*X838,"")</f>
        <v/>
      </c>
    </row>
    <row r="839" spans="2:25" x14ac:dyDescent="0.25">
      <c r="B839" s="1"/>
      <c r="C839" s="1"/>
      <c r="G839" s="7"/>
      <c r="H839" s="7">
        <f t="shared" si="52"/>
        <v>0</v>
      </c>
      <c r="I839" s="7"/>
      <c r="J839" s="7">
        <f t="shared" si="53"/>
        <v>0</v>
      </c>
      <c r="K839" s="43">
        <f>Table9[[#This Row],[Wages]]*'1 Spec Ed Teacher'!$H$3</f>
        <v>0</v>
      </c>
      <c r="L839" s="7"/>
      <c r="M839" s="7"/>
      <c r="N839" s="7"/>
      <c r="O839" s="7"/>
      <c r="R83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39" s="7"/>
      <c r="T839" s="7" t="str">
        <f>IFERROR(Table9[[#This Row],[Total Compensation]]/Table9[[#This Row],[Hours in School Year]],"")</f>
        <v/>
      </c>
      <c r="V839" s="7" t="str">
        <f t="shared" si="54"/>
        <v/>
      </c>
      <c r="Y839" s="8" t="str">
        <f t="shared" si="55"/>
        <v/>
      </c>
    </row>
    <row r="840" spans="2:25" x14ac:dyDescent="0.25">
      <c r="B840" s="1"/>
      <c r="C840" s="1"/>
      <c r="G840" s="7"/>
      <c r="H840" s="7">
        <f t="shared" si="52"/>
        <v>0</v>
      </c>
      <c r="I840" s="7"/>
      <c r="J840" s="7">
        <f t="shared" si="53"/>
        <v>0</v>
      </c>
      <c r="K840" s="43">
        <f>Table9[[#This Row],[Wages]]*'1 Spec Ed Teacher'!$H$3</f>
        <v>0</v>
      </c>
      <c r="L840" s="7"/>
      <c r="M840" s="7"/>
      <c r="N840" s="7"/>
      <c r="O840" s="7"/>
      <c r="R84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40" s="7"/>
      <c r="T840" s="7" t="str">
        <f>IFERROR(Table9[[#This Row],[Total Compensation]]/Table9[[#This Row],[Hours in School Year]],"")</f>
        <v/>
      </c>
      <c r="V840" s="7" t="str">
        <f t="shared" si="54"/>
        <v/>
      </c>
      <c r="Y840" s="8" t="str">
        <f t="shared" si="55"/>
        <v/>
      </c>
    </row>
    <row r="841" spans="2:25" x14ac:dyDescent="0.25">
      <c r="B841" s="1"/>
      <c r="C841" s="1"/>
      <c r="G841" s="7"/>
      <c r="H841" s="7">
        <f t="shared" si="52"/>
        <v>0</v>
      </c>
      <c r="I841" s="7"/>
      <c r="J841" s="7">
        <f t="shared" si="53"/>
        <v>0</v>
      </c>
      <c r="K841" s="43">
        <f>Table9[[#This Row],[Wages]]*'1 Spec Ed Teacher'!$H$3</f>
        <v>0</v>
      </c>
      <c r="L841" s="7"/>
      <c r="M841" s="7"/>
      <c r="N841" s="7"/>
      <c r="O841" s="7"/>
      <c r="R84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41" s="7"/>
      <c r="T841" s="7" t="str">
        <f>IFERROR(Table9[[#This Row],[Total Compensation]]/Table9[[#This Row],[Hours in School Year]],"")</f>
        <v/>
      </c>
      <c r="V841" s="7" t="str">
        <f t="shared" si="54"/>
        <v/>
      </c>
      <c r="Y841" s="8" t="str">
        <f t="shared" si="55"/>
        <v/>
      </c>
    </row>
    <row r="842" spans="2:25" x14ac:dyDescent="0.25">
      <c r="B842" s="1"/>
      <c r="C842" s="1"/>
      <c r="G842" s="7"/>
      <c r="H842" s="7">
        <f t="shared" si="52"/>
        <v>0</v>
      </c>
      <c r="I842" s="7"/>
      <c r="J842" s="7">
        <f t="shared" si="53"/>
        <v>0</v>
      </c>
      <c r="K842" s="43">
        <f>Table9[[#This Row],[Wages]]*'1 Spec Ed Teacher'!$H$3</f>
        <v>0</v>
      </c>
      <c r="L842" s="7"/>
      <c r="M842" s="7"/>
      <c r="N842" s="7"/>
      <c r="O842" s="7"/>
      <c r="R84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42" s="7"/>
      <c r="T842" s="7" t="str">
        <f>IFERROR(Table9[[#This Row],[Total Compensation]]/Table9[[#This Row],[Hours in School Year]],"")</f>
        <v/>
      </c>
      <c r="V842" s="7" t="str">
        <f t="shared" si="54"/>
        <v/>
      </c>
      <c r="Y842" s="8" t="str">
        <f t="shared" si="55"/>
        <v/>
      </c>
    </row>
    <row r="843" spans="2:25" x14ac:dyDescent="0.25">
      <c r="B843" s="1"/>
      <c r="C843" s="1"/>
      <c r="G843" s="7"/>
      <c r="H843" s="7">
        <f t="shared" si="52"/>
        <v>0</v>
      </c>
      <c r="I843" s="7"/>
      <c r="J843" s="7">
        <f t="shared" si="53"/>
        <v>0</v>
      </c>
      <c r="K843" s="43">
        <f>Table9[[#This Row],[Wages]]*'1 Spec Ed Teacher'!$H$3</f>
        <v>0</v>
      </c>
      <c r="L843" s="7"/>
      <c r="M843" s="7"/>
      <c r="N843" s="7"/>
      <c r="O843" s="7"/>
      <c r="R84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43" s="7"/>
      <c r="T843" s="7" t="str">
        <f>IFERROR(Table9[[#This Row],[Total Compensation]]/Table9[[#This Row],[Hours in School Year]],"")</f>
        <v/>
      </c>
      <c r="V843" s="7" t="str">
        <f t="shared" si="54"/>
        <v/>
      </c>
      <c r="Y843" s="8" t="str">
        <f t="shared" si="55"/>
        <v/>
      </c>
    </row>
    <row r="844" spans="2:25" x14ac:dyDescent="0.25">
      <c r="B844" s="1"/>
      <c r="C844" s="1"/>
      <c r="G844" s="7"/>
      <c r="H844" s="7">
        <f t="shared" si="52"/>
        <v>0</v>
      </c>
      <c r="I844" s="7"/>
      <c r="J844" s="7">
        <f t="shared" si="53"/>
        <v>0</v>
      </c>
      <c r="K844" s="43">
        <f>Table9[[#This Row],[Wages]]*'1 Spec Ed Teacher'!$H$3</f>
        <v>0</v>
      </c>
      <c r="L844" s="7"/>
      <c r="M844" s="7"/>
      <c r="N844" s="7"/>
      <c r="O844" s="7"/>
      <c r="R84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44" s="7"/>
      <c r="T844" s="7" t="str">
        <f>IFERROR(Table9[[#This Row],[Total Compensation]]/Table9[[#This Row],[Hours in School Year]],"")</f>
        <v/>
      </c>
      <c r="V844" s="7" t="str">
        <f t="shared" si="54"/>
        <v/>
      </c>
      <c r="Y844" s="8" t="str">
        <f t="shared" si="55"/>
        <v/>
      </c>
    </row>
    <row r="845" spans="2:25" x14ac:dyDescent="0.25">
      <c r="B845" s="1"/>
      <c r="C845" s="1"/>
      <c r="G845" s="7"/>
      <c r="H845" s="7">
        <f t="shared" si="52"/>
        <v>0</v>
      </c>
      <c r="I845" s="7"/>
      <c r="J845" s="7">
        <f t="shared" si="53"/>
        <v>0</v>
      </c>
      <c r="K845" s="43">
        <f>Table9[[#This Row],[Wages]]*'1 Spec Ed Teacher'!$H$3</f>
        <v>0</v>
      </c>
      <c r="L845" s="7"/>
      <c r="M845" s="7"/>
      <c r="N845" s="7"/>
      <c r="O845" s="7"/>
      <c r="R84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45" s="7"/>
      <c r="T845" s="7" t="str">
        <f>IFERROR(Table9[[#This Row],[Total Compensation]]/Table9[[#This Row],[Hours in School Year]],"")</f>
        <v/>
      </c>
      <c r="V845" s="7" t="str">
        <f t="shared" si="54"/>
        <v/>
      </c>
      <c r="Y845" s="8" t="str">
        <f t="shared" si="55"/>
        <v/>
      </c>
    </row>
    <row r="846" spans="2:25" x14ac:dyDescent="0.25">
      <c r="B846" s="1"/>
      <c r="C846" s="1"/>
      <c r="G846" s="7"/>
      <c r="H846" s="7">
        <f t="shared" si="52"/>
        <v>0</v>
      </c>
      <c r="I846" s="7"/>
      <c r="J846" s="7">
        <f t="shared" si="53"/>
        <v>0</v>
      </c>
      <c r="K846" s="43">
        <f>Table9[[#This Row],[Wages]]*'1 Spec Ed Teacher'!$H$3</f>
        <v>0</v>
      </c>
      <c r="L846" s="7"/>
      <c r="M846" s="7"/>
      <c r="N846" s="7"/>
      <c r="O846" s="7"/>
      <c r="R84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46" s="7"/>
      <c r="T846" s="7" t="str">
        <f>IFERROR(Table9[[#This Row],[Total Compensation]]/Table9[[#This Row],[Hours in School Year]],"")</f>
        <v/>
      </c>
      <c r="V846" s="7" t="str">
        <f t="shared" si="54"/>
        <v/>
      </c>
      <c r="Y846" s="8" t="str">
        <f t="shared" si="55"/>
        <v/>
      </c>
    </row>
    <row r="847" spans="2:25" x14ac:dyDescent="0.25">
      <c r="B847" s="1"/>
      <c r="C847" s="1"/>
      <c r="G847" s="7"/>
      <c r="H847" s="7">
        <f t="shared" si="52"/>
        <v>0</v>
      </c>
      <c r="I847" s="7"/>
      <c r="J847" s="7">
        <f t="shared" si="53"/>
        <v>0</v>
      </c>
      <c r="K847" s="43">
        <f>Table9[[#This Row],[Wages]]*'1 Spec Ed Teacher'!$H$3</f>
        <v>0</v>
      </c>
      <c r="L847" s="7"/>
      <c r="M847" s="7"/>
      <c r="N847" s="7"/>
      <c r="O847" s="7"/>
      <c r="R84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47" s="7"/>
      <c r="T847" s="7" t="str">
        <f>IFERROR(Table9[[#This Row],[Total Compensation]]/Table9[[#This Row],[Hours in School Year]],"")</f>
        <v/>
      </c>
      <c r="V847" s="7" t="str">
        <f t="shared" si="54"/>
        <v/>
      </c>
      <c r="Y847" s="8" t="str">
        <f t="shared" si="55"/>
        <v/>
      </c>
    </row>
    <row r="848" spans="2:25" x14ac:dyDescent="0.25">
      <c r="B848" s="1"/>
      <c r="C848" s="1"/>
      <c r="G848" s="7"/>
      <c r="H848" s="7">
        <f t="shared" si="52"/>
        <v>0</v>
      </c>
      <c r="I848" s="7"/>
      <c r="J848" s="7">
        <f t="shared" si="53"/>
        <v>0</v>
      </c>
      <c r="K848" s="43">
        <f>Table9[[#This Row],[Wages]]*'1 Spec Ed Teacher'!$H$3</f>
        <v>0</v>
      </c>
      <c r="L848" s="7"/>
      <c r="M848" s="7"/>
      <c r="N848" s="7"/>
      <c r="O848" s="7"/>
      <c r="R84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48" s="7"/>
      <c r="T848" s="7" t="str">
        <f>IFERROR(Table9[[#This Row],[Total Compensation]]/Table9[[#This Row],[Hours in School Year]],"")</f>
        <v/>
      </c>
      <c r="V848" s="7" t="str">
        <f t="shared" si="54"/>
        <v/>
      </c>
      <c r="Y848" s="8" t="str">
        <f t="shared" si="55"/>
        <v/>
      </c>
    </row>
    <row r="849" spans="2:25" x14ac:dyDescent="0.25">
      <c r="B849" s="1"/>
      <c r="C849" s="1"/>
      <c r="G849" s="7"/>
      <c r="H849" s="7">
        <f t="shared" si="52"/>
        <v>0</v>
      </c>
      <c r="I849" s="7"/>
      <c r="J849" s="7">
        <f t="shared" si="53"/>
        <v>0</v>
      </c>
      <c r="K849" s="43">
        <f>Table9[[#This Row],[Wages]]*'1 Spec Ed Teacher'!$H$3</f>
        <v>0</v>
      </c>
      <c r="L849" s="7"/>
      <c r="M849" s="7"/>
      <c r="N849" s="7"/>
      <c r="O849" s="7"/>
      <c r="R84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49" s="7"/>
      <c r="T849" s="7" t="str">
        <f>IFERROR(Table9[[#This Row],[Total Compensation]]/Table9[[#This Row],[Hours in School Year]],"")</f>
        <v/>
      </c>
      <c r="V849" s="7" t="str">
        <f t="shared" si="54"/>
        <v/>
      </c>
      <c r="Y849" s="8" t="str">
        <f t="shared" si="55"/>
        <v/>
      </c>
    </row>
    <row r="850" spans="2:25" x14ac:dyDescent="0.25">
      <c r="B850" s="1"/>
      <c r="C850" s="1"/>
      <c r="G850" s="7"/>
      <c r="H850" s="7">
        <f t="shared" si="52"/>
        <v>0</v>
      </c>
      <c r="I850" s="7"/>
      <c r="J850" s="7">
        <f t="shared" si="53"/>
        <v>0</v>
      </c>
      <c r="K850" s="43">
        <f>Table9[[#This Row],[Wages]]*'1 Spec Ed Teacher'!$H$3</f>
        <v>0</v>
      </c>
      <c r="L850" s="7"/>
      <c r="M850" s="7"/>
      <c r="N850" s="7"/>
      <c r="O850" s="7"/>
      <c r="R85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50" s="7"/>
      <c r="T850" s="7" t="str">
        <f>IFERROR(Table9[[#This Row],[Total Compensation]]/Table9[[#This Row],[Hours in School Year]],"")</f>
        <v/>
      </c>
      <c r="V850" s="7" t="str">
        <f t="shared" si="54"/>
        <v/>
      </c>
      <c r="Y850" s="8" t="str">
        <f t="shared" si="55"/>
        <v/>
      </c>
    </row>
    <row r="851" spans="2:25" x14ac:dyDescent="0.25">
      <c r="B851" s="1"/>
      <c r="C851" s="1"/>
      <c r="G851" s="7"/>
      <c r="H851" s="7">
        <f t="shared" si="52"/>
        <v>0</v>
      </c>
      <c r="I851" s="7"/>
      <c r="J851" s="7">
        <f t="shared" si="53"/>
        <v>0</v>
      </c>
      <c r="K851" s="43">
        <f>Table9[[#This Row],[Wages]]*'1 Spec Ed Teacher'!$H$3</f>
        <v>0</v>
      </c>
      <c r="L851" s="7"/>
      <c r="M851" s="7"/>
      <c r="N851" s="7"/>
      <c r="O851" s="7"/>
      <c r="R85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51" s="7"/>
      <c r="T851" s="7" t="str">
        <f>IFERROR(Table9[[#This Row],[Total Compensation]]/Table9[[#This Row],[Hours in School Year]],"")</f>
        <v/>
      </c>
      <c r="V851" s="7" t="str">
        <f t="shared" si="54"/>
        <v/>
      </c>
      <c r="Y851" s="8" t="str">
        <f t="shared" si="55"/>
        <v/>
      </c>
    </row>
    <row r="852" spans="2:25" x14ac:dyDescent="0.25">
      <c r="B852" s="1"/>
      <c r="C852" s="1"/>
      <c r="G852" s="7"/>
      <c r="H852" s="7">
        <f t="shared" si="52"/>
        <v>0</v>
      </c>
      <c r="I852" s="7"/>
      <c r="J852" s="7">
        <f t="shared" si="53"/>
        <v>0</v>
      </c>
      <c r="K852" s="43">
        <f>Table9[[#This Row],[Wages]]*'1 Spec Ed Teacher'!$H$3</f>
        <v>0</v>
      </c>
      <c r="L852" s="7"/>
      <c r="M852" s="7"/>
      <c r="N852" s="7"/>
      <c r="O852" s="7"/>
      <c r="R85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52" s="7"/>
      <c r="T852" s="7" t="str">
        <f>IFERROR(Table9[[#This Row],[Total Compensation]]/Table9[[#This Row],[Hours in School Year]],"")</f>
        <v/>
      </c>
      <c r="V852" s="7" t="str">
        <f t="shared" si="54"/>
        <v/>
      </c>
      <c r="Y852" s="8" t="str">
        <f t="shared" si="55"/>
        <v/>
      </c>
    </row>
    <row r="853" spans="2:25" x14ac:dyDescent="0.25">
      <c r="B853" s="1"/>
      <c r="C853" s="1"/>
      <c r="G853" s="7"/>
      <c r="H853" s="7">
        <f t="shared" si="52"/>
        <v>0</v>
      </c>
      <c r="I853" s="7"/>
      <c r="J853" s="7">
        <f t="shared" si="53"/>
        <v>0</v>
      </c>
      <c r="K853" s="43">
        <f>Table9[[#This Row],[Wages]]*'1 Spec Ed Teacher'!$H$3</f>
        <v>0</v>
      </c>
      <c r="L853" s="7"/>
      <c r="M853" s="7"/>
      <c r="N853" s="7"/>
      <c r="O853" s="7"/>
      <c r="R85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53" s="7"/>
      <c r="T853" s="7" t="str">
        <f>IFERROR(Table9[[#This Row],[Total Compensation]]/Table9[[#This Row],[Hours in School Year]],"")</f>
        <v/>
      </c>
      <c r="V853" s="7" t="str">
        <f t="shared" si="54"/>
        <v/>
      </c>
      <c r="Y853" s="8" t="str">
        <f t="shared" si="55"/>
        <v/>
      </c>
    </row>
    <row r="854" spans="2:25" x14ac:dyDescent="0.25">
      <c r="B854" s="1"/>
      <c r="C854" s="1"/>
      <c r="G854" s="7"/>
      <c r="H854" s="7">
        <f t="shared" si="52"/>
        <v>0</v>
      </c>
      <c r="I854" s="7"/>
      <c r="J854" s="7">
        <f t="shared" si="53"/>
        <v>0</v>
      </c>
      <c r="K854" s="43">
        <f>Table9[[#This Row],[Wages]]*'1 Spec Ed Teacher'!$H$3</f>
        <v>0</v>
      </c>
      <c r="L854" s="7"/>
      <c r="M854" s="7"/>
      <c r="N854" s="7"/>
      <c r="O854" s="7"/>
      <c r="R85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54" s="7"/>
      <c r="T854" s="7" t="str">
        <f>IFERROR(Table9[[#This Row],[Total Compensation]]/Table9[[#This Row],[Hours in School Year]],"")</f>
        <v/>
      </c>
      <c r="V854" s="7" t="str">
        <f t="shared" si="54"/>
        <v/>
      </c>
      <c r="Y854" s="8" t="str">
        <f t="shared" si="55"/>
        <v/>
      </c>
    </row>
    <row r="855" spans="2:25" x14ac:dyDescent="0.25">
      <c r="B855" s="1"/>
      <c r="C855" s="1"/>
      <c r="G855" s="7"/>
      <c r="H855" s="7">
        <f t="shared" si="52"/>
        <v>0</v>
      </c>
      <c r="I855" s="7"/>
      <c r="J855" s="7">
        <f t="shared" si="53"/>
        <v>0</v>
      </c>
      <c r="K855" s="43">
        <f>Table9[[#This Row],[Wages]]*'1 Spec Ed Teacher'!$H$3</f>
        <v>0</v>
      </c>
      <c r="L855" s="7"/>
      <c r="M855" s="7"/>
      <c r="N855" s="7"/>
      <c r="O855" s="7"/>
      <c r="R85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55" s="7"/>
      <c r="T855" s="7" t="str">
        <f>IFERROR(Table9[[#This Row],[Total Compensation]]/Table9[[#This Row],[Hours in School Year]],"")</f>
        <v/>
      </c>
      <c r="V855" s="7" t="str">
        <f t="shared" si="54"/>
        <v/>
      </c>
      <c r="Y855" s="8" t="str">
        <f t="shared" si="55"/>
        <v/>
      </c>
    </row>
    <row r="856" spans="2:25" x14ac:dyDescent="0.25">
      <c r="B856" s="1"/>
      <c r="C856" s="1"/>
      <c r="G856" s="7"/>
      <c r="H856" s="7">
        <f t="shared" si="52"/>
        <v>0</v>
      </c>
      <c r="I856" s="7"/>
      <c r="J856" s="7">
        <f t="shared" si="53"/>
        <v>0</v>
      </c>
      <c r="K856" s="43">
        <f>Table9[[#This Row],[Wages]]*'1 Spec Ed Teacher'!$H$3</f>
        <v>0</v>
      </c>
      <c r="L856" s="7"/>
      <c r="M856" s="7"/>
      <c r="N856" s="7"/>
      <c r="O856" s="7"/>
      <c r="R85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56" s="7"/>
      <c r="T856" s="7" t="str">
        <f>IFERROR(Table9[[#This Row],[Total Compensation]]/Table9[[#This Row],[Hours in School Year]],"")</f>
        <v/>
      </c>
      <c r="V856" s="7" t="str">
        <f t="shared" si="54"/>
        <v/>
      </c>
      <c r="Y856" s="8" t="str">
        <f t="shared" si="55"/>
        <v/>
      </c>
    </row>
    <row r="857" spans="2:25" x14ac:dyDescent="0.25">
      <c r="B857" s="1"/>
      <c r="C857" s="1"/>
      <c r="G857" s="7"/>
      <c r="H857" s="7">
        <f t="shared" si="52"/>
        <v>0</v>
      </c>
      <c r="I857" s="7"/>
      <c r="J857" s="7">
        <f t="shared" si="53"/>
        <v>0</v>
      </c>
      <c r="K857" s="43">
        <f>Table9[[#This Row],[Wages]]*'1 Spec Ed Teacher'!$H$3</f>
        <v>0</v>
      </c>
      <c r="L857" s="7"/>
      <c r="M857" s="7"/>
      <c r="N857" s="7"/>
      <c r="O857" s="7"/>
      <c r="R85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57" s="7"/>
      <c r="T857" s="7" t="str">
        <f>IFERROR(Table9[[#This Row],[Total Compensation]]/Table9[[#This Row],[Hours in School Year]],"")</f>
        <v/>
      </c>
      <c r="V857" s="7" t="str">
        <f t="shared" si="54"/>
        <v/>
      </c>
      <c r="Y857" s="8" t="str">
        <f t="shared" si="55"/>
        <v/>
      </c>
    </row>
    <row r="858" spans="2:25" x14ac:dyDescent="0.25">
      <c r="B858" s="1"/>
      <c r="C858" s="1"/>
      <c r="G858" s="7"/>
      <c r="H858" s="7">
        <f t="shared" si="52"/>
        <v>0</v>
      </c>
      <c r="I858" s="7"/>
      <c r="J858" s="7">
        <f t="shared" si="53"/>
        <v>0</v>
      </c>
      <c r="K858" s="43">
        <f>Table9[[#This Row],[Wages]]*'1 Spec Ed Teacher'!$H$3</f>
        <v>0</v>
      </c>
      <c r="L858" s="7"/>
      <c r="M858" s="7"/>
      <c r="N858" s="7"/>
      <c r="O858" s="7"/>
      <c r="R85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58" s="7"/>
      <c r="T858" s="7" t="str">
        <f>IFERROR(Table9[[#This Row],[Total Compensation]]/Table9[[#This Row],[Hours in School Year]],"")</f>
        <v/>
      </c>
      <c r="V858" s="7" t="str">
        <f t="shared" si="54"/>
        <v/>
      </c>
      <c r="Y858" s="8" t="str">
        <f t="shared" si="55"/>
        <v/>
      </c>
    </row>
    <row r="859" spans="2:25" x14ac:dyDescent="0.25">
      <c r="B859" s="1"/>
      <c r="C859" s="1"/>
      <c r="G859" s="7"/>
      <c r="H859" s="7">
        <f t="shared" si="52"/>
        <v>0</v>
      </c>
      <c r="I859" s="7"/>
      <c r="J859" s="7">
        <f t="shared" si="53"/>
        <v>0</v>
      </c>
      <c r="K859" s="43">
        <f>Table9[[#This Row],[Wages]]*'1 Spec Ed Teacher'!$H$3</f>
        <v>0</v>
      </c>
      <c r="L859" s="7"/>
      <c r="M859" s="7"/>
      <c r="N859" s="7"/>
      <c r="O859" s="7"/>
      <c r="R85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59" s="7"/>
      <c r="T859" s="7" t="str">
        <f>IFERROR(Table9[[#This Row],[Total Compensation]]/Table9[[#This Row],[Hours in School Year]],"")</f>
        <v/>
      </c>
      <c r="V859" s="7" t="str">
        <f t="shared" si="54"/>
        <v/>
      </c>
      <c r="Y859" s="8" t="str">
        <f t="shared" si="55"/>
        <v/>
      </c>
    </row>
    <row r="860" spans="2:25" x14ac:dyDescent="0.25">
      <c r="B860" s="1"/>
      <c r="C860" s="1"/>
      <c r="G860" s="7"/>
      <c r="H860" s="7">
        <f t="shared" si="52"/>
        <v>0</v>
      </c>
      <c r="I860" s="7"/>
      <c r="J860" s="7">
        <f t="shared" si="53"/>
        <v>0</v>
      </c>
      <c r="K860" s="43">
        <f>Table9[[#This Row],[Wages]]*'1 Spec Ed Teacher'!$H$3</f>
        <v>0</v>
      </c>
      <c r="L860" s="7"/>
      <c r="M860" s="7"/>
      <c r="N860" s="7"/>
      <c r="O860" s="7"/>
      <c r="R86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60" s="7"/>
      <c r="T860" s="7" t="str">
        <f>IFERROR(Table9[[#This Row],[Total Compensation]]/Table9[[#This Row],[Hours in School Year]],"")</f>
        <v/>
      </c>
      <c r="V860" s="7" t="str">
        <f t="shared" si="54"/>
        <v/>
      </c>
      <c r="Y860" s="8" t="str">
        <f t="shared" si="55"/>
        <v/>
      </c>
    </row>
    <row r="861" spans="2:25" x14ac:dyDescent="0.25">
      <c r="B861" s="1"/>
      <c r="C861" s="1"/>
      <c r="G861" s="7"/>
      <c r="H861" s="7">
        <f t="shared" si="52"/>
        <v>0</v>
      </c>
      <c r="I861" s="7"/>
      <c r="J861" s="7">
        <f t="shared" si="53"/>
        <v>0</v>
      </c>
      <c r="K861" s="43">
        <f>Table9[[#This Row],[Wages]]*'1 Spec Ed Teacher'!$H$3</f>
        <v>0</v>
      </c>
      <c r="L861" s="7"/>
      <c r="M861" s="7"/>
      <c r="N861" s="7"/>
      <c r="O861" s="7"/>
      <c r="R86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61" s="7"/>
      <c r="T861" s="7" t="str">
        <f>IFERROR(Table9[[#This Row],[Total Compensation]]/Table9[[#This Row],[Hours in School Year]],"")</f>
        <v/>
      </c>
      <c r="V861" s="7" t="str">
        <f t="shared" si="54"/>
        <v/>
      </c>
      <c r="Y861" s="8" t="str">
        <f t="shared" si="55"/>
        <v/>
      </c>
    </row>
    <row r="862" spans="2:25" x14ac:dyDescent="0.25">
      <c r="B862" s="1"/>
      <c r="C862" s="1"/>
      <c r="G862" s="7"/>
      <c r="H862" s="7">
        <f t="shared" si="52"/>
        <v>0</v>
      </c>
      <c r="I862" s="7"/>
      <c r="J862" s="7">
        <f t="shared" si="53"/>
        <v>0</v>
      </c>
      <c r="K862" s="43">
        <f>Table9[[#This Row],[Wages]]*'1 Spec Ed Teacher'!$H$3</f>
        <v>0</v>
      </c>
      <c r="L862" s="7"/>
      <c r="M862" s="7"/>
      <c r="N862" s="7"/>
      <c r="O862" s="7"/>
      <c r="R86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62" s="7"/>
      <c r="T862" s="7" t="str">
        <f>IFERROR(Table9[[#This Row],[Total Compensation]]/Table9[[#This Row],[Hours in School Year]],"")</f>
        <v/>
      </c>
      <c r="V862" s="7" t="str">
        <f t="shared" si="54"/>
        <v/>
      </c>
      <c r="Y862" s="8" t="str">
        <f t="shared" si="55"/>
        <v/>
      </c>
    </row>
    <row r="863" spans="2:25" x14ac:dyDescent="0.25">
      <c r="B863" s="1"/>
      <c r="C863" s="1"/>
      <c r="G863" s="7"/>
      <c r="H863" s="7">
        <f t="shared" si="52"/>
        <v>0</v>
      </c>
      <c r="I863" s="7"/>
      <c r="J863" s="7">
        <f t="shared" si="53"/>
        <v>0</v>
      </c>
      <c r="K863" s="43">
        <f>Table9[[#This Row],[Wages]]*'1 Spec Ed Teacher'!$H$3</f>
        <v>0</v>
      </c>
      <c r="L863" s="7"/>
      <c r="M863" s="7"/>
      <c r="N863" s="7"/>
      <c r="O863" s="7"/>
      <c r="R86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63" s="7"/>
      <c r="T863" s="7" t="str">
        <f>IFERROR(Table9[[#This Row],[Total Compensation]]/Table9[[#This Row],[Hours in School Year]],"")</f>
        <v/>
      </c>
      <c r="V863" s="7" t="str">
        <f t="shared" si="54"/>
        <v/>
      </c>
      <c r="Y863" s="8" t="str">
        <f t="shared" si="55"/>
        <v/>
      </c>
    </row>
    <row r="864" spans="2:25" x14ac:dyDescent="0.25">
      <c r="B864" s="1"/>
      <c r="C864" s="1"/>
      <c r="G864" s="7"/>
      <c r="H864" s="7">
        <f t="shared" si="52"/>
        <v>0</v>
      </c>
      <c r="I864" s="7"/>
      <c r="J864" s="7">
        <f t="shared" si="53"/>
        <v>0</v>
      </c>
      <c r="K864" s="43">
        <f>Table9[[#This Row],[Wages]]*'1 Spec Ed Teacher'!$H$3</f>
        <v>0</v>
      </c>
      <c r="L864" s="7"/>
      <c r="M864" s="7"/>
      <c r="N864" s="7"/>
      <c r="O864" s="7"/>
      <c r="R86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64" s="7"/>
      <c r="T864" s="7" t="str">
        <f>IFERROR(Table9[[#This Row],[Total Compensation]]/Table9[[#This Row],[Hours in School Year]],"")</f>
        <v/>
      </c>
      <c r="V864" s="7" t="str">
        <f t="shared" si="54"/>
        <v/>
      </c>
      <c r="Y864" s="8" t="str">
        <f t="shared" si="55"/>
        <v/>
      </c>
    </row>
    <row r="865" spans="2:25" x14ac:dyDescent="0.25">
      <c r="B865" s="1"/>
      <c r="C865" s="1"/>
      <c r="G865" s="7"/>
      <c r="H865" s="7">
        <f t="shared" si="52"/>
        <v>0</v>
      </c>
      <c r="I865" s="7"/>
      <c r="J865" s="7">
        <f t="shared" si="53"/>
        <v>0</v>
      </c>
      <c r="K865" s="43">
        <f>Table9[[#This Row],[Wages]]*'1 Spec Ed Teacher'!$H$3</f>
        <v>0</v>
      </c>
      <c r="L865" s="7"/>
      <c r="M865" s="7"/>
      <c r="N865" s="7"/>
      <c r="O865" s="7"/>
      <c r="R86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65" s="7"/>
      <c r="T865" s="7" t="str">
        <f>IFERROR(Table9[[#This Row],[Total Compensation]]/Table9[[#This Row],[Hours in School Year]],"")</f>
        <v/>
      </c>
      <c r="V865" s="7" t="str">
        <f t="shared" si="54"/>
        <v/>
      </c>
      <c r="Y865" s="8" t="str">
        <f t="shared" si="55"/>
        <v/>
      </c>
    </row>
    <row r="866" spans="2:25" x14ac:dyDescent="0.25">
      <c r="B866" s="1"/>
      <c r="C866" s="1"/>
      <c r="G866" s="7"/>
      <c r="H866" s="7">
        <f t="shared" si="52"/>
        <v>0</v>
      </c>
      <c r="I866" s="7"/>
      <c r="J866" s="7">
        <f t="shared" si="53"/>
        <v>0</v>
      </c>
      <c r="K866" s="43">
        <f>Table9[[#This Row],[Wages]]*'1 Spec Ed Teacher'!$H$3</f>
        <v>0</v>
      </c>
      <c r="L866" s="7"/>
      <c r="M866" s="7"/>
      <c r="N866" s="7"/>
      <c r="O866" s="7"/>
      <c r="R86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66" s="7"/>
      <c r="T866" s="7" t="str">
        <f>IFERROR(Table9[[#This Row],[Total Compensation]]/Table9[[#This Row],[Hours in School Year]],"")</f>
        <v/>
      </c>
      <c r="V866" s="7" t="str">
        <f t="shared" si="54"/>
        <v/>
      </c>
      <c r="Y866" s="8" t="str">
        <f t="shared" si="55"/>
        <v/>
      </c>
    </row>
    <row r="867" spans="2:25" x14ac:dyDescent="0.25">
      <c r="B867" s="1"/>
      <c r="C867" s="1"/>
      <c r="G867" s="7"/>
      <c r="H867" s="7">
        <f t="shared" si="52"/>
        <v>0</v>
      </c>
      <c r="I867" s="7"/>
      <c r="J867" s="7">
        <f t="shared" si="53"/>
        <v>0</v>
      </c>
      <c r="K867" s="43">
        <f>Table9[[#This Row],[Wages]]*'1 Spec Ed Teacher'!$H$3</f>
        <v>0</v>
      </c>
      <c r="L867" s="7"/>
      <c r="M867" s="7"/>
      <c r="N867" s="7"/>
      <c r="O867" s="7"/>
      <c r="R86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67" s="7"/>
      <c r="T867" s="7" t="str">
        <f>IFERROR(Table9[[#This Row],[Total Compensation]]/Table9[[#This Row],[Hours in School Year]],"")</f>
        <v/>
      </c>
      <c r="V867" s="7" t="str">
        <f t="shared" si="54"/>
        <v/>
      </c>
      <c r="Y867" s="8" t="str">
        <f t="shared" si="55"/>
        <v/>
      </c>
    </row>
    <row r="868" spans="2:25" x14ac:dyDescent="0.25">
      <c r="B868" s="1"/>
      <c r="C868" s="1"/>
      <c r="G868" s="7"/>
      <c r="H868" s="7">
        <f t="shared" si="52"/>
        <v>0</v>
      </c>
      <c r="I868" s="7"/>
      <c r="J868" s="7">
        <f t="shared" si="53"/>
        <v>0</v>
      </c>
      <c r="K868" s="43">
        <f>Table9[[#This Row],[Wages]]*'1 Spec Ed Teacher'!$H$3</f>
        <v>0</v>
      </c>
      <c r="L868" s="7"/>
      <c r="M868" s="7"/>
      <c r="N868" s="7"/>
      <c r="O868" s="7"/>
      <c r="R86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68" s="7"/>
      <c r="T868" s="7" t="str">
        <f>IFERROR(Table9[[#This Row],[Total Compensation]]/Table9[[#This Row],[Hours in School Year]],"")</f>
        <v/>
      </c>
      <c r="V868" s="7" t="str">
        <f t="shared" si="54"/>
        <v/>
      </c>
      <c r="Y868" s="8" t="str">
        <f t="shared" si="55"/>
        <v/>
      </c>
    </row>
    <row r="869" spans="2:25" x14ac:dyDescent="0.25">
      <c r="B869" s="1"/>
      <c r="C869" s="1"/>
      <c r="G869" s="7"/>
      <c r="H869" s="7">
        <f t="shared" si="52"/>
        <v>0</v>
      </c>
      <c r="I869" s="7"/>
      <c r="J869" s="7">
        <f t="shared" si="53"/>
        <v>0</v>
      </c>
      <c r="K869" s="43">
        <f>Table9[[#This Row],[Wages]]*'1 Spec Ed Teacher'!$H$3</f>
        <v>0</v>
      </c>
      <c r="L869" s="7"/>
      <c r="M869" s="7"/>
      <c r="N869" s="7"/>
      <c r="O869" s="7"/>
      <c r="R86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69" s="7"/>
      <c r="T869" s="7" t="str">
        <f>IFERROR(Table9[[#This Row],[Total Compensation]]/Table9[[#This Row],[Hours in School Year]],"")</f>
        <v/>
      </c>
      <c r="V869" s="7" t="str">
        <f t="shared" si="54"/>
        <v/>
      </c>
      <c r="Y869" s="8" t="str">
        <f t="shared" si="55"/>
        <v/>
      </c>
    </row>
    <row r="870" spans="2:25" x14ac:dyDescent="0.25">
      <c r="B870" s="1"/>
      <c r="C870" s="1"/>
      <c r="G870" s="7"/>
      <c r="H870" s="7">
        <f t="shared" si="52"/>
        <v>0</v>
      </c>
      <c r="I870" s="7"/>
      <c r="J870" s="7">
        <f t="shared" si="53"/>
        <v>0</v>
      </c>
      <c r="K870" s="43">
        <f>Table9[[#This Row],[Wages]]*'1 Spec Ed Teacher'!$H$3</f>
        <v>0</v>
      </c>
      <c r="L870" s="7"/>
      <c r="M870" s="7"/>
      <c r="N870" s="7"/>
      <c r="O870" s="7"/>
      <c r="R87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70" s="7"/>
      <c r="T870" s="7" t="str">
        <f>IFERROR(Table9[[#This Row],[Total Compensation]]/Table9[[#This Row],[Hours in School Year]],"")</f>
        <v/>
      </c>
      <c r="V870" s="7" t="str">
        <f t="shared" si="54"/>
        <v/>
      </c>
      <c r="Y870" s="8" t="str">
        <f t="shared" si="55"/>
        <v/>
      </c>
    </row>
    <row r="871" spans="2:25" x14ac:dyDescent="0.25">
      <c r="B871" s="1"/>
      <c r="C871" s="1"/>
      <c r="G871" s="7"/>
      <c r="H871" s="7">
        <f t="shared" si="52"/>
        <v>0</v>
      </c>
      <c r="I871" s="7"/>
      <c r="J871" s="7">
        <f t="shared" si="53"/>
        <v>0</v>
      </c>
      <c r="K871" s="43">
        <f>Table9[[#This Row],[Wages]]*'1 Spec Ed Teacher'!$H$3</f>
        <v>0</v>
      </c>
      <c r="L871" s="7"/>
      <c r="M871" s="7"/>
      <c r="N871" s="7"/>
      <c r="O871" s="7"/>
      <c r="R87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71" s="7"/>
      <c r="T871" s="7" t="str">
        <f>IFERROR(Table9[[#This Row],[Total Compensation]]/Table9[[#This Row],[Hours in School Year]],"")</f>
        <v/>
      </c>
      <c r="V871" s="7" t="str">
        <f t="shared" si="54"/>
        <v/>
      </c>
      <c r="Y871" s="8" t="str">
        <f t="shared" si="55"/>
        <v/>
      </c>
    </row>
    <row r="872" spans="2:25" x14ac:dyDescent="0.25">
      <c r="B872" s="1"/>
      <c r="C872" s="1"/>
      <c r="G872" s="7"/>
      <c r="H872" s="7">
        <f t="shared" si="52"/>
        <v>0</v>
      </c>
      <c r="I872" s="7"/>
      <c r="J872" s="7">
        <f t="shared" si="53"/>
        <v>0</v>
      </c>
      <c r="K872" s="43">
        <f>Table9[[#This Row],[Wages]]*'1 Spec Ed Teacher'!$H$3</f>
        <v>0</v>
      </c>
      <c r="L872" s="7"/>
      <c r="M872" s="7"/>
      <c r="N872" s="7"/>
      <c r="O872" s="7"/>
      <c r="R87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72" s="7"/>
      <c r="T872" s="7" t="str">
        <f>IFERROR(Table9[[#This Row],[Total Compensation]]/Table9[[#This Row],[Hours in School Year]],"")</f>
        <v/>
      </c>
      <c r="V872" s="7" t="str">
        <f t="shared" si="54"/>
        <v/>
      </c>
      <c r="Y872" s="8" t="str">
        <f t="shared" si="55"/>
        <v/>
      </c>
    </row>
    <row r="873" spans="2:25" x14ac:dyDescent="0.25">
      <c r="B873" s="1"/>
      <c r="C873" s="1"/>
      <c r="G873" s="7"/>
      <c r="H873" s="7">
        <f t="shared" si="52"/>
        <v>0</v>
      </c>
      <c r="I873" s="7"/>
      <c r="J873" s="7">
        <f t="shared" si="53"/>
        <v>0</v>
      </c>
      <c r="K873" s="43">
        <f>Table9[[#This Row],[Wages]]*'1 Spec Ed Teacher'!$H$3</f>
        <v>0</v>
      </c>
      <c r="L873" s="7"/>
      <c r="M873" s="7"/>
      <c r="N873" s="7"/>
      <c r="O873" s="7"/>
      <c r="R87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73" s="7"/>
      <c r="T873" s="7" t="str">
        <f>IFERROR(Table9[[#This Row],[Total Compensation]]/Table9[[#This Row],[Hours in School Year]],"")</f>
        <v/>
      </c>
      <c r="V873" s="7" t="str">
        <f t="shared" si="54"/>
        <v/>
      </c>
      <c r="Y873" s="8" t="str">
        <f t="shared" si="55"/>
        <v/>
      </c>
    </row>
    <row r="874" spans="2:25" x14ac:dyDescent="0.25">
      <c r="B874" s="1"/>
      <c r="C874" s="1"/>
      <c r="G874" s="7"/>
      <c r="H874" s="7">
        <f t="shared" si="52"/>
        <v>0</v>
      </c>
      <c r="I874" s="7"/>
      <c r="J874" s="7">
        <f t="shared" si="53"/>
        <v>0</v>
      </c>
      <c r="K874" s="43">
        <f>Table9[[#This Row],[Wages]]*'1 Spec Ed Teacher'!$H$3</f>
        <v>0</v>
      </c>
      <c r="L874" s="7"/>
      <c r="M874" s="7"/>
      <c r="N874" s="7"/>
      <c r="O874" s="7"/>
      <c r="R87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74" s="7"/>
      <c r="T874" s="7" t="str">
        <f>IFERROR(Table9[[#This Row],[Total Compensation]]/Table9[[#This Row],[Hours in School Year]],"")</f>
        <v/>
      </c>
      <c r="V874" s="7" t="str">
        <f t="shared" si="54"/>
        <v/>
      </c>
      <c r="Y874" s="8" t="str">
        <f t="shared" si="55"/>
        <v/>
      </c>
    </row>
    <row r="875" spans="2:25" x14ac:dyDescent="0.25">
      <c r="B875" s="1"/>
      <c r="C875" s="1"/>
      <c r="G875" s="7"/>
      <c r="H875" s="7">
        <f t="shared" si="52"/>
        <v>0</v>
      </c>
      <c r="I875" s="7"/>
      <c r="J875" s="7">
        <f t="shared" si="53"/>
        <v>0</v>
      </c>
      <c r="K875" s="43">
        <f>Table9[[#This Row],[Wages]]*'1 Spec Ed Teacher'!$H$3</f>
        <v>0</v>
      </c>
      <c r="L875" s="7"/>
      <c r="M875" s="7"/>
      <c r="N875" s="7"/>
      <c r="O875" s="7"/>
      <c r="R87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75" s="7"/>
      <c r="T875" s="7" t="str">
        <f>IFERROR(Table9[[#This Row],[Total Compensation]]/Table9[[#This Row],[Hours in School Year]],"")</f>
        <v/>
      </c>
      <c r="V875" s="7" t="str">
        <f t="shared" si="54"/>
        <v/>
      </c>
      <c r="Y875" s="8" t="str">
        <f t="shared" si="55"/>
        <v/>
      </c>
    </row>
    <row r="876" spans="2:25" x14ac:dyDescent="0.25">
      <c r="B876" s="1"/>
      <c r="C876" s="1"/>
      <c r="G876" s="7"/>
      <c r="H876" s="7">
        <f t="shared" si="52"/>
        <v>0</v>
      </c>
      <c r="I876" s="7"/>
      <c r="J876" s="7">
        <f t="shared" si="53"/>
        <v>0</v>
      </c>
      <c r="K876" s="43">
        <f>Table9[[#This Row],[Wages]]*'1 Spec Ed Teacher'!$H$3</f>
        <v>0</v>
      </c>
      <c r="L876" s="7"/>
      <c r="M876" s="7"/>
      <c r="N876" s="7"/>
      <c r="O876" s="7"/>
      <c r="R87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76" s="7"/>
      <c r="T876" s="7" t="str">
        <f>IFERROR(Table9[[#This Row],[Total Compensation]]/Table9[[#This Row],[Hours in School Year]],"")</f>
        <v/>
      </c>
      <c r="V876" s="7" t="str">
        <f t="shared" si="54"/>
        <v/>
      </c>
      <c r="Y876" s="8" t="str">
        <f t="shared" si="55"/>
        <v/>
      </c>
    </row>
    <row r="877" spans="2:25" x14ac:dyDescent="0.25">
      <c r="B877" s="1"/>
      <c r="C877" s="1"/>
      <c r="G877" s="7"/>
      <c r="H877" s="7">
        <f t="shared" si="52"/>
        <v>0</v>
      </c>
      <c r="I877" s="7"/>
      <c r="J877" s="7">
        <f t="shared" si="53"/>
        <v>0</v>
      </c>
      <c r="K877" s="43">
        <f>Table9[[#This Row],[Wages]]*'1 Spec Ed Teacher'!$H$3</f>
        <v>0</v>
      </c>
      <c r="L877" s="7"/>
      <c r="M877" s="7"/>
      <c r="N877" s="7"/>
      <c r="O877" s="7"/>
      <c r="R87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77" s="7"/>
      <c r="T877" s="7" t="str">
        <f>IFERROR(Table9[[#This Row],[Total Compensation]]/Table9[[#This Row],[Hours in School Year]],"")</f>
        <v/>
      </c>
      <c r="V877" s="7" t="str">
        <f t="shared" si="54"/>
        <v/>
      </c>
      <c r="Y877" s="8" t="str">
        <f t="shared" si="55"/>
        <v/>
      </c>
    </row>
    <row r="878" spans="2:25" x14ac:dyDescent="0.25">
      <c r="B878" s="1"/>
      <c r="C878" s="1"/>
      <c r="G878" s="7"/>
      <c r="H878" s="7">
        <f t="shared" si="52"/>
        <v>0</v>
      </c>
      <c r="I878" s="7"/>
      <c r="J878" s="7">
        <f t="shared" si="53"/>
        <v>0</v>
      </c>
      <c r="K878" s="43">
        <f>Table9[[#This Row],[Wages]]*'1 Spec Ed Teacher'!$H$3</f>
        <v>0</v>
      </c>
      <c r="L878" s="7"/>
      <c r="M878" s="7"/>
      <c r="N878" s="7"/>
      <c r="O878" s="7"/>
      <c r="R87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78" s="7"/>
      <c r="T878" s="7" t="str">
        <f>IFERROR(Table9[[#This Row],[Total Compensation]]/Table9[[#This Row],[Hours in School Year]],"")</f>
        <v/>
      </c>
      <c r="V878" s="7" t="str">
        <f t="shared" si="54"/>
        <v/>
      </c>
      <c r="Y878" s="8" t="str">
        <f t="shared" si="55"/>
        <v/>
      </c>
    </row>
    <row r="879" spans="2:25" x14ac:dyDescent="0.25">
      <c r="B879" s="1"/>
      <c r="C879" s="1"/>
      <c r="G879" s="7"/>
      <c r="H879" s="7">
        <f t="shared" si="52"/>
        <v>0</v>
      </c>
      <c r="I879" s="7"/>
      <c r="J879" s="7">
        <f t="shared" si="53"/>
        <v>0</v>
      </c>
      <c r="K879" s="43">
        <f>Table9[[#This Row],[Wages]]*'1 Spec Ed Teacher'!$H$3</f>
        <v>0</v>
      </c>
      <c r="L879" s="7"/>
      <c r="M879" s="7"/>
      <c r="N879" s="7"/>
      <c r="O879" s="7"/>
      <c r="R87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79" s="7"/>
      <c r="T879" s="7" t="str">
        <f>IFERROR(Table9[[#This Row],[Total Compensation]]/Table9[[#This Row],[Hours in School Year]],"")</f>
        <v/>
      </c>
      <c r="V879" s="7" t="str">
        <f t="shared" si="54"/>
        <v/>
      </c>
      <c r="Y879" s="8" t="str">
        <f t="shared" si="55"/>
        <v/>
      </c>
    </row>
    <row r="880" spans="2:25" x14ac:dyDescent="0.25">
      <c r="B880" s="1"/>
      <c r="C880" s="1"/>
      <c r="G880" s="7"/>
      <c r="H880" s="7">
        <f t="shared" si="52"/>
        <v>0</v>
      </c>
      <c r="I880" s="7"/>
      <c r="J880" s="7">
        <f t="shared" si="53"/>
        <v>0</v>
      </c>
      <c r="K880" s="43">
        <f>Table9[[#This Row],[Wages]]*'1 Spec Ed Teacher'!$H$3</f>
        <v>0</v>
      </c>
      <c r="L880" s="7"/>
      <c r="M880" s="7"/>
      <c r="N880" s="7"/>
      <c r="O880" s="7"/>
      <c r="R88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80" s="7"/>
      <c r="T880" s="7" t="str">
        <f>IFERROR(Table9[[#This Row],[Total Compensation]]/Table9[[#This Row],[Hours in School Year]],"")</f>
        <v/>
      </c>
      <c r="V880" s="7" t="str">
        <f t="shared" si="54"/>
        <v/>
      </c>
      <c r="Y880" s="8" t="str">
        <f t="shared" si="55"/>
        <v/>
      </c>
    </row>
    <row r="881" spans="2:25" x14ac:dyDescent="0.25">
      <c r="B881" s="1"/>
      <c r="C881" s="1"/>
      <c r="G881" s="7"/>
      <c r="H881" s="7">
        <f t="shared" si="52"/>
        <v>0</v>
      </c>
      <c r="I881" s="7"/>
      <c r="J881" s="7">
        <f t="shared" si="53"/>
        <v>0</v>
      </c>
      <c r="K881" s="43">
        <f>Table9[[#This Row],[Wages]]*'1 Spec Ed Teacher'!$H$3</f>
        <v>0</v>
      </c>
      <c r="L881" s="7"/>
      <c r="M881" s="7"/>
      <c r="N881" s="7"/>
      <c r="O881" s="7"/>
      <c r="R88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81" s="7"/>
      <c r="T881" s="7" t="str">
        <f>IFERROR(Table9[[#This Row],[Total Compensation]]/Table9[[#This Row],[Hours in School Year]],"")</f>
        <v/>
      </c>
      <c r="V881" s="7" t="str">
        <f t="shared" si="54"/>
        <v/>
      </c>
      <c r="Y881" s="8" t="str">
        <f t="shared" si="55"/>
        <v/>
      </c>
    </row>
    <row r="882" spans="2:25" x14ac:dyDescent="0.25">
      <c r="B882" s="1"/>
      <c r="C882" s="1"/>
      <c r="G882" s="7"/>
      <c r="H882" s="7">
        <f t="shared" si="52"/>
        <v>0</v>
      </c>
      <c r="I882" s="7"/>
      <c r="J882" s="7">
        <f t="shared" si="53"/>
        <v>0</v>
      </c>
      <c r="K882" s="43">
        <f>Table9[[#This Row],[Wages]]*'1 Spec Ed Teacher'!$H$3</f>
        <v>0</v>
      </c>
      <c r="L882" s="7"/>
      <c r="M882" s="7"/>
      <c r="N882" s="7"/>
      <c r="O882" s="7"/>
      <c r="R88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82" s="7"/>
      <c r="T882" s="7" t="str">
        <f>IFERROR(Table9[[#This Row],[Total Compensation]]/Table9[[#This Row],[Hours in School Year]],"")</f>
        <v/>
      </c>
      <c r="V882" s="7" t="str">
        <f t="shared" si="54"/>
        <v/>
      </c>
      <c r="Y882" s="8" t="str">
        <f t="shared" si="55"/>
        <v/>
      </c>
    </row>
    <row r="883" spans="2:25" x14ac:dyDescent="0.25">
      <c r="B883" s="1"/>
      <c r="C883" s="1"/>
      <c r="G883" s="7"/>
      <c r="H883" s="7">
        <f t="shared" si="52"/>
        <v>0</v>
      </c>
      <c r="I883" s="7"/>
      <c r="J883" s="7">
        <f t="shared" si="53"/>
        <v>0</v>
      </c>
      <c r="K883" s="43">
        <f>Table9[[#This Row],[Wages]]*'1 Spec Ed Teacher'!$H$3</f>
        <v>0</v>
      </c>
      <c r="L883" s="7"/>
      <c r="M883" s="7"/>
      <c r="N883" s="7"/>
      <c r="O883" s="7"/>
      <c r="R88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83" s="7"/>
      <c r="T883" s="7" t="str">
        <f>IFERROR(Table9[[#This Row],[Total Compensation]]/Table9[[#This Row],[Hours in School Year]],"")</f>
        <v/>
      </c>
      <c r="V883" s="7" t="str">
        <f t="shared" si="54"/>
        <v/>
      </c>
      <c r="Y883" s="8" t="str">
        <f t="shared" si="55"/>
        <v/>
      </c>
    </row>
    <row r="884" spans="2:25" x14ac:dyDescent="0.25">
      <c r="B884" s="1"/>
      <c r="C884" s="1"/>
      <c r="G884" s="7"/>
      <c r="H884" s="7">
        <f t="shared" si="52"/>
        <v>0</v>
      </c>
      <c r="I884" s="7"/>
      <c r="J884" s="7">
        <f t="shared" si="53"/>
        <v>0</v>
      </c>
      <c r="K884" s="43">
        <f>Table9[[#This Row],[Wages]]*'1 Spec Ed Teacher'!$H$3</f>
        <v>0</v>
      </c>
      <c r="L884" s="7"/>
      <c r="M884" s="7"/>
      <c r="N884" s="7"/>
      <c r="O884" s="7"/>
      <c r="R88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84" s="7"/>
      <c r="T884" s="7" t="str">
        <f>IFERROR(Table9[[#This Row],[Total Compensation]]/Table9[[#This Row],[Hours in School Year]],"")</f>
        <v/>
      </c>
      <c r="V884" s="7" t="str">
        <f t="shared" si="54"/>
        <v/>
      </c>
      <c r="Y884" s="8" t="str">
        <f t="shared" si="55"/>
        <v/>
      </c>
    </row>
    <row r="885" spans="2:25" x14ac:dyDescent="0.25">
      <c r="B885" s="1"/>
      <c r="C885" s="1"/>
      <c r="G885" s="7"/>
      <c r="H885" s="7">
        <f t="shared" si="52"/>
        <v>0</v>
      </c>
      <c r="I885" s="7"/>
      <c r="J885" s="7">
        <f t="shared" si="53"/>
        <v>0</v>
      </c>
      <c r="K885" s="43">
        <f>Table9[[#This Row],[Wages]]*'1 Spec Ed Teacher'!$H$3</f>
        <v>0</v>
      </c>
      <c r="L885" s="7"/>
      <c r="M885" s="7"/>
      <c r="N885" s="7"/>
      <c r="O885" s="7"/>
      <c r="R88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85" s="7"/>
      <c r="T885" s="7" t="str">
        <f>IFERROR(Table9[[#This Row],[Total Compensation]]/Table9[[#This Row],[Hours in School Year]],"")</f>
        <v/>
      </c>
      <c r="V885" s="7" t="str">
        <f t="shared" si="54"/>
        <v/>
      </c>
      <c r="Y885" s="8" t="str">
        <f t="shared" si="55"/>
        <v/>
      </c>
    </row>
    <row r="886" spans="2:25" x14ac:dyDescent="0.25">
      <c r="B886" s="1"/>
      <c r="C886" s="1"/>
      <c r="G886" s="7"/>
      <c r="H886" s="7">
        <f t="shared" si="52"/>
        <v>0</v>
      </c>
      <c r="I886" s="7"/>
      <c r="J886" s="7">
        <f t="shared" si="53"/>
        <v>0</v>
      </c>
      <c r="K886" s="43">
        <f>Table9[[#This Row],[Wages]]*'1 Spec Ed Teacher'!$H$3</f>
        <v>0</v>
      </c>
      <c r="L886" s="7"/>
      <c r="M886" s="7"/>
      <c r="N886" s="7"/>
      <c r="O886" s="7"/>
      <c r="R88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86" s="7"/>
      <c r="T886" s="7" t="str">
        <f>IFERROR(Table9[[#This Row],[Total Compensation]]/Table9[[#This Row],[Hours in School Year]],"")</f>
        <v/>
      </c>
      <c r="V886" s="7" t="str">
        <f t="shared" si="54"/>
        <v/>
      </c>
      <c r="Y886" s="8" t="str">
        <f t="shared" si="55"/>
        <v/>
      </c>
    </row>
    <row r="887" spans="2:25" x14ac:dyDescent="0.25">
      <c r="B887" s="1"/>
      <c r="C887" s="1"/>
      <c r="G887" s="7"/>
      <c r="H887" s="7">
        <f t="shared" si="52"/>
        <v>0</v>
      </c>
      <c r="I887" s="7"/>
      <c r="J887" s="7">
        <f t="shared" si="53"/>
        <v>0</v>
      </c>
      <c r="K887" s="43">
        <f>Table9[[#This Row],[Wages]]*'1 Spec Ed Teacher'!$H$3</f>
        <v>0</v>
      </c>
      <c r="L887" s="7"/>
      <c r="M887" s="7"/>
      <c r="N887" s="7"/>
      <c r="O887" s="7"/>
      <c r="R88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87" s="7"/>
      <c r="T887" s="7" t="str">
        <f>IFERROR(Table9[[#This Row],[Total Compensation]]/Table9[[#This Row],[Hours in School Year]],"")</f>
        <v/>
      </c>
      <c r="V887" s="7" t="str">
        <f t="shared" si="54"/>
        <v/>
      </c>
      <c r="Y887" s="8" t="str">
        <f t="shared" si="55"/>
        <v/>
      </c>
    </row>
    <row r="888" spans="2:25" x14ac:dyDescent="0.25">
      <c r="B888" s="1"/>
      <c r="C888" s="1"/>
      <c r="G888" s="7"/>
      <c r="H888" s="7">
        <f t="shared" si="52"/>
        <v>0</v>
      </c>
      <c r="I888" s="7"/>
      <c r="J888" s="7">
        <f t="shared" si="53"/>
        <v>0</v>
      </c>
      <c r="K888" s="43">
        <f>Table9[[#This Row],[Wages]]*'1 Spec Ed Teacher'!$H$3</f>
        <v>0</v>
      </c>
      <c r="L888" s="7"/>
      <c r="M888" s="7"/>
      <c r="N888" s="7"/>
      <c r="O888" s="7"/>
      <c r="R88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88" s="7"/>
      <c r="T888" s="7" t="str">
        <f>IFERROR(Table9[[#This Row],[Total Compensation]]/Table9[[#This Row],[Hours in School Year]],"")</f>
        <v/>
      </c>
      <c r="V888" s="7" t="str">
        <f t="shared" si="54"/>
        <v/>
      </c>
      <c r="Y888" s="8" t="str">
        <f t="shared" si="55"/>
        <v/>
      </c>
    </row>
    <row r="889" spans="2:25" x14ac:dyDescent="0.25">
      <c r="B889" s="1"/>
      <c r="C889" s="1"/>
      <c r="G889" s="7"/>
      <c r="H889" s="7">
        <f t="shared" si="52"/>
        <v>0</v>
      </c>
      <c r="I889" s="7"/>
      <c r="J889" s="7">
        <f t="shared" si="53"/>
        <v>0</v>
      </c>
      <c r="K889" s="43">
        <f>Table9[[#This Row],[Wages]]*'1 Spec Ed Teacher'!$H$3</f>
        <v>0</v>
      </c>
      <c r="L889" s="7"/>
      <c r="M889" s="7"/>
      <c r="N889" s="7"/>
      <c r="O889" s="7"/>
      <c r="R88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89" s="7"/>
      <c r="T889" s="7" t="str">
        <f>IFERROR(Table9[[#This Row],[Total Compensation]]/Table9[[#This Row],[Hours in School Year]],"")</f>
        <v/>
      </c>
      <c r="V889" s="7" t="str">
        <f t="shared" si="54"/>
        <v/>
      </c>
      <c r="Y889" s="8" t="str">
        <f t="shared" si="55"/>
        <v/>
      </c>
    </row>
    <row r="890" spans="2:25" x14ac:dyDescent="0.25">
      <c r="B890" s="1"/>
      <c r="C890" s="1"/>
      <c r="G890" s="7"/>
      <c r="H890" s="7">
        <f t="shared" si="52"/>
        <v>0</v>
      </c>
      <c r="I890" s="7"/>
      <c r="J890" s="7">
        <f t="shared" si="53"/>
        <v>0</v>
      </c>
      <c r="K890" s="43">
        <f>Table9[[#This Row],[Wages]]*'1 Spec Ed Teacher'!$H$3</f>
        <v>0</v>
      </c>
      <c r="L890" s="7"/>
      <c r="M890" s="7"/>
      <c r="N890" s="7"/>
      <c r="O890" s="7"/>
      <c r="R89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90" s="7"/>
      <c r="T890" s="7" t="str">
        <f>IFERROR(Table9[[#This Row],[Total Compensation]]/Table9[[#This Row],[Hours in School Year]],"")</f>
        <v/>
      </c>
      <c r="V890" s="7" t="str">
        <f t="shared" si="54"/>
        <v/>
      </c>
      <c r="Y890" s="8" t="str">
        <f t="shared" si="55"/>
        <v/>
      </c>
    </row>
    <row r="891" spans="2:25" x14ac:dyDescent="0.25">
      <c r="B891" s="1"/>
      <c r="C891" s="1"/>
      <c r="G891" s="7"/>
      <c r="H891" s="7">
        <f t="shared" si="52"/>
        <v>0</v>
      </c>
      <c r="I891" s="7"/>
      <c r="J891" s="7">
        <f t="shared" si="53"/>
        <v>0</v>
      </c>
      <c r="K891" s="43">
        <f>Table9[[#This Row],[Wages]]*'1 Spec Ed Teacher'!$H$3</f>
        <v>0</v>
      </c>
      <c r="L891" s="7"/>
      <c r="M891" s="7"/>
      <c r="N891" s="7"/>
      <c r="O891" s="7"/>
      <c r="R89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91" s="7"/>
      <c r="T891" s="7" t="str">
        <f>IFERROR(Table9[[#This Row],[Total Compensation]]/Table9[[#This Row],[Hours in School Year]],"")</f>
        <v/>
      </c>
      <c r="V891" s="7" t="str">
        <f t="shared" si="54"/>
        <v/>
      </c>
      <c r="Y891" s="8" t="str">
        <f t="shared" si="55"/>
        <v/>
      </c>
    </row>
    <row r="892" spans="2:25" x14ac:dyDescent="0.25">
      <c r="B892" s="1"/>
      <c r="C892" s="1"/>
      <c r="G892" s="7"/>
      <c r="H892" s="7">
        <f t="shared" si="52"/>
        <v>0</v>
      </c>
      <c r="I892" s="7"/>
      <c r="J892" s="7">
        <f t="shared" si="53"/>
        <v>0</v>
      </c>
      <c r="K892" s="43">
        <f>Table9[[#This Row],[Wages]]*'1 Spec Ed Teacher'!$H$3</f>
        <v>0</v>
      </c>
      <c r="L892" s="7"/>
      <c r="M892" s="7"/>
      <c r="N892" s="7"/>
      <c r="O892" s="7"/>
      <c r="R89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92" s="7"/>
      <c r="T892" s="7" t="str">
        <f>IFERROR(Table9[[#This Row],[Total Compensation]]/Table9[[#This Row],[Hours in School Year]],"")</f>
        <v/>
      </c>
      <c r="V892" s="7" t="str">
        <f t="shared" si="54"/>
        <v/>
      </c>
      <c r="Y892" s="8" t="str">
        <f t="shared" si="55"/>
        <v/>
      </c>
    </row>
    <row r="893" spans="2:25" x14ac:dyDescent="0.25">
      <c r="B893" s="1"/>
      <c r="C893" s="1"/>
      <c r="G893" s="7"/>
      <c r="H893" s="7">
        <f t="shared" si="52"/>
        <v>0</v>
      </c>
      <c r="I893" s="7"/>
      <c r="J893" s="7">
        <f t="shared" si="53"/>
        <v>0</v>
      </c>
      <c r="K893" s="43">
        <f>Table9[[#This Row],[Wages]]*'1 Spec Ed Teacher'!$H$3</f>
        <v>0</v>
      </c>
      <c r="L893" s="7"/>
      <c r="M893" s="7"/>
      <c r="N893" s="7"/>
      <c r="O893" s="7"/>
      <c r="R89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93" s="7"/>
      <c r="T893" s="7" t="str">
        <f>IFERROR(Table9[[#This Row],[Total Compensation]]/Table9[[#This Row],[Hours in School Year]],"")</f>
        <v/>
      </c>
      <c r="V893" s="7" t="str">
        <f t="shared" si="54"/>
        <v/>
      </c>
      <c r="Y893" s="8" t="str">
        <f t="shared" si="55"/>
        <v/>
      </c>
    </row>
    <row r="894" spans="2:25" x14ac:dyDescent="0.25">
      <c r="B894" s="1"/>
      <c r="C894" s="1"/>
      <c r="G894" s="7"/>
      <c r="H894" s="7">
        <f t="shared" si="52"/>
        <v>0</v>
      </c>
      <c r="I894" s="7"/>
      <c r="J894" s="7">
        <f t="shared" si="53"/>
        <v>0</v>
      </c>
      <c r="K894" s="43">
        <f>Table9[[#This Row],[Wages]]*'1 Spec Ed Teacher'!$H$3</f>
        <v>0</v>
      </c>
      <c r="L894" s="7"/>
      <c r="M894" s="7"/>
      <c r="N894" s="7"/>
      <c r="O894" s="7"/>
      <c r="R89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94" s="7"/>
      <c r="T894" s="7" t="str">
        <f>IFERROR(Table9[[#This Row],[Total Compensation]]/Table9[[#This Row],[Hours in School Year]],"")</f>
        <v/>
      </c>
      <c r="V894" s="7" t="str">
        <f t="shared" si="54"/>
        <v/>
      </c>
      <c r="Y894" s="8" t="str">
        <f t="shared" si="55"/>
        <v/>
      </c>
    </row>
    <row r="895" spans="2:25" x14ac:dyDescent="0.25">
      <c r="B895" s="1"/>
      <c r="C895" s="1"/>
      <c r="G895" s="7"/>
      <c r="H895" s="7">
        <f t="shared" si="52"/>
        <v>0</v>
      </c>
      <c r="I895" s="7"/>
      <c r="J895" s="7">
        <f t="shared" si="53"/>
        <v>0</v>
      </c>
      <c r="K895" s="43">
        <f>Table9[[#This Row],[Wages]]*'1 Spec Ed Teacher'!$H$3</f>
        <v>0</v>
      </c>
      <c r="L895" s="7"/>
      <c r="M895" s="7"/>
      <c r="N895" s="7"/>
      <c r="O895" s="7"/>
      <c r="R89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95" s="7"/>
      <c r="T895" s="7" t="str">
        <f>IFERROR(Table9[[#This Row],[Total Compensation]]/Table9[[#This Row],[Hours in School Year]],"")</f>
        <v/>
      </c>
      <c r="V895" s="7" t="str">
        <f t="shared" si="54"/>
        <v/>
      </c>
      <c r="Y895" s="8" t="str">
        <f t="shared" si="55"/>
        <v/>
      </c>
    </row>
    <row r="896" spans="2:25" x14ac:dyDescent="0.25">
      <c r="B896" s="1"/>
      <c r="C896" s="1"/>
      <c r="G896" s="7"/>
      <c r="H896" s="7">
        <f t="shared" si="52"/>
        <v>0</v>
      </c>
      <c r="I896" s="7"/>
      <c r="J896" s="7">
        <f t="shared" si="53"/>
        <v>0</v>
      </c>
      <c r="K896" s="43">
        <f>Table9[[#This Row],[Wages]]*'1 Spec Ed Teacher'!$H$3</f>
        <v>0</v>
      </c>
      <c r="L896" s="7"/>
      <c r="M896" s="7"/>
      <c r="N896" s="7"/>
      <c r="O896" s="7"/>
      <c r="R89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96" s="7"/>
      <c r="T896" s="7" t="str">
        <f>IFERROR(Table9[[#This Row],[Total Compensation]]/Table9[[#This Row],[Hours in School Year]],"")</f>
        <v/>
      </c>
      <c r="V896" s="7" t="str">
        <f t="shared" si="54"/>
        <v/>
      </c>
      <c r="Y896" s="8" t="str">
        <f t="shared" si="55"/>
        <v/>
      </c>
    </row>
    <row r="897" spans="2:25" x14ac:dyDescent="0.25">
      <c r="B897" s="1"/>
      <c r="C897" s="1"/>
      <c r="G897" s="7"/>
      <c r="H897" s="7">
        <f t="shared" si="52"/>
        <v>0</v>
      </c>
      <c r="I897" s="7"/>
      <c r="J897" s="7">
        <f t="shared" si="53"/>
        <v>0</v>
      </c>
      <c r="K897" s="43">
        <f>Table9[[#This Row],[Wages]]*'1 Spec Ed Teacher'!$H$3</f>
        <v>0</v>
      </c>
      <c r="L897" s="7"/>
      <c r="M897" s="7"/>
      <c r="N897" s="7"/>
      <c r="O897" s="7"/>
      <c r="R89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97" s="7"/>
      <c r="T897" s="7" t="str">
        <f>IFERROR(Table9[[#This Row],[Total Compensation]]/Table9[[#This Row],[Hours in School Year]],"")</f>
        <v/>
      </c>
      <c r="V897" s="7" t="str">
        <f t="shared" si="54"/>
        <v/>
      </c>
      <c r="Y897" s="8" t="str">
        <f t="shared" si="55"/>
        <v/>
      </c>
    </row>
    <row r="898" spans="2:25" x14ac:dyDescent="0.25">
      <c r="B898" s="1"/>
      <c r="C898" s="1"/>
      <c r="G898" s="7"/>
      <c r="H898" s="7">
        <f t="shared" si="52"/>
        <v>0</v>
      </c>
      <c r="I898" s="7"/>
      <c r="J898" s="7">
        <f t="shared" si="53"/>
        <v>0</v>
      </c>
      <c r="K898" s="43">
        <f>Table9[[#This Row],[Wages]]*'1 Spec Ed Teacher'!$H$3</f>
        <v>0</v>
      </c>
      <c r="L898" s="7"/>
      <c r="M898" s="7"/>
      <c r="N898" s="7"/>
      <c r="O898" s="7"/>
      <c r="R89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98" s="7"/>
      <c r="T898" s="7" t="str">
        <f>IFERROR(Table9[[#This Row],[Total Compensation]]/Table9[[#This Row],[Hours in School Year]],"")</f>
        <v/>
      </c>
      <c r="V898" s="7" t="str">
        <f t="shared" si="54"/>
        <v/>
      </c>
      <c r="Y898" s="8" t="str">
        <f t="shared" si="55"/>
        <v/>
      </c>
    </row>
    <row r="899" spans="2:25" x14ac:dyDescent="0.25">
      <c r="B899" s="1"/>
      <c r="C899" s="1"/>
      <c r="G899" s="7"/>
      <c r="H899" s="7">
        <f t="shared" si="52"/>
        <v>0</v>
      </c>
      <c r="I899" s="7"/>
      <c r="J899" s="7">
        <f t="shared" si="53"/>
        <v>0</v>
      </c>
      <c r="K899" s="43">
        <f>Table9[[#This Row],[Wages]]*'1 Spec Ed Teacher'!$H$3</f>
        <v>0</v>
      </c>
      <c r="L899" s="7"/>
      <c r="M899" s="7"/>
      <c r="N899" s="7"/>
      <c r="O899" s="7"/>
      <c r="R89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899" s="7"/>
      <c r="T899" s="7" t="str">
        <f>IFERROR(Table9[[#This Row],[Total Compensation]]/Table9[[#This Row],[Hours in School Year]],"")</f>
        <v/>
      </c>
      <c r="V899" s="7" t="str">
        <f t="shared" si="54"/>
        <v/>
      </c>
      <c r="Y899" s="8" t="str">
        <f t="shared" si="55"/>
        <v/>
      </c>
    </row>
    <row r="900" spans="2:25" x14ac:dyDescent="0.25">
      <c r="B900" s="1"/>
      <c r="C900" s="1"/>
      <c r="G900" s="7"/>
      <c r="H900" s="7">
        <f t="shared" si="52"/>
        <v>0</v>
      </c>
      <c r="I900" s="7"/>
      <c r="J900" s="7">
        <f t="shared" si="53"/>
        <v>0</v>
      </c>
      <c r="K900" s="43">
        <f>Table9[[#This Row],[Wages]]*'1 Spec Ed Teacher'!$H$3</f>
        <v>0</v>
      </c>
      <c r="L900" s="7"/>
      <c r="M900" s="7"/>
      <c r="N900" s="7"/>
      <c r="O900" s="7"/>
      <c r="R90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00" s="7"/>
      <c r="T900" s="7" t="str">
        <f>IFERROR(Table9[[#This Row],[Total Compensation]]/Table9[[#This Row],[Hours in School Year]],"")</f>
        <v/>
      </c>
      <c r="V900" s="7" t="str">
        <f t="shared" si="54"/>
        <v/>
      </c>
      <c r="Y900" s="8" t="str">
        <f t="shared" si="55"/>
        <v/>
      </c>
    </row>
    <row r="901" spans="2:25" x14ac:dyDescent="0.25">
      <c r="B901" s="1"/>
      <c r="C901" s="1"/>
      <c r="G901" s="7"/>
      <c r="H901" s="7">
        <f t="shared" ref="H901:H964" si="56">G901*0.14</f>
        <v>0</v>
      </c>
      <c r="I901" s="7"/>
      <c r="J901" s="7">
        <f t="shared" ref="J901:J964" si="57">G901*0.0145</f>
        <v>0</v>
      </c>
      <c r="K901" s="43">
        <f>Table9[[#This Row],[Wages]]*'1 Spec Ed Teacher'!$H$3</f>
        <v>0</v>
      </c>
      <c r="L901" s="7"/>
      <c r="M901" s="7"/>
      <c r="N901" s="7"/>
      <c r="O901" s="7"/>
      <c r="R90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01" s="7"/>
      <c r="T901" s="7" t="str">
        <f>IFERROR(Table9[[#This Row],[Total Compensation]]/Table9[[#This Row],[Hours in School Year]],"")</f>
        <v/>
      </c>
      <c r="V901" s="7" t="str">
        <f t="shared" ref="V901:V964" si="58">IFERROR(IF(D901&gt;0,D901*U901,T901*U901),"")</f>
        <v/>
      </c>
      <c r="Y901" s="8" t="str">
        <f t="shared" si="55"/>
        <v/>
      </c>
    </row>
    <row r="902" spans="2:25" x14ac:dyDescent="0.25">
      <c r="B902" s="1"/>
      <c r="C902" s="1"/>
      <c r="G902" s="7"/>
      <c r="H902" s="7">
        <f t="shared" si="56"/>
        <v>0</v>
      </c>
      <c r="I902" s="7"/>
      <c r="J902" s="7">
        <f t="shared" si="57"/>
        <v>0</v>
      </c>
      <c r="K902" s="43">
        <f>Table9[[#This Row],[Wages]]*'1 Spec Ed Teacher'!$H$3</f>
        <v>0</v>
      </c>
      <c r="L902" s="7"/>
      <c r="M902" s="7"/>
      <c r="N902" s="7"/>
      <c r="O902" s="7"/>
      <c r="R90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02" s="7"/>
      <c r="T902" s="7" t="str">
        <f>IFERROR(Table9[[#This Row],[Total Compensation]]/Table9[[#This Row],[Hours in School Year]],"")</f>
        <v/>
      </c>
      <c r="V902" s="7" t="str">
        <f t="shared" si="58"/>
        <v/>
      </c>
      <c r="Y902" s="8" t="str">
        <f t="shared" ref="Y902:Y965" si="59">IFERROR(V902/W902*X902,"")</f>
        <v/>
      </c>
    </row>
    <row r="903" spans="2:25" x14ac:dyDescent="0.25">
      <c r="B903" s="1"/>
      <c r="C903" s="1"/>
      <c r="G903" s="7"/>
      <c r="H903" s="7">
        <f t="shared" si="56"/>
        <v>0</v>
      </c>
      <c r="I903" s="7"/>
      <c r="J903" s="7">
        <f t="shared" si="57"/>
        <v>0</v>
      </c>
      <c r="K903" s="43">
        <f>Table9[[#This Row],[Wages]]*'1 Spec Ed Teacher'!$H$3</f>
        <v>0</v>
      </c>
      <c r="L903" s="7"/>
      <c r="M903" s="7"/>
      <c r="N903" s="7"/>
      <c r="O903" s="7"/>
      <c r="R90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03" s="7"/>
      <c r="T903" s="7" t="str">
        <f>IFERROR(Table9[[#This Row],[Total Compensation]]/Table9[[#This Row],[Hours in School Year]],"")</f>
        <v/>
      </c>
      <c r="V903" s="7" t="str">
        <f t="shared" si="58"/>
        <v/>
      </c>
      <c r="Y903" s="8" t="str">
        <f t="shared" si="59"/>
        <v/>
      </c>
    </row>
    <row r="904" spans="2:25" x14ac:dyDescent="0.25">
      <c r="B904" s="1"/>
      <c r="C904" s="1"/>
      <c r="G904" s="7"/>
      <c r="H904" s="7">
        <f t="shared" si="56"/>
        <v>0</v>
      </c>
      <c r="I904" s="7"/>
      <c r="J904" s="7">
        <f t="shared" si="57"/>
        <v>0</v>
      </c>
      <c r="K904" s="43">
        <f>Table9[[#This Row],[Wages]]*'1 Spec Ed Teacher'!$H$3</f>
        <v>0</v>
      </c>
      <c r="L904" s="7"/>
      <c r="M904" s="7"/>
      <c r="N904" s="7"/>
      <c r="O904" s="7"/>
      <c r="R90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04" s="7"/>
      <c r="T904" s="7" t="str">
        <f>IFERROR(Table9[[#This Row],[Total Compensation]]/Table9[[#This Row],[Hours in School Year]],"")</f>
        <v/>
      </c>
      <c r="V904" s="7" t="str">
        <f t="shared" si="58"/>
        <v/>
      </c>
      <c r="Y904" s="8" t="str">
        <f t="shared" si="59"/>
        <v/>
      </c>
    </row>
    <row r="905" spans="2:25" x14ac:dyDescent="0.25">
      <c r="B905" s="1"/>
      <c r="C905" s="1"/>
      <c r="G905" s="7"/>
      <c r="H905" s="7">
        <f t="shared" si="56"/>
        <v>0</v>
      </c>
      <c r="I905" s="7"/>
      <c r="J905" s="7">
        <f t="shared" si="57"/>
        <v>0</v>
      </c>
      <c r="K905" s="43">
        <f>Table9[[#This Row],[Wages]]*'1 Spec Ed Teacher'!$H$3</f>
        <v>0</v>
      </c>
      <c r="L905" s="7"/>
      <c r="M905" s="7"/>
      <c r="N905" s="7"/>
      <c r="O905" s="7"/>
      <c r="R90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05" s="7"/>
      <c r="T905" s="7" t="str">
        <f>IFERROR(Table9[[#This Row],[Total Compensation]]/Table9[[#This Row],[Hours in School Year]],"")</f>
        <v/>
      </c>
      <c r="V905" s="7" t="str">
        <f t="shared" si="58"/>
        <v/>
      </c>
      <c r="Y905" s="8" t="str">
        <f t="shared" si="59"/>
        <v/>
      </c>
    </row>
    <row r="906" spans="2:25" x14ac:dyDescent="0.25">
      <c r="B906" s="1"/>
      <c r="C906" s="1"/>
      <c r="G906" s="7"/>
      <c r="H906" s="7">
        <f t="shared" si="56"/>
        <v>0</v>
      </c>
      <c r="I906" s="7"/>
      <c r="J906" s="7">
        <f t="shared" si="57"/>
        <v>0</v>
      </c>
      <c r="K906" s="43">
        <f>Table9[[#This Row],[Wages]]*'1 Spec Ed Teacher'!$H$3</f>
        <v>0</v>
      </c>
      <c r="L906" s="7"/>
      <c r="M906" s="7"/>
      <c r="N906" s="7"/>
      <c r="O906" s="7"/>
      <c r="R90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06" s="7"/>
      <c r="T906" s="7" t="str">
        <f>IFERROR(Table9[[#This Row],[Total Compensation]]/Table9[[#This Row],[Hours in School Year]],"")</f>
        <v/>
      </c>
      <c r="V906" s="7" t="str">
        <f t="shared" si="58"/>
        <v/>
      </c>
      <c r="Y906" s="8" t="str">
        <f t="shared" si="59"/>
        <v/>
      </c>
    </row>
    <row r="907" spans="2:25" x14ac:dyDescent="0.25">
      <c r="B907" s="1"/>
      <c r="C907" s="1"/>
      <c r="G907" s="7"/>
      <c r="H907" s="7">
        <f t="shared" si="56"/>
        <v>0</v>
      </c>
      <c r="I907" s="7"/>
      <c r="J907" s="7">
        <f t="shared" si="57"/>
        <v>0</v>
      </c>
      <c r="K907" s="43">
        <f>Table9[[#This Row],[Wages]]*'1 Spec Ed Teacher'!$H$3</f>
        <v>0</v>
      </c>
      <c r="L907" s="7"/>
      <c r="M907" s="7"/>
      <c r="N907" s="7"/>
      <c r="O907" s="7"/>
      <c r="R90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07" s="7"/>
      <c r="T907" s="7" t="str">
        <f>IFERROR(Table9[[#This Row],[Total Compensation]]/Table9[[#This Row],[Hours in School Year]],"")</f>
        <v/>
      </c>
      <c r="V907" s="7" t="str">
        <f t="shared" si="58"/>
        <v/>
      </c>
      <c r="Y907" s="8" t="str">
        <f t="shared" si="59"/>
        <v/>
      </c>
    </row>
    <row r="908" spans="2:25" x14ac:dyDescent="0.25">
      <c r="B908" s="1"/>
      <c r="C908" s="1"/>
      <c r="G908" s="7"/>
      <c r="H908" s="7">
        <f t="shared" si="56"/>
        <v>0</v>
      </c>
      <c r="I908" s="7"/>
      <c r="J908" s="7">
        <f t="shared" si="57"/>
        <v>0</v>
      </c>
      <c r="K908" s="43">
        <f>Table9[[#This Row],[Wages]]*'1 Spec Ed Teacher'!$H$3</f>
        <v>0</v>
      </c>
      <c r="L908" s="7"/>
      <c r="M908" s="7"/>
      <c r="N908" s="7"/>
      <c r="O908" s="7"/>
      <c r="R90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08" s="7"/>
      <c r="T908" s="7" t="str">
        <f>IFERROR(Table9[[#This Row],[Total Compensation]]/Table9[[#This Row],[Hours in School Year]],"")</f>
        <v/>
      </c>
      <c r="V908" s="7" t="str">
        <f t="shared" si="58"/>
        <v/>
      </c>
      <c r="Y908" s="8" t="str">
        <f t="shared" si="59"/>
        <v/>
      </c>
    </row>
    <row r="909" spans="2:25" x14ac:dyDescent="0.25">
      <c r="B909" s="1"/>
      <c r="C909" s="1"/>
      <c r="G909" s="7"/>
      <c r="H909" s="7">
        <f t="shared" si="56"/>
        <v>0</v>
      </c>
      <c r="I909" s="7"/>
      <c r="J909" s="7">
        <f t="shared" si="57"/>
        <v>0</v>
      </c>
      <c r="K909" s="43">
        <f>Table9[[#This Row],[Wages]]*'1 Spec Ed Teacher'!$H$3</f>
        <v>0</v>
      </c>
      <c r="L909" s="7"/>
      <c r="M909" s="7"/>
      <c r="N909" s="7"/>
      <c r="O909" s="7"/>
      <c r="R90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09" s="7"/>
      <c r="T909" s="7" t="str">
        <f>IFERROR(Table9[[#This Row],[Total Compensation]]/Table9[[#This Row],[Hours in School Year]],"")</f>
        <v/>
      </c>
      <c r="V909" s="7" t="str">
        <f t="shared" si="58"/>
        <v/>
      </c>
      <c r="Y909" s="8" t="str">
        <f t="shared" si="59"/>
        <v/>
      </c>
    </row>
    <row r="910" spans="2:25" x14ac:dyDescent="0.25">
      <c r="B910" s="1"/>
      <c r="C910" s="1"/>
      <c r="G910" s="7"/>
      <c r="H910" s="7">
        <f t="shared" si="56"/>
        <v>0</v>
      </c>
      <c r="I910" s="7"/>
      <c r="J910" s="7">
        <f t="shared" si="57"/>
        <v>0</v>
      </c>
      <c r="K910" s="43">
        <f>Table9[[#This Row],[Wages]]*'1 Spec Ed Teacher'!$H$3</f>
        <v>0</v>
      </c>
      <c r="L910" s="7"/>
      <c r="M910" s="7"/>
      <c r="N910" s="7"/>
      <c r="O910" s="7"/>
      <c r="R91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10" s="7"/>
      <c r="T910" s="7" t="str">
        <f>IFERROR(Table9[[#This Row],[Total Compensation]]/Table9[[#This Row],[Hours in School Year]],"")</f>
        <v/>
      </c>
      <c r="V910" s="7" t="str">
        <f t="shared" si="58"/>
        <v/>
      </c>
      <c r="Y910" s="8" t="str">
        <f t="shared" si="59"/>
        <v/>
      </c>
    </row>
    <row r="911" spans="2:25" x14ac:dyDescent="0.25">
      <c r="B911" s="1"/>
      <c r="C911" s="1"/>
      <c r="G911" s="7"/>
      <c r="H911" s="7">
        <f t="shared" si="56"/>
        <v>0</v>
      </c>
      <c r="I911" s="7"/>
      <c r="J911" s="7">
        <f t="shared" si="57"/>
        <v>0</v>
      </c>
      <c r="K911" s="43">
        <f>Table9[[#This Row],[Wages]]*'1 Spec Ed Teacher'!$H$3</f>
        <v>0</v>
      </c>
      <c r="L911" s="7"/>
      <c r="M911" s="7"/>
      <c r="N911" s="7"/>
      <c r="O911" s="7"/>
      <c r="R91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11" s="7"/>
      <c r="T911" s="7" t="str">
        <f>IFERROR(Table9[[#This Row],[Total Compensation]]/Table9[[#This Row],[Hours in School Year]],"")</f>
        <v/>
      </c>
      <c r="V911" s="7" t="str">
        <f t="shared" si="58"/>
        <v/>
      </c>
      <c r="Y911" s="8" t="str">
        <f t="shared" si="59"/>
        <v/>
      </c>
    </row>
    <row r="912" spans="2:25" x14ac:dyDescent="0.25">
      <c r="B912" s="1"/>
      <c r="C912" s="1"/>
      <c r="G912" s="7"/>
      <c r="H912" s="7">
        <f t="shared" si="56"/>
        <v>0</v>
      </c>
      <c r="I912" s="7"/>
      <c r="J912" s="7">
        <f t="shared" si="57"/>
        <v>0</v>
      </c>
      <c r="K912" s="43">
        <f>Table9[[#This Row],[Wages]]*'1 Spec Ed Teacher'!$H$3</f>
        <v>0</v>
      </c>
      <c r="L912" s="7"/>
      <c r="M912" s="7"/>
      <c r="N912" s="7"/>
      <c r="O912" s="7"/>
      <c r="R91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12" s="7"/>
      <c r="T912" s="7" t="str">
        <f>IFERROR(Table9[[#This Row],[Total Compensation]]/Table9[[#This Row],[Hours in School Year]],"")</f>
        <v/>
      </c>
      <c r="V912" s="7" t="str">
        <f t="shared" si="58"/>
        <v/>
      </c>
      <c r="Y912" s="8" t="str">
        <f t="shared" si="59"/>
        <v/>
      </c>
    </row>
    <row r="913" spans="2:25" x14ac:dyDescent="0.25">
      <c r="B913" s="1"/>
      <c r="C913" s="1"/>
      <c r="G913" s="7"/>
      <c r="H913" s="7">
        <f t="shared" si="56"/>
        <v>0</v>
      </c>
      <c r="I913" s="7"/>
      <c r="J913" s="7">
        <f t="shared" si="57"/>
        <v>0</v>
      </c>
      <c r="K913" s="43">
        <f>Table9[[#This Row],[Wages]]*'1 Spec Ed Teacher'!$H$3</f>
        <v>0</v>
      </c>
      <c r="L913" s="7"/>
      <c r="M913" s="7"/>
      <c r="N913" s="7"/>
      <c r="O913" s="7"/>
      <c r="R91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13" s="7"/>
      <c r="T913" s="7" t="str">
        <f>IFERROR(Table9[[#This Row],[Total Compensation]]/Table9[[#This Row],[Hours in School Year]],"")</f>
        <v/>
      </c>
      <c r="V913" s="7" t="str">
        <f t="shared" si="58"/>
        <v/>
      </c>
      <c r="Y913" s="8" t="str">
        <f t="shared" si="59"/>
        <v/>
      </c>
    </row>
    <row r="914" spans="2:25" x14ac:dyDescent="0.25">
      <c r="B914" s="1"/>
      <c r="C914" s="1"/>
      <c r="G914" s="7"/>
      <c r="H914" s="7">
        <f t="shared" si="56"/>
        <v>0</v>
      </c>
      <c r="I914" s="7"/>
      <c r="J914" s="7">
        <f t="shared" si="57"/>
        <v>0</v>
      </c>
      <c r="K914" s="43">
        <f>Table9[[#This Row],[Wages]]*'1 Spec Ed Teacher'!$H$3</f>
        <v>0</v>
      </c>
      <c r="L914" s="7"/>
      <c r="M914" s="7"/>
      <c r="N914" s="7"/>
      <c r="O914" s="7"/>
      <c r="R91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14" s="7"/>
      <c r="T914" s="7" t="str">
        <f>IFERROR(Table9[[#This Row],[Total Compensation]]/Table9[[#This Row],[Hours in School Year]],"")</f>
        <v/>
      </c>
      <c r="V914" s="7" t="str">
        <f t="shared" si="58"/>
        <v/>
      </c>
      <c r="Y914" s="8" t="str">
        <f t="shared" si="59"/>
        <v/>
      </c>
    </row>
    <row r="915" spans="2:25" x14ac:dyDescent="0.25">
      <c r="B915" s="1"/>
      <c r="C915" s="1"/>
      <c r="G915" s="7"/>
      <c r="H915" s="7">
        <f t="shared" si="56"/>
        <v>0</v>
      </c>
      <c r="I915" s="7"/>
      <c r="J915" s="7">
        <f t="shared" si="57"/>
        <v>0</v>
      </c>
      <c r="K915" s="43">
        <f>Table9[[#This Row],[Wages]]*'1 Spec Ed Teacher'!$H$3</f>
        <v>0</v>
      </c>
      <c r="L915" s="7"/>
      <c r="M915" s="7"/>
      <c r="N915" s="7"/>
      <c r="O915" s="7"/>
      <c r="R91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15" s="7"/>
      <c r="T915" s="7" t="str">
        <f>IFERROR(Table9[[#This Row],[Total Compensation]]/Table9[[#This Row],[Hours in School Year]],"")</f>
        <v/>
      </c>
      <c r="V915" s="7" t="str">
        <f t="shared" si="58"/>
        <v/>
      </c>
      <c r="Y915" s="8" t="str">
        <f t="shared" si="59"/>
        <v/>
      </c>
    </row>
    <row r="916" spans="2:25" x14ac:dyDescent="0.25">
      <c r="B916" s="1"/>
      <c r="C916" s="1"/>
      <c r="G916" s="7"/>
      <c r="H916" s="7">
        <f t="shared" si="56"/>
        <v>0</v>
      </c>
      <c r="I916" s="7"/>
      <c r="J916" s="7">
        <f t="shared" si="57"/>
        <v>0</v>
      </c>
      <c r="K916" s="43">
        <f>Table9[[#This Row],[Wages]]*'1 Spec Ed Teacher'!$H$3</f>
        <v>0</v>
      </c>
      <c r="L916" s="7"/>
      <c r="M916" s="7"/>
      <c r="N916" s="7"/>
      <c r="O916" s="7"/>
      <c r="R91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16" s="7"/>
      <c r="T916" s="7" t="str">
        <f>IFERROR(Table9[[#This Row],[Total Compensation]]/Table9[[#This Row],[Hours in School Year]],"")</f>
        <v/>
      </c>
      <c r="V916" s="7" t="str">
        <f t="shared" si="58"/>
        <v/>
      </c>
      <c r="Y916" s="8" t="str">
        <f t="shared" si="59"/>
        <v/>
      </c>
    </row>
    <row r="917" spans="2:25" x14ac:dyDescent="0.25">
      <c r="B917" s="1"/>
      <c r="C917" s="1"/>
      <c r="G917" s="7"/>
      <c r="H917" s="7">
        <f t="shared" si="56"/>
        <v>0</v>
      </c>
      <c r="I917" s="7"/>
      <c r="J917" s="7">
        <f t="shared" si="57"/>
        <v>0</v>
      </c>
      <c r="K917" s="43">
        <f>Table9[[#This Row],[Wages]]*'1 Spec Ed Teacher'!$H$3</f>
        <v>0</v>
      </c>
      <c r="L917" s="7"/>
      <c r="M917" s="7"/>
      <c r="N917" s="7"/>
      <c r="O917" s="7"/>
      <c r="R91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17" s="7"/>
      <c r="T917" s="7" t="str">
        <f>IFERROR(Table9[[#This Row],[Total Compensation]]/Table9[[#This Row],[Hours in School Year]],"")</f>
        <v/>
      </c>
      <c r="V917" s="7" t="str">
        <f t="shared" si="58"/>
        <v/>
      </c>
      <c r="Y917" s="8" t="str">
        <f t="shared" si="59"/>
        <v/>
      </c>
    </row>
    <row r="918" spans="2:25" x14ac:dyDescent="0.25">
      <c r="B918" s="1"/>
      <c r="C918" s="1"/>
      <c r="G918" s="7"/>
      <c r="H918" s="7">
        <f t="shared" si="56"/>
        <v>0</v>
      </c>
      <c r="I918" s="7"/>
      <c r="J918" s="7">
        <f t="shared" si="57"/>
        <v>0</v>
      </c>
      <c r="K918" s="43">
        <f>Table9[[#This Row],[Wages]]*'1 Spec Ed Teacher'!$H$3</f>
        <v>0</v>
      </c>
      <c r="L918" s="7"/>
      <c r="M918" s="7"/>
      <c r="N918" s="7"/>
      <c r="O918" s="7"/>
      <c r="R91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18" s="7"/>
      <c r="T918" s="7" t="str">
        <f>IFERROR(Table9[[#This Row],[Total Compensation]]/Table9[[#This Row],[Hours in School Year]],"")</f>
        <v/>
      </c>
      <c r="V918" s="7" t="str">
        <f t="shared" si="58"/>
        <v/>
      </c>
      <c r="Y918" s="8" t="str">
        <f t="shared" si="59"/>
        <v/>
      </c>
    </row>
    <row r="919" spans="2:25" x14ac:dyDescent="0.25">
      <c r="B919" s="1"/>
      <c r="C919" s="1"/>
      <c r="G919" s="7"/>
      <c r="H919" s="7">
        <f t="shared" si="56"/>
        <v>0</v>
      </c>
      <c r="I919" s="7"/>
      <c r="J919" s="7">
        <f t="shared" si="57"/>
        <v>0</v>
      </c>
      <c r="K919" s="43">
        <f>Table9[[#This Row],[Wages]]*'1 Spec Ed Teacher'!$H$3</f>
        <v>0</v>
      </c>
      <c r="L919" s="7"/>
      <c r="M919" s="7"/>
      <c r="N919" s="7"/>
      <c r="O919" s="7"/>
      <c r="R91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19" s="7"/>
      <c r="T919" s="7" t="str">
        <f>IFERROR(Table9[[#This Row],[Total Compensation]]/Table9[[#This Row],[Hours in School Year]],"")</f>
        <v/>
      </c>
      <c r="V919" s="7" t="str">
        <f t="shared" si="58"/>
        <v/>
      </c>
      <c r="Y919" s="8" t="str">
        <f t="shared" si="59"/>
        <v/>
      </c>
    </row>
    <row r="920" spans="2:25" x14ac:dyDescent="0.25">
      <c r="B920" s="1"/>
      <c r="C920" s="1"/>
      <c r="G920" s="7"/>
      <c r="H920" s="7">
        <f t="shared" si="56"/>
        <v>0</v>
      </c>
      <c r="I920" s="7"/>
      <c r="J920" s="7">
        <f t="shared" si="57"/>
        <v>0</v>
      </c>
      <c r="K920" s="43">
        <f>Table9[[#This Row],[Wages]]*'1 Spec Ed Teacher'!$H$3</f>
        <v>0</v>
      </c>
      <c r="L920" s="7"/>
      <c r="M920" s="7"/>
      <c r="N920" s="7"/>
      <c r="O920" s="7"/>
      <c r="R92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20" s="7"/>
      <c r="T920" s="7" t="str">
        <f>IFERROR(Table9[[#This Row],[Total Compensation]]/Table9[[#This Row],[Hours in School Year]],"")</f>
        <v/>
      </c>
      <c r="V920" s="7" t="str">
        <f t="shared" si="58"/>
        <v/>
      </c>
      <c r="Y920" s="8" t="str">
        <f t="shared" si="59"/>
        <v/>
      </c>
    </row>
    <row r="921" spans="2:25" x14ac:dyDescent="0.25">
      <c r="B921" s="1"/>
      <c r="C921" s="1"/>
      <c r="G921" s="7"/>
      <c r="H921" s="7">
        <f t="shared" si="56"/>
        <v>0</v>
      </c>
      <c r="I921" s="7"/>
      <c r="J921" s="7">
        <f t="shared" si="57"/>
        <v>0</v>
      </c>
      <c r="K921" s="43">
        <f>Table9[[#This Row],[Wages]]*'1 Spec Ed Teacher'!$H$3</f>
        <v>0</v>
      </c>
      <c r="L921" s="7"/>
      <c r="M921" s="7"/>
      <c r="N921" s="7"/>
      <c r="O921" s="7"/>
      <c r="R92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21" s="7"/>
      <c r="T921" s="7" t="str">
        <f>IFERROR(Table9[[#This Row],[Total Compensation]]/Table9[[#This Row],[Hours in School Year]],"")</f>
        <v/>
      </c>
      <c r="V921" s="7" t="str">
        <f t="shared" si="58"/>
        <v/>
      </c>
      <c r="Y921" s="8" t="str">
        <f t="shared" si="59"/>
        <v/>
      </c>
    </row>
    <row r="922" spans="2:25" x14ac:dyDescent="0.25">
      <c r="B922" s="1"/>
      <c r="C922" s="1"/>
      <c r="G922" s="7"/>
      <c r="H922" s="7">
        <f t="shared" si="56"/>
        <v>0</v>
      </c>
      <c r="I922" s="7"/>
      <c r="J922" s="7">
        <f t="shared" si="57"/>
        <v>0</v>
      </c>
      <c r="K922" s="43">
        <f>Table9[[#This Row],[Wages]]*'1 Spec Ed Teacher'!$H$3</f>
        <v>0</v>
      </c>
      <c r="L922" s="7"/>
      <c r="M922" s="7"/>
      <c r="N922" s="7"/>
      <c r="O922" s="7"/>
      <c r="R92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22" s="7"/>
      <c r="T922" s="7" t="str">
        <f>IFERROR(Table9[[#This Row],[Total Compensation]]/Table9[[#This Row],[Hours in School Year]],"")</f>
        <v/>
      </c>
      <c r="V922" s="7" t="str">
        <f t="shared" si="58"/>
        <v/>
      </c>
      <c r="Y922" s="8" t="str">
        <f t="shared" si="59"/>
        <v/>
      </c>
    </row>
    <row r="923" spans="2:25" x14ac:dyDescent="0.25">
      <c r="B923" s="1"/>
      <c r="C923" s="1"/>
      <c r="G923" s="7"/>
      <c r="H923" s="7">
        <f t="shared" si="56"/>
        <v>0</v>
      </c>
      <c r="I923" s="7"/>
      <c r="J923" s="7">
        <f t="shared" si="57"/>
        <v>0</v>
      </c>
      <c r="K923" s="43">
        <f>Table9[[#This Row],[Wages]]*'1 Spec Ed Teacher'!$H$3</f>
        <v>0</v>
      </c>
      <c r="L923" s="7"/>
      <c r="M923" s="7"/>
      <c r="N923" s="7"/>
      <c r="O923" s="7"/>
      <c r="R92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23" s="7"/>
      <c r="T923" s="7" t="str">
        <f>IFERROR(Table9[[#This Row],[Total Compensation]]/Table9[[#This Row],[Hours in School Year]],"")</f>
        <v/>
      </c>
      <c r="V923" s="7" t="str">
        <f t="shared" si="58"/>
        <v/>
      </c>
      <c r="Y923" s="8" t="str">
        <f t="shared" si="59"/>
        <v/>
      </c>
    </row>
    <row r="924" spans="2:25" x14ac:dyDescent="0.25">
      <c r="B924" s="1"/>
      <c r="C924" s="1"/>
      <c r="G924" s="7"/>
      <c r="H924" s="7">
        <f t="shared" si="56"/>
        <v>0</v>
      </c>
      <c r="I924" s="7"/>
      <c r="J924" s="7">
        <f t="shared" si="57"/>
        <v>0</v>
      </c>
      <c r="K924" s="43">
        <f>Table9[[#This Row],[Wages]]*'1 Spec Ed Teacher'!$H$3</f>
        <v>0</v>
      </c>
      <c r="L924" s="7"/>
      <c r="M924" s="7"/>
      <c r="N924" s="7"/>
      <c r="O924" s="7"/>
      <c r="R92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24" s="7"/>
      <c r="T924" s="7" t="str">
        <f>IFERROR(Table9[[#This Row],[Total Compensation]]/Table9[[#This Row],[Hours in School Year]],"")</f>
        <v/>
      </c>
      <c r="V924" s="7" t="str">
        <f t="shared" si="58"/>
        <v/>
      </c>
      <c r="Y924" s="8" t="str">
        <f t="shared" si="59"/>
        <v/>
      </c>
    </row>
    <row r="925" spans="2:25" x14ac:dyDescent="0.25">
      <c r="B925" s="1"/>
      <c r="C925" s="1"/>
      <c r="G925" s="7"/>
      <c r="H925" s="7">
        <f t="shared" si="56"/>
        <v>0</v>
      </c>
      <c r="I925" s="7"/>
      <c r="J925" s="7">
        <f t="shared" si="57"/>
        <v>0</v>
      </c>
      <c r="K925" s="43">
        <f>Table9[[#This Row],[Wages]]*'1 Spec Ed Teacher'!$H$3</f>
        <v>0</v>
      </c>
      <c r="L925" s="7"/>
      <c r="M925" s="7"/>
      <c r="N925" s="7"/>
      <c r="O925" s="7"/>
      <c r="R92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25" s="7"/>
      <c r="T925" s="7" t="str">
        <f>IFERROR(Table9[[#This Row],[Total Compensation]]/Table9[[#This Row],[Hours in School Year]],"")</f>
        <v/>
      </c>
      <c r="V925" s="7" t="str">
        <f t="shared" si="58"/>
        <v/>
      </c>
      <c r="Y925" s="8" t="str">
        <f t="shared" si="59"/>
        <v/>
      </c>
    </row>
    <row r="926" spans="2:25" x14ac:dyDescent="0.25">
      <c r="B926" s="1"/>
      <c r="C926" s="1"/>
      <c r="G926" s="7"/>
      <c r="H926" s="7">
        <f t="shared" si="56"/>
        <v>0</v>
      </c>
      <c r="I926" s="7"/>
      <c r="J926" s="7">
        <f t="shared" si="57"/>
        <v>0</v>
      </c>
      <c r="K926" s="43">
        <f>Table9[[#This Row],[Wages]]*'1 Spec Ed Teacher'!$H$3</f>
        <v>0</v>
      </c>
      <c r="L926" s="7"/>
      <c r="M926" s="7"/>
      <c r="N926" s="7"/>
      <c r="O926" s="7"/>
      <c r="R92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26" s="7"/>
      <c r="T926" s="7" t="str">
        <f>IFERROR(Table9[[#This Row],[Total Compensation]]/Table9[[#This Row],[Hours in School Year]],"")</f>
        <v/>
      </c>
      <c r="V926" s="7" t="str">
        <f t="shared" si="58"/>
        <v/>
      </c>
      <c r="Y926" s="8" t="str">
        <f t="shared" si="59"/>
        <v/>
      </c>
    </row>
    <row r="927" spans="2:25" x14ac:dyDescent="0.25">
      <c r="B927" s="1"/>
      <c r="C927" s="1"/>
      <c r="G927" s="7"/>
      <c r="H927" s="7">
        <f t="shared" si="56"/>
        <v>0</v>
      </c>
      <c r="I927" s="7"/>
      <c r="J927" s="7">
        <f t="shared" si="57"/>
        <v>0</v>
      </c>
      <c r="K927" s="43">
        <f>Table9[[#This Row],[Wages]]*'1 Spec Ed Teacher'!$H$3</f>
        <v>0</v>
      </c>
      <c r="L927" s="7"/>
      <c r="M927" s="7"/>
      <c r="N927" s="7"/>
      <c r="O927" s="7"/>
      <c r="R92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27" s="7"/>
      <c r="T927" s="7" t="str">
        <f>IFERROR(Table9[[#This Row],[Total Compensation]]/Table9[[#This Row],[Hours in School Year]],"")</f>
        <v/>
      </c>
      <c r="V927" s="7" t="str">
        <f t="shared" si="58"/>
        <v/>
      </c>
      <c r="Y927" s="8" t="str">
        <f t="shared" si="59"/>
        <v/>
      </c>
    </row>
    <row r="928" spans="2:25" x14ac:dyDescent="0.25">
      <c r="B928" s="1"/>
      <c r="C928" s="1"/>
      <c r="G928" s="7"/>
      <c r="H928" s="7">
        <f t="shared" si="56"/>
        <v>0</v>
      </c>
      <c r="I928" s="7"/>
      <c r="J928" s="7">
        <f t="shared" si="57"/>
        <v>0</v>
      </c>
      <c r="K928" s="43">
        <f>Table9[[#This Row],[Wages]]*'1 Spec Ed Teacher'!$H$3</f>
        <v>0</v>
      </c>
      <c r="L928" s="7"/>
      <c r="M928" s="7"/>
      <c r="N928" s="7"/>
      <c r="O928" s="7"/>
      <c r="R92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28" s="7"/>
      <c r="T928" s="7" t="str">
        <f>IFERROR(Table9[[#This Row],[Total Compensation]]/Table9[[#This Row],[Hours in School Year]],"")</f>
        <v/>
      </c>
      <c r="V928" s="7" t="str">
        <f t="shared" si="58"/>
        <v/>
      </c>
      <c r="Y928" s="8" t="str">
        <f t="shared" si="59"/>
        <v/>
      </c>
    </row>
    <row r="929" spans="2:25" x14ac:dyDescent="0.25">
      <c r="B929" s="1"/>
      <c r="C929" s="1"/>
      <c r="G929" s="7"/>
      <c r="H929" s="7">
        <f t="shared" si="56"/>
        <v>0</v>
      </c>
      <c r="I929" s="7"/>
      <c r="J929" s="7">
        <f t="shared" si="57"/>
        <v>0</v>
      </c>
      <c r="K929" s="43">
        <f>Table9[[#This Row],[Wages]]*'1 Spec Ed Teacher'!$H$3</f>
        <v>0</v>
      </c>
      <c r="L929" s="7"/>
      <c r="M929" s="7"/>
      <c r="N929" s="7"/>
      <c r="O929" s="7"/>
      <c r="R92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29" s="7"/>
      <c r="T929" s="7" t="str">
        <f>IFERROR(Table9[[#This Row],[Total Compensation]]/Table9[[#This Row],[Hours in School Year]],"")</f>
        <v/>
      </c>
      <c r="V929" s="7" t="str">
        <f t="shared" si="58"/>
        <v/>
      </c>
      <c r="Y929" s="8" t="str">
        <f t="shared" si="59"/>
        <v/>
      </c>
    </row>
    <row r="930" spans="2:25" x14ac:dyDescent="0.25">
      <c r="B930" s="1"/>
      <c r="C930" s="1"/>
      <c r="G930" s="7"/>
      <c r="H930" s="7">
        <f t="shared" si="56"/>
        <v>0</v>
      </c>
      <c r="I930" s="7"/>
      <c r="J930" s="7">
        <f t="shared" si="57"/>
        <v>0</v>
      </c>
      <c r="K930" s="43">
        <f>Table9[[#This Row],[Wages]]*'1 Spec Ed Teacher'!$H$3</f>
        <v>0</v>
      </c>
      <c r="L930" s="7"/>
      <c r="M930" s="7"/>
      <c r="N930" s="7"/>
      <c r="O930" s="7"/>
      <c r="R93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30" s="7"/>
      <c r="T930" s="7" t="str">
        <f>IFERROR(Table9[[#This Row],[Total Compensation]]/Table9[[#This Row],[Hours in School Year]],"")</f>
        <v/>
      </c>
      <c r="V930" s="7" t="str">
        <f t="shared" si="58"/>
        <v/>
      </c>
      <c r="Y930" s="8" t="str">
        <f t="shared" si="59"/>
        <v/>
      </c>
    </row>
    <row r="931" spans="2:25" x14ac:dyDescent="0.25">
      <c r="B931" s="1"/>
      <c r="C931" s="1"/>
      <c r="G931" s="7"/>
      <c r="H931" s="7">
        <f t="shared" si="56"/>
        <v>0</v>
      </c>
      <c r="I931" s="7"/>
      <c r="J931" s="7">
        <f t="shared" si="57"/>
        <v>0</v>
      </c>
      <c r="K931" s="43">
        <f>Table9[[#This Row],[Wages]]*'1 Spec Ed Teacher'!$H$3</f>
        <v>0</v>
      </c>
      <c r="L931" s="7"/>
      <c r="M931" s="7"/>
      <c r="N931" s="7"/>
      <c r="O931" s="7"/>
      <c r="R93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31" s="7"/>
      <c r="T931" s="7" t="str">
        <f>IFERROR(Table9[[#This Row],[Total Compensation]]/Table9[[#This Row],[Hours in School Year]],"")</f>
        <v/>
      </c>
      <c r="V931" s="7" t="str">
        <f t="shared" si="58"/>
        <v/>
      </c>
      <c r="Y931" s="8" t="str">
        <f t="shared" si="59"/>
        <v/>
      </c>
    </row>
    <row r="932" spans="2:25" x14ac:dyDescent="0.25">
      <c r="B932" s="1"/>
      <c r="C932" s="1"/>
      <c r="G932" s="7"/>
      <c r="H932" s="7">
        <f t="shared" si="56"/>
        <v>0</v>
      </c>
      <c r="I932" s="7"/>
      <c r="J932" s="7">
        <f t="shared" si="57"/>
        <v>0</v>
      </c>
      <c r="K932" s="43">
        <f>Table9[[#This Row],[Wages]]*'1 Spec Ed Teacher'!$H$3</f>
        <v>0</v>
      </c>
      <c r="L932" s="7"/>
      <c r="M932" s="7"/>
      <c r="N932" s="7"/>
      <c r="O932" s="7"/>
      <c r="R93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32" s="7"/>
      <c r="T932" s="7" t="str">
        <f>IFERROR(Table9[[#This Row],[Total Compensation]]/Table9[[#This Row],[Hours in School Year]],"")</f>
        <v/>
      </c>
      <c r="V932" s="7" t="str">
        <f t="shared" si="58"/>
        <v/>
      </c>
      <c r="Y932" s="8" t="str">
        <f t="shared" si="59"/>
        <v/>
      </c>
    </row>
    <row r="933" spans="2:25" x14ac:dyDescent="0.25">
      <c r="B933" s="1"/>
      <c r="C933" s="1"/>
      <c r="G933" s="7"/>
      <c r="H933" s="7">
        <f t="shared" si="56"/>
        <v>0</v>
      </c>
      <c r="I933" s="7"/>
      <c r="J933" s="7">
        <f t="shared" si="57"/>
        <v>0</v>
      </c>
      <c r="K933" s="43">
        <f>Table9[[#This Row],[Wages]]*'1 Spec Ed Teacher'!$H$3</f>
        <v>0</v>
      </c>
      <c r="L933" s="7"/>
      <c r="M933" s="7"/>
      <c r="N933" s="7"/>
      <c r="O933" s="7"/>
      <c r="R93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33" s="7"/>
      <c r="T933" s="7" t="str">
        <f>IFERROR(Table9[[#This Row],[Total Compensation]]/Table9[[#This Row],[Hours in School Year]],"")</f>
        <v/>
      </c>
      <c r="V933" s="7" t="str">
        <f t="shared" si="58"/>
        <v/>
      </c>
      <c r="Y933" s="8" t="str">
        <f t="shared" si="59"/>
        <v/>
      </c>
    </row>
    <row r="934" spans="2:25" x14ac:dyDescent="0.25">
      <c r="B934" s="1"/>
      <c r="C934" s="1"/>
      <c r="G934" s="7"/>
      <c r="H934" s="7">
        <f t="shared" si="56"/>
        <v>0</v>
      </c>
      <c r="I934" s="7"/>
      <c r="J934" s="7">
        <f t="shared" si="57"/>
        <v>0</v>
      </c>
      <c r="K934" s="43">
        <f>Table9[[#This Row],[Wages]]*'1 Spec Ed Teacher'!$H$3</f>
        <v>0</v>
      </c>
      <c r="L934" s="7"/>
      <c r="M934" s="7"/>
      <c r="N934" s="7"/>
      <c r="O934" s="7"/>
      <c r="R93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34" s="7"/>
      <c r="T934" s="7" t="str">
        <f>IFERROR(Table9[[#This Row],[Total Compensation]]/Table9[[#This Row],[Hours in School Year]],"")</f>
        <v/>
      </c>
      <c r="V934" s="7" t="str">
        <f t="shared" si="58"/>
        <v/>
      </c>
      <c r="Y934" s="8" t="str">
        <f t="shared" si="59"/>
        <v/>
      </c>
    </row>
    <row r="935" spans="2:25" x14ac:dyDescent="0.25">
      <c r="B935" s="1"/>
      <c r="C935" s="1"/>
      <c r="G935" s="7"/>
      <c r="H935" s="7">
        <f t="shared" si="56"/>
        <v>0</v>
      </c>
      <c r="I935" s="7"/>
      <c r="J935" s="7">
        <f t="shared" si="57"/>
        <v>0</v>
      </c>
      <c r="K935" s="43">
        <f>Table9[[#This Row],[Wages]]*'1 Spec Ed Teacher'!$H$3</f>
        <v>0</v>
      </c>
      <c r="L935" s="7"/>
      <c r="M935" s="7"/>
      <c r="N935" s="7"/>
      <c r="O935" s="7"/>
      <c r="R93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35" s="7"/>
      <c r="T935" s="7" t="str">
        <f>IFERROR(Table9[[#This Row],[Total Compensation]]/Table9[[#This Row],[Hours in School Year]],"")</f>
        <v/>
      </c>
      <c r="V935" s="7" t="str">
        <f t="shared" si="58"/>
        <v/>
      </c>
      <c r="Y935" s="8" t="str">
        <f t="shared" si="59"/>
        <v/>
      </c>
    </row>
    <row r="936" spans="2:25" x14ac:dyDescent="0.25">
      <c r="B936" s="1"/>
      <c r="C936" s="1"/>
      <c r="G936" s="7"/>
      <c r="H936" s="7">
        <f t="shared" si="56"/>
        <v>0</v>
      </c>
      <c r="I936" s="7"/>
      <c r="J936" s="7">
        <f t="shared" si="57"/>
        <v>0</v>
      </c>
      <c r="K936" s="43">
        <f>Table9[[#This Row],[Wages]]*'1 Spec Ed Teacher'!$H$3</f>
        <v>0</v>
      </c>
      <c r="L936" s="7"/>
      <c r="M936" s="7"/>
      <c r="N936" s="7"/>
      <c r="O936" s="7"/>
      <c r="R93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36" s="7"/>
      <c r="T936" s="7" t="str">
        <f>IFERROR(Table9[[#This Row],[Total Compensation]]/Table9[[#This Row],[Hours in School Year]],"")</f>
        <v/>
      </c>
      <c r="V936" s="7" t="str">
        <f t="shared" si="58"/>
        <v/>
      </c>
      <c r="Y936" s="8" t="str">
        <f t="shared" si="59"/>
        <v/>
      </c>
    </row>
    <row r="937" spans="2:25" x14ac:dyDescent="0.25">
      <c r="B937" s="1"/>
      <c r="C937" s="1"/>
      <c r="G937" s="7"/>
      <c r="H937" s="7">
        <f t="shared" si="56"/>
        <v>0</v>
      </c>
      <c r="I937" s="7"/>
      <c r="J937" s="7">
        <f t="shared" si="57"/>
        <v>0</v>
      </c>
      <c r="K937" s="43">
        <f>Table9[[#This Row],[Wages]]*'1 Spec Ed Teacher'!$H$3</f>
        <v>0</v>
      </c>
      <c r="L937" s="7"/>
      <c r="M937" s="7"/>
      <c r="N937" s="7"/>
      <c r="O937" s="7"/>
      <c r="R93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37" s="7"/>
      <c r="T937" s="7" t="str">
        <f>IFERROR(Table9[[#This Row],[Total Compensation]]/Table9[[#This Row],[Hours in School Year]],"")</f>
        <v/>
      </c>
      <c r="V937" s="7" t="str">
        <f t="shared" si="58"/>
        <v/>
      </c>
      <c r="Y937" s="8" t="str">
        <f t="shared" si="59"/>
        <v/>
      </c>
    </row>
    <row r="938" spans="2:25" x14ac:dyDescent="0.25">
      <c r="B938" s="1"/>
      <c r="C938" s="1"/>
      <c r="G938" s="7"/>
      <c r="H938" s="7">
        <f t="shared" si="56"/>
        <v>0</v>
      </c>
      <c r="I938" s="7"/>
      <c r="J938" s="7">
        <f t="shared" si="57"/>
        <v>0</v>
      </c>
      <c r="K938" s="43">
        <f>Table9[[#This Row],[Wages]]*'1 Spec Ed Teacher'!$H$3</f>
        <v>0</v>
      </c>
      <c r="L938" s="7"/>
      <c r="M938" s="7"/>
      <c r="N938" s="7"/>
      <c r="O938" s="7"/>
      <c r="R93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38" s="7"/>
      <c r="T938" s="7" t="str">
        <f>IFERROR(Table9[[#This Row],[Total Compensation]]/Table9[[#This Row],[Hours in School Year]],"")</f>
        <v/>
      </c>
      <c r="V938" s="7" t="str">
        <f t="shared" si="58"/>
        <v/>
      </c>
      <c r="Y938" s="8" t="str">
        <f t="shared" si="59"/>
        <v/>
      </c>
    </row>
    <row r="939" spans="2:25" x14ac:dyDescent="0.25">
      <c r="B939" s="1"/>
      <c r="C939" s="1"/>
      <c r="G939" s="7"/>
      <c r="H939" s="7">
        <f t="shared" si="56"/>
        <v>0</v>
      </c>
      <c r="I939" s="7"/>
      <c r="J939" s="7">
        <f t="shared" si="57"/>
        <v>0</v>
      </c>
      <c r="K939" s="43">
        <f>Table9[[#This Row],[Wages]]*'1 Spec Ed Teacher'!$H$3</f>
        <v>0</v>
      </c>
      <c r="L939" s="7"/>
      <c r="M939" s="7"/>
      <c r="N939" s="7"/>
      <c r="O939" s="7"/>
      <c r="R93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39" s="7"/>
      <c r="T939" s="7" t="str">
        <f>IFERROR(Table9[[#This Row],[Total Compensation]]/Table9[[#This Row],[Hours in School Year]],"")</f>
        <v/>
      </c>
      <c r="V939" s="7" t="str">
        <f t="shared" si="58"/>
        <v/>
      </c>
      <c r="Y939" s="8" t="str">
        <f t="shared" si="59"/>
        <v/>
      </c>
    </row>
    <row r="940" spans="2:25" x14ac:dyDescent="0.25">
      <c r="B940" s="1"/>
      <c r="C940" s="1"/>
      <c r="G940" s="7"/>
      <c r="H940" s="7">
        <f t="shared" si="56"/>
        <v>0</v>
      </c>
      <c r="I940" s="7"/>
      <c r="J940" s="7">
        <f t="shared" si="57"/>
        <v>0</v>
      </c>
      <c r="K940" s="43">
        <f>Table9[[#This Row],[Wages]]*'1 Spec Ed Teacher'!$H$3</f>
        <v>0</v>
      </c>
      <c r="L940" s="7"/>
      <c r="M940" s="7"/>
      <c r="N940" s="7"/>
      <c r="O940" s="7"/>
      <c r="R94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40" s="7"/>
      <c r="T940" s="7" t="str">
        <f>IFERROR(Table9[[#This Row],[Total Compensation]]/Table9[[#This Row],[Hours in School Year]],"")</f>
        <v/>
      </c>
      <c r="V940" s="7" t="str">
        <f t="shared" si="58"/>
        <v/>
      </c>
      <c r="Y940" s="8" t="str">
        <f t="shared" si="59"/>
        <v/>
      </c>
    </row>
    <row r="941" spans="2:25" x14ac:dyDescent="0.25">
      <c r="B941" s="1"/>
      <c r="C941" s="1"/>
      <c r="G941" s="7"/>
      <c r="H941" s="7">
        <f t="shared" si="56"/>
        <v>0</v>
      </c>
      <c r="I941" s="7"/>
      <c r="J941" s="7">
        <f t="shared" si="57"/>
        <v>0</v>
      </c>
      <c r="K941" s="43">
        <f>Table9[[#This Row],[Wages]]*'1 Spec Ed Teacher'!$H$3</f>
        <v>0</v>
      </c>
      <c r="L941" s="7"/>
      <c r="M941" s="7"/>
      <c r="N941" s="7"/>
      <c r="O941" s="7"/>
      <c r="R94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41" s="7"/>
      <c r="T941" s="7" t="str">
        <f>IFERROR(Table9[[#This Row],[Total Compensation]]/Table9[[#This Row],[Hours in School Year]],"")</f>
        <v/>
      </c>
      <c r="V941" s="7" t="str">
        <f t="shared" si="58"/>
        <v/>
      </c>
      <c r="Y941" s="8" t="str">
        <f t="shared" si="59"/>
        <v/>
      </c>
    </row>
    <row r="942" spans="2:25" x14ac:dyDescent="0.25">
      <c r="B942" s="1"/>
      <c r="C942" s="1"/>
      <c r="G942" s="7"/>
      <c r="H942" s="7">
        <f t="shared" si="56"/>
        <v>0</v>
      </c>
      <c r="I942" s="7"/>
      <c r="J942" s="7">
        <f t="shared" si="57"/>
        <v>0</v>
      </c>
      <c r="K942" s="43">
        <f>Table9[[#This Row],[Wages]]*'1 Spec Ed Teacher'!$H$3</f>
        <v>0</v>
      </c>
      <c r="L942" s="7"/>
      <c r="M942" s="7"/>
      <c r="N942" s="7"/>
      <c r="O942" s="7"/>
      <c r="R94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42" s="7"/>
      <c r="T942" s="7" t="str">
        <f>IFERROR(Table9[[#This Row],[Total Compensation]]/Table9[[#This Row],[Hours in School Year]],"")</f>
        <v/>
      </c>
      <c r="V942" s="7" t="str">
        <f t="shared" si="58"/>
        <v/>
      </c>
      <c r="Y942" s="8" t="str">
        <f t="shared" si="59"/>
        <v/>
      </c>
    </row>
    <row r="943" spans="2:25" x14ac:dyDescent="0.25">
      <c r="B943" s="1"/>
      <c r="C943" s="1"/>
      <c r="G943" s="7"/>
      <c r="H943" s="7">
        <f t="shared" si="56"/>
        <v>0</v>
      </c>
      <c r="I943" s="7"/>
      <c r="J943" s="7">
        <f t="shared" si="57"/>
        <v>0</v>
      </c>
      <c r="K943" s="43">
        <f>Table9[[#This Row],[Wages]]*'1 Spec Ed Teacher'!$H$3</f>
        <v>0</v>
      </c>
      <c r="L943" s="7"/>
      <c r="M943" s="7"/>
      <c r="N943" s="7"/>
      <c r="O943" s="7"/>
      <c r="R94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43" s="7"/>
      <c r="T943" s="7" t="str">
        <f>IFERROR(Table9[[#This Row],[Total Compensation]]/Table9[[#This Row],[Hours in School Year]],"")</f>
        <v/>
      </c>
      <c r="V943" s="7" t="str">
        <f t="shared" si="58"/>
        <v/>
      </c>
      <c r="Y943" s="8" t="str">
        <f t="shared" si="59"/>
        <v/>
      </c>
    </row>
    <row r="944" spans="2:25" x14ac:dyDescent="0.25">
      <c r="B944" s="1"/>
      <c r="C944" s="1"/>
      <c r="G944" s="7"/>
      <c r="H944" s="7">
        <f t="shared" si="56"/>
        <v>0</v>
      </c>
      <c r="I944" s="7"/>
      <c r="J944" s="7">
        <f t="shared" si="57"/>
        <v>0</v>
      </c>
      <c r="K944" s="43">
        <f>Table9[[#This Row],[Wages]]*'1 Spec Ed Teacher'!$H$3</f>
        <v>0</v>
      </c>
      <c r="L944" s="7"/>
      <c r="M944" s="7"/>
      <c r="N944" s="7"/>
      <c r="O944" s="7"/>
      <c r="R94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44" s="7"/>
      <c r="T944" s="7" t="str">
        <f>IFERROR(Table9[[#This Row],[Total Compensation]]/Table9[[#This Row],[Hours in School Year]],"")</f>
        <v/>
      </c>
      <c r="V944" s="7" t="str">
        <f t="shared" si="58"/>
        <v/>
      </c>
      <c r="Y944" s="8" t="str">
        <f t="shared" si="59"/>
        <v/>
      </c>
    </row>
    <row r="945" spans="2:25" x14ac:dyDescent="0.25">
      <c r="B945" s="1"/>
      <c r="C945" s="1"/>
      <c r="G945" s="7"/>
      <c r="H945" s="7">
        <f t="shared" si="56"/>
        <v>0</v>
      </c>
      <c r="I945" s="7"/>
      <c r="J945" s="7">
        <f t="shared" si="57"/>
        <v>0</v>
      </c>
      <c r="K945" s="43">
        <f>Table9[[#This Row],[Wages]]*'1 Spec Ed Teacher'!$H$3</f>
        <v>0</v>
      </c>
      <c r="L945" s="7"/>
      <c r="M945" s="7"/>
      <c r="N945" s="7"/>
      <c r="O945" s="7"/>
      <c r="R94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45" s="7"/>
      <c r="T945" s="7" t="str">
        <f>IFERROR(Table9[[#This Row],[Total Compensation]]/Table9[[#This Row],[Hours in School Year]],"")</f>
        <v/>
      </c>
      <c r="V945" s="7" t="str">
        <f t="shared" si="58"/>
        <v/>
      </c>
      <c r="Y945" s="8" t="str">
        <f t="shared" si="59"/>
        <v/>
      </c>
    </row>
    <row r="946" spans="2:25" x14ac:dyDescent="0.25">
      <c r="B946" s="1"/>
      <c r="C946" s="1"/>
      <c r="G946" s="7"/>
      <c r="H946" s="7">
        <f t="shared" si="56"/>
        <v>0</v>
      </c>
      <c r="I946" s="7"/>
      <c r="J946" s="7">
        <f t="shared" si="57"/>
        <v>0</v>
      </c>
      <c r="K946" s="43">
        <f>Table9[[#This Row],[Wages]]*'1 Spec Ed Teacher'!$H$3</f>
        <v>0</v>
      </c>
      <c r="L946" s="7"/>
      <c r="M946" s="7"/>
      <c r="N946" s="7"/>
      <c r="O946" s="7"/>
      <c r="R94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46" s="7"/>
      <c r="T946" s="7" t="str">
        <f>IFERROR(Table9[[#This Row],[Total Compensation]]/Table9[[#This Row],[Hours in School Year]],"")</f>
        <v/>
      </c>
      <c r="V946" s="7" t="str">
        <f t="shared" si="58"/>
        <v/>
      </c>
      <c r="Y946" s="8" t="str">
        <f t="shared" si="59"/>
        <v/>
      </c>
    </row>
    <row r="947" spans="2:25" x14ac:dyDescent="0.25">
      <c r="B947" s="1"/>
      <c r="C947" s="1"/>
      <c r="G947" s="7"/>
      <c r="H947" s="7">
        <f t="shared" si="56"/>
        <v>0</v>
      </c>
      <c r="I947" s="7"/>
      <c r="J947" s="7">
        <f t="shared" si="57"/>
        <v>0</v>
      </c>
      <c r="K947" s="43">
        <f>Table9[[#This Row],[Wages]]*'1 Spec Ed Teacher'!$H$3</f>
        <v>0</v>
      </c>
      <c r="L947" s="7"/>
      <c r="M947" s="7"/>
      <c r="N947" s="7"/>
      <c r="O947" s="7"/>
      <c r="R94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47" s="7"/>
      <c r="T947" s="7" t="str">
        <f>IFERROR(Table9[[#This Row],[Total Compensation]]/Table9[[#This Row],[Hours in School Year]],"")</f>
        <v/>
      </c>
      <c r="V947" s="7" t="str">
        <f t="shared" si="58"/>
        <v/>
      </c>
      <c r="Y947" s="8" t="str">
        <f t="shared" si="59"/>
        <v/>
      </c>
    </row>
    <row r="948" spans="2:25" x14ac:dyDescent="0.25">
      <c r="B948" s="1"/>
      <c r="C948" s="1"/>
      <c r="G948" s="7"/>
      <c r="H948" s="7">
        <f t="shared" si="56"/>
        <v>0</v>
      </c>
      <c r="I948" s="7"/>
      <c r="J948" s="7">
        <f t="shared" si="57"/>
        <v>0</v>
      </c>
      <c r="K948" s="43">
        <f>Table9[[#This Row],[Wages]]*'1 Spec Ed Teacher'!$H$3</f>
        <v>0</v>
      </c>
      <c r="L948" s="7"/>
      <c r="M948" s="7"/>
      <c r="N948" s="7"/>
      <c r="O948" s="7"/>
      <c r="R94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48" s="7"/>
      <c r="T948" s="7" t="str">
        <f>IFERROR(Table9[[#This Row],[Total Compensation]]/Table9[[#This Row],[Hours in School Year]],"")</f>
        <v/>
      </c>
      <c r="V948" s="7" t="str">
        <f t="shared" si="58"/>
        <v/>
      </c>
      <c r="Y948" s="8" t="str">
        <f t="shared" si="59"/>
        <v/>
      </c>
    </row>
    <row r="949" spans="2:25" x14ac:dyDescent="0.25">
      <c r="B949" s="1"/>
      <c r="C949" s="1"/>
      <c r="G949" s="7"/>
      <c r="H949" s="7">
        <f t="shared" si="56"/>
        <v>0</v>
      </c>
      <c r="I949" s="7"/>
      <c r="J949" s="7">
        <f t="shared" si="57"/>
        <v>0</v>
      </c>
      <c r="K949" s="43">
        <f>Table9[[#This Row],[Wages]]*'1 Spec Ed Teacher'!$H$3</f>
        <v>0</v>
      </c>
      <c r="L949" s="7"/>
      <c r="M949" s="7"/>
      <c r="N949" s="7"/>
      <c r="O949" s="7"/>
      <c r="R94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49" s="7"/>
      <c r="T949" s="7" t="str">
        <f>IFERROR(Table9[[#This Row],[Total Compensation]]/Table9[[#This Row],[Hours in School Year]],"")</f>
        <v/>
      </c>
      <c r="V949" s="7" t="str">
        <f t="shared" si="58"/>
        <v/>
      </c>
      <c r="Y949" s="8" t="str">
        <f t="shared" si="59"/>
        <v/>
      </c>
    </row>
    <row r="950" spans="2:25" x14ac:dyDescent="0.25">
      <c r="B950" s="1"/>
      <c r="C950" s="1"/>
      <c r="G950" s="7"/>
      <c r="H950" s="7">
        <f t="shared" si="56"/>
        <v>0</v>
      </c>
      <c r="I950" s="7"/>
      <c r="J950" s="7">
        <f t="shared" si="57"/>
        <v>0</v>
      </c>
      <c r="K950" s="43">
        <f>Table9[[#This Row],[Wages]]*'1 Spec Ed Teacher'!$H$3</f>
        <v>0</v>
      </c>
      <c r="L950" s="7"/>
      <c r="M950" s="7"/>
      <c r="N950" s="7"/>
      <c r="O950" s="7"/>
      <c r="R95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50" s="7"/>
      <c r="T950" s="7" t="str">
        <f>IFERROR(Table9[[#This Row],[Total Compensation]]/Table9[[#This Row],[Hours in School Year]],"")</f>
        <v/>
      </c>
      <c r="V950" s="7" t="str">
        <f t="shared" si="58"/>
        <v/>
      </c>
      <c r="Y950" s="8" t="str">
        <f t="shared" si="59"/>
        <v/>
      </c>
    </row>
    <row r="951" spans="2:25" x14ac:dyDescent="0.25">
      <c r="B951" s="1"/>
      <c r="C951" s="1"/>
      <c r="G951" s="7"/>
      <c r="H951" s="7">
        <f t="shared" si="56"/>
        <v>0</v>
      </c>
      <c r="I951" s="7"/>
      <c r="J951" s="7">
        <f t="shared" si="57"/>
        <v>0</v>
      </c>
      <c r="K951" s="43">
        <f>Table9[[#This Row],[Wages]]*'1 Spec Ed Teacher'!$H$3</f>
        <v>0</v>
      </c>
      <c r="L951" s="7"/>
      <c r="M951" s="7"/>
      <c r="N951" s="7"/>
      <c r="O951" s="7"/>
      <c r="R95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51" s="7"/>
      <c r="T951" s="7" t="str">
        <f>IFERROR(Table9[[#This Row],[Total Compensation]]/Table9[[#This Row],[Hours in School Year]],"")</f>
        <v/>
      </c>
      <c r="V951" s="7" t="str">
        <f t="shared" si="58"/>
        <v/>
      </c>
      <c r="Y951" s="8" t="str">
        <f t="shared" si="59"/>
        <v/>
      </c>
    </row>
    <row r="952" spans="2:25" x14ac:dyDescent="0.25">
      <c r="B952" s="1"/>
      <c r="C952" s="1"/>
      <c r="G952" s="7"/>
      <c r="H952" s="7">
        <f t="shared" si="56"/>
        <v>0</v>
      </c>
      <c r="I952" s="7"/>
      <c r="J952" s="7">
        <f t="shared" si="57"/>
        <v>0</v>
      </c>
      <c r="K952" s="43">
        <f>Table9[[#This Row],[Wages]]*'1 Spec Ed Teacher'!$H$3</f>
        <v>0</v>
      </c>
      <c r="L952" s="7"/>
      <c r="M952" s="7"/>
      <c r="N952" s="7"/>
      <c r="O952" s="7"/>
      <c r="R95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52" s="7"/>
      <c r="T952" s="7" t="str">
        <f>IFERROR(Table9[[#This Row],[Total Compensation]]/Table9[[#This Row],[Hours in School Year]],"")</f>
        <v/>
      </c>
      <c r="V952" s="7" t="str">
        <f t="shared" si="58"/>
        <v/>
      </c>
      <c r="Y952" s="8" t="str">
        <f t="shared" si="59"/>
        <v/>
      </c>
    </row>
    <row r="953" spans="2:25" x14ac:dyDescent="0.25">
      <c r="B953" s="1"/>
      <c r="C953" s="1"/>
      <c r="G953" s="7"/>
      <c r="H953" s="7">
        <f t="shared" si="56"/>
        <v>0</v>
      </c>
      <c r="I953" s="7"/>
      <c r="J953" s="7">
        <f t="shared" si="57"/>
        <v>0</v>
      </c>
      <c r="K953" s="43">
        <f>Table9[[#This Row],[Wages]]*'1 Spec Ed Teacher'!$H$3</f>
        <v>0</v>
      </c>
      <c r="L953" s="7"/>
      <c r="M953" s="7"/>
      <c r="N953" s="7"/>
      <c r="O953" s="7"/>
      <c r="R95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53" s="7"/>
      <c r="T953" s="7" t="str">
        <f>IFERROR(Table9[[#This Row],[Total Compensation]]/Table9[[#This Row],[Hours in School Year]],"")</f>
        <v/>
      </c>
      <c r="V953" s="7" t="str">
        <f t="shared" si="58"/>
        <v/>
      </c>
      <c r="Y953" s="8" t="str">
        <f t="shared" si="59"/>
        <v/>
      </c>
    </row>
    <row r="954" spans="2:25" x14ac:dyDescent="0.25">
      <c r="B954" s="1"/>
      <c r="C954" s="1"/>
      <c r="G954" s="7"/>
      <c r="H954" s="7">
        <f t="shared" si="56"/>
        <v>0</v>
      </c>
      <c r="I954" s="7"/>
      <c r="J954" s="7">
        <f t="shared" si="57"/>
        <v>0</v>
      </c>
      <c r="K954" s="43">
        <f>Table9[[#This Row],[Wages]]*'1 Spec Ed Teacher'!$H$3</f>
        <v>0</v>
      </c>
      <c r="L954" s="7"/>
      <c r="M954" s="7"/>
      <c r="N954" s="7"/>
      <c r="O954" s="7"/>
      <c r="R95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54" s="7"/>
      <c r="T954" s="7" t="str">
        <f>IFERROR(Table9[[#This Row],[Total Compensation]]/Table9[[#This Row],[Hours in School Year]],"")</f>
        <v/>
      </c>
      <c r="V954" s="7" t="str">
        <f t="shared" si="58"/>
        <v/>
      </c>
      <c r="Y954" s="8" t="str">
        <f t="shared" si="59"/>
        <v/>
      </c>
    </row>
    <row r="955" spans="2:25" x14ac:dyDescent="0.25">
      <c r="B955" s="1"/>
      <c r="C955" s="1"/>
      <c r="G955" s="7"/>
      <c r="H955" s="7">
        <f t="shared" si="56"/>
        <v>0</v>
      </c>
      <c r="I955" s="7"/>
      <c r="J955" s="7">
        <f t="shared" si="57"/>
        <v>0</v>
      </c>
      <c r="K955" s="43">
        <f>Table9[[#This Row],[Wages]]*'1 Spec Ed Teacher'!$H$3</f>
        <v>0</v>
      </c>
      <c r="L955" s="7"/>
      <c r="M955" s="7"/>
      <c r="N955" s="7"/>
      <c r="O955" s="7"/>
      <c r="R95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55" s="7"/>
      <c r="T955" s="7" t="str">
        <f>IFERROR(Table9[[#This Row],[Total Compensation]]/Table9[[#This Row],[Hours in School Year]],"")</f>
        <v/>
      </c>
      <c r="V955" s="7" t="str">
        <f t="shared" si="58"/>
        <v/>
      </c>
      <c r="Y955" s="8" t="str">
        <f t="shared" si="59"/>
        <v/>
      </c>
    </row>
    <row r="956" spans="2:25" x14ac:dyDescent="0.25">
      <c r="B956" s="1"/>
      <c r="C956" s="1"/>
      <c r="G956" s="7"/>
      <c r="H956" s="7">
        <f t="shared" si="56"/>
        <v>0</v>
      </c>
      <c r="I956" s="7"/>
      <c r="J956" s="7">
        <f t="shared" si="57"/>
        <v>0</v>
      </c>
      <c r="K956" s="43">
        <f>Table9[[#This Row],[Wages]]*'1 Spec Ed Teacher'!$H$3</f>
        <v>0</v>
      </c>
      <c r="L956" s="7"/>
      <c r="M956" s="7"/>
      <c r="N956" s="7"/>
      <c r="O956" s="7"/>
      <c r="R95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56" s="7"/>
      <c r="T956" s="7" t="str">
        <f>IFERROR(Table9[[#This Row],[Total Compensation]]/Table9[[#This Row],[Hours in School Year]],"")</f>
        <v/>
      </c>
      <c r="V956" s="7" t="str">
        <f t="shared" si="58"/>
        <v/>
      </c>
      <c r="Y956" s="8" t="str">
        <f t="shared" si="59"/>
        <v/>
      </c>
    </row>
    <row r="957" spans="2:25" x14ac:dyDescent="0.25">
      <c r="B957" s="1"/>
      <c r="C957" s="1"/>
      <c r="G957" s="7"/>
      <c r="H957" s="7">
        <f t="shared" si="56"/>
        <v>0</v>
      </c>
      <c r="I957" s="7"/>
      <c r="J957" s="7">
        <f t="shared" si="57"/>
        <v>0</v>
      </c>
      <c r="K957" s="43">
        <f>Table9[[#This Row],[Wages]]*'1 Spec Ed Teacher'!$H$3</f>
        <v>0</v>
      </c>
      <c r="L957" s="7"/>
      <c r="M957" s="7"/>
      <c r="N957" s="7"/>
      <c r="O957" s="7"/>
      <c r="R95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57" s="7"/>
      <c r="T957" s="7" t="str">
        <f>IFERROR(Table9[[#This Row],[Total Compensation]]/Table9[[#This Row],[Hours in School Year]],"")</f>
        <v/>
      </c>
      <c r="V957" s="7" t="str">
        <f t="shared" si="58"/>
        <v/>
      </c>
      <c r="Y957" s="8" t="str">
        <f t="shared" si="59"/>
        <v/>
      </c>
    </row>
    <row r="958" spans="2:25" x14ac:dyDescent="0.25">
      <c r="B958" s="1"/>
      <c r="C958" s="1"/>
      <c r="G958" s="7"/>
      <c r="H958" s="7">
        <f t="shared" si="56"/>
        <v>0</v>
      </c>
      <c r="I958" s="7"/>
      <c r="J958" s="7">
        <f t="shared" si="57"/>
        <v>0</v>
      </c>
      <c r="K958" s="43">
        <f>Table9[[#This Row],[Wages]]*'1 Spec Ed Teacher'!$H$3</f>
        <v>0</v>
      </c>
      <c r="L958" s="7"/>
      <c r="M958" s="7"/>
      <c r="N958" s="7"/>
      <c r="O958" s="7"/>
      <c r="R95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58" s="7"/>
      <c r="T958" s="7" t="str">
        <f>IFERROR(Table9[[#This Row],[Total Compensation]]/Table9[[#This Row],[Hours in School Year]],"")</f>
        <v/>
      </c>
      <c r="V958" s="7" t="str">
        <f t="shared" si="58"/>
        <v/>
      </c>
      <c r="Y958" s="8" t="str">
        <f t="shared" si="59"/>
        <v/>
      </c>
    </row>
    <row r="959" spans="2:25" x14ac:dyDescent="0.25">
      <c r="B959" s="1"/>
      <c r="C959" s="1"/>
      <c r="G959" s="7"/>
      <c r="H959" s="7">
        <f t="shared" si="56"/>
        <v>0</v>
      </c>
      <c r="I959" s="7"/>
      <c r="J959" s="7">
        <f t="shared" si="57"/>
        <v>0</v>
      </c>
      <c r="K959" s="43">
        <f>Table9[[#This Row],[Wages]]*'1 Spec Ed Teacher'!$H$3</f>
        <v>0</v>
      </c>
      <c r="L959" s="7"/>
      <c r="M959" s="7"/>
      <c r="N959" s="7"/>
      <c r="O959" s="7"/>
      <c r="R95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59" s="7"/>
      <c r="T959" s="7" t="str">
        <f>IFERROR(Table9[[#This Row],[Total Compensation]]/Table9[[#This Row],[Hours in School Year]],"")</f>
        <v/>
      </c>
      <c r="V959" s="7" t="str">
        <f t="shared" si="58"/>
        <v/>
      </c>
      <c r="Y959" s="8" t="str">
        <f t="shared" si="59"/>
        <v/>
      </c>
    </row>
    <row r="960" spans="2:25" x14ac:dyDescent="0.25">
      <c r="B960" s="1"/>
      <c r="C960" s="1"/>
      <c r="G960" s="7"/>
      <c r="H960" s="7">
        <f t="shared" si="56"/>
        <v>0</v>
      </c>
      <c r="I960" s="7"/>
      <c r="J960" s="7">
        <f t="shared" si="57"/>
        <v>0</v>
      </c>
      <c r="K960" s="43">
        <f>Table9[[#This Row],[Wages]]*'1 Spec Ed Teacher'!$H$3</f>
        <v>0</v>
      </c>
      <c r="L960" s="7"/>
      <c r="M960" s="7"/>
      <c r="N960" s="7"/>
      <c r="O960" s="7"/>
      <c r="R96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60" s="7"/>
      <c r="T960" s="7" t="str">
        <f>IFERROR(Table9[[#This Row],[Total Compensation]]/Table9[[#This Row],[Hours in School Year]],"")</f>
        <v/>
      </c>
      <c r="V960" s="7" t="str">
        <f t="shared" si="58"/>
        <v/>
      </c>
      <c r="Y960" s="8" t="str">
        <f t="shared" si="59"/>
        <v/>
      </c>
    </row>
    <row r="961" spans="2:25" x14ac:dyDescent="0.25">
      <c r="B961" s="1"/>
      <c r="C961" s="1"/>
      <c r="G961" s="7"/>
      <c r="H961" s="7">
        <f t="shared" si="56"/>
        <v>0</v>
      </c>
      <c r="I961" s="7"/>
      <c r="J961" s="7">
        <f t="shared" si="57"/>
        <v>0</v>
      </c>
      <c r="K961" s="43">
        <f>Table9[[#This Row],[Wages]]*'1 Spec Ed Teacher'!$H$3</f>
        <v>0</v>
      </c>
      <c r="L961" s="7"/>
      <c r="M961" s="7"/>
      <c r="N961" s="7"/>
      <c r="O961" s="7"/>
      <c r="R96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61" s="7"/>
      <c r="T961" s="7" t="str">
        <f>IFERROR(Table9[[#This Row],[Total Compensation]]/Table9[[#This Row],[Hours in School Year]],"")</f>
        <v/>
      </c>
      <c r="V961" s="7" t="str">
        <f t="shared" si="58"/>
        <v/>
      </c>
      <c r="Y961" s="8" t="str">
        <f t="shared" si="59"/>
        <v/>
      </c>
    </row>
    <row r="962" spans="2:25" x14ac:dyDescent="0.25">
      <c r="B962" s="1"/>
      <c r="C962" s="1"/>
      <c r="G962" s="7"/>
      <c r="H962" s="7">
        <f t="shared" si="56"/>
        <v>0</v>
      </c>
      <c r="I962" s="7"/>
      <c r="J962" s="7">
        <f t="shared" si="57"/>
        <v>0</v>
      </c>
      <c r="K962" s="43">
        <f>Table9[[#This Row],[Wages]]*'1 Spec Ed Teacher'!$H$3</f>
        <v>0</v>
      </c>
      <c r="L962" s="7"/>
      <c r="M962" s="7"/>
      <c r="N962" s="7"/>
      <c r="O962" s="7"/>
      <c r="R96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62" s="7"/>
      <c r="T962" s="7" t="str">
        <f>IFERROR(Table9[[#This Row],[Total Compensation]]/Table9[[#This Row],[Hours in School Year]],"")</f>
        <v/>
      </c>
      <c r="V962" s="7" t="str">
        <f t="shared" si="58"/>
        <v/>
      </c>
      <c r="Y962" s="8" t="str">
        <f t="shared" si="59"/>
        <v/>
      </c>
    </row>
    <row r="963" spans="2:25" x14ac:dyDescent="0.25">
      <c r="B963" s="1"/>
      <c r="C963" s="1"/>
      <c r="G963" s="7"/>
      <c r="H963" s="7">
        <f t="shared" si="56"/>
        <v>0</v>
      </c>
      <c r="I963" s="7"/>
      <c r="J963" s="7">
        <f t="shared" si="57"/>
        <v>0</v>
      </c>
      <c r="K963" s="43">
        <f>Table9[[#This Row],[Wages]]*'1 Spec Ed Teacher'!$H$3</f>
        <v>0</v>
      </c>
      <c r="L963" s="7"/>
      <c r="M963" s="7"/>
      <c r="N963" s="7"/>
      <c r="O963" s="7"/>
      <c r="R96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63" s="7"/>
      <c r="T963" s="7" t="str">
        <f>IFERROR(Table9[[#This Row],[Total Compensation]]/Table9[[#This Row],[Hours in School Year]],"")</f>
        <v/>
      </c>
      <c r="V963" s="7" t="str">
        <f t="shared" si="58"/>
        <v/>
      </c>
      <c r="Y963" s="8" t="str">
        <f t="shared" si="59"/>
        <v/>
      </c>
    </row>
    <row r="964" spans="2:25" x14ac:dyDescent="0.25">
      <c r="B964" s="1"/>
      <c r="C964" s="1"/>
      <c r="G964" s="7"/>
      <c r="H964" s="7">
        <f t="shared" si="56"/>
        <v>0</v>
      </c>
      <c r="I964" s="7"/>
      <c r="J964" s="7">
        <f t="shared" si="57"/>
        <v>0</v>
      </c>
      <c r="K964" s="43">
        <f>Table9[[#This Row],[Wages]]*'1 Spec Ed Teacher'!$H$3</f>
        <v>0</v>
      </c>
      <c r="L964" s="7"/>
      <c r="M964" s="7"/>
      <c r="N964" s="7"/>
      <c r="O964" s="7"/>
      <c r="R96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64" s="7"/>
      <c r="T964" s="7" t="str">
        <f>IFERROR(Table9[[#This Row],[Total Compensation]]/Table9[[#This Row],[Hours in School Year]],"")</f>
        <v/>
      </c>
      <c r="V964" s="7" t="str">
        <f t="shared" si="58"/>
        <v/>
      </c>
      <c r="Y964" s="8" t="str">
        <f t="shared" si="59"/>
        <v/>
      </c>
    </row>
    <row r="965" spans="2:25" x14ac:dyDescent="0.25">
      <c r="B965" s="1"/>
      <c r="C965" s="1"/>
      <c r="G965" s="7"/>
      <c r="H965" s="7">
        <f t="shared" ref="H965:H1000" si="60">G965*0.14</f>
        <v>0</v>
      </c>
      <c r="I965" s="7"/>
      <c r="J965" s="7">
        <f t="shared" ref="J965:J1000" si="61">G965*0.0145</f>
        <v>0</v>
      </c>
      <c r="K965" s="43">
        <f>Table9[[#This Row],[Wages]]*'1 Spec Ed Teacher'!$H$3</f>
        <v>0</v>
      </c>
      <c r="L965" s="7"/>
      <c r="M965" s="7"/>
      <c r="N965" s="7"/>
      <c r="O965" s="7"/>
      <c r="R96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65" s="7"/>
      <c r="T965" s="7" t="str">
        <f>IFERROR(Table9[[#This Row],[Total Compensation]]/Table9[[#This Row],[Hours in School Year]],"")</f>
        <v/>
      </c>
      <c r="V965" s="7" t="str">
        <f t="shared" ref="V965:V1000" si="62">IFERROR(IF(D965&gt;0,D965*U965,T965*U965),"")</f>
        <v/>
      </c>
      <c r="Y965" s="8" t="str">
        <f t="shared" si="59"/>
        <v/>
      </c>
    </row>
    <row r="966" spans="2:25" x14ac:dyDescent="0.25">
      <c r="B966" s="1"/>
      <c r="C966" s="1"/>
      <c r="G966" s="7"/>
      <c r="H966" s="7">
        <f t="shared" si="60"/>
        <v>0</v>
      </c>
      <c r="I966" s="7"/>
      <c r="J966" s="7">
        <f t="shared" si="61"/>
        <v>0</v>
      </c>
      <c r="K966" s="43">
        <f>Table9[[#This Row],[Wages]]*'1 Spec Ed Teacher'!$H$3</f>
        <v>0</v>
      </c>
      <c r="L966" s="7"/>
      <c r="M966" s="7"/>
      <c r="N966" s="7"/>
      <c r="O966" s="7"/>
      <c r="R96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66" s="7"/>
      <c r="T966" s="7" t="str">
        <f>IFERROR(Table9[[#This Row],[Total Compensation]]/Table9[[#This Row],[Hours in School Year]],"")</f>
        <v/>
      </c>
      <c r="V966" s="7" t="str">
        <f t="shared" si="62"/>
        <v/>
      </c>
      <c r="Y966" s="8" t="str">
        <f t="shared" ref="Y966:Y1000" si="63">IFERROR(V966/W966*X966,"")</f>
        <v/>
      </c>
    </row>
    <row r="967" spans="2:25" x14ac:dyDescent="0.25">
      <c r="B967" s="1"/>
      <c r="C967" s="1"/>
      <c r="G967" s="7"/>
      <c r="H967" s="7">
        <f t="shared" si="60"/>
        <v>0</v>
      </c>
      <c r="I967" s="7"/>
      <c r="J967" s="7">
        <f t="shared" si="61"/>
        <v>0</v>
      </c>
      <c r="K967" s="43">
        <f>Table9[[#This Row],[Wages]]*'1 Spec Ed Teacher'!$H$3</f>
        <v>0</v>
      </c>
      <c r="L967" s="7"/>
      <c r="M967" s="7"/>
      <c r="N967" s="7"/>
      <c r="O967" s="7"/>
      <c r="R96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67" s="7"/>
      <c r="T967" s="7" t="str">
        <f>IFERROR(Table9[[#This Row],[Total Compensation]]/Table9[[#This Row],[Hours in School Year]],"")</f>
        <v/>
      </c>
      <c r="V967" s="7" t="str">
        <f t="shared" si="62"/>
        <v/>
      </c>
      <c r="Y967" s="8" t="str">
        <f t="shared" si="63"/>
        <v/>
      </c>
    </row>
    <row r="968" spans="2:25" x14ac:dyDescent="0.25">
      <c r="B968" s="1"/>
      <c r="C968" s="1"/>
      <c r="G968" s="7"/>
      <c r="H968" s="7">
        <f t="shared" si="60"/>
        <v>0</v>
      </c>
      <c r="I968" s="7"/>
      <c r="J968" s="7">
        <f t="shared" si="61"/>
        <v>0</v>
      </c>
      <c r="K968" s="43">
        <f>Table9[[#This Row],[Wages]]*'1 Spec Ed Teacher'!$H$3</f>
        <v>0</v>
      </c>
      <c r="L968" s="7"/>
      <c r="M968" s="7"/>
      <c r="N968" s="7"/>
      <c r="O968" s="7"/>
      <c r="R96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68" s="7"/>
      <c r="T968" s="7" t="str">
        <f>IFERROR(Table9[[#This Row],[Total Compensation]]/Table9[[#This Row],[Hours in School Year]],"")</f>
        <v/>
      </c>
      <c r="V968" s="7" t="str">
        <f t="shared" si="62"/>
        <v/>
      </c>
      <c r="Y968" s="8" t="str">
        <f t="shared" si="63"/>
        <v/>
      </c>
    </row>
    <row r="969" spans="2:25" x14ac:dyDescent="0.25">
      <c r="B969" s="1"/>
      <c r="C969" s="1"/>
      <c r="G969" s="7"/>
      <c r="H969" s="7">
        <f t="shared" si="60"/>
        <v>0</v>
      </c>
      <c r="I969" s="7"/>
      <c r="J969" s="7">
        <f t="shared" si="61"/>
        <v>0</v>
      </c>
      <c r="K969" s="43">
        <f>Table9[[#This Row],[Wages]]*'1 Spec Ed Teacher'!$H$3</f>
        <v>0</v>
      </c>
      <c r="L969" s="7"/>
      <c r="M969" s="7"/>
      <c r="N969" s="7"/>
      <c r="O969" s="7"/>
      <c r="R96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69" s="7"/>
      <c r="T969" s="7" t="str">
        <f>IFERROR(Table9[[#This Row],[Total Compensation]]/Table9[[#This Row],[Hours in School Year]],"")</f>
        <v/>
      </c>
      <c r="V969" s="7" t="str">
        <f t="shared" si="62"/>
        <v/>
      </c>
      <c r="Y969" s="8" t="str">
        <f t="shared" si="63"/>
        <v/>
      </c>
    </row>
    <row r="970" spans="2:25" x14ac:dyDescent="0.25">
      <c r="B970" s="1"/>
      <c r="C970" s="1"/>
      <c r="G970" s="7"/>
      <c r="H970" s="7">
        <f t="shared" si="60"/>
        <v>0</v>
      </c>
      <c r="I970" s="7"/>
      <c r="J970" s="7">
        <f t="shared" si="61"/>
        <v>0</v>
      </c>
      <c r="K970" s="43">
        <f>Table9[[#This Row],[Wages]]*'1 Spec Ed Teacher'!$H$3</f>
        <v>0</v>
      </c>
      <c r="L970" s="7"/>
      <c r="M970" s="7"/>
      <c r="N970" s="7"/>
      <c r="O970" s="7"/>
      <c r="R97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70" s="7"/>
      <c r="T970" s="7" t="str">
        <f>IFERROR(Table9[[#This Row],[Total Compensation]]/Table9[[#This Row],[Hours in School Year]],"")</f>
        <v/>
      </c>
      <c r="V970" s="7" t="str">
        <f t="shared" si="62"/>
        <v/>
      </c>
      <c r="Y970" s="8" t="str">
        <f t="shared" si="63"/>
        <v/>
      </c>
    </row>
    <row r="971" spans="2:25" x14ac:dyDescent="0.25">
      <c r="B971" s="1"/>
      <c r="C971" s="1"/>
      <c r="G971" s="7"/>
      <c r="H971" s="7">
        <f t="shared" si="60"/>
        <v>0</v>
      </c>
      <c r="I971" s="7"/>
      <c r="J971" s="7">
        <f t="shared" si="61"/>
        <v>0</v>
      </c>
      <c r="K971" s="43">
        <f>Table9[[#This Row],[Wages]]*'1 Spec Ed Teacher'!$H$3</f>
        <v>0</v>
      </c>
      <c r="L971" s="7"/>
      <c r="M971" s="7"/>
      <c r="N971" s="7"/>
      <c r="O971" s="7"/>
      <c r="R97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71" s="7"/>
      <c r="T971" s="7" t="str">
        <f>IFERROR(Table9[[#This Row],[Total Compensation]]/Table9[[#This Row],[Hours in School Year]],"")</f>
        <v/>
      </c>
      <c r="V971" s="7" t="str">
        <f t="shared" si="62"/>
        <v/>
      </c>
      <c r="Y971" s="8" t="str">
        <f t="shared" si="63"/>
        <v/>
      </c>
    </row>
    <row r="972" spans="2:25" x14ac:dyDescent="0.25">
      <c r="B972" s="1"/>
      <c r="C972" s="1"/>
      <c r="G972" s="7"/>
      <c r="H972" s="7">
        <f t="shared" si="60"/>
        <v>0</v>
      </c>
      <c r="I972" s="7"/>
      <c r="J972" s="7">
        <f t="shared" si="61"/>
        <v>0</v>
      </c>
      <c r="K972" s="43">
        <f>Table9[[#This Row],[Wages]]*'1 Spec Ed Teacher'!$H$3</f>
        <v>0</v>
      </c>
      <c r="L972" s="7"/>
      <c r="M972" s="7"/>
      <c r="N972" s="7"/>
      <c r="O972" s="7"/>
      <c r="R97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72" s="7"/>
      <c r="T972" s="7" t="str">
        <f>IFERROR(Table9[[#This Row],[Total Compensation]]/Table9[[#This Row],[Hours in School Year]],"")</f>
        <v/>
      </c>
      <c r="V972" s="7" t="str">
        <f t="shared" si="62"/>
        <v/>
      </c>
      <c r="Y972" s="8" t="str">
        <f t="shared" si="63"/>
        <v/>
      </c>
    </row>
    <row r="973" spans="2:25" x14ac:dyDescent="0.25">
      <c r="B973" s="1"/>
      <c r="C973" s="1"/>
      <c r="G973" s="7"/>
      <c r="H973" s="7">
        <f t="shared" si="60"/>
        <v>0</v>
      </c>
      <c r="I973" s="7"/>
      <c r="J973" s="7">
        <f t="shared" si="61"/>
        <v>0</v>
      </c>
      <c r="K973" s="43">
        <f>Table9[[#This Row],[Wages]]*'1 Spec Ed Teacher'!$H$3</f>
        <v>0</v>
      </c>
      <c r="L973" s="7"/>
      <c r="M973" s="7"/>
      <c r="N973" s="7"/>
      <c r="O973" s="7"/>
      <c r="R97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73" s="7"/>
      <c r="T973" s="7" t="str">
        <f>IFERROR(Table9[[#This Row],[Total Compensation]]/Table9[[#This Row],[Hours in School Year]],"")</f>
        <v/>
      </c>
      <c r="V973" s="7" t="str">
        <f t="shared" si="62"/>
        <v/>
      </c>
      <c r="Y973" s="8" t="str">
        <f t="shared" si="63"/>
        <v/>
      </c>
    </row>
    <row r="974" spans="2:25" x14ac:dyDescent="0.25">
      <c r="B974" s="1"/>
      <c r="C974" s="1"/>
      <c r="G974" s="7"/>
      <c r="H974" s="7">
        <f t="shared" si="60"/>
        <v>0</v>
      </c>
      <c r="I974" s="7"/>
      <c r="J974" s="7">
        <f t="shared" si="61"/>
        <v>0</v>
      </c>
      <c r="K974" s="43">
        <f>Table9[[#This Row],[Wages]]*'1 Spec Ed Teacher'!$H$3</f>
        <v>0</v>
      </c>
      <c r="L974" s="7"/>
      <c r="M974" s="7"/>
      <c r="N974" s="7"/>
      <c r="O974" s="7"/>
      <c r="R97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74" s="7"/>
      <c r="T974" s="7" t="str">
        <f>IFERROR(Table9[[#This Row],[Total Compensation]]/Table9[[#This Row],[Hours in School Year]],"")</f>
        <v/>
      </c>
      <c r="V974" s="7" t="str">
        <f t="shared" si="62"/>
        <v/>
      </c>
      <c r="Y974" s="8" t="str">
        <f t="shared" si="63"/>
        <v/>
      </c>
    </row>
    <row r="975" spans="2:25" x14ac:dyDescent="0.25">
      <c r="B975" s="1"/>
      <c r="C975" s="1"/>
      <c r="G975" s="7"/>
      <c r="H975" s="7">
        <f t="shared" si="60"/>
        <v>0</v>
      </c>
      <c r="I975" s="7"/>
      <c r="J975" s="7">
        <f t="shared" si="61"/>
        <v>0</v>
      </c>
      <c r="K975" s="43">
        <f>Table9[[#This Row],[Wages]]*'1 Spec Ed Teacher'!$H$3</f>
        <v>0</v>
      </c>
      <c r="L975" s="7"/>
      <c r="M975" s="7"/>
      <c r="N975" s="7"/>
      <c r="O975" s="7"/>
      <c r="R97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75" s="7"/>
      <c r="T975" s="7" t="str">
        <f>IFERROR(Table9[[#This Row],[Total Compensation]]/Table9[[#This Row],[Hours in School Year]],"")</f>
        <v/>
      </c>
      <c r="V975" s="7" t="str">
        <f t="shared" si="62"/>
        <v/>
      </c>
      <c r="Y975" s="8" t="str">
        <f t="shared" si="63"/>
        <v/>
      </c>
    </row>
    <row r="976" spans="2:25" x14ac:dyDescent="0.25">
      <c r="B976" s="1"/>
      <c r="C976" s="1"/>
      <c r="G976" s="7"/>
      <c r="H976" s="7">
        <f t="shared" si="60"/>
        <v>0</v>
      </c>
      <c r="I976" s="7"/>
      <c r="J976" s="7">
        <f t="shared" si="61"/>
        <v>0</v>
      </c>
      <c r="K976" s="43">
        <f>Table9[[#This Row],[Wages]]*'1 Spec Ed Teacher'!$H$3</f>
        <v>0</v>
      </c>
      <c r="L976" s="7"/>
      <c r="M976" s="7"/>
      <c r="N976" s="7"/>
      <c r="O976" s="7"/>
      <c r="R97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76" s="7"/>
      <c r="T976" s="7" t="str">
        <f>IFERROR(Table9[[#This Row],[Total Compensation]]/Table9[[#This Row],[Hours in School Year]],"")</f>
        <v/>
      </c>
      <c r="V976" s="7" t="str">
        <f t="shared" si="62"/>
        <v/>
      </c>
      <c r="Y976" s="8" t="str">
        <f t="shared" si="63"/>
        <v/>
      </c>
    </row>
    <row r="977" spans="2:25" x14ac:dyDescent="0.25">
      <c r="B977" s="1"/>
      <c r="C977" s="1"/>
      <c r="G977" s="7"/>
      <c r="H977" s="7">
        <f t="shared" si="60"/>
        <v>0</v>
      </c>
      <c r="I977" s="7"/>
      <c r="J977" s="7">
        <f t="shared" si="61"/>
        <v>0</v>
      </c>
      <c r="K977" s="43">
        <f>Table9[[#This Row],[Wages]]*'1 Spec Ed Teacher'!$H$3</f>
        <v>0</v>
      </c>
      <c r="L977" s="7"/>
      <c r="M977" s="7"/>
      <c r="N977" s="7"/>
      <c r="O977" s="7"/>
      <c r="R97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77" s="7"/>
      <c r="T977" s="7" t="str">
        <f>IFERROR(Table9[[#This Row],[Total Compensation]]/Table9[[#This Row],[Hours in School Year]],"")</f>
        <v/>
      </c>
      <c r="V977" s="7" t="str">
        <f t="shared" si="62"/>
        <v/>
      </c>
      <c r="Y977" s="8" t="str">
        <f t="shared" si="63"/>
        <v/>
      </c>
    </row>
    <row r="978" spans="2:25" x14ac:dyDescent="0.25">
      <c r="B978" s="1"/>
      <c r="C978" s="1"/>
      <c r="G978" s="7"/>
      <c r="H978" s="7">
        <f t="shared" si="60"/>
        <v>0</v>
      </c>
      <c r="I978" s="7"/>
      <c r="J978" s="7">
        <f t="shared" si="61"/>
        <v>0</v>
      </c>
      <c r="K978" s="43">
        <f>Table9[[#This Row],[Wages]]*'1 Spec Ed Teacher'!$H$3</f>
        <v>0</v>
      </c>
      <c r="L978" s="7"/>
      <c r="M978" s="7"/>
      <c r="N978" s="7"/>
      <c r="O978" s="7"/>
      <c r="R97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78" s="7"/>
      <c r="T978" s="7" t="str">
        <f>IFERROR(Table9[[#This Row],[Total Compensation]]/Table9[[#This Row],[Hours in School Year]],"")</f>
        <v/>
      </c>
      <c r="V978" s="7" t="str">
        <f t="shared" si="62"/>
        <v/>
      </c>
      <c r="Y978" s="8" t="str">
        <f t="shared" si="63"/>
        <v/>
      </c>
    </row>
    <row r="979" spans="2:25" x14ac:dyDescent="0.25">
      <c r="B979" s="1"/>
      <c r="C979" s="1"/>
      <c r="G979" s="7"/>
      <c r="H979" s="7">
        <f t="shared" si="60"/>
        <v>0</v>
      </c>
      <c r="I979" s="7"/>
      <c r="J979" s="7">
        <f t="shared" si="61"/>
        <v>0</v>
      </c>
      <c r="K979" s="43">
        <f>Table9[[#This Row],[Wages]]*'1 Spec Ed Teacher'!$H$3</f>
        <v>0</v>
      </c>
      <c r="L979" s="7"/>
      <c r="M979" s="7"/>
      <c r="N979" s="7"/>
      <c r="O979" s="7"/>
      <c r="R97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79" s="7"/>
      <c r="T979" s="7" t="str">
        <f>IFERROR(Table9[[#This Row],[Total Compensation]]/Table9[[#This Row],[Hours in School Year]],"")</f>
        <v/>
      </c>
      <c r="V979" s="7" t="str">
        <f t="shared" si="62"/>
        <v/>
      </c>
      <c r="Y979" s="8" t="str">
        <f t="shared" si="63"/>
        <v/>
      </c>
    </row>
    <row r="980" spans="2:25" x14ac:dyDescent="0.25">
      <c r="B980" s="1"/>
      <c r="C980" s="1"/>
      <c r="G980" s="7"/>
      <c r="H980" s="7">
        <f t="shared" si="60"/>
        <v>0</v>
      </c>
      <c r="I980" s="7"/>
      <c r="J980" s="7">
        <f t="shared" si="61"/>
        <v>0</v>
      </c>
      <c r="K980" s="43">
        <f>Table9[[#This Row],[Wages]]*'1 Spec Ed Teacher'!$H$3</f>
        <v>0</v>
      </c>
      <c r="L980" s="7"/>
      <c r="M980" s="7"/>
      <c r="N980" s="7"/>
      <c r="O980" s="7"/>
      <c r="R98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80" s="7"/>
      <c r="T980" s="7" t="str">
        <f>IFERROR(Table9[[#This Row],[Total Compensation]]/Table9[[#This Row],[Hours in School Year]],"")</f>
        <v/>
      </c>
      <c r="V980" s="7" t="str">
        <f t="shared" si="62"/>
        <v/>
      </c>
      <c r="Y980" s="8" t="str">
        <f t="shared" si="63"/>
        <v/>
      </c>
    </row>
    <row r="981" spans="2:25" x14ac:dyDescent="0.25">
      <c r="B981" s="1"/>
      <c r="C981" s="1"/>
      <c r="G981" s="7"/>
      <c r="H981" s="7">
        <f t="shared" si="60"/>
        <v>0</v>
      </c>
      <c r="I981" s="7"/>
      <c r="J981" s="7">
        <f t="shared" si="61"/>
        <v>0</v>
      </c>
      <c r="K981" s="43">
        <f>Table9[[#This Row],[Wages]]*'1 Spec Ed Teacher'!$H$3</f>
        <v>0</v>
      </c>
      <c r="L981" s="7"/>
      <c r="M981" s="7"/>
      <c r="N981" s="7"/>
      <c r="O981" s="7"/>
      <c r="R98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81" s="7"/>
      <c r="T981" s="7" t="str">
        <f>IFERROR(Table9[[#This Row],[Total Compensation]]/Table9[[#This Row],[Hours in School Year]],"")</f>
        <v/>
      </c>
      <c r="V981" s="7" t="str">
        <f t="shared" si="62"/>
        <v/>
      </c>
      <c r="Y981" s="8" t="str">
        <f t="shared" si="63"/>
        <v/>
      </c>
    </row>
    <row r="982" spans="2:25" x14ac:dyDescent="0.25">
      <c r="B982" s="1"/>
      <c r="C982" s="1"/>
      <c r="G982" s="7"/>
      <c r="H982" s="7">
        <f t="shared" si="60"/>
        <v>0</v>
      </c>
      <c r="I982" s="7"/>
      <c r="J982" s="7">
        <f t="shared" si="61"/>
        <v>0</v>
      </c>
      <c r="K982" s="43">
        <f>Table9[[#This Row],[Wages]]*'1 Spec Ed Teacher'!$H$3</f>
        <v>0</v>
      </c>
      <c r="L982" s="7"/>
      <c r="M982" s="7"/>
      <c r="N982" s="7"/>
      <c r="O982" s="7"/>
      <c r="R98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82" s="7"/>
      <c r="T982" s="7" t="str">
        <f>IFERROR(Table9[[#This Row],[Total Compensation]]/Table9[[#This Row],[Hours in School Year]],"")</f>
        <v/>
      </c>
      <c r="V982" s="7" t="str">
        <f t="shared" si="62"/>
        <v/>
      </c>
      <c r="Y982" s="8" t="str">
        <f t="shared" si="63"/>
        <v/>
      </c>
    </row>
    <row r="983" spans="2:25" x14ac:dyDescent="0.25">
      <c r="B983" s="1"/>
      <c r="C983" s="1"/>
      <c r="G983" s="7"/>
      <c r="H983" s="7">
        <f t="shared" si="60"/>
        <v>0</v>
      </c>
      <c r="I983" s="7"/>
      <c r="J983" s="7">
        <f t="shared" si="61"/>
        <v>0</v>
      </c>
      <c r="K983" s="43">
        <f>Table9[[#This Row],[Wages]]*'1 Spec Ed Teacher'!$H$3</f>
        <v>0</v>
      </c>
      <c r="L983" s="7"/>
      <c r="M983" s="7"/>
      <c r="N983" s="7"/>
      <c r="O983" s="7"/>
      <c r="R98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83" s="7"/>
      <c r="T983" s="7" t="str">
        <f>IFERROR(Table9[[#This Row],[Total Compensation]]/Table9[[#This Row],[Hours in School Year]],"")</f>
        <v/>
      </c>
      <c r="V983" s="7" t="str">
        <f t="shared" si="62"/>
        <v/>
      </c>
      <c r="Y983" s="8" t="str">
        <f t="shared" si="63"/>
        <v/>
      </c>
    </row>
    <row r="984" spans="2:25" x14ac:dyDescent="0.25">
      <c r="B984" s="1"/>
      <c r="C984" s="1"/>
      <c r="G984" s="7"/>
      <c r="H984" s="7">
        <f t="shared" si="60"/>
        <v>0</v>
      </c>
      <c r="I984" s="7"/>
      <c r="J984" s="7">
        <f t="shared" si="61"/>
        <v>0</v>
      </c>
      <c r="K984" s="43">
        <f>Table9[[#This Row],[Wages]]*'1 Spec Ed Teacher'!$H$3</f>
        <v>0</v>
      </c>
      <c r="L984" s="7"/>
      <c r="M984" s="7"/>
      <c r="N984" s="7"/>
      <c r="O984" s="7"/>
      <c r="R98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84" s="7"/>
      <c r="T984" s="7" t="str">
        <f>IFERROR(Table9[[#This Row],[Total Compensation]]/Table9[[#This Row],[Hours in School Year]],"")</f>
        <v/>
      </c>
      <c r="V984" s="7" t="str">
        <f t="shared" si="62"/>
        <v/>
      </c>
      <c r="Y984" s="8" t="str">
        <f t="shared" si="63"/>
        <v/>
      </c>
    </row>
    <row r="985" spans="2:25" x14ac:dyDescent="0.25">
      <c r="B985" s="1"/>
      <c r="C985" s="1"/>
      <c r="G985" s="7"/>
      <c r="H985" s="7">
        <f t="shared" si="60"/>
        <v>0</v>
      </c>
      <c r="I985" s="7"/>
      <c r="J985" s="7">
        <f t="shared" si="61"/>
        <v>0</v>
      </c>
      <c r="K985" s="43">
        <f>Table9[[#This Row],[Wages]]*'1 Spec Ed Teacher'!$H$3</f>
        <v>0</v>
      </c>
      <c r="L985" s="7"/>
      <c r="M985" s="7"/>
      <c r="N985" s="7"/>
      <c r="O985" s="7"/>
      <c r="R98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85" s="7"/>
      <c r="T985" s="7" t="str">
        <f>IFERROR(Table9[[#This Row],[Total Compensation]]/Table9[[#This Row],[Hours in School Year]],"")</f>
        <v/>
      </c>
      <c r="V985" s="7" t="str">
        <f t="shared" si="62"/>
        <v/>
      </c>
      <c r="Y985" s="8" t="str">
        <f t="shared" si="63"/>
        <v/>
      </c>
    </row>
    <row r="986" spans="2:25" x14ac:dyDescent="0.25">
      <c r="B986" s="1"/>
      <c r="C986" s="1"/>
      <c r="G986" s="7"/>
      <c r="H986" s="7">
        <f t="shared" si="60"/>
        <v>0</v>
      </c>
      <c r="I986" s="7"/>
      <c r="J986" s="7">
        <f t="shared" si="61"/>
        <v>0</v>
      </c>
      <c r="K986" s="43">
        <f>Table9[[#This Row],[Wages]]*'1 Spec Ed Teacher'!$H$3</f>
        <v>0</v>
      </c>
      <c r="L986" s="7"/>
      <c r="M986" s="7"/>
      <c r="N986" s="7"/>
      <c r="O986" s="7"/>
      <c r="R98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86" s="7"/>
      <c r="T986" s="7" t="str">
        <f>IFERROR(Table9[[#This Row],[Total Compensation]]/Table9[[#This Row],[Hours in School Year]],"")</f>
        <v/>
      </c>
      <c r="V986" s="7" t="str">
        <f t="shared" si="62"/>
        <v/>
      </c>
      <c r="Y986" s="8" t="str">
        <f t="shared" si="63"/>
        <v/>
      </c>
    </row>
    <row r="987" spans="2:25" x14ac:dyDescent="0.25">
      <c r="B987" s="1"/>
      <c r="C987" s="1"/>
      <c r="G987" s="7"/>
      <c r="H987" s="7">
        <f t="shared" si="60"/>
        <v>0</v>
      </c>
      <c r="I987" s="7"/>
      <c r="J987" s="7">
        <f t="shared" si="61"/>
        <v>0</v>
      </c>
      <c r="K987" s="43">
        <f>Table9[[#This Row],[Wages]]*'1 Spec Ed Teacher'!$H$3</f>
        <v>0</v>
      </c>
      <c r="L987" s="7"/>
      <c r="M987" s="7"/>
      <c r="N987" s="7"/>
      <c r="O987" s="7"/>
      <c r="R98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87" s="7"/>
      <c r="T987" s="7" t="str">
        <f>IFERROR(Table9[[#This Row],[Total Compensation]]/Table9[[#This Row],[Hours in School Year]],"")</f>
        <v/>
      </c>
      <c r="V987" s="7" t="str">
        <f t="shared" si="62"/>
        <v/>
      </c>
      <c r="Y987" s="8" t="str">
        <f t="shared" si="63"/>
        <v/>
      </c>
    </row>
    <row r="988" spans="2:25" x14ac:dyDescent="0.25">
      <c r="B988" s="1"/>
      <c r="C988" s="1"/>
      <c r="G988" s="7"/>
      <c r="H988" s="7">
        <f t="shared" si="60"/>
        <v>0</v>
      </c>
      <c r="I988" s="7"/>
      <c r="J988" s="7">
        <f t="shared" si="61"/>
        <v>0</v>
      </c>
      <c r="K988" s="43">
        <f>Table9[[#This Row],[Wages]]*'1 Spec Ed Teacher'!$H$3</f>
        <v>0</v>
      </c>
      <c r="L988" s="7"/>
      <c r="M988" s="7"/>
      <c r="N988" s="7"/>
      <c r="O988" s="7"/>
      <c r="R98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88" s="7"/>
      <c r="T988" s="7" t="str">
        <f>IFERROR(Table9[[#This Row],[Total Compensation]]/Table9[[#This Row],[Hours in School Year]],"")</f>
        <v/>
      </c>
      <c r="V988" s="7" t="str">
        <f t="shared" si="62"/>
        <v/>
      </c>
      <c r="Y988" s="8" t="str">
        <f t="shared" si="63"/>
        <v/>
      </c>
    </row>
    <row r="989" spans="2:25" x14ac:dyDescent="0.25">
      <c r="B989" s="1"/>
      <c r="C989" s="1"/>
      <c r="G989" s="7"/>
      <c r="H989" s="7">
        <f t="shared" si="60"/>
        <v>0</v>
      </c>
      <c r="I989" s="7"/>
      <c r="J989" s="7">
        <f t="shared" si="61"/>
        <v>0</v>
      </c>
      <c r="K989" s="43">
        <f>Table9[[#This Row],[Wages]]*'1 Spec Ed Teacher'!$H$3</f>
        <v>0</v>
      </c>
      <c r="L989" s="7"/>
      <c r="M989" s="7"/>
      <c r="N989" s="7"/>
      <c r="O989" s="7"/>
      <c r="R98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89" s="7"/>
      <c r="T989" s="7" t="str">
        <f>IFERROR(Table9[[#This Row],[Total Compensation]]/Table9[[#This Row],[Hours in School Year]],"")</f>
        <v/>
      </c>
      <c r="V989" s="7" t="str">
        <f t="shared" si="62"/>
        <v/>
      </c>
      <c r="Y989" s="8" t="str">
        <f t="shared" si="63"/>
        <v/>
      </c>
    </row>
    <row r="990" spans="2:25" x14ac:dyDescent="0.25">
      <c r="B990" s="1"/>
      <c r="C990" s="1"/>
      <c r="G990" s="7"/>
      <c r="H990" s="7">
        <f t="shared" si="60"/>
        <v>0</v>
      </c>
      <c r="I990" s="7"/>
      <c r="J990" s="7">
        <f t="shared" si="61"/>
        <v>0</v>
      </c>
      <c r="K990" s="43">
        <f>Table9[[#This Row],[Wages]]*'1 Spec Ed Teacher'!$H$3</f>
        <v>0</v>
      </c>
      <c r="L990" s="7"/>
      <c r="M990" s="7"/>
      <c r="N990" s="7"/>
      <c r="O990" s="7"/>
      <c r="R99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90" s="7"/>
      <c r="T990" s="7" t="str">
        <f>IFERROR(Table9[[#This Row],[Total Compensation]]/Table9[[#This Row],[Hours in School Year]],"")</f>
        <v/>
      </c>
      <c r="V990" s="7" t="str">
        <f t="shared" si="62"/>
        <v/>
      </c>
      <c r="Y990" s="8" t="str">
        <f t="shared" si="63"/>
        <v/>
      </c>
    </row>
    <row r="991" spans="2:25" x14ac:dyDescent="0.25">
      <c r="B991" s="1"/>
      <c r="C991" s="1"/>
      <c r="G991" s="7"/>
      <c r="H991" s="7">
        <f t="shared" si="60"/>
        <v>0</v>
      </c>
      <c r="I991" s="7"/>
      <c r="J991" s="7">
        <f t="shared" si="61"/>
        <v>0</v>
      </c>
      <c r="K991" s="43">
        <f>Table9[[#This Row],[Wages]]*'1 Spec Ed Teacher'!$H$3</f>
        <v>0</v>
      </c>
      <c r="L991" s="7"/>
      <c r="M991" s="7"/>
      <c r="N991" s="7"/>
      <c r="O991" s="7"/>
      <c r="R991"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91" s="7"/>
      <c r="T991" s="7" t="str">
        <f>IFERROR(Table9[[#This Row],[Total Compensation]]/Table9[[#This Row],[Hours in School Year]],"")</f>
        <v/>
      </c>
      <c r="V991" s="7" t="str">
        <f t="shared" si="62"/>
        <v/>
      </c>
      <c r="Y991" s="8" t="str">
        <f t="shared" si="63"/>
        <v/>
      </c>
    </row>
    <row r="992" spans="2:25" x14ac:dyDescent="0.25">
      <c r="B992" s="1"/>
      <c r="C992" s="1"/>
      <c r="G992" s="7"/>
      <c r="H992" s="7">
        <f t="shared" si="60"/>
        <v>0</v>
      </c>
      <c r="I992" s="7"/>
      <c r="J992" s="7">
        <f t="shared" si="61"/>
        <v>0</v>
      </c>
      <c r="K992" s="43">
        <f>Table9[[#This Row],[Wages]]*'1 Spec Ed Teacher'!$H$3</f>
        <v>0</v>
      </c>
      <c r="L992" s="7"/>
      <c r="M992" s="7"/>
      <c r="N992" s="7"/>
      <c r="O992" s="7"/>
      <c r="R992"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92" s="7"/>
      <c r="T992" s="7" t="str">
        <f>IFERROR(Table9[[#This Row],[Total Compensation]]/Table9[[#This Row],[Hours in School Year]],"")</f>
        <v/>
      </c>
      <c r="V992" s="7" t="str">
        <f t="shared" si="62"/>
        <v/>
      </c>
      <c r="Y992" s="8" t="str">
        <f t="shared" si="63"/>
        <v/>
      </c>
    </row>
    <row r="993" spans="2:25" x14ac:dyDescent="0.25">
      <c r="B993" s="1"/>
      <c r="C993" s="1"/>
      <c r="G993" s="7"/>
      <c r="H993" s="7">
        <f t="shared" si="60"/>
        <v>0</v>
      </c>
      <c r="I993" s="7"/>
      <c r="J993" s="7">
        <f t="shared" si="61"/>
        <v>0</v>
      </c>
      <c r="K993" s="43">
        <f>Table9[[#This Row],[Wages]]*'1 Spec Ed Teacher'!$H$3</f>
        <v>0</v>
      </c>
      <c r="L993" s="7"/>
      <c r="M993" s="7"/>
      <c r="N993" s="7"/>
      <c r="O993" s="7"/>
      <c r="R993"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93" s="7"/>
      <c r="T993" s="7" t="str">
        <f>IFERROR(Table9[[#This Row],[Total Compensation]]/Table9[[#This Row],[Hours in School Year]],"")</f>
        <v/>
      </c>
      <c r="V993" s="7" t="str">
        <f t="shared" si="62"/>
        <v/>
      </c>
      <c r="Y993" s="8" t="str">
        <f t="shared" si="63"/>
        <v/>
      </c>
    </row>
    <row r="994" spans="2:25" x14ac:dyDescent="0.25">
      <c r="B994" s="1"/>
      <c r="G994" s="7"/>
      <c r="H994" s="7">
        <f t="shared" si="60"/>
        <v>0</v>
      </c>
      <c r="J994" s="7">
        <f t="shared" si="61"/>
        <v>0</v>
      </c>
      <c r="K994" s="43">
        <f>Table9[[#This Row],[Wages]]*'1 Spec Ed Teacher'!$H$3</f>
        <v>0</v>
      </c>
      <c r="L994" s="7"/>
      <c r="M994" s="7"/>
      <c r="N994" s="7"/>
      <c r="O994" s="7"/>
      <c r="R994"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94" s="7"/>
      <c r="T994" s="7" t="str">
        <f>IFERROR(Table9[[#This Row],[Total Compensation]]/Table9[[#This Row],[Hours in School Year]],"")</f>
        <v/>
      </c>
      <c r="V994" s="7" t="str">
        <f t="shared" si="62"/>
        <v/>
      </c>
      <c r="Y994" s="8" t="str">
        <f t="shared" si="63"/>
        <v/>
      </c>
    </row>
    <row r="995" spans="2:25" x14ac:dyDescent="0.25">
      <c r="B995" s="1"/>
      <c r="G995" s="7"/>
      <c r="H995" s="7">
        <f t="shared" si="60"/>
        <v>0</v>
      </c>
      <c r="J995" s="7">
        <f t="shared" si="61"/>
        <v>0</v>
      </c>
      <c r="K995" s="43">
        <f>Table9[[#This Row],[Wages]]*'1 Spec Ed Teacher'!$H$3</f>
        <v>0</v>
      </c>
      <c r="L995" s="7"/>
      <c r="M995" s="7"/>
      <c r="N995" s="7"/>
      <c r="O995" s="7"/>
      <c r="R995"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95" s="7"/>
      <c r="T995" s="7" t="str">
        <f>IFERROR(Table9[[#This Row],[Total Compensation]]/Table9[[#This Row],[Hours in School Year]],"")</f>
        <v/>
      </c>
      <c r="V995" s="7" t="str">
        <f t="shared" si="62"/>
        <v/>
      </c>
      <c r="Y995" s="8" t="str">
        <f t="shared" si="63"/>
        <v/>
      </c>
    </row>
    <row r="996" spans="2:25" x14ac:dyDescent="0.25">
      <c r="B996" s="1"/>
      <c r="G996" s="7"/>
      <c r="H996" s="7">
        <f t="shared" si="60"/>
        <v>0</v>
      </c>
      <c r="J996" s="7">
        <f t="shared" si="61"/>
        <v>0</v>
      </c>
      <c r="K996" s="43">
        <f>Table9[[#This Row],[Wages]]*'1 Spec Ed Teacher'!$H$3</f>
        <v>0</v>
      </c>
      <c r="L996" s="7"/>
      <c r="M996" s="7"/>
      <c r="N996" s="7"/>
      <c r="O996" s="7"/>
      <c r="R996"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96" s="7"/>
      <c r="T996" s="7" t="str">
        <f>IFERROR(Table9[[#This Row],[Total Compensation]]/Table9[[#This Row],[Hours in School Year]],"")</f>
        <v/>
      </c>
      <c r="V996" s="7" t="str">
        <f t="shared" si="62"/>
        <v/>
      </c>
      <c r="Y996" s="8" t="str">
        <f t="shared" si="63"/>
        <v/>
      </c>
    </row>
    <row r="997" spans="2:25" x14ac:dyDescent="0.25">
      <c r="B997" s="1"/>
      <c r="G997" s="7"/>
      <c r="H997" s="7">
        <f t="shared" si="60"/>
        <v>0</v>
      </c>
      <c r="J997" s="7">
        <f t="shared" si="61"/>
        <v>0</v>
      </c>
      <c r="K997" s="43">
        <f>Table9[[#This Row],[Wages]]*'1 Spec Ed Teacher'!$H$3</f>
        <v>0</v>
      </c>
      <c r="L997" s="7"/>
      <c r="M997" s="7"/>
      <c r="N997" s="7"/>
      <c r="O997" s="7"/>
      <c r="R997"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97" s="7"/>
      <c r="T997" s="7" t="str">
        <f>IFERROR(Table9[[#This Row],[Total Compensation]]/Table9[[#This Row],[Hours in School Year]],"")</f>
        <v/>
      </c>
      <c r="V997" s="7" t="str">
        <f t="shared" si="62"/>
        <v/>
      </c>
      <c r="Y997" s="8" t="str">
        <f t="shared" si="63"/>
        <v/>
      </c>
    </row>
    <row r="998" spans="2:25" x14ac:dyDescent="0.25">
      <c r="B998" s="1"/>
      <c r="G998" s="7"/>
      <c r="H998" s="7">
        <f t="shared" si="60"/>
        <v>0</v>
      </c>
      <c r="J998" s="7">
        <f t="shared" si="61"/>
        <v>0</v>
      </c>
      <c r="K998" s="43">
        <f>Table9[[#This Row],[Wages]]*'1 Spec Ed Teacher'!$H$3</f>
        <v>0</v>
      </c>
      <c r="L998" s="7"/>
      <c r="M998" s="7"/>
      <c r="N998" s="7"/>
      <c r="O998" s="7"/>
      <c r="R998"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98" s="7"/>
      <c r="T998" s="7" t="str">
        <f>IFERROR(Table9[[#This Row],[Total Compensation]]/Table9[[#This Row],[Hours in School Year]],"")</f>
        <v/>
      </c>
      <c r="V998" s="7" t="str">
        <f t="shared" si="62"/>
        <v/>
      </c>
      <c r="Y998" s="8" t="str">
        <f t="shared" si="63"/>
        <v/>
      </c>
    </row>
    <row r="999" spans="2:25" x14ac:dyDescent="0.25">
      <c r="B999" s="1"/>
      <c r="G999" s="7"/>
      <c r="H999" s="7">
        <f t="shared" si="60"/>
        <v>0</v>
      </c>
      <c r="J999" s="7">
        <f t="shared" si="61"/>
        <v>0</v>
      </c>
      <c r="K999" s="43">
        <f>Table9[[#This Row],[Wages]]*'1 Spec Ed Teacher'!$H$3</f>
        <v>0</v>
      </c>
      <c r="L999" s="7"/>
      <c r="M999" s="7"/>
      <c r="N999" s="7"/>
      <c r="O999" s="7"/>
      <c r="R999"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999" s="7"/>
      <c r="T999" s="7" t="str">
        <f>IFERROR(Table9[[#This Row],[Total Compensation]]/Table9[[#This Row],[Hours in School Year]],"")</f>
        <v/>
      </c>
      <c r="V999" s="7" t="str">
        <f t="shared" si="62"/>
        <v/>
      </c>
      <c r="Y999" s="8" t="str">
        <f t="shared" si="63"/>
        <v/>
      </c>
    </row>
    <row r="1000" spans="2:25" x14ac:dyDescent="0.25">
      <c r="B1000" s="1"/>
      <c r="G1000" s="7"/>
      <c r="H1000" s="7">
        <f t="shared" si="60"/>
        <v>0</v>
      </c>
      <c r="J1000" s="7">
        <f t="shared" si="61"/>
        <v>0</v>
      </c>
      <c r="K1000" s="43">
        <f>Table9[[#This Row],[Wages]]*'1 Spec Ed Teacher'!$H$3</f>
        <v>0</v>
      </c>
      <c r="L1000" s="7"/>
      <c r="M1000" s="7"/>
      <c r="N1000" s="7"/>
      <c r="O1000" s="7"/>
      <c r="R1000" s="40">
        <f>SUM(Table9[[#This Row],[Wages]],Table9[[#This Row],[Retirement
14%]],Table9[[#This Row],["Pick-up on pick-up"
Retirement]],Table9[[#This Row],[Medicare
1.45%]],Table9[[#This Row],[Workers Compensation]],Table9[[#This Row],[Health 
or
 Heath/Dental /Vision Insurance]],Table9[[#This Row],[Dental Insurance
(if not included in column P)]],Table9[[#This Row],[Vision Insurance
(if not included in column P)]],Table9[[#This Row],[Life Insurance]],Table9[[#This Row],["Other"
Cost]])</f>
        <v>0</v>
      </c>
      <c r="S1000" s="7"/>
      <c r="T1000" s="7" t="str">
        <f>IFERROR(Table9[[#This Row],[Total Compensation]]/Table9[[#This Row],[Hours in School Year]],"")</f>
        <v/>
      </c>
      <c r="V1000" s="7" t="str">
        <f t="shared" si="62"/>
        <v/>
      </c>
      <c r="Y1000" s="8" t="str">
        <f t="shared" si="63"/>
        <v/>
      </c>
    </row>
  </sheetData>
  <mergeCells count="2">
    <mergeCell ref="B1:D1"/>
    <mergeCell ref="B2:D2"/>
  </mergeCells>
  <dataValidations count="1">
    <dataValidation type="list" allowBlank="1" showInputMessage="1" showErrorMessage="1" sqref="B1001:B1242">
      <formula1>#REF!</formula1>
    </dataValidation>
  </dataValidations>
  <pageMargins left="0.7" right="0.7" top="0.75" bottom="0.75" header="0.3" footer="0.3"/>
  <pageSetup orientation="portrait" horizontalDpi="4294967293" verticalDpi="4294967293"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'Key Sheet for Dropdown Menu'!$A$2:$A$10</xm:f>
          </x14:formula1>
          <xm:sqref>B5:B1000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0"/>
  <sheetViews>
    <sheetView workbookViewId="0">
      <pane xSplit="1" ySplit="4" topLeftCell="B5" activePane="bottomRight" state="frozen"/>
      <selection pane="topRight" activeCell="B1" sqref="B1"/>
      <selection pane="bottomLeft" activeCell="A6" sqref="A6"/>
      <selection pane="bottomRight" activeCell="H14" sqref="H14"/>
    </sheetView>
  </sheetViews>
  <sheetFormatPr defaultRowHeight="15" x14ac:dyDescent="0.25"/>
  <cols>
    <col min="1" max="1" width="20.7109375" customWidth="1"/>
    <col min="2" max="2" width="15.7109375" customWidth="1"/>
    <col min="3" max="4" width="25.7109375" customWidth="1"/>
    <col min="5" max="9" width="15.7109375" customWidth="1"/>
    <col min="10" max="13" width="21.7109375" customWidth="1"/>
    <col min="14" max="14" width="16.42578125" customWidth="1"/>
    <col min="15" max="19" width="15.7109375" customWidth="1"/>
    <col min="20" max="20" width="21" customWidth="1"/>
    <col min="21" max="21" width="17.140625" style="11" customWidth="1"/>
    <col min="22" max="22" width="17.85546875" customWidth="1"/>
  </cols>
  <sheetData>
    <row r="1" spans="1:22" ht="15.75" thickTop="1" x14ac:dyDescent="0.25">
      <c r="A1" s="15" t="s">
        <v>0</v>
      </c>
      <c r="B1" s="101">
        <f>SSIDs!B1</f>
        <v>0</v>
      </c>
      <c r="C1" s="35" t="s">
        <v>102</v>
      </c>
    </row>
    <row r="2" spans="1:22" ht="15.75" thickBot="1" x14ac:dyDescent="0.3">
      <c r="A2" s="16" t="s">
        <v>1</v>
      </c>
      <c r="B2" s="102">
        <f>SSIDs!B2</f>
        <v>0</v>
      </c>
    </row>
    <row r="3" spans="1:22" ht="18.75" thickTop="1" thickBot="1" x14ac:dyDescent="0.35">
      <c r="B3" s="34" t="s">
        <v>103</v>
      </c>
    </row>
    <row r="4" spans="1:22" ht="60.75" thickTop="1" x14ac:dyDescent="0.25">
      <c r="A4" s="28" t="s">
        <v>57</v>
      </c>
      <c r="B4" s="29" t="s">
        <v>104</v>
      </c>
      <c r="C4" s="29" t="s">
        <v>2</v>
      </c>
      <c r="D4" s="29" t="s">
        <v>3</v>
      </c>
      <c r="E4" s="29" t="s">
        <v>4</v>
      </c>
      <c r="F4" s="29" t="s">
        <v>64</v>
      </c>
      <c r="G4" s="29" t="s">
        <v>65</v>
      </c>
      <c r="H4" s="36" t="s">
        <v>66</v>
      </c>
      <c r="I4" s="37" t="s">
        <v>126</v>
      </c>
      <c r="J4" s="19" t="s">
        <v>132</v>
      </c>
      <c r="K4" s="19" t="s">
        <v>146</v>
      </c>
      <c r="L4" s="19" t="s">
        <v>147</v>
      </c>
      <c r="M4" s="29" t="s">
        <v>59</v>
      </c>
      <c r="N4" s="29" t="s">
        <v>105</v>
      </c>
      <c r="O4" s="29" t="s">
        <v>69</v>
      </c>
      <c r="P4" s="29" t="s">
        <v>70</v>
      </c>
      <c r="Q4" s="29" t="s">
        <v>5</v>
      </c>
      <c r="R4" s="29" t="s">
        <v>39</v>
      </c>
      <c r="S4" s="29" t="s">
        <v>106</v>
      </c>
      <c r="T4" s="29" t="s">
        <v>100</v>
      </c>
      <c r="U4" s="29" t="s">
        <v>60</v>
      </c>
      <c r="V4" s="29" t="s">
        <v>71</v>
      </c>
    </row>
    <row r="5" spans="1:22" x14ac:dyDescent="0.25">
      <c r="B5" s="1"/>
      <c r="E5" s="7"/>
      <c r="F5" s="7">
        <f t="shared" ref="F5:F68" si="0">E5*0.14</f>
        <v>0</v>
      </c>
      <c r="G5" s="7"/>
      <c r="H5" s="7">
        <f t="shared" ref="H5:H68" si="1">E5*0.0145</f>
        <v>0</v>
      </c>
      <c r="I5" s="7">
        <f>E5*'1 Spec Ed Teacher'!$H$3</f>
        <v>0</v>
      </c>
      <c r="J5" s="7"/>
      <c r="K5" s="7"/>
      <c r="L5" s="7">
        <v>0</v>
      </c>
      <c r="M5" s="7">
        <f t="shared" ref="M5:M8" si="2">(E5/1000)*0.45*12</f>
        <v>0</v>
      </c>
      <c r="N5" s="7"/>
      <c r="O5" s="7"/>
      <c r="P5" s="7"/>
      <c r="Q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S5" s="7"/>
      <c r="T5" s="1"/>
      <c r="U5" s="99"/>
      <c r="V5" s="7" t="str">
        <f t="shared" ref="V5:V68" si="3">IFERROR(IF(S5&gt;0,S5/T5*U5,Q5/T5*U5),"")</f>
        <v/>
      </c>
    </row>
    <row r="6" spans="1:22" x14ac:dyDescent="0.25">
      <c r="B6" s="1"/>
      <c r="E6" s="7"/>
      <c r="F6" s="7">
        <f t="shared" si="0"/>
        <v>0</v>
      </c>
      <c r="G6" s="7"/>
      <c r="H6" s="7">
        <f t="shared" si="1"/>
        <v>0</v>
      </c>
      <c r="I6" s="7">
        <f>E6*'1 Spec Ed Teacher'!$H$3</f>
        <v>0</v>
      </c>
      <c r="J6" s="7"/>
      <c r="K6" s="7"/>
      <c r="L6" s="7"/>
      <c r="M6" s="7">
        <f t="shared" si="2"/>
        <v>0</v>
      </c>
      <c r="N6" s="7"/>
      <c r="O6" s="7"/>
      <c r="P6" s="7"/>
      <c r="Q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 s="7"/>
      <c r="S6" s="7"/>
      <c r="T6" s="1"/>
      <c r="U6" s="99"/>
      <c r="V6" s="7" t="str">
        <f t="shared" si="3"/>
        <v/>
      </c>
    </row>
    <row r="7" spans="1:22" x14ac:dyDescent="0.25">
      <c r="B7" s="1"/>
      <c r="E7" s="7"/>
      <c r="F7" s="7">
        <f t="shared" si="0"/>
        <v>0</v>
      </c>
      <c r="G7" s="7"/>
      <c r="H7" s="7">
        <f t="shared" si="1"/>
        <v>0</v>
      </c>
      <c r="I7" s="7">
        <f>E7*'1 Spec Ed Teacher'!$H$3</f>
        <v>0</v>
      </c>
      <c r="J7" s="7"/>
      <c r="K7" s="7"/>
      <c r="L7" s="7"/>
      <c r="M7" s="7">
        <f t="shared" si="2"/>
        <v>0</v>
      </c>
      <c r="N7" s="7"/>
      <c r="O7" s="7"/>
      <c r="P7" s="7"/>
      <c r="Q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 s="7"/>
      <c r="S7" s="7"/>
      <c r="T7" s="1"/>
      <c r="U7" s="99"/>
      <c r="V7" s="7" t="str">
        <f t="shared" si="3"/>
        <v/>
      </c>
    </row>
    <row r="8" spans="1:22" x14ac:dyDescent="0.25">
      <c r="B8" s="1"/>
      <c r="E8" s="7"/>
      <c r="F8" s="7">
        <f t="shared" si="0"/>
        <v>0</v>
      </c>
      <c r="G8" s="7"/>
      <c r="H8" s="7">
        <f t="shared" si="1"/>
        <v>0</v>
      </c>
      <c r="I8" s="7">
        <f>E8*'1 Spec Ed Teacher'!$H$3</f>
        <v>0</v>
      </c>
      <c r="J8" s="7"/>
      <c r="K8" s="7"/>
      <c r="L8" s="7"/>
      <c r="M8" s="7">
        <f t="shared" si="2"/>
        <v>0</v>
      </c>
      <c r="N8" s="7"/>
      <c r="O8" s="7"/>
      <c r="P8" s="7"/>
      <c r="Q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 s="7"/>
      <c r="S8" s="7"/>
      <c r="T8" s="1"/>
      <c r="U8" s="99"/>
      <c r="V8" s="7" t="str">
        <f t="shared" si="3"/>
        <v/>
      </c>
    </row>
    <row r="9" spans="1:22" x14ac:dyDescent="0.25">
      <c r="B9" s="1"/>
      <c r="E9" s="7"/>
      <c r="F9" s="7"/>
      <c r="G9" s="7"/>
      <c r="H9" s="7"/>
      <c r="I9" s="7">
        <f>E9*'1 Spec Ed Teacher'!$H$3</f>
        <v>0</v>
      </c>
      <c r="J9" s="7"/>
      <c r="K9" s="7"/>
      <c r="L9" s="7"/>
      <c r="M9" s="7"/>
      <c r="N9" s="7"/>
      <c r="O9" s="7"/>
      <c r="P9" s="7"/>
      <c r="Q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 s="7"/>
      <c r="S9" s="7"/>
      <c r="T9" s="1"/>
      <c r="U9" s="99"/>
      <c r="V9" s="7" t="str">
        <f t="shared" si="3"/>
        <v/>
      </c>
    </row>
    <row r="10" spans="1:22" x14ac:dyDescent="0.25">
      <c r="B10" s="1"/>
      <c r="E10" s="7"/>
      <c r="F10" s="7">
        <f t="shared" si="0"/>
        <v>0</v>
      </c>
      <c r="G10" s="7"/>
      <c r="H10" s="7">
        <f t="shared" si="1"/>
        <v>0</v>
      </c>
      <c r="I10" s="7">
        <f>E10*'1 Spec Ed Teacher'!$H$3</f>
        <v>0</v>
      </c>
      <c r="J10" s="7"/>
      <c r="K10" s="7"/>
      <c r="L10" s="7"/>
      <c r="M10" s="7"/>
      <c r="N10" s="7"/>
      <c r="O10" s="7"/>
      <c r="P10" s="7"/>
      <c r="Q1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0" s="7"/>
      <c r="S10" s="7"/>
      <c r="T10" s="1"/>
      <c r="U10" s="99"/>
      <c r="V10" s="7" t="str">
        <f t="shared" si="3"/>
        <v/>
      </c>
    </row>
    <row r="11" spans="1:22" x14ac:dyDescent="0.25">
      <c r="B11" s="1"/>
      <c r="E11" s="7"/>
      <c r="F11" s="7">
        <f t="shared" si="0"/>
        <v>0</v>
      </c>
      <c r="G11" s="7"/>
      <c r="H11" s="7">
        <f t="shared" si="1"/>
        <v>0</v>
      </c>
      <c r="I11" s="7">
        <f>E11*'1 Spec Ed Teacher'!$H$3</f>
        <v>0</v>
      </c>
      <c r="J11" s="7"/>
      <c r="K11" s="7"/>
      <c r="L11" s="7"/>
      <c r="M11" s="7"/>
      <c r="N11" s="7"/>
      <c r="O11" s="7"/>
      <c r="P11" s="7"/>
      <c r="Q1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1" s="7"/>
      <c r="S11" s="7"/>
      <c r="T11" s="1"/>
      <c r="U11" s="99"/>
      <c r="V11" s="7" t="str">
        <f t="shared" si="3"/>
        <v/>
      </c>
    </row>
    <row r="12" spans="1:22" x14ac:dyDescent="0.25">
      <c r="B12" s="1"/>
      <c r="E12" s="7"/>
      <c r="F12" s="7">
        <f t="shared" si="0"/>
        <v>0</v>
      </c>
      <c r="G12" s="7"/>
      <c r="H12" s="7">
        <f t="shared" si="1"/>
        <v>0</v>
      </c>
      <c r="I12" s="7">
        <f>E12*'1 Spec Ed Teacher'!$H$3</f>
        <v>0</v>
      </c>
      <c r="J12" s="7"/>
      <c r="K12" s="7"/>
      <c r="L12" s="7"/>
      <c r="M12" s="7"/>
      <c r="N12" s="7"/>
      <c r="O12" s="7"/>
      <c r="P12" s="7"/>
      <c r="Q1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2" s="7"/>
      <c r="S12" s="7"/>
      <c r="T12" s="1"/>
      <c r="U12" s="99"/>
      <c r="V12" s="7" t="str">
        <f t="shared" si="3"/>
        <v/>
      </c>
    </row>
    <row r="13" spans="1:22" x14ac:dyDescent="0.25">
      <c r="B13" s="1"/>
      <c r="E13" s="7"/>
      <c r="F13" s="7">
        <f t="shared" si="0"/>
        <v>0</v>
      </c>
      <c r="G13" s="7"/>
      <c r="H13" s="7">
        <f t="shared" si="1"/>
        <v>0</v>
      </c>
      <c r="I13" s="7">
        <f>E13*'1 Spec Ed Teacher'!$H$3</f>
        <v>0</v>
      </c>
      <c r="J13" s="7"/>
      <c r="K13" s="7"/>
      <c r="L13" s="7"/>
      <c r="M13" s="7"/>
      <c r="N13" s="7"/>
      <c r="O13" s="7"/>
      <c r="P13" s="7"/>
      <c r="Q1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3" s="7"/>
      <c r="S13" s="7"/>
      <c r="T13" s="1"/>
      <c r="U13" s="99"/>
      <c r="V13" s="7" t="str">
        <f t="shared" si="3"/>
        <v/>
      </c>
    </row>
    <row r="14" spans="1:22" x14ac:dyDescent="0.25">
      <c r="B14" s="1"/>
      <c r="E14" s="7"/>
      <c r="F14" s="7">
        <f t="shared" si="0"/>
        <v>0</v>
      </c>
      <c r="G14" s="7"/>
      <c r="H14" s="7">
        <f t="shared" si="1"/>
        <v>0</v>
      </c>
      <c r="I14" s="7">
        <f>E14*'1 Spec Ed Teacher'!$H$3</f>
        <v>0</v>
      </c>
      <c r="J14" s="7"/>
      <c r="K14" s="7"/>
      <c r="L14" s="7"/>
      <c r="M14" s="7"/>
      <c r="N14" s="7"/>
      <c r="O14" s="7"/>
      <c r="P14" s="7"/>
      <c r="Q1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4" s="7"/>
      <c r="S14" s="7"/>
      <c r="T14" s="1"/>
      <c r="U14" s="99"/>
      <c r="V14" s="7" t="str">
        <f t="shared" si="3"/>
        <v/>
      </c>
    </row>
    <row r="15" spans="1:22" x14ac:dyDescent="0.25">
      <c r="B15" s="1"/>
      <c r="E15" s="7"/>
      <c r="F15" s="7">
        <f t="shared" si="0"/>
        <v>0</v>
      </c>
      <c r="G15" s="7"/>
      <c r="H15" s="7">
        <f t="shared" si="1"/>
        <v>0</v>
      </c>
      <c r="I15" s="7">
        <f>E15*'1 Spec Ed Teacher'!$H$3</f>
        <v>0</v>
      </c>
      <c r="J15" s="7"/>
      <c r="K15" s="7"/>
      <c r="L15" s="7"/>
      <c r="M15" s="7"/>
      <c r="N15" s="7"/>
      <c r="O15" s="7"/>
      <c r="P15" s="7"/>
      <c r="Q1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5" s="7"/>
      <c r="S15" s="7"/>
      <c r="T15" s="1"/>
      <c r="U15" s="99"/>
      <c r="V15" s="7" t="str">
        <f t="shared" si="3"/>
        <v/>
      </c>
    </row>
    <row r="16" spans="1:22" x14ac:dyDescent="0.25">
      <c r="B16" s="1"/>
      <c r="E16" s="7"/>
      <c r="F16" s="7">
        <f t="shared" si="0"/>
        <v>0</v>
      </c>
      <c r="G16" s="7"/>
      <c r="H16" s="7">
        <f t="shared" si="1"/>
        <v>0</v>
      </c>
      <c r="I16" s="7">
        <f>E16*'1 Spec Ed Teacher'!$H$3</f>
        <v>0</v>
      </c>
      <c r="J16" s="7"/>
      <c r="K16" s="7"/>
      <c r="L16" s="7"/>
      <c r="M16" s="7"/>
      <c r="N16" s="7"/>
      <c r="O16" s="7"/>
      <c r="P16" s="7"/>
      <c r="Q1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6" s="7"/>
      <c r="S16" s="7"/>
      <c r="T16" s="1"/>
      <c r="U16" s="99"/>
      <c r="V16" s="7" t="str">
        <f t="shared" si="3"/>
        <v/>
      </c>
    </row>
    <row r="17" spans="2:22" x14ac:dyDescent="0.25">
      <c r="B17" s="1"/>
      <c r="E17" s="7"/>
      <c r="F17" s="7">
        <f t="shared" si="0"/>
        <v>0</v>
      </c>
      <c r="G17" s="7"/>
      <c r="H17" s="7">
        <f t="shared" si="1"/>
        <v>0</v>
      </c>
      <c r="I17" s="7">
        <f>E17*'1 Spec Ed Teacher'!$H$3</f>
        <v>0</v>
      </c>
      <c r="J17" s="7"/>
      <c r="K17" s="7"/>
      <c r="L17" s="7"/>
      <c r="M17" s="7"/>
      <c r="N17" s="7"/>
      <c r="O17" s="7"/>
      <c r="P17" s="7"/>
      <c r="Q1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7" s="7"/>
      <c r="S17" s="7"/>
      <c r="T17" s="1"/>
      <c r="U17" s="99"/>
      <c r="V17" s="7" t="str">
        <f t="shared" si="3"/>
        <v/>
      </c>
    </row>
    <row r="18" spans="2:22" x14ac:dyDescent="0.25">
      <c r="B18" s="1"/>
      <c r="E18" s="7"/>
      <c r="F18" s="7">
        <f t="shared" si="0"/>
        <v>0</v>
      </c>
      <c r="G18" s="7"/>
      <c r="H18" s="7">
        <f t="shared" si="1"/>
        <v>0</v>
      </c>
      <c r="I18" s="7">
        <f>E18*'1 Spec Ed Teacher'!$H$3</f>
        <v>0</v>
      </c>
      <c r="J18" s="7"/>
      <c r="K18" s="7"/>
      <c r="L18" s="7"/>
      <c r="M18" s="7"/>
      <c r="N18" s="7"/>
      <c r="O18" s="7"/>
      <c r="P18" s="7"/>
      <c r="Q1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8" s="7"/>
      <c r="S18" s="7"/>
      <c r="T18" s="1"/>
      <c r="U18" s="99"/>
      <c r="V18" s="7" t="str">
        <f t="shared" si="3"/>
        <v/>
      </c>
    </row>
    <row r="19" spans="2:22" x14ac:dyDescent="0.25">
      <c r="B19" s="1"/>
      <c r="E19" s="7"/>
      <c r="F19" s="7">
        <f t="shared" si="0"/>
        <v>0</v>
      </c>
      <c r="G19" s="7"/>
      <c r="H19" s="7">
        <f t="shared" si="1"/>
        <v>0</v>
      </c>
      <c r="I19" s="7">
        <f>E19*'1 Spec Ed Teacher'!$H$3</f>
        <v>0</v>
      </c>
      <c r="J19" s="7"/>
      <c r="K19" s="7"/>
      <c r="L19" s="7"/>
      <c r="M19" s="7"/>
      <c r="N19" s="7"/>
      <c r="O19" s="7"/>
      <c r="P19" s="7"/>
      <c r="Q1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9" s="7"/>
      <c r="S19" s="7"/>
      <c r="T19" s="1"/>
      <c r="U19" s="99"/>
      <c r="V19" s="7" t="str">
        <f t="shared" si="3"/>
        <v/>
      </c>
    </row>
    <row r="20" spans="2:22" x14ac:dyDescent="0.25">
      <c r="B20" s="1"/>
      <c r="E20" s="7"/>
      <c r="F20" s="7">
        <f t="shared" si="0"/>
        <v>0</v>
      </c>
      <c r="G20" s="7"/>
      <c r="H20" s="7">
        <f t="shared" si="1"/>
        <v>0</v>
      </c>
      <c r="I20" s="7">
        <f>E20*'1 Spec Ed Teacher'!$H$3</f>
        <v>0</v>
      </c>
      <c r="J20" s="7"/>
      <c r="K20" s="7"/>
      <c r="L20" s="7"/>
      <c r="M20" s="7"/>
      <c r="N20" s="7"/>
      <c r="O20" s="7"/>
      <c r="P20" s="7"/>
      <c r="Q2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0" s="7"/>
      <c r="S20" s="7"/>
      <c r="T20" s="1"/>
      <c r="U20" s="99"/>
      <c r="V20" s="7" t="str">
        <f t="shared" si="3"/>
        <v/>
      </c>
    </row>
    <row r="21" spans="2:22" x14ac:dyDescent="0.25">
      <c r="B21" s="1"/>
      <c r="E21" s="7"/>
      <c r="F21" s="7">
        <f t="shared" si="0"/>
        <v>0</v>
      </c>
      <c r="G21" s="7"/>
      <c r="H21" s="7">
        <f t="shared" si="1"/>
        <v>0</v>
      </c>
      <c r="I21" s="7">
        <f>E21*'1 Spec Ed Teacher'!$H$3</f>
        <v>0</v>
      </c>
      <c r="J21" s="7"/>
      <c r="K21" s="7"/>
      <c r="L21" s="7"/>
      <c r="M21" s="7"/>
      <c r="N21" s="7"/>
      <c r="O21" s="7"/>
      <c r="P21" s="7"/>
      <c r="Q2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1" s="7"/>
      <c r="S21" s="7"/>
      <c r="T21" s="1"/>
      <c r="U21" s="99"/>
      <c r="V21" s="7" t="str">
        <f t="shared" si="3"/>
        <v/>
      </c>
    </row>
    <row r="22" spans="2:22" x14ac:dyDescent="0.25">
      <c r="B22" s="1"/>
      <c r="E22" s="7"/>
      <c r="F22" s="7">
        <f t="shared" si="0"/>
        <v>0</v>
      </c>
      <c r="G22" s="7"/>
      <c r="H22" s="7">
        <f t="shared" si="1"/>
        <v>0</v>
      </c>
      <c r="I22" s="7">
        <f>E22*'1 Spec Ed Teacher'!$H$3</f>
        <v>0</v>
      </c>
      <c r="J22" s="7"/>
      <c r="K22" s="7"/>
      <c r="L22" s="7"/>
      <c r="M22" s="7"/>
      <c r="N22" s="7"/>
      <c r="O22" s="7"/>
      <c r="P22" s="7"/>
      <c r="Q2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2" s="7"/>
      <c r="S22" s="7"/>
      <c r="T22" s="1"/>
      <c r="U22" s="99"/>
      <c r="V22" s="7" t="str">
        <f t="shared" si="3"/>
        <v/>
      </c>
    </row>
    <row r="23" spans="2:22" x14ac:dyDescent="0.25">
      <c r="B23" s="1"/>
      <c r="E23" s="7"/>
      <c r="F23" s="7">
        <f t="shared" si="0"/>
        <v>0</v>
      </c>
      <c r="G23" s="7"/>
      <c r="H23" s="7">
        <f t="shared" si="1"/>
        <v>0</v>
      </c>
      <c r="I23" s="7">
        <f>E23*'1 Spec Ed Teacher'!$H$3</f>
        <v>0</v>
      </c>
      <c r="J23" s="7"/>
      <c r="K23" s="7"/>
      <c r="L23" s="7"/>
      <c r="M23" s="7"/>
      <c r="N23" s="7"/>
      <c r="O23" s="7"/>
      <c r="P23" s="7"/>
      <c r="Q2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3" s="7"/>
      <c r="S23" s="7"/>
      <c r="T23" s="1"/>
      <c r="U23" s="99"/>
      <c r="V23" s="7" t="str">
        <f t="shared" si="3"/>
        <v/>
      </c>
    </row>
    <row r="24" spans="2:22" x14ac:dyDescent="0.25">
      <c r="B24" s="1"/>
      <c r="E24" s="7"/>
      <c r="F24" s="7">
        <f t="shared" si="0"/>
        <v>0</v>
      </c>
      <c r="G24" s="7"/>
      <c r="H24" s="7">
        <f t="shared" si="1"/>
        <v>0</v>
      </c>
      <c r="I24" s="7">
        <f>E24*'1 Spec Ed Teacher'!$H$3</f>
        <v>0</v>
      </c>
      <c r="J24" s="7"/>
      <c r="K24" s="7"/>
      <c r="L24" s="7"/>
      <c r="M24" s="7"/>
      <c r="N24" s="7"/>
      <c r="O24" s="7"/>
      <c r="P24" s="7"/>
      <c r="Q2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4" s="7"/>
      <c r="S24" s="7"/>
      <c r="T24" s="1"/>
      <c r="U24" s="99"/>
      <c r="V24" s="7" t="str">
        <f t="shared" si="3"/>
        <v/>
      </c>
    </row>
    <row r="25" spans="2:22" x14ac:dyDescent="0.25">
      <c r="B25" s="1"/>
      <c r="E25" s="7"/>
      <c r="F25" s="7">
        <f t="shared" si="0"/>
        <v>0</v>
      </c>
      <c r="G25" s="7"/>
      <c r="H25" s="7">
        <f t="shared" si="1"/>
        <v>0</v>
      </c>
      <c r="I25" s="7">
        <f>E25*'1 Spec Ed Teacher'!$H$3</f>
        <v>0</v>
      </c>
      <c r="J25" s="7"/>
      <c r="K25" s="7"/>
      <c r="L25" s="7"/>
      <c r="M25" s="7"/>
      <c r="N25" s="7"/>
      <c r="O25" s="7"/>
      <c r="P25" s="7"/>
      <c r="Q2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5" s="7"/>
      <c r="S25" s="7"/>
      <c r="T25" s="1"/>
      <c r="U25" s="99"/>
      <c r="V25" s="7" t="str">
        <f t="shared" si="3"/>
        <v/>
      </c>
    </row>
    <row r="26" spans="2:22" x14ac:dyDescent="0.25">
      <c r="B26" s="1"/>
      <c r="E26" s="7"/>
      <c r="F26" s="7">
        <f t="shared" si="0"/>
        <v>0</v>
      </c>
      <c r="G26" s="7"/>
      <c r="H26" s="7">
        <f t="shared" si="1"/>
        <v>0</v>
      </c>
      <c r="I26" s="7">
        <f>E26*'1 Spec Ed Teacher'!$H$3</f>
        <v>0</v>
      </c>
      <c r="J26" s="7"/>
      <c r="K26" s="7"/>
      <c r="L26" s="7"/>
      <c r="M26" s="7"/>
      <c r="N26" s="7"/>
      <c r="O26" s="7"/>
      <c r="P26" s="7"/>
      <c r="Q2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6" s="7"/>
      <c r="S26" s="7"/>
      <c r="T26" s="1"/>
      <c r="U26" s="99"/>
      <c r="V26" s="7" t="str">
        <f t="shared" si="3"/>
        <v/>
      </c>
    </row>
    <row r="27" spans="2:22" x14ac:dyDescent="0.25">
      <c r="B27" s="1"/>
      <c r="E27" s="7"/>
      <c r="F27" s="7">
        <f t="shared" si="0"/>
        <v>0</v>
      </c>
      <c r="G27" s="7"/>
      <c r="H27" s="7">
        <f t="shared" si="1"/>
        <v>0</v>
      </c>
      <c r="I27" s="7">
        <f>E27*'1 Spec Ed Teacher'!$H$3</f>
        <v>0</v>
      </c>
      <c r="J27" s="7"/>
      <c r="K27" s="7"/>
      <c r="L27" s="7"/>
      <c r="M27" s="7"/>
      <c r="N27" s="7"/>
      <c r="O27" s="7"/>
      <c r="P27" s="7"/>
      <c r="Q2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7" s="7"/>
      <c r="S27" s="7"/>
      <c r="T27" s="1"/>
      <c r="U27" s="99"/>
      <c r="V27" s="7" t="str">
        <f t="shared" si="3"/>
        <v/>
      </c>
    </row>
    <row r="28" spans="2:22" x14ac:dyDescent="0.25">
      <c r="B28" s="1"/>
      <c r="E28" s="7"/>
      <c r="F28" s="7">
        <f t="shared" si="0"/>
        <v>0</v>
      </c>
      <c r="G28" s="7"/>
      <c r="H28" s="7">
        <f t="shared" si="1"/>
        <v>0</v>
      </c>
      <c r="I28" s="7">
        <f>E28*'1 Spec Ed Teacher'!$H$3</f>
        <v>0</v>
      </c>
      <c r="J28" s="7"/>
      <c r="K28" s="7"/>
      <c r="L28" s="7"/>
      <c r="M28" s="7"/>
      <c r="N28" s="7"/>
      <c r="O28" s="7"/>
      <c r="P28" s="7"/>
      <c r="Q2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8" s="7"/>
      <c r="S28" s="7"/>
      <c r="T28" s="1"/>
      <c r="U28" s="99"/>
      <c r="V28" s="7" t="str">
        <f t="shared" si="3"/>
        <v/>
      </c>
    </row>
    <row r="29" spans="2:22" x14ac:dyDescent="0.25">
      <c r="B29" s="1"/>
      <c r="E29" s="7"/>
      <c r="F29" s="7">
        <f t="shared" si="0"/>
        <v>0</v>
      </c>
      <c r="G29" s="7"/>
      <c r="H29" s="7">
        <f t="shared" si="1"/>
        <v>0</v>
      </c>
      <c r="I29" s="7">
        <f>E29*'1 Spec Ed Teacher'!$H$3</f>
        <v>0</v>
      </c>
      <c r="J29" s="7"/>
      <c r="K29" s="7"/>
      <c r="L29" s="7"/>
      <c r="M29" s="7"/>
      <c r="N29" s="7"/>
      <c r="O29" s="7"/>
      <c r="P29" s="7"/>
      <c r="Q2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9" s="7"/>
      <c r="S29" s="7"/>
      <c r="T29" s="1"/>
      <c r="U29" s="99"/>
      <c r="V29" s="7" t="str">
        <f t="shared" si="3"/>
        <v/>
      </c>
    </row>
    <row r="30" spans="2:22" x14ac:dyDescent="0.25">
      <c r="B30" s="1"/>
      <c r="E30" s="7"/>
      <c r="F30" s="7">
        <f t="shared" si="0"/>
        <v>0</v>
      </c>
      <c r="G30" s="7"/>
      <c r="H30" s="7">
        <f t="shared" si="1"/>
        <v>0</v>
      </c>
      <c r="I30" s="7">
        <f>E30*'1 Spec Ed Teacher'!$H$3</f>
        <v>0</v>
      </c>
      <c r="J30" s="7"/>
      <c r="K30" s="7"/>
      <c r="L30" s="7"/>
      <c r="M30" s="7"/>
      <c r="N30" s="7"/>
      <c r="O30" s="7"/>
      <c r="P30" s="7"/>
      <c r="Q3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0" s="7"/>
      <c r="S30" s="7"/>
      <c r="T30" s="1"/>
      <c r="U30" s="99"/>
      <c r="V30" s="7" t="str">
        <f t="shared" si="3"/>
        <v/>
      </c>
    </row>
    <row r="31" spans="2:22" x14ac:dyDescent="0.25">
      <c r="B31" s="1"/>
      <c r="E31" s="7"/>
      <c r="F31" s="7">
        <f t="shared" si="0"/>
        <v>0</v>
      </c>
      <c r="G31" s="7"/>
      <c r="H31" s="7">
        <f t="shared" si="1"/>
        <v>0</v>
      </c>
      <c r="I31" s="7">
        <f>E31*'1 Spec Ed Teacher'!$H$3</f>
        <v>0</v>
      </c>
      <c r="J31" s="7"/>
      <c r="K31" s="7"/>
      <c r="L31" s="7"/>
      <c r="M31" s="7"/>
      <c r="N31" s="7"/>
      <c r="O31" s="7"/>
      <c r="P31" s="7"/>
      <c r="Q3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1" s="7"/>
      <c r="S31" s="7"/>
      <c r="T31" s="1"/>
      <c r="U31" s="99"/>
      <c r="V31" s="7" t="str">
        <f t="shared" si="3"/>
        <v/>
      </c>
    </row>
    <row r="32" spans="2:22" x14ac:dyDescent="0.25">
      <c r="B32" s="1"/>
      <c r="E32" s="7"/>
      <c r="F32" s="7">
        <f t="shared" si="0"/>
        <v>0</v>
      </c>
      <c r="G32" s="7"/>
      <c r="H32" s="7">
        <f t="shared" si="1"/>
        <v>0</v>
      </c>
      <c r="I32" s="7">
        <f>E32*'1 Spec Ed Teacher'!$H$3</f>
        <v>0</v>
      </c>
      <c r="J32" s="7"/>
      <c r="K32" s="7"/>
      <c r="L32" s="7"/>
      <c r="M32" s="7"/>
      <c r="N32" s="7"/>
      <c r="O32" s="7"/>
      <c r="P32" s="7"/>
      <c r="Q3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2" s="7"/>
      <c r="S32" s="7"/>
      <c r="T32" s="1"/>
      <c r="U32" s="99"/>
      <c r="V32" s="7" t="str">
        <f t="shared" si="3"/>
        <v/>
      </c>
    </row>
    <row r="33" spans="2:22" x14ac:dyDescent="0.25">
      <c r="B33" s="1"/>
      <c r="E33" s="7"/>
      <c r="F33" s="7">
        <f t="shared" si="0"/>
        <v>0</v>
      </c>
      <c r="G33" s="7"/>
      <c r="H33" s="7">
        <f t="shared" si="1"/>
        <v>0</v>
      </c>
      <c r="I33" s="7">
        <f>E33*'1 Spec Ed Teacher'!$H$3</f>
        <v>0</v>
      </c>
      <c r="J33" s="7"/>
      <c r="K33" s="7"/>
      <c r="L33" s="7"/>
      <c r="M33" s="7"/>
      <c r="N33" s="7"/>
      <c r="O33" s="7"/>
      <c r="P33" s="7"/>
      <c r="Q3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3" s="7"/>
      <c r="S33" s="7"/>
      <c r="T33" s="1"/>
      <c r="U33" s="99"/>
      <c r="V33" s="7" t="str">
        <f t="shared" si="3"/>
        <v/>
      </c>
    </row>
    <row r="34" spans="2:22" x14ac:dyDescent="0.25">
      <c r="B34" s="1"/>
      <c r="E34" s="7"/>
      <c r="F34" s="7">
        <f t="shared" si="0"/>
        <v>0</v>
      </c>
      <c r="G34" s="7"/>
      <c r="H34" s="7">
        <f t="shared" si="1"/>
        <v>0</v>
      </c>
      <c r="I34" s="7">
        <f>E34*'1 Spec Ed Teacher'!$H$3</f>
        <v>0</v>
      </c>
      <c r="J34" s="7"/>
      <c r="K34" s="7"/>
      <c r="L34" s="7"/>
      <c r="M34" s="7"/>
      <c r="N34" s="7"/>
      <c r="O34" s="7"/>
      <c r="P34" s="7"/>
      <c r="Q3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4" s="7"/>
      <c r="S34" s="7"/>
      <c r="T34" s="1"/>
      <c r="U34" s="99"/>
      <c r="V34" s="7" t="str">
        <f t="shared" si="3"/>
        <v/>
      </c>
    </row>
    <row r="35" spans="2:22" x14ac:dyDescent="0.25">
      <c r="B35" s="1"/>
      <c r="E35" s="7"/>
      <c r="F35" s="7">
        <f t="shared" si="0"/>
        <v>0</v>
      </c>
      <c r="G35" s="7"/>
      <c r="H35" s="7">
        <f t="shared" si="1"/>
        <v>0</v>
      </c>
      <c r="I35" s="7">
        <f>E35*'1 Spec Ed Teacher'!$H$3</f>
        <v>0</v>
      </c>
      <c r="J35" s="7"/>
      <c r="K35" s="7"/>
      <c r="L35" s="7"/>
      <c r="M35" s="7"/>
      <c r="N35" s="7"/>
      <c r="O35" s="7"/>
      <c r="P35" s="7"/>
      <c r="Q3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5" s="7"/>
      <c r="S35" s="7"/>
      <c r="T35" s="1"/>
      <c r="U35" s="99"/>
      <c r="V35" s="7" t="str">
        <f t="shared" si="3"/>
        <v/>
      </c>
    </row>
    <row r="36" spans="2:22" x14ac:dyDescent="0.25">
      <c r="B36" s="1"/>
      <c r="E36" s="7"/>
      <c r="F36" s="7">
        <f t="shared" si="0"/>
        <v>0</v>
      </c>
      <c r="G36" s="7"/>
      <c r="H36" s="7">
        <f t="shared" si="1"/>
        <v>0</v>
      </c>
      <c r="I36" s="7">
        <f>E36*'1 Spec Ed Teacher'!$H$3</f>
        <v>0</v>
      </c>
      <c r="J36" s="7"/>
      <c r="K36" s="7"/>
      <c r="L36" s="7"/>
      <c r="M36" s="7"/>
      <c r="N36" s="7"/>
      <c r="O36" s="7"/>
      <c r="P36" s="7"/>
      <c r="Q3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6" s="7"/>
      <c r="S36" s="7"/>
      <c r="T36" s="1"/>
      <c r="U36" s="99"/>
      <c r="V36" s="7" t="str">
        <f t="shared" si="3"/>
        <v/>
      </c>
    </row>
    <row r="37" spans="2:22" x14ac:dyDescent="0.25">
      <c r="B37" s="1"/>
      <c r="E37" s="7"/>
      <c r="F37" s="7">
        <f t="shared" si="0"/>
        <v>0</v>
      </c>
      <c r="G37" s="7"/>
      <c r="H37" s="7">
        <f t="shared" si="1"/>
        <v>0</v>
      </c>
      <c r="I37" s="7">
        <f>E37*'1 Spec Ed Teacher'!$H$3</f>
        <v>0</v>
      </c>
      <c r="J37" s="7"/>
      <c r="K37" s="7"/>
      <c r="L37" s="7"/>
      <c r="M37" s="7"/>
      <c r="N37" s="7"/>
      <c r="O37" s="7"/>
      <c r="P37" s="7"/>
      <c r="Q3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7" s="7"/>
      <c r="S37" s="7"/>
      <c r="T37" s="1"/>
      <c r="U37" s="99"/>
      <c r="V37" s="7" t="str">
        <f t="shared" si="3"/>
        <v/>
      </c>
    </row>
    <row r="38" spans="2:22" x14ac:dyDescent="0.25">
      <c r="B38" s="1"/>
      <c r="E38" s="7"/>
      <c r="F38" s="7">
        <f t="shared" si="0"/>
        <v>0</v>
      </c>
      <c r="G38" s="7"/>
      <c r="H38" s="7">
        <f t="shared" si="1"/>
        <v>0</v>
      </c>
      <c r="I38" s="7">
        <f>E38*'1 Spec Ed Teacher'!$H$3</f>
        <v>0</v>
      </c>
      <c r="J38" s="7"/>
      <c r="K38" s="7"/>
      <c r="L38" s="7"/>
      <c r="M38" s="7"/>
      <c r="N38" s="7"/>
      <c r="O38" s="7"/>
      <c r="P38" s="7"/>
      <c r="Q3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8" s="7"/>
      <c r="S38" s="7"/>
      <c r="T38" s="1"/>
      <c r="U38" s="99"/>
      <c r="V38" s="7" t="str">
        <f t="shared" si="3"/>
        <v/>
      </c>
    </row>
    <row r="39" spans="2:22" x14ac:dyDescent="0.25">
      <c r="B39" s="1"/>
      <c r="E39" s="7"/>
      <c r="F39" s="7">
        <f t="shared" si="0"/>
        <v>0</v>
      </c>
      <c r="G39" s="7"/>
      <c r="H39" s="7">
        <f t="shared" si="1"/>
        <v>0</v>
      </c>
      <c r="I39" s="7">
        <f>E39*'1 Spec Ed Teacher'!$H$3</f>
        <v>0</v>
      </c>
      <c r="J39" s="7"/>
      <c r="K39" s="7"/>
      <c r="L39" s="7"/>
      <c r="M39" s="7"/>
      <c r="N39" s="7"/>
      <c r="O39" s="7"/>
      <c r="P39" s="7"/>
      <c r="Q3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9" s="7"/>
      <c r="S39" s="7"/>
      <c r="T39" s="1"/>
      <c r="U39" s="99"/>
      <c r="V39" s="7" t="str">
        <f t="shared" si="3"/>
        <v/>
      </c>
    </row>
    <row r="40" spans="2:22" x14ac:dyDescent="0.25">
      <c r="B40" s="1"/>
      <c r="E40" s="7"/>
      <c r="F40" s="7">
        <f t="shared" si="0"/>
        <v>0</v>
      </c>
      <c r="G40" s="7"/>
      <c r="H40" s="7">
        <f t="shared" si="1"/>
        <v>0</v>
      </c>
      <c r="I40" s="7">
        <f>E40*'1 Spec Ed Teacher'!$H$3</f>
        <v>0</v>
      </c>
      <c r="J40" s="7"/>
      <c r="K40" s="7"/>
      <c r="L40" s="7"/>
      <c r="M40" s="7"/>
      <c r="N40" s="7"/>
      <c r="O40" s="7"/>
      <c r="P40" s="7"/>
      <c r="Q4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0" s="7"/>
      <c r="S40" s="7"/>
      <c r="T40" s="1"/>
      <c r="U40" s="99"/>
      <c r="V40" s="7" t="str">
        <f t="shared" si="3"/>
        <v/>
      </c>
    </row>
    <row r="41" spans="2:22" x14ac:dyDescent="0.25">
      <c r="B41" s="1"/>
      <c r="E41" s="7"/>
      <c r="F41" s="7">
        <f t="shared" si="0"/>
        <v>0</v>
      </c>
      <c r="G41" s="7"/>
      <c r="H41" s="7">
        <f t="shared" si="1"/>
        <v>0</v>
      </c>
      <c r="I41" s="7">
        <f>E41*'1 Spec Ed Teacher'!$H$3</f>
        <v>0</v>
      </c>
      <c r="J41" s="7"/>
      <c r="K41" s="7"/>
      <c r="L41" s="7"/>
      <c r="M41" s="7"/>
      <c r="N41" s="7"/>
      <c r="O41" s="7"/>
      <c r="P41" s="7"/>
      <c r="Q4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1" s="7"/>
      <c r="S41" s="7"/>
      <c r="T41" s="1"/>
      <c r="U41" s="99"/>
      <c r="V41" s="7" t="str">
        <f t="shared" si="3"/>
        <v/>
      </c>
    </row>
    <row r="42" spans="2:22" x14ac:dyDescent="0.25">
      <c r="B42" s="1"/>
      <c r="E42" s="7"/>
      <c r="F42" s="7">
        <f t="shared" si="0"/>
        <v>0</v>
      </c>
      <c r="G42" s="7"/>
      <c r="H42" s="7">
        <f t="shared" si="1"/>
        <v>0</v>
      </c>
      <c r="I42" s="7">
        <f>E42*'1 Spec Ed Teacher'!$H$3</f>
        <v>0</v>
      </c>
      <c r="J42" s="7"/>
      <c r="K42" s="7"/>
      <c r="L42" s="7"/>
      <c r="M42" s="7"/>
      <c r="N42" s="7"/>
      <c r="O42" s="7"/>
      <c r="P42" s="7"/>
      <c r="Q4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2" s="7"/>
      <c r="S42" s="7"/>
      <c r="T42" s="1"/>
      <c r="U42" s="99"/>
      <c r="V42" s="7" t="str">
        <f t="shared" si="3"/>
        <v/>
      </c>
    </row>
    <row r="43" spans="2:22" x14ac:dyDescent="0.25">
      <c r="B43" s="1"/>
      <c r="E43" s="7"/>
      <c r="F43" s="7">
        <f t="shared" si="0"/>
        <v>0</v>
      </c>
      <c r="G43" s="7"/>
      <c r="H43" s="7">
        <f t="shared" si="1"/>
        <v>0</v>
      </c>
      <c r="I43" s="7">
        <f>E43*'1 Spec Ed Teacher'!$H$3</f>
        <v>0</v>
      </c>
      <c r="J43" s="7"/>
      <c r="K43" s="7"/>
      <c r="L43" s="7"/>
      <c r="M43" s="7"/>
      <c r="N43" s="7"/>
      <c r="O43" s="7"/>
      <c r="P43" s="7"/>
      <c r="Q4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3" s="7"/>
      <c r="S43" s="7"/>
      <c r="T43" s="1"/>
      <c r="U43" s="99"/>
      <c r="V43" s="7" t="str">
        <f t="shared" si="3"/>
        <v/>
      </c>
    </row>
    <row r="44" spans="2:22" x14ac:dyDescent="0.25">
      <c r="B44" s="1"/>
      <c r="E44" s="7"/>
      <c r="F44" s="7">
        <f t="shared" si="0"/>
        <v>0</v>
      </c>
      <c r="G44" s="7"/>
      <c r="H44" s="7">
        <f t="shared" si="1"/>
        <v>0</v>
      </c>
      <c r="I44" s="7">
        <f>E44*'1 Spec Ed Teacher'!$H$3</f>
        <v>0</v>
      </c>
      <c r="J44" s="7"/>
      <c r="K44" s="7"/>
      <c r="L44" s="7"/>
      <c r="M44" s="7"/>
      <c r="N44" s="7"/>
      <c r="O44" s="7"/>
      <c r="P44" s="7"/>
      <c r="Q4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4" s="7"/>
      <c r="S44" s="7"/>
      <c r="T44" s="1"/>
      <c r="U44" s="99"/>
      <c r="V44" s="7" t="str">
        <f t="shared" si="3"/>
        <v/>
      </c>
    </row>
    <row r="45" spans="2:22" x14ac:dyDescent="0.25">
      <c r="B45" s="1"/>
      <c r="E45" s="7"/>
      <c r="F45" s="7">
        <f t="shared" si="0"/>
        <v>0</v>
      </c>
      <c r="G45" s="7"/>
      <c r="H45" s="7">
        <f t="shared" si="1"/>
        <v>0</v>
      </c>
      <c r="I45" s="7">
        <f>E45*'1 Spec Ed Teacher'!$H$3</f>
        <v>0</v>
      </c>
      <c r="J45" s="7"/>
      <c r="K45" s="7"/>
      <c r="L45" s="7"/>
      <c r="M45" s="7"/>
      <c r="N45" s="7"/>
      <c r="O45" s="7"/>
      <c r="P45" s="7"/>
      <c r="Q4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5" s="7"/>
      <c r="S45" s="7"/>
      <c r="T45" s="1"/>
      <c r="U45" s="99"/>
      <c r="V45" s="7" t="str">
        <f t="shared" si="3"/>
        <v/>
      </c>
    </row>
    <row r="46" spans="2:22" x14ac:dyDescent="0.25">
      <c r="B46" s="1"/>
      <c r="E46" s="7"/>
      <c r="F46" s="7">
        <f t="shared" si="0"/>
        <v>0</v>
      </c>
      <c r="G46" s="7"/>
      <c r="H46" s="7">
        <f t="shared" si="1"/>
        <v>0</v>
      </c>
      <c r="I46" s="7">
        <f>E46*'1 Spec Ed Teacher'!$H$3</f>
        <v>0</v>
      </c>
      <c r="J46" s="7"/>
      <c r="K46" s="7"/>
      <c r="L46" s="7"/>
      <c r="M46" s="7"/>
      <c r="N46" s="7"/>
      <c r="O46" s="7"/>
      <c r="P46" s="7"/>
      <c r="Q4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6" s="7"/>
      <c r="S46" s="7"/>
      <c r="T46" s="1"/>
      <c r="U46" s="99"/>
      <c r="V46" s="7" t="str">
        <f t="shared" si="3"/>
        <v/>
      </c>
    </row>
    <row r="47" spans="2:22" x14ac:dyDescent="0.25">
      <c r="B47" s="1"/>
      <c r="E47" s="7"/>
      <c r="F47" s="7">
        <f t="shared" si="0"/>
        <v>0</v>
      </c>
      <c r="G47" s="7"/>
      <c r="H47" s="7">
        <f t="shared" si="1"/>
        <v>0</v>
      </c>
      <c r="I47" s="7">
        <f>E47*'1 Spec Ed Teacher'!$H$3</f>
        <v>0</v>
      </c>
      <c r="J47" s="7"/>
      <c r="K47" s="7"/>
      <c r="L47" s="7"/>
      <c r="M47" s="7"/>
      <c r="N47" s="7"/>
      <c r="O47" s="7"/>
      <c r="P47" s="7"/>
      <c r="Q4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7" s="7"/>
      <c r="S47" s="7"/>
      <c r="T47" s="1"/>
      <c r="U47" s="99"/>
      <c r="V47" s="7" t="str">
        <f t="shared" si="3"/>
        <v/>
      </c>
    </row>
    <row r="48" spans="2:22" x14ac:dyDescent="0.25">
      <c r="B48" s="1"/>
      <c r="E48" s="7"/>
      <c r="F48" s="7">
        <f t="shared" si="0"/>
        <v>0</v>
      </c>
      <c r="G48" s="7"/>
      <c r="H48" s="7">
        <f t="shared" si="1"/>
        <v>0</v>
      </c>
      <c r="I48" s="7">
        <f>E48*'1 Spec Ed Teacher'!$H$3</f>
        <v>0</v>
      </c>
      <c r="J48" s="7"/>
      <c r="K48" s="7"/>
      <c r="L48" s="7"/>
      <c r="M48" s="7"/>
      <c r="N48" s="7"/>
      <c r="O48" s="7"/>
      <c r="P48" s="7"/>
      <c r="Q4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8" s="7"/>
      <c r="S48" s="7"/>
      <c r="T48" s="1"/>
      <c r="U48" s="99"/>
      <c r="V48" s="7" t="str">
        <f t="shared" si="3"/>
        <v/>
      </c>
    </row>
    <row r="49" spans="2:22" x14ac:dyDescent="0.25">
      <c r="B49" s="1"/>
      <c r="E49" s="7"/>
      <c r="F49" s="7">
        <f t="shared" si="0"/>
        <v>0</v>
      </c>
      <c r="G49" s="7"/>
      <c r="H49" s="7">
        <f t="shared" si="1"/>
        <v>0</v>
      </c>
      <c r="I49" s="7">
        <f>E49*'1 Spec Ed Teacher'!$H$3</f>
        <v>0</v>
      </c>
      <c r="J49" s="7"/>
      <c r="K49" s="7"/>
      <c r="L49" s="7"/>
      <c r="M49" s="7"/>
      <c r="N49" s="7"/>
      <c r="O49" s="7"/>
      <c r="P49" s="7"/>
      <c r="Q4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9" s="7"/>
      <c r="S49" s="7"/>
      <c r="T49" s="1"/>
      <c r="U49" s="99"/>
      <c r="V49" s="7" t="str">
        <f t="shared" si="3"/>
        <v/>
      </c>
    </row>
    <row r="50" spans="2:22" x14ac:dyDescent="0.25">
      <c r="B50" s="1"/>
      <c r="E50" s="7"/>
      <c r="F50" s="7">
        <f t="shared" si="0"/>
        <v>0</v>
      </c>
      <c r="G50" s="7"/>
      <c r="H50" s="7">
        <f t="shared" si="1"/>
        <v>0</v>
      </c>
      <c r="I50" s="7">
        <f>E50*'1 Spec Ed Teacher'!$H$3</f>
        <v>0</v>
      </c>
      <c r="J50" s="7"/>
      <c r="K50" s="7"/>
      <c r="L50" s="7"/>
      <c r="M50" s="7"/>
      <c r="N50" s="7"/>
      <c r="O50" s="7"/>
      <c r="P50" s="7"/>
      <c r="Q5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0" s="7"/>
      <c r="S50" s="7"/>
      <c r="T50" s="1"/>
      <c r="U50" s="99"/>
      <c r="V50" s="7" t="str">
        <f t="shared" si="3"/>
        <v/>
      </c>
    </row>
    <row r="51" spans="2:22" x14ac:dyDescent="0.25">
      <c r="B51" s="1"/>
      <c r="F51" s="7">
        <f t="shared" si="0"/>
        <v>0</v>
      </c>
      <c r="G51" s="7"/>
      <c r="H51" s="7">
        <f t="shared" si="1"/>
        <v>0</v>
      </c>
      <c r="I51" s="7">
        <f>E51*'1 Spec Ed Teacher'!$H$3</f>
        <v>0</v>
      </c>
      <c r="J51" s="7"/>
      <c r="K51" s="7"/>
      <c r="L51" s="7"/>
      <c r="M51" s="7"/>
      <c r="N51" s="7"/>
      <c r="O51" s="7"/>
      <c r="P51" s="7"/>
      <c r="Q5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1" s="7"/>
      <c r="S51" s="7"/>
      <c r="T51" s="1"/>
      <c r="U51" s="99"/>
      <c r="V51" s="7" t="str">
        <f t="shared" si="3"/>
        <v/>
      </c>
    </row>
    <row r="52" spans="2:22" x14ac:dyDescent="0.25">
      <c r="B52" s="1"/>
      <c r="F52" s="7">
        <f t="shared" si="0"/>
        <v>0</v>
      </c>
      <c r="G52" s="7"/>
      <c r="H52" s="7">
        <f t="shared" si="1"/>
        <v>0</v>
      </c>
      <c r="I52" s="7">
        <f>E52*'1 Spec Ed Teacher'!$H$3</f>
        <v>0</v>
      </c>
      <c r="J52" s="7"/>
      <c r="K52" s="7"/>
      <c r="L52" s="7"/>
      <c r="M52" s="7"/>
      <c r="N52" s="7"/>
      <c r="O52" s="7"/>
      <c r="P52" s="7"/>
      <c r="Q5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2" s="7"/>
      <c r="S52" s="7"/>
      <c r="T52" s="1"/>
      <c r="U52" s="99"/>
      <c r="V52" s="7" t="str">
        <f t="shared" si="3"/>
        <v/>
      </c>
    </row>
    <row r="53" spans="2:22" x14ac:dyDescent="0.25">
      <c r="B53" s="1"/>
      <c r="F53" s="7">
        <f t="shared" si="0"/>
        <v>0</v>
      </c>
      <c r="G53" s="7"/>
      <c r="H53" s="7">
        <f t="shared" si="1"/>
        <v>0</v>
      </c>
      <c r="I53" s="7">
        <f>E53*'1 Spec Ed Teacher'!$H$3</f>
        <v>0</v>
      </c>
      <c r="J53" s="7"/>
      <c r="K53" s="7"/>
      <c r="L53" s="7"/>
      <c r="M53" s="7"/>
      <c r="N53" s="7"/>
      <c r="O53" s="7"/>
      <c r="P53" s="7"/>
      <c r="Q5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3" s="7"/>
      <c r="S53" s="7"/>
      <c r="T53" s="1"/>
      <c r="U53" s="99"/>
      <c r="V53" s="7" t="str">
        <f t="shared" si="3"/>
        <v/>
      </c>
    </row>
    <row r="54" spans="2:22" x14ac:dyDescent="0.25">
      <c r="B54" s="1"/>
      <c r="F54" s="7">
        <f t="shared" si="0"/>
        <v>0</v>
      </c>
      <c r="G54" s="7"/>
      <c r="H54" s="7">
        <f t="shared" si="1"/>
        <v>0</v>
      </c>
      <c r="I54" s="7">
        <f>E54*'1 Spec Ed Teacher'!$H$3</f>
        <v>0</v>
      </c>
      <c r="J54" s="7"/>
      <c r="K54" s="7"/>
      <c r="L54" s="7"/>
      <c r="M54" s="7"/>
      <c r="N54" s="7"/>
      <c r="O54" s="7"/>
      <c r="P54" s="7"/>
      <c r="Q5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4" s="7"/>
      <c r="S54" s="7"/>
      <c r="T54" s="1"/>
      <c r="U54" s="99"/>
      <c r="V54" s="7" t="str">
        <f t="shared" si="3"/>
        <v/>
      </c>
    </row>
    <row r="55" spans="2:22" x14ac:dyDescent="0.25">
      <c r="B55" s="1"/>
      <c r="F55" s="7">
        <f t="shared" si="0"/>
        <v>0</v>
      </c>
      <c r="G55" s="7"/>
      <c r="H55" s="7">
        <f t="shared" si="1"/>
        <v>0</v>
      </c>
      <c r="I55" s="7">
        <f>E55*'1 Spec Ed Teacher'!$H$3</f>
        <v>0</v>
      </c>
      <c r="J55" s="7"/>
      <c r="K55" s="7"/>
      <c r="L55" s="7"/>
      <c r="M55" s="7"/>
      <c r="N55" s="7"/>
      <c r="O55" s="7"/>
      <c r="P55" s="7"/>
      <c r="Q5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5" s="7"/>
      <c r="S55" s="7"/>
      <c r="T55" s="1"/>
      <c r="U55" s="99"/>
      <c r="V55" s="7" t="str">
        <f t="shared" si="3"/>
        <v/>
      </c>
    </row>
    <row r="56" spans="2:22" x14ac:dyDescent="0.25">
      <c r="B56" s="1"/>
      <c r="F56" s="7">
        <f t="shared" si="0"/>
        <v>0</v>
      </c>
      <c r="G56" s="7"/>
      <c r="H56" s="7">
        <f t="shared" si="1"/>
        <v>0</v>
      </c>
      <c r="I56" s="7">
        <f>E56*'1 Spec Ed Teacher'!$H$3</f>
        <v>0</v>
      </c>
      <c r="J56" s="7"/>
      <c r="K56" s="7"/>
      <c r="L56" s="7"/>
      <c r="M56" s="7"/>
      <c r="N56" s="7"/>
      <c r="O56" s="7"/>
      <c r="P56" s="7"/>
      <c r="Q5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6" s="7"/>
      <c r="S56" s="7"/>
      <c r="T56" s="1"/>
      <c r="U56" s="99"/>
      <c r="V56" s="7" t="str">
        <f t="shared" si="3"/>
        <v/>
      </c>
    </row>
    <row r="57" spans="2:22" x14ac:dyDescent="0.25">
      <c r="B57" s="1"/>
      <c r="F57" s="7">
        <f t="shared" si="0"/>
        <v>0</v>
      </c>
      <c r="G57" s="7"/>
      <c r="H57" s="7">
        <f t="shared" si="1"/>
        <v>0</v>
      </c>
      <c r="I57" s="7">
        <f>E57*'1 Spec Ed Teacher'!$H$3</f>
        <v>0</v>
      </c>
      <c r="J57" s="7"/>
      <c r="K57" s="7"/>
      <c r="L57" s="7"/>
      <c r="M57" s="7"/>
      <c r="N57" s="7"/>
      <c r="O57" s="7"/>
      <c r="P57" s="7"/>
      <c r="Q5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7" s="7"/>
      <c r="S57" s="7"/>
      <c r="T57" s="1"/>
      <c r="U57" s="99"/>
      <c r="V57" s="7" t="str">
        <f t="shared" si="3"/>
        <v/>
      </c>
    </row>
    <row r="58" spans="2:22" x14ac:dyDescent="0.25">
      <c r="B58" s="1"/>
      <c r="F58" s="7">
        <f t="shared" si="0"/>
        <v>0</v>
      </c>
      <c r="G58" s="7"/>
      <c r="H58" s="7">
        <f t="shared" si="1"/>
        <v>0</v>
      </c>
      <c r="I58" s="7">
        <f>E58*'1 Spec Ed Teacher'!$H$3</f>
        <v>0</v>
      </c>
      <c r="J58" s="7"/>
      <c r="K58" s="7"/>
      <c r="L58" s="7"/>
      <c r="M58" s="7"/>
      <c r="N58" s="7"/>
      <c r="O58" s="7"/>
      <c r="P58" s="7"/>
      <c r="Q5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8" s="7"/>
      <c r="S58" s="7"/>
      <c r="T58" s="1"/>
      <c r="U58" s="99"/>
      <c r="V58" s="7" t="str">
        <f t="shared" si="3"/>
        <v/>
      </c>
    </row>
    <row r="59" spans="2:22" x14ac:dyDescent="0.25">
      <c r="B59" s="1"/>
      <c r="F59" s="7">
        <f t="shared" si="0"/>
        <v>0</v>
      </c>
      <c r="G59" s="7"/>
      <c r="H59" s="7">
        <f t="shared" si="1"/>
        <v>0</v>
      </c>
      <c r="I59" s="7">
        <f>E59*'1 Spec Ed Teacher'!$H$3</f>
        <v>0</v>
      </c>
      <c r="J59" s="7"/>
      <c r="K59" s="7"/>
      <c r="L59" s="7"/>
      <c r="M59" s="7"/>
      <c r="N59" s="7"/>
      <c r="O59" s="7"/>
      <c r="P59" s="7"/>
      <c r="Q5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9" s="7"/>
      <c r="S59" s="7"/>
      <c r="T59" s="1"/>
      <c r="U59" s="99"/>
      <c r="V59" s="7" t="str">
        <f t="shared" si="3"/>
        <v/>
      </c>
    </row>
    <row r="60" spans="2:22" x14ac:dyDescent="0.25">
      <c r="B60" s="1"/>
      <c r="F60" s="7">
        <f t="shared" si="0"/>
        <v>0</v>
      </c>
      <c r="G60" s="7"/>
      <c r="H60" s="7">
        <f t="shared" si="1"/>
        <v>0</v>
      </c>
      <c r="I60" s="7">
        <f>E60*'1 Spec Ed Teacher'!$H$3</f>
        <v>0</v>
      </c>
      <c r="J60" s="7"/>
      <c r="K60" s="7"/>
      <c r="L60" s="7"/>
      <c r="M60" s="7"/>
      <c r="N60" s="7"/>
      <c r="O60" s="7"/>
      <c r="P60" s="7"/>
      <c r="Q6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0" s="7"/>
      <c r="S60" s="7"/>
      <c r="T60" s="1"/>
      <c r="U60" s="99"/>
      <c r="V60" s="7" t="str">
        <f t="shared" si="3"/>
        <v/>
      </c>
    </row>
    <row r="61" spans="2:22" x14ac:dyDescent="0.25">
      <c r="B61" s="1"/>
      <c r="F61" s="7">
        <f t="shared" si="0"/>
        <v>0</v>
      </c>
      <c r="G61" s="7"/>
      <c r="H61" s="7">
        <f t="shared" si="1"/>
        <v>0</v>
      </c>
      <c r="I61" s="7">
        <f>E61*'1 Spec Ed Teacher'!$H$3</f>
        <v>0</v>
      </c>
      <c r="J61" s="7"/>
      <c r="K61" s="7"/>
      <c r="L61" s="7"/>
      <c r="M61" s="7"/>
      <c r="N61" s="7"/>
      <c r="O61" s="7"/>
      <c r="P61" s="7"/>
      <c r="Q6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1" s="7"/>
      <c r="S61" s="7"/>
      <c r="T61" s="1"/>
      <c r="U61" s="99"/>
      <c r="V61" s="7" t="str">
        <f t="shared" si="3"/>
        <v/>
      </c>
    </row>
    <row r="62" spans="2:22" x14ac:dyDescent="0.25">
      <c r="B62" s="1"/>
      <c r="F62" s="7">
        <f t="shared" si="0"/>
        <v>0</v>
      </c>
      <c r="G62" s="7"/>
      <c r="H62" s="7">
        <f t="shared" si="1"/>
        <v>0</v>
      </c>
      <c r="I62" s="7">
        <f>E62*'1 Spec Ed Teacher'!$H$3</f>
        <v>0</v>
      </c>
      <c r="J62" s="7"/>
      <c r="K62" s="7"/>
      <c r="L62" s="7"/>
      <c r="M62" s="7"/>
      <c r="N62" s="7"/>
      <c r="O62" s="7"/>
      <c r="P62" s="7"/>
      <c r="Q6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2" s="7"/>
      <c r="S62" s="7"/>
      <c r="T62" s="1"/>
      <c r="U62" s="99"/>
      <c r="V62" s="7" t="str">
        <f t="shared" si="3"/>
        <v/>
      </c>
    </row>
    <row r="63" spans="2:22" x14ac:dyDescent="0.25">
      <c r="B63" s="1"/>
      <c r="F63" s="7">
        <f t="shared" si="0"/>
        <v>0</v>
      </c>
      <c r="G63" s="7"/>
      <c r="H63" s="7">
        <f t="shared" si="1"/>
        <v>0</v>
      </c>
      <c r="I63" s="7">
        <f>E63*'1 Spec Ed Teacher'!$H$3</f>
        <v>0</v>
      </c>
      <c r="J63" s="7"/>
      <c r="K63" s="7"/>
      <c r="L63" s="7"/>
      <c r="M63" s="7"/>
      <c r="N63" s="7"/>
      <c r="O63" s="7"/>
      <c r="P63" s="7"/>
      <c r="Q6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3" s="7"/>
      <c r="S63" s="7"/>
      <c r="T63" s="1"/>
      <c r="U63" s="99"/>
      <c r="V63" s="7" t="str">
        <f t="shared" si="3"/>
        <v/>
      </c>
    </row>
    <row r="64" spans="2:22" x14ac:dyDescent="0.25">
      <c r="B64" s="1"/>
      <c r="F64" s="7">
        <f t="shared" si="0"/>
        <v>0</v>
      </c>
      <c r="G64" s="7"/>
      <c r="H64" s="7">
        <f t="shared" si="1"/>
        <v>0</v>
      </c>
      <c r="I64" s="7">
        <f>E64*'1 Spec Ed Teacher'!$H$3</f>
        <v>0</v>
      </c>
      <c r="J64" s="7"/>
      <c r="K64" s="7"/>
      <c r="L64" s="7"/>
      <c r="M64" s="7"/>
      <c r="N64" s="7"/>
      <c r="O64" s="7"/>
      <c r="P64" s="7"/>
      <c r="Q6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4" s="7"/>
      <c r="S64" s="7"/>
      <c r="T64" s="1"/>
      <c r="U64" s="99"/>
      <c r="V64" s="7" t="str">
        <f t="shared" si="3"/>
        <v/>
      </c>
    </row>
    <row r="65" spans="2:22" x14ac:dyDescent="0.25">
      <c r="B65" s="1"/>
      <c r="F65" s="7">
        <f t="shared" si="0"/>
        <v>0</v>
      </c>
      <c r="G65" s="7"/>
      <c r="H65" s="7">
        <f t="shared" si="1"/>
        <v>0</v>
      </c>
      <c r="I65" s="7">
        <f>E65*'1 Spec Ed Teacher'!$H$3</f>
        <v>0</v>
      </c>
      <c r="J65" s="7"/>
      <c r="K65" s="7"/>
      <c r="L65" s="7"/>
      <c r="M65" s="7"/>
      <c r="N65" s="7"/>
      <c r="O65" s="7"/>
      <c r="P65" s="7"/>
      <c r="Q6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5" s="7"/>
      <c r="S65" s="7"/>
      <c r="T65" s="1"/>
      <c r="U65" s="99"/>
      <c r="V65" s="7" t="str">
        <f t="shared" si="3"/>
        <v/>
      </c>
    </row>
    <row r="66" spans="2:22" x14ac:dyDescent="0.25">
      <c r="B66" s="1"/>
      <c r="F66" s="7">
        <f t="shared" si="0"/>
        <v>0</v>
      </c>
      <c r="G66" s="7"/>
      <c r="H66" s="7">
        <f t="shared" si="1"/>
        <v>0</v>
      </c>
      <c r="I66" s="7">
        <f>E66*'1 Spec Ed Teacher'!$H$3</f>
        <v>0</v>
      </c>
      <c r="J66" s="7"/>
      <c r="K66" s="7"/>
      <c r="L66" s="7"/>
      <c r="M66" s="7"/>
      <c r="N66" s="7"/>
      <c r="O66" s="7"/>
      <c r="P66" s="7"/>
      <c r="Q6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6" s="7"/>
      <c r="S66" s="7"/>
      <c r="T66" s="1"/>
      <c r="U66" s="99"/>
      <c r="V66" s="7" t="str">
        <f t="shared" si="3"/>
        <v/>
      </c>
    </row>
    <row r="67" spans="2:22" x14ac:dyDescent="0.25">
      <c r="B67" s="1"/>
      <c r="F67" s="7">
        <f t="shared" si="0"/>
        <v>0</v>
      </c>
      <c r="G67" s="7"/>
      <c r="H67" s="7">
        <f t="shared" si="1"/>
        <v>0</v>
      </c>
      <c r="I67" s="7">
        <f>E67*'1 Spec Ed Teacher'!$H$3</f>
        <v>0</v>
      </c>
      <c r="J67" s="7"/>
      <c r="K67" s="7"/>
      <c r="L67" s="7"/>
      <c r="M67" s="7"/>
      <c r="N67" s="7"/>
      <c r="O67" s="7"/>
      <c r="P67" s="7"/>
      <c r="Q6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7" s="7"/>
      <c r="S67" s="7"/>
      <c r="T67" s="1"/>
      <c r="U67" s="99"/>
      <c r="V67" s="7" t="str">
        <f t="shared" si="3"/>
        <v/>
      </c>
    </row>
    <row r="68" spans="2:22" x14ac:dyDescent="0.25">
      <c r="B68" s="1"/>
      <c r="F68" s="7">
        <f t="shared" si="0"/>
        <v>0</v>
      </c>
      <c r="G68" s="7"/>
      <c r="H68" s="7">
        <f t="shared" si="1"/>
        <v>0</v>
      </c>
      <c r="I68" s="7">
        <f>E68*'1 Spec Ed Teacher'!$H$3</f>
        <v>0</v>
      </c>
      <c r="J68" s="7"/>
      <c r="K68" s="7"/>
      <c r="L68" s="7"/>
      <c r="M68" s="7"/>
      <c r="N68" s="7"/>
      <c r="O68" s="7"/>
      <c r="P68" s="7"/>
      <c r="Q6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8" s="7"/>
      <c r="S68" s="7"/>
      <c r="T68" s="1"/>
      <c r="U68" s="99"/>
      <c r="V68" s="7" t="str">
        <f t="shared" si="3"/>
        <v/>
      </c>
    </row>
    <row r="69" spans="2:22" x14ac:dyDescent="0.25">
      <c r="B69" s="1"/>
      <c r="F69" s="7">
        <f t="shared" ref="F69:F132" si="4">E69*0.14</f>
        <v>0</v>
      </c>
      <c r="G69" s="7"/>
      <c r="H69" s="7">
        <f t="shared" ref="H69:H132" si="5">E69*0.0145</f>
        <v>0</v>
      </c>
      <c r="I69" s="7">
        <f>E69*'1 Spec Ed Teacher'!$H$3</f>
        <v>0</v>
      </c>
      <c r="J69" s="7"/>
      <c r="K69" s="7"/>
      <c r="L69" s="7"/>
      <c r="M69" s="7"/>
      <c r="N69" s="7"/>
      <c r="O69" s="7"/>
      <c r="P69" s="7"/>
      <c r="Q6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9" s="7"/>
      <c r="S69" s="7"/>
      <c r="T69" s="1"/>
      <c r="U69" s="99"/>
      <c r="V69" s="7" t="str">
        <f t="shared" ref="V69:V132" si="6">IFERROR(IF(S69&gt;0,S69/T69*U69,Q69/T69*U69),"")</f>
        <v/>
      </c>
    </row>
    <row r="70" spans="2:22" x14ac:dyDescent="0.25">
      <c r="B70" s="1"/>
      <c r="F70" s="7">
        <f t="shared" si="4"/>
        <v>0</v>
      </c>
      <c r="G70" s="7"/>
      <c r="H70" s="7">
        <f t="shared" si="5"/>
        <v>0</v>
      </c>
      <c r="I70" s="7">
        <f>E70*'1 Spec Ed Teacher'!$H$3</f>
        <v>0</v>
      </c>
      <c r="J70" s="7"/>
      <c r="K70" s="7"/>
      <c r="L70" s="7"/>
      <c r="M70" s="7"/>
      <c r="N70" s="7"/>
      <c r="O70" s="7"/>
      <c r="P70" s="7"/>
      <c r="Q7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0" s="7"/>
      <c r="S70" s="7"/>
      <c r="T70" s="1"/>
      <c r="U70" s="99"/>
      <c r="V70" s="7" t="str">
        <f t="shared" si="6"/>
        <v/>
      </c>
    </row>
    <row r="71" spans="2:22" x14ac:dyDescent="0.25">
      <c r="B71" s="1"/>
      <c r="F71" s="7">
        <f t="shared" si="4"/>
        <v>0</v>
      </c>
      <c r="G71" s="7"/>
      <c r="H71" s="7">
        <f t="shared" si="5"/>
        <v>0</v>
      </c>
      <c r="I71" s="7">
        <f>E71*'1 Spec Ed Teacher'!$H$3</f>
        <v>0</v>
      </c>
      <c r="J71" s="7"/>
      <c r="K71" s="7"/>
      <c r="L71" s="7"/>
      <c r="M71" s="7"/>
      <c r="N71" s="7"/>
      <c r="O71" s="7"/>
      <c r="P71" s="7"/>
      <c r="Q7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1" s="7"/>
      <c r="S71" s="7"/>
      <c r="T71" s="1"/>
      <c r="U71" s="99"/>
      <c r="V71" s="7" t="str">
        <f t="shared" si="6"/>
        <v/>
      </c>
    </row>
    <row r="72" spans="2:22" x14ac:dyDescent="0.25">
      <c r="B72" s="1"/>
      <c r="F72" s="7">
        <f t="shared" si="4"/>
        <v>0</v>
      </c>
      <c r="G72" s="7"/>
      <c r="H72" s="7">
        <f t="shared" si="5"/>
        <v>0</v>
      </c>
      <c r="I72" s="7">
        <f>E72*'1 Spec Ed Teacher'!$H$3</f>
        <v>0</v>
      </c>
      <c r="J72" s="7"/>
      <c r="K72" s="7"/>
      <c r="L72" s="7"/>
      <c r="M72" s="7"/>
      <c r="N72" s="7"/>
      <c r="O72" s="7"/>
      <c r="P72" s="7"/>
      <c r="Q7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2" s="7"/>
      <c r="S72" s="7"/>
      <c r="T72" s="1"/>
      <c r="U72" s="99"/>
      <c r="V72" s="7" t="str">
        <f t="shared" si="6"/>
        <v/>
      </c>
    </row>
    <row r="73" spans="2:22" x14ac:dyDescent="0.25">
      <c r="B73" s="1"/>
      <c r="F73" s="7">
        <f t="shared" si="4"/>
        <v>0</v>
      </c>
      <c r="G73" s="7"/>
      <c r="H73" s="7">
        <f t="shared" si="5"/>
        <v>0</v>
      </c>
      <c r="I73" s="7">
        <f>E73*'1 Spec Ed Teacher'!$H$3</f>
        <v>0</v>
      </c>
      <c r="J73" s="7"/>
      <c r="K73" s="7"/>
      <c r="L73" s="7"/>
      <c r="M73" s="7"/>
      <c r="N73" s="7"/>
      <c r="O73" s="7"/>
      <c r="P73" s="7"/>
      <c r="Q7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3" s="7"/>
      <c r="S73" s="7"/>
      <c r="T73" s="1"/>
      <c r="U73" s="99"/>
      <c r="V73" s="7" t="str">
        <f t="shared" si="6"/>
        <v/>
      </c>
    </row>
    <row r="74" spans="2:22" x14ac:dyDescent="0.25">
      <c r="B74" s="1"/>
      <c r="F74" s="7">
        <f t="shared" si="4"/>
        <v>0</v>
      </c>
      <c r="G74" s="7"/>
      <c r="H74" s="7">
        <f t="shared" si="5"/>
        <v>0</v>
      </c>
      <c r="I74" s="7">
        <f>E74*'1 Spec Ed Teacher'!$H$3</f>
        <v>0</v>
      </c>
      <c r="J74" s="7"/>
      <c r="K74" s="7"/>
      <c r="L74" s="7"/>
      <c r="M74" s="7"/>
      <c r="N74" s="7"/>
      <c r="O74" s="7"/>
      <c r="P74" s="7"/>
      <c r="Q7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4" s="7"/>
      <c r="S74" s="7"/>
      <c r="T74" s="1"/>
      <c r="U74" s="99"/>
      <c r="V74" s="7" t="str">
        <f t="shared" si="6"/>
        <v/>
      </c>
    </row>
    <row r="75" spans="2:22" x14ac:dyDescent="0.25">
      <c r="B75" s="1"/>
      <c r="F75" s="7">
        <f t="shared" si="4"/>
        <v>0</v>
      </c>
      <c r="G75" s="7"/>
      <c r="H75" s="7">
        <f t="shared" si="5"/>
        <v>0</v>
      </c>
      <c r="I75" s="7">
        <f>E75*'1 Spec Ed Teacher'!$H$3</f>
        <v>0</v>
      </c>
      <c r="J75" s="7"/>
      <c r="K75" s="7"/>
      <c r="L75" s="7"/>
      <c r="M75" s="7"/>
      <c r="N75" s="7"/>
      <c r="O75" s="7"/>
      <c r="P75" s="7"/>
      <c r="Q7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5" s="7"/>
      <c r="S75" s="7"/>
      <c r="T75" s="1"/>
      <c r="U75" s="99"/>
      <c r="V75" s="7" t="str">
        <f t="shared" si="6"/>
        <v/>
      </c>
    </row>
    <row r="76" spans="2:22" x14ac:dyDescent="0.25">
      <c r="B76" s="1"/>
      <c r="F76" s="7">
        <f t="shared" si="4"/>
        <v>0</v>
      </c>
      <c r="G76" s="7"/>
      <c r="H76" s="7">
        <f t="shared" si="5"/>
        <v>0</v>
      </c>
      <c r="I76" s="7">
        <f>E76*'1 Spec Ed Teacher'!$H$3</f>
        <v>0</v>
      </c>
      <c r="J76" s="7"/>
      <c r="K76" s="7"/>
      <c r="L76" s="7"/>
      <c r="M76" s="7"/>
      <c r="N76" s="7"/>
      <c r="O76" s="7"/>
      <c r="P76" s="7"/>
      <c r="Q7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6" s="7"/>
      <c r="S76" s="7"/>
      <c r="T76" s="1"/>
      <c r="U76" s="99"/>
      <c r="V76" s="7" t="str">
        <f t="shared" si="6"/>
        <v/>
      </c>
    </row>
    <row r="77" spans="2:22" x14ac:dyDescent="0.25">
      <c r="B77" s="1"/>
      <c r="F77" s="7">
        <f t="shared" si="4"/>
        <v>0</v>
      </c>
      <c r="G77" s="7"/>
      <c r="H77" s="7">
        <f t="shared" si="5"/>
        <v>0</v>
      </c>
      <c r="I77" s="7">
        <f>E77*'1 Spec Ed Teacher'!$H$3</f>
        <v>0</v>
      </c>
      <c r="J77" s="7"/>
      <c r="K77" s="7"/>
      <c r="L77" s="7"/>
      <c r="M77" s="7"/>
      <c r="N77" s="7"/>
      <c r="O77" s="7"/>
      <c r="P77" s="7"/>
      <c r="Q7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7" s="7"/>
      <c r="S77" s="7"/>
      <c r="T77" s="1"/>
      <c r="U77" s="99"/>
      <c r="V77" s="7" t="str">
        <f t="shared" si="6"/>
        <v/>
      </c>
    </row>
    <row r="78" spans="2:22" x14ac:dyDescent="0.25">
      <c r="B78" s="1"/>
      <c r="F78" s="7">
        <f t="shared" si="4"/>
        <v>0</v>
      </c>
      <c r="G78" s="7"/>
      <c r="H78" s="7">
        <f t="shared" si="5"/>
        <v>0</v>
      </c>
      <c r="I78" s="7">
        <f>E78*'1 Spec Ed Teacher'!$H$3</f>
        <v>0</v>
      </c>
      <c r="J78" s="7"/>
      <c r="K78" s="7"/>
      <c r="L78" s="7"/>
      <c r="M78" s="7"/>
      <c r="N78" s="7"/>
      <c r="O78" s="7"/>
      <c r="P78" s="7"/>
      <c r="Q7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8" s="7"/>
      <c r="S78" s="7"/>
      <c r="T78" s="1"/>
      <c r="U78" s="99"/>
      <c r="V78" s="7" t="str">
        <f t="shared" si="6"/>
        <v/>
      </c>
    </row>
    <row r="79" spans="2:22" x14ac:dyDescent="0.25">
      <c r="B79" s="1"/>
      <c r="F79" s="7">
        <f t="shared" si="4"/>
        <v>0</v>
      </c>
      <c r="G79" s="7"/>
      <c r="H79" s="7">
        <f t="shared" si="5"/>
        <v>0</v>
      </c>
      <c r="I79" s="7">
        <f>E79*'1 Spec Ed Teacher'!$H$3</f>
        <v>0</v>
      </c>
      <c r="J79" s="7"/>
      <c r="K79" s="7"/>
      <c r="L79" s="7"/>
      <c r="M79" s="7"/>
      <c r="N79" s="7"/>
      <c r="O79" s="7"/>
      <c r="P79" s="7"/>
      <c r="Q7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9" s="7"/>
      <c r="S79" s="7"/>
      <c r="T79" s="1"/>
      <c r="U79" s="99"/>
      <c r="V79" s="7" t="str">
        <f t="shared" si="6"/>
        <v/>
      </c>
    </row>
    <row r="80" spans="2:22" x14ac:dyDescent="0.25">
      <c r="B80" s="1"/>
      <c r="F80" s="7">
        <f t="shared" si="4"/>
        <v>0</v>
      </c>
      <c r="G80" s="7"/>
      <c r="H80" s="7">
        <f t="shared" si="5"/>
        <v>0</v>
      </c>
      <c r="I80" s="7">
        <f>E80*'1 Spec Ed Teacher'!$H$3</f>
        <v>0</v>
      </c>
      <c r="J80" s="7"/>
      <c r="K80" s="7"/>
      <c r="L80" s="7"/>
      <c r="M80" s="7"/>
      <c r="N80" s="7"/>
      <c r="O80" s="7"/>
      <c r="P80" s="7"/>
      <c r="Q8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0" s="7"/>
      <c r="S80" s="7"/>
      <c r="T80" s="1"/>
      <c r="U80" s="99"/>
      <c r="V80" s="7" t="str">
        <f t="shared" si="6"/>
        <v/>
      </c>
    </row>
    <row r="81" spans="2:22" x14ac:dyDescent="0.25">
      <c r="B81" s="1"/>
      <c r="F81" s="7">
        <f t="shared" si="4"/>
        <v>0</v>
      </c>
      <c r="G81" s="7"/>
      <c r="H81" s="7">
        <f t="shared" si="5"/>
        <v>0</v>
      </c>
      <c r="I81" s="7">
        <f>E81*'1 Spec Ed Teacher'!$H$3</f>
        <v>0</v>
      </c>
      <c r="J81" s="7"/>
      <c r="K81" s="7"/>
      <c r="L81" s="7"/>
      <c r="M81" s="7"/>
      <c r="N81" s="7"/>
      <c r="O81" s="7"/>
      <c r="P81" s="7"/>
      <c r="Q8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1" s="7"/>
      <c r="S81" s="7"/>
      <c r="T81" s="1"/>
      <c r="U81" s="99"/>
      <c r="V81" s="7" t="str">
        <f t="shared" si="6"/>
        <v/>
      </c>
    </row>
    <row r="82" spans="2:22" x14ac:dyDescent="0.25">
      <c r="B82" s="1"/>
      <c r="F82" s="7">
        <f t="shared" si="4"/>
        <v>0</v>
      </c>
      <c r="G82" s="7"/>
      <c r="H82" s="7">
        <f t="shared" si="5"/>
        <v>0</v>
      </c>
      <c r="I82" s="7">
        <f>E82*'1 Spec Ed Teacher'!$H$3</f>
        <v>0</v>
      </c>
      <c r="J82" s="7"/>
      <c r="K82" s="7"/>
      <c r="L82" s="7"/>
      <c r="M82" s="7"/>
      <c r="N82" s="7"/>
      <c r="O82" s="7"/>
      <c r="P82" s="7"/>
      <c r="Q8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2" s="7"/>
      <c r="S82" s="7"/>
      <c r="T82" s="1"/>
      <c r="U82" s="99"/>
      <c r="V82" s="7" t="str">
        <f t="shared" si="6"/>
        <v/>
      </c>
    </row>
    <row r="83" spans="2:22" x14ac:dyDescent="0.25">
      <c r="B83" s="1"/>
      <c r="F83" s="7">
        <f t="shared" si="4"/>
        <v>0</v>
      </c>
      <c r="G83" s="7"/>
      <c r="H83" s="7">
        <f t="shared" si="5"/>
        <v>0</v>
      </c>
      <c r="I83" s="7">
        <f>E83*'1 Spec Ed Teacher'!$H$3</f>
        <v>0</v>
      </c>
      <c r="J83" s="7"/>
      <c r="K83" s="7"/>
      <c r="L83" s="7"/>
      <c r="M83" s="7"/>
      <c r="N83" s="7"/>
      <c r="O83" s="7"/>
      <c r="P83" s="7"/>
      <c r="Q8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3" s="7"/>
      <c r="S83" s="7"/>
      <c r="T83" s="1"/>
      <c r="U83" s="99"/>
      <c r="V83" s="7" t="str">
        <f t="shared" si="6"/>
        <v/>
      </c>
    </row>
    <row r="84" spans="2:22" x14ac:dyDescent="0.25">
      <c r="B84" s="1"/>
      <c r="F84" s="7">
        <f t="shared" si="4"/>
        <v>0</v>
      </c>
      <c r="G84" s="7"/>
      <c r="H84" s="7">
        <f t="shared" si="5"/>
        <v>0</v>
      </c>
      <c r="I84" s="7">
        <f>E84*'1 Spec Ed Teacher'!$H$3</f>
        <v>0</v>
      </c>
      <c r="J84" s="7"/>
      <c r="K84" s="7"/>
      <c r="L84" s="7"/>
      <c r="M84" s="7"/>
      <c r="N84" s="7"/>
      <c r="O84" s="7"/>
      <c r="P84" s="7"/>
      <c r="Q8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4" s="7"/>
      <c r="S84" s="7"/>
      <c r="T84" s="1"/>
      <c r="U84" s="99"/>
      <c r="V84" s="7" t="str">
        <f t="shared" si="6"/>
        <v/>
      </c>
    </row>
    <row r="85" spans="2:22" x14ac:dyDescent="0.25">
      <c r="B85" s="1"/>
      <c r="F85" s="7">
        <f t="shared" si="4"/>
        <v>0</v>
      </c>
      <c r="G85" s="7"/>
      <c r="H85" s="7">
        <f t="shared" si="5"/>
        <v>0</v>
      </c>
      <c r="I85" s="7">
        <f>E85*'1 Spec Ed Teacher'!$H$3</f>
        <v>0</v>
      </c>
      <c r="J85" s="7"/>
      <c r="K85" s="7"/>
      <c r="L85" s="7"/>
      <c r="M85" s="7"/>
      <c r="N85" s="7"/>
      <c r="O85" s="7"/>
      <c r="P85" s="7"/>
      <c r="Q8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5" s="7"/>
      <c r="S85" s="7"/>
      <c r="T85" s="1"/>
      <c r="U85" s="99"/>
      <c r="V85" s="7" t="str">
        <f t="shared" si="6"/>
        <v/>
      </c>
    </row>
    <row r="86" spans="2:22" x14ac:dyDescent="0.25">
      <c r="B86" s="1"/>
      <c r="F86" s="7">
        <f t="shared" si="4"/>
        <v>0</v>
      </c>
      <c r="G86" s="7"/>
      <c r="H86" s="7">
        <f t="shared" si="5"/>
        <v>0</v>
      </c>
      <c r="I86" s="7">
        <f>E86*'1 Spec Ed Teacher'!$H$3</f>
        <v>0</v>
      </c>
      <c r="J86" s="7"/>
      <c r="K86" s="7"/>
      <c r="L86" s="7"/>
      <c r="M86" s="7"/>
      <c r="N86" s="7"/>
      <c r="O86" s="7"/>
      <c r="P86" s="7"/>
      <c r="Q8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6" s="7"/>
      <c r="S86" s="7"/>
      <c r="T86" s="1"/>
      <c r="U86" s="99"/>
      <c r="V86" s="7" t="str">
        <f t="shared" si="6"/>
        <v/>
      </c>
    </row>
    <row r="87" spans="2:22" x14ac:dyDescent="0.25">
      <c r="B87" s="1"/>
      <c r="F87" s="7">
        <f t="shared" si="4"/>
        <v>0</v>
      </c>
      <c r="G87" s="7"/>
      <c r="H87" s="7">
        <f t="shared" si="5"/>
        <v>0</v>
      </c>
      <c r="I87" s="7">
        <f>E87*'1 Spec Ed Teacher'!$H$3</f>
        <v>0</v>
      </c>
      <c r="J87" s="7"/>
      <c r="K87" s="7"/>
      <c r="L87" s="7"/>
      <c r="M87" s="7"/>
      <c r="N87" s="7"/>
      <c r="O87" s="7"/>
      <c r="P87" s="7"/>
      <c r="Q8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7" s="7"/>
      <c r="S87" s="7"/>
      <c r="T87" s="1"/>
      <c r="U87" s="99"/>
      <c r="V87" s="7" t="str">
        <f t="shared" si="6"/>
        <v/>
      </c>
    </row>
    <row r="88" spans="2:22" x14ac:dyDescent="0.25">
      <c r="B88" s="1"/>
      <c r="F88" s="7">
        <f t="shared" si="4"/>
        <v>0</v>
      </c>
      <c r="G88" s="7"/>
      <c r="H88" s="7">
        <f t="shared" si="5"/>
        <v>0</v>
      </c>
      <c r="I88" s="7">
        <f>E88*'1 Spec Ed Teacher'!$H$3</f>
        <v>0</v>
      </c>
      <c r="J88" s="7"/>
      <c r="K88" s="7"/>
      <c r="L88" s="7"/>
      <c r="M88" s="7"/>
      <c r="N88" s="7"/>
      <c r="O88" s="7"/>
      <c r="P88" s="7"/>
      <c r="Q8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8" s="7"/>
      <c r="S88" s="7"/>
      <c r="T88" s="1"/>
      <c r="U88" s="99"/>
      <c r="V88" s="7" t="str">
        <f t="shared" si="6"/>
        <v/>
      </c>
    </row>
    <row r="89" spans="2:22" x14ac:dyDescent="0.25">
      <c r="B89" s="1"/>
      <c r="F89" s="7">
        <f t="shared" si="4"/>
        <v>0</v>
      </c>
      <c r="G89" s="7"/>
      <c r="H89" s="7">
        <f t="shared" si="5"/>
        <v>0</v>
      </c>
      <c r="I89" s="7">
        <f>E89*'1 Spec Ed Teacher'!$H$3</f>
        <v>0</v>
      </c>
      <c r="J89" s="7"/>
      <c r="K89" s="7"/>
      <c r="L89" s="7"/>
      <c r="M89" s="7"/>
      <c r="N89" s="7"/>
      <c r="O89" s="7"/>
      <c r="P89" s="7"/>
      <c r="Q8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9" s="7"/>
      <c r="S89" s="7"/>
      <c r="T89" s="1"/>
      <c r="U89" s="99"/>
      <c r="V89" s="7" t="str">
        <f t="shared" si="6"/>
        <v/>
      </c>
    </row>
    <row r="90" spans="2:22" x14ac:dyDescent="0.25">
      <c r="B90" s="1"/>
      <c r="F90" s="7">
        <f t="shared" si="4"/>
        <v>0</v>
      </c>
      <c r="G90" s="7"/>
      <c r="H90" s="7">
        <f t="shared" si="5"/>
        <v>0</v>
      </c>
      <c r="I90" s="7">
        <f>E90*'1 Spec Ed Teacher'!$H$3</f>
        <v>0</v>
      </c>
      <c r="J90" s="7"/>
      <c r="K90" s="7"/>
      <c r="L90" s="7"/>
      <c r="M90" s="7"/>
      <c r="N90" s="7"/>
      <c r="O90" s="7"/>
      <c r="P90" s="7"/>
      <c r="Q9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0" s="7"/>
      <c r="S90" s="7"/>
      <c r="T90" s="1"/>
      <c r="U90" s="99"/>
      <c r="V90" s="7" t="str">
        <f t="shared" si="6"/>
        <v/>
      </c>
    </row>
    <row r="91" spans="2:22" x14ac:dyDescent="0.25">
      <c r="B91" s="1"/>
      <c r="F91" s="7">
        <f t="shared" si="4"/>
        <v>0</v>
      </c>
      <c r="G91" s="7"/>
      <c r="H91" s="7">
        <f t="shared" si="5"/>
        <v>0</v>
      </c>
      <c r="I91" s="7">
        <f>E91*'1 Spec Ed Teacher'!$H$3</f>
        <v>0</v>
      </c>
      <c r="J91" s="7"/>
      <c r="K91" s="7"/>
      <c r="L91" s="7"/>
      <c r="M91" s="7"/>
      <c r="N91" s="7"/>
      <c r="O91" s="7"/>
      <c r="P91" s="7"/>
      <c r="Q9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1" s="7"/>
      <c r="S91" s="7"/>
      <c r="T91" s="1"/>
      <c r="U91" s="99"/>
      <c r="V91" s="7" t="str">
        <f t="shared" si="6"/>
        <v/>
      </c>
    </row>
    <row r="92" spans="2:22" x14ac:dyDescent="0.25">
      <c r="B92" s="1"/>
      <c r="F92" s="7">
        <f t="shared" si="4"/>
        <v>0</v>
      </c>
      <c r="G92" s="7"/>
      <c r="H92" s="7">
        <f t="shared" si="5"/>
        <v>0</v>
      </c>
      <c r="I92" s="7">
        <f>E92*'1 Spec Ed Teacher'!$H$3</f>
        <v>0</v>
      </c>
      <c r="J92" s="7"/>
      <c r="K92" s="7"/>
      <c r="L92" s="7"/>
      <c r="M92" s="7"/>
      <c r="N92" s="7"/>
      <c r="O92" s="7"/>
      <c r="P92" s="7"/>
      <c r="Q9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2" s="7"/>
      <c r="S92" s="7"/>
      <c r="T92" s="1"/>
      <c r="U92" s="99"/>
      <c r="V92" s="7" t="str">
        <f t="shared" si="6"/>
        <v/>
      </c>
    </row>
    <row r="93" spans="2:22" x14ac:dyDescent="0.25">
      <c r="B93" s="1"/>
      <c r="F93" s="7">
        <f t="shared" si="4"/>
        <v>0</v>
      </c>
      <c r="G93" s="7"/>
      <c r="H93" s="7">
        <f t="shared" si="5"/>
        <v>0</v>
      </c>
      <c r="I93" s="7">
        <f>E93*'1 Spec Ed Teacher'!$H$3</f>
        <v>0</v>
      </c>
      <c r="J93" s="7"/>
      <c r="K93" s="7"/>
      <c r="L93" s="7"/>
      <c r="M93" s="7"/>
      <c r="N93" s="7"/>
      <c r="O93" s="7"/>
      <c r="P93" s="7"/>
      <c r="Q9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3" s="7"/>
      <c r="S93" s="7"/>
      <c r="T93" s="1"/>
      <c r="U93" s="99"/>
      <c r="V93" s="7" t="str">
        <f t="shared" si="6"/>
        <v/>
      </c>
    </row>
    <row r="94" spans="2:22" x14ac:dyDescent="0.25">
      <c r="B94" s="1"/>
      <c r="F94" s="7">
        <f t="shared" si="4"/>
        <v>0</v>
      </c>
      <c r="G94" s="7"/>
      <c r="H94" s="7">
        <f t="shared" si="5"/>
        <v>0</v>
      </c>
      <c r="I94" s="7">
        <f>E94*'1 Spec Ed Teacher'!$H$3</f>
        <v>0</v>
      </c>
      <c r="J94" s="7"/>
      <c r="K94" s="7"/>
      <c r="L94" s="7"/>
      <c r="M94" s="7"/>
      <c r="N94" s="7"/>
      <c r="O94" s="7"/>
      <c r="P94" s="7"/>
      <c r="Q9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4" s="7"/>
      <c r="S94" s="7"/>
      <c r="T94" s="1"/>
      <c r="U94" s="99"/>
      <c r="V94" s="7" t="str">
        <f t="shared" si="6"/>
        <v/>
      </c>
    </row>
    <row r="95" spans="2:22" x14ac:dyDescent="0.25">
      <c r="B95" s="1"/>
      <c r="F95" s="7">
        <f t="shared" si="4"/>
        <v>0</v>
      </c>
      <c r="G95" s="7"/>
      <c r="H95" s="7">
        <f t="shared" si="5"/>
        <v>0</v>
      </c>
      <c r="I95" s="7">
        <f>E95*'1 Spec Ed Teacher'!$H$3</f>
        <v>0</v>
      </c>
      <c r="J95" s="7"/>
      <c r="K95" s="7"/>
      <c r="L95" s="7"/>
      <c r="M95" s="7"/>
      <c r="N95" s="7"/>
      <c r="O95" s="7"/>
      <c r="P95" s="7"/>
      <c r="Q9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5" s="7"/>
      <c r="S95" s="7"/>
      <c r="T95" s="1"/>
      <c r="U95" s="99"/>
      <c r="V95" s="7" t="str">
        <f t="shared" si="6"/>
        <v/>
      </c>
    </row>
    <row r="96" spans="2:22" x14ac:dyDescent="0.25">
      <c r="B96" s="1"/>
      <c r="F96" s="7">
        <f t="shared" si="4"/>
        <v>0</v>
      </c>
      <c r="G96" s="7"/>
      <c r="H96" s="7">
        <f t="shared" si="5"/>
        <v>0</v>
      </c>
      <c r="I96" s="7">
        <f>E96*'1 Spec Ed Teacher'!$H$3</f>
        <v>0</v>
      </c>
      <c r="J96" s="7"/>
      <c r="K96" s="7"/>
      <c r="L96" s="7"/>
      <c r="M96" s="7"/>
      <c r="N96" s="7"/>
      <c r="O96" s="7"/>
      <c r="P96" s="7"/>
      <c r="Q9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6" s="7"/>
      <c r="S96" s="7"/>
      <c r="T96" s="1"/>
      <c r="U96" s="99"/>
      <c r="V96" s="7" t="str">
        <f t="shared" si="6"/>
        <v/>
      </c>
    </row>
    <row r="97" spans="2:22" x14ac:dyDescent="0.25">
      <c r="B97" s="1"/>
      <c r="F97" s="7">
        <f t="shared" si="4"/>
        <v>0</v>
      </c>
      <c r="G97" s="7"/>
      <c r="H97" s="7">
        <f t="shared" si="5"/>
        <v>0</v>
      </c>
      <c r="I97" s="7">
        <f>E97*'1 Spec Ed Teacher'!$H$3</f>
        <v>0</v>
      </c>
      <c r="J97" s="7"/>
      <c r="K97" s="7"/>
      <c r="L97" s="7"/>
      <c r="M97" s="7"/>
      <c r="N97" s="7"/>
      <c r="O97" s="7"/>
      <c r="P97" s="7"/>
      <c r="Q9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7" s="7"/>
      <c r="S97" s="7"/>
      <c r="T97" s="1"/>
      <c r="U97" s="99"/>
      <c r="V97" s="7" t="str">
        <f t="shared" si="6"/>
        <v/>
      </c>
    </row>
    <row r="98" spans="2:22" x14ac:dyDescent="0.25">
      <c r="B98" s="1"/>
      <c r="F98" s="7">
        <f t="shared" si="4"/>
        <v>0</v>
      </c>
      <c r="G98" s="7"/>
      <c r="H98" s="7">
        <f t="shared" si="5"/>
        <v>0</v>
      </c>
      <c r="I98" s="7">
        <f>E98*'1 Spec Ed Teacher'!$H$3</f>
        <v>0</v>
      </c>
      <c r="J98" s="7"/>
      <c r="K98" s="7"/>
      <c r="L98" s="7"/>
      <c r="M98" s="7"/>
      <c r="N98" s="7"/>
      <c r="O98" s="7"/>
      <c r="P98" s="7"/>
      <c r="Q9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8" s="7"/>
      <c r="S98" s="7"/>
      <c r="T98" s="1"/>
      <c r="U98" s="99"/>
      <c r="V98" s="7" t="str">
        <f t="shared" si="6"/>
        <v/>
      </c>
    </row>
    <row r="99" spans="2:22" x14ac:dyDescent="0.25">
      <c r="B99" s="1"/>
      <c r="F99" s="7">
        <f t="shared" si="4"/>
        <v>0</v>
      </c>
      <c r="G99" s="7"/>
      <c r="H99" s="7">
        <f t="shared" si="5"/>
        <v>0</v>
      </c>
      <c r="I99" s="7">
        <f>E99*'1 Spec Ed Teacher'!$H$3</f>
        <v>0</v>
      </c>
      <c r="J99" s="7"/>
      <c r="K99" s="7"/>
      <c r="L99" s="7"/>
      <c r="M99" s="7"/>
      <c r="N99" s="7"/>
      <c r="O99" s="7"/>
      <c r="P99" s="7"/>
      <c r="Q9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9" s="7"/>
      <c r="S99" s="7"/>
      <c r="T99" s="1"/>
      <c r="U99" s="99"/>
      <c r="V99" s="7" t="str">
        <f t="shared" si="6"/>
        <v/>
      </c>
    </row>
    <row r="100" spans="2:22" x14ac:dyDescent="0.25">
      <c r="B100" s="1"/>
      <c r="F100" s="7">
        <f t="shared" si="4"/>
        <v>0</v>
      </c>
      <c r="G100" s="7"/>
      <c r="H100" s="7">
        <f t="shared" si="5"/>
        <v>0</v>
      </c>
      <c r="I100" s="7">
        <f>E100*'1 Spec Ed Teacher'!$H$3</f>
        <v>0</v>
      </c>
      <c r="J100" s="7"/>
      <c r="K100" s="7"/>
      <c r="L100" s="7"/>
      <c r="M100" s="7"/>
      <c r="N100" s="7"/>
      <c r="O100" s="7"/>
      <c r="P100" s="7"/>
      <c r="Q10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00" s="7"/>
      <c r="S100" s="7"/>
      <c r="T100" s="1"/>
      <c r="U100" s="99"/>
      <c r="V100" s="7" t="str">
        <f t="shared" si="6"/>
        <v/>
      </c>
    </row>
    <row r="101" spans="2:22" x14ac:dyDescent="0.25">
      <c r="B101" s="1"/>
      <c r="F101" s="7">
        <f t="shared" si="4"/>
        <v>0</v>
      </c>
      <c r="G101" s="7"/>
      <c r="H101" s="7">
        <f t="shared" si="5"/>
        <v>0</v>
      </c>
      <c r="I101" s="7">
        <f>E101*'1 Spec Ed Teacher'!$H$3</f>
        <v>0</v>
      </c>
      <c r="J101" s="7"/>
      <c r="K101" s="7"/>
      <c r="L101" s="7"/>
      <c r="M101" s="7"/>
      <c r="N101" s="7"/>
      <c r="O101" s="7"/>
      <c r="P101" s="7"/>
      <c r="Q10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01" s="7"/>
      <c r="S101" s="7"/>
      <c r="T101" s="1"/>
      <c r="U101" s="99"/>
      <c r="V101" s="7" t="str">
        <f t="shared" si="6"/>
        <v/>
      </c>
    </row>
    <row r="102" spans="2:22" x14ac:dyDescent="0.25">
      <c r="B102" s="1"/>
      <c r="F102" s="7">
        <f t="shared" si="4"/>
        <v>0</v>
      </c>
      <c r="G102" s="7"/>
      <c r="H102" s="7">
        <f t="shared" si="5"/>
        <v>0</v>
      </c>
      <c r="I102" s="7">
        <f>E102*'1 Spec Ed Teacher'!$H$3</f>
        <v>0</v>
      </c>
      <c r="J102" s="7"/>
      <c r="K102" s="7"/>
      <c r="L102" s="7"/>
      <c r="M102" s="7"/>
      <c r="N102" s="7"/>
      <c r="O102" s="7"/>
      <c r="P102" s="7"/>
      <c r="Q10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02" s="7"/>
      <c r="S102" s="7"/>
      <c r="T102" s="1"/>
      <c r="U102" s="99"/>
      <c r="V102" s="7" t="str">
        <f t="shared" si="6"/>
        <v/>
      </c>
    </row>
    <row r="103" spans="2:22" x14ac:dyDescent="0.25">
      <c r="B103" s="1"/>
      <c r="F103" s="7">
        <f t="shared" si="4"/>
        <v>0</v>
      </c>
      <c r="G103" s="7"/>
      <c r="H103" s="7">
        <f t="shared" si="5"/>
        <v>0</v>
      </c>
      <c r="I103" s="7">
        <f>E103*'1 Spec Ed Teacher'!$H$3</f>
        <v>0</v>
      </c>
      <c r="J103" s="7"/>
      <c r="K103" s="7"/>
      <c r="L103" s="7"/>
      <c r="M103" s="7"/>
      <c r="N103" s="7"/>
      <c r="O103" s="7"/>
      <c r="P103" s="7"/>
      <c r="Q10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03" s="7"/>
      <c r="S103" s="7"/>
      <c r="T103" s="1"/>
      <c r="U103" s="99"/>
      <c r="V103" s="7" t="str">
        <f t="shared" si="6"/>
        <v/>
      </c>
    </row>
    <row r="104" spans="2:22" x14ac:dyDescent="0.25">
      <c r="B104" s="1"/>
      <c r="F104" s="7">
        <f t="shared" si="4"/>
        <v>0</v>
      </c>
      <c r="G104" s="7"/>
      <c r="H104" s="7">
        <f t="shared" si="5"/>
        <v>0</v>
      </c>
      <c r="I104" s="7">
        <f>E104*'1 Spec Ed Teacher'!$H$3</f>
        <v>0</v>
      </c>
      <c r="J104" s="7"/>
      <c r="K104" s="7"/>
      <c r="L104" s="7"/>
      <c r="M104" s="7"/>
      <c r="N104" s="7"/>
      <c r="O104" s="7"/>
      <c r="P104" s="7"/>
      <c r="Q10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04" s="7"/>
      <c r="S104" s="7"/>
      <c r="T104" s="1"/>
      <c r="U104" s="99"/>
      <c r="V104" s="7" t="str">
        <f t="shared" si="6"/>
        <v/>
      </c>
    </row>
    <row r="105" spans="2:22" x14ac:dyDescent="0.25">
      <c r="B105" s="1"/>
      <c r="F105" s="7">
        <f t="shared" si="4"/>
        <v>0</v>
      </c>
      <c r="G105" s="7"/>
      <c r="H105" s="7">
        <f t="shared" si="5"/>
        <v>0</v>
      </c>
      <c r="I105" s="7">
        <f>E105*'1 Spec Ed Teacher'!$H$3</f>
        <v>0</v>
      </c>
      <c r="J105" s="7"/>
      <c r="K105" s="7"/>
      <c r="L105" s="7"/>
      <c r="M105" s="7"/>
      <c r="N105" s="7"/>
      <c r="O105" s="7"/>
      <c r="P105" s="7"/>
      <c r="Q10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05" s="7"/>
      <c r="S105" s="7"/>
      <c r="T105" s="1"/>
      <c r="U105" s="99"/>
      <c r="V105" s="7" t="str">
        <f t="shared" si="6"/>
        <v/>
      </c>
    </row>
    <row r="106" spans="2:22" x14ac:dyDescent="0.25">
      <c r="B106" s="1"/>
      <c r="F106" s="7">
        <f t="shared" si="4"/>
        <v>0</v>
      </c>
      <c r="G106" s="7"/>
      <c r="H106" s="7">
        <f t="shared" si="5"/>
        <v>0</v>
      </c>
      <c r="I106" s="7">
        <f>E106*'1 Spec Ed Teacher'!$H$3</f>
        <v>0</v>
      </c>
      <c r="J106" s="7"/>
      <c r="K106" s="7"/>
      <c r="L106" s="7"/>
      <c r="M106" s="7"/>
      <c r="N106" s="7"/>
      <c r="O106" s="7"/>
      <c r="P106" s="7"/>
      <c r="Q10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06" s="7"/>
      <c r="S106" s="7"/>
      <c r="T106" s="1"/>
      <c r="U106" s="99"/>
      <c r="V106" s="7" t="str">
        <f t="shared" si="6"/>
        <v/>
      </c>
    </row>
    <row r="107" spans="2:22" x14ac:dyDescent="0.25">
      <c r="B107" s="1"/>
      <c r="F107" s="7">
        <f t="shared" si="4"/>
        <v>0</v>
      </c>
      <c r="G107" s="7"/>
      <c r="H107" s="7">
        <f t="shared" si="5"/>
        <v>0</v>
      </c>
      <c r="I107" s="7">
        <f>E107*'1 Spec Ed Teacher'!$H$3</f>
        <v>0</v>
      </c>
      <c r="J107" s="7"/>
      <c r="K107" s="7"/>
      <c r="L107" s="7"/>
      <c r="M107" s="7"/>
      <c r="N107" s="7"/>
      <c r="O107" s="7"/>
      <c r="P107" s="7"/>
      <c r="Q10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07" s="7"/>
      <c r="S107" s="7"/>
      <c r="T107" s="1"/>
      <c r="U107" s="99"/>
      <c r="V107" s="7" t="str">
        <f t="shared" si="6"/>
        <v/>
      </c>
    </row>
    <row r="108" spans="2:22" x14ac:dyDescent="0.25">
      <c r="B108" s="1"/>
      <c r="F108" s="7">
        <f t="shared" si="4"/>
        <v>0</v>
      </c>
      <c r="G108" s="7"/>
      <c r="H108" s="7">
        <f t="shared" si="5"/>
        <v>0</v>
      </c>
      <c r="I108" s="7">
        <f>E108*'1 Spec Ed Teacher'!$H$3</f>
        <v>0</v>
      </c>
      <c r="J108" s="7"/>
      <c r="K108" s="7"/>
      <c r="L108" s="7"/>
      <c r="M108" s="7"/>
      <c r="N108" s="7"/>
      <c r="O108" s="7"/>
      <c r="P108" s="7"/>
      <c r="Q10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08" s="7"/>
      <c r="S108" s="7"/>
      <c r="T108" s="1"/>
      <c r="U108" s="99"/>
      <c r="V108" s="7" t="str">
        <f t="shared" si="6"/>
        <v/>
      </c>
    </row>
    <row r="109" spans="2:22" x14ac:dyDescent="0.25">
      <c r="B109" s="1"/>
      <c r="F109" s="7">
        <f t="shared" si="4"/>
        <v>0</v>
      </c>
      <c r="G109" s="7"/>
      <c r="H109" s="7">
        <f t="shared" si="5"/>
        <v>0</v>
      </c>
      <c r="I109" s="7">
        <f>E109*'1 Spec Ed Teacher'!$H$3</f>
        <v>0</v>
      </c>
      <c r="J109" s="7"/>
      <c r="K109" s="7"/>
      <c r="L109" s="7"/>
      <c r="M109" s="7"/>
      <c r="N109" s="7"/>
      <c r="O109" s="7"/>
      <c r="P109" s="7"/>
      <c r="Q10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09" s="7"/>
      <c r="S109" s="7"/>
      <c r="T109" s="1"/>
      <c r="U109" s="99"/>
      <c r="V109" s="7" t="str">
        <f t="shared" si="6"/>
        <v/>
      </c>
    </row>
    <row r="110" spans="2:22" x14ac:dyDescent="0.25">
      <c r="B110" s="1"/>
      <c r="F110" s="7">
        <f t="shared" si="4"/>
        <v>0</v>
      </c>
      <c r="G110" s="7"/>
      <c r="H110" s="7">
        <f t="shared" si="5"/>
        <v>0</v>
      </c>
      <c r="I110" s="7">
        <f>E110*'1 Spec Ed Teacher'!$H$3</f>
        <v>0</v>
      </c>
      <c r="J110" s="7"/>
      <c r="K110" s="7"/>
      <c r="L110" s="7"/>
      <c r="M110" s="7"/>
      <c r="N110" s="7"/>
      <c r="O110" s="7"/>
      <c r="P110" s="7"/>
      <c r="Q11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10" s="7"/>
      <c r="S110" s="7"/>
      <c r="T110" s="1"/>
      <c r="U110" s="99"/>
      <c r="V110" s="7" t="str">
        <f t="shared" si="6"/>
        <v/>
      </c>
    </row>
    <row r="111" spans="2:22" x14ac:dyDescent="0.25">
      <c r="B111" s="1"/>
      <c r="F111" s="7">
        <f t="shared" si="4"/>
        <v>0</v>
      </c>
      <c r="G111" s="7"/>
      <c r="H111" s="7">
        <f t="shared" si="5"/>
        <v>0</v>
      </c>
      <c r="I111" s="7">
        <f>E111*'1 Spec Ed Teacher'!$H$3</f>
        <v>0</v>
      </c>
      <c r="J111" s="7"/>
      <c r="K111" s="7"/>
      <c r="L111" s="7"/>
      <c r="M111" s="7"/>
      <c r="N111" s="7"/>
      <c r="O111" s="7"/>
      <c r="P111" s="7"/>
      <c r="Q11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11" s="7"/>
      <c r="S111" s="7"/>
      <c r="T111" s="1"/>
      <c r="U111" s="99"/>
      <c r="V111" s="7" t="str">
        <f t="shared" si="6"/>
        <v/>
      </c>
    </row>
    <row r="112" spans="2:22" x14ac:dyDescent="0.25">
      <c r="B112" s="1"/>
      <c r="F112" s="7">
        <f t="shared" si="4"/>
        <v>0</v>
      </c>
      <c r="G112" s="7"/>
      <c r="H112" s="7">
        <f t="shared" si="5"/>
        <v>0</v>
      </c>
      <c r="I112" s="7">
        <f>E112*'1 Spec Ed Teacher'!$H$3</f>
        <v>0</v>
      </c>
      <c r="J112" s="7"/>
      <c r="K112" s="7"/>
      <c r="L112" s="7"/>
      <c r="M112" s="7"/>
      <c r="N112" s="7"/>
      <c r="O112" s="7"/>
      <c r="P112" s="7"/>
      <c r="Q11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12" s="7"/>
      <c r="S112" s="7"/>
      <c r="T112" s="1"/>
      <c r="U112" s="99"/>
      <c r="V112" s="7" t="str">
        <f t="shared" si="6"/>
        <v/>
      </c>
    </row>
    <row r="113" spans="2:22" x14ac:dyDescent="0.25">
      <c r="B113" s="1"/>
      <c r="F113" s="7">
        <f t="shared" si="4"/>
        <v>0</v>
      </c>
      <c r="G113" s="7"/>
      <c r="H113" s="7">
        <f t="shared" si="5"/>
        <v>0</v>
      </c>
      <c r="I113" s="7">
        <f>E113*'1 Spec Ed Teacher'!$H$3</f>
        <v>0</v>
      </c>
      <c r="J113" s="7"/>
      <c r="K113" s="7"/>
      <c r="L113" s="7"/>
      <c r="M113" s="7"/>
      <c r="N113" s="7"/>
      <c r="O113" s="7"/>
      <c r="P113" s="7"/>
      <c r="Q11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13" s="7"/>
      <c r="S113" s="7"/>
      <c r="T113" s="1"/>
      <c r="U113" s="99"/>
      <c r="V113" s="7" t="str">
        <f t="shared" si="6"/>
        <v/>
      </c>
    </row>
    <row r="114" spans="2:22" x14ac:dyDescent="0.25">
      <c r="B114" s="1"/>
      <c r="F114" s="7">
        <f t="shared" si="4"/>
        <v>0</v>
      </c>
      <c r="G114" s="7"/>
      <c r="H114" s="7">
        <f t="shared" si="5"/>
        <v>0</v>
      </c>
      <c r="I114" s="7">
        <f>E114*'1 Spec Ed Teacher'!$H$3</f>
        <v>0</v>
      </c>
      <c r="J114" s="7"/>
      <c r="K114" s="7"/>
      <c r="L114" s="7"/>
      <c r="M114" s="7"/>
      <c r="N114" s="7"/>
      <c r="O114" s="7"/>
      <c r="P114" s="7"/>
      <c r="Q11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14" s="7"/>
      <c r="S114" s="7"/>
      <c r="T114" s="1"/>
      <c r="U114" s="99"/>
      <c r="V114" s="7" t="str">
        <f t="shared" si="6"/>
        <v/>
      </c>
    </row>
    <row r="115" spans="2:22" x14ac:dyDescent="0.25">
      <c r="B115" s="1"/>
      <c r="F115" s="7">
        <f t="shared" si="4"/>
        <v>0</v>
      </c>
      <c r="G115" s="7"/>
      <c r="H115" s="7">
        <f t="shared" si="5"/>
        <v>0</v>
      </c>
      <c r="I115" s="7">
        <f>E115*'1 Spec Ed Teacher'!$H$3</f>
        <v>0</v>
      </c>
      <c r="J115" s="7"/>
      <c r="K115" s="7"/>
      <c r="L115" s="7"/>
      <c r="M115" s="7"/>
      <c r="N115" s="7"/>
      <c r="O115" s="7"/>
      <c r="P115" s="7"/>
      <c r="Q11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15" s="7"/>
      <c r="S115" s="7"/>
      <c r="T115" s="1"/>
      <c r="U115" s="99"/>
      <c r="V115" s="7" t="str">
        <f t="shared" si="6"/>
        <v/>
      </c>
    </row>
    <row r="116" spans="2:22" x14ac:dyDescent="0.25">
      <c r="B116" s="1"/>
      <c r="F116" s="7">
        <f t="shared" si="4"/>
        <v>0</v>
      </c>
      <c r="G116" s="7"/>
      <c r="H116" s="7">
        <f t="shared" si="5"/>
        <v>0</v>
      </c>
      <c r="I116" s="7">
        <f>E116*'1 Spec Ed Teacher'!$H$3</f>
        <v>0</v>
      </c>
      <c r="J116" s="7"/>
      <c r="K116" s="7"/>
      <c r="L116" s="7"/>
      <c r="M116" s="7"/>
      <c r="N116" s="7"/>
      <c r="O116" s="7"/>
      <c r="P116" s="7"/>
      <c r="Q11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16" s="7"/>
      <c r="S116" s="7"/>
      <c r="T116" s="1"/>
      <c r="U116" s="99"/>
      <c r="V116" s="7" t="str">
        <f t="shared" si="6"/>
        <v/>
      </c>
    </row>
    <row r="117" spans="2:22" x14ac:dyDescent="0.25">
      <c r="B117" s="1"/>
      <c r="F117" s="7">
        <f t="shared" si="4"/>
        <v>0</v>
      </c>
      <c r="G117" s="7"/>
      <c r="H117" s="7">
        <f t="shared" si="5"/>
        <v>0</v>
      </c>
      <c r="I117" s="7">
        <f>E117*'1 Spec Ed Teacher'!$H$3</f>
        <v>0</v>
      </c>
      <c r="J117" s="7"/>
      <c r="K117" s="7"/>
      <c r="L117" s="7"/>
      <c r="M117" s="7"/>
      <c r="N117" s="7"/>
      <c r="O117" s="7"/>
      <c r="P117" s="7"/>
      <c r="Q11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17" s="7"/>
      <c r="S117" s="7"/>
      <c r="T117" s="1"/>
      <c r="U117" s="99"/>
      <c r="V117" s="7" t="str">
        <f t="shared" si="6"/>
        <v/>
      </c>
    </row>
    <row r="118" spans="2:22" x14ac:dyDescent="0.25">
      <c r="B118" s="1"/>
      <c r="F118" s="7">
        <f t="shared" si="4"/>
        <v>0</v>
      </c>
      <c r="G118" s="7"/>
      <c r="H118" s="7">
        <f t="shared" si="5"/>
        <v>0</v>
      </c>
      <c r="I118" s="7">
        <f>E118*'1 Spec Ed Teacher'!$H$3</f>
        <v>0</v>
      </c>
      <c r="J118" s="7"/>
      <c r="K118" s="7"/>
      <c r="L118" s="7"/>
      <c r="M118" s="7"/>
      <c r="N118" s="7"/>
      <c r="O118" s="7"/>
      <c r="P118" s="7"/>
      <c r="Q11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18" s="7"/>
      <c r="S118" s="7"/>
      <c r="T118" s="1"/>
      <c r="U118" s="99"/>
      <c r="V118" s="7" t="str">
        <f t="shared" si="6"/>
        <v/>
      </c>
    </row>
    <row r="119" spans="2:22" x14ac:dyDescent="0.25">
      <c r="B119" s="1"/>
      <c r="F119" s="7">
        <f t="shared" si="4"/>
        <v>0</v>
      </c>
      <c r="G119" s="7"/>
      <c r="H119" s="7">
        <f t="shared" si="5"/>
        <v>0</v>
      </c>
      <c r="I119" s="7">
        <f>E119*'1 Spec Ed Teacher'!$H$3</f>
        <v>0</v>
      </c>
      <c r="J119" s="7"/>
      <c r="K119" s="7"/>
      <c r="L119" s="7"/>
      <c r="M119" s="7"/>
      <c r="N119" s="7"/>
      <c r="O119" s="7"/>
      <c r="P119" s="7"/>
      <c r="Q11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19" s="7"/>
      <c r="S119" s="7"/>
      <c r="T119" s="1"/>
      <c r="U119" s="99"/>
      <c r="V119" s="7" t="str">
        <f t="shared" si="6"/>
        <v/>
      </c>
    </row>
    <row r="120" spans="2:22" x14ac:dyDescent="0.25">
      <c r="B120" s="1"/>
      <c r="F120" s="7">
        <f t="shared" si="4"/>
        <v>0</v>
      </c>
      <c r="G120" s="7"/>
      <c r="H120" s="7">
        <f t="shared" si="5"/>
        <v>0</v>
      </c>
      <c r="I120" s="7">
        <f>E120*'1 Spec Ed Teacher'!$H$3</f>
        <v>0</v>
      </c>
      <c r="J120" s="7"/>
      <c r="K120" s="7"/>
      <c r="L120" s="7"/>
      <c r="M120" s="7"/>
      <c r="N120" s="7"/>
      <c r="O120" s="7"/>
      <c r="P120" s="7"/>
      <c r="Q12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20" s="7"/>
      <c r="S120" s="7"/>
      <c r="T120" s="1"/>
      <c r="U120" s="99"/>
      <c r="V120" s="7" t="str">
        <f t="shared" si="6"/>
        <v/>
      </c>
    </row>
    <row r="121" spans="2:22" x14ac:dyDescent="0.25">
      <c r="B121" s="1"/>
      <c r="F121" s="7">
        <f t="shared" si="4"/>
        <v>0</v>
      </c>
      <c r="G121" s="7"/>
      <c r="H121" s="7">
        <f t="shared" si="5"/>
        <v>0</v>
      </c>
      <c r="I121" s="7">
        <f>E121*'1 Spec Ed Teacher'!$H$3</f>
        <v>0</v>
      </c>
      <c r="J121" s="7"/>
      <c r="K121" s="7"/>
      <c r="L121" s="7"/>
      <c r="M121" s="7"/>
      <c r="N121" s="7"/>
      <c r="O121" s="7"/>
      <c r="P121" s="7"/>
      <c r="Q12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21" s="7"/>
      <c r="S121" s="7"/>
      <c r="T121" s="1"/>
      <c r="U121" s="99"/>
      <c r="V121" s="7" t="str">
        <f t="shared" si="6"/>
        <v/>
      </c>
    </row>
    <row r="122" spans="2:22" x14ac:dyDescent="0.25">
      <c r="B122" s="1"/>
      <c r="F122" s="7">
        <f t="shared" si="4"/>
        <v>0</v>
      </c>
      <c r="G122" s="7"/>
      <c r="H122" s="7">
        <f t="shared" si="5"/>
        <v>0</v>
      </c>
      <c r="I122" s="7">
        <f>E122*'1 Spec Ed Teacher'!$H$3</f>
        <v>0</v>
      </c>
      <c r="J122" s="7"/>
      <c r="K122" s="7"/>
      <c r="L122" s="7"/>
      <c r="M122" s="7"/>
      <c r="N122" s="7"/>
      <c r="O122" s="7"/>
      <c r="P122" s="7"/>
      <c r="Q12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22" s="7"/>
      <c r="S122" s="7"/>
      <c r="T122" s="1"/>
      <c r="U122" s="99"/>
      <c r="V122" s="7" t="str">
        <f t="shared" si="6"/>
        <v/>
      </c>
    </row>
    <row r="123" spans="2:22" x14ac:dyDescent="0.25">
      <c r="B123" s="1"/>
      <c r="F123" s="7">
        <f t="shared" si="4"/>
        <v>0</v>
      </c>
      <c r="G123" s="7"/>
      <c r="H123" s="7">
        <f t="shared" si="5"/>
        <v>0</v>
      </c>
      <c r="I123" s="7">
        <f>E123*'1 Spec Ed Teacher'!$H$3</f>
        <v>0</v>
      </c>
      <c r="J123" s="7"/>
      <c r="K123" s="7"/>
      <c r="L123" s="7"/>
      <c r="M123" s="7"/>
      <c r="N123" s="7"/>
      <c r="O123" s="7"/>
      <c r="P123" s="7"/>
      <c r="Q12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23" s="7"/>
      <c r="S123" s="7"/>
      <c r="T123" s="1"/>
      <c r="U123" s="99"/>
      <c r="V123" s="7" t="str">
        <f t="shared" si="6"/>
        <v/>
      </c>
    </row>
    <row r="124" spans="2:22" x14ac:dyDescent="0.25">
      <c r="B124" s="1"/>
      <c r="F124" s="7">
        <f t="shared" si="4"/>
        <v>0</v>
      </c>
      <c r="G124" s="7"/>
      <c r="H124" s="7">
        <f t="shared" si="5"/>
        <v>0</v>
      </c>
      <c r="I124" s="7">
        <f>E124*'1 Spec Ed Teacher'!$H$3</f>
        <v>0</v>
      </c>
      <c r="J124" s="7"/>
      <c r="K124" s="7"/>
      <c r="L124" s="7"/>
      <c r="M124" s="7"/>
      <c r="N124" s="7"/>
      <c r="O124" s="7"/>
      <c r="P124" s="7"/>
      <c r="Q12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24" s="7"/>
      <c r="S124" s="7"/>
      <c r="T124" s="1"/>
      <c r="U124" s="99"/>
      <c r="V124" s="7" t="str">
        <f t="shared" si="6"/>
        <v/>
      </c>
    </row>
    <row r="125" spans="2:22" x14ac:dyDescent="0.25">
      <c r="B125" s="1"/>
      <c r="F125" s="7">
        <f t="shared" si="4"/>
        <v>0</v>
      </c>
      <c r="G125" s="7"/>
      <c r="H125" s="7">
        <f t="shared" si="5"/>
        <v>0</v>
      </c>
      <c r="I125" s="7">
        <f>E125*'1 Spec Ed Teacher'!$H$3</f>
        <v>0</v>
      </c>
      <c r="J125" s="7"/>
      <c r="K125" s="7"/>
      <c r="L125" s="7"/>
      <c r="M125" s="7"/>
      <c r="N125" s="7"/>
      <c r="O125" s="7"/>
      <c r="P125" s="7"/>
      <c r="Q12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25" s="7"/>
      <c r="S125" s="7"/>
      <c r="T125" s="1"/>
      <c r="U125" s="99"/>
      <c r="V125" s="7" t="str">
        <f t="shared" si="6"/>
        <v/>
      </c>
    </row>
    <row r="126" spans="2:22" x14ac:dyDescent="0.25">
      <c r="B126" s="1"/>
      <c r="F126" s="7">
        <f t="shared" si="4"/>
        <v>0</v>
      </c>
      <c r="G126" s="7"/>
      <c r="H126" s="7">
        <f t="shared" si="5"/>
        <v>0</v>
      </c>
      <c r="I126" s="7">
        <f>E126*'1 Spec Ed Teacher'!$H$3</f>
        <v>0</v>
      </c>
      <c r="J126" s="7"/>
      <c r="K126" s="7"/>
      <c r="L126" s="7"/>
      <c r="M126" s="7"/>
      <c r="N126" s="7"/>
      <c r="O126" s="7"/>
      <c r="P126" s="7"/>
      <c r="Q12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26" s="7"/>
      <c r="S126" s="7"/>
      <c r="T126" s="1"/>
      <c r="U126" s="99"/>
      <c r="V126" s="7" t="str">
        <f t="shared" si="6"/>
        <v/>
      </c>
    </row>
    <row r="127" spans="2:22" x14ac:dyDescent="0.25">
      <c r="B127" s="1"/>
      <c r="F127" s="7">
        <f t="shared" si="4"/>
        <v>0</v>
      </c>
      <c r="G127" s="7"/>
      <c r="H127" s="7">
        <f t="shared" si="5"/>
        <v>0</v>
      </c>
      <c r="I127" s="7">
        <f>E127*'1 Spec Ed Teacher'!$H$3</f>
        <v>0</v>
      </c>
      <c r="J127" s="7"/>
      <c r="K127" s="7"/>
      <c r="L127" s="7"/>
      <c r="M127" s="7"/>
      <c r="N127" s="7"/>
      <c r="O127" s="7"/>
      <c r="P127" s="7"/>
      <c r="Q12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27" s="7"/>
      <c r="S127" s="7"/>
      <c r="T127" s="1"/>
      <c r="U127" s="99"/>
      <c r="V127" s="7" t="str">
        <f t="shared" si="6"/>
        <v/>
      </c>
    </row>
    <row r="128" spans="2:22" x14ac:dyDescent="0.25">
      <c r="B128" s="1"/>
      <c r="F128" s="7">
        <f t="shared" si="4"/>
        <v>0</v>
      </c>
      <c r="G128" s="7"/>
      <c r="H128" s="7">
        <f t="shared" si="5"/>
        <v>0</v>
      </c>
      <c r="I128" s="7">
        <f>E128*'1 Spec Ed Teacher'!$H$3</f>
        <v>0</v>
      </c>
      <c r="J128" s="7"/>
      <c r="K128" s="7"/>
      <c r="L128" s="7"/>
      <c r="M128" s="7"/>
      <c r="N128" s="7"/>
      <c r="O128" s="7"/>
      <c r="P128" s="7"/>
      <c r="Q12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28" s="7"/>
      <c r="S128" s="7"/>
      <c r="T128" s="1"/>
      <c r="U128" s="99"/>
      <c r="V128" s="7" t="str">
        <f t="shared" si="6"/>
        <v/>
      </c>
    </row>
    <row r="129" spans="2:22" x14ac:dyDescent="0.25">
      <c r="B129" s="1"/>
      <c r="F129" s="7">
        <f t="shared" si="4"/>
        <v>0</v>
      </c>
      <c r="G129" s="7"/>
      <c r="H129" s="7">
        <f t="shared" si="5"/>
        <v>0</v>
      </c>
      <c r="I129" s="7">
        <f>E129*'1 Spec Ed Teacher'!$H$3</f>
        <v>0</v>
      </c>
      <c r="J129" s="7"/>
      <c r="K129" s="7"/>
      <c r="L129" s="7"/>
      <c r="M129" s="7"/>
      <c r="N129" s="7"/>
      <c r="O129" s="7"/>
      <c r="P129" s="7"/>
      <c r="Q12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29" s="7"/>
      <c r="S129" s="7"/>
      <c r="T129" s="1"/>
      <c r="U129" s="99"/>
      <c r="V129" s="7" t="str">
        <f t="shared" si="6"/>
        <v/>
      </c>
    </row>
    <row r="130" spans="2:22" x14ac:dyDescent="0.25">
      <c r="B130" s="1"/>
      <c r="F130" s="7">
        <f t="shared" si="4"/>
        <v>0</v>
      </c>
      <c r="G130" s="7"/>
      <c r="H130" s="7">
        <f t="shared" si="5"/>
        <v>0</v>
      </c>
      <c r="I130" s="7">
        <f>E130*'1 Spec Ed Teacher'!$H$3</f>
        <v>0</v>
      </c>
      <c r="J130" s="7"/>
      <c r="K130" s="7"/>
      <c r="L130" s="7"/>
      <c r="M130" s="7"/>
      <c r="N130" s="7"/>
      <c r="O130" s="7"/>
      <c r="P130" s="7"/>
      <c r="Q13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30" s="7"/>
      <c r="S130" s="7"/>
      <c r="T130" s="1"/>
      <c r="U130" s="99"/>
      <c r="V130" s="7" t="str">
        <f t="shared" si="6"/>
        <v/>
      </c>
    </row>
    <row r="131" spans="2:22" x14ac:dyDescent="0.25">
      <c r="B131" s="1"/>
      <c r="F131" s="7">
        <f t="shared" si="4"/>
        <v>0</v>
      </c>
      <c r="G131" s="7"/>
      <c r="H131" s="7">
        <f t="shared" si="5"/>
        <v>0</v>
      </c>
      <c r="I131" s="7">
        <f>E131*'1 Spec Ed Teacher'!$H$3</f>
        <v>0</v>
      </c>
      <c r="J131" s="7"/>
      <c r="K131" s="7"/>
      <c r="L131" s="7"/>
      <c r="M131" s="7"/>
      <c r="N131" s="7"/>
      <c r="O131" s="7"/>
      <c r="P131" s="7"/>
      <c r="Q13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31" s="7"/>
      <c r="S131" s="7"/>
      <c r="T131" s="1"/>
      <c r="U131" s="99"/>
      <c r="V131" s="7" t="str">
        <f t="shared" si="6"/>
        <v/>
      </c>
    </row>
    <row r="132" spans="2:22" x14ac:dyDescent="0.25">
      <c r="B132" s="1"/>
      <c r="F132" s="7">
        <f t="shared" si="4"/>
        <v>0</v>
      </c>
      <c r="G132" s="7"/>
      <c r="H132" s="7">
        <f t="shared" si="5"/>
        <v>0</v>
      </c>
      <c r="I132" s="7">
        <f>E132*'1 Spec Ed Teacher'!$H$3</f>
        <v>0</v>
      </c>
      <c r="J132" s="7"/>
      <c r="K132" s="7"/>
      <c r="L132" s="7"/>
      <c r="M132" s="7"/>
      <c r="N132" s="7"/>
      <c r="O132" s="7"/>
      <c r="P132" s="7"/>
      <c r="Q13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32" s="7"/>
      <c r="S132" s="7"/>
      <c r="T132" s="1"/>
      <c r="U132" s="99"/>
      <c r="V132" s="7" t="str">
        <f t="shared" si="6"/>
        <v/>
      </c>
    </row>
    <row r="133" spans="2:22" x14ac:dyDescent="0.25">
      <c r="B133" s="1"/>
      <c r="F133" s="7">
        <f t="shared" ref="F133:F196" si="7">E133*0.14</f>
        <v>0</v>
      </c>
      <c r="G133" s="7"/>
      <c r="H133" s="7">
        <f t="shared" ref="H133:H196" si="8">E133*0.0145</f>
        <v>0</v>
      </c>
      <c r="I133" s="7">
        <f>E133*'1 Spec Ed Teacher'!$H$3</f>
        <v>0</v>
      </c>
      <c r="J133" s="7"/>
      <c r="K133" s="7"/>
      <c r="L133" s="7"/>
      <c r="M133" s="7"/>
      <c r="N133" s="7"/>
      <c r="O133" s="7"/>
      <c r="P133" s="7"/>
      <c r="Q13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33" s="7"/>
      <c r="S133" s="7"/>
      <c r="T133" s="1"/>
      <c r="U133" s="99"/>
      <c r="V133" s="7" t="str">
        <f t="shared" ref="V133:V196" si="9">IFERROR(IF(S133&gt;0,S133/T133*U133,Q133/T133*U133),"")</f>
        <v/>
      </c>
    </row>
    <row r="134" spans="2:22" x14ac:dyDescent="0.25">
      <c r="B134" s="1"/>
      <c r="F134" s="7">
        <f t="shared" si="7"/>
        <v>0</v>
      </c>
      <c r="G134" s="7"/>
      <c r="H134" s="7">
        <f t="shared" si="8"/>
        <v>0</v>
      </c>
      <c r="I134" s="7">
        <f>E134*'1 Spec Ed Teacher'!$H$3</f>
        <v>0</v>
      </c>
      <c r="J134" s="7"/>
      <c r="K134" s="7"/>
      <c r="L134" s="7"/>
      <c r="M134" s="7"/>
      <c r="N134" s="7"/>
      <c r="O134" s="7"/>
      <c r="P134" s="7"/>
      <c r="Q13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34" s="7"/>
      <c r="S134" s="7"/>
      <c r="T134" s="1"/>
      <c r="U134" s="99"/>
      <c r="V134" s="7" t="str">
        <f t="shared" si="9"/>
        <v/>
      </c>
    </row>
    <row r="135" spans="2:22" x14ac:dyDescent="0.25">
      <c r="B135" s="1"/>
      <c r="F135" s="7">
        <f t="shared" si="7"/>
        <v>0</v>
      </c>
      <c r="G135" s="7"/>
      <c r="H135" s="7">
        <f t="shared" si="8"/>
        <v>0</v>
      </c>
      <c r="I135" s="7">
        <f>E135*'1 Spec Ed Teacher'!$H$3</f>
        <v>0</v>
      </c>
      <c r="J135" s="7"/>
      <c r="K135" s="7"/>
      <c r="L135" s="7"/>
      <c r="M135" s="7"/>
      <c r="N135" s="7"/>
      <c r="O135" s="7"/>
      <c r="P135" s="7"/>
      <c r="Q13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35" s="7"/>
      <c r="S135" s="7"/>
      <c r="T135" s="1"/>
      <c r="U135" s="99"/>
      <c r="V135" s="7" t="str">
        <f t="shared" si="9"/>
        <v/>
      </c>
    </row>
    <row r="136" spans="2:22" x14ac:dyDescent="0.25">
      <c r="B136" s="1"/>
      <c r="F136" s="7">
        <f t="shared" si="7"/>
        <v>0</v>
      </c>
      <c r="G136" s="7"/>
      <c r="H136" s="7">
        <f t="shared" si="8"/>
        <v>0</v>
      </c>
      <c r="I136" s="7">
        <f>E136*'1 Spec Ed Teacher'!$H$3</f>
        <v>0</v>
      </c>
      <c r="J136" s="7"/>
      <c r="K136" s="7"/>
      <c r="L136" s="7"/>
      <c r="M136" s="7"/>
      <c r="N136" s="7"/>
      <c r="O136" s="7"/>
      <c r="P136" s="7"/>
      <c r="Q13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36" s="7"/>
      <c r="S136" s="7"/>
      <c r="T136" s="1"/>
      <c r="U136" s="99"/>
      <c r="V136" s="7" t="str">
        <f t="shared" si="9"/>
        <v/>
      </c>
    </row>
    <row r="137" spans="2:22" x14ac:dyDescent="0.25">
      <c r="B137" s="1"/>
      <c r="F137" s="7">
        <f t="shared" si="7"/>
        <v>0</v>
      </c>
      <c r="G137" s="7"/>
      <c r="H137" s="7">
        <f t="shared" si="8"/>
        <v>0</v>
      </c>
      <c r="I137" s="7">
        <f>E137*'1 Spec Ed Teacher'!$H$3</f>
        <v>0</v>
      </c>
      <c r="J137" s="7"/>
      <c r="K137" s="7"/>
      <c r="L137" s="7"/>
      <c r="M137" s="7"/>
      <c r="N137" s="7"/>
      <c r="O137" s="7"/>
      <c r="P137" s="7"/>
      <c r="Q13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37" s="7"/>
      <c r="S137" s="7"/>
      <c r="T137" s="1"/>
      <c r="U137" s="99"/>
      <c r="V137" s="7" t="str">
        <f t="shared" si="9"/>
        <v/>
      </c>
    </row>
    <row r="138" spans="2:22" x14ac:dyDescent="0.25">
      <c r="B138" s="1"/>
      <c r="F138" s="7">
        <f t="shared" si="7"/>
        <v>0</v>
      </c>
      <c r="G138" s="7"/>
      <c r="H138" s="7">
        <f t="shared" si="8"/>
        <v>0</v>
      </c>
      <c r="I138" s="7">
        <f>E138*'1 Spec Ed Teacher'!$H$3</f>
        <v>0</v>
      </c>
      <c r="J138" s="7"/>
      <c r="K138" s="7"/>
      <c r="L138" s="7"/>
      <c r="M138" s="7"/>
      <c r="N138" s="7"/>
      <c r="O138" s="7"/>
      <c r="P138" s="7"/>
      <c r="Q13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38" s="7"/>
      <c r="S138" s="7"/>
      <c r="T138" s="1"/>
      <c r="U138" s="99"/>
      <c r="V138" s="7" t="str">
        <f t="shared" si="9"/>
        <v/>
      </c>
    </row>
    <row r="139" spans="2:22" x14ac:dyDescent="0.25">
      <c r="B139" s="1"/>
      <c r="F139" s="7">
        <f t="shared" si="7"/>
        <v>0</v>
      </c>
      <c r="G139" s="7"/>
      <c r="H139" s="7">
        <f t="shared" si="8"/>
        <v>0</v>
      </c>
      <c r="I139" s="7">
        <f>E139*'1 Spec Ed Teacher'!$H$3</f>
        <v>0</v>
      </c>
      <c r="J139" s="7"/>
      <c r="K139" s="7"/>
      <c r="L139" s="7"/>
      <c r="M139" s="7"/>
      <c r="N139" s="7"/>
      <c r="O139" s="7"/>
      <c r="P139" s="7"/>
      <c r="Q13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39" s="7"/>
      <c r="S139" s="7"/>
      <c r="T139" s="1"/>
      <c r="U139" s="99"/>
      <c r="V139" s="7" t="str">
        <f t="shared" si="9"/>
        <v/>
      </c>
    </row>
    <row r="140" spans="2:22" x14ac:dyDescent="0.25">
      <c r="B140" s="1"/>
      <c r="F140" s="7">
        <f t="shared" si="7"/>
        <v>0</v>
      </c>
      <c r="G140" s="7"/>
      <c r="H140" s="7">
        <f t="shared" si="8"/>
        <v>0</v>
      </c>
      <c r="I140" s="7">
        <f>E140*'1 Spec Ed Teacher'!$H$3</f>
        <v>0</v>
      </c>
      <c r="J140" s="7"/>
      <c r="K140" s="7"/>
      <c r="L140" s="7"/>
      <c r="M140" s="7"/>
      <c r="N140" s="7"/>
      <c r="O140" s="7"/>
      <c r="P140" s="7"/>
      <c r="Q14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40" s="7"/>
      <c r="S140" s="7"/>
      <c r="T140" s="1"/>
      <c r="U140" s="99"/>
      <c r="V140" s="7" t="str">
        <f t="shared" si="9"/>
        <v/>
      </c>
    </row>
    <row r="141" spans="2:22" x14ac:dyDescent="0.25">
      <c r="B141" s="1"/>
      <c r="F141" s="7">
        <f t="shared" si="7"/>
        <v>0</v>
      </c>
      <c r="G141" s="7"/>
      <c r="H141" s="7">
        <f t="shared" si="8"/>
        <v>0</v>
      </c>
      <c r="I141" s="7">
        <f>E141*'1 Spec Ed Teacher'!$H$3</f>
        <v>0</v>
      </c>
      <c r="J141" s="7"/>
      <c r="K141" s="7"/>
      <c r="L141" s="7"/>
      <c r="M141" s="7"/>
      <c r="N141" s="7"/>
      <c r="O141" s="7"/>
      <c r="P141" s="7"/>
      <c r="Q14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41" s="7"/>
      <c r="S141" s="7"/>
      <c r="T141" s="1"/>
      <c r="U141" s="99"/>
      <c r="V141" s="7" t="str">
        <f t="shared" si="9"/>
        <v/>
      </c>
    </row>
    <row r="142" spans="2:22" x14ac:dyDescent="0.25">
      <c r="B142" s="1"/>
      <c r="F142" s="7">
        <f t="shared" si="7"/>
        <v>0</v>
      </c>
      <c r="G142" s="7"/>
      <c r="H142" s="7">
        <f t="shared" si="8"/>
        <v>0</v>
      </c>
      <c r="I142" s="7">
        <f>E142*'1 Spec Ed Teacher'!$H$3</f>
        <v>0</v>
      </c>
      <c r="J142" s="7"/>
      <c r="K142" s="7"/>
      <c r="L142" s="7"/>
      <c r="M142" s="7"/>
      <c r="N142" s="7"/>
      <c r="O142" s="7"/>
      <c r="P142" s="7"/>
      <c r="Q14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42" s="7"/>
      <c r="S142" s="7"/>
      <c r="T142" s="1"/>
      <c r="U142" s="99"/>
      <c r="V142" s="7" t="str">
        <f t="shared" si="9"/>
        <v/>
      </c>
    </row>
    <row r="143" spans="2:22" x14ac:dyDescent="0.25">
      <c r="B143" s="1"/>
      <c r="F143" s="7">
        <f t="shared" si="7"/>
        <v>0</v>
      </c>
      <c r="G143" s="7"/>
      <c r="H143" s="7">
        <f t="shared" si="8"/>
        <v>0</v>
      </c>
      <c r="I143" s="7">
        <f>E143*'1 Spec Ed Teacher'!$H$3</f>
        <v>0</v>
      </c>
      <c r="J143" s="7"/>
      <c r="K143" s="7"/>
      <c r="L143" s="7"/>
      <c r="M143" s="7"/>
      <c r="N143" s="7"/>
      <c r="O143" s="7"/>
      <c r="P143" s="7"/>
      <c r="Q14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43" s="7"/>
      <c r="S143" s="7"/>
      <c r="T143" s="1"/>
      <c r="U143" s="99"/>
      <c r="V143" s="7" t="str">
        <f t="shared" si="9"/>
        <v/>
      </c>
    </row>
    <row r="144" spans="2:22" x14ac:dyDescent="0.25">
      <c r="B144" s="1"/>
      <c r="F144" s="7">
        <f t="shared" si="7"/>
        <v>0</v>
      </c>
      <c r="G144" s="7"/>
      <c r="H144" s="7">
        <f t="shared" si="8"/>
        <v>0</v>
      </c>
      <c r="I144" s="7">
        <f>E144*'1 Spec Ed Teacher'!$H$3</f>
        <v>0</v>
      </c>
      <c r="J144" s="7"/>
      <c r="K144" s="7"/>
      <c r="L144" s="7"/>
      <c r="M144" s="7"/>
      <c r="N144" s="7"/>
      <c r="O144" s="7"/>
      <c r="P144" s="7"/>
      <c r="Q14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44" s="7"/>
      <c r="S144" s="7"/>
      <c r="T144" s="1"/>
      <c r="U144" s="99"/>
      <c r="V144" s="7" t="str">
        <f t="shared" si="9"/>
        <v/>
      </c>
    </row>
    <row r="145" spans="2:22" x14ac:dyDescent="0.25">
      <c r="B145" s="1"/>
      <c r="F145" s="7">
        <f t="shared" si="7"/>
        <v>0</v>
      </c>
      <c r="G145" s="7"/>
      <c r="H145" s="7">
        <f t="shared" si="8"/>
        <v>0</v>
      </c>
      <c r="I145" s="7">
        <f>E145*'1 Spec Ed Teacher'!$H$3</f>
        <v>0</v>
      </c>
      <c r="J145" s="7"/>
      <c r="K145" s="7"/>
      <c r="L145" s="7"/>
      <c r="M145" s="7"/>
      <c r="N145" s="7"/>
      <c r="O145" s="7"/>
      <c r="P145" s="7"/>
      <c r="Q14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45" s="7"/>
      <c r="S145" s="7"/>
      <c r="T145" s="1"/>
      <c r="U145" s="99"/>
      <c r="V145" s="7" t="str">
        <f t="shared" si="9"/>
        <v/>
      </c>
    </row>
    <row r="146" spans="2:22" x14ac:dyDescent="0.25">
      <c r="B146" s="1"/>
      <c r="F146" s="7">
        <f t="shared" si="7"/>
        <v>0</v>
      </c>
      <c r="G146" s="7"/>
      <c r="H146" s="7">
        <f t="shared" si="8"/>
        <v>0</v>
      </c>
      <c r="I146" s="7">
        <f>E146*'1 Spec Ed Teacher'!$H$3</f>
        <v>0</v>
      </c>
      <c r="J146" s="7"/>
      <c r="K146" s="7"/>
      <c r="L146" s="7"/>
      <c r="M146" s="7"/>
      <c r="N146" s="7"/>
      <c r="O146" s="7"/>
      <c r="P146" s="7"/>
      <c r="Q14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46" s="7"/>
      <c r="S146" s="7"/>
      <c r="T146" s="1"/>
      <c r="U146" s="99"/>
      <c r="V146" s="7" t="str">
        <f t="shared" si="9"/>
        <v/>
      </c>
    </row>
    <row r="147" spans="2:22" x14ac:dyDescent="0.25">
      <c r="B147" s="1"/>
      <c r="F147" s="7">
        <f t="shared" si="7"/>
        <v>0</v>
      </c>
      <c r="G147" s="7"/>
      <c r="H147" s="7">
        <f t="shared" si="8"/>
        <v>0</v>
      </c>
      <c r="I147" s="7">
        <f>E147*'1 Spec Ed Teacher'!$H$3</f>
        <v>0</v>
      </c>
      <c r="J147" s="7"/>
      <c r="K147" s="7"/>
      <c r="L147" s="7"/>
      <c r="M147" s="7"/>
      <c r="N147" s="7"/>
      <c r="O147" s="7"/>
      <c r="P147" s="7"/>
      <c r="Q14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47" s="7"/>
      <c r="S147" s="7"/>
      <c r="T147" s="1"/>
      <c r="U147" s="99"/>
      <c r="V147" s="7" t="str">
        <f t="shared" si="9"/>
        <v/>
      </c>
    </row>
    <row r="148" spans="2:22" x14ac:dyDescent="0.25">
      <c r="B148" s="1"/>
      <c r="F148" s="7">
        <f t="shared" si="7"/>
        <v>0</v>
      </c>
      <c r="G148" s="7"/>
      <c r="H148" s="7">
        <f t="shared" si="8"/>
        <v>0</v>
      </c>
      <c r="I148" s="7">
        <f>E148*'1 Spec Ed Teacher'!$H$3</f>
        <v>0</v>
      </c>
      <c r="J148" s="7"/>
      <c r="K148" s="7"/>
      <c r="L148" s="7"/>
      <c r="M148" s="7"/>
      <c r="N148" s="7"/>
      <c r="O148" s="7"/>
      <c r="P148" s="7"/>
      <c r="Q14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48" s="7"/>
      <c r="S148" s="7"/>
      <c r="T148" s="1"/>
      <c r="U148" s="99"/>
      <c r="V148" s="7" t="str">
        <f t="shared" si="9"/>
        <v/>
      </c>
    </row>
    <row r="149" spans="2:22" x14ac:dyDescent="0.25">
      <c r="B149" s="1"/>
      <c r="F149" s="7">
        <f t="shared" si="7"/>
        <v>0</v>
      </c>
      <c r="G149" s="7"/>
      <c r="H149" s="7">
        <f t="shared" si="8"/>
        <v>0</v>
      </c>
      <c r="I149" s="7">
        <f>E149*'1 Spec Ed Teacher'!$H$3</f>
        <v>0</v>
      </c>
      <c r="J149" s="7"/>
      <c r="K149" s="7"/>
      <c r="L149" s="7"/>
      <c r="M149" s="7"/>
      <c r="N149" s="7"/>
      <c r="O149" s="7"/>
      <c r="P149" s="7"/>
      <c r="Q14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49" s="7"/>
      <c r="S149" s="7"/>
      <c r="T149" s="1"/>
      <c r="U149" s="99"/>
      <c r="V149" s="7" t="str">
        <f t="shared" si="9"/>
        <v/>
      </c>
    </row>
    <row r="150" spans="2:22" x14ac:dyDescent="0.25">
      <c r="B150" s="1"/>
      <c r="F150" s="7">
        <f t="shared" si="7"/>
        <v>0</v>
      </c>
      <c r="G150" s="7"/>
      <c r="H150" s="7">
        <f t="shared" si="8"/>
        <v>0</v>
      </c>
      <c r="I150" s="7">
        <f>E150*'1 Spec Ed Teacher'!$H$3</f>
        <v>0</v>
      </c>
      <c r="J150" s="7"/>
      <c r="K150" s="7"/>
      <c r="L150" s="7"/>
      <c r="M150" s="7"/>
      <c r="N150" s="7"/>
      <c r="O150" s="7"/>
      <c r="P150" s="7"/>
      <c r="Q15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50" s="7"/>
      <c r="S150" s="7"/>
      <c r="T150" s="1"/>
      <c r="U150" s="99"/>
      <c r="V150" s="7" t="str">
        <f t="shared" si="9"/>
        <v/>
      </c>
    </row>
    <row r="151" spans="2:22" x14ac:dyDescent="0.25">
      <c r="B151" s="1"/>
      <c r="F151" s="7">
        <f t="shared" si="7"/>
        <v>0</v>
      </c>
      <c r="G151" s="7"/>
      <c r="H151" s="7">
        <f t="shared" si="8"/>
        <v>0</v>
      </c>
      <c r="I151" s="7">
        <f>E151*'1 Spec Ed Teacher'!$H$3</f>
        <v>0</v>
      </c>
      <c r="J151" s="7"/>
      <c r="K151" s="7"/>
      <c r="L151" s="7"/>
      <c r="M151" s="7"/>
      <c r="N151" s="7"/>
      <c r="O151" s="7"/>
      <c r="P151" s="7"/>
      <c r="Q15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51" s="7"/>
      <c r="S151" s="7"/>
      <c r="T151" s="1"/>
      <c r="U151" s="99"/>
      <c r="V151" s="7" t="str">
        <f t="shared" si="9"/>
        <v/>
      </c>
    </row>
    <row r="152" spans="2:22" x14ac:dyDescent="0.25">
      <c r="B152" s="1"/>
      <c r="F152" s="7">
        <f t="shared" si="7"/>
        <v>0</v>
      </c>
      <c r="G152" s="7"/>
      <c r="H152" s="7">
        <f t="shared" si="8"/>
        <v>0</v>
      </c>
      <c r="I152" s="7">
        <f>E152*'1 Spec Ed Teacher'!$H$3</f>
        <v>0</v>
      </c>
      <c r="J152" s="7"/>
      <c r="K152" s="7"/>
      <c r="L152" s="7"/>
      <c r="M152" s="7"/>
      <c r="N152" s="7"/>
      <c r="O152" s="7"/>
      <c r="P152" s="7"/>
      <c r="Q15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52" s="7"/>
      <c r="S152" s="7"/>
      <c r="T152" s="1"/>
      <c r="U152" s="99"/>
      <c r="V152" s="7" t="str">
        <f t="shared" si="9"/>
        <v/>
      </c>
    </row>
    <row r="153" spans="2:22" x14ac:dyDescent="0.25">
      <c r="B153" s="1"/>
      <c r="F153" s="7">
        <f t="shared" si="7"/>
        <v>0</v>
      </c>
      <c r="G153" s="7"/>
      <c r="H153" s="7">
        <f t="shared" si="8"/>
        <v>0</v>
      </c>
      <c r="I153" s="7">
        <f>E153*'1 Spec Ed Teacher'!$H$3</f>
        <v>0</v>
      </c>
      <c r="J153" s="7"/>
      <c r="K153" s="7"/>
      <c r="L153" s="7"/>
      <c r="M153" s="7"/>
      <c r="N153" s="7"/>
      <c r="O153" s="7"/>
      <c r="P153" s="7"/>
      <c r="Q15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53" s="7"/>
      <c r="S153" s="7"/>
      <c r="T153" s="1"/>
      <c r="U153" s="99"/>
      <c r="V153" s="7" t="str">
        <f t="shared" si="9"/>
        <v/>
      </c>
    </row>
    <row r="154" spans="2:22" x14ac:dyDescent="0.25">
      <c r="B154" s="1"/>
      <c r="F154" s="7">
        <f t="shared" si="7"/>
        <v>0</v>
      </c>
      <c r="G154" s="7"/>
      <c r="H154" s="7">
        <f t="shared" si="8"/>
        <v>0</v>
      </c>
      <c r="I154" s="7">
        <f>E154*'1 Spec Ed Teacher'!$H$3</f>
        <v>0</v>
      </c>
      <c r="J154" s="7"/>
      <c r="K154" s="7"/>
      <c r="L154" s="7"/>
      <c r="M154" s="7"/>
      <c r="N154" s="7"/>
      <c r="O154" s="7"/>
      <c r="P154" s="7"/>
      <c r="Q15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54" s="7"/>
      <c r="S154" s="7"/>
      <c r="T154" s="1"/>
      <c r="U154" s="99"/>
      <c r="V154" s="7" t="str">
        <f t="shared" si="9"/>
        <v/>
      </c>
    </row>
    <row r="155" spans="2:22" x14ac:dyDescent="0.25">
      <c r="B155" s="1"/>
      <c r="F155" s="7">
        <f t="shared" si="7"/>
        <v>0</v>
      </c>
      <c r="G155" s="7"/>
      <c r="H155" s="7">
        <f t="shared" si="8"/>
        <v>0</v>
      </c>
      <c r="I155" s="7">
        <f>E155*'1 Spec Ed Teacher'!$H$3</f>
        <v>0</v>
      </c>
      <c r="J155" s="7"/>
      <c r="K155" s="7"/>
      <c r="L155" s="7"/>
      <c r="M155" s="7"/>
      <c r="N155" s="7"/>
      <c r="O155" s="7"/>
      <c r="P155" s="7"/>
      <c r="Q15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55" s="7"/>
      <c r="S155" s="7"/>
      <c r="T155" s="1"/>
      <c r="U155" s="99"/>
      <c r="V155" s="7" t="str">
        <f t="shared" si="9"/>
        <v/>
      </c>
    </row>
    <row r="156" spans="2:22" x14ac:dyDescent="0.25">
      <c r="B156" s="1"/>
      <c r="F156" s="7">
        <f t="shared" si="7"/>
        <v>0</v>
      </c>
      <c r="G156" s="7"/>
      <c r="H156" s="7">
        <f t="shared" si="8"/>
        <v>0</v>
      </c>
      <c r="I156" s="7">
        <f>E156*'1 Spec Ed Teacher'!$H$3</f>
        <v>0</v>
      </c>
      <c r="J156" s="7"/>
      <c r="K156" s="7"/>
      <c r="L156" s="7"/>
      <c r="M156" s="7"/>
      <c r="N156" s="7"/>
      <c r="O156" s="7"/>
      <c r="P156" s="7"/>
      <c r="Q15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56" s="7"/>
      <c r="S156" s="7"/>
      <c r="T156" s="1"/>
      <c r="U156" s="99"/>
      <c r="V156" s="7" t="str">
        <f t="shared" si="9"/>
        <v/>
      </c>
    </row>
    <row r="157" spans="2:22" x14ac:dyDescent="0.25">
      <c r="B157" s="1"/>
      <c r="F157" s="7">
        <f t="shared" si="7"/>
        <v>0</v>
      </c>
      <c r="G157" s="7"/>
      <c r="H157" s="7">
        <f t="shared" si="8"/>
        <v>0</v>
      </c>
      <c r="I157" s="7">
        <f>E157*'1 Spec Ed Teacher'!$H$3</f>
        <v>0</v>
      </c>
      <c r="J157" s="7"/>
      <c r="K157" s="7"/>
      <c r="L157" s="7"/>
      <c r="M157" s="7"/>
      <c r="N157" s="7"/>
      <c r="O157" s="7"/>
      <c r="P157" s="7"/>
      <c r="Q15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57" s="7"/>
      <c r="S157" s="7"/>
      <c r="T157" s="1"/>
      <c r="U157" s="99"/>
      <c r="V157" s="7" t="str">
        <f t="shared" si="9"/>
        <v/>
      </c>
    </row>
    <row r="158" spans="2:22" x14ac:dyDescent="0.25">
      <c r="B158" s="1"/>
      <c r="F158" s="7">
        <f t="shared" si="7"/>
        <v>0</v>
      </c>
      <c r="G158" s="7"/>
      <c r="H158" s="7">
        <f t="shared" si="8"/>
        <v>0</v>
      </c>
      <c r="I158" s="7">
        <f>E158*'1 Spec Ed Teacher'!$H$3</f>
        <v>0</v>
      </c>
      <c r="J158" s="7"/>
      <c r="K158" s="7"/>
      <c r="L158" s="7"/>
      <c r="M158" s="7"/>
      <c r="N158" s="7"/>
      <c r="O158" s="7"/>
      <c r="P158" s="7"/>
      <c r="Q15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58" s="7"/>
      <c r="S158" s="7"/>
      <c r="T158" s="1"/>
      <c r="U158" s="99"/>
      <c r="V158" s="7" t="str">
        <f t="shared" si="9"/>
        <v/>
      </c>
    </row>
    <row r="159" spans="2:22" x14ac:dyDescent="0.25">
      <c r="B159" s="1"/>
      <c r="F159" s="7">
        <f t="shared" si="7"/>
        <v>0</v>
      </c>
      <c r="G159" s="7"/>
      <c r="H159" s="7">
        <f t="shared" si="8"/>
        <v>0</v>
      </c>
      <c r="I159" s="7">
        <f>E159*'1 Spec Ed Teacher'!$H$3</f>
        <v>0</v>
      </c>
      <c r="J159" s="7"/>
      <c r="K159" s="7"/>
      <c r="L159" s="7"/>
      <c r="M159" s="7"/>
      <c r="N159" s="7"/>
      <c r="O159" s="7"/>
      <c r="P159" s="7"/>
      <c r="Q15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59" s="7"/>
      <c r="S159" s="7"/>
      <c r="T159" s="1"/>
      <c r="U159" s="99"/>
      <c r="V159" s="7" t="str">
        <f t="shared" si="9"/>
        <v/>
      </c>
    </row>
    <row r="160" spans="2:22" x14ac:dyDescent="0.25">
      <c r="B160" s="1"/>
      <c r="F160" s="7">
        <f t="shared" si="7"/>
        <v>0</v>
      </c>
      <c r="G160" s="7"/>
      <c r="H160" s="7">
        <f t="shared" si="8"/>
        <v>0</v>
      </c>
      <c r="I160" s="7">
        <f>E160*'1 Spec Ed Teacher'!$H$3</f>
        <v>0</v>
      </c>
      <c r="J160" s="7"/>
      <c r="K160" s="7"/>
      <c r="L160" s="7"/>
      <c r="M160" s="7"/>
      <c r="N160" s="7"/>
      <c r="O160" s="7"/>
      <c r="P160" s="7"/>
      <c r="Q16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60" s="7"/>
      <c r="S160" s="7"/>
      <c r="T160" s="1"/>
      <c r="U160" s="99"/>
      <c r="V160" s="7" t="str">
        <f t="shared" si="9"/>
        <v/>
      </c>
    </row>
    <row r="161" spans="2:22" x14ac:dyDescent="0.25">
      <c r="B161" s="1"/>
      <c r="F161" s="7">
        <f t="shared" si="7"/>
        <v>0</v>
      </c>
      <c r="G161" s="7"/>
      <c r="H161" s="7">
        <f t="shared" si="8"/>
        <v>0</v>
      </c>
      <c r="I161" s="7">
        <f>E161*'1 Spec Ed Teacher'!$H$3</f>
        <v>0</v>
      </c>
      <c r="J161" s="7"/>
      <c r="K161" s="7"/>
      <c r="L161" s="7"/>
      <c r="M161" s="7"/>
      <c r="N161" s="7"/>
      <c r="O161" s="7"/>
      <c r="P161" s="7"/>
      <c r="Q16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61" s="7"/>
      <c r="S161" s="7"/>
      <c r="T161" s="1"/>
      <c r="U161" s="99"/>
      <c r="V161" s="7" t="str">
        <f t="shared" si="9"/>
        <v/>
      </c>
    </row>
    <row r="162" spans="2:22" x14ac:dyDescent="0.25">
      <c r="B162" s="1"/>
      <c r="F162" s="7">
        <f t="shared" si="7"/>
        <v>0</v>
      </c>
      <c r="G162" s="7"/>
      <c r="H162" s="7">
        <f t="shared" si="8"/>
        <v>0</v>
      </c>
      <c r="I162" s="7">
        <f>E162*'1 Spec Ed Teacher'!$H$3</f>
        <v>0</v>
      </c>
      <c r="J162" s="7"/>
      <c r="K162" s="7"/>
      <c r="L162" s="7"/>
      <c r="M162" s="7"/>
      <c r="N162" s="7"/>
      <c r="O162" s="7"/>
      <c r="P162" s="7"/>
      <c r="Q16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62" s="7"/>
      <c r="S162" s="7"/>
      <c r="T162" s="1"/>
      <c r="U162" s="99"/>
      <c r="V162" s="7" t="str">
        <f t="shared" si="9"/>
        <v/>
      </c>
    </row>
    <row r="163" spans="2:22" x14ac:dyDescent="0.25">
      <c r="B163" s="1"/>
      <c r="F163" s="7">
        <f t="shared" si="7"/>
        <v>0</v>
      </c>
      <c r="G163" s="7"/>
      <c r="H163" s="7">
        <f t="shared" si="8"/>
        <v>0</v>
      </c>
      <c r="I163" s="7">
        <f>E163*'1 Spec Ed Teacher'!$H$3</f>
        <v>0</v>
      </c>
      <c r="J163" s="7"/>
      <c r="K163" s="7"/>
      <c r="L163" s="7"/>
      <c r="M163" s="7"/>
      <c r="N163" s="7"/>
      <c r="O163" s="7"/>
      <c r="P163" s="7"/>
      <c r="Q16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63" s="7"/>
      <c r="S163" s="7"/>
      <c r="T163" s="1"/>
      <c r="U163" s="99"/>
      <c r="V163" s="7" t="str">
        <f t="shared" si="9"/>
        <v/>
      </c>
    </row>
    <row r="164" spans="2:22" x14ac:dyDescent="0.25">
      <c r="B164" s="1"/>
      <c r="F164" s="7">
        <f t="shared" si="7"/>
        <v>0</v>
      </c>
      <c r="G164" s="7"/>
      <c r="H164" s="7">
        <f t="shared" si="8"/>
        <v>0</v>
      </c>
      <c r="I164" s="7">
        <f>E164*'1 Spec Ed Teacher'!$H$3</f>
        <v>0</v>
      </c>
      <c r="J164" s="7"/>
      <c r="K164" s="7"/>
      <c r="L164" s="7"/>
      <c r="M164" s="7"/>
      <c r="N164" s="7"/>
      <c r="O164" s="7"/>
      <c r="P164" s="7"/>
      <c r="Q16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64" s="7"/>
      <c r="S164" s="7"/>
      <c r="T164" s="1"/>
      <c r="U164" s="99"/>
      <c r="V164" s="7" t="str">
        <f t="shared" si="9"/>
        <v/>
      </c>
    </row>
    <row r="165" spans="2:22" x14ac:dyDescent="0.25">
      <c r="B165" s="1"/>
      <c r="F165" s="7">
        <f t="shared" si="7"/>
        <v>0</v>
      </c>
      <c r="G165" s="7"/>
      <c r="H165" s="7">
        <f t="shared" si="8"/>
        <v>0</v>
      </c>
      <c r="I165" s="7">
        <f>E165*'1 Spec Ed Teacher'!$H$3</f>
        <v>0</v>
      </c>
      <c r="J165" s="7"/>
      <c r="K165" s="7"/>
      <c r="L165" s="7"/>
      <c r="M165" s="7"/>
      <c r="N165" s="7"/>
      <c r="O165" s="7"/>
      <c r="P165" s="7"/>
      <c r="Q16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65" s="7"/>
      <c r="S165" s="7"/>
      <c r="T165" s="1"/>
      <c r="U165" s="99"/>
      <c r="V165" s="7" t="str">
        <f t="shared" si="9"/>
        <v/>
      </c>
    </row>
    <row r="166" spans="2:22" x14ac:dyDescent="0.25">
      <c r="B166" s="1"/>
      <c r="F166" s="7">
        <f t="shared" si="7"/>
        <v>0</v>
      </c>
      <c r="G166" s="7"/>
      <c r="H166" s="7">
        <f t="shared" si="8"/>
        <v>0</v>
      </c>
      <c r="I166" s="7">
        <f>E166*'1 Spec Ed Teacher'!$H$3</f>
        <v>0</v>
      </c>
      <c r="J166" s="7"/>
      <c r="K166" s="7"/>
      <c r="L166" s="7"/>
      <c r="M166" s="7"/>
      <c r="N166" s="7"/>
      <c r="O166" s="7"/>
      <c r="P166" s="7"/>
      <c r="Q16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66" s="7"/>
      <c r="S166" s="7"/>
      <c r="T166" s="1"/>
      <c r="U166" s="99"/>
      <c r="V166" s="7" t="str">
        <f t="shared" si="9"/>
        <v/>
      </c>
    </row>
    <row r="167" spans="2:22" x14ac:dyDescent="0.25">
      <c r="B167" s="1"/>
      <c r="F167" s="7">
        <f t="shared" si="7"/>
        <v>0</v>
      </c>
      <c r="G167" s="7"/>
      <c r="H167" s="7">
        <f t="shared" si="8"/>
        <v>0</v>
      </c>
      <c r="I167" s="7">
        <f>E167*'1 Spec Ed Teacher'!$H$3</f>
        <v>0</v>
      </c>
      <c r="J167" s="7"/>
      <c r="K167" s="7"/>
      <c r="L167" s="7"/>
      <c r="M167" s="7"/>
      <c r="N167" s="7"/>
      <c r="O167" s="7"/>
      <c r="P167" s="7"/>
      <c r="Q16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67" s="7"/>
      <c r="S167" s="7"/>
      <c r="T167" s="1"/>
      <c r="U167" s="99"/>
      <c r="V167" s="7" t="str">
        <f t="shared" si="9"/>
        <v/>
      </c>
    </row>
    <row r="168" spans="2:22" x14ac:dyDescent="0.25">
      <c r="B168" s="1"/>
      <c r="F168" s="7">
        <f t="shared" si="7"/>
        <v>0</v>
      </c>
      <c r="G168" s="7"/>
      <c r="H168" s="7">
        <f t="shared" si="8"/>
        <v>0</v>
      </c>
      <c r="I168" s="7">
        <f>E168*'1 Spec Ed Teacher'!$H$3</f>
        <v>0</v>
      </c>
      <c r="J168" s="7"/>
      <c r="K168" s="7"/>
      <c r="L168" s="7"/>
      <c r="M168" s="7"/>
      <c r="N168" s="7"/>
      <c r="O168" s="7"/>
      <c r="P168" s="7"/>
      <c r="Q16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68" s="7"/>
      <c r="S168" s="7"/>
      <c r="T168" s="1"/>
      <c r="U168" s="99"/>
      <c r="V168" s="7" t="str">
        <f t="shared" si="9"/>
        <v/>
      </c>
    </row>
    <row r="169" spans="2:22" x14ac:dyDescent="0.25">
      <c r="B169" s="1"/>
      <c r="F169" s="7">
        <f t="shared" si="7"/>
        <v>0</v>
      </c>
      <c r="G169" s="7"/>
      <c r="H169" s="7">
        <f t="shared" si="8"/>
        <v>0</v>
      </c>
      <c r="I169" s="7">
        <f>E169*'1 Spec Ed Teacher'!$H$3</f>
        <v>0</v>
      </c>
      <c r="J169" s="7"/>
      <c r="K169" s="7"/>
      <c r="L169" s="7"/>
      <c r="M169" s="7"/>
      <c r="N169" s="7"/>
      <c r="O169" s="7"/>
      <c r="P169" s="7"/>
      <c r="Q16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69" s="7"/>
      <c r="S169" s="7"/>
      <c r="T169" s="1"/>
      <c r="U169" s="99"/>
      <c r="V169" s="7" t="str">
        <f t="shared" si="9"/>
        <v/>
      </c>
    </row>
    <row r="170" spans="2:22" x14ac:dyDescent="0.25">
      <c r="B170" s="1"/>
      <c r="F170" s="7">
        <f t="shared" si="7"/>
        <v>0</v>
      </c>
      <c r="G170" s="7"/>
      <c r="H170" s="7">
        <f t="shared" si="8"/>
        <v>0</v>
      </c>
      <c r="I170" s="7">
        <f>E170*'1 Spec Ed Teacher'!$H$3</f>
        <v>0</v>
      </c>
      <c r="J170" s="7"/>
      <c r="K170" s="7"/>
      <c r="L170" s="7"/>
      <c r="M170" s="7"/>
      <c r="N170" s="7"/>
      <c r="O170" s="7"/>
      <c r="P170" s="7"/>
      <c r="Q17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70" s="7"/>
      <c r="S170" s="7"/>
      <c r="T170" s="1"/>
      <c r="U170" s="99"/>
      <c r="V170" s="7" t="str">
        <f t="shared" si="9"/>
        <v/>
      </c>
    </row>
    <row r="171" spans="2:22" x14ac:dyDescent="0.25">
      <c r="B171" s="1"/>
      <c r="F171" s="7">
        <f t="shared" si="7"/>
        <v>0</v>
      </c>
      <c r="G171" s="7"/>
      <c r="H171" s="7">
        <f t="shared" si="8"/>
        <v>0</v>
      </c>
      <c r="I171" s="7">
        <f>E171*'1 Spec Ed Teacher'!$H$3</f>
        <v>0</v>
      </c>
      <c r="J171" s="7"/>
      <c r="K171" s="7"/>
      <c r="L171" s="7"/>
      <c r="M171" s="7"/>
      <c r="N171" s="7"/>
      <c r="O171" s="7"/>
      <c r="P171" s="7"/>
      <c r="Q17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71" s="7"/>
      <c r="S171" s="7"/>
      <c r="T171" s="1"/>
      <c r="U171" s="99"/>
      <c r="V171" s="7" t="str">
        <f t="shared" si="9"/>
        <v/>
      </c>
    </row>
    <row r="172" spans="2:22" x14ac:dyDescent="0.25">
      <c r="B172" s="1"/>
      <c r="F172" s="7">
        <f t="shared" si="7"/>
        <v>0</v>
      </c>
      <c r="G172" s="7"/>
      <c r="H172" s="7">
        <f t="shared" si="8"/>
        <v>0</v>
      </c>
      <c r="I172" s="7">
        <f>E172*'1 Spec Ed Teacher'!$H$3</f>
        <v>0</v>
      </c>
      <c r="J172" s="7"/>
      <c r="K172" s="7"/>
      <c r="L172" s="7"/>
      <c r="M172" s="7"/>
      <c r="N172" s="7"/>
      <c r="O172" s="7"/>
      <c r="P172" s="7"/>
      <c r="Q17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72" s="7"/>
      <c r="S172" s="7"/>
      <c r="T172" s="1"/>
      <c r="U172" s="99"/>
      <c r="V172" s="7" t="str">
        <f t="shared" si="9"/>
        <v/>
      </c>
    </row>
    <row r="173" spans="2:22" x14ac:dyDescent="0.25">
      <c r="B173" s="1"/>
      <c r="F173" s="7">
        <f t="shared" si="7"/>
        <v>0</v>
      </c>
      <c r="G173" s="7"/>
      <c r="H173" s="7">
        <f t="shared" si="8"/>
        <v>0</v>
      </c>
      <c r="I173" s="7">
        <f>E173*'1 Spec Ed Teacher'!$H$3</f>
        <v>0</v>
      </c>
      <c r="J173" s="7"/>
      <c r="K173" s="7"/>
      <c r="L173" s="7"/>
      <c r="M173" s="7"/>
      <c r="N173" s="7"/>
      <c r="O173" s="7"/>
      <c r="P173" s="7"/>
      <c r="Q17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73" s="7"/>
      <c r="S173" s="7"/>
      <c r="T173" s="1"/>
      <c r="U173" s="99"/>
      <c r="V173" s="7" t="str">
        <f t="shared" si="9"/>
        <v/>
      </c>
    </row>
    <row r="174" spans="2:22" x14ac:dyDescent="0.25">
      <c r="B174" s="1"/>
      <c r="F174" s="7">
        <f t="shared" si="7"/>
        <v>0</v>
      </c>
      <c r="G174" s="7"/>
      <c r="H174" s="7">
        <f t="shared" si="8"/>
        <v>0</v>
      </c>
      <c r="I174" s="7">
        <f>E174*'1 Spec Ed Teacher'!$H$3</f>
        <v>0</v>
      </c>
      <c r="J174" s="7"/>
      <c r="K174" s="7"/>
      <c r="L174" s="7"/>
      <c r="M174" s="7"/>
      <c r="N174" s="7"/>
      <c r="O174" s="7"/>
      <c r="P174" s="7"/>
      <c r="Q17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74" s="7"/>
      <c r="S174" s="7"/>
      <c r="T174" s="1"/>
      <c r="U174" s="99"/>
      <c r="V174" s="7" t="str">
        <f t="shared" si="9"/>
        <v/>
      </c>
    </row>
    <row r="175" spans="2:22" x14ac:dyDescent="0.25">
      <c r="B175" s="1"/>
      <c r="F175" s="7">
        <f t="shared" si="7"/>
        <v>0</v>
      </c>
      <c r="G175" s="7"/>
      <c r="H175" s="7">
        <f t="shared" si="8"/>
        <v>0</v>
      </c>
      <c r="I175" s="7">
        <f>E175*'1 Spec Ed Teacher'!$H$3</f>
        <v>0</v>
      </c>
      <c r="J175" s="7"/>
      <c r="K175" s="7"/>
      <c r="L175" s="7"/>
      <c r="M175" s="7"/>
      <c r="N175" s="7"/>
      <c r="O175" s="7"/>
      <c r="P175" s="7"/>
      <c r="Q17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75" s="7"/>
      <c r="S175" s="7"/>
      <c r="T175" s="1"/>
      <c r="U175" s="99"/>
      <c r="V175" s="7" t="str">
        <f t="shared" si="9"/>
        <v/>
      </c>
    </row>
    <row r="176" spans="2:22" x14ac:dyDescent="0.25">
      <c r="B176" s="1"/>
      <c r="F176" s="7">
        <f t="shared" si="7"/>
        <v>0</v>
      </c>
      <c r="G176" s="7"/>
      <c r="H176" s="7">
        <f t="shared" si="8"/>
        <v>0</v>
      </c>
      <c r="I176" s="7">
        <f>E176*'1 Spec Ed Teacher'!$H$3</f>
        <v>0</v>
      </c>
      <c r="J176" s="7"/>
      <c r="K176" s="7"/>
      <c r="L176" s="7"/>
      <c r="M176" s="7"/>
      <c r="N176" s="7"/>
      <c r="O176" s="7"/>
      <c r="P176" s="7"/>
      <c r="Q17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76" s="7"/>
      <c r="S176" s="7"/>
      <c r="T176" s="1"/>
      <c r="U176" s="99"/>
      <c r="V176" s="7" t="str">
        <f t="shared" si="9"/>
        <v/>
      </c>
    </row>
    <row r="177" spans="2:22" x14ac:dyDescent="0.25">
      <c r="B177" s="1"/>
      <c r="F177" s="7">
        <f t="shared" si="7"/>
        <v>0</v>
      </c>
      <c r="G177" s="7"/>
      <c r="H177" s="7">
        <f t="shared" si="8"/>
        <v>0</v>
      </c>
      <c r="I177" s="7">
        <f>E177*'1 Spec Ed Teacher'!$H$3</f>
        <v>0</v>
      </c>
      <c r="J177" s="7"/>
      <c r="K177" s="7"/>
      <c r="L177" s="7"/>
      <c r="M177" s="7"/>
      <c r="N177" s="7"/>
      <c r="O177" s="7"/>
      <c r="P177" s="7"/>
      <c r="Q17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77" s="7"/>
      <c r="S177" s="7"/>
      <c r="T177" s="1"/>
      <c r="U177" s="99"/>
      <c r="V177" s="7" t="str">
        <f t="shared" si="9"/>
        <v/>
      </c>
    </row>
    <row r="178" spans="2:22" x14ac:dyDescent="0.25">
      <c r="B178" s="1"/>
      <c r="F178" s="7">
        <f t="shared" si="7"/>
        <v>0</v>
      </c>
      <c r="G178" s="7"/>
      <c r="H178" s="7">
        <f t="shared" si="8"/>
        <v>0</v>
      </c>
      <c r="I178" s="7">
        <f>E178*'1 Spec Ed Teacher'!$H$3</f>
        <v>0</v>
      </c>
      <c r="J178" s="7"/>
      <c r="K178" s="7"/>
      <c r="L178" s="7"/>
      <c r="M178" s="7"/>
      <c r="N178" s="7"/>
      <c r="O178" s="7"/>
      <c r="P178" s="7"/>
      <c r="Q17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78" s="7"/>
      <c r="S178" s="7"/>
      <c r="T178" s="1"/>
      <c r="U178" s="99"/>
      <c r="V178" s="7" t="str">
        <f t="shared" si="9"/>
        <v/>
      </c>
    </row>
    <row r="179" spans="2:22" x14ac:dyDescent="0.25">
      <c r="B179" s="1"/>
      <c r="F179" s="7">
        <f t="shared" si="7"/>
        <v>0</v>
      </c>
      <c r="G179" s="7"/>
      <c r="H179" s="7">
        <f t="shared" si="8"/>
        <v>0</v>
      </c>
      <c r="I179" s="7">
        <f>E179*'1 Spec Ed Teacher'!$H$3</f>
        <v>0</v>
      </c>
      <c r="J179" s="7"/>
      <c r="K179" s="7"/>
      <c r="L179" s="7"/>
      <c r="M179" s="7"/>
      <c r="N179" s="7"/>
      <c r="O179" s="7"/>
      <c r="P179" s="7"/>
      <c r="Q17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79" s="7"/>
      <c r="S179" s="7"/>
      <c r="T179" s="1"/>
      <c r="U179" s="99"/>
      <c r="V179" s="7" t="str">
        <f t="shared" si="9"/>
        <v/>
      </c>
    </row>
    <row r="180" spans="2:22" x14ac:dyDescent="0.25">
      <c r="B180" s="1"/>
      <c r="F180" s="7">
        <f t="shared" si="7"/>
        <v>0</v>
      </c>
      <c r="G180" s="7"/>
      <c r="H180" s="7">
        <f t="shared" si="8"/>
        <v>0</v>
      </c>
      <c r="I180" s="7">
        <f>E180*'1 Spec Ed Teacher'!$H$3</f>
        <v>0</v>
      </c>
      <c r="J180" s="7"/>
      <c r="K180" s="7"/>
      <c r="L180" s="7"/>
      <c r="M180" s="7"/>
      <c r="N180" s="7"/>
      <c r="O180" s="7"/>
      <c r="P180" s="7"/>
      <c r="Q18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80" s="7"/>
      <c r="S180" s="7"/>
      <c r="T180" s="1"/>
      <c r="U180" s="99"/>
      <c r="V180" s="7" t="str">
        <f t="shared" si="9"/>
        <v/>
      </c>
    </row>
    <row r="181" spans="2:22" x14ac:dyDescent="0.25">
      <c r="B181" s="1"/>
      <c r="F181" s="7">
        <f t="shared" si="7"/>
        <v>0</v>
      </c>
      <c r="G181" s="7"/>
      <c r="H181" s="7">
        <f t="shared" si="8"/>
        <v>0</v>
      </c>
      <c r="I181" s="7">
        <f>E181*'1 Spec Ed Teacher'!$H$3</f>
        <v>0</v>
      </c>
      <c r="J181" s="7"/>
      <c r="K181" s="7"/>
      <c r="L181" s="7"/>
      <c r="M181" s="7"/>
      <c r="N181" s="7"/>
      <c r="O181" s="7"/>
      <c r="P181" s="7"/>
      <c r="Q18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81" s="7"/>
      <c r="S181" s="7"/>
      <c r="T181" s="1"/>
      <c r="U181" s="99"/>
      <c r="V181" s="7" t="str">
        <f t="shared" si="9"/>
        <v/>
      </c>
    </row>
    <row r="182" spans="2:22" x14ac:dyDescent="0.25">
      <c r="B182" s="1"/>
      <c r="F182" s="7">
        <f t="shared" si="7"/>
        <v>0</v>
      </c>
      <c r="G182" s="7"/>
      <c r="H182" s="7">
        <f t="shared" si="8"/>
        <v>0</v>
      </c>
      <c r="I182" s="7">
        <f>E182*'1 Spec Ed Teacher'!$H$3</f>
        <v>0</v>
      </c>
      <c r="J182" s="7"/>
      <c r="K182" s="7"/>
      <c r="L182" s="7"/>
      <c r="M182" s="7"/>
      <c r="N182" s="7"/>
      <c r="O182" s="7"/>
      <c r="P182" s="7"/>
      <c r="Q18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82" s="7"/>
      <c r="S182" s="7"/>
      <c r="T182" s="1"/>
      <c r="U182" s="99"/>
      <c r="V182" s="7" t="str">
        <f t="shared" si="9"/>
        <v/>
      </c>
    </row>
    <row r="183" spans="2:22" x14ac:dyDescent="0.25">
      <c r="B183" s="1"/>
      <c r="F183" s="7">
        <f t="shared" si="7"/>
        <v>0</v>
      </c>
      <c r="G183" s="7"/>
      <c r="H183" s="7">
        <f t="shared" si="8"/>
        <v>0</v>
      </c>
      <c r="I183" s="7">
        <f>E183*'1 Spec Ed Teacher'!$H$3</f>
        <v>0</v>
      </c>
      <c r="J183" s="7"/>
      <c r="K183" s="7"/>
      <c r="L183" s="7"/>
      <c r="M183" s="7"/>
      <c r="N183" s="7"/>
      <c r="O183" s="7"/>
      <c r="P183" s="7"/>
      <c r="Q18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83" s="7"/>
      <c r="S183" s="7"/>
      <c r="T183" s="1"/>
      <c r="U183" s="99"/>
      <c r="V183" s="7" t="str">
        <f t="shared" si="9"/>
        <v/>
      </c>
    </row>
    <row r="184" spans="2:22" x14ac:dyDescent="0.25">
      <c r="B184" s="1"/>
      <c r="F184" s="7">
        <f t="shared" si="7"/>
        <v>0</v>
      </c>
      <c r="G184" s="7"/>
      <c r="H184" s="7">
        <f t="shared" si="8"/>
        <v>0</v>
      </c>
      <c r="I184" s="7">
        <f>E184*'1 Spec Ed Teacher'!$H$3</f>
        <v>0</v>
      </c>
      <c r="J184" s="7"/>
      <c r="K184" s="7"/>
      <c r="L184" s="7"/>
      <c r="M184" s="7"/>
      <c r="N184" s="7"/>
      <c r="O184" s="7"/>
      <c r="P184" s="7"/>
      <c r="Q18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84" s="7"/>
      <c r="S184" s="7"/>
      <c r="T184" s="1"/>
      <c r="U184" s="99"/>
      <c r="V184" s="7" t="str">
        <f t="shared" si="9"/>
        <v/>
      </c>
    </row>
    <row r="185" spans="2:22" x14ac:dyDescent="0.25">
      <c r="B185" s="1"/>
      <c r="F185" s="7">
        <f t="shared" si="7"/>
        <v>0</v>
      </c>
      <c r="G185" s="7"/>
      <c r="H185" s="7">
        <f t="shared" si="8"/>
        <v>0</v>
      </c>
      <c r="I185" s="7">
        <f>E185*'1 Spec Ed Teacher'!$H$3</f>
        <v>0</v>
      </c>
      <c r="J185" s="7"/>
      <c r="K185" s="7"/>
      <c r="L185" s="7"/>
      <c r="M185" s="7"/>
      <c r="N185" s="7"/>
      <c r="O185" s="7"/>
      <c r="P185" s="7"/>
      <c r="Q18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85" s="7"/>
      <c r="S185" s="7"/>
      <c r="T185" s="1"/>
      <c r="U185" s="99"/>
      <c r="V185" s="7" t="str">
        <f t="shared" si="9"/>
        <v/>
      </c>
    </row>
    <row r="186" spans="2:22" x14ac:dyDescent="0.25">
      <c r="B186" s="1"/>
      <c r="F186" s="7">
        <f t="shared" si="7"/>
        <v>0</v>
      </c>
      <c r="G186" s="7"/>
      <c r="H186" s="7">
        <f t="shared" si="8"/>
        <v>0</v>
      </c>
      <c r="I186" s="7">
        <f>E186*'1 Spec Ed Teacher'!$H$3</f>
        <v>0</v>
      </c>
      <c r="J186" s="7"/>
      <c r="K186" s="7"/>
      <c r="L186" s="7"/>
      <c r="M186" s="7"/>
      <c r="N186" s="7"/>
      <c r="O186" s="7"/>
      <c r="P186" s="7"/>
      <c r="Q18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86" s="7"/>
      <c r="S186" s="7"/>
      <c r="T186" s="1"/>
      <c r="U186" s="99"/>
      <c r="V186" s="7" t="str">
        <f t="shared" si="9"/>
        <v/>
      </c>
    </row>
    <row r="187" spans="2:22" x14ac:dyDescent="0.25">
      <c r="B187" s="1"/>
      <c r="F187" s="7">
        <f t="shared" si="7"/>
        <v>0</v>
      </c>
      <c r="G187" s="7"/>
      <c r="H187" s="7">
        <f t="shared" si="8"/>
        <v>0</v>
      </c>
      <c r="I187" s="7">
        <f>E187*'1 Spec Ed Teacher'!$H$3</f>
        <v>0</v>
      </c>
      <c r="J187" s="7"/>
      <c r="K187" s="7"/>
      <c r="L187" s="7"/>
      <c r="M187" s="7"/>
      <c r="N187" s="7"/>
      <c r="O187" s="7"/>
      <c r="P187" s="7"/>
      <c r="Q18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87" s="7"/>
      <c r="S187" s="7"/>
      <c r="T187" s="1"/>
      <c r="U187" s="99"/>
      <c r="V187" s="7" t="str">
        <f t="shared" si="9"/>
        <v/>
      </c>
    </row>
    <row r="188" spans="2:22" x14ac:dyDescent="0.25">
      <c r="B188" s="1"/>
      <c r="F188" s="7">
        <f t="shared" si="7"/>
        <v>0</v>
      </c>
      <c r="G188" s="7"/>
      <c r="H188" s="7">
        <f t="shared" si="8"/>
        <v>0</v>
      </c>
      <c r="I188" s="7">
        <f>E188*'1 Spec Ed Teacher'!$H$3</f>
        <v>0</v>
      </c>
      <c r="J188" s="7"/>
      <c r="K188" s="7"/>
      <c r="L188" s="7"/>
      <c r="M188" s="7"/>
      <c r="N188" s="7"/>
      <c r="O188" s="7"/>
      <c r="P188" s="7"/>
      <c r="Q18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88" s="7"/>
      <c r="S188" s="7"/>
      <c r="T188" s="1"/>
      <c r="U188" s="99"/>
      <c r="V188" s="7" t="str">
        <f t="shared" si="9"/>
        <v/>
      </c>
    </row>
    <row r="189" spans="2:22" x14ac:dyDescent="0.25">
      <c r="B189" s="1"/>
      <c r="F189" s="7">
        <f t="shared" si="7"/>
        <v>0</v>
      </c>
      <c r="G189" s="7"/>
      <c r="H189" s="7">
        <f t="shared" si="8"/>
        <v>0</v>
      </c>
      <c r="I189" s="7">
        <f>E189*'1 Spec Ed Teacher'!$H$3</f>
        <v>0</v>
      </c>
      <c r="J189" s="7"/>
      <c r="K189" s="7"/>
      <c r="L189" s="7"/>
      <c r="M189" s="7"/>
      <c r="N189" s="7"/>
      <c r="O189" s="7"/>
      <c r="P189" s="7"/>
      <c r="Q18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89" s="7"/>
      <c r="S189" s="7"/>
      <c r="T189" s="1"/>
      <c r="U189" s="99"/>
      <c r="V189" s="7" t="str">
        <f t="shared" si="9"/>
        <v/>
      </c>
    </row>
    <row r="190" spans="2:22" x14ac:dyDescent="0.25">
      <c r="B190" s="1"/>
      <c r="F190" s="7">
        <f t="shared" si="7"/>
        <v>0</v>
      </c>
      <c r="G190" s="7"/>
      <c r="H190" s="7">
        <f t="shared" si="8"/>
        <v>0</v>
      </c>
      <c r="I190" s="7">
        <f>E190*'1 Spec Ed Teacher'!$H$3</f>
        <v>0</v>
      </c>
      <c r="J190" s="7"/>
      <c r="K190" s="7"/>
      <c r="L190" s="7"/>
      <c r="M190" s="7"/>
      <c r="N190" s="7"/>
      <c r="O190" s="7"/>
      <c r="P190" s="7"/>
      <c r="Q19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90" s="7"/>
      <c r="S190" s="7"/>
      <c r="T190" s="1"/>
      <c r="U190" s="99"/>
      <c r="V190" s="7" t="str">
        <f t="shared" si="9"/>
        <v/>
      </c>
    </row>
    <row r="191" spans="2:22" x14ac:dyDescent="0.25">
      <c r="B191" s="1"/>
      <c r="F191" s="7">
        <f t="shared" si="7"/>
        <v>0</v>
      </c>
      <c r="G191" s="7"/>
      <c r="H191" s="7">
        <f t="shared" si="8"/>
        <v>0</v>
      </c>
      <c r="I191" s="7">
        <f>E191*'1 Spec Ed Teacher'!$H$3</f>
        <v>0</v>
      </c>
      <c r="J191" s="7"/>
      <c r="K191" s="7"/>
      <c r="L191" s="7"/>
      <c r="M191" s="7"/>
      <c r="N191" s="7"/>
      <c r="O191" s="7"/>
      <c r="P191" s="7"/>
      <c r="Q19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91" s="7"/>
      <c r="S191" s="7"/>
      <c r="T191" s="1"/>
      <c r="U191" s="99"/>
      <c r="V191" s="7" t="str">
        <f t="shared" si="9"/>
        <v/>
      </c>
    </row>
    <row r="192" spans="2:22" x14ac:dyDescent="0.25">
      <c r="B192" s="1"/>
      <c r="F192" s="7">
        <f t="shared" si="7"/>
        <v>0</v>
      </c>
      <c r="G192" s="7"/>
      <c r="H192" s="7">
        <f t="shared" si="8"/>
        <v>0</v>
      </c>
      <c r="I192" s="7">
        <f>E192*'1 Spec Ed Teacher'!$H$3</f>
        <v>0</v>
      </c>
      <c r="J192" s="7"/>
      <c r="K192" s="7"/>
      <c r="L192" s="7"/>
      <c r="M192" s="7"/>
      <c r="N192" s="7"/>
      <c r="O192" s="7"/>
      <c r="P192" s="7"/>
      <c r="Q19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92" s="7"/>
      <c r="S192" s="7"/>
      <c r="T192" s="1"/>
      <c r="U192" s="99"/>
      <c r="V192" s="7" t="str">
        <f t="shared" si="9"/>
        <v/>
      </c>
    </row>
    <row r="193" spans="2:22" x14ac:dyDescent="0.25">
      <c r="B193" s="1"/>
      <c r="F193" s="7">
        <f t="shared" si="7"/>
        <v>0</v>
      </c>
      <c r="G193" s="7"/>
      <c r="H193" s="7">
        <f t="shared" si="8"/>
        <v>0</v>
      </c>
      <c r="I193" s="7">
        <f>E193*'1 Spec Ed Teacher'!$H$3</f>
        <v>0</v>
      </c>
      <c r="J193" s="7"/>
      <c r="K193" s="7"/>
      <c r="L193" s="7"/>
      <c r="M193" s="7"/>
      <c r="N193" s="7"/>
      <c r="O193" s="7"/>
      <c r="P193" s="7"/>
      <c r="Q19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93" s="7"/>
      <c r="S193" s="7"/>
      <c r="T193" s="1"/>
      <c r="U193" s="99"/>
      <c r="V193" s="7" t="str">
        <f t="shared" si="9"/>
        <v/>
      </c>
    </row>
    <row r="194" spans="2:22" x14ac:dyDescent="0.25">
      <c r="B194" s="1"/>
      <c r="F194" s="7">
        <f t="shared" si="7"/>
        <v>0</v>
      </c>
      <c r="G194" s="7"/>
      <c r="H194" s="7">
        <f t="shared" si="8"/>
        <v>0</v>
      </c>
      <c r="I194" s="7">
        <f>E194*'1 Spec Ed Teacher'!$H$3</f>
        <v>0</v>
      </c>
      <c r="J194" s="7"/>
      <c r="K194" s="7"/>
      <c r="L194" s="7"/>
      <c r="M194" s="7"/>
      <c r="N194" s="7"/>
      <c r="O194" s="7"/>
      <c r="P194" s="7"/>
      <c r="Q19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94" s="7"/>
      <c r="S194" s="7"/>
      <c r="T194" s="1"/>
      <c r="U194" s="99"/>
      <c r="V194" s="7" t="str">
        <f t="shared" si="9"/>
        <v/>
      </c>
    </row>
    <row r="195" spans="2:22" x14ac:dyDescent="0.25">
      <c r="B195" s="1"/>
      <c r="F195" s="7">
        <f t="shared" si="7"/>
        <v>0</v>
      </c>
      <c r="G195" s="7"/>
      <c r="H195" s="7">
        <f t="shared" si="8"/>
        <v>0</v>
      </c>
      <c r="I195" s="7">
        <f>E195*'1 Spec Ed Teacher'!$H$3</f>
        <v>0</v>
      </c>
      <c r="J195" s="7"/>
      <c r="K195" s="7"/>
      <c r="L195" s="7"/>
      <c r="M195" s="7"/>
      <c r="N195" s="7"/>
      <c r="O195" s="7"/>
      <c r="P195" s="7"/>
      <c r="Q19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95" s="7"/>
      <c r="S195" s="7"/>
      <c r="T195" s="1"/>
      <c r="U195" s="99"/>
      <c r="V195" s="7" t="str">
        <f t="shared" si="9"/>
        <v/>
      </c>
    </row>
    <row r="196" spans="2:22" x14ac:dyDescent="0.25">
      <c r="B196" s="1"/>
      <c r="F196" s="7">
        <f t="shared" si="7"/>
        <v>0</v>
      </c>
      <c r="G196" s="7"/>
      <c r="H196" s="7">
        <f t="shared" si="8"/>
        <v>0</v>
      </c>
      <c r="I196" s="7">
        <f>E196*'1 Spec Ed Teacher'!$H$3</f>
        <v>0</v>
      </c>
      <c r="J196" s="7"/>
      <c r="K196" s="7"/>
      <c r="L196" s="7"/>
      <c r="M196" s="7"/>
      <c r="N196" s="7"/>
      <c r="O196" s="7"/>
      <c r="P196" s="7"/>
      <c r="Q19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96" s="7"/>
      <c r="S196" s="7"/>
      <c r="T196" s="1"/>
      <c r="U196" s="99"/>
      <c r="V196" s="7" t="str">
        <f t="shared" si="9"/>
        <v/>
      </c>
    </row>
    <row r="197" spans="2:22" x14ac:dyDescent="0.25">
      <c r="B197" s="1"/>
      <c r="F197" s="7">
        <f t="shared" ref="F197:F260" si="10">E197*0.14</f>
        <v>0</v>
      </c>
      <c r="G197" s="7"/>
      <c r="H197" s="7">
        <f t="shared" ref="H197:H260" si="11">E197*0.0145</f>
        <v>0</v>
      </c>
      <c r="I197" s="7">
        <f>E197*'1 Spec Ed Teacher'!$H$3</f>
        <v>0</v>
      </c>
      <c r="J197" s="7"/>
      <c r="K197" s="7"/>
      <c r="L197" s="7"/>
      <c r="M197" s="7"/>
      <c r="N197" s="7"/>
      <c r="O197" s="7"/>
      <c r="P197" s="7"/>
      <c r="Q19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97" s="7"/>
      <c r="S197" s="7"/>
      <c r="T197" s="1"/>
      <c r="U197" s="99"/>
      <c r="V197" s="7" t="str">
        <f t="shared" ref="V197:V260" si="12">IFERROR(IF(S197&gt;0,S197/T197*U197,Q197/T197*U197),"")</f>
        <v/>
      </c>
    </row>
    <row r="198" spans="2:22" x14ac:dyDescent="0.25">
      <c r="B198" s="1"/>
      <c r="F198" s="7">
        <f t="shared" si="10"/>
        <v>0</v>
      </c>
      <c r="G198" s="7"/>
      <c r="H198" s="7">
        <f t="shared" si="11"/>
        <v>0</v>
      </c>
      <c r="I198" s="7">
        <f>E198*'1 Spec Ed Teacher'!$H$3</f>
        <v>0</v>
      </c>
      <c r="J198" s="7"/>
      <c r="K198" s="7"/>
      <c r="L198" s="7"/>
      <c r="M198" s="7"/>
      <c r="N198" s="7"/>
      <c r="O198" s="7"/>
      <c r="P198" s="7"/>
      <c r="Q19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98" s="7"/>
      <c r="S198" s="7"/>
      <c r="T198" s="1"/>
      <c r="U198" s="99"/>
      <c r="V198" s="7" t="str">
        <f t="shared" si="12"/>
        <v/>
      </c>
    </row>
    <row r="199" spans="2:22" x14ac:dyDescent="0.25">
      <c r="B199" s="1"/>
      <c r="F199" s="7">
        <f t="shared" si="10"/>
        <v>0</v>
      </c>
      <c r="G199" s="7"/>
      <c r="H199" s="7">
        <f t="shared" si="11"/>
        <v>0</v>
      </c>
      <c r="I199" s="7">
        <f>E199*'1 Spec Ed Teacher'!$H$3</f>
        <v>0</v>
      </c>
      <c r="J199" s="7"/>
      <c r="K199" s="7"/>
      <c r="L199" s="7"/>
      <c r="M199" s="7"/>
      <c r="N199" s="7"/>
      <c r="O199" s="7"/>
      <c r="P199" s="7"/>
      <c r="Q19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199" s="7"/>
      <c r="S199" s="7"/>
      <c r="T199" s="1"/>
      <c r="U199" s="99"/>
      <c r="V199" s="7" t="str">
        <f t="shared" si="12"/>
        <v/>
      </c>
    </row>
    <row r="200" spans="2:22" x14ac:dyDescent="0.25">
      <c r="B200" s="1"/>
      <c r="F200" s="7">
        <f t="shared" si="10"/>
        <v>0</v>
      </c>
      <c r="G200" s="7"/>
      <c r="H200" s="7">
        <f t="shared" si="11"/>
        <v>0</v>
      </c>
      <c r="I200" s="7">
        <f>E200*'1 Spec Ed Teacher'!$H$3</f>
        <v>0</v>
      </c>
      <c r="J200" s="7"/>
      <c r="K200" s="7"/>
      <c r="L200" s="7"/>
      <c r="M200" s="7"/>
      <c r="N200" s="7"/>
      <c r="O200" s="7"/>
      <c r="P200" s="7"/>
      <c r="Q20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00" s="7"/>
      <c r="S200" s="7"/>
      <c r="T200" s="1"/>
      <c r="U200" s="99"/>
      <c r="V200" s="7" t="str">
        <f t="shared" si="12"/>
        <v/>
      </c>
    </row>
    <row r="201" spans="2:22" x14ac:dyDescent="0.25">
      <c r="B201" s="1"/>
      <c r="F201" s="7">
        <f t="shared" si="10"/>
        <v>0</v>
      </c>
      <c r="G201" s="7"/>
      <c r="H201" s="7">
        <f t="shared" si="11"/>
        <v>0</v>
      </c>
      <c r="I201" s="7">
        <f>E201*'1 Spec Ed Teacher'!$H$3</f>
        <v>0</v>
      </c>
      <c r="J201" s="7"/>
      <c r="K201" s="7"/>
      <c r="L201" s="7"/>
      <c r="M201" s="7"/>
      <c r="N201" s="7"/>
      <c r="O201" s="7"/>
      <c r="P201" s="7"/>
      <c r="Q20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01" s="7"/>
      <c r="S201" s="7"/>
      <c r="T201" s="1"/>
      <c r="U201" s="99"/>
      <c r="V201" s="7" t="str">
        <f t="shared" si="12"/>
        <v/>
      </c>
    </row>
    <row r="202" spans="2:22" x14ac:dyDescent="0.25">
      <c r="B202" s="1"/>
      <c r="F202" s="7">
        <f t="shared" si="10"/>
        <v>0</v>
      </c>
      <c r="G202" s="7"/>
      <c r="H202" s="7">
        <f t="shared" si="11"/>
        <v>0</v>
      </c>
      <c r="I202" s="7">
        <f>E202*'1 Spec Ed Teacher'!$H$3</f>
        <v>0</v>
      </c>
      <c r="J202" s="7"/>
      <c r="K202" s="7"/>
      <c r="L202" s="7"/>
      <c r="M202" s="7"/>
      <c r="N202" s="7"/>
      <c r="O202" s="7"/>
      <c r="P202" s="7"/>
      <c r="Q20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02" s="7"/>
      <c r="S202" s="7"/>
      <c r="T202" s="1"/>
      <c r="U202" s="99"/>
      <c r="V202" s="7" t="str">
        <f t="shared" si="12"/>
        <v/>
      </c>
    </row>
    <row r="203" spans="2:22" x14ac:dyDescent="0.25">
      <c r="B203" s="1"/>
      <c r="F203" s="7">
        <f t="shared" si="10"/>
        <v>0</v>
      </c>
      <c r="G203" s="7"/>
      <c r="H203" s="7">
        <f t="shared" si="11"/>
        <v>0</v>
      </c>
      <c r="I203" s="7">
        <f>E203*'1 Spec Ed Teacher'!$H$3</f>
        <v>0</v>
      </c>
      <c r="J203" s="7"/>
      <c r="K203" s="7"/>
      <c r="L203" s="7"/>
      <c r="M203" s="7"/>
      <c r="N203" s="7"/>
      <c r="O203" s="7"/>
      <c r="P203" s="7"/>
      <c r="Q20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03" s="7"/>
      <c r="S203" s="7"/>
      <c r="T203" s="1"/>
      <c r="U203" s="99"/>
      <c r="V203" s="7" t="str">
        <f t="shared" si="12"/>
        <v/>
      </c>
    </row>
    <row r="204" spans="2:22" x14ac:dyDescent="0.25">
      <c r="B204" s="1"/>
      <c r="F204" s="7">
        <f t="shared" si="10"/>
        <v>0</v>
      </c>
      <c r="G204" s="7"/>
      <c r="H204" s="7">
        <f t="shared" si="11"/>
        <v>0</v>
      </c>
      <c r="I204" s="7">
        <f>E204*'1 Spec Ed Teacher'!$H$3</f>
        <v>0</v>
      </c>
      <c r="J204" s="7"/>
      <c r="K204" s="7"/>
      <c r="L204" s="7"/>
      <c r="M204" s="7"/>
      <c r="N204" s="7"/>
      <c r="O204" s="7"/>
      <c r="P204" s="7"/>
      <c r="Q20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04" s="7"/>
      <c r="S204" s="7"/>
      <c r="T204" s="1"/>
      <c r="U204" s="99"/>
      <c r="V204" s="7" t="str">
        <f t="shared" si="12"/>
        <v/>
      </c>
    </row>
    <row r="205" spans="2:22" x14ac:dyDescent="0.25">
      <c r="B205" s="1"/>
      <c r="F205" s="7">
        <f t="shared" si="10"/>
        <v>0</v>
      </c>
      <c r="G205" s="7"/>
      <c r="H205" s="7">
        <f t="shared" si="11"/>
        <v>0</v>
      </c>
      <c r="I205" s="7">
        <f>E205*'1 Spec Ed Teacher'!$H$3</f>
        <v>0</v>
      </c>
      <c r="J205" s="7"/>
      <c r="K205" s="7"/>
      <c r="L205" s="7"/>
      <c r="M205" s="7"/>
      <c r="N205" s="7"/>
      <c r="O205" s="7"/>
      <c r="P205" s="7"/>
      <c r="Q20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05" s="7"/>
      <c r="S205" s="7"/>
      <c r="T205" s="1"/>
      <c r="U205" s="99"/>
      <c r="V205" s="7" t="str">
        <f t="shared" si="12"/>
        <v/>
      </c>
    </row>
    <row r="206" spans="2:22" x14ac:dyDescent="0.25">
      <c r="B206" s="1"/>
      <c r="F206" s="7">
        <f t="shared" si="10"/>
        <v>0</v>
      </c>
      <c r="G206" s="7"/>
      <c r="H206" s="7">
        <f t="shared" si="11"/>
        <v>0</v>
      </c>
      <c r="I206" s="7">
        <f>E206*'1 Spec Ed Teacher'!$H$3</f>
        <v>0</v>
      </c>
      <c r="J206" s="7"/>
      <c r="K206" s="7"/>
      <c r="L206" s="7"/>
      <c r="M206" s="7"/>
      <c r="N206" s="7"/>
      <c r="O206" s="7"/>
      <c r="P206" s="7"/>
      <c r="Q20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06" s="7"/>
      <c r="S206" s="7"/>
      <c r="T206" s="1"/>
      <c r="U206" s="99"/>
      <c r="V206" s="7" t="str">
        <f t="shared" si="12"/>
        <v/>
      </c>
    </row>
    <row r="207" spans="2:22" x14ac:dyDescent="0.25">
      <c r="B207" s="1"/>
      <c r="F207" s="7">
        <f t="shared" si="10"/>
        <v>0</v>
      </c>
      <c r="G207" s="7"/>
      <c r="H207" s="7">
        <f t="shared" si="11"/>
        <v>0</v>
      </c>
      <c r="I207" s="7">
        <f>E207*'1 Spec Ed Teacher'!$H$3</f>
        <v>0</v>
      </c>
      <c r="J207" s="7"/>
      <c r="K207" s="7"/>
      <c r="L207" s="7"/>
      <c r="M207" s="7"/>
      <c r="N207" s="7"/>
      <c r="O207" s="7"/>
      <c r="P207" s="7"/>
      <c r="Q20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07" s="7"/>
      <c r="S207" s="7"/>
      <c r="T207" s="1"/>
      <c r="U207" s="99"/>
      <c r="V207" s="7" t="str">
        <f t="shared" si="12"/>
        <v/>
      </c>
    </row>
    <row r="208" spans="2:22" x14ac:dyDescent="0.25">
      <c r="B208" s="1"/>
      <c r="F208" s="7">
        <f t="shared" si="10"/>
        <v>0</v>
      </c>
      <c r="G208" s="7"/>
      <c r="H208" s="7">
        <f t="shared" si="11"/>
        <v>0</v>
      </c>
      <c r="I208" s="7">
        <f>E208*'1 Spec Ed Teacher'!$H$3</f>
        <v>0</v>
      </c>
      <c r="J208" s="7"/>
      <c r="K208" s="7"/>
      <c r="L208" s="7"/>
      <c r="M208" s="7"/>
      <c r="N208" s="7"/>
      <c r="O208" s="7"/>
      <c r="P208" s="7"/>
      <c r="Q20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08" s="7"/>
      <c r="S208" s="7"/>
      <c r="T208" s="1"/>
      <c r="U208" s="99"/>
      <c r="V208" s="7" t="str">
        <f t="shared" si="12"/>
        <v/>
      </c>
    </row>
    <row r="209" spans="2:22" x14ac:dyDescent="0.25">
      <c r="B209" s="1"/>
      <c r="F209" s="7">
        <f t="shared" si="10"/>
        <v>0</v>
      </c>
      <c r="G209" s="7"/>
      <c r="H209" s="7">
        <f t="shared" si="11"/>
        <v>0</v>
      </c>
      <c r="I209" s="7">
        <f>E209*'1 Spec Ed Teacher'!$H$3</f>
        <v>0</v>
      </c>
      <c r="J209" s="7"/>
      <c r="K209" s="7"/>
      <c r="L209" s="7"/>
      <c r="M209" s="7"/>
      <c r="N209" s="7"/>
      <c r="O209" s="7"/>
      <c r="P209" s="7"/>
      <c r="Q20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09" s="7"/>
      <c r="S209" s="7"/>
      <c r="T209" s="1"/>
      <c r="U209" s="99"/>
      <c r="V209" s="7" t="str">
        <f t="shared" si="12"/>
        <v/>
      </c>
    </row>
    <row r="210" spans="2:22" x14ac:dyDescent="0.25">
      <c r="B210" s="1"/>
      <c r="F210" s="7">
        <f t="shared" si="10"/>
        <v>0</v>
      </c>
      <c r="G210" s="7"/>
      <c r="H210" s="7">
        <f t="shared" si="11"/>
        <v>0</v>
      </c>
      <c r="I210" s="7">
        <f>E210*'1 Spec Ed Teacher'!$H$3</f>
        <v>0</v>
      </c>
      <c r="J210" s="7"/>
      <c r="K210" s="7"/>
      <c r="L210" s="7"/>
      <c r="M210" s="7"/>
      <c r="N210" s="7"/>
      <c r="O210" s="7"/>
      <c r="P210" s="7"/>
      <c r="Q21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10" s="7"/>
      <c r="S210" s="7"/>
      <c r="T210" s="1"/>
      <c r="U210" s="99"/>
      <c r="V210" s="7" t="str">
        <f t="shared" si="12"/>
        <v/>
      </c>
    </row>
    <row r="211" spans="2:22" x14ac:dyDescent="0.25">
      <c r="B211" s="1"/>
      <c r="F211" s="7">
        <f t="shared" si="10"/>
        <v>0</v>
      </c>
      <c r="G211" s="7"/>
      <c r="H211" s="7">
        <f t="shared" si="11"/>
        <v>0</v>
      </c>
      <c r="I211" s="7">
        <f>E211*'1 Spec Ed Teacher'!$H$3</f>
        <v>0</v>
      </c>
      <c r="J211" s="7"/>
      <c r="K211" s="7"/>
      <c r="L211" s="7"/>
      <c r="M211" s="7"/>
      <c r="N211" s="7"/>
      <c r="O211" s="7"/>
      <c r="P211" s="7"/>
      <c r="Q21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11" s="7"/>
      <c r="S211" s="7"/>
      <c r="T211" s="1"/>
      <c r="U211" s="99"/>
      <c r="V211" s="7" t="str">
        <f t="shared" si="12"/>
        <v/>
      </c>
    </row>
    <row r="212" spans="2:22" x14ac:dyDescent="0.25">
      <c r="B212" s="1"/>
      <c r="F212" s="7">
        <f t="shared" si="10"/>
        <v>0</v>
      </c>
      <c r="G212" s="7"/>
      <c r="H212" s="7">
        <f t="shared" si="11"/>
        <v>0</v>
      </c>
      <c r="I212" s="7">
        <f>E212*'1 Spec Ed Teacher'!$H$3</f>
        <v>0</v>
      </c>
      <c r="J212" s="7"/>
      <c r="K212" s="7"/>
      <c r="L212" s="7"/>
      <c r="M212" s="7"/>
      <c r="N212" s="7"/>
      <c r="O212" s="7"/>
      <c r="P212" s="7"/>
      <c r="Q21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12" s="7"/>
      <c r="S212" s="7"/>
      <c r="T212" s="1"/>
      <c r="U212" s="99"/>
      <c r="V212" s="7" t="str">
        <f t="shared" si="12"/>
        <v/>
      </c>
    </row>
    <row r="213" spans="2:22" x14ac:dyDescent="0.25">
      <c r="B213" s="1"/>
      <c r="F213" s="7">
        <f t="shared" si="10"/>
        <v>0</v>
      </c>
      <c r="G213" s="7"/>
      <c r="H213" s="7">
        <f t="shared" si="11"/>
        <v>0</v>
      </c>
      <c r="I213" s="7">
        <f>E213*'1 Spec Ed Teacher'!$H$3</f>
        <v>0</v>
      </c>
      <c r="J213" s="7"/>
      <c r="K213" s="7"/>
      <c r="L213" s="7"/>
      <c r="M213" s="7"/>
      <c r="N213" s="7"/>
      <c r="O213" s="7"/>
      <c r="P213" s="7"/>
      <c r="Q21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13" s="7"/>
      <c r="S213" s="7"/>
      <c r="T213" s="1"/>
      <c r="U213" s="99"/>
      <c r="V213" s="7" t="str">
        <f t="shared" si="12"/>
        <v/>
      </c>
    </row>
    <row r="214" spans="2:22" x14ac:dyDescent="0.25">
      <c r="B214" s="1"/>
      <c r="F214" s="7">
        <f t="shared" si="10"/>
        <v>0</v>
      </c>
      <c r="G214" s="7"/>
      <c r="H214" s="7">
        <f t="shared" si="11"/>
        <v>0</v>
      </c>
      <c r="I214" s="7">
        <f>E214*'1 Spec Ed Teacher'!$H$3</f>
        <v>0</v>
      </c>
      <c r="J214" s="7"/>
      <c r="K214" s="7"/>
      <c r="L214" s="7"/>
      <c r="M214" s="7"/>
      <c r="N214" s="7"/>
      <c r="O214" s="7"/>
      <c r="P214" s="7"/>
      <c r="Q21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14" s="7"/>
      <c r="S214" s="7"/>
      <c r="T214" s="1"/>
      <c r="U214" s="99"/>
      <c r="V214" s="7" t="str">
        <f t="shared" si="12"/>
        <v/>
      </c>
    </row>
    <row r="215" spans="2:22" x14ac:dyDescent="0.25">
      <c r="B215" s="1"/>
      <c r="F215" s="7">
        <f t="shared" si="10"/>
        <v>0</v>
      </c>
      <c r="G215" s="7"/>
      <c r="H215" s="7">
        <f t="shared" si="11"/>
        <v>0</v>
      </c>
      <c r="I215" s="7">
        <f>E215*'1 Spec Ed Teacher'!$H$3</f>
        <v>0</v>
      </c>
      <c r="J215" s="7"/>
      <c r="K215" s="7"/>
      <c r="L215" s="7"/>
      <c r="M215" s="7"/>
      <c r="N215" s="7"/>
      <c r="O215" s="7"/>
      <c r="P215" s="7"/>
      <c r="Q21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15" s="7"/>
      <c r="S215" s="7"/>
      <c r="T215" s="1"/>
      <c r="U215" s="99"/>
      <c r="V215" s="7" t="str">
        <f t="shared" si="12"/>
        <v/>
      </c>
    </row>
    <row r="216" spans="2:22" x14ac:dyDescent="0.25">
      <c r="B216" s="1"/>
      <c r="F216" s="7">
        <f t="shared" si="10"/>
        <v>0</v>
      </c>
      <c r="G216" s="7"/>
      <c r="H216" s="7">
        <f t="shared" si="11"/>
        <v>0</v>
      </c>
      <c r="I216" s="7">
        <f>E216*'1 Spec Ed Teacher'!$H$3</f>
        <v>0</v>
      </c>
      <c r="J216" s="7"/>
      <c r="K216" s="7"/>
      <c r="L216" s="7"/>
      <c r="M216" s="7"/>
      <c r="N216" s="7"/>
      <c r="O216" s="7"/>
      <c r="P216" s="7"/>
      <c r="Q21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16" s="7"/>
      <c r="S216" s="7"/>
      <c r="T216" s="1"/>
      <c r="U216" s="99"/>
      <c r="V216" s="7" t="str">
        <f t="shared" si="12"/>
        <v/>
      </c>
    </row>
    <row r="217" spans="2:22" x14ac:dyDescent="0.25">
      <c r="B217" s="1"/>
      <c r="F217" s="7">
        <f t="shared" si="10"/>
        <v>0</v>
      </c>
      <c r="G217" s="7"/>
      <c r="H217" s="7">
        <f t="shared" si="11"/>
        <v>0</v>
      </c>
      <c r="I217" s="7">
        <f>E217*'1 Spec Ed Teacher'!$H$3</f>
        <v>0</v>
      </c>
      <c r="J217" s="7"/>
      <c r="K217" s="7"/>
      <c r="L217" s="7"/>
      <c r="M217" s="7"/>
      <c r="N217" s="7"/>
      <c r="O217" s="7"/>
      <c r="P217" s="7"/>
      <c r="Q21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17" s="7"/>
      <c r="S217" s="7"/>
      <c r="T217" s="1"/>
      <c r="U217" s="99"/>
      <c r="V217" s="7" t="str">
        <f t="shared" si="12"/>
        <v/>
      </c>
    </row>
    <row r="218" spans="2:22" x14ac:dyDescent="0.25">
      <c r="B218" s="1"/>
      <c r="F218" s="7">
        <f t="shared" si="10"/>
        <v>0</v>
      </c>
      <c r="G218" s="7"/>
      <c r="H218" s="7">
        <f t="shared" si="11"/>
        <v>0</v>
      </c>
      <c r="I218" s="7">
        <f>E218*'1 Spec Ed Teacher'!$H$3</f>
        <v>0</v>
      </c>
      <c r="J218" s="7"/>
      <c r="K218" s="7"/>
      <c r="L218" s="7"/>
      <c r="M218" s="7"/>
      <c r="N218" s="7"/>
      <c r="O218" s="7"/>
      <c r="P218" s="7"/>
      <c r="Q21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18" s="7"/>
      <c r="S218" s="7"/>
      <c r="T218" s="1"/>
      <c r="U218" s="99"/>
      <c r="V218" s="7" t="str">
        <f t="shared" si="12"/>
        <v/>
      </c>
    </row>
    <row r="219" spans="2:22" x14ac:dyDescent="0.25">
      <c r="B219" s="1"/>
      <c r="F219" s="7">
        <f t="shared" si="10"/>
        <v>0</v>
      </c>
      <c r="G219" s="7"/>
      <c r="H219" s="7">
        <f t="shared" si="11"/>
        <v>0</v>
      </c>
      <c r="I219" s="7">
        <f>E219*'1 Spec Ed Teacher'!$H$3</f>
        <v>0</v>
      </c>
      <c r="J219" s="7"/>
      <c r="K219" s="7"/>
      <c r="L219" s="7"/>
      <c r="M219" s="7"/>
      <c r="N219" s="7"/>
      <c r="O219" s="7"/>
      <c r="P219" s="7"/>
      <c r="Q21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19" s="7"/>
      <c r="S219" s="7"/>
      <c r="T219" s="1"/>
      <c r="U219" s="99"/>
      <c r="V219" s="7" t="str">
        <f t="shared" si="12"/>
        <v/>
      </c>
    </row>
    <row r="220" spans="2:22" x14ac:dyDescent="0.25">
      <c r="B220" s="1"/>
      <c r="F220" s="7">
        <f t="shared" si="10"/>
        <v>0</v>
      </c>
      <c r="G220" s="7"/>
      <c r="H220" s="7">
        <f t="shared" si="11"/>
        <v>0</v>
      </c>
      <c r="I220" s="7">
        <f>E220*'1 Spec Ed Teacher'!$H$3</f>
        <v>0</v>
      </c>
      <c r="J220" s="7"/>
      <c r="K220" s="7"/>
      <c r="L220" s="7"/>
      <c r="M220" s="7"/>
      <c r="N220" s="7"/>
      <c r="O220" s="7"/>
      <c r="P220" s="7"/>
      <c r="Q22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20" s="7"/>
      <c r="S220" s="7"/>
      <c r="T220" s="1"/>
      <c r="U220" s="99"/>
      <c r="V220" s="7" t="str">
        <f t="shared" si="12"/>
        <v/>
      </c>
    </row>
    <row r="221" spans="2:22" x14ac:dyDescent="0.25">
      <c r="B221" s="1"/>
      <c r="F221" s="7">
        <f t="shared" si="10"/>
        <v>0</v>
      </c>
      <c r="G221" s="7"/>
      <c r="H221" s="7">
        <f t="shared" si="11"/>
        <v>0</v>
      </c>
      <c r="I221" s="7">
        <f>E221*'1 Spec Ed Teacher'!$H$3</f>
        <v>0</v>
      </c>
      <c r="J221" s="7"/>
      <c r="K221" s="7"/>
      <c r="L221" s="7"/>
      <c r="M221" s="7"/>
      <c r="N221" s="7"/>
      <c r="O221" s="7"/>
      <c r="P221" s="7"/>
      <c r="Q22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21" s="7"/>
      <c r="S221" s="7"/>
      <c r="T221" s="1"/>
      <c r="U221" s="99"/>
      <c r="V221" s="7" t="str">
        <f t="shared" si="12"/>
        <v/>
      </c>
    </row>
    <row r="222" spans="2:22" x14ac:dyDescent="0.25">
      <c r="B222" s="1"/>
      <c r="F222" s="7">
        <f t="shared" si="10"/>
        <v>0</v>
      </c>
      <c r="G222" s="7"/>
      <c r="H222" s="7">
        <f t="shared" si="11"/>
        <v>0</v>
      </c>
      <c r="I222" s="7">
        <f>E222*'1 Spec Ed Teacher'!$H$3</f>
        <v>0</v>
      </c>
      <c r="J222" s="7"/>
      <c r="K222" s="7"/>
      <c r="L222" s="7"/>
      <c r="M222" s="7"/>
      <c r="N222" s="7"/>
      <c r="O222" s="7"/>
      <c r="P222" s="7"/>
      <c r="Q22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22" s="7"/>
      <c r="S222" s="7"/>
      <c r="T222" s="1"/>
      <c r="U222" s="99"/>
      <c r="V222" s="7" t="str">
        <f t="shared" si="12"/>
        <v/>
      </c>
    </row>
    <row r="223" spans="2:22" x14ac:dyDescent="0.25">
      <c r="B223" s="1"/>
      <c r="F223" s="7">
        <f t="shared" si="10"/>
        <v>0</v>
      </c>
      <c r="G223" s="7"/>
      <c r="H223" s="7">
        <f t="shared" si="11"/>
        <v>0</v>
      </c>
      <c r="I223" s="7">
        <f>E223*'1 Spec Ed Teacher'!$H$3</f>
        <v>0</v>
      </c>
      <c r="J223" s="7"/>
      <c r="K223" s="7"/>
      <c r="L223" s="7"/>
      <c r="M223" s="7"/>
      <c r="N223" s="7"/>
      <c r="O223" s="7"/>
      <c r="P223" s="7"/>
      <c r="Q22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23" s="7"/>
      <c r="S223" s="7"/>
      <c r="T223" s="1"/>
      <c r="U223" s="99"/>
      <c r="V223" s="7" t="str">
        <f t="shared" si="12"/>
        <v/>
      </c>
    </row>
    <row r="224" spans="2:22" x14ac:dyDescent="0.25">
      <c r="B224" s="1"/>
      <c r="F224" s="7">
        <f t="shared" si="10"/>
        <v>0</v>
      </c>
      <c r="G224" s="7"/>
      <c r="H224" s="7">
        <f t="shared" si="11"/>
        <v>0</v>
      </c>
      <c r="I224" s="7">
        <f>E224*'1 Spec Ed Teacher'!$H$3</f>
        <v>0</v>
      </c>
      <c r="J224" s="7"/>
      <c r="K224" s="7"/>
      <c r="L224" s="7"/>
      <c r="M224" s="7"/>
      <c r="N224" s="7"/>
      <c r="O224" s="7"/>
      <c r="P224" s="7"/>
      <c r="Q22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24" s="7"/>
      <c r="S224" s="7"/>
      <c r="T224" s="1"/>
      <c r="U224" s="99"/>
      <c r="V224" s="7" t="str">
        <f t="shared" si="12"/>
        <v/>
      </c>
    </row>
    <row r="225" spans="2:22" x14ac:dyDescent="0.25">
      <c r="B225" s="1"/>
      <c r="F225" s="7">
        <f t="shared" si="10"/>
        <v>0</v>
      </c>
      <c r="G225" s="7"/>
      <c r="H225" s="7">
        <f t="shared" si="11"/>
        <v>0</v>
      </c>
      <c r="I225" s="7">
        <f>E225*'1 Spec Ed Teacher'!$H$3</f>
        <v>0</v>
      </c>
      <c r="J225" s="7"/>
      <c r="K225" s="7"/>
      <c r="L225" s="7"/>
      <c r="M225" s="7"/>
      <c r="N225" s="7"/>
      <c r="O225" s="7"/>
      <c r="P225" s="7"/>
      <c r="Q22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25" s="7"/>
      <c r="S225" s="7"/>
      <c r="T225" s="1"/>
      <c r="U225" s="99"/>
      <c r="V225" s="7" t="str">
        <f t="shared" si="12"/>
        <v/>
      </c>
    </row>
    <row r="226" spans="2:22" x14ac:dyDescent="0.25">
      <c r="B226" s="1"/>
      <c r="F226" s="7">
        <f t="shared" si="10"/>
        <v>0</v>
      </c>
      <c r="G226" s="7"/>
      <c r="H226" s="7">
        <f t="shared" si="11"/>
        <v>0</v>
      </c>
      <c r="I226" s="7">
        <f>E226*'1 Spec Ed Teacher'!$H$3</f>
        <v>0</v>
      </c>
      <c r="J226" s="7"/>
      <c r="K226" s="7"/>
      <c r="L226" s="7"/>
      <c r="M226" s="7"/>
      <c r="N226" s="7"/>
      <c r="O226" s="7"/>
      <c r="P226" s="7"/>
      <c r="Q22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26" s="7"/>
      <c r="S226" s="7"/>
      <c r="T226" s="1"/>
      <c r="U226" s="99"/>
      <c r="V226" s="7" t="str">
        <f t="shared" si="12"/>
        <v/>
      </c>
    </row>
    <row r="227" spans="2:22" x14ac:dyDescent="0.25">
      <c r="B227" s="1"/>
      <c r="F227" s="7">
        <f t="shared" si="10"/>
        <v>0</v>
      </c>
      <c r="G227" s="7"/>
      <c r="H227" s="7">
        <f t="shared" si="11"/>
        <v>0</v>
      </c>
      <c r="I227" s="7">
        <f>E227*'1 Spec Ed Teacher'!$H$3</f>
        <v>0</v>
      </c>
      <c r="J227" s="7"/>
      <c r="K227" s="7"/>
      <c r="L227" s="7"/>
      <c r="M227" s="7"/>
      <c r="N227" s="7"/>
      <c r="O227" s="7"/>
      <c r="P227" s="7"/>
      <c r="Q22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27" s="7"/>
      <c r="S227" s="7"/>
      <c r="T227" s="1"/>
      <c r="U227" s="99"/>
      <c r="V227" s="7" t="str">
        <f t="shared" si="12"/>
        <v/>
      </c>
    </row>
    <row r="228" spans="2:22" x14ac:dyDescent="0.25">
      <c r="B228" s="1"/>
      <c r="F228" s="7">
        <f t="shared" si="10"/>
        <v>0</v>
      </c>
      <c r="G228" s="7"/>
      <c r="H228" s="7">
        <f t="shared" si="11"/>
        <v>0</v>
      </c>
      <c r="I228" s="7">
        <f>E228*'1 Spec Ed Teacher'!$H$3</f>
        <v>0</v>
      </c>
      <c r="J228" s="7"/>
      <c r="K228" s="7"/>
      <c r="L228" s="7"/>
      <c r="M228" s="7"/>
      <c r="N228" s="7"/>
      <c r="O228" s="7"/>
      <c r="P228" s="7"/>
      <c r="Q22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28" s="7"/>
      <c r="S228" s="7"/>
      <c r="T228" s="1"/>
      <c r="U228" s="99"/>
      <c r="V228" s="7" t="str">
        <f t="shared" si="12"/>
        <v/>
      </c>
    </row>
    <row r="229" spans="2:22" x14ac:dyDescent="0.25">
      <c r="B229" s="1"/>
      <c r="F229" s="7">
        <f t="shared" si="10"/>
        <v>0</v>
      </c>
      <c r="G229" s="7"/>
      <c r="H229" s="7">
        <f t="shared" si="11"/>
        <v>0</v>
      </c>
      <c r="I229" s="7">
        <f>E229*'1 Spec Ed Teacher'!$H$3</f>
        <v>0</v>
      </c>
      <c r="J229" s="7"/>
      <c r="K229" s="7"/>
      <c r="L229" s="7"/>
      <c r="M229" s="7"/>
      <c r="N229" s="7"/>
      <c r="O229" s="7"/>
      <c r="P229" s="7"/>
      <c r="Q22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29" s="7"/>
      <c r="S229" s="7"/>
      <c r="T229" s="1"/>
      <c r="U229" s="99"/>
      <c r="V229" s="7" t="str">
        <f t="shared" si="12"/>
        <v/>
      </c>
    </row>
    <row r="230" spans="2:22" x14ac:dyDescent="0.25">
      <c r="B230" s="1"/>
      <c r="F230" s="7">
        <f t="shared" si="10"/>
        <v>0</v>
      </c>
      <c r="G230" s="7"/>
      <c r="H230" s="7">
        <f t="shared" si="11"/>
        <v>0</v>
      </c>
      <c r="I230" s="7">
        <f>E230*'1 Spec Ed Teacher'!$H$3</f>
        <v>0</v>
      </c>
      <c r="J230" s="7"/>
      <c r="K230" s="7"/>
      <c r="L230" s="7"/>
      <c r="M230" s="7"/>
      <c r="N230" s="7"/>
      <c r="O230" s="7"/>
      <c r="P230" s="7"/>
      <c r="Q23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30" s="7"/>
      <c r="S230" s="7"/>
      <c r="T230" s="1"/>
      <c r="U230" s="99"/>
      <c r="V230" s="7" t="str">
        <f t="shared" si="12"/>
        <v/>
      </c>
    </row>
    <row r="231" spans="2:22" x14ac:dyDescent="0.25">
      <c r="B231" s="1"/>
      <c r="F231" s="7">
        <f t="shared" si="10"/>
        <v>0</v>
      </c>
      <c r="G231" s="7"/>
      <c r="H231" s="7">
        <f t="shared" si="11"/>
        <v>0</v>
      </c>
      <c r="I231" s="7">
        <f>E231*'1 Spec Ed Teacher'!$H$3</f>
        <v>0</v>
      </c>
      <c r="J231" s="7"/>
      <c r="K231" s="7"/>
      <c r="L231" s="7"/>
      <c r="M231" s="7"/>
      <c r="N231" s="7"/>
      <c r="O231" s="7"/>
      <c r="P231" s="7"/>
      <c r="Q23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31" s="7"/>
      <c r="S231" s="7"/>
      <c r="T231" s="1"/>
      <c r="U231" s="99"/>
      <c r="V231" s="7" t="str">
        <f t="shared" si="12"/>
        <v/>
      </c>
    </row>
    <row r="232" spans="2:22" x14ac:dyDescent="0.25">
      <c r="B232" s="1"/>
      <c r="F232" s="7">
        <f t="shared" si="10"/>
        <v>0</v>
      </c>
      <c r="G232" s="7"/>
      <c r="H232" s="7">
        <f t="shared" si="11"/>
        <v>0</v>
      </c>
      <c r="I232" s="7">
        <f>E232*'1 Spec Ed Teacher'!$H$3</f>
        <v>0</v>
      </c>
      <c r="J232" s="7"/>
      <c r="K232" s="7"/>
      <c r="L232" s="7"/>
      <c r="M232" s="7"/>
      <c r="N232" s="7"/>
      <c r="O232" s="7"/>
      <c r="P232" s="7"/>
      <c r="Q23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32" s="7"/>
      <c r="S232" s="7"/>
      <c r="T232" s="1"/>
      <c r="U232" s="99"/>
      <c r="V232" s="7" t="str">
        <f t="shared" si="12"/>
        <v/>
      </c>
    </row>
    <row r="233" spans="2:22" x14ac:dyDescent="0.25">
      <c r="B233" s="1"/>
      <c r="F233" s="7">
        <f t="shared" si="10"/>
        <v>0</v>
      </c>
      <c r="G233" s="7"/>
      <c r="H233" s="7">
        <f t="shared" si="11"/>
        <v>0</v>
      </c>
      <c r="I233" s="7">
        <f>E233*'1 Spec Ed Teacher'!$H$3</f>
        <v>0</v>
      </c>
      <c r="J233" s="7"/>
      <c r="K233" s="7"/>
      <c r="L233" s="7"/>
      <c r="M233" s="7"/>
      <c r="N233" s="7"/>
      <c r="O233" s="7"/>
      <c r="P233" s="7"/>
      <c r="Q23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33" s="7"/>
      <c r="S233" s="7"/>
      <c r="T233" s="1"/>
      <c r="U233" s="99"/>
      <c r="V233" s="7" t="str">
        <f t="shared" si="12"/>
        <v/>
      </c>
    </row>
    <row r="234" spans="2:22" x14ac:dyDescent="0.25">
      <c r="B234" s="1"/>
      <c r="F234" s="7">
        <f t="shared" si="10"/>
        <v>0</v>
      </c>
      <c r="G234" s="7"/>
      <c r="H234" s="7">
        <f t="shared" si="11"/>
        <v>0</v>
      </c>
      <c r="I234" s="7">
        <f>E234*'1 Spec Ed Teacher'!$H$3</f>
        <v>0</v>
      </c>
      <c r="J234" s="7"/>
      <c r="K234" s="7"/>
      <c r="L234" s="7"/>
      <c r="M234" s="7"/>
      <c r="N234" s="7"/>
      <c r="O234" s="7"/>
      <c r="P234" s="7"/>
      <c r="Q23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34" s="7"/>
      <c r="S234" s="7"/>
      <c r="T234" s="1"/>
      <c r="U234" s="99"/>
      <c r="V234" s="7" t="str">
        <f t="shared" si="12"/>
        <v/>
      </c>
    </row>
    <row r="235" spans="2:22" x14ac:dyDescent="0.25">
      <c r="B235" s="1"/>
      <c r="F235" s="7">
        <f t="shared" si="10"/>
        <v>0</v>
      </c>
      <c r="G235" s="7"/>
      <c r="H235" s="7">
        <f t="shared" si="11"/>
        <v>0</v>
      </c>
      <c r="I235" s="7">
        <f>E235*'1 Spec Ed Teacher'!$H$3</f>
        <v>0</v>
      </c>
      <c r="J235" s="7"/>
      <c r="K235" s="7"/>
      <c r="L235" s="7"/>
      <c r="M235" s="7"/>
      <c r="N235" s="7"/>
      <c r="O235" s="7"/>
      <c r="P235" s="7"/>
      <c r="Q23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35" s="7"/>
      <c r="S235" s="7"/>
      <c r="T235" s="1"/>
      <c r="U235" s="99"/>
      <c r="V235" s="7" t="str">
        <f t="shared" si="12"/>
        <v/>
      </c>
    </row>
    <row r="236" spans="2:22" x14ac:dyDescent="0.25">
      <c r="B236" s="1"/>
      <c r="F236" s="7">
        <f t="shared" si="10"/>
        <v>0</v>
      </c>
      <c r="G236" s="7"/>
      <c r="H236" s="7">
        <f t="shared" si="11"/>
        <v>0</v>
      </c>
      <c r="I236" s="7">
        <f>E236*'1 Spec Ed Teacher'!$H$3</f>
        <v>0</v>
      </c>
      <c r="J236" s="7"/>
      <c r="K236" s="7"/>
      <c r="L236" s="7"/>
      <c r="M236" s="7"/>
      <c r="N236" s="7"/>
      <c r="O236" s="7"/>
      <c r="P236" s="7"/>
      <c r="Q23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36" s="7"/>
      <c r="S236" s="7"/>
      <c r="T236" s="1"/>
      <c r="U236" s="99"/>
      <c r="V236" s="7" t="str">
        <f t="shared" si="12"/>
        <v/>
      </c>
    </row>
    <row r="237" spans="2:22" x14ac:dyDescent="0.25">
      <c r="B237" s="1"/>
      <c r="F237" s="7">
        <f t="shared" si="10"/>
        <v>0</v>
      </c>
      <c r="G237" s="7"/>
      <c r="H237" s="7">
        <f t="shared" si="11"/>
        <v>0</v>
      </c>
      <c r="I237" s="7">
        <f>E237*'1 Spec Ed Teacher'!$H$3</f>
        <v>0</v>
      </c>
      <c r="J237" s="7"/>
      <c r="K237" s="7"/>
      <c r="L237" s="7"/>
      <c r="M237" s="7"/>
      <c r="N237" s="7"/>
      <c r="O237" s="7"/>
      <c r="P237" s="7"/>
      <c r="Q23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37" s="7"/>
      <c r="S237" s="7"/>
      <c r="T237" s="1"/>
      <c r="U237" s="99"/>
      <c r="V237" s="7" t="str">
        <f t="shared" si="12"/>
        <v/>
      </c>
    </row>
    <row r="238" spans="2:22" x14ac:dyDescent="0.25">
      <c r="B238" s="1"/>
      <c r="F238" s="7">
        <f t="shared" si="10"/>
        <v>0</v>
      </c>
      <c r="G238" s="7"/>
      <c r="H238" s="7">
        <f t="shared" si="11"/>
        <v>0</v>
      </c>
      <c r="I238" s="7">
        <f>E238*'1 Spec Ed Teacher'!$H$3</f>
        <v>0</v>
      </c>
      <c r="J238" s="7"/>
      <c r="K238" s="7"/>
      <c r="L238" s="7"/>
      <c r="M238" s="7"/>
      <c r="N238" s="7"/>
      <c r="O238" s="7"/>
      <c r="P238" s="7"/>
      <c r="Q23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38" s="7"/>
      <c r="S238" s="7"/>
      <c r="T238" s="1"/>
      <c r="U238" s="99"/>
      <c r="V238" s="7" t="str">
        <f t="shared" si="12"/>
        <v/>
      </c>
    </row>
    <row r="239" spans="2:22" x14ac:dyDescent="0.25">
      <c r="B239" s="1"/>
      <c r="F239" s="7">
        <f t="shared" si="10"/>
        <v>0</v>
      </c>
      <c r="G239" s="7"/>
      <c r="H239" s="7">
        <f t="shared" si="11"/>
        <v>0</v>
      </c>
      <c r="I239" s="7">
        <f>E239*'1 Spec Ed Teacher'!$H$3</f>
        <v>0</v>
      </c>
      <c r="J239" s="7"/>
      <c r="K239" s="7"/>
      <c r="L239" s="7"/>
      <c r="M239" s="7"/>
      <c r="N239" s="7"/>
      <c r="O239" s="7"/>
      <c r="P239" s="7"/>
      <c r="Q23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39" s="7"/>
      <c r="S239" s="7"/>
      <c r="T239" s="1"/>
      <c r="U239" s="99"/>
      <c r="V239" s="7" t="str">
        <f t="shared" si="12"/>
        <v/>
      </c>
    </row>
    <row r="240" spans="2:22" x14ac:dyDescent="0.25">
      <c r="B240" s="1"/>
      <c r="F240" s="7">
        <f t="shared" si="10"/>
        <v>0</v>
      </c>
      <c r="G240" s="7"/>
      <c r="H240" s="7">
        <f t="shared" si="11"/>
        <v>0</v>
      </c>
      <c r="I240" s="7">
        <f>E240*'1 Spec Ed Teacher'!$H$3</f>
        <v>0</v>
      </c>
      <c r="J240" s="7"/>
      <c r="K240" s="7"/>
      <c r="L240" s="7"/>
      <c r="M240" s="7"/>
      <c r="N240" s="7"/>
      <c r="O240" s="7"/>
      <c r="P240" s="7"/>
      <c r="Q24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40" s="7"/>
      <c r="S240" s="7"/>
      <c r="T240" s="1"/>
      <c r="U240" s="99"/>
      <c r="V240" s="7" t="str">
        <f t="shared" si="12"/>
        <v/>
      </c>
    </row>
    <row r="241" spans="2:22" x14ac:dyDescent="0.25">
      <c r="B241" s="1"/>
      <c r="F241" s="7">
        <f t="shared" si="10"/>
        <v>0</v>
      </c>
      <c r="G241" s="7"/>
      <c r="H241" s="7">
        <f t="shared" si="11"/>
        <v>0</v>
      </c>
      <c r="I241" s="7">
        <f>E241*'1 Spec Ed Teacher'!$H$3</f>
        <v>0</v>
      </c>
      <c r="J241" s="7"/>
      <c r="K241" s="7"/>
      <c r="L241" s="7"/>
      <c r="M241" s="7"/>
      <c r="N241" s="7"/>
      <c r="O241" s="7"/>
      <c r="P241" s="7"/>
      <c r="Q24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41" s="7"/>
      <c r="S241" s="7"/>
      <c r="T241" s="1"/>
      <c r="U241" s="99"/>
      <c r="V241" s="7" t="str">
        <f t="shared" si="12"/>
        <v/>
      </c>
    </row>
    <row r="242" spans="2:22" x14ac:dyDescent="0.25">
      <c r="B242" s="1"/>
      <c r="F242" s="7">
        <f t="shared" si="10"/>
        <v>0</v>
      </c>
      <c r="G242" s="7"/>
      <c r="H242" s="7">
        <f t="shared" si="11"/>
        <v>0</v>
      </c>
      <c r="I242" s="7">
        <f>E242*'1 Spec Ed Teacher'!$H$3</f>
        <v>0</v>
      </c>
      <c r="J242" s="7"/>
      <c r="K242" s="7"/>
      <c r="L242" s="7"/>
      <c r="M242" s="7"/>
      <c r="N242" s="7"/>
      <c r="O242" s="7"/>
      <c r="P242" s="7"/>
      <c r="Q24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42" s="7"/>
      <c r="S242" s="7"/>
      <c r="T242" s="1"/>
      <c r="U242" s="99"/>
      <c r="V242" s="7" t="str">
        <f t="shared" si="12"/>
        <v/>
      </c>
    </row>
    <row r="243" spans="2:22" x14ac:dyDescent="0.25">
      <c r="B243" s="1"/>
      <c r="F243" s="7">
        <f t="shared" si="10"/>
        <v>0</v>
      </c>
      <c r="G243" s="7"/>
      <c r="H243" s="7">
        <f t="shared" si="11"/>
        <v>0</v>
      </c>
      <c r="I243" s="7">
        <f>E243*'1 Spec Ed Teacher'!$H$3</f>
        <v>0</v>
      </c>
      <c r="J243" s="7"/>
      <c r="K243" s="7"/>
      <c r="L243" s="7"/>
      <c r="M243" s="7"/>
      <c r="N243" s="7"/>
      <c r="O243" s="7"/>
      <c r="P243" s="7"/>
      <c r="Q24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43" s="7"/>
      <c r="S243" s="7"/>
      <c r="T243" s="1"/>
      <c r="U243" s="99"/>
      <c r="V243" s="7" t="str">
        <f t="shared" si="12"/>
        <v/>
      </c>
    </row>
    <row r="244" spans="2:22" x14ac:dyDescent="0.25">
      <c r="B244" s="1"/>
      <c r="F244" s="7">
        <f t="shared" si="10"/>
        <v>0</v>
      </c>
      <c r="G244" s="7"/>
      <c r="H244" s="7">
        <f t="shared" si="11"/>
        <v>0</v>
      </c>
      <c r="I244" s="7">
        <f>E244*'1 Spec Ed Teacher'!$H$3</f>
        <v>0</v>
      </c>
      <c r="J244" s="7"/>
      <c r="K244" s="7"/>
      <c r="L244" s="7"/>
      <c r="M244" s="7"/>
      <c r="N244" s="7"/>
      <c r="O244" s="7"/>
      <c r="P244" s="7"/>
      <c r="Q24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44" s="7"/>
      <c r="S244" s="7"/>
      <c r="T244" s="1"/>
      <c r="U244" s="99"/>
      <c r="V244" s="7" t="str">
        <f t="shared" si="12"/>
        <v/>
      </c>
    </row>
    <row r="245" spans="2:22" x14ac:dyDescent="0.25">
      <c r="B245" s="1"/>
      <c r="F245" s="7">
        <f t="shared" si="10"/>
        <v>0</v>
      </c>
      <c r="G245" s="7"/>
      <c r="H245" s="7">
        <f t="shared" si="11"/>
        <v>0</v>
      </c>
      <c r="I245" s="7">
        <f>E245*'1 Spec Ed Teacher'!$H$3</f>
        <v>0</v>
      </c>
      <c r="J245" s="7"/>
      <c r="K245" s="7"/>
      <c r="L245" s="7"/>
      <c r="M245" s="7"/>
      <c r="N245" s="7"/>
      <c r="O245" s="7"/>
      <c r="P245" s="7"/>
      <c r="Q24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45" s="7"/>
      <c r="S245" s="7"/>
      <c r="T245" s="1"/>
      <c r="U245" s="99"/>
      <c r="V245" s="7" t="str">
        <f t="shared" si="12"/>
        <v/>
      </c>
    </row>
    <row r="246" spans="2:22" x14ac:dyDescent="0.25">
      <c r="B246" s="1"/>
      <c r="F246" s="7">
        <f t="shared" si="10"/>
        <v>0</v>
      </c>
      <c r="G246" s="7"/>
      <c r="H246" s="7">
        <f t="shared" si="11"/>
        <v>0</v>
      </c>
      <c r="I246" s="7">
        <f>E246*'1 Spec Ed Teacher'!$H$3</f>
        <v>0</v>
      </c>
      <c r="J246" s="7"/>
      <c r="K246" s="7"/>
      <c r="L246" s="7"/>
      <c r="M246" s="7"/>
      <c r="N246" s="7"/>
      <c r="O246" s="7"/>
      <c r="P246" s="7"/>
      <c r="Q24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46" s="7"/>
      <c r="S246" s="7"/>
      <c r="T246" s="1"/>
      <c r="U246" s="99"/>
      <c r="V246" s="7" t="str">
        <f t="shared" si="12"/>
        <v/>
      </c>
    </row>
    <row r="247" spans="2:22" x14ac:dyDescent="0.25">
      <c r="B247" s="1"/>
      <c r="F247" s="7">
        <f t="shared" si="10"/>
        <v>0</v>
      </c>
      <c r="G247" s="7"/>
      <c r="H247" s="7">
        <f t="shared" si="11"/>
        <v>0</v>
      </c>
      <c r="I247" s="7">
        <f>E247*'1 Spec Ed Teacher'!$H$3</f>
        <v>0</v>
      </c>
      <c r="J247" s="7"/>
      <c r="K247" s="7"/>
      <c r="L247" s="7"/>
      <c r="M247" s="7"/>
      <c r="N247" s="7"/>
      <c r="O247" s="7"/>
      <c r="P247" s="7"/>
      <c r="Q24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47" s="7"/>
      <c r="S247" s="7"/>
      <c r="T247" s="1"/>
      <c r="U247" s="99"/>
      <c r="V247" s="7" t="str">
        <f t="shared" si="12"/>
        <v/>
      </c>
    </row>
    <row r="248" spans="2:22" x14ac:dyDescent="0.25">
      <c r="B248" s="1"/>
      <c r="F248" s="7">
        <f t="shared" si="10"/>
        <v>0</v>
      </c>
      <c r="G248" s="7"/>
      <c r="H248" s="7">
        <f t="shared" si="11"/>
        <v>0</v>
      </c>
      <c r="I248" s="7">
        <f>E248*'1 Spec Ed Teacher'!$H$3</f>
        <v>0</v>
      </c>
      <c r="J248" s="7"/>
      <c r="K248" s="7"/>
      <c r="L248" s="7"/>
      <c r="M248" s="7"/>
      <c r="N248" s="7"/>
      <c r="O248" s="7"/>
      <c r="P248" s="7"/>
      <c r="Q24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48" s="7"/>
      <c r="S248" s="7"/>
      <c r="T248" s="1"/>
      <c r="U248" s="99"/>
      <c r="V248" s="7" t="str">
        <f t="shared" si="12"/>
        <v/>
      </c>
    </row>
    <row r="249" spans="2:22" x14ac:dyDescent="0.25">
      <c r="B249" s="1"/>
      <c r="F249" s="7">
        <f t="shared" si="10"/>
        <v>0</v>
      </c>
      <c r="G249" s="7"/>
      <c r="H249" s="7">
        <f t="shared" si="11"/>
        <v>0</v>
      </c>
      <c r="I249" s="7">
        <f>E249*'1 Spec Ed Teacher'!$H$3</f>
        <v>0</v>
      </c>
      <c r="J249" s="7"/>
      <c r="K249" s="7"/>
      <c r="L249" s="7"/>
      <c r="M249" s="7"/>
      <c r="N249" s="7"/>
      <c r="O249" s="7"/>
      <c r="P249" s="7"/>
      <c r="Q24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49" s="7"/>
      <c r="S249" s="7"/>
      <c r="T249" s="1"/>
      <c r="U249" s="99"/>
      <c r="V249" s="7" t="str">
        <f t="shared" si="12"/>
        <v/>
      </c>
    </row>
    <row r="250" spans="2:22" x14ac:dyDescent="0.25">
      <c r="B250" s="1"/>
      <c r="F250" s="7">
        <f t="shared" si="10"/>
        <v>0</v>
      </c>
      <c r="G250" s="7"/>
      <c r="H250" s="7">
        <f t="shared" si="11"/>
        <v>0</v>
      </c>
      <c r="I250" s="7">
        <f>E250*'1 Spec Ed Teacher'!$H$3</f>
        <v>0</v>
      </c>
      <c r="J250" s="7"/>
      <c r="K250" s="7"/>
      <c r="L250" s="7"/>
      <c r="M250" s="7"/>
      <c r="N250" s="7"/>
      <c r="O250" s="7"/>
      <c r="P250" s="7"/>
      <c r="Q25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50" s="7"/>
      <c r="S250" s="7"/>
      <c r="T250" s="1"/>
      <c r="U250" s="99"/>
      <c r="V250" s="7" t="str">
        <f t="shared" si="12"/>
        <v/>
      </c>
    </row>
    <row r="251" spans="2:22" x14ac:dyDescent="0.25">
      <c r="B251" s="1"/>
      <c r="F251" s="7">
        <f t="shared" si="10"/>
        <v>0</v>
      </c>
      <c r="G251" s="7"/>
      <c r="H251" s="7">
        <f t="shared" si="11"/>
        <v>0</v>
      </c>
      <c r="I251" s="7">
        <f>E251*'1 Spec Ed Teacher'!$H$3</f>
        <v>0</v>
      </c>
      <c r="J251" s="7"/>
      <c r="K251" s="7"/>
      <c r="L251" s="7"/>
      <c r="M251" s="7"/>
      <c r="N251" s="7"/>
      <c r="O251" s="7"/>
      <c r="P251" s="7"/>
      <c r="Q25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51" s="7"/>
      <c r="S251" s="7"/>
      <c r="T251" s="1"/>
      <c r="U251" s="99"/>
      <c r="V251" s="7" t="str">
        <f t="shared" si="12"/>
        <v/>
      </c>
    </row>
    <row r="252" spans="2:22" x14ac:dyDescent="0.25">
      <c r="B252" s="1"/>
      <c r="F252" s="7">
        <f t="shared" si="10"/>
        <v>0</v>
      </c>
      <c r="G252" s="7"/>
      <c r="H252" s="7">
        <f t="shared" si="11"/>
        <v>0</v>
      </c>
      <c r="I252" s="7">
        <f>E252*'1 Spec Ed Teacher'!$H$3</f>
        <v>0</v>
      </c>
      <c r="J252" s="7"/>
      <c r="K252" s="7"/>
      <c r="L252" s="7"/>
      <c r="M252" s="7"/>
      <c r="N252" s="7"/>
      <c r="O252" s="7"/>
      <c r="P252" s="7"/>
      <c r="Q25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52" s="7"/>
      <c r="S252" s="7"/>
      <c r="T252" s="1"/>
      <c r="U252" s="99"/>
      <c r="V252" s="7" t="str">
        <f t="shared" si="12"/>
        <v/>
      </c>
    </row>
    <row r="253" spans="2:22" x14ac:dyDescent="0.25">
      <c r="B253" s="1"/>
      <c r="F253" s="7">
        <f t="shared" si="10"/>
        <v>0</v>
      </c>
      <c r="G253" s="7"/>
      <c r="H253" s="7">
        <f t="shared" si="11"/>
        <v>0</v>
      </c>
      <c r="I253" s="7">
        <f>E253*'1 Spec Ed Teacher'!$H$3</f>
        <v>0</v>
      </c>
      <c r="J253" s="7"/>
      <c r="K253" s="7"/>
      <c r="L253" s="7"/>
      <c r="M253" s="7"/>
      <c r="N253" s="7"/>
      <c r="O253" s="7"/>
      <c r="P253" s="7"/>
      <c r="Q25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53" s="7"/>
      <c r="S253" s="7"/>
      <c r="T253" s="1"/>
      <c r="U253" s="99"/>
      <c r="V253" s="7" t="str">
        <f t="shared" si="12"/>
        <v/>
      </c>
    </row>
    <row r="254" spans="2:22" x14ac:dyDescent="0.25">
      <c r="B254" s="1"/>
      <c r="F254" s="7">
        <f t="shared" si="10"/>
        <v>0</v>
      </c>
      <c r="G254" s="7"/>
      <c r="H254" s="7">
        <f t="shared" si="11"/>
        <v>0</v>
      </c>
      <c r="I254" s="7">
        <f>E254*'1 Spec Ed Teacher'!$H$3</f>
        <v>0</v>
      </c>
      <c r="J254" s="7"/>
      <c r="K254" s="7"/>
      <c r="L254" s="7"/>
      <c r="M254" s="7"/>
      <c r="N254" s="7"/>
      <c r="O254" s="7"/>
      <c r="P254" s="7"/>
      <c r="Q25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54" s="7"/>
      <c r="S254" s="7"/>
      <c r="T254" s="1"/>
      <c r="U254" s="99"/>
      <c r="V254" s="7" t="str">
        <f t="shared" si="12"/>
        <v/>
      </c>
    </row>
    <row r="255" spans="2:22" x14ac:dyDescent="0.25">
      <c r="B255" s="1"/>
      <c r="F255" s="7">
        <f t="shared" si="10"/>
        <v>0</v>
      </c>
      <c r="G255" s="7"/>
      <c r="H255" s="7">
        <f t="shared" si="11"/>
        <v>0</v>
      </c>
      <c r="I255" s="7">
        <f>E255*'1 Spec Ed Teacher'!$H$3</f>
        <v>0</v>
      </c>
      <c r="J255" s="7"/>
      <c r="K255" s="7"/>
      <c r="L255" s="7"/>
      <c r="M255" s="7"/>
      <c r="N255" s="7"/>
      <c r="O255" s="7"/>
      <c r="P255" s="7"/>
      <c r="Q25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55" s="7"/>
      <c r="S255" s="7"/>
      <c r="T255" s="1"/>
      <c r="U255" s="99"/>
      <c r="V255" s="7" t="str">
        <f t="shared" si="12"/>
        <v/>
      </c>
    </row>
    <row r="256" spans="2:22" x14ac:dyDescent="0.25">
      <c r="B256" s="1"/>
      <c r="F256" s="7">
        <f t="shared" si="10"/>
        <v>0</v>
      </c>
      <c r="G256" s="7"/>
      <c r="H256" s="7">
        <f t="shared" si="11"/>
        <v>0</v>
      </c>
      <c r="I256" s="7">
        <f>E256*'1 Spec Ed Teacher'!$H$3</f>
        <v>0</v>
      </c>
      <c r="J256" s="7"/>
      <c r="K256" s="7"/>
      <c r="L256" s="7"/>
      <c r="M256" s="7"/>
      <c r="N256" s="7"/>
      <c r="O256" s="7"/>
      <c r="P256" s="7"/>
      <c r="Q25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56" s="7"/>
      <c r="S256" s="7"/>
      <c r="T256" s="1"/>
      <c r="U256" s="99"/>
      <c r="V256" s="7" t="str">
        <f t="shared" si="12"/>
        <v/>
      </c>
    </row>
    <row r="257" spans="2:22" x14ac:dyDescent="0.25">
      <c r="B257" s="1"/>
      <c r="F257" s="7">
        <f t="shared" si="10"/>
        <v>0</v>
      </c>
      <c r="G257" s="7"/>
      <c r="H257" s="7">
        <f t="shared" si="11"/>
        <v>0</v>
      </c>
      <c r="I257" s="7">
        <f>E257*'1 Spec Ed Teacher'!$H$3</f>
        <v>0</v>
      </c>
      <c r="J257" s="7"/>
      <c r="K257" s="7"/>
      <c r="L257" s="7"/>
      <c r="M257" s="7"/>
      <c r="N257" s="7"/>
      <c r="O257" s="7"/>
      <c r="P257" s="7"/>
      <c r="Q25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57" s="7"/>
      <c r="S257" s="7"/>
      <c r="T257" s="1"/>
      <c r="U257" s="99"/>
      <c r="V257" s="7" t="str">
        <f t="shared" si="12"/>
        <v/>
      </c>
    </row>
    <row r="258" spans="2:22" x14ac:dyDescent="0.25">
      <c r="B258" s="1"/>
      <c r="F258" s="7">
        <f t="shared" si="10"/>
        <v>0</v>
      </c>
      <c r="G258" s="7"/>
      <c r="H258" s="7">
        <f t="shared" si="11"/>
        <v>0</v>
      </c>
      <c r="I258" s="7">
        <f>E258*'1 Spec Ed Teacher'!$H$3</f>
        <v>0</v>
      </c>
      <c r="J258" s="7"/>
      <c r="K258" s="7"/>
      <c r="L258" s="7"/>
      <c r="M258" s="7"/>
      <c r="N258" s="7"/>
      <c r="O258" s="7"/>
      <c r="P258" s="7"/>
      <c r="Q25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58" s="7"/>
      <c r="S258" s="7"/>
      <c r="T258" s="1"/>
      <c r="U258" s="99"/>
      <c r="V258" s="7" t="str">
        <f t="shared" si="12"/>
        <v/>
      </c>
    </row>
    <row r="259" spans="2:22" x14ac:dyDescent="0.25">
      <c r="B259" s="1"/>
      <c r="F259" s="7">
        <f t="shared" si="10"/>
        <v>0</v>
      </c>
      <c r="G259" s="7"/>
      <c r="H259" s="7">
        <f t="shared" si="11"/>
        <v>0</v>
      </c>
      <c r="I259" s="7">
        <f>E259*'1 Spec Ed Teacher'!$H$3</f>
        <v>0</v>
      </c>
      <c r="J259" s="7"/>
      <c r="K259" s="7"/>
      <c r="L259" s="7"/>
      <c r="M259" s="7"/>
      <c r="N259" s="7"/>
      <c r="O259" s="7"/>
      <c r="P259" s="7"/>
      <c r="Q25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59" s="7"/>
      <c r="S259" s="7"/>
      <c r="T259" s="1"/>
      <c r="U259" s="99"/>
      <c r="V259" s="7" t="str">
        <f t="shared" si="12"/>
        <v/>
      </c>
    </row>
    <row r="260" spans="2:22" x14ac:dyDescent="0.25">
      <c r="B260" s="1"/>
      <c r="F260" s="7">
        <f t="shared" si="10"/>
        <v>0</v>
      </c>
      <c r="G260" s="7"/>
      <c r="H260" s="7">
        <f t="shared" si="11"/>
        <v>0</v>
      </c>
      <c r="I260" s="7">
        <f>E260*'1 Spec Ed Teacher'!$H$3</f>
        <v>0</v>
      </c>
      <c r="J260" s="7"/>
      <c r="K260" s="7"/>
      <c r="L260" s="7"/>
      <c r="M260" s="7"/>
      <c r="N260" s="7"/>
      <c r="O260" s="7"/>
      <c r="P260" s="7"/>
      <c r="Q26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60" s="7"/>
      <c r="S260" s="7"/>
      <c r="T260" s="1"/>
      <c r="U260" s="99"/>
      <c r="V260" s="7" t="str">
        <f t="shared" si="12"/>
        <v/>
      </c>
    </row>
    <row r="261" spans="2:22" x14ac:dyDescent="0.25">
      <c r="B261" s="1"/>
      <c r="F261" s="7">
        <f t="shared" ref="F261:F324" si="13">E261*0.14</f>
        <v>0</v>
      </c>
      <c r="G261" s="7"/>
      <c r="H261" s="7">
        <f t="shared" ref="H261:H324" si="14">E261*0.0145</f>
        <v>0</v>
      </c>
      <c r="I261" s="7">
        <f>E261*'1 Spec Ed Teacher'!$H$3</f>
        <v>0</v>
      </c>
      <c r="J261" s="7"/>
      <c r="K261" s="7"/>
      <c r="L261" s="7"/>
      <c r="M261" s="7"/>
      <c r="N261" s="7"/>
      <c r="O261" s="7"/>
      <c r="P261" s="7"/>
      <c r="Q26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61" s="7"/>
      <c r="S261" s="7"/>
      <c r="T261" s="1"/>
      <c r="U261" s="99"/>
      <c r="V261" s="7" t="str">
        <f t="shared" ref="V261:V324" si="15">IFERROR(IF(S261&gt;0,S261/T261*U261,Q261/T261*U261),"")</f>
        <v/>
      </c>
    </row>
    <row r="262" spans="2:22" x14ac:dyDescent="0.25">
      <c r="B262" s="1"/>
      <c r="F262" s="7">
        <f t="shared" si="13"/>
        <v>0</v>
      </c>
      <c r="G262" s="7"/>
      <c r="H262" s="7">
        <f t="shared" si="14"/>
        <v>0</v>
      </c>
      <c r="I262" s="7">
        <f>E262*'1 Spec Ed Teacher'!$H$3</f>
        <v>0</v>
      </c>
      <c r="J262" s="7"/>
      <c r="K262" s="7"/>
      <c r="L262" s="7"/>
      <c r="M262" s="7"/>
      <c r="N262" s="7"/>
      <c r="O262" s="7"/>
      <c r="P262" s="7"/>
      <c r="Q26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62" s="7"/>
      <c r="S262" s="7"/>
      <c r="T262" s="1"/>
      <c r="U262" s="99"/>
      <c r="V262" s="7" t="str">
        <f t="shared" si="15"/>
        <v/>
      </c>
    </row>
    <row r="263" spans="2:22" x14ac:dyDescent="0.25">
      <c r="B263" s="1"/>
      <c r="F263" s="7">
        <f t="shared" si="13"/>
        <v>0</v>
      </c>
      <c r="G263" s="7"/>
      <c r="H263" s="7">
        <f t="shared" si="14"/>
        <v>0</v>
      </c>
      <c r="I263" s="7">
        <f>E263*'1 Spec Ed Teacher'!$H$3</f>
        <v>0</v>
      </c>
      <c r="J263" s="7"/>
      <c r="K263" s="7"/>
      <c r="L263" s="7"/>
      <c r="M263" s="7"/>
      <c r="N263" s="7"/>
      <c r="O263" s="7"/>
      <c r="P263" s="7"/>
      <c r="Q26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63" s="7"/>
      <c r="S263" s="7"/>
      <c r="T263" s="1"/>
      <c r="U263" s="99"/>
      <c r="V263" s="7" t="str">
        <f t="shared" si="15"/>
        <v/>
      </c>
    </row>
    <row r="264" spans="2:22" x14ac:dyDescent="0.25">
      <c r="B264" s="1"/>
      <c r="F264" s="7">
        <f t="shared" si="13"/>
        <v>0</v>
      </c>
      <c r="G264" s="7"/>
      <c r="H264" s="7">
        <f t="shared" si="14"/>
        <v>0</v>
      </c>
      <c r="I264" s="7">
        <f>E264*'1 Spec Ed Teacher'!$H$3</f>
        <v>0</v>
      </c>
      <c r="J264" s="7"/>
      <c r="K264" s="7"/>
      <c r="L264" s="7"/>
      <c r="M264" s="7"/>
      <c r="N264" s="7"/>
      <c r="O264" s="7"/>
      <c r="P264" s="7"/>
      <c r="Q26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64" s="7"/>
      <c r="S264" s="7"/>
      <c r="T264" s="1"/>
      <c r="U264" s="99"/>
      <c r="V264" s="7" t="str">
        <f t="shared" si="15"/>
        <v/>
      </c>
    </row>
    <row r="265" spans="2:22" x14ac:dyDescent="0.25">
      <c r="B265" s="1"/>
      <c r="F265" s="7">
        <f t="shared" si="13"/>
        <v>0</v>
      </c>
      <c r="G265" s="7"/>
      <c r="H265" s="7">
        <f t="shared" si="14"/>
        <v>0</v>
      </c>
      <c r="I265" s="7">
        <f>E265*'1 Spec Ed Teacher'!$H$3</f>
        <v>0</v>
      </c>
      <c r="J265" s="7"/>
      <c r="K265" s="7"/>
      <c r="L265" s="7"/>
      <c r="M265" s="7"/>
      <c r="N265" s="7"/>
      <c r="O265" s="7"/>
      <c r="P265" s="7"/>
      <c r="Q26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65" s="7"/>
      <c r="S265" s="7"/>
      <c r="T265" s="1"/>
      <c r="U265" s="99"/>
      <c r="V265" s="7" t="str">
        <f t="shared" si="15"/>
        <v/>
      </c>
    </row>
    <row r="266" spans="2:22" x14ac:dyDescent="0.25">
      <c r="B266" s="1"/>
      <c r="F266" s="7">
        <f t="shared" si="13"/>
        <v>0</v>
      </c>
      <c r="G266" s="7"/>
      <c r="H266" s="7">
        <f t="shared" si="14"/>
        <v>0</v>
      </c>
      <c r="I266" s="7">
        <f>E266*'1 Spec Ed Teacher'!$H$3</f>
        <v>0</v>
      </c>
      <c r="J266" s="7"/>
      <c r="K266" s="7"/>
      <c r="L266" s="7"/>
      <c r="M266" s="7"/>
      <c r="N266" s="7"/>
      <c r="O266" s="7"/>
      <c r="P266" s="7"/>
      <c r="Q26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66" s="7"/>
      <c r="S266" s="7"/>
      <c r="T266" s="1"/>
      <c r="U266" s="99"/>
      <c r="V266" s="7" t="str">
        <f t="shared" si="15"/>
        <v/>
      </c>
    </row>
    <row r="267" spans="2:22" x14ac:dyDescent="0.25">
      <c r="B267" s="1"/>
      <c r="F267" s="7">
        <f t="shared" si="13"/>
        <v>0</v>
      </c>
      <c r="G267" s="7"/>
      <c r="H267" s="7">
        <f t="shared" si="14"/>
        <v>0</v>
      </c>
      <c r="I267" s="7">
        <f>E267*'1 Spec Ed Teacher'!$H$3</f>
        <v>0</v>
      </c>
      <c r="J267" s="7"/>
      <c r="K267" s="7"/>
      <c r="L267" s="7"/>
      <c r="M267" s="7"/>
      <c r="N267" s="7"/>
      <c r="O267" s="7"/>
      <c r="P267" s="7"/>
      <c r="Q26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67" s="7"/>
      <c r="S267" s="7"/>
      <c r="T267" s="1"/>
      <c r="U267" s="99"/>
      <c r="V267" s="7" t="str">
        <f t="shared" si="15"/>
        <v/>
      </c>
    </row>
    <row r="268" spans="2:22" x14ac:dyDescent="0.25">
      <c r="B268" s="1"/>
      <c r="F268" s="7">
        <f t="shared" si="13"/>
        <v>0</v>
      </c>
      <c r="G268" s="7"/>
      <c r="H268" s="7">
        <f t="shared" si="14"/>
        <v>0</v>
      </c>
      <c r="I268" s="7">
        <f>E268*'1 Spec Ed Teacher'!$H$3</f>
        <v>0</v>
      </c>
      <c r="J268" s="7"/>
      <c r="K268" s="7"/>
      <c r="L268" s="7"/>
      <c r="M268" s="7"/>
      <c r="N268" s="7"/>
      <c r="O268" s="7"/>
      <c r="P268" s="7"/>
      <c r="Q26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68" s="7"/>
      <c r="S268" s="7"/>
      <c r="T268" s="1"/>
      <c r="U268" s="99"/>
      <c r="V268" s="7" t="str">
        <f t="shared" si="15"/>
        <v/>
      </c>
    </row>
    <row r="269" spans="2:22" x14ac:dyDescent="0.25">
      <c r="B269" s="1"/>
      <c r="F269" s="7">
        <f t="shared" si="13"/>
        <v>0</v>
      </c>
      <c r="G269" s="7"/>
      <c r="H269" s="7">
        <f t="shared" si="14"/>
        <v>0</v>
      </c>
      <c r="I269" s="7">
        <f>E269*'1 Spec Ed Teacher'!$H$3</f>
        <v>0</v>
      </c>
      <c r="J269" s="7"/>
      <c r="K269" s="7"/>
      <c r="L269" s="7"/>
      <c r="M269" s="7"/>
      <c r="N269" s="7"/>
      <c r="O269" s="7"/>
      <c r="P269" s="7"/>
      <c r="Q26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69" s="7"/>
      <c r="S269" s="7"/>
      <c r="T269" s="1"/>
      <c r="U269" s="99"/>
      <c r="V269" s="7" t="str">
        <f t="shared" si="15"/>
        <v/>
      </c>
    </row>
    <row r="270" spans="2:22" x14ac:dyDescent="0.25">
      <c r="B270" s="1"/>
      <c r="F270" s="7">
        <f t="shared" si="13"/>
        <v>0</v>
      </c>
      <c r="G270" s="7"/>
      <c r="H270" s="7">
        <f t="shared" si="14"/>
        <v>0</v>
      </c>
      <c r="I270" s="7">
        <f>E270*'1 Spec Ed Teacher'!$H$3</f>
        <v>0</v>
      </c>
      <c r="J270" s="7"/>
      <c r="K270" s="7"/>
      <c r="L270" s="7"/>
      <c r="M270" s="7"/>
      <c r="N270" s="7"/>
      <c r="O270" s="7"/>
      <c r="P270" s="7"/>
      <c r="Q27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70" s="7"/>
      <c r="S270" s="7"/>
      <c r="T270" s="1"/>
      <c r="U270" s="99"/>
      <c r="V270" s="7" t="str">
        <f t="shared" si="15"/>
        <v/>
      </c>
    </row>
    <row r="271" spans="2:22" x14ac:dyDescent="0.25">
      <c r="B271" s="1"/>
      <c r="F271" s="7">
        <f t="shared" si="13"/>
        <v>0</v>
      </c>
      <c r="G271" s="7"/>
      <c r="H271" s="7">
        <f t="shared" si="14"/>
        <v>0</v>
      </c>
      <c r="I271" s="7">
        <f>E271*'1 Spec Ed Teacher'!$H$3</f>
        <v>0</v>
      </c>
      <c r="J271" s="7"/>
      <c r="K271" s="7"/>
      <c r="L271" s="7"/>
      <c r="M271" s="7"/>
      <c r="N271" s="7"/>
      <c r="O271" s="7"/>
      <c r="P271" s="7"/>
      <c r="Q27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71" s="7"/>
      <c r="S271" s="7"/>
      <c r="T271" s="1"/>
      <c r="U271" s="99"/>
      <c r="V271" s="7" t="str">
        <f t="shared" si="15"/>
        <v/>
      </c>
    </row>
    <row r="272" spans="2:22" x14ac:dyDescent="0.25">
      <c r="B272" s="1"/>
      <c r="F272" s="7">
        <f t="shared" si="13"/>
        <v>0</v>
      </c>
      <c r="G272" s="7"/>
      <c r="H272" s="7">
        <f t="shared" si="14"/>
        <v>0</v>
      </c>
      <c r="I272" s="7">
        <f>E272*'1 Spec Ed Teacher'!$H$3</f>
        <v>0</v>
      </c>
      <c r="J272" s="7"/>
      <c r="K272" s="7"/>
      <c r="L272" s="7"/>
      <c r="M272" s="7"/>
      <c r="N272" s="7"/>
      <c r="O272" s="7"/>
      <c r="P272" s="7"/>
      <c r="Q27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72" s="7"/>
      <c r="S272" s="7"/>
      <c r="T272" s="1"/>
      <c r="U272" s="99"/>
      <c r="V272" s="7" t="str">
        <f t="shared" si="15"/>
        <v/>
      </c>
    </row>
    <row r="273" spans="2:22" x14ac:dyDescent="0.25">
      <c r="B273" s="1"/>
      <c r="F273" s="7">
        <f t="shared" si="13"/>
        <v>0</v>
      </c>
      <c r="G273" s="7"/>
      <c r="H273" s="7">
        <f t="shared" si="14"/>
        <v>0</v>
      </c>
      <c r="I273" s="7">
        <f>E273*'1 Spec Ed Teacher'!$H$3</f>
        <v>0</v>
      </c>
      <c r="J273" s="7"/>
      <c r="K273" s="7"/>
      <c r="L273" s="7"/>
      <c r="M273" s="7"/>
      <c r="N273" s="7"/>
      <c r="O273" s="7"/>
      <c r="P273" s="7"/>
      <c r="Q27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73" s="7"/>
      <c r="S273" s="7"/>
      <c r="T273" s="1"/>
      <c r="U273" s="99"/>
      <c r="V273" s="7" t="str">
        <f t="shared" si="15"/>
        <v/>
      </c>
    </row>
    <row r="274" spans="2:22" x14ac:dyDescent="0.25">
      <c r="B274" s="1"/>
      <c r="F274" s="7">
        <f t="shared" si="13"/>
        <v>0</v>
      </c>
      <c r="G274" s="7"/>
      <c r="H274" s="7">
        <f t="shared" si="14"/>
        <v>0</v>
      </c>
      <c r="I274" s="7">
        <f>E274*'1 Spec Ed Teacher'!$H$3</f>
        <v>0</v>
      </c>
      <c r="J274" s="7"/>
      <c r="K274" s="7"/>
      <c r="L274" s="7"/>
      <c r="M274" s="7"/>
      <c r="N274" s="7"/>
      <c r="O274" s="7"/>
      <c r="P274" s="7"/>
      <c r="Q27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74" s="7"/>
      <c r="S274" s="7"/>
      <c r="T274" s="1"/>
      <c r="U274" s="99"/>
      <c r="V274" s="7" t="str">
        <f t="shared" si="15"/>
        <v/>
      </c>
    </row>
    <row r="275" spans="2:22" x14ac:dyDescent="0.25">
      <c r="B275" s="1"/>
      <c r="F275" s="7">
        <f t="shared" si="13"/>
        <v>0</v>
      </c>
      <c r="G275" s="7"/>
      <c r="H275" s="7">
        <f t="shared" si="14"/>
        <v>0</v>
      </c>
      <c r="I275" s="7">
        <f>E275*'1 Spec Ed Teacher'!$H$3</f>
        <v>0</v>
      </c>
      <c r="J275" s="7"/>
      <c r="K275" s="7"/>
      <c r="L275" s="7"/>
      <c r="M275" s="7"/>
      <c r="N275" s="7"/>
      <c r="O275" s="7"/>
      <c r="P275" s="7"/>
      <c r="Q27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75" s="7"/>
      <c r="S275" s="7"/>
      <c r="T275" s="1"/>
      <c r="U275" s="99"/>
      <c r="V275" s="7" t="str">
        <f t="shared" si="15"/>
        <v/>
      </c>
    </row>
    <row r="276" spans="2:22" x14ac:dyDescent="0.25">
      <c r="B276" s="1"/>
      <c r="F276" s="7">
        <f t="shared" si="13"/>
        <v>0</v>
      </c>
      <c r="G276" s="7"/>
      <c r="H276" s="7">
        <f t="shared" si="14"/>
        <v>0</v>
      </c>
      <c r="I276" s="7">
        <f>E276*'1 Spec Ed Teacher'!$H$3</f>
        <v>0</v>
      </c>
      <c r="J276" s="7"/>
      <c r="K276" s="7"/>
      <c r="L276" s="7"/>
      <c r="M276" s="7"/>
      <c r="N276" s="7"/>
      <c r="O276" s="7"/>
      <c r="P276" s="7"/>
      <c r="Q27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76" s="7"/>
      <c r="S276" s="7"/>
      <c r="T276" s="1"/>
      <c r="U276" s="99"/>
      <c r="V276" s="7" t="str">
        <f t="shared" si="15"/>
        <v/>
      </c>
    </row>
    <row r="277" spans="2:22" x14ac:dyDescent="0.25">
      <c r="B277" s="1"/>
      <c r="F277" s="7">
        <f t="shared" si="13"/>
        <v>0</v>
      </c>
      <c r="G277" s="7"/>
      <c r="H277" s="7">
        <f t="shared" si="14"/>
        <v>0</v>
      </c>
      <c r="I277" s="7">
        <f>E277*'1 Spec Ed Teacher'!$H$3</f>
        <v>0</v>
      </c>
      <c r="J277" s="7"/>
      <c r="K277" s="7"/>
      <c r="L277" s="7"/>
      <c r="M277" s="7"/>
      <c r="N277" s="7"/>
      <c r="O277" s="7"/>
      <c r="P277" s="7"/>
      <c r="Q27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77" s="7"/>
      <c r="S277" s="7"/>
      <c r="T277" s="1"/>
      <c r="U277" s="99"/>
      <c r="V277" s="7" t="str">
        <f t="shared" si="15"/>
        <v/>
      </c>
    </row>
    <row r="278" spans="2:22" x14ac:dyDescent="0.25">
      <c r="B278" s="1"/>
      <c r="F278" s="7">
        <f t="shared" si="13"/>
        <v>0</v>
      </c>
      <c r="G278" s="7"/>
      <c r="H278" s="7">
        <f t="shared" si="14"/>
        <v>0</v>
      </c>
      <c r="I278" s="7">
        <f>E278*'1 Spec Ed Teacher'!$H$3</f>
        <v>0</v>
      </c>
      <c r="J278" s="7"/>
      <c r="K278" s="7"/>
      <c r="L278" s="7"/>
      <c r="M278" s="7"/>
      <c r="N278" s="7"/>
      <c r="O278" s="7"/>
      <c r="P278" s="7"/>
      <c r="Q27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78" s="7"/>
      <c r="S278" s="7"/>
      <c r="T278" s="1"/>
      <c r="U278" s="99"/>
      <c r="V278" s="7" t="str">
        <f t="shared" si="15"/>
        <v/>
      </c>
    </row>
    <row r="279" spans="2:22" x14ac:dyDescent="0.25">
      <c r="B279" s="1"/>
      <c r="F279" s="7">
        <f t="shared" si="13"/>
        <v>0</v>
      </c>
      <c r="G279" s="7"/>
      <c r="H279" s="7">
        <f t="shared" si="14"/>
        <v>0</v>
      </c>
      <c r="I279" s="7">
        <f>E279*'1 Spec Ed Teacher'!$H$3</f>
        <v>0</v>
      </c>
      <c r="J279" s="7"/>
      <c r="K279" s="7"/>
      <c r="L279" s="7"/>
      <c r="M279" s="7"/>
      <c r="N279" s="7"/>
      <c r="O279" s="7"/>
      <c r="P279" s="7"/>
      <c r="Q27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79" s="7"/>
      <c r="S279" s="7"/>
      <c r="T279" s="1"/>
      <c r="U279" s="99"/>
      <c r="V279" s="7" t="str">
        <f t="shared" si="15"/>
        <v/>
      </c>
    </row>
    <row r="280" spans="2:22" x14ac:dyDescent="0.25">
      <c r="B280" s="1"/>
      <c r="F280" s="7">
        <f t="shared" si="13"/>
        <v>0</v>
      </c>
      <c r="G280" s="7"/>
      <c r="H280" s="7">
        <f t="shared" si="14"/>
        <v>0</v>
      </c>
      <c r="I280" s="7">
        <f>E280*'1 Spec Ed Teacher'!$H$3</f>
        <v>0</v>
      </c>
      <c r="J280" s="7"/>
      <c r="K280" s="7"/>
      <c r="L280" s="7"/>
      <c r="M280" s="7"/>
      <c r="N280" s="7"/>
      <c r="O280" s="7"/>
      <c r="P280" s="7"/>
      <c r="Q28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80" s="7"/>
      <c r="S280" s="7"/>
      <c r="T280" s="1"/>
      <c r="U280" s="99"/>
      <c r="V280" s="7" t="str">
        <f t="shared" si="15"/>
        <v/>
      </c>
    </row>
    <row r="281" spans="2:22" x14ac:dyDescent="0.25">
      <c r="B281" s="1"/>
      <c r="F281" s="7">
        <f t="shared" si="13"/>
        <v>0</v>
      </c>
      <c r="G281" s="7"/>
      <c r="H281" s="7">
        <f t="shared" si="14"/>
        <v>0</v>
      </c>
      <c r="I281" s="7">
        <f>E281*'1 Spec Ed Teacher'!$H$3</f>
        <v>0</v>
      </c>
      <c r="J281" s="7"/>
      <c r="K281" s="7"/>
      <c r="L281" s="7"/>
      <c r="M281" s="7"/>
      <c r="N281" s="7"/>
      <c r="O281" s="7"/>
      <c r="P281" s="7"/>
      <c r="Q28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81" s="7"/>
      <c r="S281" s="7"/>
      <c r="T281" s="1"/>
      <c r="U281" s="99"/>
      <c r="V281" s="7" t="str">
        <f t="shared" si="15"/>
        <v/>
      </c>
    </row>
    <row r="282" spans="2:22" x14ac:dyDescent="0.25">
      <c r="B282" s="1"/>
      <c r="F282" s="7">
        <f t="shared" si="13"/>
        <v>0</v>
      </c>
      <c r="G282" s="7"/>
      <c r="H282" s="7">
        <f t="shared" si="14"/>
        <v>0</v>
      </c>
      <c r="I282" s="7">
        <f>E282*'1 Spec Ed Teacher'!$H$3</f>
        <v>0</v>
      </c>
      <c r="J282" s="7"/>
      <c r="K282" s="7"/>
      <c r="L282" s="7"/>
      <c r="M282" s="7"/>
      <c r="N282" s="7"/>
      <c r="O282" s="7"/>
      <c r="P282" s="7"/>
      <c r="Q28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82" s="7"/>
      <c r="S282" s="7"/>
      <c r="T282" s="1"/>
      <c r="U282" s="99"/>
      <c r="V282" s="7" t="str">
        <f t="shared" si="15"/>
        <v/>
      </c>
    </row>
    <row r="283" spans="2:22" x14ac:dyDescent="0.25">
      <c r="B283" s="1"/>
      <c r="F283" s="7">
        <f t="shared" si="13"/>
        <v>0</v>
      </c>
      <c r="G283" s="7"/>
      <c r="H283" s="7">
        <f t="shared" si="14"/>
        <v>0</v>
      </c>
      <c r="I283" s="7">
        <f>E283*'1 Spec Ed Teacher'!$H$3</f>
        <v>0</v>
      </c>
      <c r="J283" s="7"/>
      <c r="K283" s="7"/>
      <c r="L283" s="7"/>
      <c r="M283" s="7"/>
      <c r="N283" s="7"/>
      <c r="O283" s="7"/>
      <c r="P283" s="7"/>
      <c r="Q28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83" s="7"/>
      <c r="S283" s="7"/>
      <c r="T283" s="1"/>
      <c r="U283" s="99"/>
      <c r="V283" s="7" t="str">
        <f t="shared" si="15"/>
        <v/>
      </c>
    </row>
    <row r="284" spans="2:22" x14ac:dyDescent="0.25">
      <c r="B284" s="1"/>
      <c r="F284" s="7">
        <f t="shared" si="13"/>
        <v>0</v>
      </c>
      <c r="G284" s="7"/>
      <c r="H284" s="7">
        <f t="shared" si="14"/>
        <v>0</v>
      </c>
      <c r="I284" s="7">
        <f>E284*'1 Spec Ed Teacher'!$H$3</f>
        <v>0</v>
      </c>
      <c r="J284" s="7"/>
      <c r="K284" s="7"/>
      <c r="L284" s="7"/>
      <c r="M284" s="7"/>
      <c r="N284" s="7"/>
      <c r="O284" s="7"/>
      <c r="P284" s="7"/>
      <c r="Q28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84" s="7"/>
      <c r="S284" s="7"/>
      <c r="T284" s="1"/>
      <c r="U284" s="99"/>
      <c r="V284" s="7" t="str">
        <f t="shared" si="15"/>
        <v/>
      </c>
    </row>
    <row r="285" spans="2:22" x14ac:dyDescent="0.25">
      <c r="B285" s="1"/>
      <c r="F285" s="7">
        <f t="shared" si="13"/>
        <v>0</v>
      </c>
      <c r="G285" s="7"/>
      <c r="H285" s="7">
        <f t="shared" si="14"/>
        <v>0</v>
      </c>
      <c r="I285" s="7">
        <f>E285*'1 Spec Ed Teacher'!$H$3</f>
        <v>0</v>
      </c>
      <c r="J285" s="7"/>
      <c r="K285" s="7"/>
      <c r="L285" s="7"/>
      <c r="M285" s="7"/>
      <c r="N285" s="7"/>
      <c r="O285" s="7"/>
      <c r="P285" s="7"/>
      <c r="Q28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85" s="7"/>
      <c r="S285" s="7"/>
      <c r="T285" s="1"/>
      <c r="U285" s="99"/>
      <c r="V285" s="7" t="str">
        <f t="shared" si="15"/>
        <v/>
      </c>
    </row>
    <row r="286" spans="2:22" x14ac:dyDescent="0.25">
      <c r="B286" s="1"/>
      <c r="F286" s="7">
        <f t="shared" si="13"/>
        <v>0</v>
      </c>
      <c r="G286" s="7"/>
      <c r="H286" s="7">
        <f t="shared" si="14"/>
        <v>0</v>
      </c>
      <c r="I286" s="7">
        <f>E286*'1 Spec Ed Teacher'!$H$3</f>
        <v>0</v>
      </c>
      <c r="J286" s="7"/>
      <c r="K286" s="7"/>
      <c r="L286" s="7"/>
      <c r="M286" s="7"/>
      <c r="N286" s="7"/>
      <c r="O286" s="7"/>
      <c r="P286" s="7"/>
      <c r="Q28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86" s="7"/>
      <c r="S286" s="7"/>
      <c r="T286" s="1"/>
      <c r="U286" s="99"/>
      <c r="V286" s="7" t="str">
        <f t="shared" si="15"/>
        <v/>
      </c>
    </row>
    <row r="287" spans="2:22" x14ac:dyDescent="0.25">
      <c r="B287" s="1"/>
      <c r="F287" s="7">
        <f t="shared" si="13"/>
        <v>0</v>
      </c>
      <c r="G287" s="7"/>
      <c r="H287" s="7">
        <f t="shared" si="14"/>
        <v>0</v>
      </c>
      <c r="I287" s="7">
        <f>E287*'1 Spec Ed Teacher'!$H$3</f>
        <v>0</v>
      </c>
      <c r="J287" s="7"/>
      <c r="K287" s="7"/>
      <c r="L287" s="7"/>
      <c r="M287" s="7"/>
      <c r="N287" s="7"/>
      <c r="O287" s="7"/>
      <c r="P287" s="7"/>
      <c r="Q28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87" s="7"/>
      <c r="S287" s="7"/>
      <c r="T287" s="1"/>
      <c r="U287" s="99"/>
      <c r="V287" s="7" t="str">
        <f t="shared" si="15"/>
        <v/>
      </c>
    </row>
    <row r="288" spans="2:22" x14ac:dyDescent="0.25">
      <c r="B288" s="1"/>
      <c r="F288" s="7">
        <f t="shared" si="13"/>
        <v>0</v>
      </c>
      <c r="G288" s="7"/>
      <c r="H288" s="7">
        <f t="shared" si="14"/>
        <v>0</v>
      </c>
      <c r="I288" s="7">
        <f>E288*'1 Spec Ed Teacher'!$H$3</f>
        <v>0</v>
      </c>
      <c r="J288" s="7"/>
      <c r="K288" s="7"/>
      <c r="L288" s="7"/>
      <c r="M288" s="7"/>
      <c r="N288" s="7"/>
      <c r="O288" s="7"/>
      <c r="P288" s="7"/>
      <c r="Q28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88" s="7"/>
      <c r="S288" s="7"/>
      <c r="T288" s="1"/>
      <c r="U288" s="99"/>
      <c r="V288" s="7" t="str">
        <f t="shared" si="15"/>
        <v/>
      </c>
    </row>
    <row r="289" spans="2:22" x14ac:dyDescent="0.25">
      <c r="B289" s="1"/>
      <c r="F289" s="7">
        <f t="shared" si="13"/>
        <v>0</v>
      </c>
      <c r="G289" s="7"/>
      <c r="H289" s="7">
        <f t="shared" si="14"/>
        <v>0</v>
      </c>
      <c r="I289" s="7">
        <f>E289*'1 Spec Ed Teacher'!$H$3</f>
        <v>0</v>
      </c>
      <c r="J289" s="7"/>
      <c r="K289" s="7"/>
      <c r="L289" s="7"/>
      <c r="M289" s="7"/>
      <c r="N289" s="7"/>
      <c r="O289" s="7"/>
      <c r="P289" s="7"/>
      <c r="Q28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89" s="7"/>
      <c r="S289" s="7"/>
      <c r="T289" s="1"/>
      <c r="U289" s="99"/>
      <c r="V289" s="7" t="str">
        <f t="shared" si="15"/>
        <v/>
      </c>
    </row>
    <row r="290" spans="2:22" x14ac:dyDescent="0.25">
      <c r="B290" s="1"/>
      <c r="F290" s="7">
        <f t="shared" si="13"/>
        <v>0</v>
      </c>
      <c r="G290" s="7"/>
      <c r="H290" s="7">
        <f t="shared" si="14"/>
        <v>0</v>
      </c>
      <c r="I290" s="7">
        <f>E290*'1 Spec Ed Teacher'!$H$3</f>
        <v>0</v>
      </c>
      <c r="J290" s="7"/>
      <c r="K290" s="7"/>
      <c r="L290" s="7"/>
      <c r="M290" s="7"/>
      <c r="N290" s="7"/>
      <c r="O290" s="7"/>
      <c r="P290" s="7"/>
      <c r="Q29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90" s="7"/>
      <c r="S290" s="7"/>
      <c r="T290" s="1"/>
      <c r="U290" s="99"/>
      <c r="V290" s="7" t="str">
        <f t="shared" si="15"/>
        <v/>
      </c>
    </row>
    <row r="291" spans="2:22" x14ac:dyDescent="0.25">
      <c r="B291" s="1"/>
      <c r="F291" s="7">
        <f t="shared" si="13"/>
        <v>0</v>
      </c>
      <c r="G291" s="7"/>
      <c r="H291" s="7">
        <f t="shared" si="14"/>
        <v>0</v>
      </c>
      <c r="I291" s="7">
        <f>E291*'1 Spec Ed Teacher'!$H$3</f>
        <v>0</v>
      </c>
      <c r="J291" s="7"/>
      <c r="K291" s="7"/>
      <c r="L291" s="7"/>
      <c r="M291" s="7"/>
      <c r="N291" s="7"/>
      <c r="O291" s="7"/>
      <c r="P291" s="7"/>
      <c r="Q29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91" s="7"/>
      <c r="S291" s="7"/>
      <c r="T291" s="1"/>
      <c r="U291" s="99"/>
      <c r="V291" s="7" t="str">
        <f t="shared" si="15"/>
        <v/>
      </c>
    </row>
    <row r="292" spans="2:22" x14ac:dyDescent="0.25">
      <c r="B292" s="1"/>
      <c r="F292" s="7">
        <f t="shared" si="13"/>
        <v>0</v>
      </c>
      <c r="G292" s="7"/>
      <c r="H292" s="7">
        <f t="shared" si="14"/>
        <v>0</v>
      </c>
      <c r="I292" s="7">
        <f>E292*'1 Spec Ed Teacher'!$H$3</f>
        <v>0</v>
      </c>
      <c r="J292" s="7"/>
      <c r="K292" s="7"/>
      <c r="L292" s="7"/>
      <c r="M292" s="7"/>
      <c r="N292" s="7"/>
      <c r="O292" s="7"/>
      <c r="P292" s="7"/>
      <c r="Q29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92" s="7"/>
      <c r="S292" s="7"/>
      <c r="T292" s="1"/>
      <c r="U292" s="99"/>
      <c r="V292" s="7" t="str">
        <f t="shared" si="15"/>
        <v/>
      </c>
    </row>
    <row r="293" spans="2:22" x14ac:dyDescent="0.25">
      <c r="B293" s="1"/>
      <c r="F293" s="7">
        <f t="shared" si="13"/>
        <v>0</v>
      </c>
      <c r="G293" s="7"/>
      <c r="H293" s="7">
        <f t="shared" si="14"/>
        <v>0</v>
      </c>
      <c r="I293" s="7">
        <f>E293*'1 Spec Ed Teacher'!$H$3</f>
        <v>0</v>
      </c>
      <c r="J293" s="7"/>
      <c r="K293" s="7"/>
      <c r="L293" s="7"/>
      <c r="M293" s="7"/>
      <c r="N293" s="7"/>
      <c r="O293" s="7"/>
      <c r="P293" s="7"/>
      <c r="Q29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93" s="7"/>
      <c r="S293" s="7"/>
      <c r="T293" s="1"/>
      <c r="U293" s="99"/>
      <c r="V293" s="7" t="str">
        <f t="shared" si="15"/>
        <v/>
      </c>
    </row>
    <row r="294" spans="2:22" x14ac:dyDescent="0.25">
      <c r="B294" s="1"/>
      <c r="F294" s="7">
        <f t="shared" si="13"/>
        <v>0</v>
      </c>
      <c r="G294" s="7"/>
      <c r="H294" s="7">
        <f t="shared" si="14"/>
        <v>0</v>
      </c>
      <c r="I294" s="7">
        <f>E294*'1 Spec Ed Teacher'!$H$3</f>
        <v>0</v>
      </c>
      <c r="J294" s="7"/>
      <c r="K294" s="7"/>
      <c r="L294" s="7"/>
      <c r="M294" s="7"/>
      <c r="N294" s="7"/>
      <c r="O294" s="7"/>
      <c r="P294" s="7"/>
      <c r="Q29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94" s="7"/>
      <c r="S294" s="7"/>
      <c r="T294" s="1"/>
      <c r="U294" s="99"/>
      <c r="V294" s="7" t="str">
        <f t="shared" si="15"/>
        <v/>
      </c>
    </row>
    <row r="295" spans="2:22" x14ac:dyDescent="0.25">
      <c r="B295" s="1"/>
      <c r="F295" s="7">
        <f t="shared" si="13"/>
        <v>0</v>
      </c>
      <c r="G295" s="7"/>
      <c r="H295" s="7">
        <f t="shared" si="14"/>
        <v>0</v>
      </c>
      <c r="I295" s="7">
        <f>E295*'1 Spec Ed Teacher'!$H$3</f>
        <v>0</v>
      </c>
      <c r="J295" s="7"/>
      <c r="K295" s="7"/>
      <c r="L295" s="7"/>
      <c r="M295" s="7"/>
      <c r="N295" s="7"/>
      <c r="O295" s="7"/>
      <c r="P295" s="7"/>
      <c r="Q29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95" s="7"/>
      <c r="S295" s="7"/>
      <c r="T295" s="1"/>
      <c r="U295" s="99"/>
      <c r="V295" s="7" t="str">
        <f t="shared" si="15"/>
        <v/>
      </c>
    </row>
    <row r="296" spans="2:22" x14ac:dyDescent="0.25">
      <c r="B296" s="1"/>
      <c r="F296" s="7">
        <f t="shared" si="13"/>
        <v>0</v>
      </c>
      <c r="G296" s="7"/>
      <c r="H296" s="7">
        <f t="shared" si="14"/>
        <v>0</v>
      </c>
      <c r="I296" s="7">
        <f>E296*'1 Spec Ed Teacher'!$H$3</f>
        <v>0</v>
      </c>
      <c r="J296" s="7"/>
      <c r="K296" s="7"/>
      <c r="L296" s="7"/>
      <c r="M296" s="7"/>
      <c r="N296" s="7"/>
      <c r="O296" s="7"/>
      <c r="P296" s="7"/>
      <c r="Q29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96" s="7"/>
      <c r="S296" s="7"/>
      <c r="T296" s="1"/>
      <c r="U296" s="99"/>
      <c r="V296" s="7" t="str">
        <f t="shared" si="15"/>
        <v/>
      </c>
    </row>
    <row r="297" spans="2:22" x14ac:dyDescent="0.25">
      <c r="B297" s="1"/>
      <c r="F297" s="7">
        <f t="shared" si="13"/>
        <v>0</v>
      </c>
      <c r="G297" s="7"/>
      <c r="H297" s="7">
        <f t="shared" si="14"/>
        <v>0</v>
      </c>
      <c r="I297" s="7">
        <f>E297*'1 Spec Ed Teacher'!$H$3</f>
        <v>0</v>
      </c>
      <c r="J297" s="7"/>
      <c r="K297" s="7"/>
      <c r="L297" s="7"/>
      <c r="M297" s="7"/>
      <c r="N297" s="7"/>
      <c r="O297" s="7"/>
      <c r="P297" s="7"/>
      <c r="Q29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97" s="7"/>
      <c r="S297" s="7"/>
      <c r="T297" s="1"/>
      <c r="U297" s="99"/>
      <c r="V297" s="7" t="str">
        <f t="shared" si="15"/>
        <v/>
      </c>
    </row>
    <row r="298" spans="2:22" x14ac:dyDescent="0.25">
      <c r="B298" s="1"/>
      <c r="F298" s="7">
        <f t="shared" si="13"/>
        <v>0</v>
      </c>
      <c r="G298" s="7"/>
      <c r="H298" s="7">
        <f t="shared" si="14"/>
        <v>0</v>
      </c>
      <c r="I298" s="7">
        <f>E298*'1 Spec Ed Teacher'!$H$3</f>
        <v>0</v>
      </c>
      <c r="J298" s="7"/>
      <c r="K298" s="7"/>
      <c r="L298" s="7"/>
      <c r="M298" s="7"/>
      <c r="N298" s="7"/>
      <c r="O298" s="7"/>
      <c r="P298" s="7"/>
      <c r="Q29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98" s="7"/>
      <c r="S298" s="7"/>
      <c r="T298" s="1"/>
      <c r="U298" s="99"/>
      <c r="V298" s="7" t="str">
        <f t="shared" si="15"/>
        <v/>
      </c>
    </row>
    <row r="299" spans="2:22" x14ac:dyDescent="0.25">
      <c r="B299" s="1"/>
      <c r="F299" s="7">
        <f t="shared" si="13"/>
        <v>0</v>
      </c>
      <c r="G299" s="7"/>
      <c r="H299" s="7">
        <f t="shared" si="14"/>
        <v>0</v>
      </c>
      <c r="I299" s="7">
        <f>E299*'1 Spec Ed Teacher'!$H$3</f>
        <v>0</v>
      </c>
      <c r="J299" s="7"/>
      <c r="K299" s="7"/>
      <c r="L299" s="7"/>
      <c r="M299" s="7"/>
      <c r="N299" s="7"/>
      <c r="O299" s="7"/>
      <c r="P299" s="7"/>
      <c r="Q29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299" s="7"/>
      <c r="S299" s="7"/>
      <c r="T299" s="1"/>
      <c r="U299" s="99"/>
      <c r="V299" s="7" t="str">
        <f t="shared" si="15"/>
        <v/>
      </c>
    </row>
    <row r="300" spans="2:22" x14ac:dyDescent="0.25">
      <c r="B300" s="1"/>
      <c r="F300" s="7">
        <f t="shared" si="13"/>
        <v>0</v>
      </c>
      <c r="G300" s="7"/>
      <c r="H300" s="7">
        <f t="shared" si="14"/>
        <v>0</v>
      </c>
      <c r="I300" s="7">
        <f>E300*'1 Spec Ed Teacher'!$H$3</f>
        <v>0</v>
      </c>
      <c r="J300" s="7"/>
      <c r="K300" s="7"/>
      <c r="L300" s="7"/>
      <c r="M300" s="7"/>
      <c r="N300" s="7"/>
      <c r="O300" s="7"/>
      <c r="P300" s="7"/>
      <c r="Q30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00" s="7"/>
      <c r="S300" s="7"/>
      <c r="T300" s="1"/>
      <c r="U300" s="99"/>
      <c r="V300" s="7" t="str">
        <f t="shared" si="15"/>
        <v/>
      </c>
    </row>
    <row r="301" spans="2:22" x14ac:dyDescent="0.25">
      <c r="B301" s="1"/>
      <c r="F301" s="7">
        <f t="shared" si="13"/>
        <v>0</v>
      </c>
      <c r="G301" s="7"/>
      <c r="H301" s="7">
        <f t="shared" si="14"/>
        <v>0</v>
      </c>
      <c r="I301" s="7">
        <f>E301*'1 Spec Ed Teacher'!$H$3</f>
        <v>0</v>
      </c>
      <c r="J301" s="7"/>
      <c r="K301" s="7"/>
      <c r="L301" s="7"/>
      <c r="M301" s="7"/>
      <c r="N301" s="7"/>
      <c r="O301" s="7"/>
      <c r="P301" s="7"/>
      <c r="Q30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01" s="7"/>
      <c r="S301" s="7"/>
      <c r="T301" s="1"/>
      <c r="U301" s="99"/>
      <c r="V301" s="7" t="str">
        <f t="shared" si="15"/>
        <v/>
      </c>
    </row>
    <row r="302" spans="2:22" x14ac:dyDescent="0.25">
      <c r="B302" s="1"/>
      <c r="F302" s="7">
        <f t="shared" si="13"/>
        <v>0</v>
      </c>
      <c r="G302" s="7"/>
      <c r="H302" s="7">
        <f t="shared" si="14"/>
        <v>0</v>
      </c>
      <c r="I302" s="7">
        <f>E302*'1 Spec Ed Teacher'!$H$3</f>
        <v>0</v>
      </c>
      <c r="J302" s="7"/>
      <c r="K302" s="7"/>
      <c r="L302" s="7"/>
      <c r="M302" s="7"/>
      <c r="N302" s="7"/>
      <c r="O302" s="7"/>
      <c r="P302" s="7"/>
      <c r="Q30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02" s="7"/>
      <c r="S302" s="7"/>
      <c r="T302" s="1"/>
      <c r="U302" s="99"/>
      <c r="V302" s="7" t="str">
        <f t="shared" si="15"/>
        <v/>
      </c>
    </row>
    <row r="303" spans="2:22" x14ac:dyDescent="0.25">
      <c r="B303" s="1"/>
      <c r="F303" s="7">
        <f t="shared" si="13"/>
        <v>0</v>
      </c>
      <c r="G303" s="7"/>
      <c r="H303" s="7">
        <f t="shared" si="14"/>
        <v>0</v>
      </c>
      <c r="I303" s="7">
        <f>E303*'1 Spec Ed Teacher'!$H$3</f>
        <v>0</v>
      </c>
      <c r="J303" s="7"/>
      <c r="K303" s="7"/>
      <c r="L303" s="7"/>
      <c r="M303" s="7"/>
      <c r="N303" s="7"/>
      <c r="O303" s="7"/>
      <c r="P303" s="7"/>
      <c r="Q30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03" s="7"/>
      <c r="S303" s="7"/>
      <c r="T303" s="1"/>
      <c r="U303" s="99"/>
      <c r="V303" s="7" t="str">
        <f t="shared" si="15"/>
        <v/>
      </c>
    </row>
    <row r="304" spans="2:22" x14ac:dyDescent="0.25">
      <c r="B304" s="1"/>
      <c r="F304" s="7">
        <f t="shared" si="13"/>
        <v>0</v>
      </c>
      <c r="G304" s="7"/>
      <c r="H304" s="7">
        <f t="shared" si="14"/>
        <v>0</v>
      </c>
      <c r="I304" s="7">
        <f>E304*'1 Spec Ed Teacher'!$H$3</f>
        <v>0</v>
      </c>
      <c r="J304" s="7"/>
      <c r="K304" s="7"/>
      <c r="L304" s="7"/>
      <c r="M304" s="7"/>
      <c r="N304" s="7"/>
      <c r="O304" s="7"/>
      <c r="P304" s="7"/>
      <c r="Q30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04" s="7"/>
      <c r="S304" s="7"/>
      <c r="T304" s="1"/>
      <c r="U304" s="99"/>
      <c r="V304" s="7" t="str">
        <f t="shared" si="15"/>
        <v/>
      </c>
    </row>
    <row r="305" spans="2:22" x14ac:dyDescent="0.25">
      <c r="B305" s="1"/>
      <c r="F305" s="7">
        <f t="shared" si="13"/>
        <v>0</v>
      </c>
      <c r="G305" s="7"/>
      <c r="H305" s="7">
        <f t="shared" si="14"/>
        <v>0</v>
      </c>
      <c r="I305" s="7">
        <f>E305*'1 Spec Ed Teacher'!$H$3</f>
        <v>0</v>
      </c>
      <c r="J305" s="7"/>
      <c r="K305" s="7"/>
      <c r="L305" s="7"/>
      <c r="M305" s="7"/>
      <c r="N305" s="7"/>
      <c r="O305" s="7"/>
      <c r="P305" s="7"/>
      <c r="Q30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05" s="7"/>
      <c r="S305" s="7"/>
      <c r="T305" s="1"/>
      <c r="U305" s="99"/>
      <c r="V305" s="7" t="str">
        <f t="shared" si="15"/>
        <v/>
      </c>
    </row>
    <row r="306" spans="2:22" x14ac:dyDescent="0.25">
      <c r="B306" s="1"/>
      <c r="F306" s="7">
        <f t="shared" si="13"/>
        <v>0</v>
      </c>
      <c r="G306" s="7"/>
      <c r="H306" s="7">
        <f t="shared" si="14"/>
        <v>0</v>
      </c>
      <c r="I306" s="7">
        <f>E306*'1 Spec Ed Teacher'!$H$3</f>
        <v>0</v>
      </c>
      <c r="J306" s="7"/>
      <c r="K306" s="7"/>
      <c r="L306" s="7"/>
      <c r="M306" s="7"/>
      <c r="N306" s="7"/>
      <c r="O306" s="7"/>
      <c r="P306" s="7"/>
      <c r="Q30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06" s="7"/>
      <c r="S306" s="7"/>
      <c r="T306" s="1"/>
      <c r="U306" s="99"/>
      <c r="V306" s="7" t="str">
        <f t="shared" si="15"/>
        <v/>
      </c>
    </row>
    <row r="307" spans="2:22" x14ac:dyDescent="0.25">
      <c r="B307" s="1"/>
      <c r="F307" s="7">
        <f t="shared" si="13"/>
        <v>0</v>
      </c>
      <c r="G307" s="7"/>
      <c r="H307" s="7">
        <f t="shared" si="14"/>
        <v>0</v>
      </c>
      <c r="I307" s="7">
        <f>E307*'1 Spec Ed Teacher'!$H$3</f>
        <v>0</v>
      </c>
      <c r="J307" s="7"/>
      <c r="K307" s="7"/>
      <c r="L307" s="7"/>
      <c r="M307" s="7"/>
      <c r="N307" s="7"/>
      <c r="O307" s="7"/>
      <c r="P307" s="7"/>
      <c r="Q30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07" s="7"/>
      <c r="S307" s="7"/>
      <c r="T307" s="1"/>
      <c r="U307" s="99"/>
      <c r="V307" s="7" t="str">
        <f t="shared" si="15"/>
        <v/>
      </c>
    </row>
    <row r="308" spans="2:22" x14ac:dyDescent="0.25">
      <c r="B308" s="1"/>
      <c r="F308" s="7">
        <f t="shared" si="13"/>
        <v>0</v>
      </c>
      <c r="G308" s="7"/>
      <c r="H308" s="7">
        <f t="shared" si="14"/>
        <v>0</v>
      </c>
      <c r="I308" s="7">
        <f>E308*'1 Spec Ed Teacher'!$H$3</f>
        <v>0</v>
      </c>
      <c r="J308" s="7"/>
      <c r="K308" s="7"/>
      <c r="L308" s="7"/>
      <c r="M308" s="7"/>
      <c r="N308" s="7"/>
      <c r="O308" s="7"/>
      <c r="P308" s="7"/>
      <c r="Q30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08" s="7"/>
      <c r="S308" s="7"/>
      <c r="T308" s="1"/>
      <c r="U308" s="99"/>
      <c r="V308" s="7" t="str">
        <f t="shared" si="15"/>
        <v/>
      </c>
    </row>
    <row r="309" spans="2:22" x14ac:dyDescent="0.25">
      <c r="B309" s="1"/>
      <c r="F309" s="7">
        <f t="shared" si="13"/>
        <v>0</v>
      </c>
      <c r="G309" s="7"/>
      <c r="H309" s="7">
        <f t="shared" si="14"/>
        <v>0</v>
      </c>
      <c r="I309" s="7">
        <f>E309*'1 Spec Ed Teacher'!$H$3</f>
        <v>0</v>
      </c>
      <c r="J309" s="7"/>
      <c r="K309" s="7"/>
      <c r="L309" s="7"/>
      <c r="M309" s="7"/>
      <c r="N309" s="7"/>
      <c r="O309" s="7"/>
      <c r="P309" s="7"/>
      <c r="Q30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09" s="7"/>
      <c r="S309" s="7"/>
      <c r="T309" s="1"/>
      <c r="U309" s="99"/>
      <c r="V309" s="7" t="str">
        <f t="shared" si="15"/>
        <v/>
      </c>
    </row>
    <row r="310" spans="2:22" x14ac:dyDescent="0.25">
      <c r="B310" s="1"/>
      <c r="F310" s="7">
        <f t="shared" si="13"/>
        <v>0</v>
      </c>
      <c r="G310" s="7"/>
      <c r="H310" s="7">
        <f t="shared" si="14"/>
        <v>0</v>
      </c>
      <c r="I310" s="7">
        <f>E310*'1 Spec Ed Teacher'!$H$3</f>
        <v>0</v>
      </c>
      <c r="J310" s="7"/>
      <c r="K310" s="7"/>
      <c r="L310" s="7"/>
      <c r="M310" s="7"/>
      <c r="N310" s="7"/>
      <c r="O310" s="7"/>
      <c r="P310" s="7"/>
      <c r="Q31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10" s="7"/>
      <c r="S310" s="7"/>
      <c r="T310" s="1"/>
      <c r="U310" s="99"/>
      <c r="V310" s="7" t="str">
        <f t="shared" si="15"/>
        <v/>
      </c>
    </row>
    <row r="311" spans="2:22" x14ac:dyDescent="0.25">
      <c r="B311" s="1"/>
      <c r="F311" s="7">
        <f t="shared" si="13"/>
        <v>0</v>
      </c>
      <c r="G311" s="7"/>
      <c r="H311" s="7">
        <f t="shared" si="14"/>
        <v>0</v>
      </c>
      <c r="I311" s="7">
        <f>E311*'1 Spec Ed Teacher'!$H$3</f>
        <v>0</v>
      </c>
      <c r="J311" s="7"/>
      <c r="K311" s="7"/>
      <c r="L311" s="7"/>
      <c r="M311" s="7"/>
      <c r="N311" s="7"/>
      <c r="O311" s="7"/>
      <c r="P311" s="7"/>
      <c r="Q31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11" s="7"/>
      <c r="S311" s="7"/>
      <c r="T311" s="1"/>
      <c r="U311" s="99"/>
      <c r="V311" s="7" t="str">
        <f t="shared" si="15"/>
        <v/>
      </c>
    </row>
    <row r="312" spans="2:22" x14ac:dyDescent="0.25">
      <c r="B312" s="1"/>
      <c r="F312" s="7">
        <f t="shared" si="13"/>
        <v>0</v>
      </c>
      <c r="G312" s="7"/>
      <c r="H312" s="7">
        <f t="shared" si="14"/>
        <v>0</v>
      </c>
      <c r="I312" s="7">
        <f>E312*'1 Spec Ed Teacher'!$H$3</f>
        <v>0</v>
      </c>
      <c r="J312" s="7"/>
      <c r="K312" s="7"/>
      <c r="L312" s="7"/>
      <c r="M312" s="7"/>
      <c r="N312" s="7"/>
      <c r="O312" s="7"/>
      <c r="P312" s="7"/>
      <c r="Q31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12" s="7"/>
      <c r="S312" s="7"/>
      <c r="T312" s="1"/>
      <c r="U312" s="99"/>
      <c r="V312" s="7" t="str">
        <f t="shared" si="15"/>
        <v/>
      </c>
    </row>
    <row r="313" spans="2:22" x14ac:dyDescent="0.25">
      <c r="B313" s="1"/>
      <c r="F313" s="7">
        <f t="shared" si="13"/>
        <v>0</v>
      </c>
      <c r="G313" s="7"/>
      <c r="H313" s="7">
        <f t="shared" si="14"/>
        <v>0</v>
      </c>
      <c r="I313" s="7">
        <f>E313*'1 Spec Ed Teacher'!$H$3</f>
        <v>0</v>
      </c>
      <c r="J313" s="7"/>
      <c r="K313" s="7"/>
      <c r="L313" s="7"/>
      <c r="M313" s="7"/>
      <c r="N313" s="7"/>
      <c r="O313" s="7"/>
      <c r="P313" s="7"/>
      <c r="Q31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13" s="7"/>
      <c r="S313" s="7"/>
      <c r="T313" s="1"/>
      <c r="U313" s="99"/>
      <c r="V313" s="7" t="str">
        <f t="shared" si="15"/>
        <v/>
      </c>
    </row>
    <row r="314" spans="2:22" x14ac:dyDescent="0.25">
      <c r="B314" s="1"/>
      <c r="F314" s="7">
        <f t="shared" si="13"/>
        <v>0</v>
      </c>
      <c r="G314" s="7"/>
      <c r="H314" s="7">
        <f t="shared" si="14"/>
        <v>0</v>
      </c>
      <c r="I314" s="7">
        <f>E314*'1 Spec Ed Teacher'!$H$3</f>
        <v>0</v>
      </c>
      <c r="J314" s="7"/>
      <c r="K314" s="7"/>
      <c r="L314" s="7"/>
      <c r="M314" s="7"/>
      <c r="N314" s="7"/>
      <c r="O314" s="7"/>
      <c r="P314" s="7"/>
      <c r="Q31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14" s="7"/>
      <c r="S314" s="7"/>
      <c r="T314" s="1"/>
      <c r="U314" s="99"/>
      <c r="V314" s="7" t="str">
        <f t="shared" si="15"/>
        <v/>
      </c>
    </row>
    <row r="315" spans="2:22" x14ac:dyDescent="0.25">
      <c r="B315" s="1"/>
      <c r="F315" s="7">
        <f t="shared" si="13"/>
        <v>0</v>
      </c>
      <c r="G315" s="7"/>
      <c r="H315" s="7">
        <f t="shared" si="14"/>
        <v>0</v>
      </c>
      <c r="I315" s="7">
        <f>E315*'1 Spec Ed Teacher'!$H$3</f>
        <v>0</v>
      </c>
      <c r="J315" s="7"/>
      <c r="K315" s="7"/>
      <c r="L315" s="7"/>
      <c r="M315" s="7"/>
      <c r="N315" s="7"/>
      <c r="O315" s="7"/>
      <c r="P315" s="7"/>
      <c r="Q31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15" s="7"/>
      <c r="S315" s="7"/>
      <c r="T315" s="1"/>
      <c r="U315" s="99"/>
      <c r="V315" s="7" t="str">
        <f t="shared" si="15"/>
        <v/>
      </c>
    </row>
    <row r="316" spans="2:22" x14ac:dyDescent="0.25">
      <c r="B316" s="1"/>
      <c r="F316" s="7">
        <f t="shared" si="13"/>
        <v>0</v>
      </c>
      <c r="G316" s="7"/>
      <c r="H316" s="7">
        <f t="shared" si="14"/>
        <v>0</v>
      </c>
      <c r="I316" s="7">
        <f>E316*'1 Spec Ed Teacher'!$H$3</f>
        <v>0</v>
      </c>
      <c r="J316" s="7"/>
      <c r="K316" s="7"/>
      <c r="L316" s="7"/>
      <c r="M316" s="7"/>
      <c r="N316" s="7"/>
      <c r="O316" s="7"/>
      <c r="P316" s="7"/>
      <c r="Q31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16" s="7"/>
      <c r="S316" s="7"/>
      <c r="T316" s="1"/>
      <c r="U316" s="99"/>
      <c r="V316" s="7" t="str">
        <f t="shared" si="15"/>
        <v/>
      </c>
    </row>
    <row r="317" spans="2:22" x14ac:dyDescent="0.25">
      <c r="B317" s="1"/>
      <c r="F317" s="7">
        <f t="shared" si="13"/>
        <v>0</v>
      </c>
      <c r="G317" s="7"/>
      <c r="H317" s="7">
        <f t="shared" si="14"/>
        <v>0</v>
      </c>
      <c r="I317" s="7">
        <f>E317*'1 Spec Ed Teacher'!$H$3</f>
        <v>0</v>
      </c>
      <c r="J317" s="7"/>
      <c r="K317" s="7"/>
      <c r="L317" s="7"/>
      <c r="M317" s="7"/>
      <c r="N317" s="7"/>
      <c r="O317" s="7"/>
      <c r="P317" s="7"/>
      <c r="Q31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17" s="7"/>
      <c r="S317" s="7"/>
      <c r="T317" s="1"/>
      <c r="U317" s="99"/>
      <c r="V317" s="7" t="str">
        <f t="shared" si="15"/>
        <v/>
      </c>
    </row>
    <row r="318" spans="2:22" x14ac:dyDescent="0.25">
      <c r="B318" s="1"/>
      <c r="F318" s="7">
        <f t="shared" si="13"/>
        <v>0</v>
      </c>
      <c r="G318" s="7"/>
      <c r="H318" s="7">
        <f t="shared" si="14"/>
        <v>0</v>
      </c>
      <c r="I318" s="7">
        <f>E318*'1 Spec Ed Teacher'!$H$3</f>
        <v>0</v>
      </c>
      <c r="J318" s="7"/>
      <c r="K318" s="7"/>
      <c r="L318" s="7"/>
      <c r="M318" s="7"/>
      <c r="N318" s="7"/>
      <c r="O318" s="7"/>
      <c r="P318" s="7"/>
      <c r="Q31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18" s="7"/>
      <c r="S318" s="7"/>
      <c r="T318" s="1"/>
      <c r="U318" s="99"/>
      <c r="V318" s="7" t="str">
        <f t="shared" si="15"/>
        <v/>
      </c>
    </row>
    <row r="319" spans="2:22" x14ac:dyDescent="0.25">
      <c r="B319" s="1"/>
      <c r="F319" s="7">
        <f t="shared" si="13"/>
        <v>0</v>
      </c>
      <c r="G319" s="7"/>
      <c r="H319" s="7">
        <f t="shared" si="14"/>
        <v>0</v>
      </c>
      <c r="I319" s="7">
        <f>E319*'1 Spec Ed Teacher'!$H$3</f>
        <v>0</v>
      </c>
      <c r="J319" s="7"/>
      <c r="K319" s="7"/>
      <c r="L319" s="7"/>
      <c r="M319" s="7"/>
      <c r="N319" s="7"/>
      <c r="O319" s="7"/>
      <c r="P319" s="7"/>
      <c r="Q31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19" s="7"/>
      <c r="S319" s="7"/>
      <c r="T319" s="1"/>
      <c r="U319" s="99"/>
      <c r="V319" s="7" t="str">
        <f t="shared" si="15"/>
        <v/>
      </c>
    </row>
    <row r="320" spans="2:22" x14ac:dyDescent="0.25">
      <c r="B320" s="1"/>
      <c r="F320" s="7">
        <f t="shared" si="13"/>
        <v>0</v>
      </c>
      <c r="G320" s="7"/>
      <c r="H320" s="7">
        <f t="shared" si="14"/>
        <v>0</v>
      </c>
      <c r="I320" s="7">
        <f>E320*'1 Spec Ed Teacher'!$H$3</f>
        <v>0</v>
      </c>
      <c r="J320" s="7"/>
      <c r="K320" s="7"/>
      <c r="L320" s="7"/>
      <c r="M320" s="7"/>
      <c r="N320" s="7"/>
      <c r="O320" s="7"/>
      <c r="P320" s="7"/>
      <c r="Q32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20" s="7"/>
      <c r="S320" s="7"/>
      <c r="T320" s="1"/>
      <c r="U320" s="99"/>
      <c r="V320" s="7" t="str">
        <f t="shared" si="15"/>
        <v/>
      </c>
    </row>
    <row r="321" spans="2:22" x14ac:dyDescent="0.25">
      <c r="B321" s="1"/>
      <c r="F321" s="7">
        <f t="shared" si="13"/>
        <v>0</v>
      </c>
      <c r="G321" s="7"/>
      <c r="H321" s="7">
        <f t="shared" si="14"/>
        <v>0</v>
      </c>
      <c r="I321" s="7">
        <f>E321*'1 Spec Ed Teacher'!$H$3</f>
        <v>0</v>
      </c>
      <c r="J321" s="7"/>
      <c r="K321" s="7"/>
      <c r="L321" s="7"/>
      <c r="M321" s="7"/>
      <c r="N321" s="7"/>
      <c r="O321" s="7"/>
      <c r="P321" s="7"/>
      <c r="Q32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21" s="7"/>
      <c r="S321" s="7"/>
      <c r="T321" s="1"/>
      <c r="U321" s="99"/>
      <c r="V321" s="7" t="str">
        <f t="shared" si="15"/>
        <v/>
      </c>
    </row>
    <row r="322" spans="2:22" x14ac:dyDescent="0.25">
      <c r="B322" s="1"/>
      <c r="F322" s="7">
        <f t="shared" si="13"/>
        <v>0</v>
      </c>
      <c r="G322" s="7"/>
      <c r="H322" s="7">
        <f t="shared" si="14"/>
        <v>0</v>
      </c>
      <c r="I322" s="7">
        <f>E322*'1 Spec Ed Teacher'!$H$3</f>
        <v>0</v>
      </c>
      <c r="J322" s="7"/>
      <c r="K322" s="7"/>
      <c r="L322" s="7"/>
      <c r="M322" s="7"/>
      <c r="N322" s="7"/>
      <c r="O322" s="7"/>
      <c r="P322" s="7"/>
      <c r="Q32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22" s="7"/>
      <c r="S322" s="7"/>
      <c r="T322" s="1"/>
      <c r="U322" s="99"/>
      <c r="V322" s="7" t="str">
        <f t="shared" si="15"/>
        <v/>
      </c>
    </row>
    <row r="323" spans="2:22" x14ac:dyDescent="0.25">
      <c r="B323" s="1"/>
      <c r="F323" s="7">
        <f t="shared" si="13"/>
        <v>0</v>
      </c>
      <c r="G323" s="7"/>
      <c r="H323" s="7">
        <f t="shared" si="14"/>
        <v>0</v>
      </c>
      <c r="I323" s="7">
        <f>E323*'1 Spec Ed Teacher'!$H$3</f>
        <v>0</v>
      </c>
      <c r="J323" s="7"/>
      <c r="K323" s="7"/>
      <c r="L323" s="7"/>
      <c r="M323" s="7"/>
      <c r="N323" s="7"/>
      <c r="O323" s="7"/>
      <c r="P323" s="7"/>
      <c r="Q32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23" s="7"/>
      <c r="S323" s="7"/>
      <c r="T323" s="1"/>
      <c r="U323" s="99"/>
      <c r="V323" s="7" t="str">
        <f t="shared" si="15"/>
        <v/>
      </c>
    </row>
    <row r="324" spans="2:22" x14ac:dyDescent="0.25">
      <c r="B324" s="1"/>
      <c r="F324" s="7">
        <f t="shared" si="13"/>
        <v>0</v>
      </c>
      <c r="G324" s="7"/>
      <c r="H324" s="7">
        <f t="shared" si="14"/>
        <v>0</v>
      </c>
      <c r="I324" s="7">
        <f>E324*'1 Spec Ed Teacher'!$H$3</f>
        <v>0</v>
      </c>
      <c r="J324" s="7"/>
      <c r="K324" s="7"/>
      <c r="L324" s="7"/>
      <c r="M324" s="7"/>
      <c r="N324" s="7"/>
      <c r="O324" s="7"/>
      <c r="P324" s="7"/>
      <c r="Q32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24" s="7"/>
      <c r="S324" s="7"/>
      <c r="T324" s="1"/>
      <c r="U324" s="99"/>
      <c r="V324" s="7" t="str">
        <f t="shared" si="15"/>
        <v/>
      </c>
    </row>
    <row r="325" spans="2:22" x14ac:dyDescent="0.25">
      <c r="B325" s="1"/>
      <c r="F325" s="7">
        <f t="shared" ref="F325:F388" si="16">E325*0.14</f>
        <v>0</v>
      </c>
      <c r="G325" s="7"/>
      <c r="H325" s="7">
        <f t="shared" ref="H325:H388" si="17">E325*0.0145</f>
        <v>0</v>
      </c>
      <c r="I325" s="7">
        <f>E325*'1 Spec Ed Teacher'!$H$3</f>
        <v>0</v>
      </c>
      <c r="J325" s="7"/>
      <c r="K325" s="7"/>
      <c r="L325" s="7"/>
      <c r="M325" s="7"/>
      <c r="N325" s="7"/>
      <c r="O325" s="7"/>
      <c r="P325" s="7"/>
      <c r="Q32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25" s="7"/>
      <c r="S325" s="7"/>
      <c r="T325" s="1"/>
      <c r="U325" s="99"/>
      <c r="V325" s="7" t="str">
        <f t="shared" ref="V325:V388" si="18">IFERROR(IF(S325&gt;0,S325/T325*U325,Q325/T325*U325),"")</f>
        <v/>
      </c>
    </row>
    <row r="326" spans="2:22" x14ac:dyDescent="0.25">
      <c r="B326" s="1"/>
      <c r="F326" s="7">
        <f t="shared" si="16"/>
        <v>0</v>
      </c>
      <c r="G326" s="7"/>
      <c r="H326" s="7">
        <f t="shared" si="17"/>
        <v>0</v>
      </c>
      <c r="I326" s="7">
        <f>E326*'1 Spec Ed Teacher'!$H$3</f>
        <v>0</v>
      </c>
      <c r="J326" s="7"/>
      <c r="K326" s="7"/>
      <c r="L326" s="7"/>
      <c r="M326" s="7"/>
      <c r="N326" s="7"/>
      <c r="O326" s="7"/>
      <c r="P326" s="7"/>
      <c r="Q32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26" s="7"/>
      <c r="S326" s="7"/>
      <c r="T326" s="1"/>
      <c r="U326" s="99"/>
      <c r="V326" s="7" t="str">
        <f t="shared" si="18"/>
        <v/>
      </c>
    </row>
    <row r="327" spans="2:22" x14ac:dyDescent="0.25">
      <c r="B327" s="1"/>
      <c r="F327" s="7">
        <f t="shared" si="16"/>
        <v>0</v>
      </c>
      <c r="G327" s="7"/>
      <c r="H327" s="7">
        <f t="shared" si="17"/>
        <v>0</v>
      </c>
      <c r="I327" s="7">
        <f>E327*'1 Spec Ed Teacher'!$H$3</f>
        <v>0</v>
      </c>
      <c r="J327" s="7"/>
      <c r="K327" s="7"/>
      <c r="L327" s="7"/>
      <c r="M327" s="7"/>
      <c r="N327" s="7"/>
      <c r="O327" s="7"/>
      <c r="P327" s="7"/>
      <c r="Q32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27" s="7"/>
      <c r="S327" s="7"/>
      <c r="T327" s="1"/>
      <c r="U327" s="99"/>
      <c r="V327" s="7" t="str">
        <f t="shared" si="18"/>
        <v/>
      </c>
    </row>
    <row r="328" spans="2:22" x14ac:dyDescent="0.25">
      <c r="B328" s="1"/>
      <c r="F328" s="7">
        <f t="shared" si="16"/>
        <v>0</v>
      </c>
      <c r="G328" s="7"/>
      <c r="H328" s="7">
        <f t="shared" si="17"/>
        <v>0</v>
      </c>
      <c r="I328" s="7">
        <f>E328*'1 Spec Ed Teacher'!$H$3</f>
        <v>0</v>
      </c>
      <c r="J328" s="7"/>
      <c r="K328" s="7"/>
      <c r="L328" s="7"/>
      <c r="M328" s="7"/>
      <c r="N328" s="7"/>
      <c r="O328" s="7"/>
      <c r="P328" s="7"/>
      <c r="Q32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28" s="7"/>
      <c r="S328" s="7"/>
      <c r="T328" s="1"/>
      <c r="U328" s="99"/>
      <c r="V328" s="7" t="str">
        <f t="shared" si="18"/>
        <v/>
      </c>
    </row>
    <row r="329" spans="2:22" x14ac:dyDescent="0.25">
      <c r="B329" s="1"/>
      <c r="F329" s="7">
        <f t="shared" si="16"/>
        <v>0</v>
      </c>
      <c r="G329" s="7"/>
      <c r="H329" s="7">
        <f t="shared" si="17"/>
        <v>0</v>
      </c>
      <c r="I329" s="7">
        <f>E329*'1 Spec Ed Teacher'!$H$3</f>
        <v>0</v>
      </c>
      <c r="J329" s="7"/>
      <c r="K329" s="7"/>
      <c r="L329" s="7"/>
      <c r="M329" s="7"/>
      <c r="N329" s="7"/>
      <c r="O329" s="7"/>
      <c r="P329" s="7"/>
      <c r="Q32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29" s="7"/>
      <c r="S329" s="7"/>
      <c r="T329" s="1"/>
      <c r="U329" s="99"/>
      <c r="V329" s="7" t="str">
        <f t="shared" si="18"/>
        <v/>
      </c>
    </row>
    <row r="330" spans="2:22" x14ac:dyDescent="0.25">
      <c r="B330" s="1"/>
      <c r="F330" s="7">
        <f t="shared" si="16"/>
        <v>0</v>
      </c>
      <c r="G330" s="7"/>
      <c r="H330" s="7">
        <f t="shared" si="17"/>
        <v>0</v>
      </c>
      <c r="I330" s="7">
        <f>E330*'1 Spec Ed Teacher'!$H$3</f>
        <v>0</v>
      </c>
      <c r="J330" s="7"/>
      <c r="K330" s="7"/>
      <c r="L330" s="7"/>
      <c r="M330" s="7"/>
      <c r="N330" s="7"/>
      <c r="O330" s="7"/>
      <c r="P330" s="7"/>
      <c r="Q33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30" s="7"/>
      <c r="S330" s="7"/>
      <c r="T330" s="1"/>
      <c r="U330" s="99"/>
      <c r="V330" s="7" t="str">
        <f t="shared" si="18"/>
        <v/>
      </c>
    </row>
    <row r="331" spans="2:22" x14ac:dyDescent="0.25">
      <c r="B331" s="1"/>
      <c r="F331" s="7">
        <f t="shared" si="16"/>
        <v>0</v>
      </c>
      <c r="G331" s="7"/>
      <c r="H331" s="7">
        <f t="shared" si="17"/>
        <v>0</v>
      </c>
      <c r="I331" s="7">
        <f>E331*'1 Spec Ed Teacher'!$H$3</f>
        <v>0</v>
      </c>
      <c r="J331" s="7"/>
      <c r="K331" s="7"/>
      <c r="L331" s="7"/>
      <c r="M331" s="7"/>
      <c r="N331" s="7"/>
      <c r="O331" s="7"/>
      <c r="P331" s="7"/>
      <c r="Q33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31" s="7"/>
      <c r="S331" s="7"/>
      <c r="T331" s="1"/>
      <c r="U331" s="99"/>
      <c r="V331" s="7" t="str">
        <f t="shared" si="18"/>
        <v/>
      </c>
    </row>
    <row r="332" spans="2:22" x14ac:dyDescent="0.25">
      <c r="B332" s="1"/>
      <c r="F332" s="7">
        <f t="shared" si="16"/>
        <v>0</v>
      </c>
      <c r="G332" s="7"/>
      <c r="H332" s="7">
        <f t="shared" si="17"/>
        <v>0</v>
      </c>
      <c r="I332" s="7">
        <f>E332*'1 Spec Ed Teacher'!$H$3</f>
        <v>0</v>
      </c>
      <c r="J332" s="7"/>
      <c r="K332" s="7"/>
      <c r="L332" s="7"/>
      <c r="M332" s="7"/>
      <c r="N332" s="7"/>
      <c r="O332" s="7"/>
      <c r="P332" s="7"/>
      <c r="Q33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32" s="7"/>
      <c r="S332" s="7"/>
      <c r="T332" s="1"/>
      <c r="U332" s="99"/>
      <c r="V332" s="7" t="str">
        <f t="shared" si="18"/>
        <v/>
      </c>
    </row>
    <row r="333" spans="2:22" x14ac:dyDescent="0.25">
      <c r="B333" s="1"/>
      <c r="F333" s="7">
        <f t="shared" si="16"/>
        <v>0</v>
      </c>
      <c r="G333" s="7"/>
      <c r="H333" s="7">
        <f t="shared" si="17"/>
        <v>0</v>
      </c>
      <c r="I333" s="7">
        <f>E333*'1 Spec Ed Teacher'!$H$3</f>
        <v>0</v>
      </c>
      <c r="J333" s="7"/>
      <c r="K333" s="7"/>
      <c r="L333" s="7"/>
      <c r="M333" s="7"/>
      <c r="N333" s="7"/>
      <c r="O333" s="7"/>
      <c r="P333" s="7"/>
      <c r="Q33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33" s="7"/>
      <c r="S333" s="7"/>
      <c r="T333" s="1"/>
      <c r="U333" s="99"/>
      <c r="V333" s="7" t="str">
        <f t="shared" si="18"/>
        <v/>
      </c>
    </row>
    <row r="334" spans="2:22" x14ac:dyDescent="0.25">
      <c r="B334" s="1"/>
      <c r="F334" s="7">
        <f t="shared" si="16"/>
        <v>0</v>
      </c>
      <c r="G334" s="7"/>
      <c r="H334" s="7">
        <f t="shared" si="17"/>
        <v>0</v>
      </c>
      <c r="I334" s="7">
        <f>E334*'1 Spec Ed Teacher'!$H$3</f>
        <v>0</v>
      </c>
      <c r="J334" s="7"/>
      <c r="K334" s="7"/>
      <c r="L334" s="7"/>
      <c r="M334" s="7"/>
      <c r="N334" s="7"/>
      <c r="O334" s="7"/>
      <c r="P334" s="7"/>
      <c r="Q33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34" s="7"/>
      <c r="S334" s="7"/>
      <c r="T334" s="1"/>
      <c r="U334" s="99"/>
      <c r="V334" s="7" t="str">
        <f t="shared" si="18"/>
        <v/>
      </c>
    </row>
    <row r="335" spans="2:22" x14ac:dyDescent="0.25">
      <c r="B335" s="1"/>
      <c r="F335" s="7">
        <f t="shared" si="16"/>
        <v>0</v>
      </c>
      <c r="G335" s="7"/>
      <c r="H335" s="7">
        <f t="shared" si="17"/>
        <v>0</v>
      </c>
      <c r="I335" s="7">
        <f>E335*'1 Spec Ed Teacher'!$H$3</f>
        <v>0</v>
      </c>
      <c r="J335" s="7"/>
      <c r="K335" s="7"/>
      <c r="L335" s="7"/>
      <c r="M335" s="7"/>
      <c r="N335" s="7"/>
      <c r="O335" s="7"/>
      <c r="P335" s="7"/>
      <c r="Q33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35" s="7"/>
      <c r="S335" s="7"/>
      <c r="T335" s="1"/>
      <c r="U335" s="99"/>
      <c r="V335" s="7" t="str">
        <f t="shared" si="18"/>
        <v/>
      </c>
    </row>
    <row r="336" spans="2:22" x14ac:dyDescent="0.25">
      <c r="B336" s="1"/>
      <c r="F336" s="7">
        <f t="shared" si="16"/>
        <v>0</v>
      </c>
      <c r="G336" s="7"/>
      <c r="H336" s="7">
        <f t="shared" si="17"/>
        <v>0</v>
      </c>
      <c r="I336" s="7">
        <f>E336*'1 Spec Ed Teacher'!$H$3</f>
        <v>0</v>
      </c>
      <c r="J336" s="7"/>
      <c r="K336" s="7"/>
      <c r="L336" s="7"/>
      <c r="M336" s="7"/>
      <c r="N336" s="7"/>
      <c r="O336" s="7"/>
      <c r="P336" s="7"/>
      <c r="Q33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36" s="7"/>
      <c r="S336" s="7"/>
      <c r="T336" s="1"/>
      <c r="U336" s="99"/>
      <c r="V336" s="7" t="str">
        <f t="shared" si="18"/>
        <v/>
      </c>
    </row>
    <row r="337" spans="2:22" x14ac:dyDescent="0.25">
      <c r="B337" s="1"/>
      <c r="F337" s="7">
        <f t="shared" si="16"/>
        <v>0</v>
      </c>
      <c r="G337" s="7"/>
      <c r="H337" s="7">
        <f t="shared" si="17"/>
        <v>0</v>
      </c>
      <c r="I337" s="7">
        <f>E337*'1 Spec Ed Teacher'!$H$3</f>
        <v>0</v>
      </c>
      <c r="J337" s="7"/>
      <c r="K337" s="7"/>
      <c r="L337" s="7"/>
      <c r="M337" s="7"/>
      <c r="N337" s="7"/>
      <c r="O337" s="7"/>
      <c r="P337" s="7"/>
      <c r="Q33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37" s="7"/>
      <c r="S337" s="7"/>
      <c r="T337" s="1"/>
      <c r="U337" s="99"/>
      <c r="V337" s="7" t="str">
        <f t="shared" si="18"/>
        <v/>
      </c>
    </row>
    <row r="338" spans="2:22" x14ac:dyDescent="0.25">
      <c r="B338" s="1"/>
      <c r="F338" s="7">
        <f t="shared" si="16"/>
        <v>0</v>
      </c>
      <c r="G338" s="7"/>
      <c r="H338" s="7">
        <f t="shared" si="17"/>
        <v>0</v>
      </c>
      <c r="I338" s="7">
        <f>E338*'1 Spec Ed Teacher'!$H$3</f>
        <v>0</v>
      </c>
      <c r="J338" s="7"/>
      <c r="K338" s="7"/>
      <c r="L338" s="7"/>
      <c r="M338" s="7"/>
      <c r="N338" s="7"/>
      <c r="O338" s="7"/>
      <c r="P338" s="7"/>
      <c r="Q33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38" s="7"/>
      <c r="S338" s="7"/>
      <c r="T338" s="1"/>
      <c r="U338" s="99"/>
      <c r="V338" s="7" t="str">
        <f t="shared" si="18"/>
        <v/>
      </c>
    </row>
    <row r="339" spans="2:22" x14ac:dyDescent="0.25">
      <c r="B339" s="1"/>
      <c r="F339" s="7">
        <f t="shared" si="16"/>
        <v>0</v>
      </c>
      <c r="G339" s="7"/>
      <c r="H339" s="7">
        <f t="shared" si="17"/>
        <v>0</v>
      </c>
      <c r="I339" s="7">
        <f>E339*'1 Spec Ed Teacher'!$H$3</f>
        <v>0</v>
      </c>
      <c r="J339" s="7"/>
      <c r="K339" s="7"/>
      <c r="L339" s="7"/>
      <c r="M339" s="7"/>
      <c r="N339" s="7"/>
      <c r="O339" s="7"/>
      <c r="P339" s="7"/>
      <c r="Q33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39" s="7"/>
      <c r="S339" s="7"/>
      <c r="T339" s="1"/>
      <c r="U339" s="99"/>
      <c r="V339" s="7" t="str">
        <f t="shared" si="18"/>
        <v/>
      </c>
    </row>
    <row r="340" spans="2:22" x14ac:dyDescent="0.25">
      <c r="B340" s="1"/>
      <c r="F340" s="7">
        <f t="shared" si="16"/>
        <v>0</v>
      </c>
      <c r="G340" s="7"/>
      <c r="H340" s="7">
        <f t="shared" si="17"/>
        <v>0</v>
      </c>
      <c r="I340" s="7">
        <f>E340*'1 Spec Ed Teacher'!$H$3</f>
        <v>0</v>
      </c>
      <c r="J340" s="7"/>
      <c r="K340" s="7"/>
      <c r="L340" s="7"/>
      <c r="M340" s="7"/>
      <c r="N340" s="7"/>
      <c r="O340" s="7"/>
      <c r="P340" s="7"/>
      <c r="Q34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40" s="7"/>
      <c r="S340" s="7"/>
      <c r="T340" s="1"/>
      <c r="U340" s="99"/>
      <c r="V340" s="7" t="str">
        <f t="shared" si="18"/>
        <v/>
      </c>
    </row>
    <row r="341" spans="2:22" x14ac:dyDescent="0.25">
      <c r="B341" s="1"/>
      <c r="F341" s="7">
        <f t="shared" si="16"/>
        <v>0</v>
      </c>
      <c r="G341" s="7"/>
      <c r="H341" s="7">
        <f t="shared" si="17"/>
        <v>0</v>
      </c>
      <c r="I341" s="7">
        <f>E341*'1 Spec Ed Teacher'!$H$3</f>
        <v>0</v>
      </c>
      <c r="J341" s="7"/>
      <c r="K341" s="7"/>
      <c r="L341" s="7"/>
      <c r="M341" s="7"/>
      <c r="N341" s="7"/>
      <c r="O341" s="7"/>
      <c r="P341" s="7"/>
      <c r="Q34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41" s="7"/>
      <c r="S341" s="7"/>
      <c r="T341" s="1"/>
      <c r="U341" s="99"/>
      <c r="V341" s="7" t="str">
        <f t="shared" si="18"/>
        <v/>
      </c>
    </row>
    <row r="342" spans="2:22" x14ac:dyDescent="0.25">
      <c r="B342" s="1"/>
      <c r="F342" s="7">
        <f t="shared" si="16"/>
        <v>0</v>
      </c>
      <c r="G342" s="7"/>
      <c r="H342" s="7">
        <f t="shared" si="17"/>
        <v>0</v>
      </c>
      <c r="I342" s="7">
        <f>E342*'1 Spec Ed Teacher'!$H$3</f>
        <v>0</v>
      </c>
      <c r="J342" s="7"/>
      <c r="K342" s="7"/>
      <c r="L342" s="7"/>
      <c r="M342" s="7"/>
      <c r="N342" s="7"/>
      <c r="O342" s="7"/>
      <c r="P342" s="7"/>
      <c r="Q34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42" s="7"/>
      <c r="S342" s="7"/>
      <c r="T342" s="1"/>
      <c r="U342" s="99"/>
      <c r="V342" s="7" t="str">
        <f t="shared" si="18"/>
        <v/>
      </c>
    </row>
    <row r="343" spans="2:22" x14ac:dyDescent="0.25">
      <c r="B343" s="1"/>
      <c r="F343" s="7">
        <f t="shared" si="16"/>
        <v>0</v>
      </c>
      <c r="G343" s="7"/>
      <c r="H343" s="7">
        <f t="shared" si="17"/>
        <v>0</v>
      </c>
      <c r="I343" s="7">
        <f>E343*'1 Spec Ed Teacher'!$H$3</f>
        <v>0</v>
      </c>
      <c r="J343" s="7"/>
      <c r="K343" s="7"/>
      <c r="L343" s="7"/>
      <c r="M343" s="7"/>
      <c r="N343" s="7"/>
      <c r="O343" s="7"/>
      <c r="P343" s="7"/>
      <c r="Q34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43" s="7"/>
      <c r="S343" s="7"/>
      <c r="T343" s="1"/>
      <c r="U343" s="99"/>
      <c r="V343" s="7" t="str">
        <f t="shared" si="18"/>
        <v/>
      </c>
    </row>
    <row r="344" spans="2:22" x14ac:dyDescent="0.25">
      <c r="B344" s="1"/>
      <c r="F344" s="7">
        <f t="shared" si="16"/>
        <v>0</v>
      </c>
      <c r="G344" s="7"/>
      <c r="H344" s="7">
        <f t="shared" si="17"/>
        <v>0</v>
      </c>
      <c r="I344" s="7">
        <f>E344*'1 Spec Ed Teacher'!$H$3</f>
        <v>0</v>
      </c>
      <c r="J344" s="7"/>
      <c r="K344" s="7"/>
      <c r="L344" s="7"/>
      <c r="M344" s="7"/>
      <c r="N344" s="7"/>
      <c r="O344" s="7"/>
      <c r="P344" s="7"/>
      <c r="Q34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44" s="7"/>
      <c r="S344" s="7"/>
      <c r="T344" s="1"/>
      <c r="U344" s="99"/>
      <c r="V344" s="7" t="str">
        <f t="shared" si="18"/>
        <v/>
      </c>
    </row>
    <row r="345" spans="2:22" x14ac:dyDescent="0.25">
      <c r="B345" s="1"/>
      <c r="F345" s="7">
        <f t="shared" si="16"/>
        <v>0</v>
      </c>
      <c r="G345" s="7"/>
      <c r="H345" s="7">
        <f t="shared" si="17"/>
        <v>0</v>
      </c>
      <c r="I345" s="7">
        <f>E345*'1 Spec Ed Teacher'!$H$3</f>
        <v>0</v>
      </c>
      <c r="J345" s="7"/>
      <c r="K345" s="7"/>
      <c r="L345" s="7"/>
      <c r="M345" s="7"/>
      <c r="N345" s="7"/>
      <c r="O345" s="7"/>
      <c r="P345" s="7"/>
      <c r="Q34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45" s="7"/>
      <c r="S345" s="7"/>
      <c r="T345" s="1"/>
      <c r="U345" s="99"/>
      <c r="V345" s="7" t="str">
        <f t="shared" si="18"/>
        <v/>
      </c>
    </row>
    <row r="346" spans="2:22" x14ac:dyDescent="0.25">
      <c r="B346" s="1"/>
      <c r="F346" s="7">
        <f t="shared" si="16"/>
        <v>0</v>
      </c>
      <c r="G346" s="7"/>
      <c r="H346" s="7">
        <f t="shared" si="17"/>
        <v>0</v>
      </c>
      <c r="I346" s="7">
        <f>E346*'1 Spec Ed Teacher'!$H$3</f>
        <v>0</v>
      </c>
      <c r="J346" s="7"/>
      <c r="K346" s="7"/>
      <c r="L346" s="7"/>
      <c r="M346" s="7"/>
      <c r="N346" s="7"/>
      <c r="O346" s="7"/>
      <c r="P346" s="7"/>
      <c r="Q34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46" s="7"/>
      <c r="S346" s="7"/>
      <c r="T346" s="1"/>
      <c r="U346" s="99"/>
      <c r="V346" s="7" t="str">
        <f t="shared" si="18"/>
        <v/>
      </c>
    </row>
    <row r="347" spans="2:22" x14ac:dyDescent="0.25">
      <c r="B347" s="1"/>
      <c r="F347" s="7">
        <f t="shared" si="16"/>
        <v>0</v>
      </c>
      <c r="G347" s="7"/>
      <c r="H347" s="7">
        <f t="shared" si="17"/>
        <v>0</v>
      </c>
      <c r="I347" s="7">
        <f>E347*'1 Spec Ed Teacher'!$H$3</f>
        <v>0</v>
      </c>
      <c r="J347" s="7"/>
      <c r="K347" s="7"/>
      <c r="L347" s="7"/>
      <c r="M347" s="7"/>
      <c r="N347" s="7"/>
      <c r="O347" s="7"/>
      <c r="P347" s="7"/>
      <c r="Q34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47" s="7"/>
      <c r="S347" s="7"/>
      <c r="T347" s="1"/>
      <c r="U347" s="99"/>
      <c r="V347" s="7" t="str">
        <f t="shared" si="18"/>
        <v/>
      </c>
    </row>
    <row r="348" spans="2:22" x14ac:dyDescent="0.25">
      <c r="B348" s="1"/>
      <c r="F348" s="7">
        <f t="shared" si="16"/>
        <v>0</v>
      </c>
      <c r="G348" s="7"/>
      <c r="H348" s="7">
        <f t="shared" si="17"/>
        <v>0</v>
      </c>
      <c r="I348" s="7">
        <f>E348*'1 Spec Ed Teacher'!$H$3</f>
        <v>0</v>
      </c>
      <c r="J348" s="7"/>
      <c r="K348" s="7"/>
      <c r="L348" s="7"/>
      <c r="M348" s="7"/>
      <c r="N348" s="7"/>
      <c r="O348" s="7"/>
      <c r="P348" s="7"/>
      <c r="Q34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48" s="7"/>
      <c r="S348" s="7"/>
      <c r="T348" s="1"/>
      <c r="U348" s="99"/>
      <c r="V348" s="7" t="str">
        <f t="shared" si="18"/>
        <v/>
      </c>
    </row>
    <row r="349" spans="2:22" x14ac:dyDescent="0.25">
      <c r="B349" s="1"/>
      <c r="F349" s="7">
        <f t="shared" si="16"/>
        <v>0</v>
      </c>
      <c r="G349" s="7"/>
      <c r="H349" s="7">
        <f t="shared" si="17"/>
        <v>0</v>
      </c>
      <c r="I349" s="7">
        <f>E349*'1 Spec Ed Teacher'!$H$3</f>
        <v>0</v>
      </c>
      <c r="J349" s="7"/>
      <c r="K349" s="7"/>
      <c r="L349" s="7"/>
      <c r="M349" s="7"/>
      <c r="N349" s="7"/>
      <c r="O349" s="7"/>
      <c r="P349" s="7"/>
      <c r="Q34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49" s="7"/>
      <c r="S349" s="7"/>
      <c r="T349" s="1"/>
      <c r="U349" s="99"/>
      <c r="V349" s="7" t="str">
        <f t="shared" si="18"/>
        <v/>
      </c>
    </row>
    <row r="350" spans="2:22" x14ac:dyDescent="0.25">
      <c r="B350" s="1"/>
      <c r="F350" s="7">
        <f t="shared" si="16"/>
        <v>0</v>
      </c>
      <c r="G350" s="7"/>
      <c r="H350" s="7">
        <f t="shared" si="17"/>
        <v>0</v>
      </c>
      <c r="I350" s="7">
        <f>E350*'1 Spec Ed Teacher'!$H$3</f>
        <v>0</v>
      </c>
      <c r="J350" s="7"/>
      <c r="K350" s="7"/>
      <c r="L350" s="7"/>
      <c r="M350" s="7"/>
      <c r="N350" s="7"/>
      <c r="O350" s="7"/>
      <c r="P350" s="7"/>
      <c r="Q35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50" s="7"/>
      <c r="S350" s="7"/>
      <c r="T350" s="1"/>
      <c r="U350" s="99"/>
      <c r="V350" s="7" t="str">
        <f t="shared" si="18"/>
        <v/>
      </c>
    </row>
    <row r="351" spans="2:22" x14ac:dyDescent="0.25">
      <c r="B351" s="1"/>
      <c r="F351" s="7">
        <f t="shared" si="16"/>
        <v>0</v>
      </c>
      <c r="G351" s="7"/>
      <c r="H351" s="7">
        <f t="shared" si="17"/>
        <v>0</v>
      </c>
      <c r="I351" s="7">
        <f>E351*'1 Spec Ed Teacher'!$H$3</f>
        <v>0</v>
      </c>
      <c r="J351" s="7"/>
      <c r="K351" s="7"/>
      <c r="L351" s="7"/>
      <c r="M351" s="7"/>
      <c r="N351" s="7"/>
      <c r="O351" s="7"/>
      <c r="P351" s="7"/>
      <c r="Q35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51" s="7"/>
      <c r="S351" s="7"/>
      <c r="T351" s="1"/>
      <c r="U351" s="99"/>
      <c r="V351" s="7" t="str">
        <f t="shared" si="18"/>
        <v/>
      </c>
    </row>
    <row r="352" spans="2:22" x14ac:dyDescent="0.25">
      <c r="B352" s="1"/>
      <c r="F352" s="7">
        <f t="shared" si="16"/>
        <v>0</v>
      </c>
      <c r="G352" s="7"/>
      <c r="H352" s="7">
        <f t="shared" si="17"/>
        <v>0</v>
      </c>
      <c r="I352" s="7">
        <f>E352*'1 Spec Ed Teacher'!$H$3</f>
        <v>0</v>
      </c>
      <c r="J352" s="7"/>
      <c r="K352" s="7"/>
      <c r="L352" s="7"/>
      <c r="M352" s="7"/>
      <c r="N352" s="7"/>
      <c r="O352" s="7"/>
      <c r="P352" s="7"/>
      <c r="Q35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52" s="7"/>
      <c r="S352" s="7"/>
      <c r="T352" s="1"/>
      <c r="U352" s="99"/>
      <c r="V352" s="7" t="str">
        <f t="shared" si="18"/>
        <v/>
      </c>
    </row>
    <row r="353" spans="2:22" x14ac:dyDescent="0.25">
      <c r="B353" s="1"/>
      <c r="F353" s="7">
        <f t="shared" si="16"/>
        <v>0</v>
      </c>
      <c r="G353" s="7"/>
      <c r="H353" s="7">
        <f t="shared" si="17"/>
        <v>0</v>
      </c>
      <c r="I353" s="7">
        <f>E353*'1 Spec Ed Teacher'!$H$3</f>
        <v>0</v>
      </c>
      <c r="J353" s="7"/>
      <c r="K353" s="7"/>
      <c r="L353" s="7"/>
      <c r="M353" s="7"/>
      <c r="N353" s="7"/>
      <c r="O353" s="7"/>
      <c r="P353" s="7"/>
      <c r="Q35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53" s="7"/>
      <c r="S353" s="7"/>
      <c r="T353" s="1"/>
      <c r="U353" s="99"/>
      <c r="V353" s="7" t="str">
        <f t="shared" si="18"/>
        <v/>
      </c>
    </row>
    <row r="354" spans="2:22" x14ac:dyDescent="0.25">
      <c r="B354" s="1"/>
      <c r="F354" s="7">
        <f t="shared" si="16"/>
        <v>0</v>
      </c>
      <c r="G354" s="7"/>
      <c r="H354" s="7">
        <f t="shared" si="17"/>
        <v>0</v>
      </c>
      <c r="I354" s="7">
        <f>E354*'1 Spec Ed Teacher'!$H$3</f>
        <v>0</v>
      </c>
      <c r="J354" s="7"/>
      <c r="K354" s="7"/>
      <c r="L354" s="7"/>
      <c r="M354" s="7"/>
      <c r="N354" s="7"/>
      <c r="O354" s="7"/>
      <c r="P354" s="7"/>
      <c r="Q35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54" s="7"/>
      <c r="S354" s="7"/>
      <c r="T354" s="1"/>
      <c r="U354" s="99"/>
      <c r="V354" s="7" t="str">
        <f t="shared" si="18"/>
        <v/>
      </c>
    </row>
    <row r="355" spans="2:22" x14ac:dyDescent="0.25">
      <c r="B355" s="1"/>
      <c r="F355" s="7">
        <f t="shared" si="16"/>
        <v>0</v>
      </c>
      <c r="G355" s="7"/>
      <c r="H355" s="7">
        <f t="shared" si="17"/>
        <v>0</v>
      </c>
      <c r="I355" s="7">
        <f>E355*'1 Spec Ed Teacher'!$H$3</f>
        <v>0</v>
      </c>
      <c r="J355" s="7"/>
      <c r="K355" s="7"/>
      <c r="L355" s="7"/>
      <c r="M355" s="7"/>
      <c r="N355" s="7"/>
      <c r="O355" s="7"/>
      <c r="P355" s="7"/>
      <c r="Q35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55" s="7"/>
      <c r="S355" s="7"/>
      <c r="T355" s="1"/>
      <c r="U355" s="99"/>
      <c r="V355" s="7" t="str">
        <f t="shared" si="18"/>
        <v/>
      </c>
    </row>
    <row r="356" spans="2:22" x14ac:dyDescent="0.25">
      <c r="B356" s="1"/>
      <c r="F356" s="7">
        <f t="shared" si="16"/>
        <v>0</v>
      </c>
      <c r="G356" s="7"/>
      <c r="H356" s="7">
        <f t="shared" si="17"/>
        <v>0</v>
      </c>
      <c r="I356" s="7">
        <f>E356*'1 Spec Ed Teacher'!$H$3</f>
        <v>0</v>
      </c>
      <c r="J356" s="7"/>
      <c r="K356" s="7"/>
      <c r="L356" s="7"/>
      <c r="M356" s="7"/>
      <c r="N356" s="7"/>
      <c r="O356" s="7"/>
      <c r="P356" s="7"/>
      <c r="Q35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56" s="7"/>
      <c r="S356" s="7"/>
      <c r="T356" s="1"/>
      <c r="U356" s="99"/>
      <c r="V356" s="7" t="str">
        <f t="shared" si="18"/>
        <v/>
      </c>
    </row>
    <row r="357" spans="2:22" x14ac:dyDescent="0.25">
      <c r="B357" s="1"/>
      <c r="F357" s="7">
        <f t="shared" si="16"/>
        <v>0</v>
      </c>
      <c r="G357" s="7"/>
      <c r="H357" s="7">
        <f t="shared" si="17"/>
        <v>0</v>
      </c>
      <c r="I357" s="7">
        <f>E357*'1 Spec Ed Teacher'!$H$3</f>
        <v>0</v>
      </c>
      <c r="J357" s="7"/>
      <c r="K357" s="7"/>
      <c r="L357" s="7"/>
      <c r="M357" s="7"/>
      <c r="N357" s="7"/>
      <c r="O357" s="7"/>
      <c r="P357" s="7"/>
      <c r="Q35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57" s="7"/>
      <c r="S357" s="7"/>
      <c r="T357" s="1"/>
      <c r="U357" s="99"/>
      <c r="V357" s="7" t="str">
        <f t="shared" si="18"/>
        <v/>
      </c>
    </row>
    <row r="358" spans="2:22" x14ac:dyDescent="0.25">
      <c r="B358" s="1"/>
      <c r="F358" s="7">
        <f t="shared" si="16"/>
        <v>0</v>
      </c>
      <c r="G358" s="7"/>
      <c r="H358" s="7">
        <f t="shared" si="17"/>
        <v>0</v>
      </c>
      <c r="I358" s="7">
        <f>E358*'1 Spec Ed Teacher'!$H$3</f>
        <v>0</v>
      </c>
      <c r="J358" s="7"/>
      <c r="K358" s="7"/>
      <c r="L358" s="7"/>
      <c r="M358" s="7"/>
      <c r="N358" s="7"/>
      <c r="O358" s="7"/>
      <c r="P358" s="7"/>
      <c r="Q35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58" s="7"/>
      <c r="S358" s="7"/>
      <c r="T358" s="1"/>
      <c r="U358" s="99"/>
      <c r="V358" s="7" t="str">
        <f t="shared" si="18"/>
        <v/>
      </c>
    </row>
    <row r="359" spans="2:22" x14ac:dyDescent="0.25">
      <c r="B359" s="1"/>
      <c r="F359" s="7">
        <f t="shared" si="16"/>
        <v>0</v>
      </c>
      <c r="G359" s="7"/>
      <c r="H359" s="7">
        <f t="shared" si="17"/>
        <v>0</v>
      </c>
      <c r="I359" s="7">
        <f>E359*'1 Spec Ed Teacher'!$H$3</f>
        <v>0</v>
      </c>
      <c r="J359" s="7"/>
      <c r="K359" s="7"/>
      <c r="L359" s="7"/>
      <c r="M359" s="7"/>
      <c r="N359" s="7"/>
      <c r="O359" s="7"/>
      <c r="P359" s="7"/>
      <c r="Q35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59" s="7"/>
      <c r="S359" s="7"/>
      <c r="T359" s="1"/>
      <c r="U359" s="99"/>
      <c r="V359" s="7" t="str">
        <f t="shared" si="18"/>
        <v/>
      </c>
    </row>
    <row r="360" spans="2:22" x14ac:dyDescent="0.25">
      <c r="B360" s="1"/>
      <c r="F360" s="7">
        <f t="shared" si="16"/>
        <v>0</v>
      </c>
      <c r="G360" s="7"/>
      <c r="H360" s="7">
        <f t="shared" si="17"/>
        <v>0</v>
      </c>
      <c r="I360" s="7">
        <f>E360*'1 Spec Ed Teacher'!$H$3</f>
        <v>0</v>
      </c>
      <c r="J360" s="7"/>
      <c r="K360" s="7"/>
      <c r="L360" s="7"/>
      <c r="M360" s="7"/>
      <c r="N360" s="7"/>
      <c r="O360" s="7"/>
      <c r="P360" s="7"/>
      <c r="Q36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60" s="7"/>
      <c r="S360" s="7"/>
      <c r="T360" s="1"/>
      <c r="U360" s="99"/>
      <c r="V360" s="7" t="str">
        <f t="shared" si="18"/>
        <v/>
      </c>
    </row>
    <row r="361" spans="2:22" x14ac:dyDescent="0.25">
      <c r="B361" s="1"/>
      <c r="F361" s="7">
        <f t="shared" si="16"/>
        <v>0</v>
      </c>
      <c r="G361" s="7"/>
      <c r="H361" s="7">
        <f t="shared" si="17"/>
        <v>0</v>
      </c>
      <c r="I361" s="7">
        <f>E361*'1 Spec Ed Teacher'!$H$3</f>
        <v>0</v>
      </c>
      <c r="J361" s="7"/>
      <c r="K361" s="7"/>
      <c r="L361" s="7"/>
      <c r="M361" s="7"/>
      <c r="N361" s="7"/>
      <c r="O361" s="7"/>
      <c r="P361" s="7"/>
      <c r="Q36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61" s="7"/>
      <c r="S361" s="7"/>
      <c r="T361" s="1"/>
      <c r="U361" s="99"/>
      <c r="V361" s="7" t="str">
        <f t="shared" si="18"/>
        <v/>
      </c>
    </row>
    <row r="362" spans="2:22" x14ac:dyDescent="0.25">
      <c r="B362" s="1"/>
      <c r="F362" s="7">
        <f t="shared" si="16"/>
        <v>0</v>
      </c>
      <c r="G362" s="7"/>
      <c r="H362" s="7">
        <f t="shared" si="17"/>
        <v>0</v>
      </c>
      <c r="I362" s="7">
        <f>E362*'1 Spec Ed Teacher'!$H$3</f>
        <v>0</v>
      </c>
      <c r="J362" s="7"/>
      <c r="K362" s="7"/>
      <c r="L362" s="7"/>
      <c r="M362" s="7"/>
      <c r="N362" s="7"/>
      <c r="O362" s="7"/>
      <c r="P362" s="7"/>
      <c r="Q36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62" s="7"/>
      <c r="S362" s="7"/>
      <c r="T362" s="1"/>
      <c r="U362" s="99"/>
      <c r="V362" s="7" t="str">
        <f t="shared" si="18"/>
        <v/>
      </c>
    </row>
    <row r="363" spans="2:22" x14ac:dyDescent="0.25">
      <c r="B363" s="1"/>
      <c r="F363" s="7">
        <f t="shared" si="16"/>
        <v>0</v>
      </c>
      <c r="G363" s="7"/>
      <c r="H363" s="7">
        <f t="shared" si="17"/>
        <v>0</v>
      </c>
      <c r="I363" s="7">
        <f>E363*'1 Spec Ed Teacher'!$H$3</f>
        <v>0</v>
      </c>
      <c r="J363" s="7"/>
      <c r="K363" s="7"/>
      <c r="L363" s="7"/>
      <c r="M363" s="7"/>
      <c r="N363" s="7"/>
      <c r="O363" s="7"/>
      <c r="P363" s="7"/>
      <c r="Q36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63" s="7"/>
      <c r="S363" s="7"/>
      <c r="T363" s="1"/>
      <c r="U363" s="99"/>
      <c r="V363" s="7" t="str">
        <f t="shared" si="18"/>
        <v/>
      </c>
    </row>
    <row r="364" spans="2:22" x14ac:dyDescent="0.25">
      <c r="B364" s="1"/>
      <c r="F364" s="7">
        <f t="shared" si="16"/>
        <v>0</v>
      </c>
      <c r="G364" s="7"/>
      <c r="H364" s="7">
        <f t="shared" si="17"/>
        <v>0</v>
      </c>
      <c r="I364" s="7">
        <f>E364*'1 Spec Ed Teacher'!$H$3</f>
        <v>0</v>
      </c>
      <c r="J364" s="7"/>
      <c r="K364" s="7"/>
      <c r="L364" s="7"/>
      <c r="M364" s="7"/>
      <c r="N364" s="7"/>
      <c r="O364" s="7"/>
      <c r="P364" s="7"/>
      <c r="Q36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64" s="7"/>
      <c r="S364" s="7"/>
      <c r="T364" s="1"/>
      <c r="U364" s="99"/>
      <c r="V364" s="7" t="str">
        <f t="shared" si="18"/>
        <v/>
      </c>
    </row>
    <row r="365" spans="2:22" x14ac:dyDescent="0.25">
      <c r="B365" s="1"/>
      <c r="F365" s="7">
        <f t="shared" si="16"/>
        <v>0</v>
      </c>
      <c r="G365" s="7"/>
      <c r="H365" s="7">
        <f t="shared" si="17"/>
        <v>0</v>
      </c>
      <c r="I365" s="7">
        <f>E365*'1 Spec Ed Teacher'!$H$3</f>
        <v>0</v>
      </c>
      <c r="J365" s="7"/>
      <c r="K365" s="7"/>
      <c r="L365" s="7"/>
      <c r="M365" s="7"/>
      <c r="N365" s="7"/>
      <c r="O365" s="7"/>
      <c r="P365" s="7"/>
      <c r="Q36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65" s="7"/>
      <c r="S365" s="7"/>
      <c r="T365" s="1"/>
      <c r="U365" s="99"/>
      <c r="V365" s="7" t="str">
        <f t="shared" si="18"/>
        <v/>
      </c>
    </row>
    <row r="366" spans="2:22" x14ac:dyDescent="0.25">
      <c r="B366" s="1"/>
      <c r="F366" s="7">
        <f t="shared" si="16"/>
        <v>0</v>
      </c>
      <c r="G366" s="7"/>
      <c r="H366" s="7">
        <f t="shared" si="17"/>
        <v>0</v>
      </c>
      <c r="I366" s="7">
        <f>E366*'1 Spec Ed Teacher'!$H$3</f>
        <v>0</v>
      </c>
      <c r="J366" s="7"/>
      <c r="K366" s="7"/>
      <c r="L366" s="7"/>
      <c r="M366" s="7"/>
      <c r="N366" s="7"/>
      <c r="O366" s="7"/>
      <c r="P366" s="7"/>
      <c r="Q36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66" s="7"/>
      <c r="S366" s="7"/>
      <c r="T366" s="1"/>
      <c r="U366" s="99"/>
      <c r="V366" s="7" t="str">
        <f t="shared" si="18"/>
        <v/>
      </c>
    </row>
    <row r="367" spans="2:22" x14ac:dyDescent="0.25">
      <c r="B367" s="1"/>
      <c r="F367" s="7">
        <f t="shared" si="16"/>
        <v>0</v>
      </c>
      <c r="G367" s="7"/>
      <c r="H367" s="7">
        <f t="shared" si="17"/>
        <v>0</v>
      </c>
      <c r="I367" s="7">
        <f>E367*'1 Spec Ed Teacher'!$H$3</f>
        <v>0</v>
      </c>
      <c r="J367" s="7"/>
      <c r="K367" s="7"/>
      <c r="L367" s="7"/>
      <c r="M367" s="7"/>
      <c r="N367" s="7"/>
      <c r="O367" s="7"/>
      <c r="P367" s="7"/>
      <c r="Q36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67" s="7"/>
      <c r="S367" s="7"/>
      <c r="T367" s="1"/>
      <c r="U367" s="99"/>
      <c r="V367" s="7" t="str">
        <f t="shared" si="18"/>
        <v/>
      </c>
    </row>
    <row r="368" spans="2:22" x14ac:dyDescent="0.25">
      <c r="B368" s="1"/>
      <c r="F368" s="7">
        <f t="shared" si="16"/>
        <v>0</v>
      </c>
      <c r="G368" s="7"/>
      <c r="H368" s="7">
        <f t="shared" si="17"/>
        <v>0</v>
      </c>
      <c r="I368" s="7">
        <f>E368*'1 Spec Ed Teacher'!$H$3</f>
        <v>0</v>
      </c>
      <c r="J368" s="7"/>
      <c r="K368" s="7"/>
      <c r="L368" s="7"/>
      <c r="M368" s="7"/>
      <c r="N368" s="7"/>
      <c r="O368" s="7"/>
      <c r="P368" s="7"/>
      <c r="Q36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68" s="7"/>
      <c r="S368" s="7"/>
      <c r="T368" s="1"/>
      <c r="U368" s="99"/>
      <c r="V368" s="7" t="str">
        <f t="shared" si="18"/>
        <v/>
      </c>
    </row>
    <row r="369" spans="2:22" x14ac:dyDescent="0.25">
      <c r="B369" s="1"/>
      <c r="F369" s="7">
        <f t="shared" si="16"/>
        <v>0</v>
      </c>
      <c r="G369" s="7"/>
      <c r="H369" s="7">
        <f t="shared" si="17"/>
        <v>0</v>
      </c>
      <c r="I369" s="7">
        <f>E369*'1 Spec Ed Teacher'!$H$3</f>
        <v>0</v>
      </c>
      <c r="J369" s="7"/>
      <c r="K369" s="7"/>
      <c r="L369" s="7"/>
      <c r="M369" s="7"/>
      <c r="N369" s="7"/>
      <c r="O369" s="7"/>
      <c r="P369" s="7"/>
      <c r="Q36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69" s="7"/>
      <c r="S369" s="7"/>
      <c r="T369" s="1"/>
      <c r="U369" s="99"/>
      <c r="V369" s="7" t="str">
        <f t="shared" si="18"/>
        <v/>
      </c>
    </row>
    <row r="370" spans="2:22" x14ac:dyDescent="0.25">
      <c r="B370" s="1"/>
      <c r="F370" s="7">
        <f t="shared" si="16"/>
        <v>0</v>
      </c>
      <c r="G370" s="7"/>
      <c r="H370" s="7">
        <f t="shared" si="17"/>
        <v>0</v>
      </c>
      <c r="I370" s="7">
        <f>E370*'1 Spec Ed Teacher'!$H$3</f>
        <v>0</v>
      </c>
      <c r="J370" s="7"/>
      <c r="K370" s="7"/>
      <c r="L370" s="7"/>
      <c r="M370" s="7"/>
      <c r="N370" s="7"/>
      <c r="O370" s="7"/>
      <c r="P370" s="7"/>
      <c r="Q37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70" s="7"/>
      <c r="S370" s="7"/>
      <c r="T370" s="1"/>
      <c r="U370" s="99"/>
      <c r="V370" s="7" t="str">
        <f t="shared" si="18"/>
        <v/>
      </c>
    </row>
    <row r="371" spans="2:22" x14ac:dyDescent="0.25">
      <c r="B371" s="1"/>
      <c r="F371" s="7">
        <f t="shared" si="16"/>
        <v>0</v>
      </c>
      <c r="G371" s="7"/>
      <c r="H371" s="7">
        <f t="shared" si="17"/>
        <v>0</v>
      </c>
      <c r="I371" s="7">
        <f>E371*'1 Spec Ed Teacher'!$H$3</f>
        <v>0</v>
      </c>
      <c r="J371" s="7"/>
      <c r="K371" s="7"/>
      <c r="L371" s="7"/>
      <c r="M371" s="7"/>
      <c r="N371" s="7"/>
      <c r="O371" s="7"/>
      <c r="P371" s="7"/>
      <c r="Q37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71" s="7"/>
      <c r="S371" s="7"/>
      <c r="T371" s="1"/>
      <c r="U371" s="99"/>
      <c r="V371" s="7" t="str">
        <f t="shared" si="18"/>
        <v/>
      </c>
    </row>
    <row r="372" spans="2:22" x14ac:dyDescent="0.25">
      <c r="B372" s="1"/>
      <c r="F372" s="7">
        <f t="shared" si="16"/>
        <v>0</v>
      </c>
      <c r="G372" s="7"/>
      <c r="H372" s="7">
        <f t="shared" si="17"/>
        <v>0</v>
      </c>
      <c r="I372" s="7">
        <f>E372*'1 Spec Ed Teacher'!$H$3</f>
        <v>0</v>
      </c>
      <c r="J372" s="7"/>
      <c r="K372" s="7"/>
      <c r="L372" s="7"/>
      <c r="M372" s="7"/>
      <c r="N372" s="7"/>
      <c r="O372" s="7"/>
      <c r="P372" s="7"/>
      <c r="Q37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72" s="7"/>
      <c r="S372" s="7"/>
      <c r="T372" s="1"/>
      <c r="U372" s="99"/>
      <c r="V372" s="7" t="str">
        <f t="shared" si="18"/>
        <v/>
      </c>
    </row>
    <row r="373" spans="2:22" x14ac:dyDescent="0.25">
      <c r="B373" s="1"/>
      <c r="F373" s="7">
        <f t="shared" si="16"/>
        <v>0</v>
      </c>
      <c r="G373" s="7"/>
      <c r="H373" s="7">
        <f t="shared" si="17"/>
        <v>0</v>
      </c>
      <c r="I373" s="7">
        <f>E373*'1 Spec Ed Teacher'!$H$3</f>
        <v>0</v>
      </c>
      <c r="J373" s="7"/>
      <c r="K373" s="7"/>
      <c r="L373" s="7"/>
      <c r="M373" s="7"/>
      <c r="N373" s="7"/>
      <c r="O373" s="7"/>
      <c r="P373" s="7"/>
      <c r="Q37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73" s="7"/>
      <c r="S373" s="7"/>
      <c r="T373" s="1"/>
      <c r="U373" s="99"/>
      <c r="V373" s="7" t="str">
        <f t="shared" si="18"/>
        <v/>
      </c>
    </row>
    <row r="374" spans="2:22" x14ac:dyDescent="0.25">
      <c r="B374" s="1"/>
      <c r="F374" s="7">
        <f t="shared" si="16"/>
        <v>0</v>
      </c>
      <c r="G374" s="7"/>
      <c r="H374" s="7">
        <f t="shared" si="17"/>
        <v>0</v>
      </c>
      <c r="I374" s="7">
        <f>E374*'1 Spec Ed Teacher'!$H$3</f>
        <v>0</v>
      </c>
      <c r="J374" s="7"/>
      <c r="K374" s="7"/>
      <c r="L374" s="7"/>
      <c r="M374" s="7"/>
      <c r="N374" s="7"/>
      <c r="O374" s="7"/>
      <c r="P374" s="7"/>
      <c r="Q37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74" s="7"/>
      <c r="S374" s="7"/>
      <c r="T374" s="1"/>
      <c r="U374" s="99"/>
      <c r="V374" s="7" t="str">
        <f t="shared" si="18"/>
        <v/>
      </c>
    </row>
    <row r="375" spans="2:22" x14ac:dyDescent="0.25">
      <c r="B375" s="1"/>
      <c r="F375" s="7">
        <f t="shared" si="16"/>
        <v>0</v>
      </c>
      <c r="G375" s="7"/>
      <c r="H375" s="7">
        <f t="shared" si="17"/>
        <v>0</v>
      </c>
      <c r="I375" s="7">
        <f>E375*'1 Spec Ed Teacher'!$H$3</f>
        <v>0</v>
      </c>
      <c r="J375" s="7"/>
      <c r="K375" s="7"/>
      <c r="L375" s="7"/>
      <c r="M375" s="7"/>
      <c r="N375" s="7"/>
      <c r="O375" s="7"/>
      <c r="P375" s="7"/>
      <c r="Q37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75" s="7"/>
      <c r="S375" s="7"/>
      <c r="T375" s="1"/>
      <c r="U375" s="99"/>
      <c r="V375" s="7" t="str">
        <f t="shared" si="18"/>
        <v/>
      </c>
    </row>
    <row r="376" spans="2:22" x14ac:dyDescent="0.25">
      <c r="B376" s="1"/>
      <c r="F376" s="7">
        <f t="shared" si="16"/>
        <v>0</v>
      </c>
      <c r="G376" s="7"/>
      <c r="H376" s="7">
        <f t="shared" si="17"/>
        <v>0</v>
      </c>
      <c r="I376" s="7">
        <f>E376*'1 Spec Ed Teacher'!$H$3</f>
        <v>0</v>
      </c>
      <c r="J376" s="7"/>
      <c r="K376" s="7"/>
      <c r="L376" s="7"/>
      <c r="M376" s="7"/>
      <c r="N376" s="7"/>
      <c r="O376" s="7"/>
      <c r="P376" s="7"/>
      <c r="Q37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76" s="7"/>
      <c r="S376" s="7"/>
      <c r="T376" s="1"/>
      <c r="U376" s="99"/>
      <c r="V376" s="7" t="str">
        <f t="shared" si="18"/>
        <v/>
      </c>
    </row>
    <row r="377" spans="2:22" x14ac:dyDescent="0.25">
      <c r="B377" s="1"/>
      <c r="F377" s="7">
        <f t="shared" si="16"/>
        <v>0</v>
      </c>
      <c r="G377" s="7"/>
      <c r="H377" s="7">
        <f t="shared" si="17"/>
        <v>0</v>
      </c>
      <c r="I377" s="7">
        <f>E377*'1 Spec Ed Teacher'!$H$3</f>
        <v>0</v>
      </c>
      <c r="J377" s="7"/>
      <c r="K377" s="7"/>
      <c r="L377" s="7"/>
      <c r="M377" s="7"/>
      <c r="N377" s="7"/>
      <c r="O377" s="7"/>
      <c r="P377" s="7"/>
      <c r="Q37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77" s="7"/>
      <c r="S377" s="7"/>
      <c r="T377" s="1"/>
      <c r="U377" s="99"/>
      <c r="V377" s="7" t="str">
        <f t="shared" si="18"/>
        <v/>
      </c>
    </row>
    <row r="378" spans="2:22" x14ac:dyDescent="0.25">
      <c r="B378" s="1"/>
      <c r="F378" s="7">
        <f t="shared" si="16"/>
        <v>0</v>
      </c>
      <c r="G378" s="7"/>
      <c r="H378" s="7">
        <f t="shared" si="17"/>
        <v>0</v>
      </c>
      <c r="I378" s="7">
        <f>E378*'1 Spec Ed Teacher'!$H$3</f>
        <v>0</v>
      </c>
      <c r="J378" s="7"/>
      <c r="K378" s="7"/>
      <c r="L378" s="7"/>
      <c r="M378" s="7"/>
      <c r="N378" s="7"/>
      <c r="O378" s="7"/>
      <c r="P378" s="7"/>
      <c r="Q37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78" s="7"/>
      <c r="S378" s="7"/>
      <c r="T378" s="1"/>
      <c r="U378" s="99"/>
      <c r="V378" s="7" t="str">
        <f t="shared" si="18"/>
        <v/>
      </c>
    </row>
    <row r="379" spans="2:22" x14ac:dyDescent="0.25">
      <c r="B379" s="1"/>
      <c r="F379" s="7">
        <f t="shared" si="16"/>
        <v>0</v>
      </c>
      <c r="G379" s="7"/>
      <c r="H379" s="7">
        <f t="shared" si="17"/>
        <v>0</v>
      </c>
      <c r="I379" s="7">
        <f>E379*'1 Spec Ed Teacher'!$H$3</f>
        <v>0</v>
      </c>
      <c r="J379" s="7"/>
      <c r="K379" s="7"/>
      <c r="L379" s="7"/>
      <c r="M379" s="7"/>
      <c r="N379" s="7"/>
      <c r="O379" s="7"/>
      <c r="P379" s="7"/>
      <c r="Q37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79" s="7"/>
      <c r="S379" s="7"/>
      <c r="T379" s="1"/>
      <c r="U379" s="99"/>
      <c r="V379" s="7" t="str">
        <f t="shared" si="18"/>
        <v/>
      </c>
    </row>
    <row r="380" spans="2:22" x14ac:dyDescent="0.25">
      <c r="B380" s="1"/>
      <c r="F380" s="7">
        <f t="shared" si="16"/>
        <v>0</v>
      </c>
      <c r="G380" s="7"/>
      <c r="H380" s="7">
        <f t="shared" si="17"/>
        <v>0</v>
      </c>
      <c r="I380" s="7">
        <f>E380*'1 Spec Ed Teacher'!$H$3</f>
        <v>0</v>
      </c>
      <c r="J380" s="7"/>
      <c r="K380" s="7"/>
      <c r="L380" s="7"/>
      <c r="M380" s="7"/>
      <c r="N380" s="7"/>
      <c r="O380" s="7"/>
      <c r="P380" s="7"/>
      <c r="Q38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80" s="7"/>
      <c r="S380" s="7"/>
      <c r="T380" s="1"/>
      <c r="U380" s="99"/>
      <c r="V380" s="7" t="str">
        <f t="shared" si="18"/>
        <v/>
      </c>
    </row>
    <row r="381" spans="2:22" x14ac:dyDescent="0.25">
      <c r="B381" s="1"/>
      <c r="F381" s="7">
        <f t="shared" si="16"/>
        <v>0</v>
      </c>
      <c r="G381" s="7"/>
      <c r="H381" s="7">
        <f t="shared" si="17"/>
        <v>0</v>
      </c>
      <c r="I381" s="7">
        <f>E381*'1 Spec Ed Teacher'!$H$3</f>
        <v>0</v>
      </c>
      <c r="J381" s="7"/>
      <c r="K381" s="7"/>
      <c r="L381" s="7"/>
      <c r="M381" s="7"/>
      <c r="N381" s="7"/>
      <c r="O381" s="7"/>
      <c r="P381" s="7"/>
      <c r="Q38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81" s="7"/>
      <c r="S381" s="7"/>
      <c r="T381" s="1"/>
      <c r="U381" s="99"/>
      <c r="V381" s="7" t="str">
        <f t="shared" si="18"/>
        <v/>
      </c>
    </row>
    <row r="382" spans="2:22" x14ac:dyDescent="0.25">
      <c r="B382" s="1"/>
      <c r="F382" s="7">
        <f t="shared" si="16"/>
        <v>0</v>
      </c>
      <c r="G382" s="7"/>
      <c r="H382" s="7">
        <f t="shared" si="17"/>
        <v>0</v>
      </c>
      <c r="I382" s="7">
        <f>E382*'1 Spec Ed Teacher'!$H$3</f>
        <v>0</v>
      </c>
      <c r="J382" s="7"/>
      <c r="K382" s="7"/>
      <c r="L382" s="7"/>
      <c r="M382" s="7"/>
      <c r="N382" s="7"/>
      <c r="O382" s="7"/>
      <c r="P382" s="7"/>
      <c r="Q38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82" s="7"/>
      <c r="S382" s="7"/>
      <c r="T382" s="1"/>
      <c r="U382" s="99"/>
      <c r="V382" s="7" t="str">
        <f t="shared" si="18"/>
        <v/>
      </c>
    </row>
    <row r="383" spans="2:22" x14ac:dyDescent="0.25">
      <c r="B383" s="1"/>
      <c r="F383" s="7">
        <f t="shared" si="16"/>
        <v>0</v>
      </c>
      <c r="G383" s="7"/>
      <c r="H383" s="7">
        <f t="shared" si="17"/>
        <v>0</v>
      </c>
      <c r="I383" s="7">
        <f>E383*'1 Spec Ed Teacher'!$H$3</f>
        <v>0</v>
      </c>
      <c r="J383" s="7"/>
      <c r="K383" s="7"/>
      <c r="L383" s="7"/>
      <c r="M383" s="7"/>
      <c r="N383" s="7"/>
      <c r="O383" s="7"/>
      <c r="P383" s="7"/>
      <c r="Q38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83" s="7"/>
      <c r="S383" s="7"/>
      <c r="T383" s="1"/>
      <c r="U383" s="99"/>
      <c r="V383" s="7" t="str">
        <f t="shared" si="18"/>
        <v/>
      </c>
    </row>
    <row r="384" spans="2:22" x14ac:dyDescent="0.25">
      <c r="B384" s="1"/>
      <c r="F384" s="7">
        <f t="shared" si="16"/>
        <v>0</v>
      </c>
      <c r="G384" s="7"/>
      <c r="H384" s="7">
        <f t="shared" si="17"/>
        <v>0</v>
      </c>
      <c r="I384" s="7">
        <f>E384*'1 Spec Ed Teacher'!$H$3</f>
        <v>0</v>
      </c>
      <c r="J384" s="7"/>
      <c r="K384" s="7"/>
      <c r="L384" s="7"/>
      <c r="M384" s="7"/>
      <c r="N384" s="7"/>
      <c r="O384" s="7"/>
      <c r="P384" s="7"/>
      <c r="Q38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84" s="7"/>
      <c r="S384" s="7"/>
      <c r="T384" s="1"/>
      <c r="U384" s="99"/>
      <c r="V384" s="7" t="str">
        <f t="shared" si="18"/>
        <v/>
      </c>
    </row>
    <row r="385" spans="2:22" x14ac:dyDescent="0.25">
      <c r="B385" s="1"/>
      <c r="F385" s="7">
        <f t="shared" si="16"/>
        <v>0</v>
      </c>
      <c r="G385" s="7"/>
      <c r="H385" s="7">
        <f t="shared" si="17"/>
        <v>0</v>
      </c>
      <c r="I385" s="7">
        <f>E385*'1 Spec Ed Teacher'!$H$3</f>
        <v>0</v>
      </c>
      <c r="J385" s="7"/>
      <c r="K385" s="7"/>
      <c r="L385" s="7"/>
      <c r="M385" s="7"/>
      <c r="N385" s="7"/>
      <c r="O385" s="7"/>
      <c r="P385" s="7"/>
      <c r="Q38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85" s="7"/>
      <c r="S385" s="7"/>
      <c r="T385" s="1"/>
      <c r="U385" s="99"/>
      <c r="V385" s="7" t="str">
        <f t="shared" si="18"/>
        <v/>
      </c>
    </row>
    <row r="386" spans="2:22" x14ac:dyDescent="0.25">
      <c r="B386" s="1"/>
      <c r="F386" s="7">
        <f t="shared" si="16"/>
        <v>0</v>
      </c>
      <c r="G386" s="7"/>
      <c r="H386" s="7">
        <f t="shared" si="17"/>
        <v>0</v>
      </c>
      <c r="I386" s="7">
        <f>E386*'1 Spec Ed Teacher'!$H$3</f>
        <v>0</v>
      </c>
      <c r="J386" s="7"/>
      <c r="K386" s="7"/>
      <c r="L386" s="7"/>
      <c r="M386" s="7"/>
      <c r="N386" s="7"/>
      <c r="O386" s="7"/>
      <c r="P386" s="7"/>
      <c r="Q38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86" s="7"/>
      <c r="S386" s="7"/>
      <c r="T386" s="1"/>
      <c r="U386" s="99"/>
      <c r="V386" s="7" t="str">
        <f t="shared" si="18"/>
        <v/>
      </c>
    </row>
    <row r="387" spans="2:22" x14ac:dyDescent="0.25">
      <c r="B387" s="1"/>
      <c r="F387" s="7">
        <f t="shared" si="16"/>
        <v>0</v>
      </c>
      <c r="G387" s="7"/>
      <c r="H387" s="7">
        <f t="shared" si="17"/>
        <v>0</v>
      </c>
      <c r="I387" s="7">
        <f>E387*'1 Spec Ed Teacher'!$H$3</f>
        <v>0</v>
      </c>
      <c r="J387" s="7"/>
      <c r="K387" s="7"/>
      <c r="L387" s="7"/>
      <c r="M387" s="7"/>
      <c r="N387" s="7"/>
      <c r="O387" s="7"/>
      <c r="P387" s="7"/>
      <c r="Q38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87" s="7"/>
      <c r="S387" s="7"/>
      <c r="T387" s="1"/>
      <c r="U387" s="99"/>
      <c r="V387" s="7" t="str">
        <f t="shared" si="18"/>
        <v/>
      </c>
    </row>
    <row r="388" spans="2:22" x14ac:dyDescent="0.25">
      <c r="B388" s="1"/>
      <c r="F388" s="7">
        <f t="shared" si="16"/>
        <v>0</v>
      </c>
      <c r="G388" s="7"/>
      <c r="H388" s="7">
        <f t="shared" si="17"/>
        <v>0</v>
      </c>
      <c r="I388" s="7">
        <f>E388*'1 Spec Ed Teacher'!$H$3</f>
        <v>0</v>
      </c>
      <c r="J388" s="7"/>
      <c r="K388" s="7"/>
      <c r="L388" s="7"/>
      <c r="M388" s="7"/>
      <c r="N388" s="7"/>
      <c r="O388" s="7"/>
      <c r="P388" s="7"/>
      <c r="Q38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88" s="7"/>
      <c r="S388" s="7"/>
      <c r="T388" s="1"/>
      <c r="U388" s="99"/>
      <c r="V388" s="7" t="str">
        <f t="shared" si="18"/>
        <v/>
      </c>
    </row>
    <row r="389" spans="2:22" x14ac:dyDescent="0.25">
      <c r="B389" s="1"/>
      <c r="F389" s="7">
        <f t="shared" ref="F389:F452" si="19">E389*0.14</f>
        <v>0</v>
      </c>
      <c r="G389" s="7"/>
      <c r="H389" s="7">
        <f t="shared" ref="H389:H452" si="20">E389*0.0145</f>
        <v>0</v>
      </c>
      <c r="I389" s="7">
        <f>E389*'1 Spec Ed Teacher'!$H$3</f>
        <v>0</v>
      </c>
      <c r="J389" s="7"/>
      <c r="K389" s="7"/>
      <c r="L389" s="7"/>
      <c r="M389" s="7"/>
      <c r="N389" s="7"/>
      <c r="O389" s="7"/>
      <c r="P389" s="7"/>
      <c r="Q38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89" s="7"/>
      <c r="S389" s="7"/>
      <c r="T389" s="1"/>
      <c r="U389" s="99"/>
      <c r="V389" s="7" t="str">
        <f t="shared" ref="V389:V452" si="21">IFERROR(IF(S389&gt;0,S389/T389*U389,Q389/T389*U389),"")</f>
        <v/>
      </c>
    </row>
    <row r="390" spans="2:22" x14ac:dyDescent="0.25">
      <c r="B390" s="1"/>
      <c r="F390" s="7">
        <f t="shared" si="19"/>
        <v>0</v>
      </c>
      <c r="G390" s="7"/>
      <c r="H390" s="7">
        <f t="shared" si="20"/>
        <v>0</v>
      </c>
      <c r="I390" s="7">
        <f>E390*'1 Spec Ed Teacher'!$H$3</f>
        <v>0</v>
      </c>
      <c r="J390" s="7"/>
      <c r="K390" s="7"/>
      <c r="L390" s="7"/>
      <c r="M390" s="7"/>
      <c r="N390" s="7"/>
      <c r="O390" s="7"/>
      <c r="P390" s="7"/>
      <c r="Q39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90" s="7"/>
      <c r="S390" s="7"/>
      <c r="T390" s="1"/>
      <c r="U390" s="99"/>
      <c r="V390" s="7" t="str">
        <f t="shared" si="21"/>
        <v/>
      </c>
    </row>
    <row r="391" spans="2:22" x14ac:dyDescent="0.25">
      <c r="B391" s="1"/>
      <c r="F391" s="7">
        <f t="shared" si="19"/>
        <v>0</v>
      </c>
      <c r="G391" s="7"/>
      <c r="H391" s="7">
        <f t="shared" si="20"/>
        <v>0</v>
      </c>
      <c r="I391" s="7">
        <f>E391*'1 Spec Ed Teacher'!$H$3</f>
        <v>0</v>
      </c>
      <c r="J391" s="7"/>
      <c r="K391" s="7"/>
      <c r="L391" s="7"/>
      <c r="M391" s="7"/>
      <c r="N391" s="7"/>
      <c r="O391" s="7"/>
      <c r="P391" s="7"/>
      <c r="Q39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91" s="7"/>
      <c r="S391" s="7"/>
      <c r="T391" s="1"/>
      <c r="U391" s="99"/>
      <c r="V391" s="7" t="str">
        <f t="shared" si="21"/>
        <v/>
      </c>
    </row>
    <row r="392" spans="2:22" x14ac:dyDescent="0.25">
      <c r="B392" s="1"/>
      <c r="F392" s="7">
        <f t="shared" si="19"/>
        <v>0</v>
      </c>
      <c r="G392" s="7"/>
      <c r="H392" s="7">
        <f t="shared" si="20"/>
        <v>0</v>
      </c>
      <c r="I392" s="7">
        <f>E392*'1 Spec Ed Teacher'!$H$3</f>
        <v>0</v>
      </c>
      <c r="J392" s="7"/>
      <c r="K392" s="7"/>
      <c r="L392" s="7"/>
      <c r="M392" s="7"/>
      <c r="N392" s="7"/>
      <c r="O392" s="7"/>
      <c r="P392" s="7"/>
      <c r="Q39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92" s="7"/>
      <c r="S392" s="7"/>
      <c r="T392" s="1"/>
      <c r="U392" s="99"/>
      <c r="V392" s="7" t="str">
        <f t="shared" si="21"/>
        <v/>
      </c>
    </row>
    <row r="393" spans="2:22" x14ac:dyDescent="0.25">
      <c r="B393" s="1"/>
      <c r="F393" s="7">
        <f t="shared" si="19"/>
        <v>0</v>
      </c>
      <c r="G393" s="7"/>
      <c r="H393" s="7">
        <f t="shared" si="20"/>
        <v>0</v>
      </c>
      <c r="I393" s="7">
        <f>E393*'1 Spec Ed Teacher'!$H$3</f>
        <v>0</v>
      </c>
      <c r="J393" s="7"/>
      <c r="K393" s="7"/>
      <c r="L393" s="7"/>
      <c r="M393" s="7"/>
      <c r="N393" s="7"/>
      <c r="O393" s="7"/>
      <c r="P393" s="7"/>
      <c r="Q39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93" s="7"/>
      <c r="S393" s="7"/>
      <c r="T393" s="1"/>
      <c r="U393" s="99"/>
      <c r="V393" s="7" t="str">
        <f t="shared" si="21"/>
        <v/>
      </c>
    </row>
    <row r="394" spans="2:22" x14ac:dyDescent="0.25">
      <c r="B394" s="1"/>
      <c r="F394" s="7">
        <f t="shared" si="19"/>
        <v>0</v>
      </c>
      <c r="G394" s="7"/>
      <c r="H394" s="7">
        <f t="shared" si="20"/>
        <v>0</v>
      </c>
      <c r="I394" s="7">
        <f>E394*'1 Spec Ed Teacher'!$H$3</f>
        <v>0</v>
      </c>
      <c r="J394" s="7"/>
      <c r="K394" s="7"/>
      <c r="L394" s="7"/>
      <c r="M394" s="7"/>
      <c r="N394" s="7"/>
      <c r="O394" s="7"/>
      <c r="P394" s="7"/>
      <c r="Q39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94" s="7"/>
      <c r="S394" s="7"/>
      <c r="T394" s="1"/>
      <c r="U394" s="99"/>
      <c r="V394" s="7" t="str">
        <f t="shared" si="21"/>
        <v/>
      </c>
    </row>
    <row r="395" spans="2:22" x14ac:dyDescent="0.25">
      <c r="B395" s="1"/>
      <c r="F395" s="7">
        <f t="shared" si="19"/>
        <v>0</v>
      </c>
      <c r="G395" s="7"/>
      <c r="H395" s="7">
        <f t="shared" si="20"/>
        <v>0</v>
      </c>
      <c r="I395" s="7">
        <f>E395*'1 Spec Ed Teacher'!$H$3</f>
        <v>0</v>
      </c>
      <c r="J395" s="7"/>
      <c r="K395" s="7"/>
      <c r="L395" s="7"/>
      <c r="M395" s="7"/>
      <c r="N395" s="7"/>
      <c r="O395" s="7"/>
      <c r="P395" s="7"/>
      <c r="Q39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95" s="7"/>
      <c r="S395" s="7"/>
      <c r="T395" s="1"/>
      <c r="U395" s="99"/>
      <c r="V395" s="7" t="str">
        <f t="shared" si="21"/>
        <v/>
      </c>
    </row>
    <row r="396" spans="2:22" x14ac:dyDescent="0.25">
      <c r="B396" s="1"/>
      <c r="F396" s="7">
        <f t="shared" si="19"/>
        <v>0</v>
      </c>
      <c r="G396" s="7"/>
      <c r="H396" s="7">
        <f t="shared" si="20"/>
        <v>0</v>
      </c>
      <c r="I396" s="7">
        <f>E396*'1 Spec Ed Teacher'!$H$3</f>
        <v>0</v>
      </c>
      <c r="J396" s="7"/>
      <c r="K396" s="7"/>
      <c r="L396" s="7"/>
      <c r="M396" s="7"/>
      <c r="N396" s="7"/>
      <c r="O396" s="7"/>
      <c r="P396" s="7"/>
      <c r="Q39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96" s="7"/>
      <c r="S396" s="7"/>
      <c r="T396" s="1"/>
      <c r="U396" s="99"/>
      <c r="V396" s="7" t="str">
        <f t="shared" si="21"/>
        <v/>
      </c>
    </row>
    <row r="397" spans="2:22" x14ac:dyDescent="0.25">
      <c r="B397" s="1"/>
      <c r="F397" s="7">
        <f t="shared" si="19"/>
        <v>0</v>
      </c>
      <c r="G397" s="7"/>
      <c r="H397" s="7">
        <f t="shared" si="20"/>
        <v>0</v>
      </c>
      <c r="I397" s="7">
        <f>E397*'1 Spec Ed Teacher'!$H$3</f>
        <v>0</v>
      </c>
      <c r="J397" s="7"/>
      <c r="K397" s="7"/>
      <c r="L397" s="7"/>
      <c r="M397" s="7"/>
      <c r="N397" s="7"/>
      <c r="O397" s="7"/>
      <c r="P397" s="7"/>
      <c r="Q39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97" s="7"/>
      <c r="S397" s="7"/>
      <c r="T397" s="1"/>
      <c r="U397" s="99"/>
      <c r="V397" s="7" t="str">
        <f t="shared" si="21"/>
        <v/>
      </c>
    </row>
    <row r="398" spans="2:22" x14ac:dyDescent="0.25">
      <c r="B398" s="1"/>
      <c r="F398" s="7">
        <f t="shared" si="19"/>
        <v>0</v>
      </c>
      <c r="G398" s="7"/>
      <c r="H398" s="7">
        <f t="shared" si="20"/>
        <v>0</v>
      </c>
      <c r="I398" s="7">
        <f>E398*'1 Spec Ed Teacher'!$H$3</f>
        <v>0</v>
      </c>
      <c r="J398" s="7"/>
      <c r="K398" s="7"/>
      <c r="L398" s="7"/>
      <c r="M398" s="7"/>
      <c r="N398" s="7"/>
      <c r="O398" s="7"/>
      <c r="P398" s="7"/>
      <c r="Q39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98" s="7"/>
      <c r="S398" s="7"/>
      <c r="T398" s="1"/>
      <c r="U398" s="99"/>
      <c r="V398" s="7" t="str">
        <f t="shared" si="21"/>
        <v/>
      </c>
    </row>
    <row r="399" spans="2:22" x14ac:dyDescent="0.25">
      <c r="B399" s="1"/>
      <c r="F399" s="7">
        <f t="shared" si="19"/>
        <v>0</v>
      </c>
      <c r="G399" s="7"/>
      <c r="H399" s="7">
        <f t="shared" si="20"/>
        <v>0</v>
      </c>
      <c r="I399" s="7">
        <f>E399*'1 Spec Ed Teacher'!$H$3</f>
        <v>0</v>
      </c>
      <c r="J399" s="7"/>
      <c r="K399" s="7"/>
      <c r="L399" s="7"/>
      <c r="M399" s="7"/>
      <c r="N399" s="7"/>
      <c r="O399" s="7"/>
      <c r="P399" s="7"/>
      <c r="Q39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399" s="7"/>
      <c r="S399" s="7"/>
      <c r="T399" s="1"/>
      <c r="U399" s="99"/>
      <c r="V399" s="7" t="str">
        <f t="shared" si="21"/>
        <v/>
      </c>
    </row>
    <row r="400" spans="2:22" x14ac:dyDescent="0.25">
      <c r="B400" s="1"/>
      <c r="F400" s="7">
        <f t="shared" si="19"/>
        <v>0</v>
      </c>
      <c r="G400" s="7"/>
      <c r="H400" s="7">
        <f t="shared" si="20"/>
        <v>0</v>
      </c>
      <c r="I400" s="7">
        <f>E400*'1 Spec Ed Teacher'!$H$3</f>
        <v>0</v>
      </c>
      <c r="J400" s="7"/>
      <c r="K400" s="7"/>
      <c r="L400" s="7"/>
      <c r="M400" s="7"/>
      <c r="N400" s="7"/>
      <c r="O400" s="7"/>
      <c r="P400" s="7"/>
      <c r="Q40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00" s="7"/>
      <c r="S400" s="7"/>
      <c r="T400" s="1"/>
      <c r="U400" s="99"/>
      <c r="V400" s="7" t="str">
        <f t="shared" si="21"/>
        <v/>
      </c>
    </row>
    <row r="401" spans="2:22" x14ac:dyDescent="0.25">
      <c r="B401" s="1"/>
      <c r="F401" s="7">
        <f t="shared" si="19"/>
        <v>0</v>
      </c>
      <c r="G401" s="7"/>
      <c r="H401" s="7">
        <f t="shared" si="20"/>
        <v>0</v>
      </c>
      <c r="I401" s="7">
        <f>E401*'1 Spec Ed Teacher'!$H$3</f>
        <v>0</v>
      </c>
      <c r="J401" s="7"/>
      <c r="K401" s="7"/>
      <c r="L401" s="7"/>
      <c r="M401" s="7"/>
      <c r="N401" s="7"/>
      <c r="O401" s="7"/>
      <c r="P401" s="7"/>
      <c r="Q40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01" s="7"/>
      <c r="S401" s="7"/>
      <c r="T401" s="1"/>
      <c r="U401" s="99"/>
      <c r="V401" s="7" t="str">
        <f t="shared" si="21"/>
        <v/>
      </c>
    </row>
    <row r="402" spans="2:22" x14ac:dyDescent="0.25">
      <c r="B402" s="1"/>
      <c r="F402" s="7">
        <f t="shared" si="19"/>
        <v>0</v>
      </c>
      <c r="G402" s="7"/>
      <c r="H402" s="7">
        <f t="shared" si="20"/>
        <v>0</v>
      </c>
      <c r="I402" s="7">
        <f>E402*'1 Spec Ed Teacher'!$H$3</f>
        <v>0</v>
      </c>
      <c r="J402" s="7"/>
      <c r="K402" s="7"/>
      <c r="L402" s="7"/>
      <c r="M402" s="7"/>
      <c r="N402" s="7"/>
      <c r="O402" s="7"/>
      <c r="P402" s="7"/>
      <c r="Q40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02" s="7"/>
      <c r="S402" s="7"/>
      <c r="T402" s="1"/>
      <c r="U402" s="99"/>
      <c r="V402" s="7" t="str">
        <f t="shared" si="21"/>
        <v/>
      </c>
    </row>
    <row r="403" spans="2:22" x14ac:dyDescent="0.25">
      <c r="B403" s="1"/>
      <c r="F403" s="7">
        <f t="shared" si="19"/>
        <v>0</v>
      </c>
      <c r="G403" s="7"/>
      <c r="H403" s="7">
        <f t="shared" si="20"/>
        <v>0</v>
      </c>
      <c r="I403" s="7">
        <f>E403*'1 Spec Ed Teacher'!$H$3</f>
        <v>0</v>
      </c>
      <c r="J403" s="7"/>
      <c r="K403" s="7"/>
      <c r="L403" s="7"/>
      <c r="M403" s="7"/>
      <c r="N403" s="7"/>
      <c r="O403" s="7"/>
      <c r="P403" s="7"/>
      <c r="Q40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03" s="7"/>
      <c r="S403" s="7"/>
      <c r="T403" s="1"/>
      <c r="U403" s="99"/>
      <c r="V403" s="7" t="str">
        <f t="shared" si="21"/>
        <v/>
      </c>
    </row>
    <row r="404" spans="2:22" x14ac:dyDescent="0.25">
      <c r="B404" s="1"/>
      <c r="F404" s="7">
        <f t="shared" si="19"/>
        <v>0</v>
      </c>
      <c r="G404" s="7"/>
      <c r="H404" s="7">
        <f t="shared" si="20"/>
        <v>0</v>
      </c>
      <c r="I404" s="7">
        <f>E404*'1 Spec Ed Teacher'!$H$3</f>
        <v>0</v>
      </c>
      <c r="J404" s="7"/>
      <c r="K404" s="7"/>
      <c r="L404" s="7"/>
      <c r="M404" s="7"/>
      <c r="N404" s="7"/>
      <c r="O404" s="7"/>
      <c r="P404" s="7"/>
      <c r="Q40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04" s="7"/>
      <c r="S404" s="7"/>
      <c r="T404" s="1"/>
      <c r="U404" s="99"/>
      <c r="V404" s="7" t="str">
        <f t="shared" si="21"/>
        <v/>
      </c>
    </row>
    <row r="405" spans="2:22" x14ac:dyDescent="0.25">
      <c r="B405" s="1"/>
      <c r="F405" s="7">
        <f t="shared" si="19"/>
        <v>0</v>
      </c>
      <c r="G405" s="7"/>
      <c r="H405" s="7">
        <f t="shared" si="20"/>
        <v>0</v>
      </c>
      <c r="I405" s="7">
        <f>E405*'1 Spec Ed Teacher'!$H$3</f>
        <v>0</v>
      </c>
      <c r="J405" s="7"/>
      <c r="K405" s="7"/>
      <c r="L405" s="7"/>
      <c r="M405" s="7"/>
      <c r="N405" s="7"/>
      <c r="O405" s="7"/>
      <c r="P405" s="7"/>
      <c r="Q40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05" s="7"/>
      <c r="S405" s="7"/>
      <c r="T405" s="1"/>
      <c r="U405" s="99"/>
      <c r="V405" s="7" t="str">
        <f t="shared" si="21"/>
        <v/>
      </c>
    </row>
    <row r="406" spans="2:22" x14ac:dyDescent="0.25">
      <c r="B406" s="1"/>
      <c r="F406" s="7">
        <f t="shared" si="19"/>
        <v>0</v>
      </c>
      <c r="G406" s="7"/>
      <c r="H406" s="7">
        <f t="shared" si="20"/>
        <v>0</v>
      </c>
      <c r="I406" s="7">
        <f>E406*'1 Spec Ed Teacher'!$H$3</f>
        <v>0</v>
      </c>
      <c r="J406" s="7"/>
      <c r="K406" s="7"/>
      <c r="L406" s="7"/>
      <c r="M406" s="7"/>
      <c r="N406" s="7"/>
      <c r="O406" s="7"/>
      <c r="P406" s="7"/>
      <c r="Q40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06" s="7"/>
      <c r="S406" s="7"/>
      <c r="T406" s="1"/>
      <c r="U406" s="99"/>
      <c r="V406" s="7" t="str">
        <f t="shared" si="21"/>
        <v/>
      </c>
    </row>
    <row r="407" spans="2:22" x14ac:dyDescent="0.25">
      <c r="B407" s="1"/>
      <c r="F407" s="7">
        <f t="shared" si="19"/>
        <v>0</v>
      </c>
      <c r="G407" s="7"/>
      <c r="H407" s="7">
        <f t="shared" si="20"/>
        <v>0</v>
      </c>
      <c r="I407" s="7">
        <f>E407*'1 Spec Ed Teacher'!$H$3</f>
        <v>0</v>
      </c>
      <c r="J407" s="7"/>
      <c r="K407" s="7"/>
      <c r="L407" s="7"/>
      <c r="M407" s="7"/>
      <c r="N407" s="7"/>
      <c r="O407" s="7"/>
      <c r="P407" s="7"/>
      <c r="Q40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07" s="7"/>
      <c r="S407" s="7"/>
      <c r="T407" s="1"/>
      <c r="U407" s="99"/>
      <c r="V407" s="7" t="str">
        <f t="shared" si="21"/>
        <v/>
      </c>
    </row>
    <row r="408" spans="2:22" x14ac:dyDescent="0.25">
      <c r="B408" s="1"/>
      <c r="F408" s="7">
        <f t="shared" si="19"/>
        <v>0</v>
      </c>
      <c r="G408" s="7"/>
      <c r="H408" s="7">
        <f t="shared" si="20"/>
        <v>0</v>
      </c>
      <c r="I408" s="7">
        <f>E408*'1 Spec Ed Teacher'!$H$3</f>
        <v>0</v>
      </c>
      <c r="J408" s="7"/>
      <c r="K408" s="7"/>
      <c r="L408" s="7"/>
      <c r="M408" s="7"/>
      <c r="N408" s="7"/>
      <c r="O408" s="7"/>
      <c r="P408" s="7"/>
      <c r="Q40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08" s="7"/>
      <c r="S408" s="7"/>
      <c r="T408" s="1"/>
      <c r="U408" s="99"/>
      <c r="V408" s="7" t="str">
        <f t="shared" si="21"/>
        <v/>
      </c>
    </row>
    <row r="409" spans="2:22" x14ac:dyDescent="0.25">
      <c r="B409" s="1"/>
      <c r="F409" s="7">
        <f t="shared" si="19"/>
        <v>0</v>
      </c>
      <c r="G409" s="7"/>
      <c r="H409" s="7">
        <f t="shared" si="20"/>
        <v>0</v>
      </c>
      <c r="I409" s="7">
        <f>E409*'1 Spec Ed Teacher'!$H$3</f>
        <v>0</v>
      </c>
      <c r="J409" s="7"/>
      <c r="K409" s="7"/>
      <c r="L409" s="7"/>
      <c r="M409" s="7"/>
      <c r="N409" s="7"/>
      <c r="O409" s="7"/>
      <c r="P409" s="7"/>
      <c r="Q40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09" s="7"/>
      <c r="S409" s="7"/>
      <c r="T409" s="1"/>
      <c r="U409" s="99"/>
      <c r="V409" s="7" t="str">
        <f t="shared" si="21"/>
        <v/>
      </c>
    </row>
    <row r="410" spans="2:22" x14ac:dyDescent="0.25">
      <c r="B410" s="1"/>
      <c r="F410" s="7">
        <f t="shared" si="19"/>
        <v>0</v>
      </c>
      <c r="G410" s="7"/>
      <c r="H410" s="7">
        <f t="shared" si="20"/>
        <v>0</v>
      </c>
      <c r="I410" s="7">
        <f>E410*'1 Spec Ed Teacher'!$H$3</f>
        <v>0</v>
      </c>
      <c r="J410" s="7"/>
      <c r="K410" s="7"/>
      <c r="L410" s="7"/>
      <c r="M410" s="7"/>
      <c r="N410" s="7"/>
      <c r="O410" s="7"/>
      <c r="P410" s="7"/>
      <c r="Q41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10" s="7"/>
      <c r="S410" s="7"/>
      <c r="T410" s="1"/>
      <c r="U410" s="99"/>
      <c r="V410" s="7" t="str">
        <f t="shared" si="21"/>
        <v/>
      </c>
    </row>
    <row r="411" spans="2:22" x14ac:dyDescent="0.25">
      <c r="B411" s="1"/>
      <c r="F411" s="7">
        <f t="shared" si="19"/>
        <v>0</v>
      </c>
      <c r="G411" s="7"/>
      <c r="H411" s="7">
        <f t="shared" si="20"/>
        <v>0</v>
      </c>
      <c r="I411" s="7">
        <f>E411*'1 Spec Ed Teacher'!$H$3</f>
        <v>0</v>
      </c>
      <c r="J411" s="7"/>
      <c r="K411" s="7"/>
      <c r="L411" s="7"/>
      <c r="M411" s="7"/>
      <c r="N411" s="7"/>
      <c r="O411" s="7"/>
      <c r="P411" s="7"/>
      <c r="Q41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11" s="7"/>
      <c r="S411" s="7"/>
      <c r="T411" s="1"/>
      <c r="U411" s="99"/>
      <c r="V411" s="7" t="str">
        <f t="shared" si="21"/>
        <v/>
      </c>
    </row>
    <row r="412" spans="2:22" x14ac:dyDescent="0.25">
      <c r="B412" s="1"/>
      <c r="F412" s="7">
        <f t="shared" si="19"/>
        <v>0</v>
      </c>
      <c r="G412" s="7"/>
      <c r="H412" s="7">
        <f t="shared" si="20"/>
        <v>0</v>
      </c>
      <c r="I412" s="7">
        <f>E412*'1 Spec Ed Teacher'!$H$3</f>
        <v>0</v>
      </c>
      <c r="J412" s="7"/>
      <c r="K412" s="7"/>
      <c r="L412" s="7"/>
      <c r="M412" s="7"/>
      <c r="N412" s="7"/>
      <c r="O412" s="7"/>
      <c r="P412" s="7"/>
      <c r="Q41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12" s="7"/>
      <c r="S412" s="7"/>
      <c r="T412" s="1"/>
      <c r="U412" s="99"/>
      <c r="V412" s="7" t="str">
        <f t="shared" si="21"/>
        <v/>
      </c>
    </row>
    <row r="413" spans="2:22" x14ac:dyDescent="0.25">
      <c r="B413" s="1"/>
      <c r="F413" s="7">
        <f t="shared" si="19"/>
        <v>0</v>
      </c>
      <c r="G413" s="7"/>
      <c r="H413" s="7">
        <f t="shared" si="20"/>
        <v>0</v>
      </c>
      <c r="I413" s="7">
        <f>E413*'1 Spec Ed Teacher'!$H$3</f>
        <v>0</v>
      </c>
      <c r="J413" s="7"/>
      <c r="K413" s="7"/>
      <c r="L413" s="7"/>
      <c r="M413" s="7"/>
      <c r="N413" s="7"/>
      <c r="O413" s="7"/>
      <c r="P413" s="7"/>
      <c r="Q41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13" s="7"/>
      <c r="S413" s="7"/>
      <c r="T413" s="1"/>
      <c r="U413" s="99"/>
      <c r="V413" s="7" t="str">
        <f t="shared" si="21"/>
        <v/>
      </c>
    </row>
    <row r="414" spans="2:22" x14ac:dyDescent="0.25">
      <c r="B414" s="1"/>
      <c r="F414" s="7">
        <f t="shared" si="19"/>
        <v>0</v>
      </c>
      <c r="G414" s="7"/>
      <c r="H414" s="7">
        <f t="shared" si="20"/>
        <v>0</v>
      </c>
      <c r="I414" s="7">
        <f>E414*'1 Spec Ed Teacher'!$H$3</f>
        <v>0</v>
      </c>
      <c r="J414" s="7"/>
      <c r="K414" s="7"/>
      <c r="L414" s="7"/>
      <c r="M414" s="7"/>
      <c r="N414" s="7"/>
      <c r="O414" s="7"/>
      <c r="P414" s="7"/>
      <c r="Q41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14" s="7"/>
      <c r="S414" s="7"/>
      <c r="T414" s="1"/>
      <c r="U414" s="99"/>
      <c r="V414" s="7" t="str">
        <f t="shared" si="21"/>
        <v/>
      </c>
    </row>
    <row r="415" spans="2:22" x14ac:dyDescent="0.25">
      <c r="B415" s="1"/>
      <c r="F415" s="7">
        <f t="shared" si="19"/>
        <v>0</v>
      </c>
      <c r="G415" s="7"/>
      <c r="H415" s="7">
        <f t="shared" si="20"/>
        <v>0</v>
      </c>
      <c r="I415" s="7">
        <f>E415*'1 Spec Ed Teacher'!$H$3</f>
        <v>0</v>
      </c>
      <c r="J415" s="7"/>
      <c r="K415" s="7"/>
      <c r="L415" s="7"/>
      <c r="M415" s="7"/>
      <c r="N415" s="7"/>
      <c r="O415" s="7"/>
      <c r="P415" s="7"/>
      <c r="Q41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15" s="7"/>
      <c r="S415" s="7"/>
      <c r="T415" s="1"/>
      <c r="U415" s="99"/>
      <c r="V415" s="7" t="str">
        <f t="shared" si="21"/>
        <v/>
      </c>
    </row>
    <row r="416" spans="2:22" x14ac:dyDescent="0.25">
      <c r="B416" s="1"/>
      <c r="F416" s="7">
        <f t="shared" si="19"/>
        <v>0</v>
      </c>
      <c r="G416" s="7"/>
      <c r="H416" s="7">
        <f t="shared" si="20"/>
        <v>0</v>
      </c>
      <c r="I416" s="7">
        <f>E416*'1 Spec Ed Teacher'!$H$3</f>
        <v>0</v>
      </c>
      <c r="J416" s="7"/>
      <c r="K416" s="7"/>
      <c r="L416" s="7"/>
      <c r="M416" s="7"/>
      <c r="N416" s="7"/>
      <c r="O416" s="7"/>
      <c r="P416" s="7"/>
      <c r="Q41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16" s="7"/>
      <c r="S416" s="7"/>
      <c r="T416" s="1"/>
      <c r="U416" s="99"/>
      <c r="V416" s="7" t="str">
        <f t="shared" si="21"/>
        <v/>
      </c>
    </row>
    <row r="417" spans="2:22" x14ac:dyDescent="0.25">
      <c r="B417" s="1"/>
      <c r="F417" s="7">
        <f t="shared" si="19"/>
        <v>0</v>
      </c>
      <c r="G417" s="7"/>
      <c r="H417" s="7">
        <f t="shared" si="20"/>
        <v>0</v>
      </c>
      <c r="I417" s="7">
        <f>E417*'1 Spec Ed Teacher'!$H$3</f>
        <v>0</v>
      </c>
      <c r="J417" s="7"/>
      <c r="K417" s="7"/>
      <c r="L417" s="7"/>
      <c r="M417" s="7"/>
      <c r="N417" s="7"/>
      <c r="O417" s="7"/>
      <c r="P417" s="7"/>
      <c r="Q41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17" s="7"/>
      <c r="S417" s="7"/>
      <c r="T417" s="1"/>
      <c r="U417" s="99"/>
      <c r="V417" s="7" t="str">
        <f t="shared" si="21"/>
        <v/>
      </c>
    </row>
    <row r="418" spans="2:22" x14ac:dyDescent="0.25">
      <c r="B418" s="1"/>
      <c r="F418" s="7">
        <f t="shared" si="19"/>
        <v>0</v>
      </c>
      <c r="G418" s="7"/>
      <c r="H418" s="7">
        <f t="shared" si="20"/>
        <v>0</v>
      </c>
      <c r="I418" s="7">
        <f>E418*'1 Spec Ed Teacher'!$H$3</f>
        <v>0</v>
      </c>
      <c r="J418" s="7"/>
      <c r="K418" s="7"/>
      <c r="L418" s="7"/>
      <c r="M418" s="7"/>
      <c r="N418" s="7"/>
      <c r="O418" s="7"/>
      <c r="P418" s="7"/>
      <c r="Q41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18" s="7"/>
      <c r="S418" s="7"/>
      <c r="T418" s="1"/>
      <c r="U418" s="99"/>
      <c r="V418" s="7" t="str">
        <f t="shared" si="21"/>
        <v/>
      </c>
    </row>
    <row r="419" spans="2:22" x14ac:dyDescent="0.25">
      <c r="B419" s="1"/>
      <c r="F419" s="7">
        <f t="shared" si="19"/>
        <v>0</v>
      </c>
      <c r="G419" s="7"/>
      <c r="H419" s="7">
        <f t="shared" si="20"/>
        <v>0</v>
      </c>
      <c r="I419" s="7">
        <f>E419*'1 Spec Ed Teacher'!$H$3</f>
        <v>0</v>
      </c>
      <c r="J419" s="7"/>
      <c r="K419" s="7"/>
      <c r="L419" s="7"/>
      <c r="M419" s="7"/>
      <c r="N419" s="7"/>
      <c r="O419" s="7"/>
      <c r="P419" s="7"/>
      <c r="Q41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19" s="7"/>
      <c r="S419" s="7"/>
      <c r="T419" s="1"/>
      <c r="U419" s="99"/>
      <c r="V419" s="7" t="str">
        <f t="shared" si="21"/>
        <v/>
      </c>
    </row>
    <row r="420" spans="2:22" x14ac:dyDescent="0.25">
      <c r="B420" s="1"/>
      <c r="F420" s="7">
        <f t="shared" si="19"/>
        <v>0</v>
      </c>
      <c r="G420" s="7"/>
      <c r="H420" s="7">
        <f t="shared" si="20"/>
        <v>0</v>
      </c>
      <c r="I420" s="7">
        <f>E420*'1 Spec Ed Teacher'!$H$3</f>
        <v>0</v>
      </c>
      <c r="J420" s="7"/>
      <c r="K420" s="7"/>
      <c r="L420" s="7"/>
      <c r="M420" s="7"/>
      <c r="N420" s="7"/>
      <c r="O420" s="7"/>
      <c r="P420" s="7"/>
      <c r="Q42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20" s="7"/>
      <c r="S420" s="7"/>
      <c r="T420" s="1"/>
      <c r="U420" s="99"/>
      <c r="V420" s="7" t="str">
        <f t="shared" si="21"/>
        <v/>
      </c>
    </row>
    <row r="421" spans="2:22" x14ac:dyDescent="0.25">
      <c r="B421" s="1"/>
      <c r="F421" s="7">
        <f t="shared" si="19"/>
        <v>0</v>
      </c>
      <c r="G421" s="7"/>
      <c r="H421" s="7">
        <f t="shared" si="20"/>
        <v>0</v>
      </c>
      <c r="I421" s="7">
        <f>E421*'1 Spec Ed Teacher'!$H$3</f>
        <v>0</v>
      </c>
      <c r="J421" s="7"/>
      <c r="K421" s="7"/>
      <c r="L421" s="7"/>
      <c r="M421" s="7"/>
      <c r="N421" s="7"/>
      <c r="O421" s="7"/>
      <c r="P421" s="7"/>
      <c r="Q42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21" s="7"/>
      <c r="S421" s="7"/>
      <c r="T421" s="1"/>
      <c r="U421" s="99"/>
      <c r="V421" s="7" t="str">
        <f t="shared" si="21"/>
        <v/>
      </c>
    </row>
    <row r="422" spans="2:22" x14ac:dyDescent="0.25">
      <c r="B422" s="1"/>
      <c r="F422" s="7">
        <f t="shared" si="19"/>
        <v>0</v>
      </c>
      <c r="G422" s="7"/>
      <c r="H422" s="7">
        <f t="shared" si="20"/>
        <v>0</v>
      </c>
      <c r="I422" s="7">
        <f>E422*'1 Spec Ed Teacher'!$H$3</f>
        <v>0</v>
      </c>
      <c r="J422" s="7"/>
      <c r="K422" s="7"/>
      <c r="L422" s="7"/>
      <c r="M422" s="7"/>
      <c r="N422" s="7"/>
      <c r="O422" s="7"/>
      <c r="P422" s="7"/>
      <c r="Q42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22" s="7"/>
      <c r="S422" s="7"/>
      <c r="T422" s="1"/>
      <c r="U422" s="99"/>
      <c r="V422" s="7" t="str">
        <f t="shared" si="21"/>
        <v/>
      </c>
    </row>
    <row r="423" spans="2:22" x14ac:dyDescent="0.25">
      <c r="B423" s="1"/>
      <c r="F423" s="7">
        <f t="shared" si="19"/>
        <v>0</v>
      </c>
      <c r="G423" s="7"/>
      <c r="H423" s="7">
        <f t="shared" si="20"/>
        <v>0</v>
      </c>
      <c r="I423" s="7">
        <f>E423*'1 Spec Ed Teacher'!$H$3</f>
        <v>0</v>
      </c>
      <c r="J423" s="7"/>
      <c r="K423" s="7"/>
      <c r="L423" s="7"/>
      <c r="M423" s="7"/>
      <c r="N423" s="7"/>
      <c r="O423" s="7"/>
      <c r="P423" s="7"/>
      <c r="Q42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23" s="7"/>
      <c r="S423" s="7"/>
      <c r="T423" s="1"/>
      <c r="U423" s="99"/>
      <c r="V423" s="7" t="str">
        <f t="shared" si="21"/>
        <v/>
      </c>
    </row>
    <row r="424" spans="2:22" x14ac:dyDescent="0.25">
      <c r="B424" s="1"/>
      <c r="F424" s="7">
        <f t="shared" si="19"/>
        <v>0</v>
      </c>
      <c r="G424" s="7"/>
      <c r="H424" s="7">
        <f t="shared" si="20"/>
        <v>0</v>
      </c>
      <c r="I424" s="7">
        <f>E424*'1 Spec Ed Teacher'!$H$3</f>
        <v>0</v>
      </c>
      <c r="J424" s="7"/>
      <c r="K424" s="7"/>
      <c r="L424" s="7"/>
      <c r="M424" s="7"/>
      <c r="N424" s="7"/>
      <c r="O424" s="7"/>
      <c r="P424" s="7"/>
      <c r="Q42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24" s="7"/>
      <c r="S424" s="7"/>
      <c r="T424" s="1"/>
      <c r="U424" s="99"/>
      <c r="V424" s="7" t="str">
        <f t="shared" si="21"/>
        <v/>
      </c>
    </row>
    <row r="425" spans="2:22" x14ac:dyDescent="0.25">
      <c r="B425" s="1"/>
      <c r="F425" s="7">
        <f t="shared" si="19"/>
        <v>0</v>
      </c>
      <c r="G425" s="7"/>
      <c r="H425" s="7">
        <f t="shared" si="20"/>
        <v>0</v>
      </c>
      <c r="I425" s="7">
        <f>E425*'1 Spec Ed Teacher'!$H$3</f>
        <v>0</v>
      </c>
      <c r="J425" s="7"/>
      <c r="K425" s="7"/>
      <c r="L425" s="7"/>
      <c r="M425" s="7"/>
      <c r="N425" s="7"/>
      <c r="O425" s="7"/>
      <c r="P425" s="7"/>
      <c r="Q42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25" s="7"/>
      <c r="S425" s="7"/>
      <c r="T425" s="1"/>
      <c r="U425" s="99"/>
      <c r="V425" s="7" t="str">
        <f t="shared" si="21"/>
        <v/>
      </c>
    </row>
    <row r="426" spans="2:22" x14ac:dyDescent="0.25">
      <c r="B426" s="1"/>
      <c r="F426" s="7">
        <f t="shared" si="19"/>
        <v>0</v>
      </c>
      <c r="G426" s="7"/>
      <c r="H426" s="7">
        <f t="shared" si="20"/>
        <v>0</v>
      </c>
      <c r="I426" s="7">
        <f>E426*'1 Spec Ed Teacher'!$H$3</f>
        <v>0</v>
      </c>
      <c r="J426" s="7"/>
      <c r="K426" s="7"/>
      <c r="L426" s="7"/>
      <c r="M426" s="7"/>
      <c r="N426" s="7"/>
      <c r="O426" s="7"/>
      <c r="P426" s="7"/>
      <c r="Q42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26" s="7"/>
      <c r="S426" s="7"/>
      <c r="T426" s="1"/>
      <c r="U426" s="99"/>
      <c r="V426" s="7" t="str">
        <f t="shared" si="21"/>
        <v/>
      </c>
    </row>
    <row r="427" spans="2:22" x14ac:dyDescent="0.25">
      <c r="B427" s="1"/>
      <c r="F427" s="7">
        <f t="shared" si="19"/>
        <v>0</v>
      </c>
      <c r="G427" s="7"/>
      <c r="H427" s="7">
        <f t="shared" si="20"/>
        <v>0</v>
      </c>
      <c r="I427" s="7">
        <f>E427*'1 Spec Ed Teacher'!$H$3</f>
        <v>0</v>
      </c>
      <c r="J427" s="7"/>
      <c r="K427" s="7"/>
      <c r="L427" s="7"/>
      <c r="M427" s="7"/>
      <c r="N427" s="7"/>
      <c r="O427" s="7"/>
      <c r="P427" s="7"/>
      <c r="Q42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27" s="7"/>
      <c r="S427" s="7"/>
      <c r="T427" s="1"/>
      <c r="U427" s="99"/>
      <c r="V427" s="7" t="str">
        <f t="shared" si="21"/>
        <v/>
      </c>
    </row>
    <row r="428" spans="2:22" x14ac:dyDescent="0.25">
      <c r="B428" s="1"/>
      <c r="F428" s="7">
        <f t="shared" si="19"/>
        <v>0</v>
      </c>
      <c r="G428" s="7"/>
      <c r="H428" s="7">
        <f t="shared" si="20"/>
        <v>0</v>
      </c>
      <c r="I428" s="7">
        <f>E428*'1 Spec Ed Teacher'!$H$3</f>
        <v>0</v>
      </c>
      <c r="J428" s="7"/>
      <c r="K428" s="7"/>
      <c r="L428" s="7"/>
      <c r="M428" s="7"/>
      <c r="N428" s="7"/>
      <c r="O428" s="7"/>
      <c r="P428" s="7"/>
      <c r="Q42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28" s="7"/>
      <c r="S428" s="7"/>
      <c r="T428" s="1"/>
      <c r="U428" s="99"/>
      <c r="V428" s="7" t="str">
        <f t="shared" si="21"/>
        <v/>
      </c>
    </row>
    <row r="429" spans="2:22" x14ac:dyDescent="0.25">
      <c r="B429" s="1"/>
      <c r="F429" s="7">
        <f t="shared" si="19"/>
        <v>0</v>
      </c>
      <c r="G429" s="7"/>
      <c r="H429" s="7">
        <f t="shared" si="20"/>
        <v>0</v>
      </c>
      <c r="I429" s="7">
        <f>E429*'1 Spec Ed Teacher'!$H$3</f>
        <v>0</v>
      </c>
      <c r="J429" s="7"/>
      <c r="K429" s="7"/>
      <c r="L429" s="7"/>
      <c r="M429" s="7"/>
      <c r="N429" s="7"/>
      <c r="O429" s="7"/>
      <c r="P429" s="7"/>
      <c r="Q42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29" s="7"/>
      <c r="S429" s="7"/>
      <c r="T429" s="1"/>
      <c r="U429" s="99"/>
      <c r="V429" s="7" t="str">
        <f t="shared" si="21"/>
        <v/>
      </c>
    </row>
    <row r="430" spans="2:22" x14ac:dyDescent="0.25">
      <c r="B430" s="1"/>
      <c r="F430" s="7">
        <f t="shared" si="19"/>
        <v>0</v>
      </c>
      <c r="G430" s="7"/>
      <c r="H430" s="7">
        <f t="shared" si="20"/>
        <v>0</v>
      </c>
      <c r="I430" s="7">
        <f>E430*'1 Spec Ed Teacher'!$H$3</f>
        <v>0</v>
      </c>
      <c r="J430" s="7"/>
      <c r="K430" s="7"/>
      <c r="L430" s="7"/>
      <c r="M430" s="7"/>
      <c r="N430" s="7"/>
      <c r="O430" s="7"/>
      <c r="P430" s="7"/>
      <c r="Q43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30" s="7"/>
      <c r="S430" s="7"/>
      <c r="T430" s="1"/>
      <c r="U430" s="99"/>
      <c r="V430" s="7" t="str">
        <f t="shared" si="21"/>
        <v/>
      </c>
    </row>
    <row r="431" spans="2:22" x14ac:dyDescent="0.25">
      <c r="B431" s="1"/>
      <c r="F431" s="7">
        <f t="shared" si="19"/>
        <v>0</v>
      </c>
      <c r="G431" s="7"/>
      <c r="H431" s="7">
        <f t="shared" si="20"/>
        <v>0</v>
      </c>
      <c r="I431" s="7">
        <f>E431*'1 Spec Ed Teacher'!$H$3</f>
        <v>0</v>
      </c>
      <c r="J431" s="7"/>
      <c r="K431" s="7"/>
      <c r="L431" s="7"/>
      <c r="M431" s="7"/>
      <c r="N431" s="7"/>
      <c r="O431" s="7"/>
      <c r="P431" s="7"/>
      <c r="Q43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31" s="7"/>
      <c r="S431" s="7"/>
      <c r="T431" s="1"/>
      <c r="U431" s="99"/>
      <c r="V431" s="7" t="str">
        <f t="shared" si="21"/>
        <v/>
      </c>
    </row>
    <row r="432" spans="2:22" x14ac:dyDescent="0.25">
      <c r="B432" s="1"/>
      <c r="F432" s="7">
        <f t="shared" si="19"/>
        <v>0</v>
      </c>
      <c r="G432" s="7"/>
      <c r="H432" s="7">
        <f t="shared" si="20"/>
        <v>0</v>
      </c>
      <c r="I432" s="7">
        <f>E432*'1 Spec Ed Teacher'!$H$3</f>
        <v>0</v>
      </c>
      <c r="J432" s="7"/>
      <c r="K432" s="7"/>
      <c r="L432" s="7"/>
      <c r="M432" s="7"/>
      <c r="N432" s="7"/>
      <c r="O432" s="7"/>
      <c r="P432" s="7"/>
      <c r="Q43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32" s="7"/>
      <c r="S432" s="7"/>
      <c r="T432" s="1"/>
      <c r="U432" s="99"/>
      <c r="V432" s="7" t="str">
        <f t="shared" si="21"/>
        <v/>
      </c>
    </row>
    <row r="433" spans="2:22" x14ac:dyDescent="0.25">
      <c r="B433" s="1"/>
      <c r="F433" s="7">
        <f t="shared" si="19"/>
        <v>0</v>
      </c>
      <c r="G433" s="7"/>
      <c r="H433" s="7">
        <f t="shared" si="20"/>
        <v>0</v>
      </c>
      <c r="I433" s="7">
        <f>E433*'1 Spec Ed Teacher'!$H$3</f>
        <v>0</v>
      </c>
      <c r="J433" s="7"/>
      <c r="K433" s="7"/>
      <c r="L433" s="7"/>
      <c r="M433" s="7"/>
      <c r="N433" s="7"/>
      <c r="O433" s="7"/>
      <c r="P433" s="7"/>
      <c r="Q43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33" s="7"/>
      <c r="S433" s="7"/>
      <c r="T433" s="1"/>
      <c r="U433" s="99"/>
      <c r="V433" s="7" t="str">
        <f t="shared" si="21"/>
        <v/>
      </c>
    </row>
    <row r="434" spans="2:22" x14ac:dyDescent="0.25">
      <c r="B434" s="1"/>
      <c r="F434" s="7">
        <f t="shared" si="19"/>
        <v>0</v>
      </c>
      <c r="G434" s="7"/>
      <c r="H434" s="7">
        <f t="shared" si="20"/>
        <v>0</v>
      </c>
      <c r="I434" s="7">
        <f>E434*'1 Spec Ed Teacher'!$H$3</f>
        <v>0</v>
      </c>
      <c r="J434" s="7"/>
      <c r="K434" s="7"/>
      <c r="L434" s="7"/>
      <c r="M434" s="7"/>
      <c r="N434" s="7"/>
      <c r="O434" s="7"/>
      <c r="P434" s="7"/>
      <c r="Q43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34" s="7"/>
      <c r="S434" s="7"/>
      <c r="T434" s="1"/>
      <c r="U434" s="99"/>
      <c r="V434" s="7" t="str">
        <f t="shared" si="21"/>
        <v/>
      </c>
    </row>
    <row r="435" spans="2:22" x14ac:dyDescent="0.25">
      <c r="B435" s="1"/>
      <c r="F435" s="7">
        <f t="shared" si="19"/>
        <v>0</v>
      </c>
      <c r="G435" s="7"/>
      <c r="H435" s="7">
        <f t="shared" si="20"/>
        <v>0</v>
      </c>
      <c r="I435" s="7">
        <f>E435*'1 Spec Ed Teacher'!$H$3</f>
        <v>0</v>
      </c>
      <c r="J435" s="7"/>
      <c r="K435" s="7"/>
      <c r="L435" s="7"/>
      <c r="M435" s="7"/>
      <c r="N435" s="7"/>
      <c r="O435" s="7"/>
      <c r="P435" s="7"/>
      <c r="Q43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35" s="7"/>
      <c r="S435" s="7"/>
      <c r="T435" s="1"/>
      <c r="U435" s="99"/>
      <c r="V435" s="7" t="str">
        <f t="shared" si="21"/>
        <v/>
      </c>
    </row>
    <row r="436" spans="2:22" x14ac:dyDescent="0.25">
      <c r="B436" s="1"/>
      <c r="F436" s="7">
        <f t="shared" si="19"/>
        <v>0</v>
      </c>
      <c r="G436" s="7"/>
      <c r="H436" s="7">
        <f t="shared" si="20"/>
        <v>0</v>
      </c>
      <c r="I436" s="7">
        <f>E436*'1 Spec Ed Teacher'!$H$3</f>
        <v>0</v>
      </c>
      <c r="J436" s="7"/>
      <c r="K436" s="7"/>
      <c r="L436" s="7"/>
      <c r="M436" s="7"/>
      <c r="N436" s="7"/>
      <c r="O436" s="7"/>
      <c r="P436" s="7"/>
      <c r="Q43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36" s="7"/>
      <c r="S436" s="7"/>
      <c r="T436" s="1"/>
      <c r="U436" s="99"/>
      <c r="V436" s="7" t="str">
        <f t="shared" si="21"/>
        <v/>
      </c>
    </row>
    <row r="437" spans="2:22" x14ac:dyDescent="0.25">
      <c r="B437" s="1"/>
      <c r="F437" s="7">
        <f t="shared" si="19"/>
        <v>0</v>
      </c>
      <c r="G437" s="7"/>
      <c r="H437" s="7">
        <f t="shared" si="20"/>
        <v>0</v>
      </c>
      <c r="I437" s="7">
        <f>E437*'1 Spec Ed Teacher'!$H$3</f>
        <v>0</v>
      </c>
      <c r="J437" s="7"/>
      <c r="K437" s="7"/>
      <c r="L437" s="7"/>
      <c r="M437" s="7"/>
      <c r="N437" s="7"/>
      <c r="O437" s="7"/>
      <c r="P437" s="7"/>
      <c r="Q43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37" s="7"/>
      <c r="S437" s="7"/>
      <c r="T437" s="1"/>
      <c r="U437" s="99"/>
      <c r="V437" s="7" t="str">
        <f t="shared" si="21"/>
        <v/>
      </c>
    </row>
    <row r="438" spans="2:22" x14ac:dyDescent="0.25">
      <c r="B438" s="1"/>
      <c r="F438" s="7">
        <f t="shared" si="19"/>
        <v>0</v>
      </c>
      <c r="G438" s="7"/>
      <c r="H438" s="7">
        <f t="shared" si="20"/>
        <v>0</v>
      </c>
      <c r="I438" s="7">
        <f>E438*'1 Spec Ed Teacher'!$H$3</f>
        <v>0</v>
      </c>
      <c r="J438" s="7"/>
      <c r="K438" s="7"/>
      <c r="L438" s="7"/>
      <c r="M438" s="7"/>
      <c r="N438" s="7"/>
      <c r="O438" s="7"/>
      <c r="P438" s="7"/>
      <c r="Q43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38" s="7"/>
      <c r="S438" s="7"/>
      <c r="T438" s="1"/>
      <c r="U438" s="99"/>
      <c r="V438" s="7" t="str">
        <f t="shared" si="21"/>
        <v/>
      </c>
    </row>
    <row r="439" spans="2:22" x14ac:dyDescent="0.25">
      <c r="B439" s="1"/>
      <c r="F439" s="7">
        <f t="shared" si="19"/>
        <v>0</v>
      </c>
      <c r="G439" s="7"/>
      <c r="H439" s="7">
        <f t="shared" si="20"/>
        <v>0</v>
      </c>
      <c r="I439" s="7">
        <f>E439*'1 Spec Ed Teacher'!$H$3</f>
        <v>0</v>
      </c>
      <c r="J439" s="7"/>
      <c r="K439" s="7"/>
      <c r="L439" s="7"/>
      <c r="M439" s="7"/>
      <c r="N439" s="7"/>
      <c r="O439" s="7"/>
      <c r="P439" s="7"/>
      <c r="Q43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39" s="7"/>
      <c r="S439" s="7"/>
      <c r="T439" s="1"/>
      <c r="U439" s="99"/>
      <c r="V439" s="7" t="str">
        <f t="shared" si="21"/>
        <v/>
      </c>
    </row>
    <row r="440" spans="2:22" x14ac:dyDescent="0.25">
      <c r="B440" s="1"/>
      <c r="F440" s="7">
        <f t="shared" si="19"/>
        <v>0</v>
      </c>
      <c r="G440" s="7"/>
      <c r="H440" s="7">
        <f t="shared" si="20"/>
        <v>0</v>
      </c>
      <c r="I440" s="7">
        <f>E440*'1 Spec Ed Teacher'!$H$3</f>
        <v>0</v>
      </c>
      <c r="J440" s="7"/>
      <c r="K440" s="7"/>
      <c r="L440" s="7"/>
      <c r="M440" s="7"/>
      <c r="N440" s="7"/>
      <c r="O440" s="7"/>
      <c r="P440" s="7"/>
      <c r="Q44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40" s="7"/>
      <c r="S440" s="7"/>
      <c r="T440" s="1"/>
      <c r="U440" s="99"/>
      <c r="V440" s="7" t="str">
        <f t="shared" si="21"/>
        <v/>
      </c>
    </row>
    <row r="441" spans="2:22" x14ac:dyDescent="0.25">
      <c r="B441" s="1"/>
      <c r="F441" s="7">
        <f t="shared" si="19"/>
        <v>0</v>
      </c>
      <c r="G441" s="7"/>
      <c r="H441" s="7">
        <f t="shared" si="20"/>
        <v>0</v>
      </c>
      <c r="I441" s="7">
        <f>E441*'1 Spec Ed Teacher'!$H$3</f>
        <v>0</v>
      </c>
      <c r="J441" s="7"/>
      <c r="K441" s="7"/>
      <c r="L441" s="7"/>
      <c r="M441" s="7"/>
      <c r="N441" s="7"/>
      <c r="O441" s="7"/>
      <c r="P441" s="7"/>
      <c r="Q44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41" s="7"/>
      <c r="S441" s="7"/>
      <c r="T441" s="1"/>
      <c r="U441" s="99"/>
      <c r="V441" s="7" t="str">
        <f t="shared" si="21"/>
        <v/>
      </c>
    </row>
    <row r="442" spans="2:22" x14ac:dyDescent="0.25">
      <c r="B442" s="1"/>
      <c r="F442" s="7">
        <f t="shared" si="19"/>
        <v>0</v>
      </c>
      <c r="G442" s="7"/>
      <c r="H442" s="7">
        <f t="shared" si="20"/>
        <v>0</v>
      </c>
      <c r="I442" s="7">
        <f>E442*'1 Spec Ed Teacher'!$H$3</f>
        <v>0</v>
      </c>
      <c r="J442" s="7"/>
      <c r="K442" s="7"/>
      <c r="L442" s="7"/>
      <c r="M442" s="7"/>
      <c r="N442" s="7"/>
      <c r="O442" s="7"/>
      <c r="P442" s="7"/>
      <c r="Q44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42" s="7"/>
      <c r="S442" s="7"/>
      <c r="T442" s="1"/>
      <c r="U442" s="99"/>
      <c r="V442" s="7" t="str">
        <f t="shared" si="21"/>
        <v/>
      </c>
    </row>
    <row r="443" spans="2:22" x14ac:dyDescent="0.25">
      <c r="B443" s="1"/>
      <c r="F443" s="7">
        <f t="shared" si="19"/>
        <v>0</v>
      </c>
      <c r="G443" s="7"/>
      <c r="H443" s="7">
        <f t="shared" si="20"/>
        <v>0</v>
      </c>
      <c r="I443" s="7">
        <f>E443*'1 Spec Ed Teacher'!$H$3</f>
        <v>0</v>
      </c>
      <c r="J443" s="7"/>
      <c r="K443" s="7"/>
      <c r="L443" s="7"/>
      <c r="M443" s="7"/>
      <c r="N443" s="7"/>
      <c r="O443" s="7"/>
      <c r="P443" s="7"/>
      <c r="Q44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43" s="7"/>
      <c r="S443" s="7"/>
      <c r="T443" s="1"/>
      <c r="U443" s="99"/>
      <c r="V443" s="7" t="str">
        <f t="shared" si="21"/>
        <v/>
      </c>
    </row>
    <row r="444" spans="2:22" x14ac:dyDescent="0.25">
      <c r="B444" s="1"/>
      <c r="F444" s="7">
        <f t="shared" si="19"/>
        <v>0</v>
      </c>
      <c r="G444" s="7"/>
      <c r="H444" s="7">
        <f t="shared" si="20"/>
        <v>0</v>
      </c>
      <c r="I444" s="7">
        <f>E444*'1 Spec Ed Teacher'!$H$3</f>
        <v>0</v>
      </c>
      <c r="J444" s="7"/>
      <c r="K444" s="7"/>
      <c r="L444" s="7"/>
      <c r="M444" s="7"/>
      <c r="N444" s="7"/>
      <c r="O444" s="7"/>
      <c r="P444" s="7"/>
      <c r="Q44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44" s="7"/>
      <c r="S444" s="7"/>
      <c r="T444" s="1"/>
      <c r="U444" s="99"/>
      <c r="V444" s="7" t="str">
        <f t="shared" si="21"/>
        <v/>
      </c>
    </row>
    <row r="445" spans="2:22" x14ac:dyDescent="0.25">
      <c r="B445" s="1"/>
      <c r="F445" s="7">
        <f t="shared" si="19"/>
        <v>0</v>
      </c>
      <c r="G445" s="7"/>
      <c r="H445" s="7">
        <f t="shared" si="20"/>
        <v>0</v>
      </c>
      <c r="I445" s="7">
        <f>E445*'1 Spec Ed Teacher'!$H$3</f>
        <v>0</v>
      </c>
      <c r="J445" s="7"/>
      <c r="K445" s="7"/>
      <c r="L445" s="7"/>
      <c r="M445" s="7"/>
      <c r="N445" s="7"/>
      <c r="O445" s="7"/>
      <c r="P445" s="7"/>
      <c r="Q44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45" s="7"/>
      <c r="S445" s="7"/>
      <c r="T445" s="1"/>
      <c r="U445" s="99"/>
      <c r="V445" s="7" t="str">
        <f t="shared" si="21"/>
        <v/>
      </c>
    </row>
    <row r="446" spans="2:22" x14ac:dyDescent="0.25">
      <c r="B446" s="1"/>
      <c r="F446" s="7">
        <f t="shared" si="19"/>
        <v>0</v>
      </c>
      <c r="G446" s="7"/>
      <c r="H446" s="7">
        <f t="shared" si="20"/>
        <v>0</v>
      </c>
      <c r="I446" s="7">
        <f>E446*'1 Spec Ed Teacher'!$H$3</f>
        <v>0</v>
      </c>
      <c r="J446" s="7"/>
      <c r="K446" s="7"/>
      <c r="L446" s="7"/>
      <c r="M446" s="7"/>
      <c r="N446" s="7"/>
      <c r="O446" s="7"/>
      <c r="P446" s="7"/>
      <c r="Q44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46" s="7"/>
      <c r="S446" s="7"/>
      <c r="T446" s="1"/>
      <c r="U446" s="99"/>
      <c r="V446" s="7" t="str">
        <f t="shared" si="21"/>
        <v/>
      </c>
    </row>
    <row r="447" spans="2:22" x14ac:dyDescent="0.25">
      <c r="B447" s="1"/>
      <c r="F447" s="7">
        <f t="shared" si="19"/>
        <v>0</v>
      </c>
      <c r="G447" s="7"/>
      <c r="H447" s="7">
        <f t="shared" si="20"/>
        <v>0</v>
      </c>
      <c r="I447" s="7">
        <f>E447*'1 Spec Ed Teacher'!$H$3</f>
        <v>0</v>
      </c>
      <c r="J447" s="7"/>
      <c r="K447" s="7"/>
      <c r="L447" s="7"/>
      <c r="M447" s="7"/>
      <c r="N447" s="7"/>
      <c r="O447" s="7"/>
      <c r="P447" s="7"/>
      <c r="Q44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47" s="7"/>
      <c r="S447" s="7"/>
      <c r="T447" s="1"/>
      <c r="U447" s="99"/>
      <c r="V447" s="7" t="str">
        <f t="shared" si="21"/>
        <v/>
      </c>
    </row>
    <row r="448" spans="2:22" x14ac:dyDescent="0.25">
      <c r="B448" s="1"/>
      <c r="F448" s="7">
        <f t="shared" si="19"/>
        <v>0</v>
      </c>
      <c r="G448" s="7"/>
      <c r="H448" s="7">
        <f t="shared" si="20"/>
        <v>0</v>
      </c>
      <c r="I448" s="7">
        <f>E448*'1 Spec Ed Teacher'!$H$3</f>
        <v>0</v>
      </c>
      <c r="J448" s="7"/>
      <c r="K448" s="7"/>
      <c r="L448" s="7"/>
      <c r="M448" s="7"/>
      <c r="N448" s="7"/>
      <c r="O448" s="7"/>
      <c r="P448" s="7"/>
      <c r="Q44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48" s="7"/>
      <c r="S448" s="7"/>
      <c r="T448" s="1"/>
      <c r="U448" s="99"/>
      <c r="V448" s="7" t="str">
        <f t="shared" si="21"/>
        <v/>
      </c>
    </row>
    <row r="449" spans="2:22" x14ac:dyDescent="0.25">
      <c r="B449" s="1"/>
      <c r="F449" s="7">
        <f t="shared" si="19"/>
        <v>0</v>
      </c>
      <c r="G449" s="7"/>
      <c r="H449" s="7">
        <f t="shared" si="20"/>
        <v>0</v>
      </c>
      <c r="I449" s="7">
        <f>E449*'1 Spec Ed Teacher'!$H$3</f>
        <v>0</v>
      </c>
      <c r="J449" s="7"/>
      <c r="K449" s="7"/>
      <c r="L449" s="7"/>
      <c r="M449" s="7"/>
      <c r="N449" s="7"/>
      <c r="O449" s="7"/>
      <c r="P449" s="7"/>
      <c r="Q44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49" s="7"/>
      <c r="S449" s="7"/>
      <c r="T449" s="1"/>
      <c r="U449" s="99"/>
      <c r="V449" s="7" t="str">
        <f t="shared" si="21"/>
        <v/>
      </c>
    </row>
    <row r="450" spans="2:22" x14ac:dyDescent="0.25">
      <c r="B450" s="1"/>
      <c r="F450" s="7">
        <f t="shared" si="19"/>
        <v>0</v>
      </c>
      <c r="G450" s="7"/>
      <c r="H450" s="7">
        <f t="shared" si="20"/>
        <v>0</v>
      </c>
      <c r="I450" s="7">
        <f>E450*'1 Spec Ed Teacher'!$H$3</f>
        <v>0</v>
      </c>
      <c r="J450" s="7"/>
      <c r="K450" s="7"/>
      <c r="L450" s="7"/>
      <c r="M450" s="7"/>
      <c r="N450" s="7"/>
      <c r="O450" s="7"/>
      <c r="P450" s="7"/>
      <c r="Q45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50" s="7"/>
      <c r="S450" s="7"/>
      <c r="T450" s="1"/>
      <c r="U450" s="99"/>
      <c r="V450" s="7" t="str">
        <f t="shared" si="21"/>
        <v/>
      </c>
    </row>
    <row r="451" spans="2:22" x14ac:dyDescent="0.25">
      <c r="B451" s="1"/>
      <c r="F451" s="7">
        <f t="shared" si="19"/>
        <v>0</v>
      </c>
      <c r="G451" s="7"/>
      <c r="H451" s="7">
        <f t="shared" si="20"/>
        <v>0</v>
      </c>
      <c r="I451" s="7">
        <f>E451*'1 Spec Ed Teacher'!$H$3</f>
        <v>0</v>
      </c>
      <c r="J451" s="7"/>
      <c r="K451" s="7"/>
      <c r="L451" s="7"/>
      <c r="M451" s="7"/>
      <c r="N451" s="7"/>
      <c r="O451" s="7"/>
      <c r="P451" s="7"/>
      <c r="Q45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51" s="7"/>
      <c r="S451" s="7"/>
      <c r="T451" s="1"/>
      <c r="U451" s="99"/>
      <c r="V451" s="7" t="str">
        <f t="shared" si="21"/>
        <v/>
      </c>
    </row>
    <row r="452" spans="2:22" x14ac:dyDescent="0.25">
      <c r="B452" s="1"/>
      <c r="F452" s="7">
        <f t="shared" si="19"/>
        <v>0</v>
      </c>
      <c r="G452" s="7"/>
      <c r="H452" s="7">
        <f t="shared" si="20"/>
        <v>0</v>
      </c>
      <c r="I452" s="7">
        <f>E452*'1 Spec Ed Teacher'!$H$3</f>
        <v>0</v>
      </c>
      <c r="J452" s="7"/>
      <c r="K452" s="7"/>
      <c r="L452" s="7"/>
      <c r="M452" s="7"/>
      <c r="N452" s="7"/>
      <c r="O452" s="7"/>
      <c r="P452" s="7"/>
      <c r="Q45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52" s="7"/>
      <c r="S452" s="7"/>
      <c r="T452" s="1"/>
      <c r="U452" s="99"/>
      <c r="V452" s="7" t="str">
        <f t="shared" si="21"/>
        <v/>
      </c>
    </row>
    <row r="453" spans="2:22" x14ac:dyDescent="0.25">
      <c r="B453" s="1"/>
      <c r="F453" s="7">
        <f t="shared" ref="F453:F516" si="22">E453*0.14</f>
        <v>0</v>
      </c>
      <c r="G453" s="7"/>
      <c r="H453" s="7">
        <f t="shared" ref="H453:H516" si="23">E453*0.0145</f>
        <v>0</v>
      </c>
      <c r="I453" s="7">
        <f>E453*'1 Spec Ed Teacher'!$H$3</f>
        <v>0</v>
      </c>
      <c r="J453" s="7"/>
      <c r="K453" s="7"/>
      <c r="L453" s="7"/>
      <c r="M453" s="7"/>
      <c r="N453" s="7"/>
      <c r="O453" s="7"/>
      <c r="P453" s="7"/>
      <c r="Q45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53" s="7"/>
      <c r="S453" s="7"/>
      <c r="T453" s="1"/>
      <c r="U453" s="99"/>
      <c r="V453" s="7" t="str">
        <f t="shared" ref="V453:V516" si="24">IFERROR(IF(S453&gt;0,S453/T453*U453,Q453/T453*U453),"")</f>
        <v/>
      </c>
    </row>
    <row r="454" spans="2:22" x14ac:dyDescent="0.25">
      <c r="B454" s="1"/>
      <c r="F454" s="7">
        <f t="shared" si="22"/>
        <v>0</v>
      </c>
      <c r="G454" s="7"/>
      <c r="H454" s="7">
        <f t="shared" si="23"/>
        <v>0</v>
      </c>
      <c r="I454" s="7">
        <f>E454*'1 Spec Ed Teacher'!$H$3</f>
        <v>0</v>
      </c>
      <c r="J454" s="7"/>
      <c r="K454" s="7"/>
      <c r="L454" s="7"/>
      <c r="M454" s="7"/>
      <c r="N454" s="7"/>
      <c r="O454" s="7"/>
      <c r="P454" s="7"/>
      <c r="Q45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54" s="7"/>
      <c r="S454" s="7"/>
      <c r="T454" s="1"/>
      <c r="U454" s="99"/>
      <c r="V454" s="7" t="str">
        <f t="shared" si="24"/>
        <v/>
      </c>
    </row>
    <row r="455" spans="2:22" x14ac:dyDescent="0.25">
      <c r="B455" s="1"/>
      <c r="F455" s="7">
        <f t="shared" si="22"/>
        <v>0</v>
      </c>
      <c r="G455" s="7"/>
      <c r="H455" s="7">
        <f t="shared" si="23"/>
        <v>0</v>
      </c>
      <c r="I455" s="7">
        <f>E455*'1 Spec Ed Teacher'!$H$3</f>
        <v>0</v>
      </c>
      <c r="J455" s="7"/>
      <c r="K455" s="7"/>
      <c r="L455" s="7"/>
      <c r="M455" s="7"/>
      <c r="N455" s="7"/>
      <c r="O455" s="7"/>
      <c r="P455" s="7"/>
      <c r="Q45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55" s="7"/>
      <c r="S455" s="7"/>
      <c r="T455" s="1"/>
      <c r="U455" s="99"/>
      <c r="V455" s="7" t="str">
        <f t="shared" si="24"/>
        <v/>
      </c>
    </row>
    <row r="456" spans="2:22" x14ac:dyDescent="0.25">
      <c r="B456" s="1"/>
      <c r="F456" s="7">
        <f t="shared" si="22"/>
        <v>0</v>
      </c>
      <c r="G456" s="7"/>
      <c r="H456" s="7">
        <f t="shared" si="23"/>
        <v>0</v>
      </c>
      <c r="I456" s="7">
        <f>E456*'1 Spec Ed Teacher'!$H$3</f>
        <v>0</v>
      </c>
      <c r="J456" s="7"/>
      <c r="K456" s="7"/>
      <c r="L456" s="7"/>
      <c r="M456" s="7"/>
      <c r="N456" s="7"/>
      <c r="O456" s="7"/>
      <c r="P456" s="7"/>
      <c r="Q45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56" s="7"/>
      <c r="S456" s="7"/>
      <c r="T456" s="1"/>
      <c r="U456" s="99"/>
      <c r="V456" s="7" t="str">
        <f t="shared" si="24"/>
        <v/>
      </c>
    </row>
    <row r="457" spans="2:22" x14ac:dyDescent="0.25">
      <c r="B457" s="1"/>
      <c r="F457" s="7">
        <f t="shared" si="22"/>
        <v>0</v>
      </c>
      <c r="G457" s="7"/>
      <c r="H457" s="7">
        <f t="shared" si="23"/>
        <v>0</v>
      </c>
      <c r="I457" s="7">
        <f>E457*'1 Spec Ed Teacher'!$H$3</f>
        <v>0</v>
      </c>
      <c r="J457" s="7"/>
      <c r="K457" s="7"/>
      <c r="L457" s="7"/>
      <c r="M457" s="7"/>
      <c r="N457" s="7"/>
      <c r="O457" s="7"/>
      <c r="P457" s="7"/>
      <c r="Q45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57" s="7"/>
      <c r="S457" s="7"/>
      <c r="T457" s="1"/>
      <c r="U457" s="99"/>
      <c r="V457" s="7" t="str">
        <f t="shared" si="24"/>
        <v/>
      </c>
    </row>
    <row r="458" spans="2:22" x14ac:dyDescent="0.25">
      <c r="B458" s="1"/>
      <c r="F458" s="7">
        <f t="shared" si="22"/>
        <v>0</v>
      </c>
      <c r="G458" s="7"/>
      <c r="H458" s="7">
        <f t="shared" si="23"/>
        <v>0</v>
      </c>
      <c r="I458" s="7">
        <f>E458*'1 Spec Ed Teacher'!$H$3</f>
        <v>0</v>
      </c>
      <c r="J458" s="7"/>
      <c r="K458" s="7"/>
      <c r="L458" s="7"/>
      <c r="M458" s="7"/>
      <c r="N458" s="7"/>
      <c r="O458" s="7"/>
      <c r="P458" s="7"/>
      <c r="Q45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58" s="7"/>
      <c r="S458" s="7"/>
      <c r="T458" s="1"/>
      <c r="U458" s="99"/>
      <c r="V458" s="7" t="str">
        <f t="shared" si="24"/>
        <v/>
      </c>
    </row>
    <row r="459" spans="2:22" x14ac:dyDescent="0.25">
      <c r="B459" s="1"/>
      <c r="F459" s="7">
        <f t="shared" si="22"/>
        <v>0</v>
      </c>
      <c r="G459" s="7"/>
      <c r="H459" s="7">
        <f t="shared" si="23"/>
        <v>0</v>
      </c>
      <c r="I459" s="7">
        <f>E459*'1 Spec Ed Teacher'!$H$3</f>
        <v>0</v>
      </c>
      <c r="J459" s="7"/>
      <c r="K459" s="7"/>
      <c r="L459" s="7"/>
      <c r="M459" s="7"/>
      <c r="N459" s="7"/>
      <c r="O459" s="7"/>
      <c r="P459" s="7"/>
      <c r="Q45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59" s="7"/>
      <c r="S459" s="7"/>
      <c r="T459" s="1"/>
      <c r="U459" s="99"/>
      <c r="V459" s="7" t="str">
        <f t="shared" si="24"/>
        <v/>
      </c>
    </row>
    <row r="460" spans="2:22" x14ac:dyDescent="0.25">
      <c r="B460" s="1"/>
      <c r="F460" s="7">
        <f t="shared" si="22"/>
        <v>0</v>
      </c>
      <c r="G460" s="7"/>
      <c r="H460" s="7">
        <f t="shared" si="23"/>
        <v>0</v>
      </c>
      <c r="I460" s="7">
        <f>E460*'1 Spec Ed Teacher'!$H$3</f>
        <v>0</v>
      </c>
      <c r="J460" s="7"/>
      <c r="K460" s="7"/>
      <c r="L460" s="7"/>
      <c r="M460" s="7"/>
      <c r="N460" s="7"/>
      <c r="O460" s="7"/>
      <c r="P460" s="7"/>
      <c r="Q46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60" s="7"/>
      <c r="S460" s="7"/>
      <c r="T460" s="1"/>
      <c r="U460" s="99"/>
      <c r="V460" s="7" t="str">
        <f t="shared" si="24"/>
        <v/>
      </c>
    </row>
    <row r="461" spans="2:22" x14ac:dyDescent="0.25">
      <c r="B461" s="1"/>
      <c r="F461" s="7">
        <f t="shared" si="22"/>
        <v>0</v>
      </c>
      <c r="G461" s="7"/>
      <c r="H461" s="7">
        <f t="shared" si="23"/>
        <v>0</v>
      </c>
      <c r="I461" s="7">
        <f>E461*'1 Spec Ed Teacher'!$H$3</f>
        <v>0</v>
      </c>
      <c r="J461" s="7"/>
      <c r="K461" s="7"/>
      <c r="L461" s="7"/>
      <c r="M461" s="7"/>
      <c r="N461" s="7"/>
      <c r="O461" s="7"/>
      <c r="P461" s="7"/>
      <c r="Q46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61" s="7"/>
      <c r="S461" s="7"/>
      <c r="T461" s="1"/>
      <c r="U461" s="99"/>
      <c r="V461" s="7" t="str">
        <f t="shared" si="24"/>
        <v/>
      </c>
    </row>
    <row r="462" spans="2:22" x14ac:dyDescent="0.25">
      <c r="B462" s="1"/>
      <c r="F462" s="7">
        <f t="shared" si="22"/>
        <v>0</v>
      </c>
      <c r="G462" s="7"/>
      <c r="H462" s="7">
        <f t="shared" si="23"/>
        <v>0</v>
      </c>
      <c r="I462" s="7">
        <f>E462*'1 Spec Ed Teacher'!$H$3</f>
        <v>0</v>
      </c>
      <c r="J462" s="7"/>
      <c r="K462" s="7"/>
      <c r="L462" s="7"/>
      <c r="M462" s="7"/>
      <c r="N462" s="7"/>
      <c r="O462" s="7"/>
      <c r="P462" s="7"/>
      <c r="Q46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62" s="7"/>
      <c r="S462" s="7"/>
      <c r="T462" s="1"/>
      <c r="U462" s="99"/>
      <c r="V462" s="7" t="str">
        <f t="shared" si="24"/>
        <v/>
      </c>
    </row>
    <row r="463" spans="2:22" x14ac:dyDescent="0.25">
      <c r="B463" s="1"/>
      <c r="F463" s="7">
        <f t="shared" si="22"/>
        <v>0</v>
      </c>
      <c r="G463" s="7"/>
      <c r="H463" s="7">
        <f t="shared" si="23"/>
        <v>0</v>
      </c>
      <c r="I463" s="7">
        <f>E463*'1 Spec Ed Teacher'!$H$3</f>
        <v>0</v>
      </c>
      <c r="J463" s="7"/>
      <c r="K463" s="7"/>
      <c r="L463" s="7"/>
      <c r="M463" s="7"/>
      <c r="N463" s="7"/>
      <c r="O463" s="7"/>
      <c r="P463" s="7"/>
      <c r="Q46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63" s="7"/>
      <c r="S463" s="7"/>
      <c r="T463" s="1"/>
      <c r="U463" s="99"/>
      <c r="V463" s="7" t="str">
        <f t="shared" si="24"/>
        <v/>
      </c>
    </row>
    <row r="464" spans="2:22" x14ac:dyDescent="0.25">
      <c r="B464" s="1"/>
      <c r="F464" s="7">
        <f t="shared" si="22"/>
        <v>0</v>
      </c>
      <c r="G464" s="7"/>
      <c r="H464" s="7">
        <f t="shared" si="23"/>
        <v>0</v>
      </c>
      <c r="I464" s="7">
        <f>E464*'1 Spec Ed Teacher'!$H$3</f>
        <v>0</v>
      </c>
      <c r="J464" s="7"/>
      <c r="K464" s="7"/>
      <c r="L464" s="7"/>
      <c r="M464" s="7"/>
      <c r="N464" s="7"/>
      <c r="O464" s="7"/>
      <c r="P464" s="7"/>
      <c r="Q46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64" s="7"/>
      <c r="S464" s="7"/>
      <c r="T464" s="1"/>
      <c r="U464" s="99"/>
      <c r="V464" s="7" t="str">
        <f t="shared" si="24"/>
        <v/>
      </c>
    </row>
    <row r="465" spans="2:22" x14ac:dyDescent="0.25">
      <c r="B465" s="1"/>
      <c r="F465" s="7">
        <f t="shared" si="22"/>
        <v>0</v>
      </c>
      <c r="G465" s="7"/>
      <c r="H465" s="7">
        <f t="shared" si="23"/>
        <v>0</v>
      </c>
      <c r="I465" s="7">
        <f>E465*'1 Spec Ed Teacher'!$H$3</f>
        <v>0</v>
      </c>
      <c r="J465" s="7"/>
      <c r="K465" s="7"/>
      <c r="L465" s="7"/>
      <c r="M465" s="7"/>
      <c r="N465" s="7"/>
      <c r="O465" s="7"/>
      <c r="P465" s="7"/>
      <c r="Q46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65" s="7"/>
      <c r="S465" s="7"/>
      <c r="T465" s="1"/>
      <c r="U465" s="99"/>
      <c r="V465" s="7" t="str">
        <f t="shared" si="24"/>
        <v/>
      </c>
    </row>
    <row r="466" spans="2:22" x14ac:dyDescent="0.25">
      <c r="B466" s="1"/>
      <c r="F466" s="7">
        <f t="shared" si="22"/>
        <v>0</v>
      </c>
      <c r="G466" s="7"/>
      <c r="H466" s="7">
        <f t="shared" si="23"/>
        <v>0</v>
      </c>
      <c r="I466" s="7">
        <f>E466*'1 Spec Ed Teacher'!$H$3</f>
        <v>0</v>
      </c>
      <c r="J466" s="7"/>
      <c r="K466" s="7"/>
      <c r="L466" s="7"/>
      <c r="M466" s="7"/>
      <c r="N466" s="7"/>
      <c r="O466" s="7"/>
      <c r="P466" s="7"/>
      <c r="Q46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66" s="7"/>
      <c r="S466" s="7"/>
      <c r="T466" s="1"/>
      <c r="U466" s="99"/>
      <c r="V466" s="7" t="str">
        <f t="shared" si="24"/>
        <v/>
      </c>
    </row>
    <row r="467" spans="2:22" x14ac:dyDescent="0.25">
      <c r="B467" s="1"/>
      <c r="F467" s="7">
        <f t="shared" si="22"/>
        <v>0</v>
      </c>
      <c r="G467" s="7"/>
      <c r="H467" s="7">
        <f t="shared" si="23"/>
        <v>0</v>
      </c>
      <c r="I467" s="7">
        <f>E467*'1 Spec Ed Teacher'!$H$3</f>
        <v>0</v>
      </c>
      <c r="J467" s="7"/>
      <c r="K467" s="7"/>
      <c r="L467" s="7"/>
      <c r="M467" s="7"/>
      <c r="N467" s="7"/>
      <c r="O467" s="7"/>
      <c r="P467" s="7"/>
      <c r="Q46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67" s="7"/>
      <c r="S467" s="7"/>
      <c r="T467" s="1"/>
      <c r="U467" s="99"/>
      <c r="V467" s="7" t="str">
        <f t="shared" si="24"/>
        <v/>
      </c>
    </row>
    <row r="468" spans="2:22" x14ac:dyDescent="0.25">
      <c r="B468" s="1"/>
      <c r="F468" s="7">
        <f t="shared" si="22"/>
        <v>0</v>
      </c>
      <c r="G468" s="7"/>
      <c r="H468" s="7">
        <f t="shared" si="23"/>
        <v>0</v>
      </c>
      <c r="I468" s="7">
        <f>E468*'1 Spec Ed Teacher'!$H$3</f>
        <v>0</v>
      </c>
      <c r="J468" s="7"/>
      <c r="K468" s="7"/>
      <c r="L468" s="7"/>
      <c r="M468" s="7"/>
      <c r="N468" s="7"/>
      <c r="O468" s="7"/>
      <c r="P468" s="7"/>
      <c r="Q46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68" s="7"/>
      <c r="S468" s="7"/>
      <c r="T468" s="1"/>
      <c r="U468" s="99"/>
      <c r="V468" s="7" t="str">
        <f t="shared" si="24"/>
        <v/>
      </c>
    </row>
    <row r="469" spans="2:22" x14ac:dyDescent="0.25">
      <c r="B469" s="1"/>
      <c r="F469" s="7">
        <f t="shared" si="22"/>
        <v>0</v>
      </c>
      <c r="G469" s="7"/>
      <c r="H469" s="7">
        <f t="shared" si="23"/>
        <v>0</v>
      </c>
      <c r="I469" s="7">
        <f>E469*'1 Spec Ed Teacher'!$H$3</f>
        <v>0</v>
      </c>
      <c r="J469" s="7"/>
      <c r="K469" s="7"/>
      <c r="L469" s="7"/>
      <c r="M469" s="7"/>
      <c r="N469" s="7"/>
      <c r="O469" s="7"/>
      <c r="P469" s="7"/>
      <c r="Q46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69" s="7"/>
      <c r="S469" s="7"/>
      <c r="T469" s="1"/>
      <c r="U469" s="99"/>
      <c r="V469" s="7" t="str">
        <f t="shared" si="24"/>
        <v/>
      </c>
    </row>
    <row r="470" spans="2:22" x14ac:dyDescent="0.25">
      <c r="B470" s="1"/>
      <c r="F470" s="7">
        <f t="shared" si="22"/>
        <v>0</v>
      </c>
      <c r="G470" s="7"/>
      <c r="H470" s="7">
        <f t="shared" si="23"/>
        <v>0</v>
      </c>
      <c r="I470" s="7">
        <f>E470*'1 Spec Ed Teacher'!$H$3</f>
        <v>0</v>
      </c>
      <c r="J470" s="7"/>
      <c r="K470" s="7"/>
      <c r="L470" s="7"/>
      <c r="M470" s="7"/>
      <c r="N470" s="7"/>
      <c r="O470" s="7"/>
      <c r="P470" s="7"/>
      <c r="Q47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70" s="7"/>
      <c r="S470" s="7"/>
      <c r="T470" s="1"/>
      <c r="U470" s="99"/>
      <c r="V470" s="7" t="str">
        <f t="shared" si="24"/>
        <v/>
      </c>
    </row>
    <row r="471" spans="2:22" x14ac:dyDescent="0.25">
      <c r="B471" s="1"/>
      <c r="F471" s="7">
        <f t="shared" si="22"/>
        <v>0</v>
      </c>
      <c r="G471" s="7"/>
      <c r="H471" s="7">
        <f t="shared" si="23"/>
        <v>0</v>
      </c>
      <c r="I471" s="7">
        <f>E471*'1 Spec Ed Teacher'!$H$3</f>
        <v>0</v>
      </c>
      <c r="J471" s="7"/>
      <c r="K471" s="7"/>
      <c r="L471" s="7"/>
      <c r="M471" s="7"/>
      <c r="N471" s="7"/>
      <c r="O471" s="7"/>
      <c r="P471" s="7"/>
      <c r="Q47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71" s="7"/>
      <c r="S471" s="7"/>
      <c r="T471" s="1"/>
      <c r="U471" s="99"/>
      <c r="V471" s="7" t="str">
        <f t="shared" si="24"/>
        <v/>
      </c>
    </row>
    <row r="472" spans="2:22" x14ac:dyDescent="0.25">
      <c r="B472" s="1"/>
      <c r="F472" s="7">
        <f t="shared" si="22"/>
        <v>0</v>
      </c>
      <c r="G472" s="7"/>
      <c r="H472" s="7">
        <f t="shared" si="23"/>
        <v>0</v>
      </c>
      <c r="I472" s="7">
        <f>E472*'1 Spec Ed Teacher'!$H$3</f>
        <v>0</v>
      </c>
      <c r="J472" s="7"/>
      <c r="K472" s="7"/>
      <c r="L472" s="7"/>
      <c r="M472" s="7"/>
      <c r="N472" s="7"/>
      <c r="O472" s="7"/>
      <c r="P472" s="7"/>
      <c r="Q47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72" s="7"/>
      <c r="S472" s="7"/>
      <c r="T472" s="1"/>
      <c r="U472" s="99"/>
      <c r="V472" s="7" t="str">
        <f t="shared" si="24"/>
        <v/>
      </c>
    </row>
    <row r="473" spans="2:22" x14ac:dyDescent="0.25">
      <c r="B473" s="1"/>
      <c r="F473" s="7">
        <f t="shared" si="22"/>
        <v>0</v>
      </c>
      <c r="G473" s="7"/>
      <c r="H473" s="7">
        <f t="shared" si="23"/>
        <v>0</v>
      </c>
      <c r="I473" s="7">
        <f>E473*'1 Spec Ed Teacher'!$H$3</f>
        <v>0</v>
      </c>
      <c r="J473" s="7"/>
      <c r="K473" s="7"/>
      <c r="L473" s="7"/>
      <c r="M473" s="7"/>
      <c r="N473" s="7"/>
      <c r="O473" s="7"/>
      <c r="P473" s="7"/>
      <c r="Q47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73" s="7"/>
      <c r="S473" s="7"/>
      <c r="T473" s="1"/>
      <c r="U473" s="99"/>
      <c r="V473" s="7" t="str">
        <f t="shared" si="24"/>
        <v/>
      </c>
    </row>
    <row r="474" spans="2:22" x14ac:dyDescent="0.25">
      <c r="B474" s="1"/>
      <c r="F474" s="7">
        <f t="shared" si="22"/>
        <v>0</v>
      </c>
      <c r="G474" s="7"/>
      <c r="H474" s="7">
        <f t="shared" si="23"/>
        <v>0</v>
      </c>
      <c r="I474" s="7">
        <f>E474*'1 Spec Ed Teacher'!$H$3</f>
        <v>0</v>
      </c>
      <c r="J474" s="7"/>
      <c r="K474" s="7"/>
      <c r="L474" s="7"/>
      <c r="M474" s="7"/>
      <c r="N474" s="7"/>
      <c r="O474" s="7"/>
      <c r="P474" s="7"/>
      <c r="Q47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74" s="7"/>
      <c r="S474" s="7"/>
      <c r="T474" s="1"/>
      <c r="U474" s="99"/>
      <c r="V474" s="7" t="str">
        <f t="shared" si="24"/>
        <v/>
      </c>
    </row>
    <row r="475" spans="2:22" x14ac:dyDescent="0.25">
      <c r="B475" s="1"/>
      <c r="F475" s="7">
        <f t="shared" si="22"/>
        <v>0</v>
      </c>
      <c r="G475" s="7"/>
      <c r="H475" s="7">
        <f t="shared" si="23"/>
        <v>0</v>
      </c>
      <c r="I475" s="7">
        <f>E475*'1 Spec Ed Teacher'!$H$3</f>
        <v>0</v>
      </c>
      <c r="J475" s="7"/>
      <c r="K475" s="7"/>
      <c r="L475" s="7"/>
      <c r="M475" s="7"/>
      <c r="N475" s="7"/>
      <c r="O475" s="7"/>
      <c r="P475" s="7"/>
      <c r="Q47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75" s="7"/>
      <c r="S475" s="7"/>
      <c r="T475" s="1"/>
      <c r="U475" s="99"/>
      <c r="V475" s="7" t="str">
        <f t="shared" si="24"/>
        <v/>
      </c>
    </row>
    <row r="476" spans="2:22" x14ac:dyDescent="0.25">
      <c r="B476" s="1"/>
      <c r="F476" s="7">
        <f t="shared" si="22"/>
        <v>0</v>
      </c>
      <c r="G476" s="7"/>
      <c r="H476" s="7">
        <f t="shared" si="23"/>
        <v>0</v>
      </c>
      <c r="I476" s="7">
        <f>E476*'1 Spec Ed Teacher'!$H$3</f>
        <v>0</v>
      </c>
      <c r="J476" s="7"/>
      <c r="K476" s="7"/>
      <c r="L476" s="7"/>
      <c r="M476" s="7"/>
      <c r="N476" s="7"/>
      <c r="O476" s="7"/>
      <c r="P476" s="7"/>
      <c r="Q47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76" s="7"/>
      <c r="S476" s="7"/>
      <c r="T476" s="1"/>
      <c r="U476" s="99"/>
      <c r="V476" s="7" t="str">
        <f t="shared" si="24"/>
        <v/>
      </c>
    </row>
    <row r="477" spans="2:22" x14ac:dyDescent="0.25">
      <c r="B477" s="1"/>
      <c r="F477" s="7">
        <f t="shared" si="22"/>
        <v>0</v>
      </c>
      <c r="G477" s="7"/>
      <c r="H477" s="7">
        <f t="shared" si="23"/>
        <v>0</v>
      </c>
      <c r="I477" s="7">
        <f>E477*'1 Spec Ed Teacher'!$H$3</f>
        <v>0</v>
      </c>
      <c r="J477" s="7"/>
      <c r="K477" s="7"/>
      <c r="L477" s="7"/>
      <c r="M477" s="7"/>
      <c r="N477" s="7"/>
      <c r="O477" s="7"/>
      <c r="P477" s="7"/>
      <c r="Q47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77" s="7"/>
      <c r="S477" s="7"/>
      <c r="T477" s="1"/>
      <c r="U477" s="99"/>
      <c r="V477" s="7" t="str">
        <f t="shared" si="24"/>
        <v/>
      </c>
    </row>
    <row r="478" spans="2:22" x14ac:dyDescent="0.25">
      <c r="B478" s="1"/>
      <c r="F478" s="7">
        <f t="shared" si="22"/>
        <v>0</v>
      </c>
      <c r="G478" s="7"/>
      <c r="H478" s="7">
        <f t="shared" si="23"/>
        <v>0</v>
      </c>
      <c r="I478" s="7">
        <f>E478*'1 Spec Ed Teacher'!$H$3</f>
        <v>0</v>
      </c>
      <c r="J478" s="7"/>
      <c r="K478" s="7"/>
      <c r="L478" s="7"/>
      <c r="M478" s="7"/>
      <c r="N478" s="7"/>
      <c r="O478" s="7"/>
      <c r="P478" s="7"/>
      <c r="Q47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78" s="7"/>
      <c r="S478" s="7"/>
      <c r="T478" s="1"/>
      <c r="U478" s="99"/>
      <c r="V478" s="7" t="str">
        <f t="shared" si="24"/>
        <v/>
      </c>
    </row>
    <row r="479" spans="2:22" x14ac:dyDescent="0.25">
      <c r="B479" s="1"/>
      <c r="F479" s="7">
        <f t="shared" si="22"/>
        <v>0</v>
      </c>
      <c r="G479" s="7"/>
      <c r="H479" s="7">
        <f t="shared" si="23"/>
        <v>0</v>
      </c>
      <c r="I479" s="7">
        <f>E479*'1 Spec Ed Teacher'!$H$3</f>
        <v>0</v>
      </c>
      <c r="J479" s="7"/>
      <c r="K479" s="7"/>
      <c r="L479" s="7"/>
      <c r="M479" s="7"/>
      <c r="N479" s="7"/>
      <c r="O479" s="7"/>
      <c r="P479" s="7"/>
      <c r="Q47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79" s="7"/>
      <c r="S479" s="7"/>
      <c r="T479" s="1"/>
      <c r="U479" s="99"/>
      <c r="V479" s="7" t="str">
        <f t="shared" si="24"/>
        <v/>
      </c>
    </row>
    <row r="480" spans="2:22" x14ac:dyDescent="0.25">
      <c r="B480" s="1"/>
      <c r="F480" s="7">
        <f t="shared" si="22"/>
        <v>0</v>
      </c>
      <c r="G480" s="7"/>
      <c r="H480" s="7">
        <f t="shared" si="23"/>
        <v>0</v>
      </c>
      <c r="I480" s="7">
        <f>E480*'1 Spec Ed Teacher'!$H$3</f>
        <v>0</v>
      </c>
      <c r="J480" s="7"/>
      <c r="K480" s="7"/>
      <c r="L480" s="7"/>
      <c r="M480" s="7"/>
      <c r="N480" s="7"/>
      <c r="O480" s="7"/>
      <c r="P480" s="7"/>
      <c r="Q48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80" s="7"/>
      <c r="S480" s="7"/>
      <c r="T480" s="1"/>
      <c r="U480" s="99"/>
      <c r="V480" s="7" t="str">
        <f t="shared" si="24"/>
        <v/>
      </c>
    </row>
    <row r="481" spans="2:22" x14ac:dyDescent="0.25">
      <c r="B481" s="1"/>
      <c r="F481" s="7">
        <f t="shared" si="22"/>
        <v>0</v>
      </c>
      <c r="G481" s="7"/>
      <c r="H481" s="7">
        <f t="shared" si="23"/>
        <v>0</v>
      </c>
      <c r="I481" s="7">
        <f>E481*'1 Spec Ed Teacher'!$H$3</f>
        <v>0</v>
      </c>
      <c r="J481" s="7"/>
      <c r="K481" s="7"/>
      <c r="L481" s="7"/>
      <c r="M481" s="7"/>
      <c r="N481" s="7"/>
      <c r="O481" s="7"/>
      <c r="P481" s="7"/>
      <c r="Q48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81" s="7"/>
      <c r="S481" s="7"/>
      <c r="T481" s="1"/>
      <c r="U481" s="99"/>
      <c r="V481" s="7" t="str">
        <f t="shared" si="24"/>
        <v/>
      </c>
    </row>
    <row r="482" spans="2:22" x14ac:dyDescent="0.25">
      <c r="B482" s="1"/>
      <c r="F482" s="7">
        <f t="shared" si="22"/>
        <v>0</v>
      </c>
      <c r="G482" s="7"/>
      <c r="H482" s="7">
        <f t="shared" si="23"/>
        <v>0</v>
      </c>
      <c r="I482" s="7">
        <f>E482*'1 Spec Ed Teacher'!$H$3</f>
        <v>0</v>
      </c>
      <c r="J482" s="7"/>
      <c r="K482" s="7"/>
      <c r="L482" s="7"/>
      <c r="M482" s="7"/>
      <c r="N482" s="7"/>
      <c r="O482" s="7"/>
      <c r="P482" s="7"/>
      <c r="Q48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82" s="7"/>
      <c r="S482" s="7"/>
      <c r="T482" s="1"/>
      <c r="U482" s="99"/>
      <c r="V482" s="7" t="str">
        <f t="shared" si="24"/>
        <v/>
      </c>
    </row>
    <row r="483" spans="2:22" x14ac:dyDescent="0.25">
      <c r="B483" s="1"/>
      <c r="F483" s="7">
        <f t="shared" si="22"/>
        <v>0</v>
      </c>
      <c r="G483" s="7"/>
      <c r="H483" s="7">
        <f t="shared" si="23"/>
        <v>0</v>
      </c>
      <c r="I483" s="7">
        <f>E483*'1 Spec Ed Teacher'!$H$3</f>
        <v>0</v>
      </c>
      <c r="J483" s="7"/>
      <c r="K483" s="7"/>
      <c r="L483" s="7"/>
      <c r="M483" s="7"/>
      <c r="N483" s="7"/>
      <c r="O483" s="7"/>
      <c r="P483" s="7"/>
      <c r="Q48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83" s="7"/>
      <c r="S483" s="7"/>
      <c r="T483" s="1"/>
      <c r="U483" s="99"/>
      <c r="V483" s="7" t="str">
        <f t="shared" si="24"/>
        <v/>
      </c>
    </row>
    <row r="484" spans="2:22" x14ac:dyDescent="0.25">
      <c r="B484" s="1"/>
      <c r="F484" s="7">
        <f t="shared" si="22"/>
        <v>0</v>
      </c>
      <c r="G484" s="7"/>
      <c r="H484" s="7">
        <f t="shared" si="23"/>
        <v>0</v>
      </c>
      <c r="I484" s="7">
        <f>E484*'1 Spec Ed Teacher'!$H$3</f>
        <v>0</v>
      </c>
      <c r="J484" s="7"/>
      <c r="K484" s="7"/>
      <c r="L484" s="7"/>
      <c r="M484" s="7"/>
      <c r="N484" s="7"/>
      <c r="O484" s="7"/>
      <c r="P484" s="7"/>
      <c r="Q48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84" s="7"/>
      <c r="S484" s="7"/>
      <c r="T484" s="1"/>
      <c r="U484" s="99"/>
      <c r="V484" s="7" t="str">
        <f t="shared" si="24"/>
        <v/>
      </c>
    </row>
    <row r="485" spans="2:22" x14ac:dyDescent="0.25">
      <c r="B485" s="1"/>
      <c r="F485" s="7">
        <f t="shared" si="22"/>
        <v>0</v>
      </c>
      <c r="G485" s="7"/>
      <c r="H485" s="7">
        <f t="shared" si="23"/>
        <v>0</v>
      </c>
      <c r="I485" s="7">
        <f>E485*'1 Spec Ed Teacher'!$H$3</f>
        <v>0</v>
      </c>
      <c r="J485" s="7"/>
      <c r="K485" s="7"/>
      <c r="L485" s="7"/>
      <c r="M485" s="7"/>
      <c r="N485" s="7"/>
      <c r="O485" s="7"/>
      <c r="P485" s="7"/>
      <c r="Q48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85" s="7"/>
      <c r="S485" s="7"/>
      <c r="T485" s="1"/>
      <c r="U485" s="99"/>
      <c r="V485" s="7" t="str">
        <f t="shared" si="24"/>
        <v/>
      </c>
    </row>
    <row r="486" spans="2:22" x14ac:dyDescent="0.25">
      <c r="B486" s="1"/>
      <c r="F486" s="7">
        <f t="shared" si="22"/>
        <v>0</v>
      </c>
      <c r="G486" s="7"/>
      <c r="H486" s="7">
        <f t="shared" si="23"/>
        <v>0</v>
      </c>
      <c r="I486" s="7">
        <f>E486*'1 Spec Ed Teacher'!$H$3</f>
        <v>0</v>
      </c>
      <c r="J486" s="7"/>
      <c r="K486" s="7"/>
      <c r="L486" s="7"/>
      <c r="M486" s="7"/>
      <c r="N486" s="7"/>
      <c r="O486" s="7"/>
      <c r="P486" s="7"/>
      <c r="Q48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86" s="7"/>
      <c r="S486" s="7"/>
      <c r="T486" s="1"/>
      <c r="U486" s="99"/>
      <c r="V486" s="7" t="str">
        <f t="shared" si="24"/>
        <v/>
      </c>
    </row>
    <row r="487" spans="2:22" x14ac:dyDescent="0.25">
      <c r="B487" s="1"/>
      <c r="F487" s="7">
        <f t="shared" si="22"/>
        <v>0</v>
      </c>
      <c r="G487" s="7"/>
      <c r="H487" s="7">
        <f t="shared" si="23"/>
        <v>0</v>
      </c>
      <c r="I487" s="7">
        <f>E487*'1 Spec Ed Teacher'!$H$3</f>
        <v>0</v>
      </c>
      <c r="J487" s="7"/>
      <c r="K487" s="7"/>
      <c r="L487" s="7"/>
      <c r="M487" s="7"/>
      <c r="N487" s="7"/>
      <c r="O487" s="7"/>
      <c r="P487" s="7"/>
      <c r="Q48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87" s="7"/>
      <c r="S487" s="7"/>
      <c r="T487" s="1"/>
      <c r="U487" s="99"/>
      <c r="V487" s="7" t="str">
        <f t="shared" si="24"/>
        <v/>
      </c>
    </row>
    <row r="488" spans="2:22" x14ac:dyDescent="0.25">
      <c r="B488" s="1"/>
      <c r="F488" s="7">
        <f t="shared" si="22"/>
        <v>0</v>
      </c>
      <c r="G488" s="7"/>
      <c r="H488" s="7">
        <f t="shared" si="23"/>
        <v>0</v>
      </c>
      <c r="I488" s="7">
        <f>E488*'1 Spec Ed Teacher'!$H$3</f>
        <v>0</v>
      </c>
      <c r="J488" s="7"/>
      <c r="K488" s="7"/>
      <c r="L488" s="7"/>
      <c r="M488" s="7"/>
      <c r="N488" s="7"/>
      <c r="O488" s="7"/>
      <c r="P488" s="7"/>
      <c r="Q48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88" s="7"/>
      <c r="S488" s="7"/>
      <c r="T488" s="1"/>
      <c r="U488" s="99"/>
      <c r="V488" s="7" t="str">
        <f t="shared" si="24"/>
        <v/>
      </c>
    </row>
    <row r="489" spans="2:22" x14ac:dyDescent="0.25">
      <c r="B489" s="1"/>
      <c r="F489" s="7">
        <f t="shared" si="22"/>
        <v>0</v>
      </c>
      <c r="G489" s="7"/>
      <c r="H489" s="7">
        <f t="shared" si="23"/>
        <v>0</v>
      </c>
      <c r="I489" s="7">
        <f>E489*'1 Spec Ed Teacher'!$H$3</f>
        <v>0</v>
      </c>
      <c r="J489" s="7"/>
      <c r="K489" s="7"/>
      <c r="L489" s="7"/>
      <c r="M489" s="7"/>
      <c r="N489" s="7"/>
      <c r="O489" s="7"/>
      <c r="P489" s="7"/>
      <c r="Q48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89" s="7"/>
      <c r="S489" s="7"/>
      <c r="T489" s="1"/>
      <c r="U489" s="99"/>
      <c r="V489" s="7" t="str">
        <f t="shared" si="24"/>
        <v/>
      </c>
    </row>
    <row r="490" spans="2:22" x14ac:dyDescent="0.25">
      <c r="B490" s="1"/>
      <c r="F490" s="7">
        <f t="shared" si="22"/>
        <v>0</v>
      </c>
      <c r="G490" s="7"/>
      <c r="H490" s="7">
        <f t="shared" si="23"/>
        <v>0</v>
      </c>
      <c r="I490" s="7">
        <f>E490*'1 Spec Ed Teacher'!$H$3</f>
        <v>0</v>
      </c>
      <c r="J490" s="7"/>
      <c r="K490" s="7"/>
      <c r="L490" s="7"/>
      <c r="M490" s="7"/>
      <c r="N490" s="7"/>
      <c r="O490" s="7"/>
      <c r="P490" s="7"/>
      <c r="Q49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90" s="7"/>
      <c r="S490" s="7"/>
      <c r="T490" s="1"/>
      <c r="U490" s="99"/>
      <c r="V490" s="7" t="str">
        <f t="shared" si="24"/>
        <v/>
      </c>
    </row>
    <row r="491" spans="2:22" x14ac:dyDescent="0.25">
      <c r="B491" s="1"/>
      <c r="F491" s="7">
        <f t="shared" si="22"/>
        <v>0</v>
      </c>
      <c r="G491" s="7"/>
      <c r="H491" s="7">
        <f t="shared" si="23"/>
        <v>0</v>
      </c>
      <c r="I491" s="7">
        <f>E491*'1 Spec Ed Teacher'!$H$3</f>
        <v>0</v>
      </c>
      <c r="J491" s="7"/>
      <c r="K491" s="7"/>
      <c r="L491" s="7"/>
      <c r="M491" s="7"/>
      <c r="N491" s="7"/>
      <c r="O491" s="7"/>
      <c r="P491" s="7"/>
      <c r="Q49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91" s="7"/>
      <c r="S491" s="7"/>
      <c r="T491" s="1"/>
      <c r="U491" s="99"/>
      <c r="V491" s="7" t="str">
        <f t="shared" si="24"/>
        <v/>
      </c>
    </row>
    <row r="492" spans="2:22" x14ac:dyDescent="0.25">
      <c r="B492" s="1"/>
      <c r="F492" s="7">
        <f t="shared" si="22"/>
        <v>0</v>
      </c>
      <c r="G492" s="7"/>
      <c r="H492" s="7">
        <f t="shared" si="23"/>
        <v>0</v>
      </c>
      <c r="I492" s="7">
        <f>E492*'1 Spec Ed Teacher'!$H$3</f>
        <v>0</v>
      </c>
      <c r="J492" s="7"/>
      <c r="K492" s="7"/>
      <c r="L492" s="7"/>
      <c r="M492" s="7"/>
      <c r="N492" s="7"/>
      <c r="O492" s="7"/>
      <c r="P492" s="7"/>
      <c r="Q49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92" s="7"/>
      <c r="S492" s="7"/>
      <c r="T492" s="1"/>
      <c r="U492" s="99"/>
      <c r="V492" s="7" t="str">
        <f t="shared" si="24"/>
        <v/>
      </c>
    </row>
    <row r="493" spans="2:22" x14ac:dyDescent="0.25">
      <c r="B493" s="1"/>
      <c r="F493" s="7">
        <f t="shared" si="22"/>
        <v>0</v>
      </c>
      <c r="G493" s="7"/>
      <c r="H493" s="7">
        <f t="shared" si="23"/>
        <v>0</v>
      </c>
      <c r="I493" s="7">
        <f>E493*'1 Spec Ed Teacher'!$H$3</f>
        <v>0</v>
      </c>
      <c r="J493" s="7"/>
      <c r="K493" s="7"/>
      <c r="L493" s="7"/>
      <c r="M493" s="7"/>
      <c r="N493" s="7"/>
      <c r="O493" s="7"/>
      <c r="P493" s="7"/>
      <c r="Q49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93" s="7"/>
      <c r="S493" s="7"/>
      <c r="T493" s="1"/>
      <c r="U493" s="99"/>
      <c r="V493" s="7" t="str">
        <f t="shared" si="24"/>
        <v/>
      </c>
    </row>
    <row r="494" spans="2:22" x14ac:dyDescent="0.25">
      <c r="B494" s="1"/>
      <c r="F494" s="7">
        <f t="shared" si="22"/>
        <v>0</v>
      </c>
      <c r="G494" s="7"/>
      <c r="H494" s="7">
        <f t="shared" si="23"/>
        <v>0</v>
      </c>
      <c r="I494" s="7">
        <f>E494*'1 Spec Ed Teacher'!$H$3</f>
        <v>0</v>
      </c>
      <c r="J494" s="7"/>
      <c r="K494" s="7"/>
      <c r="L494" s="7"/>
      <c r="M494" s="7"/>
      <c r="N494" s="7"/>
      <c r="O494" s="7"/>
      <c r="P494" s="7"/>
      <c r="Q49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94" s="7"/>
      <c r="S494" s="7"/>
      <c r="T494" s="1"/>
      <c r="U494" s="99"/>
      <c r="V494" s="7" t="str">
        <f t="shared" si="24"/>
        <v/>
      </c>
    </row>
    <row r="495" spans="2:22" x14ac:dyDescent="0.25">
      <c r="B495" s="1"/>
      <c r="F495" s="7">
        <f t="shared" si="22"/>
        <v>0</v>
      </c>
      <c r="G495" s="7"/>
      <c r="H495" s="7">
        <f t="shared" si="23"/>
        <v>0</v>
      </c>
      <c r="I495" s="7">
        <f>E495*'1 Spec Ed Teacher'!$H$3</f>
        <v>0</v>
      </c>
      <c r="J495" s="7"/>
      <c r="K495" s="7"/>
      <c r="L495" s="7"/>
      <c r="M495" s="7"/>
      <c r="N495" s="7"/>
      <c r="O495" s="7"/>
      <c r="P495" s="7"/>
      <c r="Q49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95" s="7"/>
      <c r="S495" s="7"/>
      <c r="T495" s="1"/>
      <c r="U495" s="99"/>
      <c r="V495" s="7" t="str">
        <f t="shared" si="24"/>
        <v/>
      </c>
    </row>
    <row r="496" spans="2:22" x14ac:dyDescent="0.25">
      <c r="B496" s="1"/>
      <c r="F496" s="7">
        <f t="shared" si="22"/>
        <v>0</v>
      </c>
      <c r="G496" s="7"/>
      <c r="H496" s="7">
        <f t="shared" si="23"/>
        <v>0</v>
      </c>
      <c r="I496" s="7">
        <f>E496*'1 Spec Ed Teacher'!$H$3</f>
        <v>0</v>
      </c>
      <c r="J496" s="7"/>
      <c r="K496" s="7"/>
      <c r="L496" s="7"/>
      <c r="M496" s="7"/>
      <c r="N496" s="7"/>
      <c r="O496" s="7"/>
      <c r="P496" s="7"/>
      <c r="Q49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96" s="7"/>
      <c r="S496" s="7"/>
      <c r="T496" s="1"/>
      <c r="U496" s="99"/>
      <c r="V496" s="7" t="str">
        <f t="shared" si="24"/>
        <v/>
      </c>
    </row>
    <row r="497" spans="2:22" x14ac:dyDescent="0.25">
      <c r="B497" s="1"/>
      <c r="F497" s="7">
        <f t="shared" si="22"/>
        <v>0</v>
      </c>
      <c r="G497" s="7"/>
      <c r="H497" s="7">
        <f t="shared" si="23"/>
        <v>0</v>
      </c>
      <c r="I497" s="7">
        <f>E497*'1 Spec Ed Teacher'!$H$3</f>
        <v>0</v>
      </c>
      <c r="J497" s="7"/>
      <c r="K497" s="7"/>
      <c r="L497" s="7"/>
      <c r="M497" s="7"/>
      <c r="N497" s="7"/>
      <c r="O497" s="7"/>
      <c r="P497" s="7"/>
      <c r="Q49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97" s="7"/>
      <c r="S497" s="7"/>
      <c r="T497" s="1"/>
      <c r="U497" s="99"/>
      <c r="V497" s="7" t="str">
        <f t="shared" si="24"/>
        <v/>
      </c>
    </row>
    <row r="498" spans="2:22" x14ac:dyDescent="0.25">
      <c r="B498" s="1"/>
      <c r="F498" s="7">
        <f t="shared" si="22"/>
        <v>0</v>
      </c>
      <c r="G498" s="7"/>
      <c r="H498" s="7">
        <f t="shared" si="23"/>
        <v>0</v>
      </c>
      <c r="I498" s="7">
        <f>E498*'1 Spec Ed Teacher'!$H$3</f>
        <v>0</v>
      </c>
      <c r="J498" s="7"/>
      <c r="K498" s="7"/>
      <c r="L498" s="7"/>
      <c r="M498" s="7"/>
      <c r="N498" s="7"/>
      <c r="O498" s="7"/>
      <c r="P498" s="7"/>
      <c r="Q49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98" s="7"/>
      <c r="S498" s="7"/>
      <c r="T498" s="1"/>
      <c r="U498" s="99"/>
      <c r="V498" s="7" t="str">
        <f t="shared" si="24"/>
        <v/>
      </c>
    </row>
    <row r="499" spans="2:22" x14ac:dyDescent="0.25">
      <c r="B499" s="1"/>
      <c r="F499" s="7">
        <f t="shared" si="22"/>
        <v>0</v>
      </c>
      <c r="G499" s="7"/>
      <c r="H499" s="7">
        <f t="shared" si="23"/>
        <v>0</v>
      </c>
      <c r="I499" s="7">
        <f>E499*'1 Spec Ed Teacher'!$H$3</f>
        <v>0</v>
      </c>
      <c r="J499" s="7"/>
      <c r="K499" s="7"/>
      <c r="L499" s="7"/>
      <c r="M499" s="7"/>
      <c r="N499" s="7"/>
      <c r="O499" s="7"/>
      <c r="P499" s="7"/>
      <c r="Q49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499" s="7"/>
      <c r="S499" s="7"/>
      <c r="T499" s="1"/>
      <c r="U499" s="99"/>
      <c r="V499" s="7" t="str">
        <f t="shared" si="24"/>
        <v/>
      </c>
    </row>
    <row r="500" spans="2:22" x14ac:dyDescent="0.25">
      <c r="B500" s="1"/>
      <c r="F500" s="7">
        <f t="shared" si="22"/>
        <v>0</v>
      </c>
      <c r="G500" s="7"/>
      <c r="H500" s="7">
        <f t="shared" si="23"/>
        <v>0</v>
      </c>
      <c r="I500" s="7">
        <f>E500*'1 Spec Ed Teacher'!$H$3</f>
        <v>0</v>
      </c>
      <c r="J500" s="7"/>
      <c r="K500" s="7"/>
      <c r="L500" s="7"/>
      <c r="M500" s="7"/>
      <c r="N500" s="7"/>
      <c r="O500" s="7"/>
      <c r="P500" s="7"/>
      <c r="Q50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00" s="7"/>
      <c r="S500" s="7"/>
      <c r="T500" s="1"/>
      <c r="U500" s="99"/>
      <c r="V500" s="7" t="str">
        <f t="shared" si="24"/>
        <v/>
      </c>
    </row>
    <row r="501" spans="2:22" x14ac:dyDescent="0.25">
      <c r="B501" s="1"/>
      <c r="F501" s="7">
        <f t="shared" si="22"/>
        <v>0</v>
      </c>
      <c r="G501" s="7"/>
      <c r="H501" s="7">
        <f t="shared" si="23"/>
        <v>0</v>
      </c>
      <c r="I501" s="7">
        <f>E501*'1 Spec Ed Teacher'!$H$3</f>
        <v>0</v>
      </c>
      <c r="J501" s="7"/>
      <c r="K501" s="7"/>
      <c r="L501" s="7"/>
      <c r="M501" s="7"/>
      <c r="N501" s="7"/>
      <c r="O501" s="7"/>
      <c r="P501" s="7"/>
      <c r="Q50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01" s="7"/>
      <c r="S501" s="7"/>
      <c r="T501" s="1"/>
      <c r="U501" s="99"/>
      <c r="V501" s="7" t="str">
        <f t="shared" si="24"/>
        <v/>
      </c>
    </row>
    <row r="502" spans="2:22" x14ac:dyDescent="0.25">
      <c r="B502" s="1"/>
      <c r="F502" s="7">
        <f t="shared" si="22"/>
        <v>0</v>
      </c>
      <c r="G502" s="7"/>
      <c r="H502" s="7">
        <f t="shared" si="23"/>
        <v>0</v>
      </c>
      <c r="I502" s="7">
        <f>E502*'1 Spec Ed Teacher'!$H$3</f>
        <v>0</v>
      </c>
      <c r="J502" s="7"/>
      <c r="K502" s="7"/>
      <c r="L502" s="7"/>
      <c r="M502" s="7"/>
      <c r="N502" s="7"/>
      <c r="O502" s="7"/>
      <c r="P502" s="7"/>
      <c r="Q50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02" s="7"/>
      <c r="S502" s="7"/>
      <c r="T502" s="1"/>
      <c r="U502" s="99"/>
      <c r="V502" s="7" t="str">
        <f t="shared" si="24"/>
        <v/>
      </c>
    </row>
    <row r="503" spans="2:22" x14ac:dyDescent="0.25">
      <c r="B503" s="1"/>
      <c r="F503" s="7">
        <f t="shared" si="22"/>
        <v>0</v>
      </c>
      <c r="G503" s="7"/>
      <c r="H503" s="7">
        <f t="shared" si="23"/>
        <v>0</v>
      </c>
      <c r="I503" s="7">
        <f>E503*'1 Spec Ed Teacher'!$H$3</f>
        <v>0</v>
      </c>
      <c r="J503" s="7"/>
      <c r="K503" s="7"/>
      <c r="L503" s="7"/>
      <c r="M503" s="7"/>
      <c r="N503" s="7"/>
      <c r="O503" s="7"/>
      <c r="P503" s="7"/>
      <c r="Q50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03" s="7"/>
      <c r="S503" s="7"/>
      <c r="T503" s="1"/>
      <c r="U503" s="99"/>
      <c r="V503" s="7" t="str">
        <f t="shared" si="24"/>
        <v/>
      </c>
    </row>
    <row r="504" spans="2:22" x14ac:dyDescent="0.25">
      <c r="B504" s="1"/>
      <c r="F504" s="7">
        <f t="shared" si="22"/>
        <v>0</v>
      </c>
      <c r="G504" s="7"/>
      <c r="H504" s="7">
        <f t="shared" si="23"/>
        <v>0</v>
      </c>
      <c r="I504" s="7">
        <f>E504*'1 Spec Ed Teacher'!$H$3</f>
        <v>0</v>
      </c>
      <c r="J504" s="7"/>
      <c r="K504" s="7"/>
      <c r="L504" s="7"/>
      <c r="M504" s="7"/>
      <c r="N504" s="7"/>
      <c r="O504" s="7"/>
      <c r="P504" s="7"/>
      <c r="Q50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04" s="7"/>
      <c r="S504" s="7"/>
      <c r="T504" s="1"/>
      <c r="U504" s="99"/>
      <c r="V504" s="7" t="str">
        <f t="shared" si="24"/>
        <v/>
      </c>
    </row>
    <row r="505" spans="2:22" x14ac:dyDescent="0.25">
      <c r="B505" s="1"/>
      <c r="F505" s="7">
        <f t="shared" si="22"/>
        <v>0</v>
      </c>
      <c r="G505" s="7"/>
      <c r="H505" s="7">
        <f t="shared" si="23"/>
        <v>0</v>
      </c>
      <c r="I505" s="7">
        <f>E505*'1 Spec Ed Teacher'!$H$3</f>
        <v>0</v>
      </c>
      <c r="J505" s="7"/>
      <c r="K505" s="7"/>
      <c r="L505" s="7"/>
      <c r="M505" s="7"/>
      <c r="N505" s="7"/>
      <c r="O505" s="7"/>
      <c r="P505" s="7"/>
      <c r="Q50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05" s="7"/>
      <c r="S505" s="7"/>
      <c r="T505" s="1"/>
      <c r="U505" s="99"/>
      <c r="V505" s="7" t="str">
        <f t="shared" si="24"/>
        <v/>
      </c>
    </row>
    <row r="506" spans="2:22" x14ac:dyDescent="0.25">
      <c r="B506" s="1"/>
      <c r="F506" s="7">
        <f t="shared" si="22"/>
        <v>0</v>
      </c>
      <c r="G506" s="7"/>
      <c r="H506" s="7">
        <f t="shared" si="23"/>
        <v>0</v>
      </c>
      <c r="I506" s="7">
        <f>E506*'1 Spec Ed Teacher'!$H$3</f>
        <v>0</v>
      </c>
      <c r="J506" s="7"/>
      <c r="K506" s="7"/>
      <c r="L506" s="7"/>
      <c r="M506" s="7"/>
      <c r="N506" s="7"/>
      <c r="O506" s="7"/>
      <c r="P506" s="7"/>
      <c r="Q50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06" s="7"/>
      <c r="S506" s="7"/>
      <c r="T506" s="1"/>
      <c r="U506" s="99"/>
      <c r="V506" s="7" t="str">
        <f t="shared" si="24"/>
        <v/>
      </c>
    </row>
    <row r="507" spans="2:22" x14ac:dyDescent="0.25">
      <c r="B507" s="1"/>
      <c r="F507" s="7">
        <f t="shared" si="22"/>
        <v>0</v>
      </c>
      <c r="G507" s="7"/>
      <c r="H507" s="7">
        <f t="shared" si="23"/>
        <v>0</v>
      </c>
      <c r="I507" s="7">
        <f>E507*'1 Spec Ed Teacher'!$H$3</f>
        <v>0</v>
      </c>
      <c r="J507" s="7"/>
      <c r="K507" s="7"/>
      <c r="L507" s="7"/>
      <c r="M507" s="7"/>
      <c r="N507" s="7"/>
      <c r="O507" s="7"/>
      <c r="P507" s="7"/>
      <c r="Q50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07" s="7"/>
      <c r="S507" s="7"/>
      <c r="T507" s="1"/>
      <c r="U507" s="99"/>
      <c r="V507" s="7" t="str">
        <f t="shared" si="24"/>
        <v/>
      </c>
    </row>
    <row r="508" spans="2:22" x14ac:dyDescent="0.25">
      <c r="B508" s="1"/>
      <c r="F508" s="7">
        <f t="shared" si="22"/>
        <v>0</v>
      </c>
      <c r="G508" s="7"/>
      <c r="H508" s="7">
        <f t="shared" si="23"/>
        <v>0</v>
      </c>
      <c r="I508" s="7">
        <f>E508*'1 Spec Ed Teacher'!$H$3</f>
        <v>0</v>
      </c>
      <c r="J508" s="7"/>
      <c r="K508" s="7"/>
      <c r="L508" s="7"/>
      <c r="M508" s="7"/>
      <c r="N508" s="7"/>
      <c r="O508" s="7"/>
      <c r="P508" s="7"/>
      <c r="Q50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08" s="7"/>
      <c r="S508" s="7"/>
      <c r="T508" s="1"/>
      <c r="U508" s="99"/>
      <c r="V508" s="7" t="str">
        <f t="shared" si="24"/>
        <v/>
      </c>
    </row>
    <row r="509" spans="2:22" x14ac:dyDescent="0.25">
      <c r="B509" s="1"/>
      <c r="F509" s="7">
        <f t="shared" si="22"/>
        <v>0</v>
      </c>
      <c r="G509" s="7"/>
      <c r="H509" s="7">
        <f t="shared" si="23"/>
        <v>0</v>
      </c>
      <c r="I509" s="7">
        <f>E509*'1 Spec Ed Teacher'!$H$3</f>
        <v>0</v>
      </c>
      <c r="J509" s="7"/>
      <c r="K509" s="7"/>
      <c r="L509" s="7"/>
      <c r="M509" s="7"/>
      <c r="N509" s="7"/>
      <c r="O509" s="7"/>
      <c r="P509" s="7"/>
      <c r="Q50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09" s="7"/>
      <c r="S509" s="7"/>
      <c r="T509" s="1"/>
      <c r="U509" s="99"/>
      <c r="V509" s="7" t="str">
        <f t="shared" si="24"/>
        <v/>
      </c>
    </row>
    <row r="510" spans="2:22" x14ac:dyDescent="0.25">
      <c r="B510" s="1"/>
      <c r="F510" s="7">
        <f t="shared" si="22"/>
        <v>0</v>
      </c>
      <c r="G510" s="7"/>
      <c r="H510" s="7">
        <f t="shared" si="23"/>
        <v>0</v>
      </c>
      <c r="I510" s="7">
        <f>E510*'1 Spec Ed Teacher'!$H$3</f>
        <v>0</v>
      </c>
      <c r="J510" s="7"/>
      <c r="K510" s="7"/>
      <c r="L510" s="7"/>
      <c r="M510" s="7"/>
      <c r="N510" s="7"/>
      <c r="O510" s="7"/>
      <c r="P510" s="7"/>
      <c r="Q51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10" s="7"/>
      <c r="S510" s="7"/>
      <c r="T510" s="1"/>
      <c r="U510" s="99"/>
      <c r="V510" s="7" t="str">
        <f t="shared" si="24"/>
        <v/>
      </c>
    </row>
    <row r="511" spans="2:22" x14ac:dyDescent="0.25">
      <c r="B511" s="1"/>
      <c r="F511" s="7">
        <f t="shared" si="22"/>
        <v>0</v>
      </c>
      <c r="G511" s="7"/>
      <c r="H511" s="7">
        <f t="shared" si="23"/>
        <v>0</v>
      </c>
      <c r="I511" s="7">
        <f>E511*'1 Spec Ed Teacher'!$H$3</f>
        <v>0</v>
      </c>
      <c r="J511" s="7"/>
      <c r="K511" s="7"/>
      <c r="L511" s="7"/>
      <c r="M511" s="7"/>
      <c r="N511" s="7"/>
      <c r="O511" s="7"/>
      <c r="P511" s="7"/>
      <c r="Q51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11" s="7"/>
      <c r="S511" s="7"/>
      <c r="T511" s="1"/>
      <c r="U511" s="99"/>
      <c r="V511" s="7" t="str">
        <f t="shared" si="24"/>
        <v/>
      </c>
    </row>
    <row r="512" spans="2:22" x14ac:dyDescent="0.25">
      <c r="B512" s="1"/>
      <c r="F512" s="7">
        <f t="shared" si="22"/>
        <v>0</v>
      </c>
      <c r="G512" s="7"/>
      <c r="H512" s="7">
        <f t="shared" si="23"/>
        <v>0</v>
      </c>
      <c r="I512" s="7">
        <f>E512*'1 Spec Ed Teacher'!$H$3</f>
        <v>0</v>
      </c>
      <c r="J512" s="7"/>
      <c r="K512" s="7"/>
      <c r="L512" s="7"/>
      <c r="M512" s="7"/>
      <c r="N512" s="7"/>
      <c r="O512" s="7"/>
      <c r="P512" s="7"/>
      <c r="Q51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12" s="7"/>
      <c r="S512" s="7"/>
      <c r="T512" s="1"/>
      <c r="U512" s="99"/>
      <c r="V512" s="7" t="str">
        <f t="shared" si="24"/>
        <v/>
      </c>
    </row>
    <row r="513" spans="2:22" x14ac:dyDescent="0.25">
      <c r="B513" s="1"/>
      <c r="F513" s="7">
        <f t="shared" si="22"/>
        <v>0</v>
      </c>
      <c r="G513" s="7"/>
      <c r="H513" s="7">
        <f t="shared" si="23"/>
        <v>0</v>
      </c>
      <c r="I513" s="7">
        <f>E513*'1 Spec Ed Teacher'!$H$3</f>
        <v>0</v>
      </c>
      <c r="J513" s="7"/>
      <c r="K513" s="7"/>
      <c r="L513" s="7"/>
      <c r="M513" s="7"/>
      <c r="N513" s="7"/>
      <c r="O513" s="7"/>
      <c r="P513" s="7"/>
      <c r="Q51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13" s="7"/>
      <c r="S513" s="7"/>
      <c r="T513" s="1"/>
      <c r="U513" s="99"/>
      <c r="V513" s="7" t="str">
        <f t="shared" si="24"/>
        <v/>
      </c>
    </row>
    <row r="514" spans="2:22" x14ac:dyDescent="0.25">
      <c r="B514" s="1"/>
      <c r="F514" s="7">
        <f t="shared" si="22"/>
        <v>0</v>
      </c>
      <c r="G514" s="7"/>
      <c r="H514" s="7">
        <f t="shared" si="23"/>
        <v>0</v>
      </c>
      <c r="I514" s="7">
        <f>E514*'1 Spec Ed Teacher'!$H$3</f>
        <v>0</v>
      </c>
      <c r="J514" s="7"/>
      <c r="K514" s="7"/>
      <c r="L514" s="7"/>
      <c r="M514" s="7"/>
      <c r="N514" s="7"/>
      <c r="O514" s="7"/>
      <c r="P514" s="7"/>
      <c r="Q51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14" s="7"/>
      <c r="S514" s="7"/>
      <c r="T514" s="1"/>
      <c r="U514" s="99"/>
      <c r="V514" s="7" t="str">
        <f t="shared" si="24"/>
        <v/>
      </c>
    </row>
    <row r="515" spans="2:22" x14ac:dyDescent="0.25">
      <c r="B515" s="1"/>
      <c r="F515" s="7">
        <f t="shared" si="22"/>
        <v>0</v>
      </c>
      <c r="G515" s="7"/>
      <c r="H515" s="7">
        <f t="shared" si="23"/>
        <v>0</v>
      </c>
      <c r="I515" s="7">
        <f>E515*'1 Spec Ed Teacher'!$H$3</f>
        <v>0</v>
      </c>
      <c r="J515" s="7"/>
      <c r="K515" s="7"/>
      <c r="L515" s="7"/>
      <c r="M515" s="7"/>
      <c r="N515" s="7"/>
      <c r="O515" s="7"/>
      <c r="P515" s="7"/>
      <c r="Q51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15" s="7"/>
      <c r="S515" s="7"/>
      <c r="T515" s="1"/>
      <c r="U515" s="99"/>
      <c r="V515" s="7" t="str">
        <f t="shared" si="24"/>
        <v/>
      </c>
    </row>
    <row r="516" spans="2:22" x14ac:dyDescent="0.25">
      <c r="B516" s="1"/>
      <c r="F516" s="7">
        <f t="shared" si="22"/>
        <v>0</v>
      </c>
      <c r="G516" s="7"/>
      <c r="H516" s="7">
        <f t="shared" si="23"/>
        <v>0</v>
      </c>
      <c r="I516" s="7">
        <f>E516*'1 Spec Ed Teacher'!$H$3</f>
        <v>0</v>
      </c>
      <c r="J516" s="7"/>
      <c r="K516" s="7"/>
      <c r="L516" s="7"/>
      <c r="M516" s="7"/>
      <c r="N516" s="7"/>
      <c r="O516" s="7"/>
      <c r="P516" s="7"/>
      <c r="Q51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16" s="7"/>
      <c r="S516" s="7"/>
      <c r="T516" s="1"/>
      <c r="U516" s="99"/>
      <c r="V516" s="7" t="str">
        <f t="shared" si="24"/>
        <v/>
      </c>
    </row>
    <row r="517" spans="2:22" x14ac:dyDescent="0.25">
      <c r="B517" s="1"/>
      <c r="F517" s="7">
        <f t="shared" ref="F517:F580" si="25">E517*0.14</f>
        <v>0</v>
      </c>
      <c r="G517" s="7"/>
      <c r="H517" s="7">
        <f t="shared" ref="H517:H580" si="26">E517*0.0145</f>
        <v>0</v>
      </c>
      <c r="I517" s="7">
        <f>E517*'1 Spec Ed Teacher'!$H$3</f>
        <v>0</v>
      </c>
      <c r="J517" s="7"/>
      <c r="K517" s="7"/>
      <c r="L517" s="7"/>
      <c r="M517" s="7"/>
      <c r="N517" s="7"/>
      <c r="O517" s="7"/>
      <c r="P517" s="7"/>
      <c r="Q51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17" s="7"/>
      <c r="S517" s="7"/>
      <c r="T517" s="1"/>
      <c r="U517" s="99"/>
      <c r="V517" s="7" t="str">
        <f t="shared" ref="V517:V580" si="27">IFERROR(IF(S517&gt;0,S517/T517*U517,Q517/T517*U517),"")</f>
        <v/>
      </c>
    </row>
    <row r="518" spans="2:22" x14ac:dyDescent="0.25">
      <c r="B518" s="1"/>
      <c r="F518" s="7">
        <f t="shared" si="25"/>
        <v>0</v>
      </c>
      <c r="G518" s="7"/>
      <c r="H518" s="7">
        <f t="shared" si="26"/>
        <v>0</v>
      </c>
      <c r="I518" s="7">
        <f>E518*'1 Spec Ed Teacher'!$H$3</f>
        <v>0</v>
      </c>
      <c r="J518" s="7"/>
      <c r="K518" s="7"/>
      <c r="L518" s="7"/>
      <c r="M518" s="7"/>
      <c r="N518" s="7"/>
      <c r="O518" s="7"/>
      <c r="P518" s="7"/>
      <c r="Q51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18" s="7"/>
      <c r="S518" s="7"/>
      <c r="T518" s="1"/>
      <c r="U518" s="99"/>
      <c r="V518" s="7" t="str">
        <f t="shared" si="27"/>
        <v/>
      </c>
    </row>
    <row r="519" spans="2:22" x14ac:dyDescent="0.25">
      <c r="B519" s="1"/>
      <c r="F519" s="7">
        <f t="shared" si="25"/>
        <v>0</v>
      </c>
      <c r="G519" s="7"/>
      <c r="H519" s="7">
        <f t="shared" si="26"/>
        <v>0</v>
      </c>
      <c r="I519" s="7">
        <f>E519*'1 Spec Ed Teacher'!$H$3</f>
        <v>0</v>
      </c>
      <c r="J519" s="7"/>
      <c r="K519" s="7"/>
      <c r="L519" s="7"/>
      <c r="M519" s="7"/>
      <c r="N519" s="7"/>
      <c r="O519" s="7"/>
      <c r="P519" s="7"/>
      <c r="Q51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19" s="7"/>
      <c r="S519" s="7"/>
      <c r="T519" s="1"/>
      <c r="U519" s="99"/>
      <c r="V519" s="7" t="str">
        <f t="shared" si="27"/>
        <v/>
      </c>
    </row>
    <row r="520" spans="2:22" x14ac:dyDescent="0.25">
      <c r="B520" s="1"/>
      <c r="F520" s="7">
        <f t="shared" si="25"/>
        <v>0</v>
      </c>
      <c r="G520" s="7"/>
      <c r="H520" s="7">
        <f t="shared" si="26"/>
        <v>0</v>
      </c>
      <c r="I520" s="7">
        <f>E520*'1 Spec Ed Teacher'!$H$3</f>
        <v>0</v>
      </c>
      <c r="J520" s="7"/>
      <c r="K520" s="7"/>
      <c r="L520" s="7"/>
      <c r="M520" s="7"/>
      <c r="N520" s="7"/>
      <c r="O520" s="7"/>
      <c r="P520" s="7"/>
      <c r="Q52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20" s="7"/>
      <c r="S520" s="7"/>
      <c r="T520" s="1"/>
      <c r="U520" s="99"/>
      <c r="V520" s="7" t="str">
        <f t="shared" si="27"/>
        <v/>
      </c>
    </row>
    <row r="521" spans="2:22" x14ac:dyDescent="0.25">
      <c r="B521" s="1"/>
      <c r="F521" s="7">
        <f t="shared" si="25"/>
        <v>0</v>
      </c>
      <c r="G521" s="7"/>
      <c r="H521" s="7">
        <f t="shared" si="26"/>
        <v>0</v>
      </c>
      <c r="I521" s="7">
        <f>E521*'1 Spec Ed Teacher'!$H$3</f>
        <v>0</v>
      </c>
      <c r="J521" s="7"/>
      <c r="K521" s="7"/>
      <c r="L521" s="7"/>
      <c r="M521" s="7"/>
      <c r="N521" s="7"/>
      <c r="O521" s="7"/>
      <c r="P521" s="7"/>
      <c r="Q52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21" s="7"/>
      <c r="S521" s="7"/>
      <c r="T521" s="1"/>
      <c r="U521" s="99"/>
      <c r="V521" s="7" t="str">
        <f t="shared" si="27"/>
        <v/>
      </c>
    </row>
    <row r="522" spans="2:22" x14ac:dyDescent="0.25">
      <c r="B522" s="1"/>
      <c r="F522" s="7">
        <f t="shared" si="25"/>
        <v>0</v>
      </c>
      <c r="G522" s="7"/>
      <c r="H522" s="7">
        <f t="shared" si="26"/>
        <v>0</v>
      </c>
      <c r="I522" s="7">
        <f>E522*'1 Spec Ed Teacher'!$H$3</f>
        <v>0</v>
      </c>
      <c r="J522" s="7"/>
      <c r="K522" s="7"/>
      <c r="L522" s="7"/>
      <c r="M522" s="7"/>
      <c r="N522" s="7"/>
      <c r="O522" s="7"/>
      <c r="P522" s="7"/>
      <c r="Q52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22" s="7"/>
      <c r="S522" s="7"/>
      <c r="T522" s="1"/>
      <c r="U522" s="99"/>
      <c r="V522" s="7" t="str">
        <f t="shared" si="27"/>
        <v/>
      </c>
    </row>
    <row r="523" spans="2:22" x14ac:dyDescent="0.25">
      <c r="B523" s="1"/>
      <c r="F523" s="7">
        <f t="shared" si="25"/>
        <v>0</v>
      </c>
      <c r="G523" s="7"/>
      <c r="H523" s="7">
        <f t="shared" si="26"/>
        <v>0</v>
      </c>
      <c r="I523" s="7">
        <f>E523*'1 Spec Ed Teacher'!$H$3</f>
        <v>0</v>
      </c>
      <c r="J523" s="7"/>
      <c r="K523" s="7"/>
      <c r="L523" s="7"/>
      <c r="M523" s="7"/>
      <c r="N523" s="7"/>
      <c r="O523" s="7"/>
      <c r="P523" s="7"/>
      <c r="Q52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23" s="7"/>
      <c r="S523" s="7"/>
      <c r="T523" s="1"/>
      <c r="U523" s="99"/>
      <c r="V523" s="7" t="str">
        <f t="shared" si="27"/>
        <v/>
      </c>
    </row>
    <row r="524" spans="2:22" x14ac:dyDescent="0.25">
      <c r="B524" s="1"/>
      <c r="F524" s="7">
        <f t="shared" si="25"/>
        <v>0</v>
      </c>
      <c r="G524" s="7"/>
      <c r="H524" s="7">
        <f t="shared" si="26"/>
        <v>0</v>
      </c>
      <c r="I524" s="7">
        <f>E524*'1 Spec Ed Teacher'!$H$3</f>
        <v>0</v>
      </c>
      <c r="J524" s="7"/>
      <c r="K524" s="7"/>
      <c r="L524" s="7"/>
      <c r="M524" s="7"/>
      <c r="N524" s="7"/>
      <c r="O524" s="7"/>
      <c r="P524" s="7"/>
      <c r="Q52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24" s="7"/>
      <c r="S524" s="7"/>
      <c r="T524" s="1"/>
      <c r="U524" s="99"/>
      <c r="V524" s="7" t="str">
        <f t="shared" si="27"/>
        <v/>
      </c>
    </row>
    <row r="525" spans="2:22" x14ac:dyDescent="0.25">
      <c r="B525" s="1"/>
      <c r="F525" s="7">
        <f t="shared" si="25"/>
        <v>0</v>
      </c>
      <c r="G525" s="7"/>
      <c r="H525" s="7">
        <f t="shared" si="26"/>
        <v>0</v>
      </c>
      <c r="I525" s="7">
        <f>E525*'1 Spec Ed Teacher'!$H$3</f>
        <v>0</v>
      </c>
      <c r="J525" s="7"/>
      <c r="K525" s="7"/>
      <c r="L525" s="7"/>
      <c r="M525" s="7"/>
      <c r="N525" s="7"/>
      <c r="O525" s="7"/>
      <c r="P525" s="7"/>
      <c r="Q52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25" s="7"/>
      <c r="S525" s="7"/>
      <c r="T525" s="1"/>
      <c r="U525" s="99"/>
      <c r="V525" s="7" t="str">
        <f t="shared" si="27"/>
        <v/>
      </c>
    </row>
    <row r="526" spans="2:22" x14ac:dyDescent="0.25">
      <c r="B526" s="1"/>
      <c r="F526" s="7">
        <f t="shared" si="25"/>
        <v>0</v>
      </c>
      <c r="G526" s="7"/>
      <c r="H526" s="7">
        <f t="shared" si="26"/>
        <v>0</v>
      </c>
      <c r="I526" s="7">
        <f>E526*'1 Spec Ed Teacher'!$H$3</f>
        <v>0</v>
      </c>
      <c r="J526" s="7"/>
      <c r="K526" s="7"/>
      <c r="L526" s="7"/>
      <c r="M526" s="7"/>
      <c r="N526" s="7"/>
      <c r="O526" s="7"/>
      <c r="P526" s="7"/>
      <c r="Q52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26" s="7"/>
      <c r="S526" s="7"/>
      <c r="T526" s="1"/>
      <c r="U526" s="99"/>
      <c r="V526" s="7" t="str">
        <f t="shared" si="27"/>
        <v/>
      </c>
    </row>
    <row r="527" spans="2:22" x14ac:dyDescent="0.25">
      <c r="B527" s="1"/>
      <c r="F527" s="7">
        <f t="shared" si="25"/>
        <v>0</v>
      </c>
      <c r="G527" s="7"/>
      <c r="H527" s="7">
        <f t="shared" si="26"/>
        <v>0</v>
      </c>
      <c r="I527" s="7">
        <f>E527*'1 Spec Ed Teacher'!$H$3</f>
        <v>0</v>
      </c>
      <c r="J527" s="7"/>
      <c r="K527" s="7"/>
      <c r="L527" s="7"/>
      <c r="M527" s="7"/>
      <c r="N527" s="7"/>
      <c r="O527" s="7"/>
      <c r="P527" s="7"/>
      <c r="Q52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27" s="7"/>
      <c r="S527" s="7"/>
      <c r="T527" s="1"/>
      <c r="U527" s="99"/>
      <c r="V527" s="7" t="str">
        <f t="shared" si="27"/>
        <v/>
      </c>
    </row>
    <row r="528" spans="2:22" x14ac:dyDescent="0.25">
      <c r="B528" s="1"/>
      <c r="F528" s="7">
        <f t="shared" si="25"/>
        <v>0</v>
      </c>
      <c r="G528" s="7"/>
      <c r="H528" s="7">
        <f t="shared" si="26"/>
        <v>0</v>
      </c>
      <c r="I528" s="7">
        <f>E528*'1 Spec Ed Teacher'!$H$3</f>
        <v>0</v>
      </c>
      <c r="J528" s="7"/>
      <c r="K528" s="7"/>
      <c r="L528" s="7"/>
      <c r="M528" s="7"/>
      <c r="N528" s="7"/>
      <c r="O528" s="7"/>
      <c r="P528" s="7"/>
      <c r="Q52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28" s="7"/>
      <c r="S528" s="7"/>
      <c r="T528" s="1"/>
      <c r="U528" s="99"/>
      <c r="V528" s="7" t="str">
        <f t="shared" si="27"/>
        <v/>
      </c>
    </row>
    <row r="529" spans="2:22" x14ac:dyDescent="0.25">
      <c r="B529" s="1"/>
      <c r="F529" s="7">
        <f t="shared" si="25"/>
        <v>0</v>
      </c>
      <c r="G529" s="7"/>
      <c r="H529" s="7">
        <f t="shared" si="26"/>
        <v>0</v>
      </c>
      <c r="I529" s="7">
        <f>E529*'1 Spec Ed Teacher'!$H$3</f>
        <v>0</v>
      </c>
      <c r="J529" s="7"/>
      <c r="K529" s="7"/>
      <c r="L529" s="7"/>
      <c r="M529" s="7"/>
      <c r="N529" s="7"/>
      <c r="O529" s="7"/>
      <c r="P529" s="7"/>
      <c r="Q52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29" s="7"/>
      <c r="S529" s="7"/>
      <c r="T529" s="1"/>
      <c r="U529" s="99"/>
      <c r="V529" s="7" t="str">
        <f t="shared" si="27"/>
        <v/>
      </c>
    </row>
    <row r="530" spans="2:22" x14ac:dyDescent="0.25">
      <c r="B530" s="1"/>
      <c r="F530" s="7">
        <f t="shared" si="25"/>
        <v>0</v>
      </c>
      <c r="G530" s="7"/>
      <c r="H530" s="7">
        <f t="shared" si="26"/>
        <v>0</v>
      </c>
      <c r="I530" s="7">
        <f>E530*'1 Spec Ed Teacher'!$H$3</f>
        <v>0</v>
      </c>
      <c r="J530" s="7"/>
      <c r="K530" s="7"/>
      <c r="L530" s="7"/>
      <c r="M530" s="7"/>
      <c r="N530" s="7"/>
      <c r="O530" s="7"/>
      <c r="P530" s="7"/>
      <c r="Q53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30" s="7"/>
      <c r="S530" s="7"/>
      <c r="T530" s="1"/>
      <c r="U530" s="99"/>
      <c r="V530" s="7" t="str">
        <f t="shared" si="27"/>
        <v/>
      </c>
    </row>
    <row r="531" spans="2:22" x14ac:dyDescent="0.25">
      <c r="B531" s="1"/>
      <c r="F531" s="7">
        <f t="shared" si="25"/>
        <v>0</v>
      </c>
      <c r="G531" s="7"/>
      <c r="H531" s="7">
        <f t="shared" si="26"/>
        <v>0</v>
      </c>
      <c r="I531" s="7">
        <f>E531*'1 Spec Ed Teacher'!$H$3</f>
        <v>0</v>
      </c>
      <c r="J531" s="7"/>
      <c r="K531" s="7"/>
      <c r="L531" s="7"/>
      <c r="M531" s="7"/>
      <c r="N531" s="7"/>
      <c r="O531" s="7"/>
      <c r="P531" s="7"/>
      <c r="Q53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31" s="7"/>
      <c r="S531" s="7"/>
      <c r="T531" s="1"/>
      <c r="U531" s="99"/>
      <c r="V531" s="7" t="str">
        <f t="shared" si="27"/>
        <v/>
      </c>
    </row>
    <row r="532" spans="2:22" x14ac:dyDescent="0.25">
      <c r="B532" s="1"/>
      <c r="F532" s="7">
        <f t="shared" si="25"/>
        <v>0</v>
      </c>
      <c r="G532" s="7"/>
      <c r="H532" s="7">
        <f t="shared" si="26"/>
        <v>0</v>
      </c>
      <c r="I532" s="7">
        <f>E532*'1 Spec Ed Teacher'!$H$3</f>
        <v>0</v>
      </c>
      <c r="J532" s="7"/>
      <c r="K532" s="7"/>
      <c r="L532" s="7"/>
      <c r="M532" s="7"/>
      <c r="N532" s="7"/>
      <c r="O532" s="7"/>
      <c r="P532" s="7"/>
      <c r="Q53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32" s="7"/>
      <c r="S532" s="7"/>
      <c r="T532" s="1"/>
      <c r="U532" s="99"/>
      <c r="V532" s="7" t="str">
        <f t="shared" si="27"/>
        <v/>
      </c>
    </row>
    <row r="533" spans="2:22" x14ac:dyDescent="0.25">
      <c r="B533" s="1"/>
      <c r="F533" s="7">
        <f t="shared" si="25"/>
        <v>0</v>
      </c>
      <c r="G533" s="7"/>
      <c r="H533" s="7">
        <f t="shared" si="26"/>
        <v>0</v>
      </c>
      <c r="I533" s="7">
        <f>E533*'1 Spec Ed Teacher'!$H$3</f>
        <v>0</v>
      </c>
      <c r="J533" s="7"/>
      <c r="K533" s="7"/>
      <c r="L533" s="7"/>
      <c r="M533" s="7"/>
      <c r="N533" s="7"/>
      <c r="O533" s="7"/>
      <c r="P533" s="7"/>
      <c r="Q53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33" s="7"/>
      <c r="S533" s="7"/>
      <c r="T533" s="1"/>
      <c r="U533" s="99"/>
      <c r="V533" s="7" t="str">
        <f t="shared" si="27"/>
        <v/>
      </c>
    </row>
    <row r="534" spans="2:22" x14ac:dyDescent="0.25">
      <c r="B534" s="1"/>
      <c r="F534" s="7">
        <f t="shared" si="25"/>
        <v>0</v>
      </c>
      <c r="G534" s="7"/>
      <c r="H534" s="7">
        <f t="shared" si="26"/>
        <v>0</v>
      </c>
      <c r="I534" s="7">
        <f>E534*'1 Spec Ed Teacher'!$H$3</f>
        <v>0</v>
      </c>
      <c r="J534" s="7"/>
      <c r="K534" s="7"/>
      <c r="L534" s="7"/>
      <c r="M534" s="7"/>
      <c r="N534" s="7"/>
      <c r="O534" s="7"/>
      <c r="P534" s="7"/>
      <c r="Q53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34" s="7"/>
      <c r="S534" s="7"/>
      <c r="T534" s="1"/>
      <c r="U534" s="99"/>
      <c r="V534" s="7" t="str">
        <f t="shared" si="27"/>
        <v/>
      </c>
    </row>
    <row r="535" spans="2:22" x14ac:dyDescent="0.25">
      <c r="B535" s="1"/>
      <c r="F535" s="7">
        <f t="shared" si="25"/>
        <v>0</v>
      </c>
      <c r="G535" s="7"/>
      <c r="H535" s="7">
        <f t="shared" si="26"/>
        <v>0</v>
      </c>
      <c r="I535" s="7">
        <f>E535*'1 Spec Ed Teacher'!$H$3</f>
        <v>0</v>
      </c>
      <c r="J535" s="7"/>
      <c r="K535" s="7"/>
      <c r="L535" s="7"/>
      <c r="M535" s="7"/>
      <c r="N535" s="7"/>
      <c r="O535" s="7"/>
      <c r="P535" s="7"/>
      <c r="Q53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35" s="7"/>
      <c r="S535" s="7"/>
      <c r="T535" s="1"/>
      <c r="U535" s="99"/>
      <c r="V535" s="7" t="str">
        <f t="shared" si="27"/>
        <v/>
      </c>
    </row>
    <row r="536" spans="2:22" x14ac:dyDescent="0.25">
      <c r="B536" s="1"/>
      <c r="F536" s="7">
        <f t="shared" si="25"/>
        <v>0</v>
      </c>
      <c r="G536" s="7"/>
      <c r="H536" s="7">
        <f t="shared" si="26"/>
        <v>0</v>
      </c>
      <c r="I536" s="7">
        <f>E536*'1 Spec Ed Teacher'!$H$3</f>
        <v>0</v>
      </c>
      <c r="J536" s="7"/>
      <c r="K536" s="7"/>
      <c r="L536" s="7"/>
      <c r="M536" s="7"/>
      <c r="N536" s="7"/>
      <c r="O536" s="7"/>
      <c r="P536" s="7"/>
      <c r="Q53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36" s="7"/>
      <c r="S536" s="7"/>
      <c r="T536" s="1"/>
      <c r="U536" s="99"/>
      <c r="V536" s="7" t="str">
        <f t="shared" si="27"/>
        <v/>
      </c>
    </row>
    <row r="537" spans="2:22" x14ac:dyDescent="0.25">
      <c r="B537" s="1"/>
      <c r="F537" s="7">
        <f t="shared" si="25"/>
        <v>0</v>
      </c>
      <c r="G537" s="7"/>
      <c r="H537" s="7">
        <f t="shared" si="26"/>
        <v>0</v>
      </c>
      <c r="I537" s="7">
        <f>E537*'1 Spec Ed Teacher'!$H$3</f>
        <v>0</v>
      </c>
      <c r="J537" s="7"/>
      <c r="K537" s="7"/>
      <c r="L537" s="7"/>
      <c r="M537" s="7"/>
      <c r="N537" s="7"/>
      <c r="O537" s="7"/>
      <c r="P537" s="7"/>
      <c r="Q53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37" s="7"/>
      <c r="S537" s="7"/>
      <c r="T537" s="1"/>
      <c r="U537" s="99"/>
      <c r="V537" s="7" t="str">
        <f t="shared" si="27"/>
        <v/>
      </c>
    </row>
    <row r="538" spans="2:22" x14ac:dyDescent="0.25">
      <c r="B538" s="1"/>
      <c r="F538" s="7">
        <f t="shared" si="25"/>
        <v>0</v>
      </c>
      <c r="G538" s="7"/>
      <c r="H538" s="7">
        <f t="shared" si="26"/>
        <v>0</v>
      </c>
      <c r="I538" s="7">
        <f>E538*'1 Spec Ed Teacher'!$H$3</f>
        <v>0</v>
      </c>
      <c r="J538" s="7"/>
      <c r="K538" s="7"/>
      <c r="L538" s="7"/>
      <c r="M538" s="7"/>
      <c r="N538" s="7"/>
      <c r="O538" s="7"/>
      <c r="P538" s="7"/>
      <c r="Q53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38" s="7"/>
      <c r="S538" s="7"/>
      <c r="T538" s="1"/>
      <c r="U538" s="99"/>
      <c r="V538" s="7" t="str">
        <f t="shared" si="27"/>
        <v/>
      </c>
    </row>
    <row r="539" spans="2:22" x14ac:dyDescent="0.25">
      <c r="B539" s="1"/>
      <c r="F539" s="7">
        <f t="shared" si="25"/>
        <v>0</v>
      </c>
      <c r="G539" s="7"/>
      <c r="H539" s="7">
        <f t="shared" si="26"/>
        <v>0</v>
      </c>
      <c r="I539" s="7">
        <f>E539*'1 Spec Ed Teacher'!$H$3</f>
        <v>0</v>
      </c>
      <c r="J539" s="7"/>
      <c r="K539" s="7"/>
      <c r="L539" s="7"/>
      <c r="M539" s="7"/>
      <c r="N539" s="7"/>
      <c r="O539" s="7"/>
      <c r="P539" s="7"/>
      <c r="Q53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39" s="7"/>
      <c r="S539" s="7"/>
      <c r="T539" s="1"/>
      <c r="U539" s="99"/>
      <c r="V539" s="7" t="str">
        <f t="shared" si="27"/>
        <v/>
      </c>
    </row>
    <row r="540" spans="2:22" x14ac:dyDescent="0.25">
      <c r="B540" s="1"/>
      <c r="F540" s="7">
        <f t="shared" si="25"/>
        <v>0</v>
      </c>
      <c r="G540" s="7"/>
      <c r="H540" s="7">
        <f t="shared" si="26"/>
        <v>0</v>
      </c>
      <c r="I540" s="7">
        <f>E540*'1 Spec Ed Teacher'!$H$3</f>
        <v>0</v>
      </c>
      <c r="J540" s="7"/>
      <c r="K540" s="7"/>
      <c r="L540" s="7"/>
      <c r="M540" s="7"/>
      <c r="N540" s="7"/>
      <c r="O540" s="7"/>
      <c r="P540" s="7"/>
      <c r="Q54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40" s="7"/>
      <c r="S540" s="7"/>
      <c r="T540" s="1"/>
      <c r="U540" s="99"/>
      <c r="V540" s="7" t="str">
        <f t="shared" si="27"/>
        <v/>
      </c>
    </row>
    <row r="541" spans="2:22" x14ac:dyDescent="0.25">
      <c r="B541" s="1"/>
      <c r="F541" s="7">
        <f t="shared" si="25"/>
        <v>0</v>
      </c>
      <c r="G541" s="7"/>
      <c r="H541" s="7">
        <f t="shared" si="26"/>
        <v>0</v>
      </c>
      <c r="I541" s="7">
        <f>E541*'1 Spec Ed Teacher'!$H$3</f>
        <v>0</v>
      </c>
      <c r="J541" s="7"/>
      <c r="K541" s="7"/>
      <c r="L541" s="7"/>
      <c r="M541" s="7"/>
      <c r="N541" s="7"/>
      <c r="O541" s="7"/>
      <c r="P541" s="7"/>
      <c r="Q54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41" s="7"/>
      <c r="S541" s="7"/>
      <c r="T541" s="1"/>
      <c r="U541" s="99"/>
      <c r="V541" s="7" t="str">
        <f t="shared" si="27"/>
        <v/>
      </c>
    </row>
    <row r="542" spans="2:22" x14ac:dyDescent="0.25">
      <c r="B542" s="1"/>
      <c r="F542" s="7">
        <f t="shared" si="25"/>
        <v>0</v>
      </c>
      <c r="G542" s="7"/>
      <c r="H542" s="7">
        <f t="shared" si="26"/>
        <v>0</v>
      </c>
      <c r="I542" s="7">
        <f>E542*'1 Spec Ed Teacher'!$H$3</f>
        <v>0</v>
      </c>
      <c r="J542" s="7"/>
      <c r="K542" s="7"/>
      <c r="L542" s="7"/>
      <c r="M542" s="7"/>
      <c r="N542" s="7"/>
      <c r="O542" s="7"/>
      <c r="P542" s="7"/>
      <c r="Q54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42" s="7"/>
      <c r="S542" s="7"/>
      <c r="T542" s="1"/>
      <c r="U542" s="99"/>
      <c r="V542" s="7" t="str">
        <f t="shared" si="27"/>
        <v/>
      </c>
    </row>
    <row r="543" spans="2:22" x14ac:dyDescent="0.25">
      <c r="B543" s="1"/>
      <c r="F543" s="7">
        <f t="shared" si="25"/>
        <v>0</v>
      </c>
      <c r="G543" s="7"/>
      <c r="H543" s="7">
        <f t="shared" si="26"/>
        <v>0</v>
      </c>
      <c r="I543" s="7">
        <f>E543*'1 Spec Ed Teacher'!$H$3</f>
        <v>0</v>
      </c>
      <c r="J543" s="7"/>
      <c r="K543" s="7"/>
      <c r="L543" s="7"/>
      <c r="M543" s="7"/>
      <c r="N543" s="7"/>
      <c r="O543" s="7"/>
      <c r="P543" s="7"/>
      <c r="Q54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43" s="7"/>
      <c r="S543" s="7"/>
      <c r="T543" s="1"/>
      <c r="U543" s="99"/>
      <c r="V543" s="7" t="str">
        <f t="shared" si="27"/>
        <v/>
      </c>
    </row>
    <row r="544" spans="2:22" x14ac:dyDescent="0.25">
      <c r="B544" s="1"/>
      <c r="F544" s="7">
        <f t="shared" si="25"/>
        <v>0</v>
      </c>
      <c r="G544" s="7"/>
      <c r="H544" s="7">
        <f t="shared" si="26"/>
        <v>0</v>
      </c>
      <c r="I544" s="7">
        <f>E544*'1 Spec Ed Teacher'!$H$3</f>
        <v>0</v>
      </c>
      <c r="J544" s="7"/>
      <c r="K544" s="7"/>
      <c r="L544" s="7"/>
      <c r="M544" s="7"/>
      <c r="N544" s="7"/>
      <c r="O544" s="7"/>
      <c r="P544" s="7"/>
      <c r="Q54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44" s="7"/>
      <c r="S544" s="7"/>
      <c r="T544" s="1"/>
      <c r="U544" s="99"/>
      <c r="V544" s="7" t="str">
        <f t="shared" si="27"/>
        <v/>
      </c>
    </row>
    <row r="545" spans="2:22" x14ac:dyDescent="0.25">
      <c r="B545" s="1"/>
      <c r="F545" s="7">
        <f t="shared" si="25"/>
        <v>0</v>
      </c>
      <c r="G545" s="7"/>
      <c r="H545" s="7">
        <f t="shared" si="26"/>
        <v>0</v>
      </c>
      <c r="I545" s="7">
        <f>E545*'1 Spec Ed Teacher'!$H$3</f>
        <v>0</v>
      </c>
      <c r="J545" s="7"/>
      <c r="K545" s="7"/>
      <c r="L545" s="7"/>
      <c r="M545" s="7"/>
      <c r="N545" s="7"/>
      <c r="O545" s="7"/>
      <c r="P545" s="7"/>
      <c r="Q54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45" s="7"/>
      <c r="S545" s="7"/>
      <c r="T545" s="1"/>
      <c r="U545" s="99"/>
      <c r="V545" s="7" t="str">
        <f t="shared" si="27"/>
        <v/>
      </c>
    </row>
    <row r="546" spans="2:22" x14ac:dyDescent="0.25">
      <c r="B546" s="1"/>
      <c r="F546" s="7">
        <f t="shared" si="25"/>
        <v>0</v>
      </c>
      <c r="G546" s="7"/>
      <c r="H546" s="7">
        <f t="shared" si="26"/>
        <v>0</v>
      </c>
      <c r="I546" s="7">
        <f>E546*'1 Spec Ed Teacher'!$H$3</f>
        <v>0</v>
      </c>
      <c r="J546" s="7"/>
      <c r="K546" s="7"/>
      <c r="L546" s="7"/>
      <c r="M546" s="7"/>
      <c r="N546" s="7"/>
      <c r="O546" s="7"/>
      <c r="P546" s="7"/>
      <c r="Q54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46" s="7"/>
      <c r="S546" s="7"/>
      <c r="T546" s="1"/>
      <c r="U546" s="99"/>
      <c r="V546" s="7" t="str">
        <f t="shared" si="27"/>
        <v/>
      </c>
    </row>
    <row r="547" spans="2:22" x14ac:dyDescent="0.25">
      <c r="B547" s="1"/>
      <c r="F547" s="7">
        <f t="shared" si="25"/>
        <v>0</v>
      </c>
      <c r="G547" s="7"/>
      <c r="H547" s="7">
        <f t="shared" si="26"/>
        <v>0</v>
      </c>
      <c r="I547" s="7">
        <f>E547*'1 Spec Ed Teacher'!$H$3</f>
        <v>0</v>
      </c>
      <c r="J547" s="7"/>
      <c r="K547" s="7"/>
      <c r="L547" s="7"/>
      <c r="M547" s="7"/>
      <c r="N547" s="7"/>
      <c r="O547" s="7"/>
      <c r="P547" s="7"/>
      <c r="Q54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47" s="7"/>
      <c r="S547" s="7"/>
      <c r="T547" s="1"/>
      <c r="U547" s="99"/>
      <c r="V547" s="7" t="str">
        <f t="shared" si="27"/>
        <v/>
      </c>
    </row>
    <row r="548" spans="2:22" x14ac:dyDescent="0.25">
      <c r="B548" s="1"/>
      <c r="F548" s="7">
        <f t="shared" si="25"/>
        <v>0</v>
      </c>
      <c r="G548" s="7"/>
      <c r="H548" s="7">
        <f t="shared" si="26"/>
        <v>0</v>
      </c>
      <c r="I548" s="7">
        <f>E548*'1 Spec Ed Teacher'!$H$3</f>
        <v>0</v>
      </c>
      <c r="J548" s="7"/>
      <c r="K548" s="7"/>
      <c r="L548" s="7"/>
      <c r="M548" s="7"/>
      <c r="N548" s="7"/>
      <c r="O548" s="7"/>
      <c r="P548" s="7"/>
      <c r="Q54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48" s="7"/>
      <c r="S548" s="7"/>
      <c r="T548" s="1"/>
      <c r="U548" s="99"/>
      <c r="V548" s="7" t="str">
        <f t="shared" si="27"/>
        <v/>
      </c>
    </row>
    <row r="549" spans="2:22" x14ac:dyDescent="0.25">
      <c r="B549" s="1"/>
      <c r="F549" s="7">
        <f t="shared" si="25"/>
        <v>0</v>
      </c>
      <c r="G549" s="7"/>
      <c r="H549" s="7">
        <f t="shared" si="26"/>
        <v>0</v>
      </c>
      <c r="I549" s="7">
        <f>E549*'1 Spec Ed Teacher'!$H$3</f>
        <v>0</v>
      </c>
      <c r="J549" s="7"/>
      <c r="K549" s="7"/>
      <c r="L549" s="7"/>
      <c r="M549" s="7"/>
      <c r="N549" s="7"/>
      <c r="O549" s="7"/>
      <c r="P549" s="7"/>
      <c r="Q54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49" s="7"/>
      <c r="S549" s="7"/>
      <c r="T549" s="1"/>
      <c r="U549" s="99"/>
      <c r="V549" s="7" t="str">
        <f t="shared" si="27"/>
        <v/>
      </c>
    </row>
    <row r="550" spans="2:22" x14ac:dyDescent="0.25">
      <c r="B550" s="1"/>
      <c r="F550" s="7">
        <f t="shared" si="25"/>
        <v>0</v>
      </c>
      <c r="G550" s="7"/>
      <c r="H550" s="7">
        <f t="shared" si="26"/>
        <v>0</v>
      </c>
      <c r="I550" s="7">
        <f>E550*'1 Spec Ed Teacher'!$H$3</f>
        <v>0</v>
      </c>
      <c r="J550" s="7"/>
      <c r="K550" s="7"/>
      <c r="L550" s="7"/>
      <c r="M550" s="7"/>
      <c r="N550" s="7"/>
      <c r="O550" s="7"/>
      <c r="P550" s="7"/>
      <c r="Q55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50" s="7"/>
      <c r="S550" s="7"/>
      <c r="T550" s="1"/>
      <c r="U550" s="99"/>
      <c r="V550" s="7" t="str">
        <f t="shared" si="27"/>
        <v/>
      </c>
    </row>
    <row r="551" spans="2:22" x14ac:dyDescent="0.25">
      <c r="B551" s="1"/>
      <c r="F551" s="7">
        <f t="shared" si="25"/>
        <v>0</v>
      </c>
      <c r="G551" s="7"/>
      <c r="H551" s="7">
        <f t="shared" si="26"/>
        <v>0</v>
      </c>
      <c r="I551" s="7">
        <f>E551*'1 Spec Ed Teacher'!$H$3</f>
        <v>0</v>
      </c>
      <c r="J551" s="7"/>
      <c r="K551" s="7"/>
      <c r="L551" s="7"/>
      <c r="M551" s="7"/>
      <c r="N551" s="7"/>
      <c r="O551" s="7"/>
      <c r="P551" s="7"/>
      <c r="Q55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51" s="7"/>
      <c r="S551" s="7"/>
      <c r="T551" s="1"/>
      <c r="U551" s="99"/>
      <c r="V551" s="7" t="str">
        <f t="shared" si="27"/>
        <v/>
      </c>
    </row>
    <row r="552" spans="2:22" x14ac:dyDescent="0.25">
      <c r="B552" s="1"/>
      <c r="F552" s="7">
        <f t="shared" si="25"/>
        <v>0</v>
      </c>
      <c r="G552" s="7"/>
      <c r="H552" s="7">
        <f t="shared" si="26"/>
        <v>0</v>
      </c>
      <c r="I552" s="7">
        <f>E552*'1 Spec Ed Teacher'!$H$3</f>
        <v>0</v>
      </c>
      <c r="J552" s="7"/>
      <c r="K552" s="7"/>
      <c r="L552" s="7"/>
      <c r="M552" s="7"/>
      <c r="N552" s="7"/>
      <c r="O552" s="7"/>
      <c r="P552" s="7"/>
      <c r="Q55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52" s="7"/>
      <c r="S552" s="7"/>
      <c r="T552" s="1"/>
      <c r="U552" s="99"/>
      <c r="V552" s="7" t="str">
        <f t="shared" si="27"/>
        <v/>
      </c>
    </row>
    <row r="553" spans="2:22" x14ac:dyDescent="0.25">
      <c r="B553" s="1"/>
      <c r="F553" s="7">
        <f t="shared" si="25"/>
        <v>0</v>
      </c>
      <c r="G553" s="7"/>
      <c r="H553" s="7">
        <f t="shared" si="26"/>
        <v>0</v>
      </c>
      <c r="I553" s="7">
        <f>E553*'1 Spec Ed Teacher'!$H$3</f>
        <v>0</v>
      </c>
      <c r="J553" s="7"/>
      <c r="K553" s="7"/>
      <c r="L553" s="7"/>
      <c r="M553" s="7"/>
      <c r="N553" s="7"/>
      <c r="O553" s="7"/>
      <c r="P553" s="7"/>
      <c r="Q55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53" s="7"/>
      <c r="S553" s="7"/>
      <c r="T553" s="1"/>
      <c r="U553" s="99"/>
      <c r="V553" s="7" t="str">
        <f t="shared" si="27"/>
        <v/>
      </c>
    </row>
    <row r="554" spans="2:22" x14ac:dyDescent="0.25">
      <c r="B554" s="1"/>
      <c r="F554" s="7">
        <f t="shared" si="25"/>
        <v>0</v>
      </c>
      <c r="G554" s="7"/>
      <c r="H554" s="7">
        <f t="shared" si="26"/>
        <v>0</v>
      </c>
      <c r="I554" s="7">
        <f>E554*'1 Spec Ed Teacher'!$H$3</f>
        <v>0</v>
      </c>
      <c r="J554" s="7"/>
      <c r="K554" s="7"/>
      <c r="L554" s="7"/>
      <c r="M554" s="7"/>
      <c r="N554" s="7"/>
      <c r="O554" s="7"/>
      <c r="P554" s="7"/>
      <c r="Q55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54" s="7"/>
      <c r="S554" s="7"/>
      <c r="T554" s="1"/>
      <c r="U554" s="99"/>
      <c r="V554" s="7" t="str">
        <f t="shared" si="27"/>
        <v/>
      </c>
    </row>
    <row r="555" spans="2:22" x14ac:dyDescent="0.25">
      <c r="B555" s="1"/>
      <c r="F555" s="7">
        <f t="shared" si="25"/>
        <v>0</v>
      </c>
      <c r="G555" s="7"/>
      <c r="H555" s="7">
        <f t="shared" si="26"/>
        <v>0</v>
      </c>
      <c r="I555" s="7">
        <f>E555*'1 Spec Ed Teacher'!$H$3</f>
        <v>0</v>
      </c>
      <c r="J555" s="7"/>
      <c r="K555" s="7"/>
      <c r="L555" s="7"/>
      <c r="M555" s="7"/>
      <c r="N555" s="7"/>
      <c r="O555" s="7"/>
      <c r="P555" s="7"/>
      <c r="Q55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55" s="7"/>
      <c r="S555" s="7"/>
      <c r="T555" s="1"/>
      <c r="U555" s="99"/>
      <c r="V555" s="7" t="str">
        <f t="shared" si="27"/>
        <v/>
      </c>
    </row>
    <row r="556" spans="2:22" x14ac:dyDescent="0.25">
      <c r="B556" s="1"/>
      <c r="F556" s="7">
        <f t="shared" si="25"/>
        <v>0</v>
      </c>
      <c r="G556" s="7"/>
      <c r="H556" s="7">
        <f t="shared" si="26"/>
        <v>0</v>
      </c>
      <c r="I556" s="7">
        <f>E556*'1 Spec Ed Teacher'!$H$3</f>
        <v>0</v>
      </c>
      <c r="J556" s="7"/>
      <c r="K556" s="7"/>
      <c r="L556" s="7"/>
      <c r="M556" s="7"/>
      <c r="N556" s="7"/>
      <c r="O556" s="7"/>
      <c r="P556" s="7"/>
      <c r="Q55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56" s="7"/>
      <c r="S556" s="7"/>
      <c r="T556" s="1"/>
      <c r="U556" s="99"/>
      <c r="V556" s="7" t="str">
        <f t="shared" si="27"/>
        <v/>
      </c>
    </row>
    <row r="557" spans="2:22" x14ac:dyDescent="0.25">
      <c r="B557" s="1"/>
      <c r="F557" s="7">
        <f t="shared" si="25"/>
        <v>0</v>
      </c>
      <c r="G557" s="7"/>
      <c r="H557" s="7">
        <f t="shared" si="26"/>
        <v>0</v>
      </c>
      <c r="I557" s="7">
        <f>E557*'1 Spec Ed Teacher'!$H$3</f>
        <v>0</v>
      </c>
      <c r="J557" s="7"/>
      <c r="K557" s="7"/>
      <c r="L557" s="7"/>
      <c r="M557" s="7"/>
      <c r="N557" s="7"/>
      <c r="O557" s="7"/>
      <c r="P557" s="7"/>
      <c r="Q55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57" s="7"/>
      <c r="S557" s="7"/>
      <c r="T557" s="1"/>
      <c r="U557" s="99"/>
      <c r="V557" s="7" t="str">
        <f t="shared" si="27"/>
        <v/>
      </c>
    </row>
    <row r="558" spans="2:22" x14ac:dyDescent="0.25">
      <c r="B558" s="1"/>
      <c r="F558" s="7">
        <f t="shared" si="25"/>
        <v>0</v>
      </c>
      <c r="G558" s="7"/>
      <c r="H558" s="7">
        <f t="shared" si="26"/>
        <v>0</v>
      </c>
      <c r="I558" s="7">
        <f>E558*'1 Spec Ed Teacher'!$H$3</f>
        <v>0</v>
      </c>
      <c r="J558" s="7"/>
      <c r="K558" s="7"/>
      <c r="L558" s="7"/>
      <c r="M558" s="7"/>
      <c r="N558" s="7"/>
      <c r="O558" s="7"/>
      <c r="P558" s="7"/>
      <c r="Q55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58" s="7"/>
      <c r="S558" s="7"/>
      <c r="T558" s="1"/>
      <c r="U558" s="99"/>
      <c r="V558" s="7" t="str">
        <f t="shared" si="27"/>
        <v/>
      </c>
    </row>
    <row r="559" spans="2:22" x14ac:dyDescent="0.25">
      <c r="B559" s="1"/>
      <c r="F559" s="7">
        <f t="shared" si="25"/>
        <v>0</v>
      </c>
      <c r="G559" s="7"/>
      <c r="H559" s="7">
        <f t="shared" si="26"/>
        <v>0</v>
      </c>
      <c r="I559" s="7">
        <f>E559*'1 Spec Ed Teacher'!$H$3</f>
        <v>0</v>
      </c>
      <c r="J559" s="7"/>
      <c r="K559" s="7"/>
      <c r="L559" s="7"/>
      <c r="M559" s="7"/>
      <c r="N559" s="7"/>
      <c r="O559" s="7"/>
      <c r="P559" s="7"/>
      <c r="Q55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59" s="7"/>
      <c r="S559" s="7"/>
      <c r="T559" s="1"/>
      <c r="U559" s="99"/>
      <c r="V559" s="7" t="str">
        <f t="shared" si="27"/>
        <v/>
      </c>
    </row>
    <row r="560" spans="2:22" x14ac:dyDescent="0.25">
      <c r="B560" s="1"/>
      <c r="F560" s="7">
        <f t="shared" si="25"/>
        <v>0</v>
      </c>
      <c r="G560" s="7"/>
      <c r="H560" s="7">
        <f t="shared" si="26"/>
        <v>0</v>
      </c>
      <c r="I560" s="7">
        <f>E560*'1 Spec Ed Teacher'!$H$3</f>
        <v>0</v>
      </c>
      <c r="J560" s="7"/>
      <c r="K560" s="7"/>
      <c r="L560" s="7"/>
      <c r="M560" s="7"/>
      <c r="N560" s="7"/>
      <c r="O560" s="7"/>
      <c r="P560" s="7"/>
      <c r="Q56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60" s="7"/>
      <c r="S560" s="7"/>
      <c r="T560" s="1"/>
      <c r="U560" s="99"/>
      <c r="V560" s="7" t="str">
        <f t="shared" si="27"/>
        <v/>
      </c>
    </row>
    <row r="561" spans="2:22" x14ac:dyDescent="0.25">
      <c r="B561" s="1"/>
      <c r="F561" s="7">
        <f t="shared" si="25"/>
        <v>0</v>
      </c>
      <c r="G561" s="7"/>
      <c r="H561" s="7">
        <f t="shared" si="26"/>
        <v>0</v>
      </c>
      <c r="I561" s="7">
        <f>E561*'1 Spec Ed Teacher'!$H$3</f>
        <v>0</v>
      </c>
      <c r="J561" s="7"/>
      <c r="K561" s="7"/>
      <c r="L561" s="7"/>
      <c r="M561" s="7"/>
      <c r="N561" s="7"/>
      <c r="O561" s="7"/>
      <c r="P561" s="7"/>
      <c r="Q56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61" s="7"/>
      <c r="S561" s="7"/>
      <c r="T561" s="1"/>
      <c r="U561" s="99"/>
      <c r="V561" s="7" t="str">
        <f t="shared" si="27"/>
        <v/>
      </c>
    </row>
    <row r="562" spans="2:22" x14ac:dyDescent="0.25">
      <c r="B562" s="1"/>
      <c r="F562" s="7">
        <f t="shared" si="25"/>
        <v>0</v>
      </c>
      <c r="G562" s="7"/>
      <c r="H562" s="7">
        <f t="shared" si="26"/>
        <v>0</v>
      </c>
      <c r="I562" s="7">
        <f>E562*'1 Spec Ed Teacher'!$H$3</f>
        <v>0</v>
      </c>
      <c r="J562" s="7"/>
      <c r="K562" s="7"/>
      <c r="L562" s="7"/>
      <c r="M562" s="7"/>
      <c r="N562" s="7"/>
      <c r="O562" s="7"/>
      <c r="P562" s="7"/>
      <c r="Q56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62" s="7"/>
      <c r="S562" s="7"/>
      <c r="T562" s="1"/>
      <c r="U562" s="99"/>
      <c r="V562" s="7" t="str">
        <f t="shared" si="27"/>
        <v/>
      </c>
    </row>
    <row r="563" spans="2:22" x14ac:dyDescent="0.25">
      <c r="B563" s="1"/>
      <c r="F563" s="7">
        <f t="shared" si="25"/>
        <v>0</v>
      </c>
      <c r="G563" s="7"/>
      <c r="H563" s="7">
        <f t="shared" si="26"/>
        <v>0</v>
      </c>
      <c r="I563" s="7">
        <f>E563*'1 Spec Ed Teacher'!$H$3</f>
        <v>0</v>
      </c>
      <c r="J563" s="7"/>
      <c r="K563" s="7"/>
      <c r="L563" s="7"/>
      <c r="M563" s="7"/>
      <c r="N563" s="7"/>
      <c r="O563" s="7"/>
      <c r="P563" s="7"/>
      <c r="Q56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63" s="7"/>
      <c r="S563" s="7"/>
      <c r="T563" s="1"/>
      <c r="U563" s="99"/>
      <c r="V563" s="7" t="str">
        <f t="shared" si="27"/>
        <v/>
      </c>
    </row>
    <row r="564" spans="2:22" x14ac:dyDescent="0.25">
      <c r="B564" s="1"/>
      <c r="F564" s="7">
        <f t="shared" si="25"/>
        <v>0</v>
      </c>
      <c r="G564" s="7"/>
      <c r="H564" s="7">
        <f t="shared" si="26"/>
        <v>0</v>
      </c>
      <c r="I564" s="7">
        <f>E564*'1 Spec Ed Teacher'!$H$3</f>
        <v>0</v>
      </c>
      <c r="J564" s="7"/>
      <c r="K564" s="7"/>
      <c r="L564" s="7"/>
      <c r="M564" s="7"/>
      <c r="N564" s="7"/>
      <c r="O564" s="7"/>
      <c r="P564" s="7"/>
      <c r="Q56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64" s="7"/>
      <c r="S564" s="7"/>
      <c r="T564" s="1"/>
      <c r="U564" s="99"/>
      <c r="V564" s="7" t="str">
        <f t="shared" si="27"/>
        <v/>
      </c>
    </row>
    <row r="565" spans="2:22" x14ac:dyDescent="0.25">
      <c r="B565" s="1"/>
      <c r="F565" s="7">
        <f t="shared" si="25"/>
        <v>0</v>
      </c>
      <c r="G565" s="7"/>
      <c r="H565" s="7">
        <f t="shared" si="26"/>
        <v>0</v>
      </c>
      <c r="I565" s="7">
        <f>E565*'1 Spec Ed Teacher'!$H$3</f>
        <v>0</v>
      </c>
      <c r="J565" s="7"/>
      <c r="K565" s="7"/>
      <c r="L565" s="7"/>
      <c r="M565" s="7"/>
      <c r="N565" s="7"/>
      <c r="O565" s="7"/>
      <c r="P565" s="7"/>
      <c r="Q56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65" s="7"/>
      <c r="S565" s="7"/>
      <c r="T565" s="1"/>
      <c r="U565" s="99"/>
      <c r="V565" s="7" t="str">
        <f t="shared" si="27"/>
        <v/>
      </c>
    </row>
    <row r="566" spans="2:22" x14ac:dyDescent="0.25">
      <c r="B566" s="1"/>
      <c r="F566" s="7">
        <f t="shared" si="25"/>
        <v>0</v>
      </c>
      <c r="G566" s="7"/>
      <c r="H566" s="7">
        <f t="shared" si="26"/>
        <v>0</v>
      </c>
      <c r="I566" s="7">
        <f>E566*'1 Spec Ed Teacher'!$H$3</f>
        <v>0</v>
      </c>
      <c r="J566" s="7"/>
      <c r="K566" s="7"/>
      <c r="L566" s="7"/>
      <c r="M566" s="7"/>
      <c r="N566" s="7"/>
      <c r="O566" s="7"/>
      <c r="P566" s="7"/>
      <c r="Q56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66" s="7"/>
      <c r="S566" s="7"/>
      <c r="T566" s="1"/>
      <c r="U566" s="99"/>
      <c r="V566" s="7" t="str">
        <f t="shared" si="27"/>
        <v/>
      </c>
    </row>
    <row r="567" spans="2:22" x14ac:dyDescent="0.25">
      <c r="B567" s="1"/>
      <c r="F567" s="7">
        <f t="shared" si="25"/>
        <v>0</v>
      </c>
      <c r="G567" s="7"/>
      <c r="H567" s="7">
        <f t="shared" si="26"/>
        <v>0</v>
      </c>
      <c r="I567" s="7">
        <f>E567*'1 Spec Ed Teacher'!$H$3</f>
        <v>0</v>
      </c>
      <c r="J567" s="7"/>
      <c r="K567" s="7"/>
      <c r="L567" s="7"/>
      <c r="M567" s="7"/>
      <c r="N567" s="7"/>
      <c r="O567" s="7"/>
      <c r="P567" s="7"/>
      <c r="Q56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67" s="7"/>
      <c r="S567" s="7"/>
      <c r="T567" s="1"/>
      <c r="U567" s="99"/>
      <c r="V567" s="7" t="str">
        <f t="shared" si="27"/>
        <v/>
      </c>
    </row>
    <row r="568" spans="2:22" x14ac:dyDescent="0.25">
      <c r="B568" s="1"/>
      <c r="F568" s="7">
        <f t="shared" si="25"/>
        <v>0</v>
      </c>
      <c r="G568" s="7"/>
      <c r="H568" s="7">
        <f t="shared" si="26"/>
        <v>0</v>
      </c>
      <c r="I568" s="7">
        <f>E568*'1 Spec Ed Teacher'!$H$3</f>
        <v>0</v>
      </c>
      <c r="J568" s="7"/>
      <c r="K568" s="7"/>
      <c r="L568" s="7"/>
      <c r="M568" s="7"/>
      <c r="N568" s="7"/>
      <c r="O568" s="7"/>
      <c r="P568" s="7"/>
      <c r="Q56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68" s="7"/>
      <c r="S568" s="7"/>
      <c r="T568" s="1"/>
      <c r="U568" s="99"/>
      <c r="V568" s="7" t="str">
        <f t="shared" si="27"/>
        <v/>
      </c>
    </row>
    <row r="569" spans="2:22" x14ac:dyDescent="0.25">
      <c r="B569" s="1"/>
      <c r="F569" s="7">
        <f t="shared" si="25"/>
        <v>0</v>
      </c>
      <c r="G569" s="7"/>
      <c r="H569" s="7">
        <f t="shared" si="26"/>
        <v>0</v>
      </c>
      <c r="I569" s="7">
        <f>E569*'1 Spec Ed Teacher'!$H$3</f>
        <v>0</v>
      </c>
      <c r="J569" s="7"/>
      <c r="K569" s="7"/>
      <c r="L569" s="7"/>
      <c r="M569" s="7"/>
      <c r="N569" s="7"/>
      <c r="O569" s="7"/>
      <c r="P569" s="7"/>
      <c r="Q56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69" s="7"/>
      <c r="S569" s="7"/>
      <c r="T569" s="1"/>
      <c r="U569" s="99"/>
      <c r="V569" s="7" t="str">
        <f t="shared" si="27"/>
        <v/>
      </c>
    </row>
    <row r="570" spans="2:22" x14ac:dyDescent="0.25">
      <c r="B570" s="1"/>
      <c r="F570" s="7">
        <f t="shared" si="25"/>
        <v>0</v>
      </c>
      <c r="G570" s="7"/>
      <c r="H570" s="7">
        <f t="shared" si="26"/>
        <v>0</v>
      </c>
      <c r="I570" s="7">
        <f>E570*'1 Spec Ed Teacher'!$H$3</f>
        <v>0</v>
      </c>
      <c r="J570" s="7"/>
      <c r="K570" s="7"/>
      <c r="L570" s="7"/>
      <c r="M570" s="7"/>
      <c r="N570" s="7"/>
      <c r="O570" s="7"/>
      <c r="P570" s="7"/>
      <c r="Q57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70" s="7"/>
      <c r="S570" s="7"/>
      <c r="T570" s="1"/>
      <c r="U570" s="99"/>
      <c r="V570" s="7" t="str">
        <f t="shared" si="27"/>
        <v/>
      </c>
    </row>
    <row r="571" spans="2:22" x14ac:dyDescent="0.25">
      <c r="B571" s="1"/>
      <c r="F571" s="7">
        <f t="shared" si="25"/>
        <v>0</v>
      </c>
      <c r="G571" s="7"/>
      <c r="H571" s="7">
        <f t="shared" si="26"/>
        <v>0</v>
      </c>
      <c r="I571" s="7">
        <f>E571*'1 Spec Ed Teacher'!$H$3</f>
        <v>0</v>
      </c>
      <c r="J571" s="7"/>
      <c r="K571" s="7"/>
      <c r="L571" s="7"/>
      <c r="M571" s="7"/>
      <c r="N571" s="7"/>
      <c r="O571" s="7"/>
      <c r="P571" s="7"/>
      <c r="Q57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71" s="7"/>
      <c r="S571" s="7"/>
      <c r="T571" s="1"/>
      <c r="U571" s="99"/>
      <c r="V571" s="7" t="str">
        <f t="shared" si="27"/>
        <v/>
      </c>
    </row>
    <row r="572" spans="2:22" x14ac:dyDescent="0.25">
      <c r="B572" s="1"/>
      <c r="F572" s="7">
        <f t="shared" si="25"/>
        <v>0</v>
      </c>
      <c r="G572" s="7"/>
      <c r="H572" s="7">
        <f t="shared" si="26"/>
        <v>0</v>
      </c>
      <c r="I572" s="7">
        <f>E572*'1 Spec Ed Teacher'!$H$3</f>
        <v>0</v>
      </c>
      <c r="J572" s="7"/>
      <c r="K572" s="7"/>
      <c r="L572" s="7"/>
      <c r="M572" s="7"/>
      <c r="N572" s="7"/>
      <c r="O572" s="7"/>
      <c r="P572" s="7"/>
      <c r="Q57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72" s="7"/>
      <c r="S572" s="7"/>
      <c r="T572" s="1"/>
      <c r="U572" s="99"/>
      <c r="V572" s="7" t="str">
        <f t="shared" si="27"/>
        <v/>
      </c>
    </row>
    <row r="573" spans="2:22" x14ac:dyDescent="0.25">
      <c r="B573" s="1"/>
      <c r="F573" s="7">
        <f t="shared" si="25"/>
        <v>0</v>
      </c>
      <c r="G573" s="7"/>
      <c r="H573" s="7">
        <f t="shared" si="26"/>
        <v>0</v>
      </c>
      <c r="I573" s="7">
        <f>E573*'1 Spec Ed Teacher'!$H$3</f>
        <v>0</v>
      </c>
      <c r="J573" s="7"/>
      <c r="K573" s="7"/>
      <c r="L573" s="7"/>
      <c r="M573" s="7"/>
      <c r="N573" s="7"/>
      <c r="O573" s="7"/>
      <c r="P573" s="7"/>
      <c r="Q57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73" s="7"/>
      <c r="S573" s="7"/>
      <c r="T573" s="1"/>
      <c r="U573" s="99"/>
      <c r="V573" s="7" t="str">
        <f t="shared" si="27"/>
        <v/>
      </c>
    </row>
    <row r="574" spans="2:22" x14ac:dyDescent="0.25">
      <c r="B574" s="1"/>
      <c r="F574" s="7">
        <f t="shared" si="25"/>
        <v>0</v>
      </c>
      <c r="G574" s="7"/>
      <c r="H574" s="7">
        <f t="shared" si="26"/>
        <v>0</v>
      </c>
      <c r="I574" s="7">
        <f>E574*'1 Spec Ed Teacher'!$H$3</f>
        <v>0</v>
      </c>
      <c r="J574" s="7"/>
      <c r="K574" s="7"/>
      <c r="L574" s="7"/>
      <c r="M574" s="7"/>
      <c r="N574" s="7"/>
      <c r="O574" s="7"/>
      <c r="P574" s="7"/>
      <c r="Q57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74" s="7"/>
      <c r="S574" s="7"/>
      <c r="T574" s="1"/>
      <c r="U574" s="99"/>
      <c r="V574" s="7" t="str">
        <f t="shared" si="27"/>
        <v/>
      </c>
    </row>
    <row r="575" spans="2:22" x14ac:dyDescent="0.25">
      <c r="B575" s="1"/>
      <c r="F575" s="7">
        <f t="shared" si="25"/>
        <v>0</v>
      </c>
      <c r="G575" s="7"/>
      <c r="H575" s="7">
        <f t="shared" si="26"/>
        <v>0</v>
      </c>
      <c r="I575" s="7">
        <f>E575*'1 Spec Ed Teacher'!$H$3</f>
        <v>0</v>
      </c>
      <c r="J575" s="7"/>
      <c r="K575" s="7"/>
      <c r="L575" s="7"/>
      <c r="M575" s="7"/>
      <c r="N575" s="7"/>
      <c r="O575" s="7"/>
      <c r="P575" s="7"/>
      <c r="Q57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75" s="7"/>
      <c r="S575" s="7"/>
      <c r="T575" s="1"/>
      <c r="U575" s="99"/>
      <c r="V575" s="7" t="str">
        <f t="shared" si="27"/>
        <v/>
      </c>
    </row>
    <row r="576" spans="2:22" x14ac:dyDescent="0.25">
      <c r="B576" s="1"/>
      <c r="F576" s="7">
        <f t="shared" si="25"/>
        <v>0</v>
      </c>
      <c r="G576" s="7"/>
      <c r="H576" s="7">
        <f t="shared" si="26"/>
        <v>0</v>
      </c>
      <c r="I576" s="7">
        <f>E576*'1 Spec Ed Teacher'!$H$3</f>
        <v>0</v>
      </c>
      <c r="J576" s="7"/>
      <c r="K576" s="7"/>
      <c r="L576" s="7"/>
      <c r="M576" s="7"/>
      <c r="N576" s="7"/>
      <c r="O576" s="7"/>
      <c r="P576" s="7"/>
      <c r="Q57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76" s="7"/>
      <c r="S576" s="7"/>
      <c r="T576" s="1"/>
      <c r="U576" s="99"/>
      <c r="V576" s="7" t="str">
        <f t="shared" si="27"/>
        <v/>
      </c>
    </row>
    <row r="577" spans="2:22" x14ac:dyDescent="0.25">
      <c r="B577" s="1"/>
      <c r="F577" s="7">
        <f t="shared" si="25"/>
        <v>0</v>
      </c>
      <c r="G577" s="7"/>
      <c r="H577" s="7">
        <f t="shared" si="26"/>
        <v>0</v>
      </c>
      <c r="I577" s="7">
        <f>E577*'1 Spec Ed Teacher'!$H$3</f>
        <v>0</v>
      </c>
      <c r="J577" s="7"/>
      <c r="K577" s="7"/>
      <c r="L577" s="7"/>
      <c r="M577" s="7"/>
      <c r="N577" s="7"/>
      <c r="O577" s="7"/>
      <c r="P577" s="7"/>
      <c r="Q57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77" s="7"/>
      <c r="S577" s="7"/>
      <c r="T577" s="1"/>
      <c r="U577" s="99"/>
      <c r="V577" s="7" t="str">
        <f t="shared" si="27"/>
        <v/>
      </c>
    </row>
    <row r="578" spans="2:22" x14ac:dyDescent="0.25">
      <c r="B578" s="1"/>
      <c r="F578" s="7">
        <f t="shared" si="25"/>
        <v>0</v>
      </c>
      <c r="G578" s="7"/>
      <c r="H578" s="7">
        <f t="shared" si="26"/>
        <v>0</v>
      </c>
      <c r="I578" s="7">
        <f>E578*'1 Spec Ed Teacher'!$H$3</f>
        <v>0</v>
      </c>
      <c r="J578" s="7"/>
      <c r="K578" s="7"/>
      <c r="L578" s="7"/>
      <c r="M578" s="7"/>
      <c r="N578" s="7"/>
      <c r="O578" s="7"/>
      <c r="P578" s="7"/>
      <c r="Q57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78" s="7"/>
      <c r="S578" s="7"/>
      <c r="T578" s="1"/>
      <c r="U578" s="99"/>
      <c r="V578" s="7" t="str">
        <f t="shared" si="27"/>
        <v/>
      </c>
    </row>
    <row r="579" spans="2:22" x14ac:dyDescent="0.25">
      <c r="B579" s="1"/>
      <c r="F579" s="7">
        <f t="shared" si="25"/>
        <v>0</v>
      </c>
      <c r="G579" s="7"/>
      <c r="H579" s="7">
        <f t="shared" si="26"/>
        <v>0</v>
      </c>
      <c r="I579" s="7">
        <f>E579*'1 Spec Ed Teacher'!$H$3</f>
        <v>0</v>
      </c>
      <c r="J579" s="7"/>
      <c r="K579" s="7"/>
      <c r="L579" s="7"/>
      <c r="M579" s="7"/>
      <c r="N579" s="7"/>
      <c r="O579" s="7"/>
      <c r="P579" s="7"/>
      <c r="Q57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79" s="7"/>
      <c r="S579" s="7"/>
      <c r="T579" s="1"/>
      <c r="U579" s="99"/>
      <c r="V579" s="7" t="str">
        <f t="shared" si="27"/>
        <v/>
      </c>
    </row>
    <row r="580" spans="2:22" x14ac:dyDescent="0.25">
      <c r="B580" s="1"/>
      <c r="F580" s="7">
        <f t="shared" si="25"/>
        <v>0</v>
      </c>
      <c r="G580" s="7"/>
      <c r="H580" s="7">
        <f t="shared" si="26"/>
        <v>0</v>
      </c>
      <c r="I580" s="7">
        <f>E580*'1 Spec Ed Teacher'!$H$3</f>
        <v>0</v>
      </c>
      <c r="J580" s="7"/>
      <c r="K580" s="7"/>
      <c r="L580" s="7"/>
      <c r="M580" s="7"/>
      <c r="N580" s="7"/>
      <c r="O580" s="7"/>
      <c r="P580" s="7"/>
      <c r="Q58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80" s="7"/>
      <c r="S580" s="7"/>
      <c r="T580" s="1"/>
      <c r="U580" s="99"/>
      <c r="V580" s="7" t="str">
        <f t="shared" si="27"/>
        <v/>
      </c>
    </row>
    <row r="581" spans="2:22" x14ac:dyDescent="0.25">
      <c r="B581" s="1"/>
      <c r="F581" s="7">
        <f t="shared" ref="F581:F644" si="28">E581*0.14</f>
        <v>0</v>
      </c>
      <c r="G581" s="7"/>
      <c r="H581" s="7">
        <f t="shared" ref="H581:H644" si="29">E581*0.0145</f>
        <v>0</v>
      </c>
      <c r="I581" s="7">
        <f>E581*'1 Spec Ed Teacher'!$H$3</f>
        <v>0</v>
      </c>
      <c r="J581" s="7"/>
      <c r="K581" s="7"/>
      <c r="L581" s="7"/>
      <c r="M581" s="7"/>
      <c r="N581" s="7"/>
      <c r="O581" s="7"/>
      <c r="P581" s="7"/>
      <c r="Q58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81" s="7"/>
      <c r="S581" s="7"/>
      <c r="T581" s="1"/>
      <c r="U581" s="99"/>
      <c r="V581" s="7" t="str">
        <f t="shared" ref="V581:V644" si="30">IFERROR(IF(S581&gt;0,S581/T581*U581,Q581/T581*U581),"")</f>
        <v/>
      </c>
    </row>
    <row r="582" spans="2:22" x14ac:dyDescent="0.25">
      <c r="B582" s="1"/>
      <c r="F582" s="7">
        <f t="shared" si="28"/>
        <v>0</v>
      </c>
      <c r="G582" s="7"/>
      <c r="H582" s="7">
        <f t="shared" si="29"/>
        <v>0</v>
      </c>
      <c r="I582" s="7">
        <f>E582*'1 Spec Ed Teacher'!$H$3</f>
        <v>0</v>
      </c>
      <c r="J582" s="7"/>
      <c r="K582" s="7"/>
      <c r="L582" s="7"/>
      <c r="M582" s="7"/>
      <c r="N582" s="7"/>
      <c r="O582" s="7"/>
      <c r="P582" s="7"/>
      <c r="Q58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82" s="7"/>
      <c r="S582" s="7"/>
      <c r="T582" s="1"/>
      <c r="U582" s="99"/>
      <c r="V582" s="7" t="str">
        <f t="shared" si="30"/>
        <v/>
      </c>
    </row>
    <row r="583" spans="2:22" x14ac:dyDescent="0.25">
      <c r="B583" s="1"/>
      <c r="F583" s="7">
        <f t="shared" si="28"/>
        <v>0</v>
      </c>
      <c r="G583" s="7"/>
      <c r="H583" s="7">
        <f t="shared" si="29"/>
        <v>0</v>
      </c>
      <c r="I583" s="7">
        <f>E583*'1 Spec Ed Teacher'!$H$3</f>
        <v>0</v>
      </c>
      <c r="J583" s="7"/>
      <c r="K583" s="7"/>
      <c r="L583" s="7"/>
      <c r="M583" s="7"/>
      <c r="N583" s="7"/>
      <c r="O583" s="7"/>
      <c r="P583" s="7"/>
      <c r="Q58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83" s="7"/>
      <c r="S583" s="7"/>
      <c r="T583" s="1"/>
      <c r="U583" s="99"/>
      <c r="V583" s="7" t="str">
        <f t="shared" si="30"/>
        <v/>
      </c>
    </row>
    <row r="584" spans="2:22" x14ac:dyDescent="0.25">
      <c r="B584" s="1"/>
      <c r="F584" s="7">
        <f t="shared" si="28"/>
        <v>0</v>
      </c>
      <c r="G584" s="7"/>
      <c r="H584" s="7">
        <f t="shared" si="29"/>
        <v>0</v>
      </c>
      <c r="I584" s="7">
        <f>E584*'1 Spec Ed Teacher'!$H$3</f>
        <v>0</v>
      </c>
      <c r="J584" s="7"/>
      <c r="K584" s="7"/>
      <c r="L584" s="7"/>
      <c r="M584" s="7"/>
      <c r="N584" s="7"/>
      <c r="O584" s="7"/>
      <c r="P584" s="7"/>
      <c r="Q58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84" s="7"/>
      <c r="S584" s="7"/>
      <c r="T584" s="1"/>
      <c r="U584" s="99"/>
      <c r="V584" s="7" t="str">
        <f t="shared" si="30"/>
        <v/>
      </c>
    </row>
    <row r="585" spans="2:22" x14ac:dyDescent="0.25">
      <c r="B585" s="1"/>
      <c r="F585" s="7">
        <f t="shared" si="28"/>
        <v>0</v>
      </c>
      <c r="G585" s="7"/>
      <c r="H585" s="7">
        <f t="shared" si="29"/>
        <v>0</v>
      </c>
      <c r="I585" s="7">
        <f>E585*'1 Spec Ed Teacher'!$H$3</f>
        <v>0</v>
      </c>
      <c r="J585" s="7"/>
      <c r="K585" s="7"/>
      <c r="L585" s="7"/>
      <c r="M585" s="7"/>
      <c r="N585" s="7"/>
      <c r="O585" s="7"/>
      <c r="P585" s="7"/>
      <c r="Q58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85" s="7"/>
      <c r="S585" s="7"/>
      <c r="T585" s="1"/>
      <c r="U585" s="99"/>
      <c r="V585" s="7" t="str">
        <f t="shared" si="30"/>
        <v/>
      </c>
    </row>
    <row r="586" spans="2:22" x14ac:dyDescent="0.25">
      <c r="B586" s="1"/>
      <c r="F586" s="7">
        <f t="shared" si="28"/>
        <v>0</v>
      </c>
      <c r="G586" s="7"/>
      <c r="H586" s="7">
        <f t="shared" si="29"/>
        <v>0</v>
      </c>
      <c r="I586" s="7">
        <f>E586*'1 Spec Ed Teacher'!$H$3</f>
        <v>0</v>
      </c>
      <c r="J586" s="7"/>
      <c r="K586" s="7"/>
      <c r="L586" s="7"/>
      <c r="M586" s="7"/>
      <c r="N586" s="7"/>
      <c r="O586" s="7"/>
      <c r="P586" s="7"/>
      <c r="Q58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86" s="7"/>
      <c r="S586" s="7"/>
      <c r="T586" s="1"/>
      <c r="U586" s="99"/>
      <c r="V586" s="7" t="str">
        <f t="shared" si="30"/>
        <v/>
      </c>
    </row>
    <row r="587" spans="2:22" x14ac:dyDescent="0.25">
      <c r="B587" s="1"/>
      <c r="F587" s="7">
        <f t="shared" si="28"/>
        <v>0</v>
      </c>
      <c r="G587" s="7"/>
      <c r="H587" s="7">
        <f t="shared" si="29"/>
        <v>0</v>
      </c>
      <c r="I587" s="7">
        <f>E587*'1 Spec Ed Teacher'!$H$3</f>
        <v>0</v>
      </c>
      <c r="J587" s="7"/>
      <c r="K587" s="7"/>
      <c r="L587" s="7"/>
      <c r="M587" s="7"/>
      <c r="N587" s="7"/>
      <c r="O587" s="7"/>
      <c r="P587" s="7"/>
      <c r="Q58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87" s="7"/>
      <c r="S587" s="7"/>
      <c r="T587" s="1"/>
      <c r="U587" s="99"/>
      <c r="V587" s="7" t="str">
        <f t="shared" si="30"/>
        <v/>
      </c>
    </row>
    <row r="588" spans="2:22" x14ac:dyDescent="0.25">
      <c r="B588" s="1"/>
      <c r="F588" s="7">
        <f t="shared" si="28"/>
        <v>0</v>
      </c>
      <c r="G588" s="7"/>
      <c r="H588" s="7">
        <f t="shared" si="29"/>
        <v>0</v>
      </c>
      <c r="I588" s="7">
        <f>E588*'1 Spec Ed Teacher'!$H$3</f>
        <v>0</v>
      </c>
      <c r="J588" s="7"/>
      <c r="K588" s="7"/>
      <c r="L588" s="7"/>
      <c r="M588" s="7"/>
      <c r="N588" s="7"/>
      <c r="O588" s="7"/>
      <c r="P588" s="7"/>
      <c r="Q58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88" s="7"/>
      <c r="S588" s="7"/>
      <c r="T588" s="1"/>
      <c r="U588" s="99"/>
      <c r="V588" s="7" t="str">
        <f t="shared" si="30"/>
        <v/>
      </c>
    </row>
    <row r="589" spans="2:22" x14ac:dyDescent="0.25">
      <c r="B589" s="1"/>
      <c r="F589" s="7">
        <f t="shared" si="28"/>
        <v>0</v>
      </c>
      <c r="G589" s="7"/>
      <c r="H589" s="7">
        <f t="shared" si="29"/>
        <v>0</v>
      </c>
      <c r="I589" s="7">
        <f>E589*'1 Spec Ed Teacher'!$H$3</f>
        <v>0</v>
      </c>
      <c r="J589" s="7"/>
      <c r="K589" s="7"/>
      <c r="L589" s="7"/>
      <c r="M589" s="7"/>
      <c r="N589" s="7"/>
      <c r="O589" s="7"/>
      <c r="P589" s="7"/>
      <c r="Q58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89" s="7"/>
      <c r="S589" s="7"/>
      <c r="T589" s="1"/>
      <c r="U589" s="99"/>
      <c r="V589" s="7" t="str">
        <f t="shared" si="30"/>
        <v/>
      </c>
    </row>
    <row r="590" spans="2:22" x14ac:dyDescent="0.25">
      <c r="B590" s="1"/>
      <c r="F590" s="7">
        <f t="shared" si="28"/>
        <v>0</v>
      </c>
      <c r="G590" s="7"/>
      <c r="H590" s="7">
        <f t="shared" si="29"/>
        <v>0</v>
      </c>
      <c r="I590" s="7">
        <f>E590*'1 Spec Ed Teacher'!$H$3</f>
        <v>0</v>
      </c>
      <c r="J590" s="7"/>
      <c r="K590" s="7"/>
      <c r="L590" s="7"/>
      <c r="M590" s="7"/>
      <c r="N590" s="7"/>
      <c r="O590" s="7"/>
      <c r="P590" s="7"/>
      <c r="Q59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90" s="7"/>
      <c r="S590" s="7"/>
      <c r="T590" s="1"/>
      <c r="U590" s="99"/>
      <c r="V590" s="7" t="str">
        <f t="shared" si="30"/>
        <v/>
      </c>
    </row>
    <row r="591" spans="2:22" x14ac:dyDescent="0.25">
      <c r="B591" s="1"/>
      <c r="F591" s="7">
        <f t="shared" si="28"/>
        <v>0</v>
      </c>
      <c r="G591" s="7"/>
      <c r="H591" s="7">
        <f t="shared" si="29"/>
        <v>0</v>
      </c>
      <c r="I591" s="7">
        <f>E591*'1 Spec Ed Teacher'!$H$3</f>
        <v>0</v>
      </c>
      <c r="J591" s="7"/>
      <c r="K591" s="7"/>
      <c r="L591" s="7"/>
      <c r="M591" s="7"/>
      <c r="N591" s="7"/>
      <c r="O591" s="7"/>
      <c r="P591" s="7"/>
      <c r="Q59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91" s="7"/>
      <c r="S591" s="7"/>
      <c r="T591" s="1"/>
      <c r="U591" s="99"/>
      <c r="V591" s="7" t="str">
        <f t="shared" si="30"/>
        <v/>
      </c>
    </row>
    <row r="592" spans="2:22" x14ac:dyDescent="0.25">
      <c r="B592" s="1"/>
      <c r="F592" s="7">
        <f t="shared" si="28"/>
        <v>0</v>
      </c>
      <c r="G592" s="7"/>
      <c r="H592" s="7">
        <f t="shared" si="29"/>
        <v>0</v>
      </c>
      <c r="I592" s="7">
        <f>E592*'1 Spec Ed Teacher'!$H$3</f>
        <v>0</v>
      </c>
      <c r="J592" s="7"/>
      <c r="K592" s="7"/>
      <c r="L592" s="7"/>
      <c r="M592" s="7"/>
      <c r="N592" s="7"/>
      <c r="O592" s="7"/>
      <c r="P592" s="7"/>
      <c r="Q59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92" s="7"/>
      <c r="S592" s="7"/>
      <c r="T592" s="1"/>
      <c r="U592" s="99"/>
      <c r="V592" s="7" t="str">
        <f t="shared" si="30"/>
        <v/>
      </c>
    </row>
    <row r="593" spans="2:22" x14ac:dyDescent="0.25">
      <c r="B593" s="1"/>
      <c r="F593" s="7">
        <f t="shared" si="28"/>
        <v>0</v>
      </c>
      <c r="G593" s="7"/>
      <c r="H593" s="7">
        <f t="shared" si="29"/>
        <v>0</v>
      </c>
      <c r="I593" s="7">
        <f>E593*'1 Spec Ed Teacher'!$H$3</f>
        <v>0</v>
      </c>
      <c r="J593" s="7"/>
      <c r="K593" s="7"/>
      <c r="L593" s="7"/>
      <c r="M593" s="7"/>
      <c r="N593" s="7"/>
      <c r="O593" s="7"/>
      <c r="P593" s="7"/>
      <c r="Q59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93" s="7"/>
      <c r="S593" s="7"/>
      <c r="T593" s="1"/>
      <c r="U593" s="99"/>
      <c r="V593" s="7" t="str">
        <f t="shared" si="30"/>
        <v/>
      </c>
    </row>
    <row r="594" spans="2:22" x14ac:dyDescent="0.25">
      <c r="B594" s="1"/>
      <c r="F594" s="7">
        <f t="shared" si="28"/>
        <v>0</v>
      </c>
      <c r="G594" s="7"/>
      <c r="H594" s="7">
        <f t="shared" si="29"/>
        <v>0</v>
      </c>
      <c r="I594" s="7">
        <f>E594*'1 Spec Ed Teacher'!$H$3</f>
        <v>0</v>
      </c>
      <c r="J594" s="7"/>
      <c r="K594" s="7"/>
      <c r="L594" s="7"/>
      <c r="M594" s="7"/>
      <c r="N594" s="7"/>
      <c r="O594" s="7"/>
      <c r="P594" s="7"/>
      <c r="Q59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94" s="7"/>
      <c r="S594" s="7"/>
      <c r="T594" s="1"/>
      <c r="U594" s="99"/>
      <c r="V594" s="7" t="str">
        <f t="shared" si="30"/>
        <v/>
      </c>
    </row>
    <row r="595" spans="2:22" x14ac:dyDescent="0.25">
      <c r="B595" s="1"/>
      <c r="F595" s="7">
        <f t="shared" si="28"/>
        <v>0</v>
      </c>
      <c r="G595" s="7"/>
      <c r="H595" s="7">
        <f t="shared" si="29"/>
        <v>0</v>
      </c>
      <c r="I595" s="7">
        <f>E595*'1 Spec Ed Teacher'!$H$3</f>
        <v>0</v>
      </c>
      <c r="J595" s="7"/>
      <c r="K595" s="7"/>
      <c r="L595" s="7"/>
      <c r="M595" s="7"/>
      <c r="N595" s="7"/>
      <c r="O595" s="7"/>
      <c r="P595" s="7"/>
      <c r="Q59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95" s="7"/>
      <c r="S595" s="7"/>
      <c r="T595" s="1"/>
      <c r="U595" s="99"/>
      <c r="V595" s="7" t="str">
        <f t="shared" si="30"/>
        <v/>
      </c>
    </row>
    <row r="596" spans="2:22" x14ac:dyDescent="0.25">
      <c r="B596" s="1"/>
      <c r="F596" s="7">
        <f t="shared" si="28"/>
        <v>0</v>
      </c>
      <c r="G596" s="7"/>
      <c r="H596" s="7">
        <f t="shared" si="29"/>
        <v>0</v>
      </c>
      <c r="I596" s="7">
        <f>E596*'1 Spec Ed Teacher'!$H$3</f>
        <v>0</v>
      </c>
      <c r="J596" s="7"/>
      <c r="K596" s="7"/>
      <c r="L596" s="7"/>
      <c r="M596" s="7"/>
      <c r="N596" s="7"/>
      <c r="O596" s="7"/>
      <c r="P596" s="7"/>
      <c r="Q59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96" s="7"/>
      <c r="S596" s="7"/>
      <c r="T596" s="1"/>
      <c r="U596" s="99"/>
      <c r="V596" s="7" t="str">
        <f t="shared" si="30"/>
        <v/>
      </c>
    </row>
    <row r="597" spans="2:22" x14ac:dyDescent="0.25">
      <c r="B597" s="1"/>
      <c r="F597" s="7">
        <f t="shared" si="28"/>
        <v>0</v>
      </c>
      <c r="G597" s="7"/>
      <c r="H597" s="7">
        <f t="shared" si="29"/>
        <v>0</v>
      </c>
      <c r="I597" s="7">
        <f>E597*'1 Spec Ed Teacher'!$H$3</f>
        <v>0</v>
      </c>
      <c r="J597" s="7"/>
      <c r="K597" s="7"/>
      <c r="L597" s="7"/>
      <c r="M597" s="7"/>
      <c r="N597" s="7"/>
      <c r="O597" s="7"/>
      <c r="P597" s="7"/>
      <c r="Q59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97" s="7"/>
      <c r="S597" s="7"/>
      <c r="T597" s="1"/>
      <c r="U597" s="99"/>
      <c r="V597" s="7" t="str">
        <f t="shared" si="30"/>
        <v/>
      </c>
    </row>
    <row r="598" spans="2:22" x14ac:dyDescent="0.25">
      <c r="B598" s="1"/>
      <c r="F598" s="7">
        <f t="shared" si="28"/>
        <v>0</v>
      </c>
      <c r="G598" s="7"/>
      <c r="H598" s="7">
        <f t="shared" si="29"/>
        <v>0</v>
      </c>
      <c r="I598" s="7">
        <f>E598*'1 Spec Ed Teacher'!$H$3</f>
        <v>0</v>
      </c>
      <c r="J598" s="7"/>
      <c r="K598" s="7"/>
      <c r="L598" s="7"/>
      <c r="M598" s="7"/>
      <c r="N598" s="7"/>
      <c r="O598" s="7"/>
      <c r="P598" s="7"/>
      <c r="Q59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98" s="7"/>
      <c r="S598" s="7"/>
      <c r="T598" s="1"/>
      <c r="U598" s="99"/>
      <c r="V598" s="7" t="str">
        <f t="shared" si="30"/>
        <v/>
      </c>
    </row>
    <row r="599" spans="2:22" x14ac:dyDescent="0.25">
      <c r="B599" s="1"/>
      <c r="F599" s="7">
        <f t="shared" si="28"/>
        <v>0</v>
      </c>
      <c r="G599" s="7"/>
      <c r="H599" s="7">
        <f t="shared" si="29"/>
        <v>0</v>
      </c>
      <c r="I599" s="7">
        <f>E599*'1 Spec Ed Teacher'!$H$3</f>
        <v>0</v>
      </c>
      <c r="J599" s="7"/>
      <c r="K599" s="7"/>
      <c r="L599" s="7"/>
      <c r="M599" s="7"/>
      <c r="N599" s="7"/>
      <c r="O599" s="7"/>
      <c r="P599" s="7"/>
      <c r="Q59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599" s="7"/>
      <c r="S599" s="7"/>
      <c r="T599" s="1"/>
      <c r="U599" s="99"/>
      <c r="V599" s="7" t="str">
        <f t="shared" si="30"/>
        <v/>
      </c>
    </row>
    <row r="600" spans="2:22" x14ac:dyDescent="0.25">
      <c r="B600" s="1"/>
      <c r="F600" s="7">
        <f t="shared" si="28"/>
        <v>0</v>
      </c>
      <c r="G600" s="7"/>
      <c r="H600" s="7">
        <f t="shared" si="29"/>
        <v>0</v>
      </c>
      <c r="I600" s="7">
        <f>E600*'1 Spec Ed Teacher'!$H$3</f>
        <v>0</v>
      </c>
      <c r="J600" s="7"/>
      <c r="K600" s="7"/>
      <c r="L600" s="7"/>
      <c r="M600" s="7"/>
      <c r="N600" s="7"/>
      <c r="O600" s="7"/>
      <c r="P600" s="7"/>
      <c r="Q60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00" s="7"/>
      <c r="S600" s="7"/>
      <c r="T600" s="1"/>
      <c r="U600" s="99"/>
      <c r="V600" s="7" t="str">
        <f t="shared" si="30"/>
        <v/>
      </c>
    </row>
    <row r="601" spans="2:22" x14ac:dyDescent="0.25">
      <c r="B601" s="1"/>
      <c r="F601" s="7">
        <f t="shared" si="28"/>
        <v>0</v>
      </c>
      <c r="G601" s="7"/>
      <c r="H601" s="7">
        <f t="shared" si="29"/>
        <v>0</v>
      </c>
      <c r="I601" s="7">
        <f>E601*'1 Spec Ed Teacher'!$H$3</f>
        <v>0</v>
      </c>
      <c r="J601" s="7"/>
      <c r="K601" s="7"/>
      <c r="L601" s="7"/>
      <c r="M601" s="7"/>
      <c r="N601" s="7"/>
      <c r="O601" s="7"/>
      <c r="P601" s="7"/>
      <c r="Q60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01" s="7"/>
      <c r="S601" s="7"/>
      <c r="T601" s="1"/>
      <c r="U601" s="99"/>
      <c r="V601" s="7" t="str">
        <f t="shared" si="30"/>
        <v/>
      </c>
    </row>
    <row r="602" spans="2:22" x14ac:dyDescent="0.25">
      <c r="B602" s="1"/>
      <c r="F602" s="7">
        <f t="shared" si="28"/>
        <v>0</v>
      </c>
      <c r="G602" s="7"/>
      <c r="H602" s="7">
        <f t="shared" si="29"/>
        <v>0</v>
      </c>
      <c r="I602" s="7">
        <f>E602*'1 Spec Ed Teacher'!$H$3</f>
        <v>0</v>
      </c>
      <c r="J602" s="7"/>
      <c r="K602" s="7"/>
      <c r="L602" s="7"/>
      <c r="M602" s="7"/>
      <c r="N602" s="7"/>
      <c r="O602" s="7"/>
      <c r="P602" s="7"/>
      <c r="Q60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02" s="7"/>
      <c r="S602" s="7"/>
      <c r="T602" s="1"/>
      <c r="U602" s="99"/>
      <c r="V602" s="7" t="str">
        <f t="shared" si="30"/>
        <v/>
      </c>
    </row>
    <row r="603" spans="2:22" x14ac:dyDescent="0.25">
      <c r="B603" s="1"/>
      <c r="F603" s="7">
        <f t="shared" si="28"/>
        <v>0</v>
      </c>
      <c r="G603" s="7"/>
      <c r="H603" s="7">
        <f t="shared" si="29"/>
        <v>0</v>
      </c>
      <c r="I603" s="7">
        <f>E603*'1 Spec Ed Teacher'!$H$3</f>
        <v>0</v>
      </c>
      <c r="J603" s="7"/>
      <c r="K603" s="7"/>
      <c r="L603" s="7"/>
      <c r="M603" s="7"/>
      <c r="N603" s="7"/>
      <c r="O603" s="7"/>
      <c r="P603" s="7"/>
      <c r="Q60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03" s="7"/>
      <c r="S603" s="7"/>
      <c r="T603" s="1"/>
      <c r="U603" s="99"/>
      <c r="V603" s="7" t="str">
        <f t="shared" si="30"/>
        <v/>
      </c>
    </row>
    <row r="604" spans="2:22" x14ac:dyDescent="0.25">
      <c r="B604" s="1"/>
      <c r="F604" s="7">
        <f t="shared" si="28"/>
        <v>0</v>
      </c>
      <c r="G604" s="7"/>
      <c r="H604" s="7">
        <f t="shared" si="29"/>
        <v>0</v>
      </c>
      <c r="I604" s="7">
        <f>E604*'1 Spec Ed Teacher'!$H$3</f>
        <v>0</v>
      </c>
      <c r="J604" s="7"/>
      <c r="K604" s="7"/>
      <c r="L604" s="7"/>
      <c r="M604" s="7"/>
      <c r="N604" s="7"/>
      <c r="O604" s="7"/>
      <c r="P604" s="7"/>
      <c r="Q60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04" s="7"/>
      <c r="S604" s="7"/>
      <c r="T604" s="1"/>
      <c r="U604" s="99"/>
      <c r="V604" s="7" t="str">
        <f t="shared" si="30"/>
        <v/>
      </c>
    </row>
    <row r="605" spans="2:22" x14ac:dyDescent="0.25">
      <c r="B605" s="1"/>
      <c r="F605" s="7">
        <f t="shared" si="28"/>
        <v>0</v>
      </c>
      <c r="G605" s="7"/>
      <c r="H605" s="7">
        <f t="shared" si="29"/>
        <v>0</v>
      </c>
      <c r="I605" s="7">
        <f>E605*'1 Spec Ed Teacher'!$H$3</f>
        <v>0</v>
      </c>
      <c r="J605" s="7"/>
      <c r="K605" s="7"/>
      <c r="L605" s="7"/>
      <c r="M605" s="7"/>
      <c r="N605" s="7"/>
      <c r="O605" s="7"/>
      <c r="P605" s="7"/>
      <c r="Q60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05" s="7"/>
      <c r="S605" s="7"/>
      <c r="T605" s="1"/>
      <c r="U605" s="99"/>
      <c r="V605" s="7" t="str">
        <f t="shared" si="30"/>
        <v/>
      </c>
    </row>
    <row r="606" spans="2:22" x14ac:dyDescent="0.25">
      <c r="B606" s="1"/>
      <c r="F606" s="7">
        <f t="shared" si="28"/>
        <v>0</v>
      </c>
      <c r="G606" s="7"/>
      <c r="H606" s="7">
        <f t="shared" si="29"/>
        <v>0</v>
      </c>
      <c r="I606" s="7">
        <f>E606*'1 Spec Ed Teacher'!$H$3</f>
        <v>0</v>
      </c>
      <c r="J606" s="7"/>
      <c r="K606" s="7"/>
      <c r="L606" s="7"/>
      <c r="M606" s="7"/>
      <c r="N606" s="7"/>
      <c r="O606" s="7"/>
      <c r="P606" s="7"/>
      <c r="Q60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06" s="7"/>
      <c r="S606" s="7"/>
      <c r="T606" s="1"/>
      <c r="U606" s="99"/>
      <c r="V606" s="7" t="str">
        <f t="shared" si="30"/>
        <v/>
      </c>
    </row>
    <row r="607" spans="2:22" x14ac:dyDescent="0.25">
      <c r="B607" s="1"/>
      <c r="F607" s="7">
        <f t="shared" si="28"/>
        <v>0</v>
      </c>
      <c r="G607" s="7"/>
      <c r="H607" s="7">
        <f t="shared" si="29"/>
        <v>0</v>
      </c>
      <c r="I607" s="7">
        <f>E607*'1 Spec Ed Teacher'!$H$3</f>
        <v>0</v>
      </c>
      <c r="J607" s="7"/>
      <c r="K607" s="7"/>
      <c r="L607" s="7"/>
      <c r="M607" s="7"/>
      <c r="N607" s="7"/>
      <c r="O607" s="7"/>
      <c r="P607" s="7"/>
      <c r="Q60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07" s="7"/>
      <c r="S607" s="7"/>
      <c r="T607" s="1"/>
      <c r="U607" s="99"/>
      <c r="V607" s="7" t="str">
        <f t="shared" si="30"/>
        <v/>
      </c>
    </row>
    <row r="608" spans="2:22" x14ac:dyDescent="0.25">
      <c r="B608" s="1"/>
      <c r="F608" s="7">
        <f t="shared" si="28"/>
        <v>0</v>
      </c>
      <c r="G608" s="7"/>
      <c r="H608" s="7">
        <f t="shared" si="29"/>
        <v>0</v>
      </c>
      <c r="I608" s="7">
        <f>E608*'1 Spec Ed Teacher'!$H$3</f>
        <v>0</v>
      </c>
      <c r="J608" s="7"/>
      <c r="K608" s="7"/>
      <c r="L608" s="7"/>
      <c r="M608" s="7"/>
      <c r="N608" s="7"/>
      <c r="O608" s="7"/>
      <c r="P608" s="7"/>
      <c r="Q60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08" s="7"/>
      <c r="S608" s="7"/>
      <c r="T608" s="1"/>
      <c r="U608" s="99"/>
      <c r="V608" s="7" t="str">
        <f t="shared" si="30"/>
        <v/>
      </c>
    </row>
    <row r="609" spans="2:22" x14ac:dyDescent="0.25">
      <c r="B609" s="1"/>
      <c r="F609" s="7">
        <f t="shared" si="28"/>
        <v>0</v>
      </c>
      <c r="G609" s="7"/>
      <c r="H609" s="7">
        <f t="shared" si="29"/>
        <v>0</v>
      </c>
      <c r="I609" s="7">
        <f>E609*'1 Spec Ed Teacher'!$H$3</f>
        <v>0</v>
      </c>
      <c r="J609" s="7"/>
      <c r="K609" s="7"/>
      <c r="L609" s="7"/>
      <c r="M609" s="7"/>
      <c r="N609" s="7"/>
      <c r="O609" s="7"/>
      <c r="P609" s="7"/>
      <c r="Q60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09" s="7"/>
      <c r="S609" s="7"/>
      <c r="T609" s="1"/>
      <c r="U609" s="99"/>
      <c r="V609" s="7" t="str">
        <f t="shared" si="30"/>
        <v/>
      </c>
    </row>
    <row r="610" spans="2:22" x14ac:dyDescent="0.25">
      <c r="B610" s="1"/>
      <c r="F610" s="7">
        <f t="shared" si="28"/>
        <v>0</v>
      </c>
      <c r="G610" s="7"/>
      <c r="H610" s="7">
        <f t="shared" si="29"/>
        <v>0</v>
      </c>
      <c r="I610" s="7">
        <f>E610*'1 Spec Ed Teacher'!$H$3</f>
        <v>0</v>
      </c>
      <c r="J610" s="7"/>
      <c r="K610" s="7"/>
      <c r="L610" s="7"/>
      <c r="M610" s="7"/>
      <c r="N610" s="7"/>
      <c r="O610" s="7"/>
      <c r="P610" s="7"/>
      <c r="Q61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10" s="7"/>
      <c r="S610" s="7"/>
      <c r="T610" s="1"/>
      <c r="U610" s="99"/>
      <c r="V610" s="7" t="str">
        <f t="shared" si="30"/>
        <v/>
      </c>
    </row>
    <row r="611" spans="2:22" x14ac:dyDescent="0.25">
      <c r="B611" s="1"/>
      <c r="F611" s="7">
        <f t="shared" si="28"/>
        <v>0</v>
      </c>
      <c r="G611" s="7"/>
      <c r="H611" s="7">
        <f t="shared" si="29"/>
        <v>0</v>
      </c>
      <c r="I611" s="7">
        <f>E611*'1 Spec Ed Teacher'!$H$3</f>
        <v>0</v>
      </c>
      <c r="J611" s="7"/>
      <c r="K611" s="7"/>
      <c r="L611" s="7"/>
      <c r="M611" s="7"/>
      <c r="N611" s="7"/>
      <c r="O611" s="7"/>
      <c r="P611" s="7"/>
      <c r="Q61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11" s="7"/>
      <c r="S611" s="7"/>
      <c r="T611" s="1"/>
      <c r="U611" s="99"/>
      <c r="V611" s="7" t="str">
        <f t="shared" si="30"/>
        <v/>
      </c>
    </row>
    <row r="612" spans="2:22" x14ac:dyDescent="0.25">
      <c r="B612" s="1"/>
      <c r="F612" s="7">
        <f t="shared" si="28"/>
        <v>0</v>
      </c>
      <c r="G612" s="7"/>
      <c r="H612" s="7">
        <f t="shared" si="29"/>
        <v>0</v>
      </c>
      <c r="I612" s="7">
        <f>E612*'1 Spec Ed Teacher'!$H$3</f>
        <v>0</v>
      </c>
      <c r="J612" s="7"/>
      <c r="K612" s="7"/>
      <c r="L612" s="7"/>
      <c r="M612" s="7"/>
      <c r="N612" s="7"/>
      <c r="O612" s="7"/>
      <c r="P612" s="7"/>
      <c r="Q61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12" s="7"/>
      <c r="S612" s="7"/>
      <c r="T612" s="1"/>
      <c r="U612" s="99"/>
      <c r="V612" s="7" t="str">
        <f t="shared" si="30"/>
        <v/>
      </c>
    </row>
    <row r="613" spans="2:22" x14ac:dyDescent="0.25">
      <c r="B613" s="1"/>
      <c r="F613" s="7">
        <f t="shared" si="28"/>
        <v>0</v>
      </c>
      <c r="G613" s="7"/>
      <c r="H613" s="7">
        <f t="shared" si="29"/>
        <v>0</v>
      </c>
      <c r="I613" s="7">
        <f>E613*'1 Spec Ed Teacher'!$H$3</f>
        <v>0</v>
      </c>
      <c r="J613" s="7"/>
      <c r="K613" s="7"/>
      <c r="L613" s="7"/>
      <c r="M613" s="7"/>
      <c r="N613" s="7"/>
      <c r="O613" s="7"/>
      <c r="P613" s="7"/>
      <c r="Q61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13" s="7"/>
      <c r="S613" s="7"/>
      <c r="T613" s="1"/>
      <c r="U613" s="99"/>
      <c r="V613" s="7" t="str">
        <f t="shared" si="30"/>
        <v/>
      </c>
    </row>
    <row r="614" spans="2:22" x14ac:dyDescent="0.25">
      <c r="B614" s="1"/>
      <c r="F614" s="7">
        <f t="shared" si="28"/>
        <v>0</v>
      </c>
      <c r="G614" s="7"/>
      <c r="H614" s="7">
        <f t="shared" si="29"/>
        <v>0</v>
      </c>
      <c r="I614" s="7">
        <f>E614*'1 Spec Ed Teacher'!$H$3</f>
        <v>0</v>
      </c>
      <c r="J614" s="7"/>
      <c r="K614" s="7"/>
      <c r="L614" s="7"/>
      <c r="M614" s="7"/>
      <c r="N614" s="7"/>
      <c r="O614" s="7"/>
      <c r="P614" s="7"/>
      <c r="Q61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14" s="7"/>
      <c r="S614" s="7"/>
      <c r="T614" s="1"/>
      <c r="U614" s="99"/>
      <c r="V614" s="7" t="str">
        <f t="shared" si="30"/>
        <v/>
      </c>
    </row>
    <row r="615" spans="2:22" x14ac:dyDescent="0.25">
      <c r="B615" s="1"/>
      <c r="F615" s="7">
        <f t="shared" si="28"/>
        <v>0</v>
      </c>
      <c r="G615" s="7"/>
      <c r="H615" s="7">
        <f t="shared" si="29"/>
        <v>0</v>
      </c>
      <c r="I615" s="7">
        <f>E615*'1 Spec Ed Teacher'!$H$3</f>
        <v>0</v>
      </c>
      <c r="J615" s="7"/>
      <c r="K615" s="7"/>
      <c r="L615" s="7"/>
      <c r="M615" s="7"/>
      <c r="N615" s="7"/>
      <c r="O615" s="7"/>
      <c r="P615" s="7"/>
      <c r="Q61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15" s="7"/>
      <c r="S615" s="7"/>
      <c r="T615" s="1"/>
      <c r="U615" s="99"/>
      <c r="V615" s="7" t="str">
        <f t="shared" si="30"/>
        <v/>
      </c>
    </row>
    <row r="616" spans="2:22" x14ac:dyDescent="0.25">
      <c r="B616" s="1"/>
      <c r="F616" s="7">
        <f t="shared" si="28"/>
        <v>0</v>
      </c>
      <c r="G616" s="7"/>
      <c r="H616" s="7">
        <f t="shared" si="29"/>
        <v>0</v>
      </c>
      <c r="I616" s="7">
        <f>E616*'1 Spec Ed Teacher'!$H$3</f>
        <v>0</v>
      </c>
      <c r="J616" s="7"/>
      <c r="K616" s="7"/>
      <c r="L616" s="7"/>
      <c r="M616" s="7"/>
      <c r="N616" s="7"/>
      <c r="O616" s="7"/>
      <c r="P616" s="7"/>
      <c r="Q61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16" s="7"/>
      <c r="S616" s="7"/>
      <c r="T616" s="1"/>
      <c r="U616" s="99"/>
      <c r="V616" s="7" t="str">
        <f t="shared" si="30"/>
        <v/>
      </c>
    </row>
    <row r="617" spans="2:22" x14ac:dyDescent="0.25">
      <c r="B617" s="1"/>
      <c r="F617" s="7">
        <f t="shared" si="28"/>
        <v>0</v>
      </c>
      <c r="G617" s="7"/>
      <c r="H617" s="7">
        <f t="shared" si="29"/>
        <v>0</v>
      </c>
      <c r="I617" s="7">
        <f>E617*'1 Spec Ed Teacher'!$H$3</f>
        <v>0</v>
      </c>
      <c r="J617" s="7"/>
      <c r="K617" s="7"/>
      <c r="L617" s="7"/>
      <c r="M617" s="7"/>
      <c r="N617" s="7"/>
      <c r="O617" s="7"/>
      <c r="P617" s="7"/>
      <c r="Q61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17" s="7"/>
      <c r="S617" s="7"/>
      <c r="T617" s="1"/>
      <c r="U617" s="99"/>
      <c r="V617" s="7" t="str">
        <f t="shared" si="30"/>
        <v/>
      </c>
    </row>
    <row r="618" spans="2:22" x14ac:dyDescent="0.25">
      <c r="B618" s="1"/>
      <c r="F618" s="7">
        <f t="shared" si="28"/>
        <v>0</v>
      </c>
      <c r="G618" s="7"/>
      <c r="H618" s="7">
        <f t="shared" si="29"/>
        <v>0</v>
      </c>
      <c r="I618" s="7">
        <f>E618*'1 Spec Ed Teacher'!$H$3</f>
        <v>0</v>
      </c>
      <c r="J618" s="7"/>
      <c r="K618" s="7"/>
      <c r="L618" s="7"/>
      <c r="M618" s="7"/>
      <c r="N618" s="7"/>
      <c r="O618" s="7"/>
      <c r="P618" s="7"/>
      <c r="Q61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18" s="7"/>
      <c r="S618" s="7"/>
      <c r="T618" s="1"/>
      <c r="U618" s="99"/>
      <c r="V618" s="7" t="str">
        <f t="shared" si="30"/>
        <v/>
      </c>
    </row>
    <row r="619" spans="2:22" x14ac:dyDescent="0.25">
      <c r="B619" s="1"/>
      <c r="F619" s="7">
        <f t="shared" si="28"/>
        <v>0</v>
      </c>
      <c r="G619" s="7"/>
      <c r="H619" s="7">
        <f t="shared" si="29"/>
        <v>0</v>
      </c>
      <c r="I619" s="7">
        <f>E619*'1 Spec Ed Teacher'!$H$3</f>
        <v>0</v>
      </c>
      <c r="J619" s="7"/>
      <c r="K619" s="7"/>
      <c r="L619" s="7"/>
      <c r="M619" s="7"/>
      <c r="N619" s="7"/>
      <c r="O619" s="7"/>
      <c r="P619" s="7"/>
      <c r="Q61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19" s="7"/>
      <c r="S619" s="7"/>
      <c r="T619" s="1"/>
      <c r="U619" s="99"/>
      <c r="V619" s="7" t="str">
        <f t="shared" si="30"/>
        <v/>
      </c>
    </row>
    <row r="620" spans="2:22" x14ac:dyDescent="0.25">
      <c r="B620" s="1"/>
      <c r="F620" s="7">
        <f t="shared" si="28"/>
        <v>0</v>
      </c>
      <c r="G620" s="7"/>
      <c r="H620" s="7">
        <f t="shared" si="29"/>
        <v>0</v>
      </c>
      <c r="I620" s="7">
        <f>E620*'1 Spec Ed Teacher'!$H$3</f>
        <v>0</v>
      </c>
      <c r="J620" s="7"/>
      <c r="K620" s="7"/>
      <c r="L620" s="7"/>
      <c r="M620" s="7"/>
      <c r="N620" s="7"/>
      <c r="O620" s="7"/>
      <c r="P620" s="7"/>
      <c r="Q62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20" s="7"/>
      <c r="S620" s="7"/>
      <c r="T620" s="1"/>
      <c r="U620" s="99"/>
      <c r="V620" s="7" t="str">
        <f t="shared" si="30"/>
        <v/>
      </c>
    </row>
    <row r="621" spans="2:22" x14ac:dyDescent="0.25">
      <c r="B621" s="1"/>
      <c r="F621" s="7">
        <f t="shared" si="28"/>
        <v>0</v>
      </c>
      <c r="G621" s="7"/>
      <c r="H621" s="7">
        <f t="shared" si="29"/>
        <v>0</v>
      </c>
      <c r="I621" s="7">
        <f>E621*'1 Spec Ed Teacher'!$H$3</f>
        <v>0</v>
      </c>
      <c r="J621" s="7"/>
      <c r="K621" s="7"/>
      <c r="L621" s="7"/>
      <c r="M621" s="7"/>
      <c r="N621" s="7"/>
      <c r="O621" s="7"/>
      <c r="P621" s="7"/>
      <c r="Q62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21" s="7"/>
      <c r="S621" s="7"/>
      <c r="T621" s="1"/>
      <c r="U621" s="99"/>
      <c r="V621" s="7" t="str">
        <f t="shared" si="30"/>
        <v/>
      </c>
    </row>
    <row r="622" spans="2:22" x14ac:dyDescent="0.25">
      <c r="B622" s="1"/>
      <c r="F622" s="7">
        <f t="shared" si="28"/>
        <v>0</v>
      </c>
      <c r="G622" s="7"/>
      <c r="H622" s="7">
        <f t="shared" si="29"/>
        <v>0</v>
      </c>
      <c r="I622" s="7">
        <f>E622*'1 Spec Ed Teacher'!$H$3</f>
        <v>0</v>
      </c>
      <c r="J622" s="7"/>
      <c r="K622" s="7"/>
      <c r="L622" s="7"/>
      <c r="M622" s="7"/>
      <c r="N622" s="7"/>
      <c r="O622" s="7"/>
      <c r="P622" s="7"/>
      <c r="Q62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22" s="7"/>
      <c r="S622" s="7"/>
      <c r="T622" s="1"/>
      <c r="U622" s="99"/>
      <c r="V622" s="7" t="str">
        <f t="shared" si="30"/>
        <v/>
      </c>
    </row>
    <row r="623" spans="2:22" x14ac:dyDescent="0.25">
      <c r="B623" s="1"/>
      <c r="F623" s="7">
        <f t="shared" si="28"/>
        <v>0</v>
      </c>
      <c r="G623" s="7"/>
      <c r="H623" s="7">
        <f t="shared" si="29"/>
        <v>0</v>
      </c>
      <c r="I623" s="7">
        <f>E623*'1 Spec Ed Teacher'!$H$3</f>
        <v>0</v>
      </c>
      <c r="J623" s="7"/>
      <c r="K623" s="7"/>
      <c r="L623" s="7"/>
      <c r="M623" s="7"/>
      <c r="N623" s="7"/>
      <c r="O623" s="7"/>
      <c r="P623" s="7"/>
      <c r="Q62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23" s="7"/>
      <c r="S623" s="7"/>
      <c r="T623" s="1"/>
      <c r="U623" s="99"/>
      <c r="V623" s="7" t="str">
        <f t="shared" si="30"/>
        <v/>
      </c>
    </row>
    <row r="624" spans="2:22" x14ac:dyDescent="0.25">
      <c r="B624" s="1"/>
      <c r="F624" s="7">
        <f t="shared" si="28"/>
        <v>0</v>
      </c>
      <c r="G624" s="7"/>
      <c r="H624" s="7">
        <f t="shared" si="29"/>
        <v>0</v>
      </c>
      <c r="I624" s="7">
        <f>E624*'1 Spec Ed Teacher'!$H$3</f>
        <v>0</v>
      </c>
      <c r="J624" s="7"/>
      <c r="K624" s="7"/>
      <c r="L624" s="7"/>
      <c r="M624" s="7"/>
      <c r="N624" s="7"/>
      <c r="O624" s="7"/>
      <c r="P624" s="7"/>
      <c r="Q62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24" s="7"/>
      <c r="S624" s="7"/>
      <c r="T624" s="1"/>
      <c r="U624" s="99"/>
      <c r="V624" s="7" t="str">
        <f t="shared" si="30"/>
        <v/>
      </c>
    </row>
    <row r="625" spans="2:22" x14ac:dyDescent="0.25">
      <c r="B625" s="1"/>
      <c r="F625" s="7">
        <f t="shared" si="28"/>
        <v>0</v>
      </c>
      <c r="G625" s="7"/>
      <c r="H625" s="7">
        <f t="shared" si="29"/>
        <v>0</v>
      </c>
      <c r="I625" s="7">
        <f>E625*'1 Spec Ed Teacher'!$H$3</f>
        <v>0</v>
      </c>
      <c r="J625" s="7"/>
      <c r="K625" s="7"/>
      <c r="L625" s="7"/>
      <c r="M625" s="7"/>
      <c r="N625" s="7"/>
      <c r="O625" s="7"/>
      <c r="P625" s="7"/>
      <c r="Q62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25" s="7"/>
      <c r="S625" s="7"/>
      <c r="T625" s="1"/>
      <c r="U625" s="99"/>
      <c r="V625" s="7" t="str">
        <f t="shared" si="30"/>
        <v/>
      </c>
    </row>
    <row r="626" spans="2:22" x14ac:dyDescent="0.25">
      <c r="B626" s="1"/>
      <c r="F626" s="7">
        <f t="shared" si="28"/>
        <v>0</v>
      </c>
      <c r="G626" s="7"/>
      <c r="H626" s="7">
        <f t="shared" si="29"/>
        <v>0</v>
      </c>
      <c r="I626" s="7">
        <f>E626*'1 Spec Ed Teacher'!$H$3</f>
        <v>0</v>
      </c>
      <c r="J626" s="7"/>
      <c r="K626" s="7"/>
      <c r="L626" s="7"/>
      <c r="M626" s="7"/>
      <c r="N626" s="7"/>
      <c r="O626" s="7"/>
      <c r="P626" s="7"/>
      <c r="Q62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26" s="7"/>
      <c r="S626" s="7"/>
      <c r="T626" s="1"/>
      <c r="U626" s="99"/>
      <c r="V626" s="7" t="str">
        <f t="shared" si="30"/>
        <v/>
      </c>
    </row>
    <row r="627" spans="2:22" x14ac:dyDescent="0.25">
      <c r="B627" s="1"/>
      <c r="F627" s="7">
        <f t="shared" si="28"/>
        <v>0</v>
      </c>
      <c r="G627" s="7"/>
      <c r="H627" s="7">
        <f t="shared" si="29"/>
        <v>0</v>
      </c>
      <c r="I627" s="7">
        <f>E627*'1 Spec Ed Teacher'!$H$3</f>
        <v>0</v>
      </c>
      <c r="J627" s="7"/>
      <c r="K627" s="7"/>
      <c r="L627" s="7"/>
      <c r="M627" s="7"/>
      <c r="N627" s="7"/>
      <c r="O627" s="7"/>
      <c r="P627" s="7"/>
      <c r="Q62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27" s="7"/>
      <c r="S627" s="7"/>
      <c r="T627" s="1"/>
      <c r="U627" s="99"/>
      <c r="V627" s="7" t="str">
        <f t="shared" si="30"/>
        <v/>
      </c>
    </row>
    <row r="628" spans="2:22" x14ac:dyDescent="0.25">
      <c r="B628" s="1"/>
      <c r="F628" s="7">
        <f t="shared" si="28"/>
        <v>0</v>
      </c>
      <c r="G628" s="7"/>
      <c r="H628" s="7">
        <f t="shared" si="29"/>
        <v>0</v>
      </c>
      <c r="I628" s="7">
        <f>E628*'1 Spec Ed Teacher'!$H$3</f>
        <v>0</v>
      </c>
      <c r="J628" s="7"/>
      <c r="K628" s="7"/>
      <c r="L628" s="7"/>
      <c r="M628" s="7"/>
      <c r="N628" s="7"/>
      <c r="O628" s="7"/>
      <c r="P628" s="7"/>
      <c r="Q62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28" s="7"/>
      <c r="S628" s="7"/>
      <c r="T628" s="1"/>
      <c r="U628" s="99"/>
      <c r="V628" s="7" t="str">
        <f t="shared" si="30"/>
        <v/>
      </c>
    </row>
    <row r="629" spans="2:22" x14ac:dyDescent="0.25">
      <c r="B629" s="1"/>
      <c r="F629" s="7">
        <f t="shared" si="28"/>
        <v>0</v>
      </c>
      <c r="G629" s="7"/>
      <c r="H629" s="7">
        <f t="shared" si="29"/>
        <v>0</v>
      </c>
      <c r="I629" s="7">
        <f>E629*'1 Spec Ed Teacher'!$H$3</f>
        <v>0</v>
      </c>
      <c r="J629" s="7"/>
      <c r="K629" s="7"/>
      <c r="L629" s="7"/>
      <c r="M629" s="7"/>
      <c r="N629" s="7"/>
      <c r="O629" s="7"/>
      <c r="P629" s="7"/>
      <c r="Q62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29" s="7"/>
      <c r="S629" s="7"/>
      <c r="T629" s="1"/>
      <c r="U629" s="99"/>
      <c r="V629" s="7" t="str">
        <f t="shared" si="30"/>
        <v/>
      </c>
    </row>
    <row r="630" spans="2:22" x14ac:dyDescent="0.25">
      <c r="B630" s="1"/>
      <c r="F630" s="7">
        <f t="shared" si="28"/>
        <v>0</v>
      </c>
      <c r="G630" s="7"/>
      <c r="H630" s="7">
        <f t="shared" si="29"/>
        <v>0</v>
      </c>
      <c r="I630" s="7">
        <f>E630*'1 Spec Ed Teacher'!$H$3</f>
        <v>0</v>
      </c>
      <c r="J630" s="7"/>
      <c r="K630" s="7"/>
      <c r="L630" s="7"/>
      <c r="M630" s="7"/>
      <c r="N630" s="7"/>
      <c r="O630" s="7"/>
      <c r="P630" s="7"/>
      <c r="Q63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30" s="7"/>
      <c r="S630" s="7"/>
      <c r="T630" s="1"/>
      <c r="U630" s="99"/>
      <c r="V630" s="7" t="str">
        <f t="shared" si="30"/>
        <v/>
      </c>
    </row>
    <row r="631" spans="2:22" x14ac:dyDescent="0.25">
      <c r="B631" s="1"/>
      <c r="F631" s="7">
        <f t="shared" si="28"/>
        <v>0</v>
      </c>
      <c r="G631" s="7"/>
      <c r="H631" s="7">
        <f t="shared" si="29"/>
        <v>0</v>
      </c>
      <c r="I631" s="7">
        <f>E631*'1 Spec Ed Teacher'!$H$3</f>
        <v>0</v>
      </c>
      <c r="J631" s="7"/>
      <c r="K631" s="7"/>
      <c r="L631" s="7"/>
      <c r="M631" s="7"/>
      <c r="N631" s="7"/>
      <c r="O631" s="7"/>
      <c r="P631" s="7"/>
      <c r="Q63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31" s="7"/>
      <c r="S631" s="7"/>
      <c r="T631" s="1"/>
      <c r="U631" s="99"/>
      <c r="V631" s="7" t="str">
        <f t="shared" si="30"/>
        <v/>
      </c>
    </row>
    <row r="632" spans="2:22" x14ac:dyDescent="0.25">
      <c r="B632" s="1"/>
      <c r="F632" s="7">
        <f t="shared" si="28"/>
        <v>0</v>
      </c>
      <c r="G632" s="7"/>
      <c r="H632" s="7">
        <f t="shared" si="29"/>
        <v>0</v>
      </c>
      <c r="I632" s="7">
        <f>E632*'1 Spec Ed Teacher'!$H$3</f>
        <v>0</v>
      </c>
      <c r="J632" s="7"/>
      <c r="K632" s="7"/>
      <c r="L632" s="7"/>
      <c r="M632" s="7"/>
      <c r="N632" s="7"/>
      <c r="O632" s="7"/>
      <c r="P632" s="7"/>
      <c r="Q63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32" s="7"/>
      <c r="S632" s="7"/>
      <c r="T632" s="1"/>
      <c r="U632" s="99"/>
      <c r="V632" s="7" t="str">
        <f t="shared" si="30"/>
        <v/>
      </c>
    </row>
    <row r="633" spans="2:22" x14ac:dyDescent="0.25">
      <c r="B633" s="1"/>
      <c r="F633" s="7">
        <f t="shared" si="28"/>
        <v>0</v>
      </c>
      <c r="G633" s="7"/>
      <c r="H633" s="7">
        <f t="shared" si="29"/>
        <v>0</v>
      </c>
      <c r="I633" s="7">
        <f>E633*'1 Spec Ed Teacher'!$H$3</f>
        <v>0</v>
      </c>
      <c r="J633" s="7"/>
      <c r="K633" s="7"/>
      <c r="L633" s="7"/>
      <c r="M633" s="7"/>
      <c r="N633" s="7"/>
      <c r="O633" s="7"/>
      <c r="P633" s="7"/>
      <c r="Q63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33" s="7"/>
      <c r="S633" s="7"/>
      <c r="T633" s="1"/>
      <c r="U633" s="99"/>
      <c r="V633" s="7" t="str">
        <f t="shared" si="30"/>
        <v/>
      </c>
    </row>
    <row r="634" spans="2:22" x14ac:dyDescent="0.25">
      <c r="B634" s="1"/>
      <c r="F634" s="7">
        <f t="shared" si="28"/>
        <v>0</v>
      </c>
      <c r="G634" s="7"/>
      <c r="H634" s="7">
        <f t="shared" si="29"/>
        <v>0</v>
      </c>
      <c r="I634" s="7">
        <f>E634*'1 Spec Ed Teacher'!$H$3</f>
        <v>0</v>
      </c>
      <c r="J634" s="7"/>
      <c r="K634" s="7"/>
      <c r="L634" s="7"/>
      <c r="M634" s="7"/>
      <c r="N634" s="7"/>
      <c r="O634" s="7"/>
      <c r="P634" s="7"/>
      <c r="Q63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34" s="7"/>
      <c r="S634" s="7"/>
      <c r="T634" s="1"/>
      <c r="U634" s="99"/>
      <c r="V634" s="7" t="str">
        <f t="shared" si="30"/>
        <v/>
      </c>
    </row>
    <row r="635" spans="2:22" x14ac:dyDescent="0.25">
      <c r="B635" s="1"/>
      <c r="F635" s="7">
        <f t="shared" si="28"/>
        <v>0</v>
      </c>
      <c r="G635" s="7"/>
      <c r="H635" s="7">
        <f t="shared" si="29"/>
        <v>0</v>
      </c>
      <c r="I635" s="7">
        <f>E635*'1 Spec Ed Teacher'!$H$3</f>
        <v>0</v>
      </c>
      <c r="J635" s="7"/>
      <c r="K635" s="7"/>
      <c r="L635" s="7"/>
      <c r="M635" s="7"/>
      <c r="N635" s="7"/>
      <c r="O635" s="7"/>
      <c r="P635" s="7"/>
      <c r="Q63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35" s="7"/>
      <c r="S635" s="7"/>
      <c r="T635" s="1"/>
      <c r="U635" s="99"/>
      <c r="V635" s="7" t="str">
        <f t="shared" si="30"/>
        <v/>
      </c>
    </row>
    <row r="636" spans="2:22" x14ac:dyDescent="0.25">
      <c r="B636" s="1"/>
      <c r="F636" s="7">
        <f t="shared" si="28"/>
        <v>0</v>
      </c>
      <c r="G636" s="7"/>
      <c r="H636" s="7">
        <f t="shared" si="29"/>
        <v>0</v>
      </c>
      <c r="I636" s="7">
        <f>E636*'1 Spec Ed Teacher'!$H$3</f>
        <v>0</v>
      </c>
      <c r="J636" s="7"/>
      <c r="K636" s="7"/>
      <c r="L636" s="7"/>
      <c r="M636" s="7"/>
      <c r="N636" s="7"/>
      <c r="O636" s="7"/>
      <c r="P636" s="7"/>
      <c r="Q63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36" s="7"/>
      <c r="S636" s="7"/>
      <c r="T636" s="1"/>
      <c r="U636" s="99"/>
      <c r="V636" s="7" t="str">
        <f t="shared" si="30"/>
        <v/>
      </c>
    </row>
    <row r="637" spans="2:22" x14ac:dyDescent="0.25">
      <c r="B637" s="1"/>
      <c r="F637" s="7">
        <f t="shared" si="28"/>
        <v>0</v>
      </c>
      <c r="G637" s="7"/>
      <c r="H637" s="7">
        <f t="shared" si="29"/>
        <v>0</v>
      </c>
      <c r="I637" s="7">
        <f>E637*'1 Spec Ed Teacher'!$H$3</f>
        <v>0</v>
      </c>
      <c r="J637" s="7"/>
      <c r="K637" s="7"/>
      <c r="L637" s="7"/>
      <c r="M637" s="7"/>
      <c r="N637" s="7"/>
      <c r="O637" s="7"/>
      <c r="P637" s="7"/>
      <c r="Q63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37" s="7"/>
      <c r="S637" s="7"/>
      <c r="T637" s="1"/>
      <c r="U637" s="99"/>
      <c r="V637" s="7" t="str">
        <f t="shared" si="30"/>
        <v/>
      </c>
    </row>
    <row r="638" spans="2:22" x14ac:dyDescent="0.25">
      <c r="B638" s="1"/>
      <c r="F638" s="7">
        <f t="shared" si="28"/>
        <v>0</v>
      </c>
      <c r="G638" s="7"/>
      <c r="H638" s="7">
        <f t="shared" si="29"/>
        <v>0</v>
      </c>
      <c r="I638" s="7">
        <f>E638*'1 Spec Ed Teacher'!$H$3</f>
        <v>0</v>
      </c>
      <c r="J638" s="7"/>
      <c r="K638" s="7"/>
      <c r="L638" s="7"/>
      <c r="M638" s="7"/>
      <c r="N638" s="7"/>
      <c r="O638" s="7"/>
      <c r="P638" s="7"/>
      <c r="Q63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38" s="7"/>
      <c r="S638" s="7"/>
      <c r="T638" s="1"/>
      <c r="U638" s="99"/>
      <c r="V638" s="7" t="str">
        <f t="shared" si="30"/>
        <v/>
      </c>
    </row>
    <row r="639" spans="2:22" x14ac:dyDescent="0.25">
      <c r="B639" s="1"/>
      <c r="F639" s="7">
        <f t="shared" si="28"/>
        <v>0</v>
      </c>
      <c r="G639" s="7"/>
      <c r="H639" s="7">
        <f t="shared" si="29"/>
        <v>0</v>
      </c>
      <c r="I639" s="7">
        <f>E639*'1 Spec Ed Teacher'!$H$3</f>
        <v>0</v>
      </c>
      <c r="J639" s="7"/>
      <c r="K639" s="7"/>
      <c r="L639" s="7"/>
      <c r="M639" s="7"/>
      <c r="N639" s="7"/>
      <c r="O639" s="7"/>
      <c r="P639" s="7"/>
      <c r="Q63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39" s="7"/>
      <c r="S639" s="7"/>
      <c r="T639" s="1"/>
      <c r="U639" s="99"/>
      <c r="V639" s="7" t="str">
        <f t="shared" si="30"/>
        <v/>
      </c>
    </row>
    <row r="640" spans="2:22" x14ac:dyDescent="0.25">
      <c r="B640" s="1"/>
      <c r="F640" s="7">
        <f t="shared" si="28"/>
        <v>0</v>
      </c>
      <c r="G640" s="7"/>
      <c r="H640" s="7">
        <f t="shared" si="29"/>
        <v>0</v>
      </c>
      <c r="I640" s="7">
        <f>E640*'1 Spec Ed Teacher'!$H$3</f>
        <v>0</v>
      </c>
      <c r="J640" s="7"/>
      <c r="K640" s="7"/>
      <c r="L640" s="7"/>
      <c r="M640" s="7"/>
      <c r="N640" s="7"/>
      <c r="O640" s="7"/>
      <c r="P640" s="7"/>
      <c r="Q64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40" s="7"/>
      <c r="S640" s="7"/>
      <c r="T640" s="1"/>
      <c r="U640" s="99"/>
      <c r="V640" s="7" t="str">
        <f t="shared" si="30"/>
        <v/>
      </c>
    </row>
    <row r="641" spans="2:22" x14ac:dyDescent="0.25">
      <c r="B641" s="1"/>
      <c r="F641" s="7">
        <f t="shared" si="28"/>
        <v>0</v>
      </c>
      <c r="G641" s="7"/>
      <c r="H641" s="7">
        <f t="shared" si="29"/>
        <v>0</v>
      </c>
      <c r="I641" s="7">
        <f>E641*'1 Spec Ed Teacher'!$H$3</f>
        <v>0</v>
      </c>
      <c r="J641" s="7"/>
      <c r="K641" s="7"/>
      <c r="L641" s="7"/>
      <c r="M641" s="7"/>
      <c r="N641" s="7"/>
      <c r="O641" s="7"/>
      <c r="P641" s="7"/>
      <c r="Q64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41" s="7"/>
      <c r="S641" s="7"/>
      <c r="T641" s="1"/>
      <c r="U641" s="99"/>
      <c r="V641" s="7" t="str">
        <f t="shared" si="30"/>
        <v/>
      </c>
    </row>
    <row r="642" spans="2:22" x14ac:dyDescent="0.25">
      <c r="B642" s="1"/>
      <c r="F642" s="7">
        <f t="shared" si="28"/>
        <v>0</v>
      </c>
      <c r="G642" s="7"/>
      <c r="H642" s="7">
        <f t="shared" si="29"/>
        <v>0</v>
      </c>
      <c r="I642" s="7">
        <f>E642*'1 Spec Ed Teacher'!$H$3</f>
        <v>0</v>
      </c>
      <c r="J642" s="7"/>
      <c r="K642" s="7"/>
      <c r="L642" s="7"/>
      <c r="M642" s="7"/>
      <c r="N642" s="7"/>
      <c r="O642" s="7"/>
      <c r="P642" s="7"/>
      <c r="Q64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42" s="7"/>
      <c r="S642" s="7"/>
      <c r="T642" s="1"/>
      <c r="U642" s="99"/>
      <c r="V642" s="7" t="str">
        <f t="shared" si="30"/>
        <v/>
      </c>
    </row>
    <row r="643" spans="2:22" x14ac:dyDescent="0.25">
      <c r="B643" s="1"/>
      <c r="F643" s="7">
        <f t="shared" si="28"/>
        <v>0</v>
      </c>
      <c r="G643" s="7"/>
      <c r="H643" s="7">
        <f t="shared" si="29"/>
        <v>0</v>
      </c>
      <c r="I643" s="7">
        <f>E643*'1 Spec Ed Teacher'!$H$3</f>
        <v>0</v>
      </c>
      <c r="J643" s="7"/>
      <c r="K643" s="7"/>
      <c r="L643" s="7"/>
      <c r="M643" s="7"/>
      <c r="N643" s="7"/>
      <c r="O643" s="7"/>
      <c r="P643" s="7"/>
      <c r="Q64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43" s="7"/>
      <c r="S643" s="7"/>
      <c r="T643" s="1"/>
      <c r="U643" s="99"/>
      <c r="V643" s="7" t="str">
        <f t="shared" si="30"/>
        <v/>
      </c>
    </row>
    <row r="644" spans="2:22" x14ac:dyDescent="0.25">
      <c r="B644" s="1"/>
      <c r="F644" s="7">
        <f t="shared" si="28"/>
        <v>0</v>
      </c>
      <c r="G644" s="7"/>
      <c r="H644" s="7">
        <f t="shared" si="29"/>
        <v>0</v>
      </c>
      <c r="I644" s="7">
        <f>E644*'1 Spec Ed Teacher'!$H$3</f>
        <v>0</v>
      </c>
      <c r="J644" s="7"/>
      <c r="K644" s="7"/>
      <c r="L644" s="7"/>
      <c r="M644" s="7"/>
      <c r="N644" s="7"/>
      <c r="O644" s="7"/>
      <c r="P644" s="7"/>
      <c r="Q64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44" s="7"/>
      <c r="S644" s="7"/>
      <c r="T644" s="1"/>
      <c r="U644" s="99"/>
      <c r="V644" s="7" t="str">
        <f t="shared" si="30"/>
        <v/>
      </c>
    </row>
    <row r="645" spans="2:22" x14ac:dyDescent="0.25">
      <c r="B645" s="1"/>
      <c r="F645" s="7">
        <f t="shared" ref="F645:F708" si="31">E645*0.14</f>
        <v>0</v>
      </c>
      <c r="G645" s="7"/>
      <c r="H645" s="7">
        <f t="shared" ref="H645:H708" si="32">E645*0.0145</f>
        <v>0</v>
      </c>
      <c r="I645" s="7">
        <f>E645*'1 Spec Ed Teacher'!$H$3</f>
        <v>0</v>
      </c>
      <c r="J645" s="7"/>
      <c r="K645" s="7"/>
      <c r="L645" s="7"/>
      <c r="M645" s="7"/>
      <c r="N645" s="7"/>
      <c r="O645" s="7"/>
      <c r="P645" s="7"/>
      <c r="Q64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45" s="7"/>
      <c r="S645" s="7"/>
      <c r="T645" s="1"/>
      <c r="U645" s="99"/>
      <c r="V645" s="7" t="str">
        <f t="shared" ref="V645:V708" si="33">IFERROR(IF(S645&gt;0,S645/T645*U645,Q645/T645*U645),"")</f>
        <v/>
      </c>
    </row>
    <row r="646" spans="2:22" x14ac:dyDescent="0.25">
      <c r="B646" s="1"/>
      <c r="F646" s="7">
        <f t="shared" si="31"/>
        <v>0</v>
      </c>
      <c r="G646" s="7"/>
      <c r="H646" s="7">
        <f t="shared" si="32"/>
        <v>0</v>
      </c>
      <c r="I646" s="7">
        <f>E646*'1 Spec Ed Teacher'!$H$3</f>
        <v>0</v>
      </c>
      <c r="J646" s="7"/>
      <c r="K646" s="7"/>
      <c r="L646" s="7"/>
      <c r="M646" s="7"/>
      <c r="N646" s="7"/>
      <c r="O646" s="7"/>
      <c r="P646" s="7"/>
      <c r="Q64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46" s="7"/>
      <c r="S646" s="7"/>
      <c r="T646" s="1"/>
      <c r="U646" s="99"/>
      <c r="V646" s="7" t="str">
        <f t="shared" si="33"/>
        <v/>
      </c>
    </row>
    <row r="647" spans="2:22" x14ac:dyDescent="0.25">
      <c r="B647" s="1"/>
      <c r="F647" s="7">
        <f t="shared" si="31"/>
        <v>0</v>
      </c>
      <c r="G647" s="7"/>
      <c r="H647" s="7">
        <f t="shared" si="32"/>
        <v>0</v>
      </c>
      <c r="I647" s="7">
        <f>E647*'1 Spec Ed Teacher'!$H$3</f>
        <v>0</v>
      </c>
      <c r="J647" s="7"/>
      <c r="K647" s="7"/>
      <c r="L647" s="7"/>
      <c r="M647" s="7"/>
      <c r="N647" s="7"/>
      <c r="O647" s="7"/>
      <c r="P647" s="7"/>
      <c r="Q64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47" s="7"/>
      <c r="S647" s="7"/>
      <c r="T647" s="1"/>
      <c r="U647" s="99"/>
      <c r="V647" s="7" t="str">
        <f t="shared" si="33"/>
        <v/>
      </c>
    </row>
    <row r="648" spans="2:22" x14ac:dyDescent="0.25">
      <c r="B648" s="1"/>
      <c r="F648" s="7">
        <f t="shared" si="31"/>
        <v>0</v>
      </c>
      <c r="G648" s="7"/>
      <c r="H648" s="7">
        <f t="shared" si="32"/>
        <v>0</v>
      </c>
      <c r="I648" s="7">
        <f>E648*'1 Spec Ed Teacher'!$H$3</f>
        <v>0</v>
      </c>
      <c r="J648" s="7"/>
      <c r="K648" s="7"/>
      <c r="L648" s="7"/>
      <c r="M648" s="7"/>
      <c r="N648" s="7"/>
      <c r="O648" s="7"/>
      <c r="P648" s="7"/>
      <c r="Q64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48" s="7"/>
      <c r="S648" s="7"/>
      <c r="T648" s="1"/>
      <c r="U648" s="99"/>
      <c r="V648" s="7" t="str">
        <f t="shared" si="33"/>
        <v/>
      </c>
    </row>
    <row r="649" spans="2:22" x14ac:dyDescent="0.25">
      <c r="B649" s="1"/>
      <c r="F649" s="7">
        <f t="shared" si="31"/>
        <v>0</v>
      </c>
      <c r="G649" s="7"/>
      <c r="H649" s="7">
        <f t="shared" si="32"/>
        <v>0</v>
      </c>
      <c r="I649" s="7">
        <f>E649*'1 Spec Ed Teacher'!$H$3</f>
        <v>0</v>
      </c>
      <c r="J649" s="7"/>
      <c r="K649" s="7"/>
      <c r="L649" s="7"/>
      <c r="M649" s="7"/>
      <c r="N649" s="7"/>
      <c r="O649" s="7"/>
      <c r="P649" s="7"/>
      <c r="Q64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49" s="7"/>
      <c r="S649" s="7"/>
      <c r="T649" s="1"/>
      <c r="U649" s="99"/>
      <c r="V649" s="7" t="str">
        <f t="shared" si="33"/>
        <v/>
      </c>
    </row>
    <row r="650" spans="2:22" x14ac:dyDescent="0.25">
      <c r="B650" s="1"/>
      <c r="F650" s="7">
        <f t="shared" si="31"/>
        <v>0</v>
      </c>
      <c r="G650" s="7"/>
      <c r="H650" s="7">
        <f t="shared" si="32"/>
        <v>0</v>
      </c>
      <c r="I650" s="7">
        <f>E650*'1 Spec Ed Teacher'!$H$3</f>
        <v>0</v>
      </c>
      <c r="J650" s="7"/>
      <c r="K650" s="7"/>
      <c r="L650" s="7"/>
      <c r="M650" s="7"/>
      <c r="N650" s="7"/>
      <c r="O650" s="7"/>
      <c r="P650" s="7"/>
      <c r="Q65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50" s="7"/>
      <c r="S650" s="7"/>
      <c r="T650" s="1"/>
      <c r="U650" s="99"/>
      <c r="V650" s="7" t="str">
        <f t="shared" si="33"/>
        <v/>
      </c>
    </row>
    <row r="651" spans="2:22" x14ac:dyDescent="0.25">
      <c r="B651" s="1"/>
      <c r="F651" s="7">
        <f t="shared" si="31"/>
        <v>0</v>
      </c>
      <c r="G651" s="7"/>
      <c r="H651" s="7">
        <f t="shared" si="32"/>
        <v>0</v>
      </c>
      <c r="I651" s="7">
        <f>E651*'1 Spec Ed Teacher'!$H$3</f>
        <v>0</v>
      </c>
      <c r="J651" s="7"/>
      <c r="K651" s="7"/>
      <c r="L651" s="7"/>
      <c r="M651" s="7"/>
      <c r="N651" s="7"/>
      <c r="O651" s="7"/>
      <c r="P651" s="7"/>
      <c r="Q65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51" s="7"/>
      <c r="S651" s="7"/>
      <c r="T651" s="1"/>
      <c r="U651" s="99"/>
      <c r="V651" s="7" t="str">
        <f t="shared" si="33"/>
        <v/>
      </c>
    </row>
    <row r="652" spans="2:22" x14ac:dyDescent="0.25">
      <c r="B652" s="1"/>
      <c r="F652" s="7">
        <f t="shared" si="31"/>
        <v>0</v>
      </c>
      <c r="G652" s="7"/>
      <c r="H652" s="7">
        <f t="shared" si="32"/>
        <v>0</v>
      </c>
      <c r="I652" s="7">
        <f>E652*'1 Spec Ed Teacher'!$H$3</f>
        <v>0</v>
      </c>
      <c r="J652" s="7"/>
      <c r="K652" s="7"/>
      <c r="L652" s="7"/>
      <c r="M652" s="7"/>
      <c r="N652" s="7"/>
      <c r="O652" s="7"/>
      <c r="P652" s="7"/>
      <c r="Q65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52" s="7"/>
      <c r="S652" s="7"/>
      <c r="T652" s="1"/>
      <c r="U652" s="99"/>
      <c r="V652" s="7" t="str">
        <f t="shared" si="33"/>
        <v/>
      </c>
    </row>
    <row r="653" spans="2:22" x14ac:dyDescent="0.25">
      <c r="B653" s="1"/>
      <c r="F653" s="7">
        <f t="shared" si="31"/>
        <v>0</v>
      </c>
      <c r="G653" s="7"/>
      <c r="H653" s="7">
        <f t="shared" si="32"/>
        <v>0</v>
      </c>
      <c r="I653" s="7">
        <f>E653*'1 Spec Ed Teacher'!$H$3</f>
        <v>0</v>
      </c>
      <c r="J653" s="7"/>
      <c r="K653" s="7"/>
      <c r="L653" s="7"/>
      <c r="M653" s="7"/>
      <c r="N653" s="7"/>
      <c r="O653" s="7"/>
      <c r="P653" s="7"/>
      <c r="Q65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53" s="7"/>
      <c r="S653" s="7"/>
      <c r="T653" s="1"/>
      <c r="U653" s="99"/>
      <c r="V653" s="7" t="str">
        <f t="shared" si="33"/>
        <v/>
      </c>
    </row>
    <row r="654" spans="2:22" x14ac:dyDescent="0.25">
      <c r="B654" s="1"/>
      <c r="F654" s="7">
        <f t="shared" si="31"/>
        <v>0</v>
      </c>
      <c r="G654" s="7"/>
      <c r="H654" s="7">
        <f t="shared" si="32"/>
        <v>0</v>
      </c>
      <c r="I654" s="7">
        <f>E654*'1 Spec Ed Teacher'!$H$3</f>
        <v>0</v>
      </c>
      <c r="J654" s="7"/>
      <c r="K654" s="7"/>
      <c r="L654" s="7"/>
      <c r="M654" s="7"/>
      <c r="N654" s="7"/>
      <c r="O654" s="7"/>
      <c r="P654" s="7"/>
      <c r="Q65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54" s="7"/>
      <c r="S654" s="7"/>
      <c r="T654" s="1"/>
      <c r="U654" s="99"/>
      <c r="V654" s="7" t="str">
        <f t="shared" si="33"/>
        <v/>
      </c>
    </row>
    <row r="655" spans="2:22" x14ac:dyDescent="0.25">
      <c r="B655" s="1"/>
      <c r="F655" s="7">
        <f t="shared" si="31"/>
        <v>0</v>
      </c>
      <c r="G655" s="7"/>
      <c r="H655" s="7">
        <f t="shared" si="32"/>
        <v>0</v>
      </c>
      <c r="I655" s="7">
        <f>E655*'1 Spec Ed Teacher'!$H$3</f>
        <v>0</v>
      </c>
      <c r="J655" s="7"/>
      <c r="K655" s="7"/>
      <c r="L655" s="7"/>
      <c r="M655" s="7"/>
      <c r="N655" s="7"/>
      <c r="O655" s="7"/>
      <c r="P655" s="7"/>
      <c r="Q65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55" s="7"/>
      <c r="S655" s="7"/>
      <c r="T655" s="1"/>
      <c r="U655" s="99"/>
      <c r="V655" s="7" t="str">
        <f t="shared" si="33"/>
        <v/>
      </c>
    </row>
    <row r="656" spans="2:22" x14ac:dyDescent="0.25">
      <c r="B656" s="1"/>
      <c r="F656" s="7">
        <f t="shared" si="31"/>
        <v>0</v>
      </c>
      <c r="G656" s="7"/>
      <c r="H656" s="7">
        <f t="shared" si="32"/>
        <v>0</v>
      </c>
      <c r="I656" s="7">
        <f>E656*'1 Spec Ed Teacher'!$H$3</f>
        <v>0</v>
      </c>
      <c r="J656" s="7"/>
      <c r="K656" s="7"/>
      <c r="L656" s="7"/>
      <c r="M656" s="7"/>
      <c r="N656" s="7"/>
      <c r="O656" s="7"/>
      <c r="P656" s="7"/>
      <c r="Q65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56" s="7"/>
      <c r="S656" s="7"/>
      <c r="T656" s="1"/>
      <c r="U656" s="99"/>
      <c r="V656" s="7" t="str">
        <f t="shared" si="33"/>
        <v/>
      </c>
    </row>
    <row r="657" spans="2:22" x14ac:dyDescent="0.25">
      <c r="B657" s="1"/>
      <c r="F657" s="7">
        <f t="shared" si="31"/>
        <v>0</v>
      </c>
      <c r="G657" s="7"/>
      <c r="H657" s="7">
        <f t="shared" si="32"/>
        <v>0</v>
      </c>
      <c r="I657" s="7">
        <f>E657*'1 Spec Ed Teacher'!$H$3</f>
        <v>0</v>
      </c>
      <c r="J657" s="7"/>
      <c r="K657" s="7"/>
      <c r="L657" s="7"/>
      <c r="M657" s="7"/>
      <c r="N657" s="7"/>
      <c r="O657" s="7"/>
      <c r="P657" s="7"/>
      <c r="Q65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57" s="7"/>
      <c r="S657" s="7"/>
      <c r="T657" s="1"/>
      <c r="U657" s="99"/>
      <c r="V657" s="7" t="str">
        <f t="shared" si="33"/>
        <v/>
      </c>
    </row>
    <row r="658" spans="2:22" x14ac:dyDescent="0.25">
      <c r="B658" s="1"/>
      <c r="F658" s="7">
        <f t="shared" si="31"/>
        <v>0</v>
      </c>
      <c r="G658" s="7"/>
      <c r="H658" s="7">
        <f t="shared" si="32"/>
        <v>0</v>
      </c>
      <c r="I658" s="7">
        <f>E658*'1 Spec Ed Teacher'!$H$3</f>
        <v>0</v>
      </c>
      <c r="J658" s="7"/>
      <c r="K658" s="7"/>
      <c r="L658" s="7"/>
      <c r="M658" s="7"/>
      <c r="N658" s="7"/>
      <c r="O658" s="7"/>
      <c r="P658" s="7"/>
      <c r="Q65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58" s="7"/>
      <c r="S658" s="7"/>
      <c r="T658" s="1"/>
      <c r="U658" s="99"/>
      <c r="V658" s="7" t="str">
        <f t="shared" si="33"/>
        <v/>
      </c>
    </row>
    <row r="659" spans="2:22" x14ac:dyDescent="0.25">
      <c r="B659" s="1"/>
      <c r="F659" s="7">
        <f t="shared" si="31"/>
        <v>0</v>
      </c>
      <c r="G659" s="7"/>
      <c r="H659" s="7">
        <f t="shared" si="32"/>
        <v>0</v>
      </c>
      <c r="I659" s="7">
        <f>E659*'1 Spec Ed Teacher'!$H$3</f>
        <v>0</v>
      </c>
      <c r="J659" s="7"/>
      <c r="K659" s="7"/>
      <c r="L659" s="7"/>
      <c r="M659" s="7"/>
      <c r="N659" s="7"/>
      <c r="O659" s="7"/>
      <c r="P659" s="7"/>
      <c r="Q65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59" s="7"/>
      <c r="S659" s="7"/>
      <c r="T659" s="1"/>
      <c r="U659" s="99"/>
      <c r="V659" s="7" t="str">
        <f t="shared" si="33"/>
        <v/>
      </c>
    </row>
    <row r="660" spans="2:22" x14ac:dyDescent="0.25">
      <c r="B660" s="1"/>
      <c r="F660" s="7">
        <f t="shared" si="31"/>
        <v>0</v>
      </c>
      <c r="G660" s="7"/>
      <c r="H660" s="7">
        <f t="shared" si="32"/>
        <v>0</v>
      </c>
      <c r="I660" s="7">
        <f>E660*'1 Spec Ed Teacher'!$H$3</f>
        <v>0</v>
      </c>
      <c r="J660" s="7"/>
      <c r="K660" s="7"/>
      <c r="L660" s="7"/>
      <c r="M660" s="7"/>
      <c r="N660" s="7"/>
      <c r="O660" s="7"/>
      <c r="P660" s="7"/>
      <c r="Q66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60" s="7"/>
      <c r="S660" s="7"/>
      <c r="T660" s="1"/>
      <c r="U660" s="99"/>
      <c r="V660" s="7" t="str">
        <f t="shared" si="33"/>
        <v/>
      </c>
    </row>
    <row r="661" spans="2:22" x14ac:dyDescent="0.25">
      <c r="B661" s="1"/>
      <c r="F661" s="7">
        <f t="shared" si="31"/>
        <v>0</v>
      </c>
      <c r="G661" s="7"/>
      <c r="H661" s="7">
        <f t="shared" si="32"/>
        <v>0</v>
      </c>
      <c r="I661" s="7">
        <f>E661*'1 Spec Ed Teacher'!$H$3</f>
        <v>0</v>
      </c>
      <c r="J661" s="7"/>
      <c r="K661" s="7"/>
      <c r="L661" s="7"/>
      <c r="M661" s="7"/>
      <c r="N661" s="7"/>
      <c r="O661" s="7"/>
      <c r="P661" s="7"/>
      <c r="Q66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61" s="7"/>
      <c r="S661" s="7"/>
      <c r="T661" s="1"/>
      <c r="U661" s="99"/>
      <c r="V661" s="7" t="str">
        <f t="shared" si="33"/>
        <v/>
      </c>
    </row>
    <row r="662" spans="2:22" x14ac:dyDescent="0.25">
      <c r="B662" s="1"/>
      <c r="F662" s="7">
        <f t="shared" si="31"/>
        <v>0</v>
      </c>
      <c r="G662" s="7"/>
      <c r="H662" s="7">
        <f t="shared" si="32"/>
        <v>0</v>
      </c>
      <c r="I662" s="7">
        <f>E662*'1 Spec Ed Teacher'!$H$3</f>
        <v>0</v>
      </c>
      <c r="J662" s="7"/>
      <c r="K662" s="7"/>
      <c r="L662" s="7"/>
      <c r="M662" s="7"/>
      <c r="N662" s="7"/>
      <c r="O662" s="7"/>
      <c r="P662" s="7"/>
      <c r="Q66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62" s="7"/>
      <c r="S662" s="7"/>
      <c r="T662" s="1"/>
      <c r="U662" s="99"/>
      <c r="V662" s="7" t="str">
        <f t="shared" si="33"/>
        <v/>
      </c>
    </row>
    <row r="663" spans="2:22" x14ac:dyDescent="0.25">
      <c r="B663" s="1"/>
      <c r="F663" s="7">
        <f t="shared" si="31"/>
        <v>0</v>
      </c>
      <c r="G663" s="7"/>
      <c r="H663" s="7">
        <f t="shared" si="32"/>
        <v>0</v>
      </c>
      <c r="I663" s="7">
        <f>E663*'1 Spec Ed Teacher'!$H$3</f>
        <v>0</v>
      </c>
      <c r="J663" s="7"/>
      <c r="K663" s="7"/>
      <c r="L663" s="7"/>
      <c r="M663" s="7"/>
      <c r="N663" s="7"/>
      <c r="O663" s="7"/>
      <c r="P663" s="7"/>
      <c r="Q66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63" s="7"/>
      <c r="S663" s="7"/>
      <c r="T663" s="1"/>
      <c r="U663" s="99"/>
      <c r="V663" s="7" t="str">
        <f t="shared" si="33"/>
        <v/>
      </c>
    </row>
    <row r="664" spans="2:22" x14ac:dyDescent="0.25">
      <c r="B664" s="1"/>
      <c r="F664" s="7">
        <f t="shared" si="31"/>
        <v>0</v>
      </c>
      <c r="G664" s="7"/>
      <c r="H664" s="7">
        <f t="shared" si="32"/>
        <v>0</v>
      </c>
      <c r="I664" s="7">
        <f>E664*'1 Spec Ed Teacher'!$H$3</f>
        <v>0</v>
      </c>
      <c r="J664" s="7"/>
      <c r="K664" s="7"/>
      <c r="L664" s="7"/>
      <c r="M664" s="7"/>
      <c r="N664" s="7"/>
      <c r="O664" s="7"/>
      <c r="P664" s="7"/>
      <c r="Q66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64" s="7"/>
      <c r="S664" s="7"/>
      <c r="T664" s="1"/>
      <c r="U664" s="99"/>
      <c r="V664" s="7" t="str">
        <f t="shared" si="33"/>
        <v/>
      </c>
    </row>
    <row r="665" spans="2:22" x14ac:dyDescent="0.25">
      <c r="B665" s="1"/>
      <c r="F665" s="7">
        <f t="shared" si="31"/>
        <v>0</v>
      </c>
      <c r="G665" s="7"/>
      <c r="H665" s="7">
        <f t="shared" si="32"/>
        <v>0</v>
      </c>
      <c r="I665" s="7">
        <f>E665*'1 Spec Ed Teacher'!$H$3</f>
        <v>0</v>
      </c>
      <c r="J665" s="7"/>
      <c r="K665" s="7"/>
      <c r="L665" s="7"/>
      <c r="M665" s="7"/>
      <c r="N665" s="7"/>
      <c r="O665" s="7"/>
      <c r="P665" s="7"/>
      <c r="Q66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65" s="7"/>
      <c r="S665" s="7"/>
      <c r="T665" s="1"/>
      <c r="U665" s="99"/>
      <c r="V665" s="7" t="str">
        <f t="shared" si="33"/>
        <v/>
      </c>
    </row>
    <row r="666" spans="2:22" x14ac:dyDescent="0.25">
      <c r="B666" s="1"/>
      <c r="F666" s="7">
        <f t="shared" si="31"/>
        <v>0</v>
      </c>
      <c r="G666" s="7"/>
      <c r="H666" s="7">
        <f t="shared" si="32"/>
        <v>0</v>
      </c>
      <c r="I666" s="7">
        <f>E666*'1 Spec Ed Teacher'!$H$3</f>
        <v>0</v>
      </c>
      <c r="J666" s="7"/>
      <c r="K666" s="7"/>
      <c r="L666" s="7"/>
      <c r="M666" s="7"/>
      <c r="N666" s="7"/>
      <c r="O666" s="7"/>
      <c r="P666" s="7"/>
      <c r="Q66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66" s="7"/>
      <c r="S666" s="7"/>
      <c r="T666" s="1"/>
      <c r="U666" s="99"/>
      <c r="V666" s="7" t="str">
        <f t="shared" si="33"/>
        <v/>
      </c>
    </row>
    <row r="667" spans="2:22" x14ac:dyDescent="0.25">
      <c r="B667" s="1"/>
      <c r="F667" s="7">
        <f t="shared" si="31"/>
        <v>0</v>
      </c>
      <c r="G667" s="7"/>
      <c r="H667" s="7">
        <f t="shared" si="32"/>
        <v>0</v>
      </c>
      <c r="I667" s="7">
        <f>E667*'1 Spec Ed Teacher'!$H$3</f>
        <v>0</v>
      </c>
      <c r="J667" s="7"/>
      <c r="K667" s="7"/>
      <c r="L667" s="7"/>
      <c r="M667" s="7"/>
      <c r="N667" s="7"/>
      <c r="O667" s="7"/>
      <c r="P667" s="7"/>
      <c r="Q66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67" s="7"/>
      <c r="S667" s="7"/>
      <c r="T667" s="1"/>
      <c r="U667" s="99"/>
      <c r="V667" s="7" t="str">
        <f t="shared" si="33"/>
        <v/>
      </c>
    </row>
    <row r="668" spans="2:22" x14ac:dyDescent="0.25">
      <c r="B668" s="1"/>
      <c r="F668" s="7">
        <f t="shared" si="31"/>
        <v>0</v>
      </c>
      <c r="G668" s="7"/>
      <c r="H668" s="7">
        <f t="shared" si="32"/>
        <v>0</v>
      </c>
      <c r="I668" s="7">
        <f>E668*'1 Spec Ed Teacher'!$H$3</f>
        <v>0</v>
      </c>
      <c r="J668" s="7"/>
      <c r="K668" s="7"/>
      <c r="L668" s="7"/>
      <c r="M668" s="7"/>
      <c r="N668" s="7"/>
      <c r="O668" s="7"/>
      <c r="P668" s="7"/>
      <c r="Q66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68" s="7"/>
      <c r="S668" s="7"/>
      <c r="T668" s="1"/>
      <c r="U668" s="99"/>
      <c r="V668" s="7" t="str">
        <f t="shared" si="33"/>
        <v/>
      </c>
    </row>
    <row r="669" spans="2:22" x14ac:dyDescent="0.25">
      <c r="B669" s="1"/>
      <c r="F669" s="7">
        <f t="shared" si="31"/>
        <v>0</v>
      </c>
      <c r="G669" s="7"/>
      <c r="H669" s="7">
        <f t="shared" si="32"/>
        <v>0</v>
      </c>
      <c r="I669" s="7">
        <f>E669*'1 Spec Ed Teacher'!$H$3</f>
        <v>0</v>
      </c>
      <c r="J669" s="7"/>
      <c r="K669" s="7"/>
      <c r="L669" s="7"/>
      <c r="M669" s="7"/>
      <c r="N669" s="7"/>
      <c r="O669" s="7"/>
      <c r="P669" s="7"/>
      <c r="Q66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69" s="7"/>
      <c r="S669" s="7"/>
      <c r="T669" s="1"/>
      <c r="U669" s="99"/>
      <c r="V669" s="7" t="str">
        <f t="shared" si="33"/>
        <v/>
      </c>
    </row>
    <row r="670" spans="2:22" x14ac:dyDescent="0.25">
      <c r="B670" s="1"/>
      <c r="F670" s="7">
        <f t="shared" si="31"/>
        <v>0</v>
      </c>
      <c r="G670" s="7"/>
      <c r="H670" s="7">
        <f t="shared" si="32"/>
        <v>0</v>
      </c>
      <c r="I670" s="7">
        <f>E670*'1 Spec Ed Teacher'!$H$3</f>
        <v>0</v>
      </c>
      <c r="J670" s="7"/>
      <c r="K670" s="7"/>
      <c r="L670" s="7"/>
      <c r="M670" s="7"/>
      <c r="N670" s="7"/>
      <c r="O670" s="7"/>
      <c r="P670" s="7"/>
      <c r="Q67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70" s="7"/>
      <c r="S670" s="7"/>
      <c r="T670" s="1"/>
      <c r="U670" s="99"/>
      <c r="V670" s="7" t="str">
        <f t="shared" si="33"/>
        <v/>
      </c>
    </row>
    <row r="671" spans="2:22" x14ac:dyDescent="0.25">
      <c r="B671" s="1"/>
      <c r="F671" s="7">
        <f t="shared" si="31"/>
        <v>0</v>
      </c>
      <c r="G671" s="7"/>
      <c r="H671" s="7">
        <f t="shared" si="32"/>
        <v>0</v>
      </c>
      <c r="I671" s="7">
        <f>E671*'1 Spec Ed Teacher'!$H$3</f>
        <v>0</v>
      </c>
      <c r="J671" s="7"/>
      <c r="K671" s="7"/>
      <c r="L671" s="7"/>
      <c r="M671" s="7"/>
      <c r="N671" s="7"/>
      <c r="O671" s="7"/>
      <c r="P671" s="7"/>
      <c r="Q67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71" s="7"/>
      <c r="S671" s="7"/>
      <c r="T671" s="1"/>
      <c r="U671" s="99"/>
      <c r="V671" s="7" t="str">
        <f t="shared" si="33"/>
        <v/>
      </c>
    </row>
    <row r="672" spans="2:22" x14ac:dyDescent="0.25">
      <c r="B672" s="1"/>
      <c r="F672" s="7">
        <f t="shared" si="31"/>
        <v>0</v>
      </c>
      <c r="G672" s="7"/>
      <c r="H672" s="7">
        <f t="shared" si="32"/>
        <v>0</v>
      </c>
      <c r="I672" s="7">
        <f>E672*'1 Spec Ed Teacher'!$H$3</f>
        <v>0</v>
      </c>
      <c r="J672" s="7"/>
      <c r="K672" s="7"/>
      <c r="L672" s="7"/>
      <c r="M672" s="7"/>
      <c r="N672" s="7"/>
      <c r="O672" s="7"/>
      <c r="P672" s="7"/>
      <c r="Q67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72" s="7"/>
      <c r="S672" s="7"/>
      <c r="T672" s="1"/>
      <c r="U672" s="99"/>
      <c r="V672" s="7" t="str">
        <f t="shared" si="33"/>
        <v/>
      </c>
    </row>
    <row r="673" spans="2:22" x14ac:dyDescent="0.25">
      <c r="B673" s="1"/>
      <c r="F673" s="7">
        <f t="shared" si="31"/>
        <v>0</v>
      </c>
      <c r="G673" s="7"/>
      <c r="H673" s="7">
        <f t="shared" si="32"/>
        <v>0</v>
      </c>
      <c r="I673" s="7">
        <f>E673*'1 Spec Ed Teacher'!$H$3</f>
        <v>0</v>
      </c>
      <c r="J673" s="7"/>
      <c r="K673" s="7"/>
      <c r="L673" s="7"/>
      <c r="M673" s="7"/>
      <c r="N673" s="7"/>
      <c r="O673" s="7"/>
      <c r="P673" s="7"/>
      <c r="Q67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73" s="7"/>
      <c r="S673" s="7"/>
      <c r="T673" s="1"/>
      <c r="U673" s="99"/>
      <c r="V673" s="7" t="str">
        <f t="shared" si="33"/>
        <v/>
      </c>
    </row>
    <row r="674" spans="2:22" x14ac:dyDescent="0.25">
      <c r="B674" s="1"/>
      <c r="F674" s="7">
        <f t="shared" si="31"/>
        <v>0</v>
      </c>
      <c r="G674" s="7"/>
      <c r="H674" s="7">
        <f t="shared" si="32"/>
        <v>0</v>
      </c>
      <c r="I674" s="7">
        <f>E674*'1 Spec Ed Teacher'!$H$3</f>
        <v>0</v>
      </c>
      <c r="J674" s="7"/>
      <c r="K674" s="7"/>
      <c r="L674" s="7"/>
      <c r="M674" s="7"/>
      <c r="N674" s="7"/>
      <c r="O674" s="7"/>
      <c r="P674" s="7"/>
      <c r="Q67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74" s="7"/>
      <c r="S674" s="7"/>
      <c r="T674" s="1"/>
      <c r="U674" s="99"/>
      <c r="V674" s="7" t="str">
        <f t="shared" si="33"/>
        <v/>
      </c>
    </row>
    <row r="675" spans="2:22" x14ac:dyDescent="0.25">
      <c r="B675" s="1"/>
      <c r="F675" s="7">
        <f t="shared" si="31"/>
        <v>0</v>
      </c>
      <c r="G675" s="7"/>
      <c r="H675" s="7">
        <f t="shared" si="32"/>
        <v>0</v>
      </c>
      <c r="I675" s="7">
        <f>E675*'1 Spec Ed Teacher'!$H$3</f>
        <v>0</v>
      </c>
      <c r="J675" s="7"/>
      <c r="K675" s="7"/>
      <c r="L675" s="7"/>
      <c r="M675" s="7"/>
      <c r="N675" s="7"/>
      <c r="O675" s="7"/>
      <c r="P675" s="7"/>
      <c r="Q67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75" s="7"/>
      <c r="S675" s="7"/>
      <c r="T675" s="1"/>
      <c r="U675" s="99"/>
      <c r="V675" s="7" t="str">
        <f t="shared" si="33"/>
        <v/>
      </c>
    </row>
    <row r="676" spans="2:22" x14ac:dyDescent="0.25">
      <c r="B676" s="1"/>
      <c r="F676" s="7">
        <f t="shared" si="31"/>
        <v>0</v>
      </c>
      <c r="G676" s="7"/>
      <c r="H676" s="7">
        <f t="shared" si="32"/>
        <v>0</v>
      </c>
      <c r="I676" s="7">
        <f>E676*'1 Spec Ed Teacher'!$H$3</f>
        <v>0</v>
      </c>
      <c r="J676" s="7"/>
      <c r="K676" s="7"/>
      <c r="L676" s="7"/>
      <c r="M676" s="7"/>
      <c r="N676" s="7"/>
      <c r="O676" s="7"/>
      <c r="P676" s="7"/>
      <c r="Q67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76" s="7"/>
      <c r="S676" s="7"/>
      <c r="T676" s="1"/>
      <c r="U676" s="99"/>
      <c r="V676" s="7" t="str">
        <f t="shared" si="33"/>
        <v/>
      </c>
    </row>
    <row r="677" spans="2:22" x14ac:dyDescent="0.25">
      <c r="B677" s="1"/>
      <c r="F677" s="7">
        <f t="shared" si="31"/>
        <v>0</v>
      </c>
      <c r="G677" s="7"/>
      <c r="H677" s="7">
        <f t="shared" si="32"/>
        <v>0</v>
      </c>
      <c r="I677" s="7">
        <f>E677*'1 Spec Ed Teacher'!$H$3</f>
        <v>0</v>
      </c>
      <c r="J677" s="7"/>
      <c r="K677" s="7"/>
      <c r="L677" s="7"/>
      <c r="M677" s="7"/>
      <c r="N677" s="7"/>
      <c r="O677" s="7"/>
      <c r="P677" s="7"/>
      <c r="Q67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77" s="7"/>
      <c r="S677" s="7"/>
      <c r="T677" s="1"/>
      <c r="U677" s="99"/>
      <c r="V677" s="7" t="str">
        <f t="shared" si="33"/>
        <v/>
      </c>
    </row>
    <row r="678" spans="2:22" x14ac:dyDescent="0.25">
      <c r="B678" s="1"/>
      <c r="F678" s="7">
        <f t="shared" si="31"/>
        <v>0</v>
      </c>
      <c r="G678" s="7"/>
      <c r="H678" s="7">
        <f t="shared" si="32"/>
        <v>0</v>
      </c>
      <c r="I678" s="7">
        <f>E678*'1 Spec Ed Teacher'!$H$3</f>
        <v>0</v>
      </c>
      <c r="J678" s="7"/>
      <c r="K678" s="7"/>
      <c r="L678" s="7"/>
      <c r="M678" s="7"/>
      <c r="N678" s="7"/>
      <c r="O678" s="7"/>
      <c r="P678" s="7"/>
      <c r="Q67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78" s="7"/>
      <c r="S678" s="7"/>
      <c r="T678" s="1"/>
      <c r="U678" s="99"/>
      <c r="V678" s="7" t="str">
        <f t="shared" si="33"/>
        <v/>
      </c>
    </row>
    <row r="679" spans="2:22" x14ac:dyDescent="0.25">
      <c r="B679" s="1"/>
      <c r="F679" s="7">
        <f t="shared" si="31"/>
        <v>0</v>
      </c>
      <c r="G679" s="7"/>
      <c r="H679" s="7">
        <f t="shared" si="32"/>
        <v>0</v>
      </c>
      <c r="I679" s="7">
        <f>E679*'1 Spec Ed Teacher'!$H$3</f>
        <v>0</v>
      </c>
      <c r="J679" s="7"/>
      <c r="K679" s="7"/>
      <c r="L679" s="7"/>
      <c r="M679" s="7"/>
      <c r="N679" s="7"/>
      <c r="O679" s="7"/>
      <c r="P679" s="7"/>
      <c r="Q67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79" s="7"/>
      <c r="S679" s="7"/>
      <c r="T679" s="1"/>
      <c r="U679" s="99"/>
      <c r="V679" s="7" t="str">
        <f t="shared" si="33"/>
        <v/>
      </c>
    </row>
    <row r="680" spans="2:22" x14ac:dyDescent="0.25">
      <c r="B680" s="1"/>
      <c r="F680" s="7">
        <f t="shared" si="31"/>
        <v>0</v>
      </c>
      <c r="G680" s="7"/>
      <c r="H680" s="7">
        <f t="shared" si="32"/>
        <v>0</v>
      </c>
      <c r="I680" s="7">
        <f>E680*'1 Spec Ed Teacher'!$H$3</f>
        <v>0</v>
      </c>
      <c r="J680" s="7"/>
      <c r="K680" s="7"/>
      <c r="L680" s="7"/>
      <c r="M680" s="7"/>
      <c r="N680" s="7"/>
      <c r="O680" s="7"/>
      <c r="P680" s="7"/>
      <c r="Q68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80" s="7"/>
      <c r="S680" s="7"/>
      <c r="T680" s="1"/>
      <c r="U680" s="99"/>
      <c r="V680" s="7" t="str">
        <f t="shared" si="33"/>
        <v/>
      </c>
    </row>
    <row r="681" spans="2:22" x14ac:dyDescent="0.25">
      <c r="B681" s="1"/>
      <c r="F681" s="7">
        <f t="shared" si="31"/>
        <v>0</v>
      </c>
      <c r="G681" s="7"/>
      <c r="H681" s="7">
        <f t="shared" si="32"/>
        <v>0</v>
      </c>
      <c r="I681" s="7">
        <f>E681*'1 Spec Ed Teacher'!$H$3</f>
        <v>0</v>
      </c>
      <c r="J681" s="7"/>
      <c r="K681" s="7"/>
      <c r="L681" s="7"/>
      <c r="M681" s="7"/>
      <c r="N681" s="7"/>
      <c r="O681" s="7"/>
      <c r="P681" s="7"/>
      <c r="Q68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81" s="7"/>
      <c r="S681" s="7"/>
      <c r="T681" s="1"/>
      <c r="U681" s="99"/>
      <c r="V681" s="7" t="str">
        <f t="shared" si="33"/>
        <v/>
      </c>
    </row>
    <row r="682" spans="2:22" x14ac:dyDescent="0.25">
      <c r="B682" s="1"/>
      <c r="F682" s="7">
        <f t="shared" si="31"/>
        <v>0</v>
      </c>
      <c r="G682" s="7"/>
      <c r="H682" s="7">
        <f t="shared" si="32"/>
        <v>0</v>
      </c>
      <c r="I682" s="7">
        <f>E682*'1 Spec Ed Teacher'!$H$3</f>
        <v>0</v>
      </c>
      <c r="J682" s="7"/>
      <c r="K682" s="7"/>
      <c r="L682" s="7"/>
      <c r="M682" s="7"/>
      <c r="N682" s="7"/>
      <c r="O682" s="7"/>
      <c r="P682" s="7"/>
      <c r="Q68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82" s="7"/>
      <c r="S682" s="7"/>
      <c r="T682" s="1"/>
      <c r="U682" s="99"/>
      <c r="V682" s="7" t="str">
        <f t="shared" si="33"/>
        <v/>
      </c>
    </row>
    <row r="683" spans="2:22" x14ac:dyDescent="0.25">
      <c r="B683" s="1"/>
      <c r="F683" s="7">
        <f t="shared" si="31"/>
        <v>0</v>
      </c>
      <c r="G683" s="7"/>
      <c r="H683" s="7">
        <f t="shared" si="32"/>
        <v>0</v>
      </c>
      <c r="I683" s="7">
        <f>E683*'1 Spec Ed Teacher'!$H$3</f>
        <v>0</v>
      </c>
      <c r="J683" s="7"/>
      <c r="K683" s="7"/>
      <c r="L683" s="7"/>
      <c r="M683" s="7"/>
      <c r="N683" s="7"/>
      <c r="O683" s="7"/>
      <c r="P683" s="7"/>
      <c r="Q68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83" s="7"/>
      <c r="S683" s="7"/>
      <c r="T683" s="1"/>
      <c r="U683" s="99"/>
      <c r="V683" s="7" t="str">
        <f t="shared" si="33"/>
        <v/>
      </c>
    </row>
    <row r="684" spans="2:22" x14ac:dyDescent="0.25">
      <c r="B684" s="1"/>
      <c r="F684" s="7">
        <f t="shared" si="31"/>
        <v>0</v>
      </c>
      <c r="G684" s="7"/>
      <c r="H684" s="7">
        <f t="shared" si="32"/>
        <v>0</v>
      </c>
      <c r="I684" s="7">
        <f>E684*'1 Spec Ed Teacher'!$H$3</f>
        <v>0</v>
      </c>
      <c r="J684" s="7"/>
      <c r="K684" s="7"/>
      <c r="L684" s="7"/>
      <c r="M684" s="7"/>
      <c r="N684" s="7"/>
      <c r="O684" s="7"/>
      <c r="P684" s="7"/>
      <c r="Q68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84" s="7"/>
      <c r="S684" s="7"/>
      <c r="T684" s="1"/>
      <c r="U684" s="99"/>
      <c r="V684" s="7" t="str">
        <f t="shared" si="33"/>
        <v/>
      </c>
    </row>
    <row r="685" spans="2:22" x14ac:dyDescent="0.25">
      <c r="B685" s="1"/>
      <c r="F685" s="7">
        <f t="shared" si="31"/>
        <v>0</v>
      </c>
      <c r="G685" s="7"/>
      <c r="H685" s="7">
        <f t="shared" si="32"/>
        <v>0</v>
      </c>
      <c r="I685" s="7">
        <f>E685*'1 Spec Ed Teacher'!$H$3</f>
        <v>0</v>
      </c>
      <c r="J685" s="7"/>
      <c r="K685" s="7"/>
      <c r="L685" s="7"/>
      <c r="M685" s="7"/>
      <c r="N685" s="7"/>
      <c r="O685" s="7"/>
      <c r="P685" s="7"/>
      <c r="Q68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85" s="7"/>
      <c r="S685" s="7"/>
      <c r="T685" s="1"/>
      <c r="U685" s="99"/>
      <c r="V685" s="7" t="str">
        <f t="shared" si="33"/>
        <v/>
      </c>
    </row>
    <row r="686" spans="2:22" x14ac:dyDescent="0.25">
      <c r="B686" s="1"/>
      <c r="F686" s="7">
        <f t="shared" si="31"/>
        <v>0</v>
      </c>
      <c r="G686" s="7"/>
      <c r="H686" s="7">
        <f t="shared" si="32"/>
        <v>0</v>
      </c>
      <c r="I686" s="7">
        <f>E686*'1 Spec Ed Teacher'!$H$3</f>
        <v>0</v>
      </c>
      <c r="J686" s="7"/>
      <c r="K686" s="7"/>
      <c r="L686" s="7"/>
      <c r="M686" s="7"/>
      <c r="N686" s="7"/>
      <c r="O686" s="7"/>
      <c r="P686" s="7"/>
      <c r="Q68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86" s="7"/>
      <c r="S686" s="7"/>
      <c r="T686" s="1"/>
      <c r="U686" s="99"/>
      <c r="V686" s="7" t="str">
        <f t="shared" si="33"/>
        <v/>
      </c>
    </row>
    <row r="687" spans="2:22" x14ac:dyDescent="0.25">
      <c r="B687" s="1"/>
      <c r="F687" s="7">
        <f t="shared" si="31"/>
        <v>0</v>
      </c>
      <c r="G687" s="7"/>
      <c r="H687" s="7">
        <f t="shared" si="32"/>
        <v>0</v>
      </c>
      <c r="I687" s="7">
        <f>E687*'1 Spec Ed Teacher'!$H$3</f>
        <v>0</v>
      </c>
      <c r="J687" s="7"/>
      <c r="K687" s="7"/>
      <c r="L687" s="7"/>
      <c r="M687" s="7"/>
      <c r="N687" s="7"/>
      <c r="O687" s="7"/>
      <c r="P687" s="7"/>
      <c r="Q68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87" s="7"/>
      <c r="S687" s="7"/>
      <c r="T687" s="1"/>
      <c r="U687" s="99"/>
      <c r="V687" s="7" t="str">
        <f t="shared" si="33"/>
        <v/>
      </c>
    </row>
    <row r="688" spans="2:22" x14ac:dyDescent="0.25">
      <c r="B688" s="1"/>
      <c r="F688" s="7">
        <f t="shared" si="31"/>
        <v>0</v>
      </c>
      <c r="G688" s="7"/>
      <c r="H688" s="7">
        <f t="shared" si="32"/>
        <v>0</v>
      </c>
      <c r="I688" s="7">
        <f>E688*'1 Spec Ed Teacher'!$H$3</f>
        <v>0</v>
      </c>
      <c r="J688" s="7"/>
      <c r="K688" s="7"/>
      <c r="L688" s="7"/>
      <c r="M688" s="7"/>
      <c r="N688" s="7"/>
      <c r="O688" s="7"/>
      <c r="P688" s="7"/>
      <c r="Q68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88" s="7"/>
      <c r="S688" s="7"/>
      <c r="T688" s="1"/>
      <c r="U688" s="99"/>
      <c r="V688" s="7" t="str">
        <f t="shared" si="33"/>
        <v/>
      </c>
    </row>
    <row r="689" spans="2:22" x14ac:dyDescent="0.25">
      <c r="B689" s="1"/>
      <c r="F689" s="7">
        <f t="shared" si="31"/>
        <v>0</v>
      </c>
      <c r="G689" s="7"/>
      <c r="H689" s="7">
        <f t="shared" si="32"/>
        <v>0</v>
      </c>
      <c r="I689" s="7">
        <f>E689*'1 Spec Ed Teacher'!$H$3</f>
        <v>0</v>
      </c>
      <c r="J689" s="7"/>
      <c r="K689" s="7"/>
      <c r="L689" s="7"/>
      <c r="M689" s="7"/>
      <c r="N689" s="7"/>
      <c r="O689" s="7"/>
      <c r="P689" s="7"/>
      <c r="Q68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89" s="7"/>
      <c r="S689" s="7"/>
      <c r="T689" s="1"/>
      <c r="U689" s="99"/>
      <c r="V689" s="7" t="str">
        <f t="shared" si="33"/>
        <v/>
      </c>
    </row>
    <row r="690" spans="2:22" x14ac:dyDescent="0.25">
      <c r="B690" s="1"/>
      <c r="F690" s="7">
        <f t="shared" si="31"/>
        <v>0</v>
      </c>
      <c r="G690" s="7"/>
      <c r="H690" s="7">
        <f t="shared" si="32"/>
        <v>0</v>
      </c>
      <c r="I690" s="7">
        <f>E690*'1 Spec Ed Teacher'!$H$3</f>
        <v>0</v>
      </c>
      <c r="J690" s="7"/>
      <c r="K690" s="7"/>
      <c r="L690" s="7"/>
      <c r="M690" s="7"/>
      <c r="N690" s="7"/>
      <c r="O690" s="7"/>
      <c r="P690" s="7"/>
      <c r="Q69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90" s="7"/>
      <c r="S690" s="7"/>
      <c r="T690" s="1"/>
      <c r="U690" s="99"/>
      <c r="V690" s="7" t="str">
        <f t="shared" si="33"/>
        <v/>
      </c>
    </row>
    <row r="691" spans="2:22" x14ac:dyDescent="0.25">
      <c r="B691" s="1"/>
      <c r="F691" s="7">
        <f t="shared" si="31"/>
        <v>0</v>
      </c>
      <c r="G691" s="7"/>
      <c r="H691" s="7">
        <f t="shared" si="32"/>
        <v>0</v>
      </c>
      <c r="I691" s="7">
        <f>E691*'1 Spec Ed Teacher'!$H$3</f>
        <v>0</v>
      </c>
      <c r="J691" s="7"/>
      <c r="K691" s="7"/>
      <c r="L691" s="7"/>
      <c r="M691" s="7"/>
      <c r="N691" s="7"/>
      <c r="O691" s="7"/>
      <c r="P691" s="7"/>
      <c r="Q69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91" s="7"/>
      <c r="S691" s="7"/>
      <c r="T691" s="1"/>
      <c r="U691" s="99"/>
      <c r="V691" s="7" t="str">
        <f t="shared" si="33"/>
        <v/>
      </c>
    </row>
    <row r="692" spans="2:22" x14ac:dyDescent="0.25">
      <c r="B692" s="1"/>
      <c r="F692" s="7">
        <f t="shared" si="31"/>
        <v>0</v>
      </c>
      <c r="G692" s="7"/>
      <c r="H692" s="7">
        <f t="shared" si="32"/>
        <v>0</v>
      </c>
      <c r="I692" s="7">
        <f>E692*'1 Spec Ed Teacher'!$H$3</f>
        <v>0</v>
      </c>
      <c r="J692" s="7"/>
      <c r="K692" s="7"/>
      <c r="L692" s="7"/>
      <c r="M692" s="7"/>
      <c r="N692" s="7"/>
      <c r="O692" s="7"/>
      <c r="P692" s="7"/>
      <c r="Q69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92" s="7"/>
      <c r="S692" s="7"/>
      <c r="T692" s="1"/>
      <c r="U692" s="99"/>
      <c r="V692" s="7" t="str">
        <f t="shared" si="33"/>
        <v/>
      </c>
    </row>
    <row r="693" spans="2:22" x14ac:dyDescent="0.25">
      <c r="B693" s="1"/>
      <c r="F693" s="7">
        <f t="shared" si="31"/>
        <v>0</v>
      </c>
      <c r="G693" s="7"/>
      <c r="H693" s="7">
        <f t="shared" si="32"/>
        <v>0</v>
      </c>
      <c r="I693" s="7">
        <f>E693*'1 Spec Ed Teacher'!$H$3</f>
        <v>0</v>
      </c>
      <c r="J693" s="7"/>
      <c r="K693" s="7"/>
      <c r="L693" s="7"/>
      <c r="M693" s="7"/>
      <c r="N693" s="7"/>
      <c r="O693" s="7"/>
      <c r="P693" s="7"/>
      <c r="Q69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93" s="7"/>
      <c r="S693" s="7"/>
      <c r="T693" s="1"/>
      <c r="U693" s="99"/>
      <c r="V693" s="7" t="str">
        <f t="shared" si="33"/>
        <v/>
      </c>
    </row>
    <row r="694" spans="2:22" x14ac:dyDescent="0.25">
      <c r="B694" s="1"/>
      <c r="F694" s="7">
        <f t="shared" si="31"/>
        <v>0</v>
      </c>
      <c r="G694" s="7"/>
      <c r="H694" s="7">
        <f t="shared" si="32"/>
        <v>0</v>
      </c>
      <c r="I694" s="7">
        <f>E694*'1 Spec Ed Teacher'!$H$3</f>
        <v>0</v>
      </c>
      <c r="J694" s="7"/>
      <c r="K694" s="7"/>
      <c r="L694" s="7"/>
      <c r="M694" s="7"/>
      <c r="N694" s="7"/>
      <c r="O694" s="7"/>
      <c r="P694" s="7"/>
      <c r="Q69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94" s="7"/>
      <c r="S694" s="7"/>
      <c r="T694" s="1"/>
      <c r="U694" s="99"/>
      <c r="V694" s="7" t="str">
        <f t="shared" si="33"/>
        <v/>
      </c>
    </row>
    <row r="695" spans="2:22" x14ac:dyDescent="0.25">
      <c r="B695" s="1"/>
      <c r="F695" s="7">
        <f t="shared" si="31"/>
        <v>0</v>
      </c>
      <c r="G695" s="7"/>
      <c r="H695" s="7">
        <f t="shared" si="32"/>
        <v>0</v>
      </c>
      <c r="I695" s="7">
        <f>E695*'1 Spec Ed Teacher'!$H$3</f>
        <v>0</v>
      </c>
      <c r="J695" s="7"/>
      <c r="K695" s="7"/>
      <c r="L695" s="7"/>
      <c r="M695" s="7"/>
      <c r="N695" s="7"/>
      <c r="O695" s="7"/>
      <c r="P695" s="7"/>
      <c r="Q69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95" s="7"/>
      <c r="S695" s="7"/>
      <c r="T695" s="1"/>
      <c r="U695" s="99"/>
      <c r="V695" s="7" t="str">
        <f t="shared" si="33"/>
        <v/>
      </c>
    </row>
    <row r="696" spans="2:22" x14ac:dyDescent="0.25">
      <c r="B696" s="1"/>
      <c r="F696" s="7">
        <f t="shared" si="31"/>
        <v>0</v>
      </c>
      <c r="G696" s="7"/>
      <c r="H696" s="7">
        <f t="shared" si="32"/>
        <v>0</v>
      </c>
      <c r="I696" s="7">
        <f>E696*'1 Spec Ed Teacher'!$H$3</f>
        <v>0</v>
      </c>
      <c r="J696" s="7"/>
      <c r="K696" s="7"/>
      <c r="L696" s="7"/>
      <c r="M696" s="7"/>
      <c r="N696" s="7"/>
      <c r="O696" s="7"/>
      <c r="P696" s="7"/>
      <c r="Q69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96" s="7"/>
      <c r="S696" s="7"/>
      <c r="T696" s="1"/>
      <c r="U696" s="99"/>
      <c r="V696" s="7" t="str">
        <f t="shared" si="33"/>
        <v/>
      </c>
    </row>
    <row r="697" spans="2:22" x14ac:dyDescent="0.25">
      <c r="B697" s="1"/>
      <c r="F697" s="7">
        <f t="shared" si="31"/>
        <v>0</v>
      </c>
      <c r="G697" s="7"/>
      <c r="H697" s="7">
        <f t="shared" si="32"/>
        <v>0</v>
      </c>
      <c r="I697" s="7">
        <f>E697*'1 Spec Ed Teacher'!$H$3</f>
        <v>0</v>
      </c>
      <c r="J697" s="7"/>
      <c r="K697" s="7"/>
      <c r="L697" s="7"/>
      <c r="M697" s="7"/>
      <c r="N697" s="7"/>
      <c r="O697" s="7"/>
      <c r="P697" s="7"/>
      <c r="Q69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97" s="7"/>
      <c r="S697" s="7"/>
      <c r="T697" s="1"/>
      <c r="U697" s="99"/>
      <c r="V697" s="7" t="str">
        <f t="shared" si="33"/>
        <v/>
      </c>
    </row>
    <row r="698" spans="2:22" x14ac:dyDescent="0.25">
      <c r="B698" s="1"/>
      <c r="F698" s="7">
        <f t="shared" si="31"/>
        <v>0</v>
      </c>
      <c r="G698" s="7"/>
      <c r="H698" s="7">
        <f t="shared" si="32"/>
        <v>0</v>
      </c>
      <c r="I698" s="7">
        <f>E698*'1 Spec Ed Teacher'!$H$3</f>
        <v>0</v>
      </c>
      <c r="J698" s="7"/>
      <c r="K698" s="7"/>
      <c r="L698" s="7"/>
      <c r="M698" s="7"/>
      <c r="N698" s="7"/>
      <c r="O698" s="7"/>
      <c r="P698" s="7"/>
      <c r="Q69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98" s="7"/>
      <c r="S698" s="7"/>
      <c r="T698" s="1"/>
      <c r="U698" s="99"/>
      <c r="V698" s="7" t="str">
        <f t="shared" si="33"/>
        <v/>
      </c>
    </row>
    <row r="699" spans="2:22" x14ac:dyDescent="0.25">
      <c r="B699" s="1"/>
      <c r="F699" s="7">
        <f t="shared" si="31"/>
        <v>0</v>
      </c>
      <c r="G699" s="7"/>
      <c r="H699" s="7">
        <f t="shared" si="32"/>
        <v>0</v>
      </c>
      <c r="I699" s="7">
        <f>E699*'1 Spec Ed Teacher'!$H$3</f>
        <v>0</v>
      </c>
      <c r="J699" s="7"/>
      <c r="K699" s="7"/>
      <c r="L699" s="7"/>
      <c r="M699" s="7"/>
      <c r="N699" s="7"/>
      <c r="O699" s="7"/>
      <c r="P699" s="7"/>
      <c r="Q69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699" s="7"/>
      <c r="S699" s="7"/>
      <c r="T699" s="1"/>
      <c r="U699" s="99"/>
      <c r="V699" s="7" t="str">
        <f t="shared" si="33"/>
        <v/>
      </c>
    </row>
    <row r="700" spans="2:22" x14ac:dyDescent="0.25">
      <c r="B700" s="1"/>
      <c r="F700" s="7">
        <f t="shared" si="31"/>
        <v>0</v>
      </c>
      <c r="G700" s="7"/>
      <c r="H700" s="7">
        <f t="shared" si="32"/>
        <v>0</v>
      </c>
      <c r="I700" s="7">
        <f>E700*'1 Spec Ed Teacher'!$H$3</f>
        <v>0</v>
      </c>
      <c r="J700" s="7"/>
      <c r="K700" s="7"/>
      <c r="L700" s="7"/>
      <c r="M700" s="7"/>
      <c r="N700" s="7"/>
      <c r="O700" s="7"/>
      <c r="P700" s="7"/>
      <c r="Q70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00" s="7"/>
      <c r="S700" s="7"/>
      <c r="T700" s="1"/>
      <c r="U700" s="99"/>
      <c r="V700" s="7" t="str">
        <f t="shared" si="33"/>
        <v/>
      </c>
    </row>
    <row r="701" spans="2:22" x14ac:dyDescent="0.25">
      <c r="B701" s="1"/>
      <c r="F701" s="7">
        <f t="shared" si="31"/>
        <v>0</v>
      </c>
      <c r="G701" s="7"/>
      <c r="H701" s="7">
        <f t="shared" si="32"/>
        <v>0</v>
      </c>
      <c r="I701" s="7">
        <f>E701*'1 Spec Ed Teacher'!$H$3</f>
        <v>0</v>
      </c>
      <c r="J701" s="7"/>
      <c r="K701" s="7"/>
      <c r="L701" s="7"/>
      <c r="M701" s="7"/>
      <c r="N701" s="7"/>
      <c r="O701" s="7"/>
      <c r="P701" s="7"/>
      <c r="Q70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01" s="7"/>
      <c r="S701" s="7"/>
      <c r="T701" s="1"/>
      <c r="U701" s="99"/>
      <c r="V701" s="7" t="str">
        <f t="shared" si="33"/>
        <v/>
      </c>
    </row>
    <row r="702" spans="2:22" x14ac:dyDescent="0.25">
      <c r="B702" s="1"/>
      <c r="F702" s="7">
        <f t="shared" si="31"/>
        <v>0</v>
      </c>
      <c r="G702" s="7"/>
      <c r="H702" s="7">
        <f t="shared" si="32"/>
        <v>0</v>
      </c>
      <c r="I702" s="7">
        <f>E702*'1 Spec Ed Teacher'!$H$3</f>
        <v>0</v>
      </c>
      <c r="J702" s="7"/>
      <c r="K702" s="7"/>
      <c r="L702" s="7"/>
      <c r="M702" s="7"/>
      <c r="N702" s="7"/>
      <c r="O702" s="7"/>
      <c r="P702" s="7"/>
      <c r="Q70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02" s="7"/>
      <c r="S702" s="7"/>
      <c r="T702" s="1"/>
      <c r="U702" s="99"/>
      <c r="V702" s="7" t="str">
        <f t="shared" si="33"/>
        <v/>
      </c>
    </row>
    <row r="703" spans="2:22" x14ac:dyDescent="0.25">
      <c r="B703" s="1"/>
      <c r="F703" s="7">
        <f t="shared" si="31"/>
        <v>0</v>
      </c>
      <c r="G703" s="7"/>
      <c r="H703" s="7">
        <f t="shared" si="32"/>
        <v>0</v>
      </c>
      <c r="I703" s="7">
        <f>E703*'1 Spec Ed Teacher'!$H$3</f>
        <v>0</v>
      </c>
      <c r="J703" s="7"/>
      <c r="K703" s="7"/>
      <c r="L703" s="7"/>
      <c r="M703" s="7"/>
      <c r="N703" s="7"/>
      <c r="O703" s="7"/>
      <c r="P703" s="7"/>
      <c r="Q70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03" s="7"/>
      <c r="S703" s="7"/>
      <c r="T703" s="1"/>
      <c r="U703" s="99"/>
      <c r="V703" s="7" t="str">
        <f t="shared" si="33"/>
        <v/>
      </c>
    </row>
    <row r="704" spans="2:22" x14ac:dyDescent="0.25">
      <c r="B704" s="1"/>
      <c r="F704" s="7">
        <f t="shared" si="31"/>
        <v>0</v>
      </c>
      <c r="G704" s="7"/>
      <c r="H704" s="7">
        <f t="shared" si="32"/>
        <v>0</v>
      </c>
      <c r="I704" s="7">
        <f>E704*'1 Spec Ed Teacher'!$H$3</f>
        <v>0</v>
      </c>
      <c r="J704" s="7"/>
      <c r="K704" s="7"/>
      <c r="L704" s="7"/>
      <c r="M704" s="7"/>
      <c r="N704" s="7"/>
      <c r="O704" s="7"/>
      <c r="P704" s="7"/>
      <c r="Q70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04" s="7"/>
      <c r="S704" s="7"/>
      <c r="T704" s="1"/>
      <c r="U704" s="99"/>
      <c r="V704" s="7" t="str">
        <f t="shared" si="33"/>
        <v/>
      </c>
    </row>
    <row r="705" spans="2:22" x14ac:dyDescent="0.25">
      <c r="B705" s="1"/>
      <c r="F705" s="7">
        <f t="shared" si="31"/>
        <v>0</v>
      </c>
      <c r="G705" s="7"/>
      <c r="H705" s="7">
        <f t="shared" si="32"/>
        <v>0</v>
      </c>
      <c r="I705" s="7">
        <f>E705*'1 Spec Ed Teacher'!$H$3</f>
        <v>0</v>
      </c>
      <c r="J705" s="7"/>
      <c r="K705" s="7"/>
      <c r="L705" s="7"/>
      <c r="M705" s="7"/>
      <c r="N705" s="7"/>
      <c r="O705" s="7"/>
      <c r="P705" s="7"/>
      <c r="Q70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05" s="7"/>
      <c r="S705" s="7"/>
      <c r="T705" s="1"/>
      <c r="U705" s="99"/>
      <c r="V705" s="7" t="str">
        <f t="shared" si="33"/>
        <v/>
      </c>
    </row>
    <row r="706" spans="2:22" x14ac:dyDescent="0.25">
      <c r="B706" s="1"/>
      <c r="F706" s="7">
        <f t="shared" si="31"/>
        <v>0</v>
      </c>
      <c r="G706" s="7"/>
      <c r="H706" s="7">
        <f t="shared" si="32"/>
        <v>0</v>
      </c>
      <c r="I706" s="7">
        <f>E706*'1 Spec Ed Teacher'!$H$3</f>
        <v>0</v>
      </c>
      <c r="J706" s="7"/>
      <c r="K706" s="7"/>
      <c r="L706" s="7"/>
      <c r="M706" s="7"/>
      <c r="N706" s="7"/>
      <c r="O706" s="7"/>
      <c r="P706" s="7"/>
      <c r="Q70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06" s="7"/>
      <c r="S706" s="7"/>
      <c r="T706" s="1"/>
      <c r="U706" s="99"/>
      <c r="V706" s="7" t="str">
        <f t="shared" si="33"/>
        <v/>
      </c>
    </row>
    <row r="707" spans="2:22" x14ac:dyDescent="0.25">
      <c r="B707" s="1"/>
      <c r="F707" s="7">
        <f t="shared" si="31"/>
        <v>0</v>
      </c>
      <c r="G707" s="7"/>
      <c r="H707" s="7">
        <f t="shared" si="32"/>
        <v>0</v>
      </c>
      <c r="I707" s="7">
        <f>E707*'1 Spec Ed Teacher'!$H$3</f>
        <v>0</v>
      </c>
      <c r="J707" s="7"/>
      <c r="K707" s="7"/>
      <c r="L707" s="7"/>
      <c r="M707" s="7"/>
      <c r="N707" s="7"/>
      <c r="O707" s="7"/>
      <c r="P707" s="7"/>
      <c r="Q70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07" s="7"/>
      <c r="S707" s="7"/>
      <c r="T707" s="1"/>
      <c r="U707" s="99"/>
      <c r="V707" s="7" t="str">
        <f t="shared" si="33"/>
        <v/>
      </c>
    </row>
    <row r="708" spans="2:22" x14ac:dyDescent="0.25">
      <c r="B708" s="1"/>
      <c r="F708" s="7">
        <f t="shared" si="31"/>
        <v>0</v>
      </c>
      <c r="G708" s="7"/>
      <c r="H708" s="7">
        <f t="shared" si="32"/>
        <v>0</v>
      </c>
      <c r="I708" s="7">
        <f>E708*'1 Spec Ed Teacher'!$H$3</f>
        <v>0</v>
      </c>
      <c r="J708" s="7"/>
      <c r="K708" s="7"/>
      <c r="L708" s="7"/>
      <c r="M708" s="7"/>
      <c r="N708" s="7"/>
      <c r="O708" s="7"/>
      <c r="P708" s="7"/>
      <c r="Q70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08" s="7"/>
      <c r="S708" s="7"/>
      <c r="T708" s="1"/>
      <c r="U708" s="99"/>
      <c r="V708" s="7" t="str">
        <f t="shared" si="33"/>
        <v/>
      </c>
    </row>
    <row r="709" spans="2:22" x14ac:dyDescent="0.25">
      <c r="B709" s="1"/>
      <c r="F709" s="7">
        <f t="shared" ref="F709:F772" si="34">E709*0.14</f>
        <v>0</v>
      </c>
      <c r="G709" s="7"/>
      <c r="H709" s="7">
        <f t="shared" ref="H709:H772" si="35">E709*0.0145</f>
        <v>0</v>
      </c>
      <c r="I709" s="7">
        <f>E709*'1 Spec Ed Teacher'!$H$3</f>
        <v>0</v>
      </c>
      <c r="J709" s="7"/>
      <c r="K709" s="7"/>
      <c r="L709" s="7"/>
      <c r="M709" s="7"/>
      <c r="N709" s="7"/>
      <c r="O709" s="7"/>
      <c r="P709" s="7"/>
      <c r="Q70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09" s="7"/>
      <c r="S709" s="7"/>
      <c r="T709" s="1"/>
      <c r="U709" s="99"/>
      <c r="V709" s="7" t="str">
        <f t="shared" ref="V709:V772" si="36">IFERROR(IF(S709&gt;0,S709/T709*U709,Q709/T709*U709),"")</f>
        <v/>
      </c>
    </row>
    <row r="710" spans="2:22" x14ac:dyDescent="0.25">
      <c r="B710" s="1"/>
      <c r="F710" s="7">
        <f t="shared" si="34"/>
        <v>0</v>
      </c>
      <c r="G710" s="7"/>
      <c r="H710" s="7">
        <f t="shared" si="35"/>
        <v>0</v>
      </c>
      <c r="I710" s="7">
        <f>E710*'1 Spec Ed Teacher'!$H$3</f>
        <v>0</v>
      </c>
      <c r="J710" s="7"/>
      <c r="K710" s="7"/>
      <c r="L710" s="7"/>
      <c r="M710" s="7"/>
      <c r="N710" s="7"/>
      <c r="O710" s="7"/>
      <c r="P710" s="7"/>
      <c r="Q71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10" s="7"/>
      <c r="S710" s="7"/>
      <c r="T710" s="1"/>
      <c r="U710" s="99"/>
      <c r="V710" s="7" t="str">
        <f t="shared" si="36"/>
        <v/>
      </c>
    </row>
    <row r="711" spans="2:22" x14ac:dyDescent="0.25">
      <c r="B711" s="1"/>
      <c r="F711" s="7">
        <f t="shared" si="34"/>
        <v>0</v>
      </c>
      <c r="G711" s="7"/>
      <c r="H711" s="7">
        <f t="shared" si="35"/>
        <v>0</v>
      </c>
      <c r="I711" s="7">
        <f>E711*'1 Spec Ed Teacher'!$H$3</f>
        <v>0</v>
      </c>
      <c r="J711" s="7"/>
      <c r="K711" s="7"/>
      <c r="L711" s="7"/>
      <c r="M711" s="7"/>
      <c r="N711" s="7"/>
      <c r="O711" s="7"/>
      <c r="P711" s="7"/>
      <c r="Q71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11" s="7"/>
      <c r="S711" s="7"/>
      <c r="T711" s="1"/>
      <c r="U711" s="99"/>
      <c r="V711" s="7" t="str">
        <f t="shared" si="36"/>
        <v/>
      </c>
    </row>
    <row r="712" spans="2:22" x14ac:dyDescent="0.25">
      <c r="B712" s="1"/>
      <c r="F712" s="7">
        <f t="shared" si="34"/>
        <v>0</v>
      </c>
      <c r="G712" s="7"/>
      <c r="H712" s="7">
        <f t="shared" si="35"/>
        <v>0</v>
      </c>
      <c r="I712" s="7">
        <f>E712*'1 Spec Ed Teacher'!$H$3</f>
        <v>0</v>
      </c>
      <c r="J712" s="7"/>
      <c r="K712" s="7"/>
      <c r="L712" s="7"/>
      <c r="M712" s="7"/>
      <c r="N712" s="7"/>
      <c r="O712" s="7"/>
      <c r="P712" s="7"/>
      <c r="Q71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12" s="7"/>
      <c r="S712" s="7"/>
      <c r="T712" s="1"/>
      <c r="U712" s="99"/>
      <c r="V712" s="7" t="str">
        <f t="shared" si="36"/>
        <v/>
      </c>
    </row>
    <row r="713" spans="2:22" x14ac:dyDescent="0.25">
      <c r="B713" s="1"/>
      <c r="F713" s="7">
        <f t="shared" si="34"/>
        <v>0</v>
      </c>
      <c r="G713" s="7"/>
      <c r="H713" s="7">
        <f t="shared" si="35"/>
        <v>0</v>
      </c>
      <c r="I713" s="7">
        <f>E713*'1 Spec Ed Teacher'!$H$3</f>
        <v>0</v>
      </c>
      <c r="J713" s="7"/>
      <c r="K713" s="7"/>
      <c r="L713" s="7"/>
      <c r="M713" s="7"/>
      <c r="N713" s="7"/>
      <c r="O713" s="7"/>
      <c r="P713" s="7"/>
      <c r="Q71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13" s="7"/>
      <c r="S713" s="7"/>
      <c r="T713" s="1"/>
      <c r="U713" s="99"/>
      <c r="V713" s="7" t="str">
        <f t="shared" si="36"/>
        <v/>
      </c>
    </row>
    <row r="714" spans="2:22" x14ac:dyDescent="0.25">
      <c r="B714" s="1"/>
      <c r="F714" s="7">
        <f t="shared" si="34"/>
        <v>0</v>
      </c>
      <c r="G714" s="7"/>
      <c r="H714" s="7">
        <f t="shared" si="35"/>
        <v>0</v>
      </c>
      <c r="I714" s="7">
        <f>E714*'1 Spec Ed Teacher'!$H$3</f>
        <v>0</v>
      </c>
      <c r="J714" s="7"/>
      <c r="K714" s="7"/>
      <c r="L714" s="7"/>
      <c r="M714" s="7"/>
      <c r="N714" s="7"/>
      <c r="O714" s="7"/>
      <c r="P714" s="7"/>
      <c r="Q71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14" s="7"/>
      <c r="S714" s="7"/>
      <c r="T714" s="1"/>
      <c r="U714" s="99"/>
      <c r="V714" s="7" t="str">
        <f t="shared" si="36"/>
        <v/>
      </c>
    </row>
    <row r="715" spans="2:22" x14ac:dyDescent="0.25">
      <c r="B715" s="1"/>
      <c r="F715" s="7">
        <f t="shared" si="34"/>
        <v>0</v>
      </c>
      <c r="G715" s="7"/>
      <c r="H715" s="7">
        <f t="shared" si="35"/>
        <v>0</v>
      </c>
      <c r="I715" s="7">
        <f>E715*'1 Spec Ed Teacher'!$H$3</f>
        <v>0</v>
      </c>
      <c r="J715" s="7"/>
      <c r="K715" s="7"/>
      <c r="L715" s="7"/>
      <c r="M715" s="7"/>
      <c r="N715" s="7"/>
      <c r="O715" s="7"/>
      <c r="P715" s="7"/>
      <c r="Q71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15" s="7"/>
      <c r="S715" s="7"/>
      <c r="T715" s="1"/>
      <c r="U715" s="99"/>
      <c r="V715" s="7" t="str">
        <f t="shared" si="36"/>
        <v/>
      </c>
    </row>
    <row r="716" spans="2:22" x14ac:dyDescent="0.25">
      <c r="B716" s="1"/>
      <c r="F716" s="7">
        <f t="shared" si="34"/>
        <v>0</v>
      </c>
      <c r="G716" s="7"/>
      <c r="H716" s="7">
        <f t="shared" si="35"/>
        <v>0</v>
      </c>
      <c r="I716" s="7">
        <f>E716*'1 Spec Ed Teacher'!$H$3</f>
        <v>0</v>
      </c>
      <c r="J716" s="7"/>
      <c r="K716" s="7"/>
      <c r="L716" s="7"/>
      <c r="M716" s="7"/>
      <c r="N716" s="7"/>
      <c r="O716" s="7"/>
      <c r="P716" s="7"/>
      <c r="Q71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16" s="7"/>
      <c r="S716" s="7"/>
      <c r="T716" s="1"/>
      <c r="U716" s="99"/>
      <c r="V716" s="7" t="str">
        <f t="shared" si="36"/>
        <v/>
      </c>
    </row>
    <row r="717" spans="2:22" x14ac:dyDescent="0.25">
      <c r="B717" s="1"/>
      <c r="F717" s="7">
        <f t="shared" si="34"/>
        <v>0</v>
      </c>
      <c r="G717" s="7"/>
      <c r="H717" s="7">
        <f t="shared" si="35"/>
        <v>0</v>
      </c>
      <c r="I717" s="7">
        <f>E717*'1 Spec Ed Teacher'!$H$3</f>
        <v>0</v>
      </c>
      <c r="J717" s="7"/>
      <c r="K717" s="7"/>
      <c r="L717" s="7"/>
      <c r="M717" s="7"/>
      <c r="N717" s="7"/>
      <c r="O717" s="7"/>
      <c r="P717" s="7"/>
      <c r="Q71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17" s="7"/>
      <c r="S717" s="7"/>
      <c r="T717" s="1"/>
      <c r="U717" s="99"/>
      <c r="V717" s="7" t="str">
        <f t="shared" si="36"/>
        <v/>
      </c>
    </row>
    <row r="718" spans="2:22" x14ac:dyDescent="0.25">
      <c r="B718" s="1"/>
      <c r="F718" s="7">
        <f t="shared" si="34"/>
        <v>0</v>
      </c>
      <c r="G718" s="7"/>
      <c r="H718" s="7">
        <f t="shared" si="35"/>
        <v>0</v>
      </c>
      <c r="I718" s="7">
        <f>E718*'1 Spec Ed Teacher'!$H$3</f>
        <v>0</v>
      </c>
      <c r="J718" s="7"/>
      <c r="K718" s="7"/>
      <c r="L718" s="7"/>
      <c r="M718" s="7"/>
      <c r="N718" s="7"/>
      <c r="O718" s="7"/>
      <c r="P718" s="7"/>
      <c r="Q71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18" s="7"/>
      <c r="S718" s="7"/>
      <c r="T718" s="1"/>
      <c r="U718" s="99"/>
      <c r="V718" s="7" t="str">
        <f t="shared" si="36"/>
        <v/>
      </c>
    </row>
    <row r="719" spans="2:22" x14ac:dyDescent="0.25">
      <c r="B719" s="1"/>
      <c r="F719" s="7">
        <f t="shared" si="34"/>
        <v>0</v>
      </c>
      <c r="G719" s="7"/>
      <c r="H719" s="7">
        <f t="shared" si="35"/>
        <v>0</v>
      </c>
      <c r="I719" s="7">
        <f>E719*'1 Spec Ed Teacher'!$H$3</f>
        <v>0</v>
      </c>
      <c r="J719" s="7"/>
      <c r="K719" s="7"/>
      <c r="L719" s="7"/>
      <c r="M719" s="7"/>
      <c r="N719" s="7"/>
      <c r="O719" s="7"/>
      <c r="P719" s="7"/>
      <c r="Q71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19" s="7"/>
      <c r="S719" s="7"/>
      <c r="T719" s="1"/>
      <c r="U719" s="99"/>
      <c r="V719" s="7" t="str">
        <f t="shared" si="36"/>
        <v/>
      </c>
    </row>
    <row r="720" spans="2:22" x14ac:dyDescent="0.25">
      <c r="B720" s="1"/>
      <c r="F720" s="7">
        <f t="shared" si="34"/>
        <v>0</v>
      </c>
      <c r="G720" s="7"/>
      <c r="H720" s="7">
        <f t="shared" si="35"/>
        <v>0</v>
      </c>
      <c r="I720" s="7">
        <f>E720*'1 Spec Ed Teacher'!$H$3</f>
        <v>0</v>
      </c>
      <c r="J720" s="7"/>
      <c r="K720" s="7"/>
      <c r="L720" s="7"/>
      <c r="M720" s="7"/>
      <c r="N720" s="7"/>
      <c r="O720" s="7"/>
      <c r="P720" s="7"/>
      <c r="Q72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20" s="7"/>
      <c r="S720" s="7"/>
      <c r="T720" s="1"/>
      <c r="U720" s="99"/>
      <c r="V720" s="7" t="str">
        <f t="shared" si="36"/>
        <v/>
      </c>
    </row>
    <row r="721" spans="2:22" x14ac:dyDescent="0.25">
      <c r="B721" s="1"/>
      <c r="F721" s="7">
        <f t="shared" si="34"/>
        <v>0</v>
      </c>
      <c r="G721" s="7"/>
      <c r="H721" s="7">
        <f t="shared" si="35"/>
        <v>0</v>
      </c>
      <c r="I721" s="7">
        <f>E721*'1 Spec Ed Teacher'!$H$3</f>
        <v>0</v>
      </c>
      <c r="J721" s="7"/>
      <c r="K721" s="7"/>
      <c r="L721" s="7"/>
      <c r="M721" s="7"/>
      <c r="N721" s="7"/>
      <c r="O721" s="7"/>
      <c r="P721" s="7"/>
      <c r="Q72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21" s="7"/>
      <c r="S721" s="7"/>
      <c r="T721" s="1"/>
      <c r="U721" s="99"/>
      <c r="V721" s="7" t="str">
        <f t="shared" si="36"/>
        <v/>
      </c>
    </row>
    <row r="722" spans="2:22" x14ac:dyDescent="0.25">
      <c r="B722" s="1"/>
      <c r="F722" s="7">
        <f t="shared" si="34"/>
        <v>0</v>
      </c>
      <c r="G722" s="7"/>
      <c r="H722" s="7">
        <f t="shared" si="35"/>
        <v>0</v>
      </c>
      <c r="I722" s="7">
        <f>E722*'1 Spec Ed Teacher'!$H$3</f>
        <v>0</v>
      </c>
      <c r="J722" s="7"/>
      <c r="K722" s="7"/>
      <c r="L722" s="7"/>
      <c r="M722" s="7"/>
      <c r="N722" s="7"/>
      <c r="O722" s="7"/>
      <c r="P722" s="7"/>
      <c r="Q72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22" s="7"/>
      <c r="S722" s="7"/>
      <c r="T722" s="1"/>
      <c r="U722" s="99"/>
      <c r="V722" s="7" t="str">
        <f t="shared" si="36"/>
        <v/>
      </c>
    </row>
    <row r="723" spans="2:22" x14ac:dyDescent="0.25">
      <c r="B723" s="1"/>
      <c r="F723" s="7">
        <f t="shared" si="34"/>
        <v>0</v>
      </c>
      <c r="G723" s="7"/>
      <c r="H723" s="7">
        <f t="shared" si="35"/>
        <v>0</v>
      </c>
      <c r="I723" s="7">
        <f>E723*'1 Spec Ed Teacher'!$H$3</f>
        <v>0</v>
      </c>
      <c r="J723" s="7"/>
      <c r="K723" s="7"/>
      <c r="L723" s="7"/>
      <c r="M723" s="7"/>
      <c r="N723" s="7"/>
      <c r="O723" s="7"/>
      <c r="P723" s="7"/>
      <c r="Q72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23" s="7"/>
      <c r="S723" s="7"/>
      <c r="T723" s="1"/>
      <c r="U723" s="99"/>
      <c r="V723" s="7" t="str">
        <f t="shared" si="36"/>
        <v/>
      </c>
    </row>
    <row r="724" spans="2:22" x14ac:dyDescent="0.25">
      <c r="B724" s="1"/>
      <c r="F724" s="7">
        <f t="shared" si="34"/>
        <v>0</v>
      </c>
      <c r="G724" s="7"/>
      <c r="H724" s="7">
        <f t="shared" si="35"/>
        <v>0</v>
      </c>
      <c r="I724" s="7">
        <f>E724*'1 Spec Ed Teacher'!$H$3</f>
        <v>0</v>
      </c>
      <c r="J724" s="7"/>
      <c r="K724" s="7"/>
      <c r="L724" s="7"/>
      <c r="M724" s="7"/>
      <c r="N724" s="7"/>
      <c r="O724" s="7"/>
      <c r="P724" s="7"/>
      <c r="Q72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24" s="7"/>
      <c r="S724" s="7"/>
      <c r="T724" s="1"/>
      <c r="U724" s="99"/>
      <c r="V724" s="7" t="str">
        <f t="shared" si="36"/>
        <v/>
      </c>
    </row>
    <row r="725" spans="2:22" x14ac:dyDescent="0.25">
      <c r="B725" s="1"/>
      <c r="F725" s="7">
        <f t="shared" si="34"/>
        <v>0</v>
      </c>
      <c r="G725" s="7"/>
      <c r="H725" s="7">
        <f t="shared" si="35"/>
        <v>0</v>
      </c>
      <c r="I725" s="7">
        <f>E725*'1 Spec Ed Teacher'!$H$3</f>
        <v>0</v>
      </c>
      <c r="J725" s="7"/>
      <c r="K725" s="7"/>
      <c r="L725" s="7"/>
      <c r="M725" s="7"/>
      <c r="N725" s="7"/>
      <c r="O725" s="7"/>
      <c r="P725" s="7"/>
      <c r="Q72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25" s="7"/>
      <c r="S725" s="7"/>
      <c r="T725" s="1"/>
      <c r="U725" s="99"/>
      <c r="V725" s="7" t="str">
        <f t="shared" si="36"/>
        <v/>
      </c>
    </row>
    <row r="726" spans="2:22" x14ac:dyDescent="0.25">
      <c r="B726" s="1"/>
      <c r="F726" s="7">
        <f t="shared" si="34"/>
        <v>0</v>
      </c>
      <c r="G726" s="7"/>
      <c r="H726" s="7">
        <f t="shared" si="35"/>
        <v>0</v>
      </c>
      <c r="I726" s="7">
        <f>E726*'1 Spec Ed Teacher'!$H$3</f>
        <v>0</v>
      </c>
      <c r="J726" s="7"/>
      <c r="K726" s="7"/>
      <c r="L726" s="7"/>
      <c r="M726" s="7"/>
      <c r="N726" s="7"/>
      <c r="O726" s="7"/>
      <c r="P726" s="7"/>
      <c r="Q72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26" s="7"/>
      <c r="S726" s="7"/>
      <c r="T726" s="1"/>
      <c r="U726" s="99"/>
      <c r="V726" s="7" t="str">
        <f t="shared" si="36"/>
        <v/>
      </c>
    </row>
    <row r="727" spans="2:22" x14ac:dyDescent="0.25">
      <c r="B727" s="1"/>
      <c r="F727" s="7">
        <f t="shared" si="34"/>
        <v>0</v>
      </c>
      <c r="G727" s="7"/>
      <c r="H727" s="7">
        <f t="shared" si="35"/>
        <v>0</v>
      </c>
      <c r="I727" s="7">
        <f>E727*'1 Spec Ed Teacher'!$H$3</f>
        <v>0</v>
      </c>
      <c r="J727" s="7"/>
      <c r="K727" s="7"/>
      <c r="L727" s="7"/>
      <c r="M727" s="7"/>
      <c r="N727" s="7"/>
      <c r="O727" s="7"/>
      <c r="P727" s="7"/>
      <c r="Q72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27" s="7"/>
      <c r="S727" s="7"/>
      <c r="T727" s="1"/>
      <c r="U727" s="99"/>
      <c r="V727" s="7" t="str">
        <f t="shared" si="36"/>
        <v/>
      </c>
    </row>
    <row r="728" spans="2:22" x14ac:dyDescent="0.25">
      <c r="B728" s="1"/>
      <c r="F728" s="7">
        <f t="shared" si="34"/>
        <v>0</v>
      </c>
      <c r="G728" s="7"/>
      <c r="H728" s="7">
        <f t="shared" si="35"/>
        <v>0</v>
      </c>
      <c r="I728" s="7">
        <f>E728*'1 Spec Ed Teacher'!$H$3</f>
        <v>0</v>
      </c>
      <c r="J728" s="7"/>
      <c r="K728" s="7"/>
      <c r="L728" s="7"/>
      <c r="M728" s="7"/>
      <c r="N728" s="7"/>
      <c r="O728" s="7"/>
      <c r="P728" s="7"/>
      <c r="Q72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28" s="7"/>
      <c r="S728" s="7"/>
      <c r="T728" s="1"/>
      <c r="U728" s="99"/>
      <c r="V728" s="7" t="str">
        <f t="shared" si="36"/>
        <v/>
      </c>
    </row>
    <row r="729" spans="2:22" x14ac:dyDescent="0.25">
      <c r="B729" s="1"/>
      <c r="F729" s="7">
        <f t="shared" si="34"/>
        <v>0</v>
      </c>
      <c r="G729" s="7"/>
      <c r="H729" s="7">
        <f t="shared" si="35"/>
        <v>0</v>
      </c>
      <c r="I729" s="7">
        <f>E729*'1 Spec Ed Teacher'!$H$3</f>
        <v>0</v>
      </c>
      <c r="J729" s="7"/>
      <c r="K729" s="7"/>
      <c r="L729" s="7"/>
      <c r="M729" s="7"/>
      <c r="N729" s="7"/>
      <c r="O729" s="7"/>
      <c r="P729" s="7"/>
      <c r="Q72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29" s="7"/>
      <c r="S729" s="7"/>
      <c r="T729" s="1"/>
      <c r="U729" s="99"/>
      <c r="V729" s="7" t="str">
        <f t="shared" si="36"/>
        <v/>
      </c>
    </row>
    <row r="730" spans="2:22" x14ac:dyDescent="0.25">
      <c r="B730" s="1"/>
      <c r="F730" s="7">
        <f t="shared" si="34"/>
        <v>0</v>
      </c>
      <c r="G730" s="7"/>
      <c r="H730" s="7">
        <f t="shared" si="35"/>
        <v>0</v>
      </c>
      <c r="I730" s="7">
        <f>E730*'1 Spec Ed Teacher'!$H$3</f>
        <v>0</v>
      </c>
      <c r="J730" s="7"/>
      <c r="K730" s="7"/>
      <c r="L730" s="7"/>
      <c r="M730" s="7"/>
      <c r="N730" s="7"/>
      <c r="O730" s="7"/>
      <c r="P730" s="7"/>
      <c r="Q73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30" s="7"/>
      <c r="S730" s="7"/>
      <c r="T730" s="1"/>
      <c r="U730" s="99"/>
      <c r="V730" s="7" t="str">
        <f t="shared" si="36"/>
        <v/>
      </c>
    </row>
    <row r="731" spans="2:22" x14ac:dyDescent="0.25">
      <c r="B731" s="1"/>
      <c r="F731" s="7">
        <f t="shared" si="34"/>
        <v>0</v>
      </c>
      <c r="G731" s="7"/>
      <c r="H731" s="7">
        <f t="shared" si="35"/>
        <v>0</v>
      </c>
      <c r="I731" s="7">
        <f>E731*'1 Spec Ed Teacher'!$H$3</f>
        <v>0</v>
      </c>
      <c r="J731" s="7"/>
      <c r="K731" s="7"/>
      <c r="L731" s="7"/>
      <c r="M731" s="7"/>
      <c r="N731" s="7"/>
      <c r="O731" s="7"/>
      <c r="P731" s="7"/>
      <c r="Q73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31" s="7"/>
      <c r="S731" s="7"/>
      <c r="T731" s="1"/>
      <c r="U731" s="99"/>
      <c r="V731" s="7" t="str">
        <f t="shared" si="36"/>
        <v/>
      </c>
    </row>
    <row r="732" spans="2:22" x14ac:dyDescent="0.25">
      <c r="B732" s="1"/>
      <c r="F732" s="7">
        <f t="shared" si="34"/>
        <v>0</v>
      </c>
      <c r="G732" s="7"/>
      <c r="H732" s="7">
        <f t="shared" si="35"/>
        <v>0</v>
      </c>
      <c r="I732" s="7">
        <f>E732*'1 Spec Ed Teacher'!$H$3</f>
        <v>0</v>
      </c>
      <c r="J732" s="7"/>
      <c r="K732" s="7"/>
      <c r="L732" s="7"/>
      <c r="M732" s="7"/>
      <c r="N732" s="7"/>
      <c r="O732" s="7"/>
      <c r="P732" s="7"/>
      <c r="Q73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32" s="7"/>
      <c r="S732" s="7"/>
      <c r="T732" s="1"/>
      <c r="U732" s="99"/>
      <c r="V732" s="7" t="str">
        <f t="shared" si="36"/>
        <v/>
      </c>
    </row>
    <row r="733" spans="2:22" x14ac:dyDescent="0.25">
      <c r="B733" s="1"/>
      <c r="F733" s="7">
        <f t="shared" si="34"/>
        <v>0</v>
      </c>
      <c r="G733" s="7"/>
      <c r="H733" s="7">
        <f t="shared" si="35"/>
        <v>0</v>
      </c>
      <c r="I733" s="7">
        <f>E733*'1 Spec Ed Teacher'!$H$3</f>
        <v>0</v>
      </c>
      <c r="J733" s="7"/>
      <c r="K733" s="7"/>
      <c r="L733" s="7"/>
      <c r="M733" s="7"/>
      <c r="N733" s="7"/>
      <c r="O733" s="7"/>
      <c r="P733" s="7"/>
      <c r="Q73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33" s="7"/>
      <c r="S733" s="7"/>
      <c r="T733" s="1"/>
      <c r="U733" s="99"/>
      <c r="V733" s="7" t="str">
        <f t="shared" si="36"/>
        <v/>
      </c>
    </row>
    <row r="734" spans="2:22" x14ac:dyDescent="0.25">
      <c r="B734" s="1"/>
      <c r="F734" s="7">
        <f t="shared" si="34"/>
        <v>0</v>
      </c>
      <c r="G734" s="7"/>
      <c r="H734" s="7">
        <f t="shared" si="35"/>
        <v>0</v>
      </c>
      <c r="I734" s="7">
        <f>E734*'1 Spec Ed Teacher'!$H$3</f>
        <v>0</v>
      </c>
      <c r="J734" s="7"/>
      <c r="K734" s="7"/>
      <c r="L734" s="7"/>
      <c r="M734" s="7"/>
      <c r="N734" s="7"/>
      <c r="O734" s="7"/>
      <c r="P734" s="7"/>
      <c r="Q73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34" s="7"/>
      <c r="S734" s="7"/>
      <c r="T734" s="1"/>
      <c r="U734" s="99"/>
      <c r="V734" s="7" t="str">
        <f t="shared" si="36"/>
        <v/>
      </c>
    </row>
    <row r="735" spans="2:22" x14ac:dyDescent="0.25">
      <c r="B735" s="1"/>
      <c r="F735" s="7">
        <f t="shared" si="34"/>
        <v>0</v>
      </c>
      <c r="G735" s="7"/>
      <c r="H735" s="7">
        <f t="shared" si="35"/>
        <v>0</v>
      </c>
      <c r="I735" s="7">
        <f>E735*'1 Spec Ed Teacher'!$H$3</f>
        <v>0</v>
      </c>
      <c r="J735" s="7"/>
      <c r="K735" s="7"/>
      <c r="L735" s="7"/>
      <c r="M735" s="7"/>
      <c r="N735" s="7"/>
      <c r="O735" s="7"/>
      <c r="P735" s="7"/>
      <c r="Q73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35" s="7"/>
      <c r="S735" s="7"/>
      <c r="T735" s="1"/>
      <c r="U735" s="99"/>
      <c r="V735" s="7" t="str">
        <f t="shared" si="36"/>
        <v/>
      </c>
    </row>
    <row r="736" spans="2:22" x14ac:dyDescent="0.25">
      <c r="B736" s="1"/>
      <c r="F736" s="7">
        <f t="shared" si="34"/>
        <v>0</v>
      </c>
      <c r="G736" s="7"/>
      <c r="H736" s="7">
        <f t="shared" si="35"/>
        <v>0</v>
      </c>
      <c r="I736" s="7">
        <f>E736*'1 Spec Ed Teacher'!$H$3</f>
        <v>0</v>
      </c>
      <c r="J736" s="7"/>
      <c r="K736" s="7"/>
      <c r="L736" s="7"/>
      <c r="M736" s="7"/>
      <c r="N736" s="7"/>
      <c r="O736" s="7"/>
      <c r="P736" s="7"/>
      <c r="Q73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36" s="7"/>
      <c r="S736" s="7"/>
      <c r="T736" s="1"/>
      <c r="U736" s="99"/>
      <c r="V736" s="7" t="str">
        <f t="shared" si="36"/>
        <v/>
      </c>
    </row>
    <row r="737" spans="2:22" x14ac:dyDescent="0.25">
      <c r="B737" s="1"/>
      <c r="F737" s="7">
        <f t="shared" si="34"/>
        <v>0</v>
      </c>
      <c r="G737" s="7"/>
      <c r="H737" s="7">
        <f t="shared" si="35"/>
        <v>0</v>
      </c>
      <c r="I737" s="7">
        <f>E737*'1 Spec Ed Teacher'!$H$3</f>
        <v>0</v>
      </c>
      <c r="J737" s="7"/>
      <c r="K737" s="7"/>
      <c r="L737" s="7"/>
      <c r="M737" s="7"/>
      <c r="N737" s="7"/>
      <c r="O737" s="7"/>
      <c r="P737" s="7"/>
      <c r="Q73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37" s="7"/>
      <c r="S737" s="7"/>
      <c r="T737" s="1"/>
      <c r="U737" s="99"/>
      <c r="V737" s="7" t="str">
        <f t="shared" si="36"/>
        <v/>
      </c>
    </row>
    <row r="738" spans="2:22" x14ac:dyDescent="0.25">
      <c r="B738" s="1"/>
      <c r="F738" s="7">
        <f t="shared" si="34"/>
        <v>0</v>
      </c>
      <c r="G738" s="7"/>
      <c r="H738" s="7">
        <f t="shared" si="35"/>
        <v>0</v>
      </c>
      <c r="I738" s="7">
        <f>E738*'1 Spec Ed Teacher'!$H$3</f>
        <v>0</v>
      </c>
      <c r="J738" s="7"/>
      <c r="K738" s="7"/>
      <c r="L738" s="7"/>
      <c r="M738" s="7"/>
      <c r="N738" s="7"/>
      <c r="O738" s="7"/>
      <c r="P738" s="7"/>
      <c r="Q73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38" s="7"/>
      <c r="S738" s="7"/>
      <c r="T738" s="1"/>
      <c r="U738" s="99"/>
      <c r="V738" s="7" t="str">
        <f t="shared" si="36"/>
        <v/>
      </c>
    </row>
    <row r="739" spans="2:22" x14ac:dyDescent="0.25">
      <c r="B739" s="1"/>
      <c r="F739" s="7">
        <f t="shared" si="34"/>
        <v>0</v>
      </c>
      <c r="G739" s="7"/>
      <c r="H739" s="7">
        <f t="shared" si="35"/>
        <v>0</v>
      </c>
      <c r="I739" s="7">
        <f>E739*'1 Spec Ed Teacher'!$H$3</f>
        <v>0</v>
      </c>
      <c r="J739" s="7"/>
      <c r="K739" s="7"/>
      <c r="L739" s="7"/>
      <c r="M739" s="7"/>
      <c r="N739" s="7"/>
      <c r="O739" s="7"/>
      <c r="P739" s="7"/>
      <c r="Q73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39" s="7"/>
      <c r="S739" s="7"/>
      <c r="T739" s="1"/>
      <c r="U739" s="99"/>
      <c r="V739" s="7" t="str">
        <f t="shared" si="36"/>
        <v/>
      </c>
    </row>
    <row r="740" spans="2:22" x14ac:dyDescent="0.25">
      <c r="B740" s="1"/>
      <c r="F740" s="7">
        <f t="shared" si="34"/>
        <v>0</v>
      </c>
      <c r="G740" s="7"/>
      <c r="H740" s="7">
        <f t="shared" si="35"/>
        <v>0</v>
      </c>
      <c r="I740" s="7">
        <f>E740*'1 Spec Ed Teacher'!$H$3</f>
        <v>0</v>
      </c>
      <c r="J740" s="7"/>
      <c r="K740" s="7"/>
      <c r="L740" s="7"/>
      <c r="M740" s="7"/>
      <c r="N740" s="7"/>
      <c r="O740" s="7"/>
      <c r="P740" s="7"/>
      <c r="Q74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40" s="7"/>
      <c r="S740" s="7"/>
      <c r="T740" s="1"/>
      <c r="U740" s="99"/>
      <c r="V740" s="7" t="str">
        <f t="shared" si="36"/>
        <v/>
      </c>
    </row>
    <row r="741" spans="2:22" x14ac:dyDescent="0.25">
      <c r="B741" s="1"/>
      <c r="F741" s="7">
        <f t="shared" si="34"/>
        <v>0</v>
      </c>
      <c r="G741" s="7"/>
      <c r="H741" s="7">
        <f t="shared" si="35"/>
        <v>0</v>
      </c>
      <c r="I741" s="7">
        <f>E741*'1 Spec Ed Teacher'!$H$3</f>
        <v>0</v>
      </c>
      <c r="J741" s="7"/>
      <c r="K741" s="7"/>
      <c r="L741" s="7"/>
      <c r="M741" s="7"/>
      <c r="N741" s="7"/>
      <c r="O741" s="7"/>
      <c r="P741" s="7"/>
      <c r="Q74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41" s="7"/>
      <c r="S741" s="7"/>
      <c r="T741" s="1"/>
      <c r="U741" s="99"/>
      <c r="V741" s="7" t="str">
        <f t="shared" si="36"/>
        <v/>
      </c>
    </row>
    <row r="742" spans="2:22" x14ac:dyDescent="0.25">
      <c r="B742" s="1"/>
      <c r="F742" s="7">
        <f t="shared" si="34"/>
        <v>0</v>
      </c>
      <c r="G742" s="7"/>
      <c r="H742" s="7">
        <f t="shared" si="35"/>
        <v>0</v>
      </c>
      <c r="I742" s="7">
        <f>E742*'1 Spec Ed Teacher'!$H$3</f>
        <v>0</v>
      </c>
      <c r="J742" s="7"/>
      <c r="K742" s="7"/>
      <c r="L742" s="7"/>
      <c r="M742" s="7"/>
      <c r="N742" s="7"/>
      <c r="O742" s="7"/>
      <c r="P742" s="7"/>
      <c r="Q74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42" s="7"/>
      <c r="S742" s="7"/>
      <c r="T742" s="1"/>
      <c r="U742" s="99"/>
      <c r="V742" s="7" t="str">
        <f t="shared" si="36"/>
        <v/>
      </c>
    </row>
    <row r="743" spans="2:22" x14ac:dyDescent="0.25">
      <c r="B743" s="1"/>
      <c r="F743" s="7">
        <f t="shared" si="34"/>
        <v>0</v>
      </c>
      <c r="G743" s="7"/>
      <c r="H743" s="7">
        <f t="shared" si="35"/>
        <v>0</v>
      </c>
      <c r="I743" s="7">
        <f>E743*'1 Spec Ed Teacher'!$H$3</f>
        <v>0</v>
      </c>
      <c r="J743" s="7"/>
      <c r="K743" s="7"/>
      <c r="L743" s="7"/>
      <c r="M743" s="7"/>
      <c r="N743" s="7"/>
      <c r="O743" s="7"/>
      <c r="P743" s="7"/>
      <c r="Q74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43" s="7"/>
      <c r="S743" s="7"/>
      <c r="T743" s="1"/>
      <c r="U743" s="99"/>
      <c r="V743" s="7" t="str">
        <f t="shared" si="36"/>
        <v/>
      </c>
    </row>
    <row r="744" spans="2:22" x14ac:dyDescent="0.25">
      <c r="B744" s="1"/>
      <c r="F744" s="7">
        <f t="shared" si="34"/>
        <v>0</v>
      </c>
      <c r="G744" s="7"/>
      <c r="H744" s="7">
        <f t="shared" si="35"/>
        <v>0</v>
      </c>
      <c r="I744" s="7">
        <f>E744*'1 Spec Ed Teacher'!$H$3</f>
        <v>0</v>
      </c>
      <c r="J744" s="7"/>
      <c r="K744" s="7"/>
      <c r="L744" s="7"/>
      <c r="M744" s="7"/>
      <c r="N744" s="7"/>
      <c r="O744" s="7"/>
      <c r="P744" s="7"/>
      <c r="Q74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44" s="7"/>
      <c r="S744" s="7"/>
      <c r="T744" s="1"/>
      <c r="U744" s="99"/>
      <c r="V744" s="7" t="str">
        <f t="shared" si="36"/>
        <v/>
      </c>
    </row>
    <row r="745" spans="2:22" x14ac:dyDescent="0.25">
      <c r="B745" s="1"/>
      <c r="F745" s="7">
        <f t="shared" si="34"/>
        <v>0</v>
      </c>
      <c r="G745" s="7"/>
      <c r="H745" s="7">
        <f t="shared" si="35"/>
        <v>0</v>
      </c>
      <c r="I745" s="7">
        <f>E745*'1 Spec Ed Teacher'!$H$3</f>
        <v>0</v>
      </c>
      <c r="J745" s="7"/>
      <c r="K745" s="7"/>
      <c r="L745" s="7"/>
      <c r="M745" s="7"/>
      <c r="N745" s="7"/>
      <c r="O745" s="7"/>
      <c r="P745" s="7"/>
      <c r="Q74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45" s="7"/>
      <c r="S745" s="7"/>
      <c r="T745" s="1"/>
      <c r="U745" s="99"/>
      <c r="V745" s="7" t="str">
        <f t="shared" si="36"/>
        <v/>
      </c>
    </row>
    <row r="746" spans="2:22" x14ac:dyDescent="0.25">
      <c r="B746" s="1"/>
      <c r="F746" s="7">
        <f t="shared" si="34"/>
        <v>0</v>
      </c>
      <c r="G746" s="7"/>
      <c r="H746" s="7">
        <f t="shared" si="35"/>
        <v>0</v>
      </c>
      <c r="I746" s="7">
        <f>E746*'1 Spec Ed Teacher'!$H$3</f>
        <v>0</v>
      </c>
      <c r="J746" s="7"/>
      <c r="K746" s="7"/>
      <c r="L746" s="7"/>
      <c r="M746" s="7"/>
      <c r="N746" s="7"/>
      <c r="O746" s="7"/>
      <c r="P746" s="7"/>
      <c r="Q74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46" s="7"/>
      <c r="S746" s="7"/>
      <c r="T746" s="1"/>
      <c r="U746" s="99"/>
      <c r="V746" s="7" t="str">
        <f t="shared" si="36"/>
        <v/>
      </c>
    </row>
    <row r="747" spans="2:22" x14ac:dyDescent="0.25">
      <c r="B747" s="1"/>
      <c r="F747" s="7">
        <f t="shared" si="34"/>
        <v>0</v>
      </c>
      <c r="G747" s="7"/>
      <c r="H747" s="7">
        <f t="shared" si="35"/>
        <v>0</v>
      </c>
      <c r="I747" s="7">
        <f>E747*'1 Spec Ed Teacher'!$H$3</f>
        <v>0</v>
      </c>
      <c r="J747" s="7"/>
      <c r="K747" s="7"/>
      <c r="L747" s="7"/>
      <c r="M747" s="7"/>
      <c r="N747" s="7"/>
      <c r="O747" s="7"/>
      <c r="P747" s="7"/>
      <c r="Q74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47" s="7"/>
      <c r="S747" s="7"/>
      <c r="T747" s="1"/>
      <c r="U747" s="99"/>
      <c r="V747" s="7" t="str">
        <f t="shared" si="36"/>
        <v/>
      </c>
    </row>
    <row r="748" spans="2:22" x14ac:dyDescent="0.25">
      <c r="B748" s="1"/>
      <c r="F748" s="7">
        <f t="shared" si="34"/>
        <v>0</v>
      </c>
      <c r="G748" s="7"/>
      <c r="H748" s="7">
        <f t="shared" si="35"/>
        <v>0</v>
      </c>
      <c r="I748" s="7">
        <f>E748*'1 Spec Ed Teacher'!$H$3</f>
        <v>0</v>
      </c>
      <c r="J748" s="7"/>
      <c r="K748" s="7"/>
      <c r="L748" s="7"/>
      <c r="M748" s="7"/>
      <c r="N748" s="7"/>
      <c r="O748" s="7"/>
      <c r="P748" s="7"/>
      <c r="Q74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48" s="7"/>
      <c r="S748" s="7"/>
      <c r="T748" s="1"/>
      <c r="U748" s="99"/>
      <c r="V748" s="7" t="str">
        <f t="shared" si="36"/>
        <v/>
      </c>
    </row>
    <row r="749" spans="2:22" x14ac:dyDescent="0.25">
      <c r="B749" s="1"/>
      <c r="F749" s="7">
        <f t="shared" si="34"/>
        <v>0</v>
      </c>
      <c r="G749" s="7"/>
      <c r="H749" s="7">
        <f t="shared" si="35"/>
        <v>0</v>
      </c>
      <c r="I749" s="7">
        <f>E749*'1 Spec Ed Teacher'!$H$3</f>
        <v>0</v>
      </c>
      <c r="J749" s="7"/>
      <c r="K749" s="7"/>
      <c r="L749" s="7"/>
      <c r="M749" s="7"/>
      <c r="N749" s="7"/>
      <c r="O749" s="7"/>
      <c r="P749" s="7"/>
      <c r="Q74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49" s="7"/>
      <c r="S749" s="7"/>
      <c r="T749" s="1"/>
      <c r="U749" s="99"/>
      <c r="V749" s="7" t="str">
        <f t="shared" si="36"/>
        <v/>
      </c>
    </row>
    <row r="750" spans="2:22" x14ac:dyDescent="0.25">
      <c r="B750" s="1"/>
      <c r="F750" s="7">
        <f t="shared" si="34"/>
        <v>0</v>
      </c>
      <c r="G750" s="7"/>
      <c r="H750" s="7">
        <f t="shared" si="35"/>
        <v>0</v>
      </c>
      <c r="I750" s="7">
        <f>E750*'1 Spec Ed Teacher'!$H$3</f>
        <v>0</v>
      </c>
      <c r="J750" s="7"/>
      <c r="K750" s="7"/>
      <c r="L750" s="7"/>
      <c r="M750" s="7"/>
      <c r="N750" s="7"/>
      <c r="O750" s="7"/>
      <c r="P750" s="7"/>
      <c r="Q75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50" s="7"/>
      <c r="S750" s="7"/>
      <c r="T750" s="1"/>
      <c r="U750" s="99"/>
      <c r="V750" s="7" t="str">
        <f t="shared" si="36"/>
        <v/>
      </c>
    </row>
    <row r="751" spans="2:22" x14ac:dyDescent="0.25">
      <c r="B751" s="1"/>
      <c r="F751" s="7">
        <f t="shared" si="34"/>
        <v>0</v>
      </c>
      <c r="G751" s="7"/>
      <c r="H751" s="7">
        <f t="shared" si="35"/>
        <v>0</v>
      </c>
      <c r="I751" s="7">
        <f>E751*'1 Spec Ed Teacher'!$H$3</f>
        <v>0</v>
      </c>
      <c r="J751" s="7"/>
      <c r="K751" s="7"/>
      <c r="L751" s="7"/>
      <c r="M751" s="7"/>
      <c r="N751" s="7"/>
      <c r="O751" s="7"/>
      <c r="P751" s="7"/>
      <c r="Q75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51" s="7"/>
      <c r="S751" s="7"/>
      <c r="T751" s="1"/>
      <c r="U751" s="99"/>
      <c r="V751" s="7" t="str">
        <f t="shared" si="36"/>
        <v/>
      </c>
    </row>
    <row r="752" spans="2:22" x14ac:dyDescent="0.25">
      <c r="B752" s="1"/>
      <c r="F752" s="7">
        <f t="shared" si="34"/>
        <v>0</v>
      </c>
      <c r="G752" s="7"/>
      <c r="H752" s="7">
        <f t="shared" si="35"/>
        <v>0</v>
      </c>
      <c r="I752" s="7">
        <f>E752*'1 Spec Ed Teacher'!$H$3</f>
        <v>0</v>
      </c>
      <c r="J752" s="7"/>
      <c r="K752" s="7"/>
      <c r="L752" s="7"/>
      <c r="M752" s="7"/>
      <c r="N752" s="7"/>
      <c r="O752" s="7"/>
      <c r="P752" s="7"/>
      <c r="Q75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52" s="7"/>
      <c r="S752" s="7"/>
      <c r="T752" s="1"/>
      <c r="U752" s="99"/>
      <c r="V752" s="7" t="str">
        <f t="shared" si="36"/>
        <v/>
      </c>
    </row>
    <row r="753" spans="2:22" x14ac:dyDescent="0.25">
      <c r="B753" s="1"/>
      <c r="F753" s="7">
        <f t="shared" si="34"/>
        <v>0</v>
      </c>
      <c r="G753" s="7"/>
      <c r="H753" s="7">
        <f t="shared" si="35"/>
        <v>0</v>
      </c>
      <c r="I753" s="7">
        <f>E753*'1 Spec Ed Teacher'!$H$3</f>
        <v>0</v>
      </c>
      <c r="J753" s="7"/>
      <c r="K753" s="7"/>
      <c r="L753" s="7"/>
      <c r="M753" s="7"/>
      <c r="N753" s="7"/>
      <c r="O753" s="7"/>
      <c r="P753" s="7"/>
      <c r="Q75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53" s="7"/>
      <c r="S753" s="7"/>
      <c r="T753" s="1"/>
      <c r="U753" s="99"/>
      <c r="V753" s="7" t="str">
        <f t="shared" si="36"/>
        <v/>
      </c>
    </row>
    <row r="754" spans="2:22" x14ac:dyDescent="0.25">
      <c r="B754" s="1"/>
      <c r="F754" s="7">
        <f t="shared" si="34"/>
        <v>0</v>
      </c>
      <c r="G754" s="7"/>
      <c r="H754" s="7">
        <f t="shared" si="35"/>
        <v>0</v>
      </c>
      <c r="I754" s="7">
        <f>E754*'1 Spec Ed Teacher'!$H$3</f>
        <v>0</v>
      </c>
      <c r="J754" s="7"/>
      <c r="K754" s="7"/>
      <c r="L754" s="7"/>
      <c r="M754" s="7"/>
      <c r="N754" s="7"/>
      <c r="O754" s="7"/>
      <c r="P754" s="7"/>
      <c r="Q75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54" s="7"/>
      <c r="S754" s="7"/>
      <c r="T754" s="1"/>
      <c r="U754" s="99"/>
      <c r="V754" s="7" t="str">
        <f t="shared" si="36"/>
        <v/>
      </c>
    </row>
    <row r="755" spans="2:22" x14ac:dyDescent="0.25">
      <c r="B755" s="1"/>
      <c r="F755" s="7">
        <f t="shared" si="34"/>
        <v>0</v>
      </c>
      <c r="G755" s="7"/>
      <c r="H755" s="7">
        <f t="shared" si="35"/>
        <v>0</v>
      </c>
      <c r="I755" s="7">
        <f>E755*'1 Spec Ed Teacher'!$H$3</f>
        <v>0</v>
      </c>
      <c r="J755" s="7"/>
      <c r="K755" s="7"/>
      <c r="L755" s="7"/>
      <c r="M755" s="7"/>
      <c r="N755" s="7"/>
      <c r="O755" s="7"/>
      <c r="P755" s="7"/>
      <c r="Q75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55" s="7"/>
      <c r="S755" s="7"/>
      <c r="T755" s="1"/>
      <c r="U755" s="99"/>
      <c r="V755" s="7" t="str">
        <f t="shared" si="36"/>
        <v/>
      </c>
    </row>
    <row r="756" spans="2:22" x14ac:dyDescent="0.25">
      <c r="B756" s="1"/>
      <c r="F756" s="7">
        <f t="shared" si="34"/>
        <v>0</v>
      </c>
      <c r="G756" s="7"/>
      <c r="H756" s="7">
        <f t="shared" si="35"/>
        <v>0</v>
      </c>
      <c r="I756" s="7">
        <f>E756*'1 Spec Ed Teacher'!$H$3</f>
        <v>0</v>
      </c>
      <c r="J756" s="7"/>
      <c r="K756" s="7"/>
      <c r="L756" s="7"/>
      <c r="M756" s="7"/>
      <c r="N756" s="7"/>
      <c r="O756" s="7"/>
      <c r="P756" s="7"/>
      <c r="Q75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56" s="7"/>
      <c r="S756" s="7"/>
      <c r="T756" s="1"/>
      <c r="U756" s="99"/>
      <c r="V756" s="7" t="str">
        <f t="shared" si="36"/>
        <v/>
      </c>
    </row>
    <row r="757" spans="2:22" x14ac:dyDescent="0.25">
      <c r="B757" s="1"/>
      <c r="F757" s="7">
        <f t="shared" si="34"/>
        <v>0</v>
      </c>
      <c r="G757" s="7"/>
      <c r="H757" s="7">
        <f t="shared" si="35"/>
        <v>0</v>
      </c>
      <c r="I757" s="7">
        <f>E757*'1 Spec Ed Teacher'!$H$3</f>
        <v>0</v>
      </c>
      <c r="J757" s="7"/>
      <c r="K757" s="7"/>
      <c r="L757" s="7"/>
      <c r="M757" s="7"/>
      <c r="N757" s="7"/>
      <c r="O757" s="7"/>
      <c r="P757" s="7"/>
      <c r="Q75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57" s="7"/>
      <c r="S757" s="7"/>
      <c r="T757" s="1"/>
      <c r="U757" s="99"/>
      <c r="V757" s="7" t="str">
        <f t="shared" si="36"/>
        <v/>
      </c>
    </row>
    <row r="758" spans="2:22" x14ac:dyDescent="0.25">
      <c r="B758" s="1"/>
      <c r="F758" s="7">
        <f t="shared" si="34"/>
        <v>0</v>
      </c>
      <c r="G758" s="7"/>
      <c r="H758" s="7">
        <f t="shared" si="35"/>
        <v>0</v>
      </c>
      <c r="I758" s="7">
        <f>E758*'1 Spec Ed Teacher'!$H$3</f>
        <v>0</v>
      </c>
      <c r="J758" s="7"/>
      <c r="K758" s="7"/>
      <c r="L758" s="7"/>
      <c r="M758" s="7"/>
      <c r="N758" s="7"/>
      <c r="O758" s="7"/>
      <c r="P758" s="7"/>
      <c r="Q75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58" s="7"/>
      <c r="S758" s="7"/>
      <c r="T758" s="1"/>
      <c r="U758" s="99"/>
      <c r="V758" s="7" t="str">
        <f t="shared" si="36"/>
        <v/>
      </c>
    </row>
    <row r="759" spans="2:22" x14ac:dyDescent="0.25">
      <c r="B759" s="1"/>
      <c r="F759" s="7">
        <f t="shared" si="34"/>
        <v>0</v>
      </c>
      <c r="G759" s="7"/>
      <c r="H759" s="7">
        <f t="shared" si="35"/>
        <v>0</v>
      </c>
      <c r="I759" s="7">
        <f>E759*'1 Spec Ed Teacher'!$H$3</f>
        <v>0</v>
      </c>
      <c r="J759" s="7"/>
      <c r="K759" s="7"/>
      <c r="L759" s="7"/>
      <c r="M759" s="7"/>
      <c r="N759" s="7"/>
      <c r="O759" s="7"/>
      <c r="P759" s="7"/>
      <c r="Q75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59" s="7"/>
      <c r="S759" s="7"/>
      <c r="T759" s="1"/>
      <c r="U759" s="99"/>
      <c r="V759" s="7" t="str">
        <f t="shared" si="36"/>
        <v/>
      </c>
    </row>
    <row r="760" spans="2:22" x14ac:dyDescent="0.25">
      <c r="B760" s="1"/>
      <c r="F760" s="7">
        <f t="shared" si="34"/>
        <v>0</v>
      </c>
      <c r="G760" s="7"/>
      <c r="H760" s="7">
        <f t="shared" si="35"/>
        <v>0</v>
      </c>
      <c r="I760" s="7">
        <f>E760*'1 Spec Ed Teacher'!$H$3</f>
        <v>0</v>
      </c>
      <c r="J760" s="7"/>
      <c r="K760" s="7"/>
      <c r="L760" s="7"/>
      <c r="M760" s="7"/>
      <c r="N760" s="7"/>
      <c r="O760" s="7"/>
      <c r="P760" s="7"/>
      <c r="Q76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60" s="7"/>
      <c r="S760" s="7"/>
      <c r="T760" s="1"/>
      <c r="U760" s="99"/>
      <c r="V760" s="7" t="str">
        <f t="shared" si="36"/>
        <v/>
      </c>
    </row>
    <row r="761" spans="2:22" x14ac:dyDescent="0.25">
      <c r="B761" s="1"/>
      <c r="F761" s="7">
        <f t="shared" si="34"/>
        <v>0</v>
      </c>
      <c r="G761" s="7"/>
      <c r="H761" s="7">
        <f t="shared" si="35"/>
        <v>0</v>
      </c>
      <c r="I761" s="7">
        <f>E761*'1 Spec Ed Teacher'!$H$3</f>
        <v>0</v>
      </c>
      <c r="J761" s="7"/>
      <c r="K761" s="7"/>
      <c r="L761" s="7"/>
      <c r="M761" s="7"/>
      <c r="N761" s="7"/>
      <c r="O761" s="7"/>
      <c r="P761" s="7"/>
      <c r="Q76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61" s="7"/>
      <c r="S761" s="7"/>
      <c r="T761" s="1"/>
      <c r="U761" s="99"/>
      <c r="V761" s="7" t="str">
        <f t="shared" si="36"/>
        <v/>
      </c>
    </row>
    <row r="762" spans="2:22" x14ac:dyDescent="0.25">
      <c r="B762" s="1"/>
      <c r="F762" s="7">
        <f t="shared" si="34"/>
        <v>0</v>
      </c>
      <c r="G762" s="7"/>
      <c r="H762" s="7">
        <f t="shared" si="35"/>
        <v>0</v>
      </c>
      <c r="I762" s="7">
        <f>E762*'1 Spec Ed Teacher'!$H$3</f>
        <v>0</v>
      </c>
      <c r="J762" s="7"/>
      <c r="K762" s="7"/>
      <c r="L762" s="7"/>
      <c r="M762" s="7"/>
      <c r="N762" s="7"/>
      <c r="O762" s="7"/>
      <c r="P762" s="7"/>
      <c r="Q76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62" s="7"/>
      <c r="S762" s="7"/>
      <c r="T762" s="1"/>
      <c r="U762" s="99"/>
      <c r="V762" s="7" t="str">
        <f t="shared" si="36"/>
        <v/>
      </c>
    </row>
    <row r="763" spans="2:22" x14ac:dyDescent="0.25">
      <c r="B763" s="1"/>
      <c r="F763" s="7">
        <f t="shared" si="34"/>
        <v>0</v>
      </c>
      <c r="G763" s="7"/>
      <c r="H763" s="7">
        <f t="shared" si="35"/>
        <v>0</v>
      </c>
      <c r="I763" s="7">
        <f>E763*'1 Spec Ed Teacher'!$H$3</f>
        <v>0</v>
      </c>
      <c r="J763" s="7"/>
      <c r="K763" s="7"/>
      <c r="L763" s="7"/>
      <c r="M763" s="7"/>
      <c r="N763" s="7"/>
      <c r="O763" s="7"/>
      <c r="P763" s="7"/>
      <c r="Q76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63" s="7"/>
      <c r="S763" s="7"/>
      <c r="T763" s="1"/>
      <c r="U763" s="99"/>
      <c r="V763" s="7" t="str">
        <f t="shared" si="36"/>
        <v/>
      </c>
    </row>
    <row r="764" spans="2:22" x14ac:dyDescent="0.25">
      <c r="B764" s="1"/>
      <c r="F764" s="7">
        <f t="shared" si="34"/>
        <v>0</v>
      </c>
      <c r="G764" s="7"/>
      <c r="H764" s="7">
        <f t="shared" si="35"/>
        <v>0</v>
      </c>
      <c r="I764" s="7">
        <f>E764*'1 Spec Ed Teacher'!$H$3</f>
        <v>0</v>
      </c>
      <c r="J764" s="7"/>
      <c r="K764" s="7"/>
      <c r="L764" s="7"/>
      <c r="M764" s="7"/>
      <c r="N764" s="7"/>
      <c r="O764" s="7"/>
      <c r="P764" s="7"/>
      <c r="Q76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64" s="7"/>
      <c r="S764" s="7"/>
      <c r="T764" s="1"/>
      <c r="U764" s="99"/>
      <c r="V764" s="7" t="str">
        <f t="shared" si="36"/>
        <v/>
      </c>
    </row>
    <row r="765" spans="2:22" x14ac:dyDescent="0.25">
      <c r="B765" s="1"/>
      <c r="F765" s="7">
        <f t="shared" si="34"/>
        <v>0</v>
      </c>
      <c r="G765" s="7"/>
      <c r="H765" s="7">
        <f t="shared" si="35"/>
        <v>0</v>
      </c>
      <c r="I765" s="7">
        <f>E765*'1 Spec Ed Teacher'!$H$3</f>
        <v>0</v>
      </c>
      <c r="J765" s="7"/>
      <c r="K765" s="7"/>
      <c r="L765" s="7"/>
      <c r="M765" s="7"/>
      <c r="N765" s="7"/>
      <c r="O765" s="7"/>
      <c r="P765" s="7"/>
      <c r="Q76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65" s="7"/>
      <c r="S765" s="7"/>
      <c r="T765" s="1"/>
      <c r="U765" s="99"/>
      <c r="V765" s="7" t="str">
        <f t="shared" si="36"/>
        <v/>
      </c>
    </row>
    <row r="766" spans="2:22" x14ac:dyDescent="0.25">
      <c r="B766" s="1"/>
      <c r="F766" s="7">
        <f t="shared" si="34"/>
        <v>0</v>
      </c>
      <c r="G766" s="7"/>
      <c r="H766" s="7">
        <f t="shared" si="35"/>
        <v>0</v>
      </c>
      <c r="I766" s="7">
        <f>E766*'1 Spec Ed Teacher'!$H$3</f>
        <v>0</v>
      </c>
      <c r="J766" s="7"/>
      <c r="K766" s="7"/>
      <c r="L766" s="7"/>
      <c r="M766" s="7"/>
      <c r="N766" s="7"/>
      <c r="O766" s="7"/>
      <c r="P766" s="7"/>
      <c r="Q76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66" s="7"/>
      <c r="S766" s="7"/>
      <c r="T766" s="1"/>
      <c r="U766" s="99"/>
      <c r="V766" s="7" t="str">
        <f t="shared" si="36"/>
        <v/>
      </c>
    </row>
    <row r="767" spans="2:22" x14ac:dyDescent="0.25">
      <c r="B767" s="1"/>
      <c r="F767" s="7">
        <f t="shared" si="34"/>
        <v>0</v>
      </c>
      <c r="G767" s="7"/>
      <c r="H767" s="7">
        <f t="shared" si="35"/>
        <v>0</v>
      </c>
      <c r="I767" s="7">
        <f>E767*'1 Spec Ed Teacher'!$H$3</f>
        <v>0</v>
      </c>
      <c r="J767" s="7"/>
      <c r="K767" s="7"/>
      <c r="L767" s="7"/>
      <c r="M767" s="7"/>
      <c r="N767" s="7"/>
      <c r="O767" s="7"/>
      <c r="P767" s="7"/>
      <c r="Q76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67" s="7"/>
      <c r="S767" s="7"/>
      <c r="T767" s="1"/>
      <c r="U767" s="99"/>
      <c r="V767" s="7" t="str">
        <f t="shared" si="36"/>
        <v/>
      </c>
    </row>
    <row r="768" spans="2:22" x14ac:dyDescent="0.25">
      <c r="B768" s="1"/>
      <c r="F768" s="7">
        <f t="shared" si="34"/>
        <v>0</v>
      </c>
      <c r="G768" s="7"/>
      <c r="H768" s="7">
        <f t="shared" si="35"/>
        <v>0</v>
      </c>
      <c r="I768" s="7">
        <f>E768*'1 Spec Ed Teacher'!$H$3</f>
        <v>0</v>
      </c>
      <c r="J768" s="7"/>
      <c r="K768" s="7"/>
      <c r="L768" s="7"/>
      <c r="M768" s="7"/>
      <c r="N768" s="7"/>
      <c r="O768" s="7"/>
      <c r="P768" s="7"/>
      <c r="Q76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68" s="7"/>
      <c r="S768" s="7"/>
      <c r="T768" s="1"/>
      <c r="U768" s="99"/>
      <c r="V768" s="7" t="str">
        <f t="shared" si="36"/>
        <v/>
      </c>
    </row>
    <row r="769" spans="2:22" x14ac:dyDescent="0.25">
      <c r="B769" s="1"/>
      <c r="F769" s="7">
        <f t="shared" si="34"/>
        <v>0</v>
      </c>
      <c r="G769" s="7"/>
      <c r="H769" s="7">
        <f t="shared" si="35"/>
        <v>0</v>
      </c>
      <c r="I769" s="7">
        <f>E769*'1 Spec Ed Teacher'!$H$3</f>
        <v>0</v>
      </c>
      <c r="J769" s="7"/>
      <c r="K769" s="7"/>
      <c r="L769" s="7"/>
      <c r="M769" s="7"/>
      <c r="N769" s="7"/>
      <c r="O769" s="7"/>
      <c r="P769" s="7"/>
      <c r="Q76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69" s="7"/>
      <c r="S769" s="7"/>
      <c r="T769" s="1"/>
      <c r="U769" s="99"/>
      <c r="V769" s="7" t="str">
        <f t="shared" si="36"/>
        <v/>
      </c>
    </row>
    <row r="770" spans="2:22" x14ac:dyDescent="0.25">
      <c r="B770" s="1"/>
      <c r="F770" s="7">
        <f t="shared" si="34"/>
        <v>0</v>
      </c>
      <c r="G770" s="7"/>
      <c r="H770" s="7">
        <f t="shared" si="35"/>
        <v>0</v>
      </c>
      <c r="I770" s="7">
        <f>E770*'1 Spec Ed Teacher'!$H$3</f>
        <v>0</v>
      </c>
      <c r="J770" s="7"/>
      <c r="K770" s="7"/>
      <c r="L770" s="7"/>
      <c r="M770" s="7"/>
      <c r="N770" s="7"/>
      <c r="O770" s="7"/>
      <c r="P770" s="7"/>
      <c r="Q77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70" s="7"/>
      <c r="S770" s="7"/>
      <c r="T770" s="1"/>
      <c r="U770" s="99"/>
      <c r="V770" s="7" t="str">
        <f t="shared" si="36"/>
        <v/>
      </c>
    </row>
    <row r="771" spans="2:22" x14ac:dyDescent="0.25">
      <c r="B771" s="1"/>
      <c r="F771" s="7">
        <f t="shared" si="34"/>
        <v>0</v>
      </c>
      <c r="G771" s="7"/>
      <c r="H771" s="7">
        <f t="shared" si="35"/>
        <v>0</v>
      </c>
      <c r="I771" s="7">
        <f>E771*'1 Spec Ed Teacher'!$H$3</f>
        <v>0</v>
      </c>
      <c r="J771" s="7"/>
      <c r="K771" s="7"/>
      <c r="L771" s="7"/>
      <c r="M771" s="7"/>
      <c r="N771" s="7"/>
      <c r="O771" s="7"/>
      <c r="P771" s="7"/>
      <c r="Q77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71" s="7"/>
      <c r="S771" s="7"/>
      <c r="T771" s="1"/>
      <c r="U771" s="99"/>
      <c r="V771" s="7" t="str">
        <f t="shared" si="36"/>
        <v/>
      </c>
    </row>
    <row r="772" spans="2:22" x14ac:dyDescent="0.25">
      <c r="B772" s="1"/>
      <c r="F772" s="7">
        <f t="shared" si="34"/>
        <v>0</v>
      </c>
      <c r="G772" s="7"/>
      <c r="H772" s="7">
        <f t="shared" si="35"/>
        <v>0</v>
      </c>
      <c r="I772" s="7">
        <f>E772*'1 Spec Ed Teacher'!$H$3</f>
        <v>0</v>
      </c>
      <c r="J772" s="7"/>
      <c r="K772" s="7"/>
      <c r="L772" s="7"/>
      <c r="M772" s="7"/>
      <c r="N772" s="7"/>
      <c r="O772" s="7"/>
      <c r="P772" s="7"/>
      <c r="Q77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72" s="7"/>
      <c r="S772" s="7"/>
      <c r="T772" s="1"/>
      <c r="U772" s="99"/>
      <c r="V772" s="7" t="str">
        <f t="shared" si="36"/>
        <v/>
      </c>
    </row>
    <row r="773" spans="2:22" x14ac:dyDescent="0.25">
      <c r="B773" s="1"/>
      <c r="F773" s="7">
        <f t="shared" ref="F773:F836" si="37">E773*0.14</f>
        <v>0</v>
      </c>
      <c r="G773" s="7"/>
      <c r="H773" s="7">
        <f t="shared" ref="H773:H836" si="38">E773*0.0145</f>
        <v>0</v>
      </c>
      <c r="I773" s="7">
        <f>E773*'1 Spec Ed Teacher'!$H$3</f>
        <v>0</v>
      </c>
      <c r="J773" s="7"/>
      <c r="K773" s="7"/>
      <c r="L773" s="7"/>
      <c r="M773" s="7"/>
      <c r="N773" s="7"/>
      <c r="O773" s="7"/>
      <c r="P773" s="7"/>
      <c r="Q77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73" s="7"/>
      <c r="S773" s="7"/>
      <c r="T773" s="1"/>
      <c r="U773" s="99"/>
      <c r="V773" s="7" t="str">
        <f t="shared" ref="V773:V836" si="39">IFERROR(IF(S773&gt;0,S773/T773*U773,Q773/T773*U773),"")</f>
        <v/>
      </c>
    </row>
    <row r="774" spans="2:22" x14ac:dyDescent="0.25">
      <c r="B774" s="1"/>
      <c r="F774" s="7">
        <f t="shared" si="37"/>
        <v>0</v>
      </c>
      <c r="G774" s="7"/>
      <c r="H774" s="7">
        <f t="shared" si="38"/>
        <v>0</v>
      </c>
      <c r="I774" s="7">
        <f>E774*'1 Spec Ed Teacher'!$H$3</f>
        <v>0</v>
      </c>
      <c r="J774" s="7"/>
      <c r="K774" s="7"/>
      <c r="L774" s="7"/>
      <c r="M774" s="7"/>
      <c r="N774" s="7"/>
      <c r="O774" s="7"/>
      <c r="P774" s="7"/>
      <c r="Q77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74" s="7"/>
      <c r="S774" s="7"/>
      <c r="T774" s="1"/>
      <c r="U774" s="99"/>
      <c r="V774" s="7" t="str">
        <f t="shared" si="39"/>
        <v/>
      </c>
    </row>
    <row r="775" spans="2:22" x14ac:dyDescent="0.25">
      <c r="B775" s="1"/>
      <c r="F775" s="7">
        <f t="shared" si="37"/>
        <v>0</v>
      </c>
      <c r="G775" s="7"/>
      <c r="H775" s="7">
        <f t="shared" si="38"/>
        <v>0</v>
      </c>
      <c r="I775" s="7">
        <f>E775*'1 Spec Ed Teacher'!$H$3</f>
        <v>0</v>
      </c>
      <c r="J775" s="7"/>
      <c r="K775" s="7"/>
      <c r="L775" s="7"/>
      <c r="M775" s="7"/>
      <c r="N775" s="7"/>
      <c r="O775" s="7"/>
      <c r="P775" s="7"/>
      <c r="Q77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75" s="7"/>
      <c r="S775" s="7"/>
      <c r="T775" s="1"/>
      <c r="U775" s="99"/>
      <c r="V775" s="7" t="str">
        <f t="shared" si="39"/>
        <v/>
      </c>
    </row>
    <row r="776" spans="2:22" x14ac:dyDescent="0.25">
      <c r="B776" s="1"/>
      <c r="F776" s="7">
        <f t="shared" si="37"/>
        <v>0</v>
      </c>
      <c r="G776" s="7"/>
      <c r="H776" s="7">
        <f t="shared" si="38"/>
        <v>0</v>
      </c>
      <c r="I776" s="7">
        <f>E776*'1 Spec Ed Teacher'!$H$3</f>
        <v>0</v>
      </c>
      <c r="J776" s="7"/>
      <c r="K776" s="7"/>
      <c r="L776" s="7"/>
      <c r="M776" s="7"/>
      <c r="N776" s="7"/>
      <c r="O776" s="7"/>
      <c r="P776" s="7"/>
      <c r="Q77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76" s="7"/>
      <c r="S776" s="7"/>
      <c r="T776" s="1"/>
      <c r="U776" s="99"/>
      <c r="V776" s="7" t="str">
        <f t="shared" si="39"/>
        <v/>
      </c>
    </row>
    <row r="777" spans="2:22" x14ac:dyDescent="0.25">
      <c r="B777" s="1"/>
      <c r="F777" s="7">
        <f t="shared" si="37"/>
        <v>0</v>
      </c>
      <c r="G777" s="7"/>
      <c r="H777" s="7">
        <f t="shared" si="38"/>
        <v>0</v>
      </c>
      <c r="I777" s="7">
        <f>E777*'1 Spec Ed Teacher'!$H$3</f>
        <v>0</v>
      </c>
      <c r="J777" s="7"/>
      <c r="K777" s="7"/>
      <c r="L777" s="7"/>
      <c r="M777" s="7"/>
      <c r="N777" s="7"/>
      <c r="O777" s="7"/>
      <c r="P777" s="7"/>
      <c r="Q77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77" s="7"/>
      <c r="S777" s="7"/>
      <c r="T777" s="1"/>
      <c r="U777" s="99"/>
      <c r="V777" s="7" t="str">
        <f t="shared" si="39"/>
        <v/>
      </c>
    </row>
    <row r="778" spans="2:22" x14ac:dyDescent="0.25">
      <c r="B778" s="1"/>
      <c r="F778" s="7">
        <f t="shared" si="37"/>
        <v>0</v>
      </c>
      <c r="G778" s="7"/>
      <c r="H778" s="7">
        <f t="shared" si="38"/>
        <v>0</v>
      </c>
      <c r="I778" s="7">
        <f>E778*'1 Spec Ed Teacher'!$H$3</f>
        <v>0</v>
      </c>
      <c r="J778" s="7"/>
      <c r="K778" s="7"/>
      <c r="L778" s="7"/>
      <c r="M778" s="7"/>
      <c r="N778" s="7"/>
      <c r="O778" s="7"/>
      <c r="P778" s="7"/>
      <c r="Q77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78" s="7"/>
      <c r="S778" s="7"/>
      <c r="T778" s="1"/>
      <c r="U778" s="99"/>
      <c r="V778" s="7" t="str">
        <f t="shared" si="39"/>
        <v/>
      </c>
    </row>
    <row r="779" spans="2:22" x14ac:dyDescent="0.25">
      <c r="B779" s="1"/>
      <c r="F779" s="7">
        <f t="shared" si="37"/>
        <v>0</v>
      </c>
      <c r="G779" s="7"/>
      <c r="H779" s="7">
        <f t="shared" si="38"/>
        <v>0</v>
      </c>
      <c r="I779" s="7">
        <f>E779*'1 Spec Ed Teacher'!$H$3</f>
        <v>0</v>
      </c>
      <c r="J779" s="7"/>
      <c r="K779" s="7"/>
      <c r="L779" s="7"/>
      <c r="M779" s="7"/>
      <c r="N779" s="7"/>
      <c r="O779" s="7"/>
      <c r="P779" s="7"/>
      <c r="Q77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79" s="7"/>
      <c r="S779" s="7"/>
      <c r="T779" s="1"/>
      <c r="U779" s="99"/>
      <c r="V779" s="7" t="str">
        <f t="shared" si="39"/>
        <v/>
      </c>
    </row>
    <row r="780" spans="2:22" x14ac:dyDescent="0.25">
      <c r="B780" s="1"/>
      <c r="F780" s="7">
        <f t="shared" si="37"/>
        <v>0</v>
      </c>
      <c r="G780" s="7"/>
      <c r="H780" s="7">
        <f t="shared" si="38"/>
        <v>0</v>
      </c>
      <c r="I780" s="7">
        <f>E780*'1 Spec Ed Teacher'!$H$3</f>
        <v>0</v>
      </c>
      <c r="J780" s="7"/>
      <c r="K780" s="7"/>
      <c r="L780" s="7"/>
      <c r="M780" s="7"/>
      <c r="N780" s="7"/>
      <c r="O780" s="7"/>
      <c r="P780" s="7"/>
      <c r="Q78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80" s="7"/>
      <c r="S780" s="7"/>
      <c r="T780" s="1"/>
      <c r="U780" s="99"/>
      <c r="V780" s="7" t="str">
        <f t="shared" si="39"/>
        <v/>
      </c>
    </row>
    <row r="781" spans="2:22" x14ac:dyDescent="0.25">
      <c r="B781" s="1"/>
      <c r="F781" s="7">
        <f t="shared" si="37"/>
        <v>0</v>
      </c>
      <c r="G781" s="7"/>
      <c r="H781" s="7">
        <f t="shared" si="38"/>
        <v>0</v>
      </c>
      <c r="I781" s="7">
        <f>E781*'1 Spec Ed Teacher'!$H$3</f>
        <v>0</v>
      </c>
      <c r="J781" s="7"/>
      <c r="K781" s="7"/>
      <c r="L781" s="7"/>
      <c r="M781" s="7"/>
      <c r="N781" s="7"/>
      <c r="O781" s="7"/>
      <c r="P781" s="7"/>
      <c r="Q78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81" s="7"/>
      <c r="S781" s="7"/>
      <c r="T781" s="1"/>
      <c r="U781" s="99"/>
      <c r="V781" s="7" t="str">
        <f t="shared" si="39"/>
        <v/>
      </c>
    </row>
    <row r="782" spans="2:22" x14ac:dyDescent="0.25">
      <c r="B782" s="1"/>
      <c r="F782" s="7">
        <f t="shared" si="37"/>
        <v>0</v>
      </c>
      <c r="G782" s="7"/>
      <c r="H782" s="7">
        <f t="shared" si="38"/>
        <v>0</v>
      </c>
      <c r="I782" s="7">
        <f>E782*'1 Spec Ed Teacher'!$H$3</f>
        <v>0</v>
      </c>
      <c r="J782" s="7"/>
      <c r="K782" s="7"/>
      <c r="L782" s="7"/>
      <c r="M782" s="7"/>
      <c r="N782" s="7"/>
      <c r="O782" s="7"/>
      <c r="P782" s="7"/>
      <c r="Q78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82" s="7"/>
      <c r="S782" s="7"/>
      <c r="T782" s="1"/>
      <c r="U782" s="99"/>
      <c r="V782" s="7" t="str">
        <f t="shared" si="39"/>
        <v/>
      </c>
    </row>
    <row r="783" spans="2:22" x14ac:dyDescent="0.25">
      <c r="B783" s="1"/>
      <c r="F783" s="7">
        <f t="shared" si="37"/>
        <v>0</v>
      </c>
      <c r="G783" s="7"/>
      <c r="H783" s="7">
        <f t="shared" si="38"/>
        <v>0</v>
      </c>
      <c r="I783" s="7">
        <f>E783*'1 Spec Ed Teacher'!$H$3</f>
        <v>0</v>
      </c>
      <c r="J783" s="7"/>
      <c r="K783" s="7"/>
      <c r="L783" s="7"/>
      <c r="M783" s="7"/>
      <c r="N783" s="7"/>
      <c r="O783" s="7"/>
      <c r="P783" s="7"/>
      <c r="Q78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83" s="7"/>
      <c r="S783" s="7"/>
      <c r="T783" s="1"/>
      <c r="U783" s="99"/>
      <c r="V783" s="7" t="str">
        <f t="shared" si="39"/>
        <v/>
      </c>
    </row>
    <row r="784" spans="2:22" x14ac:dyDescent="0.25">
      <c r="B784" s="1"/>
      <c r="F784" s="7">
        <f t="shared" si="37"/>
        <v>0</v>
      </c>
      <c r="G784" s="7"/>
      <c r="H784" s="7">
        <f t="shared" si="38"/>
        <v>0</v>
      </c>
      <c r="I784" s="7">
        <f>E784*'1 Spec Ed Teacher'!$H$3</f>
        <v>0</v>
      </c>
      <c r="J784" s="7"/>
      <c r="K784" s="7"/>
      <c r="L784" s="7"/>
      <c r="M784" s="7"/>
      <c r="N784" s="7"/>
      <c r="O784" s="7"/>
      <c r="P784" s="7"/>
      <c r="Q78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84" s="7"/>
      <c r="S784" s="7"/>
      <c r="T784" s="1"/>
      <c r="U784" s="99"/>
      <c r="V784" s="7" t="str">
        <f t="shared" si="39"/>
        <v/>
      </c>
    </row>
    <row r="785" spans="2:22" x14ac:dyDescent="0.25">
      <c r="B785" s="1"/>
      <c r="F785" s="7">
        <f t="shared" si="37"/>
        <v>0</v>
      </c>
      <c r="G785" s="7"/>
      <c r="H785" s="7">
        <f t="shared" si="38"/>
        <v>0</v>
      </c>
      <c r="I785" s="7">
        <f>E785*'1 Spec Ed Teacher'!$H$3</f>
        <v>0</v>
      </c>
      <c r="J785" s="7"/>
      <c r="K785" s="7"/>
      <c r="L785" s="7"/>
      <c r="M785" s="7"/>
      <c r="N785" s="7"/>
      <c r="O785" s="7"/>
      <c r="P785" s="7"/>
      <c r="Q78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85" s="7"/>
      <c r="S785" s="7"/>
      <c r="T785" s="1"/>
      <c r="U785" s="99"/>
      <c r="V785" s="7" t="str">
        <f t="shared" si="39"/>
        <v/>
      </c>
    </row>
    <row r="786" spans="2:22" x14ac:dyDescent="0.25">
      <c r="B786" s="1"/>
      <c r="F786" s="7">
        <f t="shared" si="37"/>
        <v>0</v>
      </c>
      <c r="G786" s="7"/>
      <c r="H786" s="7">
        <f t="shared" si="38"/>
        <v>0</v>
      </c>
      <c r="I786" s="7">
        <f>E786*'1 Spec Ed Teacher'!$H$3</f>
        <v>0</v>
      </c>
      <c r="J786" s="7"/>
      <c r="K786" s="7"/>
      <c r="L786" s="7"/>
      <c r="M786" s="7"/>
      <c r="N786" s="7"/>
      <c r="O786" s="7"/>
      <c r="P786" s="7"/>
      <c r="Q78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86" s="7"/>
      <c r="S786" s="7"/>
      <c r="T786" s="1"/>
      <c r="U786" s="99"/>
      <c r="V786" s="7" t="str">
        <f t="shared" si="39"/>
        <v/>
      </c>
    </row>
    <row r="787" spans="2:22" x14ac:dyDescent="0.25">
      <c r="B787" s="1"/>
      <c r="F787" s="7">
        <f t="shared" si="37"/>
        <v>0</v>
      </c>
      <c r="G787" s="7"/>
      <c r="H787" s="7">
        <f t="shared" si="38"/>
        <v>0</v>
      </c>
      <c r="I787" s="7">
        <f>E787*'1 Spec Ed Teacher'!$H$3</f>
        <v>0</v>
      </c>
      <c r="J787" s="7"/>
      <c r="K787" s="7"/>
      <c r="L787" s="7"/>
      <c r="M787" s="7"/>
      <c r="N787" s="7"/>
      <c r="O787" s="7"/>
      <c r="P787" s="7"/>
      <c r="Q78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87" s="7"/>
      <c r="S787" s="7"/>
      <c r="T787" s="1"/>
      <c r="U787" s="99"/>
      <c r="V787" s="7" t="str">
        <f t="shared" si="39"/>
        <v/>
      </c>
    </row>
    <row r="788" spans="2:22" x14ac:dyDescent="0.25">
      <c r="B788" s="1"/>
      <c r="F788" s="7">
        <f t="shared" si="37"/>
        <v>0</v>
      </c>
      <c r="G788" s="7"/>
      <c r="H788" s="7">
        <f t="shared" si="38"/>
        <v>0</v>
      </c>
      <c r="I788" s="7">
        <f>E788*'1 Spec Ed Teacher'!$H$3</f>
        <v>0</v>
      </c>
      <c r="J788" s="7"/>
      <c r="K788" s="7"/>
      <c r="L788" s="7"/>
      <c r="M788" s="7"/>
      <c r="N788" s="7"/>
      <c r="O788" s="7"/>
      <c r="P788" s="7"/>
      <c r="Q78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88" s="7"/>
      <c r="S788" s="7"/>
      <c r="T788" s="1"/>
      <c r="U788" s="99"/>
      <c r="V788" s="7" t="str">
        <f t="shared" si="39"/>
        <v/>
      </c>
    </row>
    <row r="789" spans="2:22" x14ac:dyDescent="0.25">
      <c r="B789" s="1"/>
      <c r="F789" s="7">
        <f t="shared" si="37"/>
        <v>0</v>
      </c>
      <c r="G789" s="7"/>
      <c r="H789" s="7">
        <f t="shared" si="38"/>
        <v>0</v>
      </c>
      <c r="I789" s="7">
        <f>E789*'1 Spec Ed Teacher'!$H$3</f>
        <v>0</v>
      </c>
      <c r="J789" s="7"/>
      <c r="K789" s="7"/>
      <c r="L789" s="7"/>
      <c r="M789" s="7"/>
      <c r="N789" s="7"/>
      <c r="O789" s="7"/>
      <c r="P789" s="7"/>
      <c r="Q78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89" s="7"/>
      <c r="S789" s="7"/>
      <c r="T789" s="1"/>
      <c r="U789" s="99"/>
      <c r="V789" s="7" t="str">
        <f t="shared" si="39"/>
        <v/>
      </c>
    </row>
    <row r="790" spans="2:22" x14ac:dyDescent="0.25">
      <c r="B790" s="1"/>
      <c r="F790" s="7">
        <f t="shared" si="37"/>
        <v>0</v>
      </c>
      <c r="G790" s="7"/>
      <c r="H790" s="7">
        <f t="shared" si="38"/>
        <v>0</v>
      </c>
      <c r="I790" s="7">
        <f>E790*'1 Spec Ed Teacher'!$H$3</f>
        <v>0</v>
      </c>
      <c r="J790" s="7"/>
      <c r="K790" s="7"/>
      <c r="L790" s="7"/>
      <c r="M790" s="7"/>
      <c r="N790" s="7"/>
      <c r="O790" s="7"/>
      <c r="P790" s="7"/>
      <c r="Q79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90" s="7"/>
      <c r="S790" s="7"/>
      <c r="T790" s="1"/>
      <c r="U790" s="99"/>
      <c r="V790" s="7" t="str">
        <f t="shared" si="39"/>
        <v/>
      </c>
    </row>
    <row r="791" spans="2:22" x14ac:dyDescent="0.25">
      <c r="B791" s="1"/>
      <c r="F791" s="7">
        <f t="shared" si="37"/>
        <v>0</v>
      </c>
      <c r="G791" s="7"/>
      <c r="H791" s="7">
        <f t="shared" si="38"/>
        <v>0</v>
      </c>
      <c r="I791" s="7">
        <f>E791*'1 Spec Ed Teacher'!$H$3</f>
        <v>0</v>
      </c>
      <c r="J791" s="7"/>
      <c r="K791" s="7"/>
      <c r="L791" s="7"/>
      <c r="M791" s="7"/>
      <c r="N791" s="7"/>
      <c r="O791" s="7"/>
      <c r="P791" s="7"/>
      <c r="Q79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91" s="7"/>
      <c r="S791" s="7"/>
      <c r="T791" s="1"/>
      <c r="U791" s="99"/>
      <c r="V791" s="7" t="str">
        <f t="shared" si="39"/>
        <v/>
      </c>
    </row>
    <row r="792" spans="2:22" x14ac:dyDescent="0.25">
      <c r="B792" s="1"/>
      <c r="F792" s="7">
        <f t="shared" si="37"/>
        <v>0</v>
      </c>
      <c r="G792" s="7"/>
      <c r="H792" s="7">
        <f t="shared" si="38"/>
        <v>0</v>
      </c>
      <c r="I792" s="7">
        <f>E792*'1 Spec Ed Teacher'!$H$3</f>
        <v>0</v>
      </c>
      <c r="J792" s="7"/>
      <c r="K792" s="7"/>
      <c r="L792" s="7"/>
      <c r="M792" s="7"/>
      <c r="N792" s="7"/>
      <c r="O792" s="7"/>
      <c r="P792" s="7"/>
      <c r="Q79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92" s="7"/>
      <c r="S792" s="7"/>
      <c r="T792" s="1"/>
      <c r="U792" s="99"/>
      <c r="V792" s="7" t="str">
        <f t="shared" si="39"/>
        <v/>
      </c>
    </row>
    <row r="793" spans="2:22" x14ac:dyDescent="0.25">
      <c r="B793" s="1"/>
      <c r="F793" s="7">
        <f t="shared" si="37"/>
        <v>0</v>
      </c>
      <c r="G793" s="7"/>
      <c r="H793" s="7">
        <f t="shared" si="38"/>
        <v>0</v>
      </c>
      <c r="I793" s="7">
        <f>E793*'1 Spec Ed Teacher'!$H$3</f>
        <v>0</v>
      </c>
      <c r="J793" s="7"/>
      <c r="K793" s="7"/>
      <c r="L793" s="7"/>
      <c r="M793" s="7"/>
      <c r="N793" s="7"/>
      <c r="O793" s="7"/>
      <c r="P793" s="7"/>
      <c r="Q79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93" s="7"/>
      <c r="S793" s="7"/>
      <c r="T793" s="1"/>
      <c r="U793" s="99"/>
      <c r="V793" s="7" t="str">
        <f t="shared" si="39"/>
        <v/>
      </c>
    </row>
    <row r="794" spans="2:22" x14ac:dyDescent="0.25">
      <c r="B794" s="1"/>
      <c r="F794" s="7">
        <f t="shared" si="37"/>
        <v>0</v>
      </c>
      <c r="G794" s="7"/>
      <c r="H794" s="7">
        <f t="shared" si="38"/>
        <v>0</v>
      </c>
      <c r="I794" s="7">
        <f>E794*'1 Spec Ed Teacher'!$H$3</f>
        <v>0</v>
      </c>
      <c r="J794" s="7"/>
      <c r="K794" s="7"/>
      <c r="L794" s="7"/>
      <c r="M794" s="7"/>
      <c r="N794" s="7"/>
      <c r="O794" s="7"/>
      <c r="P794" s="7"/>
      <c r="Q79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94" s="7"/>
      <c r="S794" s="7"/>
      <c r="T794" s="1"/>
      <c r="U794" s="99"/>
      <c r="V794" s="7" t="str">
        <f t="shared" si="39"/>
        <v/>
      </c>
    </row>
    <row r="795" spans="2:22" x14ac:dyDescent="0.25">
      <c r="B795" s="1"/>
      <c r="F795" s="7">
        <f t="shared" si="37"/>
        <v>0</v>
      </c>
      <c r="G795" s="7"/>
      <c r="H795" s="7">
        <f t="shared" si="38"/>
        <v>0</v>
      </c>
      <c r="I795" s="7">
        <f>E795*'1 Spec Ed Teacher'!$H$3</f>
        <v>0</v>
      </c>
      <c r="J795" s="7"/>
      <c r="K795" s="7"/>
      <c r="L795" s="7"/>
      <c r="M795" s="7"/>
      <c r="N795" s="7"/>
      <c r="O795" s="7"/>
      <c r="P795" s="7"/>
      <c r="Q79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95" s="7"/>
      <c r="S795" s="7"/>
      <c r="T795" s="1"/>
      <c r="U795" s="99"/>
      <c r="V795" s="7" t="str">
        <f t="shared" si="39"/>
        <v/>
      </c>
    </row>
    <row r="796" spans="2:22" x14ac:dyDescent="0.25">
      <c r="B796" s="1"/>
      <c r="F796" s="7">
        <f t="shared" si="37"/>
        <v>0</v>
      </c>
      <c r="G796" s="7"/>
      <c r="H796" s="7">
        <f t="shared" si="38"/>
        <v>0</v>
      </c>
      <c r="I796" s="7">
        <f>E796*'1 Spec Ed Teacher'!$H$3</f>
        <v>0</v>
      </c>
      <c r="J796" s="7"/>
      <c r="K796" s="7"/>
      <c r="L796" s="7"/>
      <c r="M796" s="7"/>
      <c r="N796" s="7"/>
      <c r="O796" s="7"/>
      <c r="P796" s="7"/>
      <c r="Q79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96" s="7"/>
      <c r="S796" s="7"/>
      <c r="T796" s="1"/>
      <c r="U796" s="99"/>
      <c r="V796" s="7" t="str">
        <f t="shared" si="39"/>
        <v/>
      </c>
    </row>
    <row r="797" spans="2:22" x14ac:dyDescent="0.25">
      <c r="B797" s="1"/>
      <c r="F797" s="7">
        <f t="shared" si="37"/>
        <v>0</v>
      </c>
      <c r="G797" s="7"/>
      <c r="H797" s="7">
        <f t="shared" si="38"/>
        <v>0</v>
      </c>
      <c r="I797" s="7">
        <f>E797*'1 Spec Ed Teacher'!$H$3</f>
        <v>0</v>
      </c>
      <c r="J797" s="7"/>
      <c r="K797" s="7"/>
      <c r="L797" s="7"/>
      <c r="M797" s="7"/>
      <c r="N797" s="7"/>
      <c r="O797" s="7"/>
      <c r="P797" s="7"/>
      <c r="Q79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97" s="7"/>
      <c r="S797" s="7"/>
      <c r="T797" s="1"/>
      <c r="U797" s="99"/>
      <c r="V797" s="7" t="str">
        <f t="shared" si="39"/>
        <v/>
      </c>
    </row>
    <row r="798" spans="2:22" x14ac:dyDescent="0.25">
      <c r="B798" s="1"/>
      <c r="F798" s="7">
        <f t="shared" si="37"/>
        <v>0</v>
      </c>
      <c r="G798" s="7"/>
      <c r="H798" s="7">
        <f t="shared" si="38"/>
        <v>0</v>
      </c>
      <c r="I798" s="7">
        <f>E798*'1 Spec Ed Teacher'!$H$3</f>
        <v>0</v>
      </c>
      <c r="J798" s="7"/>
      <c r="K798" s="7"/>
      <c r="L798" s="7"/>
      <c r="M798" s="7"/>
      <c r="N798" s="7"/>
      <c r="O798" s="7"/>
      <c r="P798" s="7"/>
      <c r="Q79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98" s="7"/>
      <c r="S798" s="7"/>
      <c r="T798" s="1"/>
      <c r="U798" s="99"/>
      <c r="V798" s="7" t="str">
        <f t="shared" si="39"/>
        <v/>
      </c>
    </row>
    <row r="799" spans="2:22" x14ac:dyDescent="0.25">
      <c r="B799" s="1"/>
      <c r="F799" s="7">
        <f t="shared" si="37"/>
        <v>0</v>
      </c>
      <c r="G799" s="7"/>
      <c r="H799" s="7">
        <f t="shared" si="38"/>
        <v>0</v>
      </c>
      <c r="I799" s="7">
        <f>E799*'1 Spec Ed Teacher'!$H$3</f>
        <v>0</v>
      </c>
      <c r="J799" s="7"/>
      <c r="K799" s="7"/>
      <c r="L799" s="7"/>
      <c r="M799" s="7"/>
      <c r="N799" s="7"/>
      <c r="O799" s="7"/>
      <c r="P799" s="7"/>
      <c r="Q79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799" s="7"/>
      <c r="S799" s="7"/>
      <c r="T799" s="1"/>
      <c r="U799" s="99"/>
      <c r="V799" s="7" t="str">
        <f t="shared" si="39"/>
        <v/>
      </c>
    </row>
    <row r="800" spans="2:22" x14ac:dyDescent="0.25">
      <c r="B800" s="1"/>
      <c r="F800" s="7">
        <f t="shared" si="37"/>
        <v>0</v>
      </c>
      <c r="G800" s="7"/>
      <c r="H800" s="7">
        <f t="shared" si="38"/>
        <v>0</v>
      </c>
      <c r="I800" s="7">
        <f>E800*'1 Spec Ed Teacher'!$H$3</f>
        <v>0</v>
      </c>
      <c r="J800" s="7"/>
      <c r="K800" s="7"/>
      <c r="L800" s="7"/>
      <c r="M800" s="7"/>
      <c r="N800" s="7"/>
      <c r="O800" s="7"/>
      <c r="P800" s="7"/>
      <c r="Q80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00" s="7"/>
      <c r="S800" s="7"/>
      <c r="T800" s="1"/>
      <c r="U800" s="99"/>
      <c r="V800" s="7" t="str">
        <f t="shared" si="39"/>
        <v/>
      </c>
    </row>
    <row r="801" spans="2:22" x14ac:dyDescent="0.25">
      <c r="B801" s="1"/>
      <c r="F801" s="7">
        <f t="shared" si="37"/>
        <v>0</v>
      </c>
      <c r="G801" s="7"/>
      <c r="H801" s="7">
        <f t="shared" si="38"/>
        <v>0</v>
      </c>
      <c r="I801" s="7">
        <f>E801*'1 Spec Ed Teacher'!$H$3</f>
        <v>0</v>
      </c>
      <c r="J801" s="7"/>
      <c r="K801" s="7"/>
      <c r="L801" s="7"/>
      <c r="M801" s="7"/>
      <c r="N801" s="7"/>
      <c r="O801" s="7"/>
      <c r="P801" s="7"/>
      <c r="Q80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01" s="7"/>
      <c r="S801" s="7"/>
      <c r="T801" s="1"/>
      <c r="U801" s="99"/>
      <c r="V801" s="7" t="str">
        <f t="shared" si="39"/>
        <v/>
      </c>
    </row>
    <row r="802" spans="2:22" x14ac:dyDescent="0.25">
      <c r="B802" s="1"/>
      <c r="F802" s="7">
        <f t="shared" si="37"/>
        <v>0</v>
      </c>
      <c r="G802" s="7"/>
      <c r="H802" s="7">
        <f t="shared" si="38"/>
        <v>0</v>
      </c>
      <c r="I802" s="7">
        <f>E802*'1 Spec Ed Teacher'!$H$3</f>
        <v>0</v>
      </c>
      <c r="J802" s="7"/>
      <c r="K802" s="7"/>
      <c r="L802" s="7"/>
      <c r="M802" s="7"/>
      <c r="N802" s="7"/>
      <c r="O802" s="7"/>
      <c r="P802" s="7"/>
      <c r="Q80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02" s="7"/>
      <c r="S802" s="7"/>
      <c r="T802" s="1"/>
      <c r="U802" s="99"/>
      <c r="V802" s="7" t="str">
        <f t="shared" si="39"/>
        <v/>
      </c>
    </row>
    <row r="803" spans="2:22" x14ac:dyDescent="0.25">
      <c r="B803" s="1"/>
      <c r="F803" s="7">
        <f t="shared" si="37"/>
        <v>0</v>
      </c>
      <c r="G803" s="7"/>
      <c r="H803" s="7">
        <f t="shared" si="38"/>
        <v>0</v>
      </c>
      <c r="I803" s="7">
        <f>E803*'1 Spec Ed Teacher'!$H$3</f>
        <v>0</v>
      </c>
      <c r="J803" s="7"/>
      <c r="K803" s="7"/>
      <c r="L803" s="7"/>
      <c r="M803" s="7"/>
      <c r="N803" s="7"/>
      <c r="O803" s="7"/>
      <c r="P803" s="7"/>
      <c r="Q80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03" s="7"/>
      <c r="S803" s="7"/>
      <c r="T803" s="1"/>
      <c r="U803" s="99"/>
      <c r="V803" s="7" t="str">
        <f t="shared" si="39"/>
        <v/>
      </c>
    </row>
    <row r="804" spans="2:22" x14ac:dyDescent="0.25">
      <c r="B804" s="1"/>
      <c r="F804" s="7">
        <f t="shared" si="37"/>
        <v>0</v>
      </c>
      <c r="G804" s="7"/>
      <c r="H804" s="7">
        <f t="shared" si="38"/>
        <v>0</v>
      </c>
      <c r="I804" s="7">
        <f>E804*'1 Spec Ed Teacher'!$H$3</f>
        <v>0</v>
      </c>
      <c r="J804" s="7"/>
      <c r="K804" s="7"/>
      <c r="L804" s="7"/>
      <c r="M804" s="7"/>
      <c r="N804" s="7"/>
      <c r="O804" s="7"/>
      <c r="P804" s="7"/>
      <c r="Q80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04" s="7"/>
      <c r="S804" s="7"/>
      <c r="T804" s="1"/>
      <c r="U804" s="99"/>
      <c r="V804" s="7" t="str">
        <f t="shared" si="39"/>
        <v/>
      </c>
    </row>
    <row r="805" spans="2:22" x14ac:dyDescent="0.25">
      <c r="B805" s="1"/>
      <c r="F805" s="7">
        <f t="shared" si="37"/>
        <v>0</v>
      </c>
      <c r="G805" s="7"/>
      <c r="H805" s="7">
        <f t="shared" si="38"/>
        <v>0</v>
      </c>
      <c r="I805" s="7">
        <f>E805*'1 Spec Ed Teacher'!$H$3</f>
        <v>0</v>
      </c>
      <c r="J805" s="7"/>
      <c r="K805" s="7"/>
      <c r="L805" s="7"/>
      <c r="M805" s="7"/>
      <c r="N805" s="7"/>
      <c r="O805" s="7"/>
      <c r="P805" s="7"/>
      <c r="Q80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05" s="7"/>
      <c r="S805" s="7"/>
      <c r="T805" s="1"/>
      <c r="U805" s="99"/>
      <c r="V805" s="7" t="str">
        <f t="shared" si="39"/>
        <v/>
      </c>
    </row>
    <row r="806" spans="2:22" x14ac:dyDescent="0.25">
      <c r="B806" s="1"/>
      <c r="F806" s="7">
        <f t="shared" si="37"/>
        <v>0</v>
      </c>
      <c r="G806" s="7"/>
      <c r="H806" s="7">
        <f t="shared" si="38"/>
        <v>0</v>
      </c>
      <c r="I806" s="7">
        <f>E806*'1 Spec Ed Teacher'!$H$3</f>
        <v>0</v>
      </c>
      <c r="J806" s="7"/>
      <c r="K806" s="7"/>
      <c r="L806" s="7"/>
      <c r="M806" s="7"/>
      <c r="N806" s="7"/>
      <c r="O806" s="7"/>
      <c r="P806" s="7"/>
      <c r="Q80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06" s="7"/>
      <c r="S806" s="7"/>
      <c r="T806" s="1"/>
      <c r="U806" s="99"/>
      <c r="V806" s="7" t="str">
        <f t="shared" si="39"/>
        <v/>
      </c>
    </row>
    <row r="807" spans="2:22" x14ac:dyDescent="0.25">
      <c r="B807" s="1"/>
      <c r="F807" s="7">
        <f t="shared" si="37"/>
        <v>0</v>
      </c>
      <c r="G807" s="7"/>
      <c r="H807" s="7">
        <f t="shared" si="38"/>
        <v>0</v>
      </c>
      <c r="I807" s="7">
        <f>E807*'1 Spec Ed Teacher'!$H$3</f>
        <v>0</v>
      </c>
      <c r="J807" s="7"/>
      <c r="K807" s="7"/>
      <c r="L807" s="7"/>
      <c r="M807" s="7"/>
      <c r="N807" s="7"/>
      <c r="O807" s="7"/>
      <c r="P807" s="7"/>
      <c r="Q80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07" s="7"/>
      <c r="S807" s="7"/>
      <c r="T807" s="1"/>
      <c r="U807" s="99"/>
      <c r="V807" s="7" t="str">
        <f t="shared" si="39"/>
        <v/>
      </c>
    </row>
    <row r="808" spans="2:22" x14ac:dyDescent="0.25">
      <c r="B808" s="1"/>
      <c r="F808" s="7">
        <f t="shared" si="37"/>
        <v>0</v>
      </c>
      <c r="G808" s="7"/>
      <c r="H808" s="7">
        <f t="shared" si="38"/>
        <v>0</v>
      </c>
      <c r="I808" s="7">
        <f>E808*'1 Spec Ed Teacher'!$H$3</f>
        <v>0</v>
      </c>
      <c r="J808" s="7"/>
      <c r="K808" s="7"/>
      <c r="L808" s="7"/>
      <c r="M808" s="7"/>
      <c r="N808" s="7"/>
      <c r="O808" s="7"/>
      <c r="P808" s="7"/>
      <c r="Q80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08" s="7"/>
      <c r="S808" s="7"/>
      <c r="T808" s="1"/>
      <c r="U808" s="99"/>
      <c r="V808" s="7" t="str">
        <f t="shared" si="39"/>
        <v/>
      </c>
    </row>
    <row r="809" spans="2:22" x14ac:dyDescent="0.25">
      <c r="B809" s="1"/>
      <c r="F809" s="7">
        <f t="shared" si="37"/>
        <v>0</v>
      </c>
      <c r="G809" s="7"/>
      <c r="H809" s="7">
        <f t="shared" si="38"/>
        <v>0</v>
      </c>
      <c r="I809" s="7">
        <f>E809*'1 Spec Ed Teacher'!$H$3</f>
        <v>0</v>
      </c>
      <c r="J809" s="7"/>
      <c r="K809" s="7"/>
      <c r="L809" s="7"/>
      <c r="M809" s="7"/>
      <c r="N809" s="7"/>
      <c r="O809" s="7"/>
      <c r="P809" s="7"/>
      <c r="Q80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09" s="7"/>
      <c r="S809" s="7"/>
      <c r="T809" s="1"/>
      <c r="U809" s="99"/>
      <c r="V809" s="7" t="str">
        <f t="shared" si="39"/>
        <v/>
      </c>
    </row>
    <row r="810" spans="2:22" x14ac:dyDescent="0.25">
      <c r="B810" s="1"/>
      <c r="F810" s="7">
        <f t="shared" si="37"/>
        <v>0</v>
      </c>
      <c r="G810" s="7"/>
      <c r="H810" s="7">
        <f t="shared" si="38"/>
        <v>0</v>
      </c>
      <c r="I810" s="7">
        <f>E810*'1 Spec Ed Teacher'!$H$3</f>
        <v>0</v>
      </c>
      <c r="J810" s="7"/>
      <c r="K810" s="7"/>
      <c r="L810" s="7"/>
      <c r="M810" s="7"/>
      <c r="N810" s="7"/>
      <c r="O810" s="7"/>
      <c r="P810" s="7"/>
      <c r="Q81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10" s="7"/>
      <c r="S810" s="7"/>
      <c r="T810" s="1"/>
      <c r="U810" s="99"/>
      <c r="V810" s="7" t="str">
        <f t="shared" si="39"/>
        <v/>
      </c>
    </row>
    <row r="811" spans="2:22" x14ac:dyDescent="0.25">
      <c r="B811" s="1"/>
      <c r="F811" s="7">
        <f t="shared" si="37"/>
        <v>0</v>
      </c>
      <c r="G811" s="7"/>
      <c r="H811" s="7">
        <f t="shared" si="38"/>
        <v>0</v>
      </c>
      <c r="I811" s="7">
        <f>E811*'1 Spec Ed Teacher'!$H$3</f>
        <v>0</v>
      </c>
      <c r="J811" s="7"/>
      <c r="K811" s="7"/>
      <c r="L811" s="7"/>
      <c r="M811" s="7"/>
      <c r="N811" s="7"/>
      <c r="O811" s="7"/>
      <c r="P811" s="7"/>
      <c r="Q81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11" s="7"/>
      <c r="S811" s="7"/>
      <c r="T811" s="1"/>
      <c r="U811" s="99"/>
      <c r="V811" s="7" t="str">
        <f t="shared" si="39"/>
        <v/>
      </c>
    </row>
    <row r="812" spans="2:22" x14ac:dyDescent="0.25">
      <c r="B812" s="1"/>
      <c r="F812" s="7">
        <f t="shared" si="37"/>
        <v>0</v>
      </c>
      <c r="G812" s="7"/>
      <c r="H812" s="7">
        <f t="shared" si="38"/>
        <v>0</v>
      </c>
      <c r="I812" s="7">
        <f>E812*'1 Spec Ed Teacher'!$H$3</f>
        <v>0</v>
      </c>
      <c r="J812" s="7"/>
      <c r="K812" s="7"/>
      <c r="L812" s="7"/>
      <c r="M812" s="7"/>
      <c r="N812" s="7"/>
      <c r="O812" s="7"/>
      <c r="P812" s="7"/>
      <c r="Q81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12" s="7"/>
      <c r="S812" s="7"/>
      <c r="T812" s="1"/>
      <c r="U812" s="99"/>
      <c r="V812" s="7" t="str">
        <f t="shared" si="39"/>
        <v/>
      </c>
    </row>
    <row r="813" spans="2:22" x14ac:dyDescent="0.25">
      <c r="B813" s="1"/>
      <c r="F813" s="7">
        <f t="shared" si="37"/>
        <v>0</v>
      </c>
      <c r="G813" s="7"/>
      <c r="H813" s="7">
        <f t="shared" si="38"/>
        <v>0</v>
      </c>
      <c r="I813" s="7">
        <f>E813*'1 Spec Ed Teacher'!$H$3</f>
        <v>0</v>
      </c>
      <c r="J813" s="7"/>
      <c r="K813" s="7"/>
      <c r="L813" s="7"/>
      <c r="M813" s="7"/>
      <c r="N813" s="7"/>
      <c r="O813" s="7"/>
      <c r="P813" s="7"/>
      <c r="Q81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13" s="7"/>
      <c r="S813" s="7"/>
      <c r="T813" s="1"/>
      <c r="U813" s="99"/>
      <c r="V813" s="7" t="str">
        <f t="shared" si="39"/>
        <v/>
      </c>
    </row>
    <row r="814" spans="2:22" x14ac:dyDescent="0.25">
      <c r="B814" s="1"/>
      <c r="F814" s="7">
        <f t="shared" si="37"/>
        <v>0</v>
      </c>
      <c r="G814" s="7"/>
      <c r="H814" s="7">
        <f t="shared" si="38"/>
        <v>0</v>
      </c>
      <c r="I814" s="7">
        <f>E814*'1 Spec Ed Teacher'!$H$3</f>
        <v>0</v>
      </c>
      <c r="J814" s="7"/>
      <c r="K814" s="7"/>
      <c r="L814" s="7"/>
      <c r="M814" s="7"/>
      <c r="N814" s="7"/>
      <c r="O814" s="7"/>
      <c r="P814" s="7"/>
      <c r="Q81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14" s="7"/>
      <c r="S814" s="7"/>
      <c r="T814" s="1"/>
      <c r="U814" s="99"/>
      <c r="V814" s="7" t="str">
        <f t="shared" si="39"/>
        <v/>
      </c>
    </row>
    <row r="815" spans="2:22" x14ac:dyDescent="0.25">
      <c r="B815" s="1"/>
      <c r="F815" s="7">
        <f t="shared" si="37"/>
        <v>0</v>
      </c>
      <c r="G815" s="7"/>
      <c r="H815" s="7">
        <f t="shared" si="38"/>
        <v>0</v>
      </c>
      <c r="I815" s="7">
        <f>E815*'1 Spec Ed Teacher'!$H$3</f>
        <v>0</v>
      </c>
      <c r="J815" s="7"/>
      <c r="K815" s="7"/>
      <c r="L815" s="7"/>
      <c r="M815" s="7"/>
      <c r="N815" s="7"/>
      <c r="O815" s="7"/>
      <c r="P815" s="7"/>
      <c r="Q81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15" s="7"/>
      <c r="S815" s="7"/>
      <c r="T815" s="1"/>
      <c r="U815" s="99"/>
      <c r="V815" s="7" t="str">
        <f t="shared" si="39"/>
        <v/>
      </c>
    </row>
    <row r="816" spans="2:22" x14ac:dyDescent="0.25">
      <c r="B816" s="1"/>
      <c r="F816" s="7">
        <f t="shared" si="37"/>
        <v>0</v>
      </c>
      <c r="G816" s="7"/>
      <c r="H816" s="7">
        <f t="shared" si="38"/>
        <v>0</v>
      </c>
      <c r="I816" s="7">
        <f>E816*'1 Spec Ed Teacher'!$H$3</f>
        <v>0</v>
      </c>
      <c r="J816" s="7"/>
      <c r="K816" s="7"/>
      <c r="L816" s="7"/>
      <c r="M816" s="7"/>
      <c r="N816" s="7"/>
      <c r="O816" s="7"/>
      <c r="P816" s="7"/>
      <c r="Q81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16" s="7"/>
      <c r="S816" s="7"/>
      <c r="T816" s="1"/>
      <c r="U816" s="99"/>
      <c r="V816" s="7" t="str">
        <f t="shared" si="39"/>
        <v/>
      </c>
    </row>
    <row r="817" spans="2:22" x14ac:dyDescent="0.25">
      <c r="B817" s="1"/>
      <c r="F817" s="7">
        <f t="shared" si="37"/>
        <v>0</v>
      </c>
      <c r="G817" s="7"/>
      <c r="H817" s="7">
        <f t="shared" si="38"/>
        <v>0</v>
      </c>
      <c r="I817" s="7">
        <f>E817*'1 Spec Ed Teacher'!$H$3</f>
        <v>0</v>
      </c>
      <c r="J817" s="7"/>
      <c r="K817" s="7"/>
      <c r="L817" s="7"/>
      <c r="M817" s="7"/>
      <c r="N817" s="7"/>
      <c r="O817" s="7"/>
      <c r="P817" s="7"/>
      <c r="Q81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17" s="7"/>
      <c r="S817" s="7"/>
      <c r="T817" s="1"/>
      <c r="U817" s="99"/>
      <c r="V817" s="7" t="str">
        <f t="shared" si="39"/>
        <v/>
      </c>
    </row>
    <row r="818" spans="2:22" x14ac:dyDescent="0.25">
      <c r="B818" s="1"/>
      <c r="F818" s="7">
        <f t="shared" si="37"/>
        <v>0</v>
      </c>
      <c r="G818" s="7"/>
      <c r="H818" s="7">
        <f t="shared" si="38"/>
        <v>0</v>
      </c>
      <c r="I818" s="7">
        <f>E818*'1 Spec Ed Teacher'!$H$3</f>
        <v>0</v>
      </c>
      <c r="J818" s="7"/>
      <c r="K818" s="7"/>
      <c r="L818" s="7"/>
      <c r="M818" s="7"/>
      <c r="N818" s="7"/>
      <c r="O818" s="7"/>
      <c r="P818" s="7"/>
      <c r="Q81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18" s="7"/>
      <c r="S818" s="7"/>
      <c r="T818" s="1"/>
      <c r="U818" s="99"/>
      <c r="V818" s="7" t="str">
        <f t="shared" si="39"/>
        <v/>
      </c>
    </row>
    <row r="819" spans="2:22" x14ac:dyDescent="0.25">
      <c r="B819" s="1"/>
      <c r="F819" s="7">
        <f t="shared" si="37"/>
        <v>0</v>
      </c>
      <c r="G819" s="7"/>
      <c r="H819" s="7">
        <f t="shared" si="38"/>
        <v>0</v>
      </c>
      <c r="I819" s="7">
        <f>E819*'1 Spec Ed Teacher'!$H$3</f>
        <v>0</v>
      </c>
      <c r="J819" s="7"/>
      <c r="K819" s="7"/>
      <c r="L819" s="7"/>
      <c r="M819" s="7"/>
      <c r="N819" s="7"/>
      <c r="O819" s="7"/>
      <c r="P819" s="7"/>
      <c r="Q81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19" s="7"/>
      <c r="S819" s="7"/>
      <c r="T819" s="1"/>
      <c r="U819" s="99"/>
      <c r="V819" s="7" t="str">
        <f t="shared" si="39"/>
        <v/>
      </c>
    </row>
    <row r="820" spans="2:22" x14ac:dyDescent="0.25">
      <c r="B820" s="1"/>
      <c r="F820" s="7">
        <f t="shared" si="37"/>
        <v>0</v>
      </c>
      <c r="G820" s="7"/>
      <c r="H820" s="7">
        <f t="shared" si="38"/>
        <v>0</v>
      </c>
      <c r="I820" s="7">
        <f>E820*'1 Spec Ed Teacher'!$H$3</f>
        <v>0</v>
      </c>
      <c r="J820" s="7"/>
      <c r="K820" s="7"/>
      <c r="L820" s="7"/>
      <c r="M820" s="7"/>
      <c r="N820" s="7"/>
      <c r="O820" s="7"/>
      <c r="P820" s="7"/>
      <c r="Q82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20" s="7"/>
      <c r="S820" s="7"/>
      <c r="T820" s="1"/>
      <c r="U820" s="99"/>
      <c r="V820" s="7" t="str">
        <f t="shared" si="39"/>
        <v/>
      </c>
    </row>
    <row r="821" spans="2:22" x14ac:dyDescent="0.25">
      <c r="B821" s="1"/>
      <c r="F821" s="7">
        <f t="shared" si="37"/>
        <v>0</v>
      </c>
      <c r="G821" s="7"/>
      <c r="H821" s="7">
        <f t="shared" si="38"/>
        <v>0</v>
      </c>
      <c r="I821" s="7">
        <f>E821*'1 Spec Ed Teacher'!$H$3</f>
        <v>0</v>
      </c>
      <c r="J821" s="7"/>
      <c r="K821" s="7"/>
      <c r="L821" s="7"/>
      <c r="M821" s="7"/>
      <c r="N821" s="7"/>
      <c r="O821" s="7"/>
      <c r="P821" s="7"/>
      <c r="Q82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21" s="7"/>
      <c r="S821" s="7"/>
      <c r="T821" s="1"/>
      <c r="U821" s="99"/>
      <c r="V821" s="7" t="str">
        <f t="shared" si="39"/>
        <v/>
      </c>
    </row>
    <row r="822" spans="2:22" x14ac:dyDescent="0.25">
      <c r="B822" s="1"/>
      <c r="F822" s="7">
        <f t="shared" si="37"/>
        <v>0</v>
      </c>
      <c r="G822" s="7"/>
      <c r="H822" s="7">
        <f t="shared" si="38"/>
        <v>0</v>
      </c>
      <c r="I822" s="7">
        <f>E822*'1 Spec Ed Teacher'!$H$3</f>
        <v>0</v>
      </c>
      <c r="J822" s="7"/>
      <c r="K822" s="7"/>
      <c r="L822" s="7"/>
      <c r="M822" s="7"/>
      <c r="N822" s="7"/>
      <c r="O822" s="7"/>
      <c r="P822" s="7"/>
      <c r="Q82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22" s="7"/>
      <c r="S822" s="7"/>
      <c r="T822" s="1"/>
      <c r="U822" s="99"/>
      <c r="V822" s="7" t="str">
        <f t="shared" si="39"/>
        <v/>
      </c>
    </row>
    <row r="823" spans="2:22" x14ac:dyDescent="0.25">
      <c r="B823" s="1"/>
      <c r="F823" s="7">
        <f t="shared" si="37"/>
        <v>0</v>
      </c>
      <c r="G823" s="7"/>
      <c r="H823" s="7">
        <f t="shared" si="38"/>
        <v>0</v>
      </c>
      <c r="I823" s="7">
        <f>E823*'1 Spec Ed Teacher'!$H$3</f>
        <v>0</v>
      </c>
      <c r="J823" s="7"/>
      <c r="K823" s="7"/>
      <c r="L823" s="7"/>
      <c r="M823" s="7"/>
      <c r="N823" s="7"/>
      <c r="O823" s="7"/>
      <c r="P823" s="7"/>
      <c r="Q82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23" s="7"/>
      <c r="S823" s="7"/>
      <c r="T823" s="1"/>
      <c r="U823" s="99"/>
      <c r="V823" s="7" t="str">
        <f t="shared" si="39"/>
        <v/>
      </c>
    </row>
    <row r="824" spans="2:22" x14ac:dyDescent="0.25">
      <c r="B824" s="1"/>
      <c r="F824" s="7">
        <f t="shared" si="37"/>
        <v>0</v>
      </c>
      <c r="G824" s="7"/>
      <c r="H824" s="7">
        <f t="shared" si="38"/>
        <v>0</v>
      </c>
      <c r="I824" s="7">
        <f>E824*'1 Spec Ed Teacher'!$H$3</f>
        <v>0</v>
      </c>
      <c r="J824" s="7"/>
      <c r="K824" s="7"/>
      <c r="L824" s="7"/>
      <c r="M824" s="7"/>
      <c r="N824" s="7"/>
      <c r="O824" s="7"/>
      <c r="P824" s="7"/>
      <c r="Q82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24" s="7"/>
      <c r="S824" s="7"/>
      <c r="T824" s="1"/>
      <c r="U824" s="99"/>
      <c r="V824" s="7" t="str">
        <f t="shared" si="39"/>
        <v/>
      </c>
    </row>
    <row r="825" spans="2:22" x14ac:dyDescent="0.25">
      <c r="B825" s="1"/>
      <c r="F825" s="7">
        <f t="shared" si="37"/>
        <v>0</v>
      </c>
      <c r="G825" s="7"/>
      <c r="H825" s="7">
        <f t="shared" si="38"/>
        <v>0</v>
      </c>
      <c r="I825" s="7">
        <f>E825*'1 Spec Ed Teacher'!$H$3</f>
        <v>0</v>
      </c>
      <c r="J825" s="7"/>
      <c r="K825" s="7"/>
      <c r="L825" s="7"/>
      <c r="M825" s="7"/>
      <c r="N825" s="7"/>
      <c r="O825" s="7"/>
      <c r="P825" s="7"/>
      <c r="Q82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25" s="7"/>
      <c r="S825" s="7"/>
      <c r="T825" s="1"/>
      <c r="U825" s="99"/>
      <c r="V825" s="7" t="str">
        <f t="shared" si="39"/>
        <v/>
      </c>
    </row>
    <row r="826" spans="2:22" x14ac:dyDescent="0.25">
      <c r="B826" s="1"/>
      <c r="F826" s="7">
        <f t="shared" si="37"/>
        <v>0</v>
      </c>
      <c r="G826" s="7"/>
      <c r="H826" s="7">
        <f t="shared" si="38"/>
        <v>0</v>
      </c>
      <c r="I826" s="7">
        <f>E826*'1 Spec Ed Teacher'!$H$3</f>
        <v>0</v>
      </c>
      <c r="J826" s="7"/>
      <c r="K826" s="7"/>
      <c r="L826" s="7"/>
      <c r="M826" s="7"/>
      <c r="N826" s="7"/>
      <c r="O826" s="7"/>
      <c r="P826" s="7"/>
      <c r="Q82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26" s="7"/>
      <c r="S826" s="7"/>
      <c r="T826" s="1"/>
      <c r="U826" s="99"/>
      <c r="V826" s="7" t="str">
        <f t="shared" si="39"/>
        <v/>
      </c>
    </row>
    <row r="827" spans="2:22" x14ac:dyDescent="0.25">
      <c r="B827" s="1"/>
      <c r="F827" s="7">
        <f t="shared" si="37"/>
        <v>0</v>
      </c>
      <c r="G827" s="7"/>
      <c r="H827" s="7">
        <f t="shared" si="38"/>
        <v>0</v>
      </c>
      <c r="I827" s="7">
        <f>E827*'1 Spec Ed Teacher'!$H$3</f>
        <v>0</v>
      </c>
      <c r="J827" s="7"/>
      <c r="K827" s="7"/>
      <c r="L827" s="7"/>
      <c r="M827" s="7"/>
      <c r="N827" s="7"/>
      <c r="O827" s="7"/>
      <c r="P827" s="7"/>
      <c r="Q82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27" s="7"/>
      <c r="S827" s="7"/>
      <c r="T827" s="1"/>
      <c r="U827" s="99"/>
      <c r="V827" s="7" t="str">
        <f t="shared" si="39"/>
        <v/>
      </c>
    </row>
    <row r="828" spans="2:22" x14ac:dyDescent="0.25">
      <c r="B828" s="1"/>
      <c r="F828" s="7">
        <f t="shared" si="37"/>
        <v>0</v>
      </c>
      <c r="G828" s="7"/>
      <c r="H828" s="7">
        <f t="shared" si="38"/>
        <v>0</v>
      </c>
      <c r="I828" s="7">
        <f>E828*'1 Spec Ed Teacher'!$H$3</f>
        <v>0</v>
      </c>
      <c r="J828" s="7"/>
      <c r="K828" s="7"/>
      <c r="L828" s="7"/>
      <c r="M828" s="7"/>
      <c r="N828" s="7"/>
      <c r="O828" s="7"/>
      <c r="P828" s="7"/>
      <c r="Q82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28" s="7"/>
      <c r="S828" s="7"/>
      <c r="T828" s="1"/>
      <c r="U828" s="99"/>
      <c r="V828" s="7" t="str">
        <f t="shared" si="39"/>
        <v/>
      </c>
    </row>
    <row r="829" spans="2:22" x14ac:dyDescent="0.25">
      <c r="B829" s="1"/>
      <c r="F829" s="7">
        <f t="shared" si="37"/>
        <v>0</v>
      </c>
      <c r="G829" s="7"/>
      <c r="H829" s="7">
        <f t="shared" si="38"/>
        <v>0</v>
      </c>
      <c r="I829" s="7">
        <f>E829*'1 Spec Ed Teacher'!$H$3</f>
        <v>0</v>
      </c>
      <c r="J829" s="7"/>
      <c r="K829" s="7"/>
      <c r="L829" s="7"/>
      <c r="M829" s="7"/>
      <c r="N829" s="7"/>
      <c r="O829" s="7"/>
      <c r="P829" s="7"/>
      <c r="Q82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29" s="7"/>
      <c r="S829" s="7"/>
      <c r="T829" s="1"/>
      <c r="U829" s="99"/>
      <c r="V829" s="7" t="str">
        <f t="shared" si="39"/>
        <v/>
      </c>
    </row>
    <row r="830" spans="2:22" x14ac:dyDescent="0.25">
      <c r="B830" s="1"/>
      <c r="F830" s="7">
        <f t="shared" si="37"/>
        <v>0</v>
      </c>
      <c r="G830" s="7"/>
      <c r="H830" s="7">
        <f t="shared" si="38"/>
        <v>0</v>
      </c>
      <c r="I830" s="7">
        <f>E830*'1 Spec Ed Teacher'!$H$3</f>
        <v>0</v>
      </c>
      <c r="J830" s="7"/>
      <c r="K830" s="7"/>
      <c r="L830" s="7"/>
      <c r="M830" s="7"/>
      <c r="N830" s="7"/>
      <c r="O830" s="7"/>
      <c r="P830" s="7"/>
      <c r="Q83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30" s="7"/>
      <c r="S830" s="7"/>
      <c r="T830" s="1"/>
      <c r="U830" s="99"/>
      <c r="V830" s="7" t="str">
        <f t="shared" si="39"/>
        <v/>
      </c>
    </row>
    <row r="831" spans="2:22" x14ac:dyDescent="0.25">
      <c r="B831" s="1"/>
      <c r="F831" s="7">
        <f t="shared" si="37"/>
        <v>0</v>
      </c>
      <c r="G831" s="7"/>
      <c r="H831" s="7">
        <f t="shared" si="38"/>
        <v>0</v>
      </c>
      <c r="I831" s="7">
        <f>E831*'1 Spec Ed Teacher'!$H$3</f>
        <v>0</v>
      </c>
      <c r="J831" s="7"/>
      <c r="K831" s="7"/>
      <c r="L831" s="7"/>
      <c r="M831" s="7"/>
      <c r="N831" s="7"/>
      <c r="O831" s="7"/>
      <c r="P831" s="7"/>
      <c r="Q83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31" s="7"/>
      <c r="S831" s="7"/>
      <c r="T831" s="1"/>
      <c r="U831" s="99"/>
      <c r="V831" s="7" t="str">
        <f t="shared" si="39"/>
        <v/>
      </c>
    </row>
    <row r="832" spans="2:22" x14ac:dyDescent="0.25">
      <c r="B832" s="1"/>
      <c r="F832" s="7">
        <f t="shared" si="37"/>
        <v>0</v>
      </c>
      <c r="G832" s="7"/>
      <c r="H832" s="7">
        <f t="shared" si="38"/>
        <v>0</v>
      </c>
      <c r="I832" s="7">
        <f>E832*'1 Spec Ed Teacher'!$H$3</f>
        <v>0</v>
      </c>
      <c r="J832" s="7"/>
      <c r="K832" s="7"/>
      <c r="L832" s="7"/>
      <c r="M832" s="7"/>
      <c r="N832" s="7"/>
      <c r="O832" s="7"/>
      <c r="P832" s="7"/>
      <c r="Q83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32" s="7"/>
      <c r="S832" s="7"/>
      <c r="T832" s="1"/>
      <c r="U832" s="99"/>
      <c r="V832" s="7" t="str">
        <f t="shared" si="39"/>
        <v/>
      </c>
    </row>
    <row r="833" spans="2:22" x14ac:dyDescent="0.25">
      <c r="B833" s="1"/>
      <c r="F833" s="7">
        <f t="shared" si="37"/>
        <v>0</v>
      </c>
      <c r="G833" s="7"/>
      <c r="H833" s="7">
        <f t="shared" si="38"/>
        <v>0</v>
      </c>
      <c r="I833" s="7">
        <f>E833*'1 Spec Ed Teacher'!$H$3</f>
        <v>0</v>
      </c>
      <c r="J833" s="7"/>
      <c r="K833" s="7"/>
      <c r="L833" s="7"/>
      <c r="M833" s="7"/>
      <c r="N833" s="7"/>
      <c r="O833" s="7"/>
      <c r="P833" s="7"/>
      <c r="Q83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33" s="7"/>
      <c r="S833" s="7"/>
      <c r="T833" s="1"/>
      <c r="U833" s="99"/>
      <c r="V833" s="7" t="str">
        <f t="shared" si="39"/>
        <v/>
      </c>
    </row>
    <row r="834" spans="2:22" x14ac:dyDescent="0.25">
      <c r="B834" s="1"/>
      <c r="F834" s="7">
        <f t="shared" si="37"/>
        <v>0</v>
      </c>
      <c r="G834" s="7"/>
      <c r="H834" s="7">
        <f t="shared" si="38"/>
        <v>0</v>
      </c>
      <c r="I834" s="7">
        <f>E834*'1 Spec Ed Teacher'!$H$3</f>
        <v>0</v>
      </c>
      <c r="J834" s="7"/>
      <c r="K834" s="7"/>
      <c r="L834" s="7"/>
      <c r="M834" s="7"/>
      <c r="N834" s="7"/>
      <c r="O834" s="7"/>
      <c r="P834" s="7"/>
      <c r="Q83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34" s="7"/>
      <c r="S834" s="7"/>
      <c r="T834" s="1"/>
      <c r="U834" s="99"/>
      <c r="V834" s="7" t="str">
        <f t="shared" si="39"/>
        <v/>
      </c>
    </row>
    <row r="835" spans="2:22" x14ac:dyDescent="0.25">
      <c r="B835" s="1"/>
      <c r="F835" s="7">
        <f t="shared" si="37"/>
        <v>0</v>
      </c>
      <c r="G835" s="7"/>
      <c r="H835" s="7">
        <f t="shared" si="38"/>
        <v>0</v>
      </c>
      <c r="I835" s="7">
        <f>E835*'1 Spec Ed Teacher'!$H$3</f>
        <v>0</v>
      </c>
      <c r="J835" s="7"/>
      <c r="K835" s="7"/>
      <c r="L835" s="7"/>
      <c r="M835" s="7"/>
      <c r="N835" s="7"/>
      <c r="O835" s="7"/>
      <c r="P835" s="7"/>
      <c r="Q83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35" s="7"/>
      <c r="S835" s="7"/>
      <c r="T835" s="1"/>
      <c r="U835" s="99"/>
      <c r="V835" s="7" t="str">
        <f t="shared" si="39"/>
        <v/>
      </c>
    </row>
    <row r="836" spans="2:22" x14ac:dyDescent="0.25">
      <c r="B836" s="1"/>
      <c r="F836" s="7">
        <f t="shared" si="37"/>
        <v>0</v>
      </c>
      <c r="G836" s="7"/>
      <c r="H836" s="7">
        <f t="shared" si="38"/>
        <v>0</v>
      </c>
      <c r="I836" s="7">
        <f>E836*'1 Spec Ed Teacher'!$H$3</f>
        <v>0</v>
      </c>
      <c r="J836" s="7"/>
      <c r="K836" s="7"/>
      <c r="L836" s="7"/>
      <c r="M836" s="7"/>
      <c r="N836" s="7"/>
      <c r="O836" s="7"/>
      <c r="P836" s="7"/>
      <c r="Q83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36" s="7"/>
      <c r="S836" s="7"/>
      <c r="T836" s="1"/>
      <c r="U836" s="99"/>
      <c r="V836" s="7" t="str">
        <f t="shared" si="39"/>
        <v/>
      </c>
    </row>
    <row r="837" spans="2:22" x14ac:dyDescent="0.25">
      <c r="B837" s="1"/>
      <c r="F837" s="7">
        <f t="shared" ref="F837:F900" si="40">E837*0.14</f>
        <v>0</v>
      </c>
      <c r="G837" s="7"/>
      <c r="H837" s="7">
        <f t="shared" ref="H837:H900" si="41">E837*0.0145</f>
        <v>0</v>
      </c>
      <c r="I837" s="7">
        <f>E837*'1 Spec Ed Teacher'!$H$3</f>
        <v>0</v>
      </c>
      <c r="J837" s="7"/>
      <c r="K837" s="7"/>
      <c r="L837" s="7"/>
      <c r="M837" s="7"/>
      <c r="N837" s="7"/>
      <c r="O837" s="7"/>
      <c r="P837" s="7"/>
      <c r="Q83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37" s="7"/>
      <c r="S837" s="7"/>
      <c r="T837" s="1"/>
      <c r="U837" s="99"/>
      <c r="V837" s="7" t="str">
        <f t="shared" ref="V837:V900" si="42">IFERROR(IF(S837&gt;0,S837/T837*U837,Q837/T837*U837),"")</f>
        <v/>
      </c>
    </row>
    <row r="838" spans="2:22" x14ac:dyDescent="0.25">
      <c r="B838" s="1"/>
      <c r="F838" s="7">
        <f t="shared" si="40"/>
        <v>0</v>
      </c>
      <c r="G838" s="7"/>
      <c r="H838" s="7">
        <f t="shared" si="41"/>
        <v>0</v>
      </c>
      <c r="I838" s="7">
        <f>E838*'1 Spec Ed Teacher'!$H$3</f>
        <v>0</v>
      </c>
      <c r="J838" s="7"/>
      <c r="K838" s="7"/>
      <c r="L838" s="7"/>
      <c r="M838" s="7"/>
      <c r="N838" s="7"/>
      <c r="O838" s="7"/>
      <c r="P838" s="7"/>
      <c r="Q83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38" s="7"/>
      <c r="S838" s="7"/>
      <c r="T838" s="1"/>
      <c r="U838" s="99"/>
      <c r="V838" s="7" t="str">
        <f t="shared" si="42"/>
        <v/>
      </c>
    </row>
    <row r="839" spans="2:22" x14ac:dyDescent="0.25">
      <c r="B839" s="1"/>
      <c r="F839" s="7">
        <f t="shared" si="40"/>
        <v>0</v>
      </c>
      <c r="G839" s="7"/>
      <c r="H839" s="7">
        <f t="shared" si="41"/>
        <v>0</v>
      </c>
      <c r="I839" s="7">
        <f>E839*'1 Spec Ed Teacher'!$H$3</f>
        <v>0</v>
      </c>
      <c r="J839" s="7"/>
      <c r="K839" s="7"/>
      <c r="L839" s="7"/>
      <c r="M839" s="7"/>
      <c r="N839" s="7"/>
      <c r="O839" s="7"/>
      <c r="P839" s="7"/>
      <c r="Q83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39" s="7"/>
      <c r="S839" s="7"/>
      <c r="T839" s="1"/>
      <c r="U839" s="99"/>
      <c r="V839" s="7" t="str">
        <f t="shared" si="42"/>
        <v/>
      </c>
    </row>
    <row r="840" spans="2:22" x14ac:dyDescent="0.25">
      <c r="B840" s="1"/>
      <c r="F840" s="7">
        <f t="shared" si="40"/>
        <v>0</v>
      </c>
      <c r="G840" s="7"/>
      <c r="H840" s="7">
        <f t="shared" si="41"/>
        <v>0</v>
      </c>
      <c r="I840" s="7">
        <f>E840*'1 Spec Ed Teacher'!$H$3</f>
        <v>0</v>
      </c>
      <c r="J840" s="7"/>
      <c r="K840" s="7"/>
      <c r="L840" s="7"/>
      <c r="M840" s="7"/>
      <c r="N840" s="7"/>
      <c r="O840" s="7"/>
      <c r="P840" s="7"/>
      <c r="Q84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40" s="7"/>
      <c r="S840" s="7"/>
      <c r="T840" s="1"/>
      <c r="U840" s="99"/>
      <c r="V840" s="7" t="str">
        <f t="shared" si="42"/>
        <v/>
      </c>
    </row>
    <row r="841" spans="2:22" x14ac:dyDescent="0.25">
      <c r="B841" s="1"/>
      <c r="F841" s="7">
        <f t="shared" si="40"/>
        <v>0</v>
      </c>
      <c r="G841" s="7"/>
      <c r="H841" s="7">
        <f t="shared" si="41"/>
        <v>0</v>
      </c>
      <c r="I841" s="7">
        <f>E841*'1 Spec Ed Teacher'!$H$3</f>
        <v>0</v>
      </c>
      <c r="J841" s="7"/>
      <c r="K841" s="7"/>
      <c r="L841" s="7"/>
      <c r="M841" s="7"/>
      <c r="N841" s="7"/>
      <c r="O841" s="7"/>
      <c r="P841" s="7"/>
      <c r="Q84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41" s="7"/>
      <c r="S841" s="7"/>
      <c r="T841" s="1"/>
      <c r="U841" s="99"/>
      <c r="V841" s="7" t="str">
        <f t="shared" si="42"/>
        <v/>
      </c>
    </row>
    <row r="842" spans="2:22" x14ac:dyDescent="0.25">
      <c r="B842" s="1"/>
      <c r="F842" s="7">
        <f t="shared" si="40"/>
        <v>0</v>
      </c>
      <c r="G842" s="7"/>
      <c r="H842" s="7">
        <f t="shared" si="41"/>
        <v>0</v>
      </c>
      <c r="I842" s="7">
        <f>E842*'1 Spec Ed Teacher'!$H$3</f>
        <v>0</v>
      </c>
      <c r="J842" s="7"/>
      <c r="K842" s="7"/>
      <c r="L842" s="7"/>
      <c r="M842" s="7"/>
      <c r="N842" s="7"/>
      <c r="O842" s="7"/>
      <c r="P842" s="7"/>
      <c r="Q84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42" s="7"/>
      <c r="S842" s="7"/>
      <c r="T842" s="1"/>
      <c r="U842" s="99"/>
      <c r="V842" s="7" t="str">
        <f t="shared" si="42"/>
        <v/>
      </c>
    </row>
    <row r="843" spans="2:22" x14ac:dyDescent="0.25">
      <c r="B843" s="1"/>
      <c r="F843" s="7">
        <f t="shared" si="40"/>
        <v>0</v>
      </c>
      <c r="G843" s="7"/>
      <c r="H843" s="7">
        <f t="shared" si="41"/>
        <v>0</v>
      </c>
      <c r="I843" s="7">
        <f>E843*'1 Spec Ed Teacher'!$H$3</f>
        <v>0</v>
      </c>
      <c r="J843" s="7"/>
      <c r="K843" s="7"/>
      <c r="L843" s="7"/>
      <c r="M843" s="7"/>
      <c r="N843" s="7"/>
      <c r="O843" s="7"/>
      <c r="P843" s="7"/>
      <c r="Q84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43" s="7"/>
      <c r="S843" s="7"/>
      <c r="T843" s="1"/>
      <c r="U843" s="99"/>
      <c r="V843" s="7" t="str">
        <f t="shared" si="42"/>
        <v/>
      </c>
    </row>
    <row r="844" spans="2:22" x14ac:dyDescent="0.25">
      <c r="B844" s="1"/>
      <c r="F844" s="7">
        <f t="shared" si="40"/>
        <v>0</v>
      </c>
      <c r="G844" s="7"/>
      <c r="H844" s="7">
        <f t="shared" si="41"/>
        <v>0</v>
      </c>
      <c r="I844" s="7">
        <f>E844*'1 Spec Ed Teacher'!$H$3</f>
        <v>0</v>
      </c>
      <c r="J844" s="7"/>
      <c r="K844" s="7"/>
      <c r="L844" s="7"/>
      <c r="M844" s="7"/>
      <c r="N844" s="7"/>
      <c r="O844" s="7"/>
      <c r="P844" s="7"/>
      <c r="Q84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44" s="7"/>
      <c r="S844" s="7"/>
      <c r="T844" s="1"/>
      <c r="U844" s="99"/>
      <c r="V844" s="7" t="str">
        <f t="shared" si="42"/>
        <v/>
      </c>
    </row>
    <row r="845" spans="2:22" x14ac:dyDescent="0.25">
      <c r="B845" s="1"/>
      <c r="F845" s="7">
        <f t="shared" si="40"/>
        <v>0</v>
      </c>
      <c r="G845" s="7"/>
      <c r="H845" s="7">
        <f t="shared" si="41"/>
        <v>0</v>
      </c>
      <c r="I845" s="7">
        <f>E845*'1 Spec Ed Teacher'!$H$3</f>
        <v>0</v>
      </c>
      <c r="J845" s="7"/>
      <c r="K845" s="7"/>
      <c r="L845" s="7"/>
      <c r="M845" s="7"/>
      <c r="N845" s="7"/>
      <c r="O845" s="7"/>
      <c r="P845" s="7"/>
      <c r="Q84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45" s="7"/>
      <c r="S845" s="7"/>
      <c r="T845" s="1"/>
      <c r="U845" s="99"/>
      <c r="V845" s="7" t="str">
        <f t="shared" si="42"/>
        <v/>
      </c>
    </row>
    <row r="846" spans="2:22" x14ac:dyDescent="0.25">
      <c r="B846" s="1"/>
      <c r="F846" s="7">
        <f t="shared" si="40"/>
        <v>0</v>
      </c>
      <c r="G846" s="7"/>
      <c r="H846" s="7">
        <f t="shared" si="41"/>
        <v>0</v>
      </c>
      <c r="I846" s="7">
        <f>E846*'1 Spec Ed Teacher'!$H$3</f>
        <v>0</v>
      </c>
      <c r="J846" s="7"/>
      <c r="K846" s="7"/>
      <c r="L846" s="7"/>
      <c r="M846" s="7"/>
      <c r="N846" s="7"/>
      <c r="O846" s="7"/>
      <c r="P846" s="7"/>
      <c r="Q84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46" s="7"/>
      <c r="S846" s="7"/>
      <c r="T846" s="1"/>
      <c r="U846" s="99"/>
      <c r="V846" s="7" t="str">
        <f t="shared" si="42"/>
        <v/>
      </c>
    </row>
    <row r="847" spans="2:22" x14ac:dyDescent="0.25">
      <c r="B847" s="1"/>
      <c r="F847" s="7">
        <f t="shared" si="40"/>
        <v>0</v>
      </c>
      <c r="G847" s="7"/>
      <c r="H847" s="7">
        <f t="shared" si="41"/>
        <v>0</v>
      </c>
      <c r="I847" s="7">
        <f>E847*'1 Spec Ed Teacher'!$H$3</f>
        <v>0</v>
      </c>
      <c r="J847" s="7"/>
      <c r="K847" s="7"/>
      <c r="L847" s="7"/>
      <c r="M847" s="7"/>
      <c r="N847" s="7"/>
      <c r="O847" s="7"/>
      <c r="P847" s="7"/>
      <c r="Q84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47" s="7"/>
      <c r="S847" s="7"/>
      <c r="T847" s="1"/>
      <c r="U847" s="99"/>
      <c r="V847" s="7" t="str">
        <f t="shared" si="42"/>
        <v/>
      </c>
    </row>
    <row r="848" spans="2:22" x14ac:dyDescent="0.25">
      <c r="B848" s="1"/>
      <c r="F848" s="7">
        <f t="shared" si="40"/>
        <v>0</v>
      </c>
      <c r="G848" s="7"/>
      <c r="H848" s="7">
        <f t="shared" si="41"/>
        <v>0</v>
      </c>
      <c r="I848" s="7">
        <f>E848*'1 Spec Ed Teacher'!$H$3</f>
        <v>0</v>
      </c>
      <c r="J848" s="7"/>
      <c r="K848" s="7"/>
      <c r="L848" s="7"/>
      <c r="M848" s="7"/>
      <c r="N848" s="7"/>
      <c r="O848" s="7"/>
      <c r="P848" s="7"/>
      <c r="Q84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48" s="7"/>
      <c r="S848" s="7"/>
      <c r="T848" s="1"/>
      <c r="U848" s="99"/>
      <c r="V848" s="7" t="str">
        <f t="shared" si="42"/>
        <v/>
      </c>
    </row>
    <row r="849" spans="2:22" x14ac:dyDescent="0.25">
      <c r="B849" s="1"/>
      <c r="F849" s="7">
        <f t="shared" si="40"/>
        <v>0</v>
      </c>
      <c r="G849" s="7"/>
      <c r="H849" s="7">
        <f t="shared" si="41"/>
        <v>0</v>
      </c>
      <c r="I849" s="7">
        <f>E849*'1 Spec Ed Teacher'!$H$3</f>
        <v>0</v>
      </c>
      <c r="J849" s="7"/>
      <c r="K849" s="7"/>
      <c r="L849" s="7"/>
      <c r="M849" s="7"/>
      <c r="N849" s="7"/>
      <c r="O849" s="7"/>
      <c r="P849" s="7"/>
      <c r="Q84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49" s="7"/>
      <c r="S849" s="7"/>
      <c r="T849" s="1"/>
      <c r="U849" s="99"/>
      <c r="V849" s="7" t="str">
        <f t="shared" si="42"/>
        <v/>
      </c>
    </row>
    <row r="850" spans="2:22" x14ac:dyDescent="0.25">
      <c r="B850" s="1"/>
      <c r="F850" s="7">
        <f t="shared" si="40"/>
        <v>0</v>
      </c>
      <c r="G850" s="7"/>
      <c r="H850" s="7">
        <f t="shared" si="41"/>
        <v>0</v>
      </c>
      <c r="I850" s="7">
        <f>E850*'1 Spec Ed Teacher'!$H$3</f>
        <v>0</v>
      </c>
      <c r="J850" s="7"/>
      <c r="K850" s="7"/>
      <c r="L850" s="7"/>
      <c r="M850" s="7"/>
      <c r="N850" s="7"/>
      <c r="O850" s="7"/>
      <c r="P850" s="7"/>
      <c r="Q85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50" s="7"/>
      <c r="S850" s="7"/>
      <c r="T850" s="1"/>
      <c r="U850" s="99"/>
      <c r="V850" s="7" t="str">
        <f t="shared" si="42"/>
        <v/>
      </c>
    </row>
    <row r="851" spans="2:22" x14ac:dyDescent="0.25">
      <c r="B851" s="1"/>
      <c r="F851" s="7">
        <f t="shared" si="40"/>
        <v>0</v>
      </c>
      <c r="G851" s="7"/>
      <c r="H851" s="7">
        <f t="shared" si="41"/>
        <v>0</v>
      </c>
      <c r="I851" s="7">
        <f>E851*'1 Spec Ed Teacher'!$H$3</f>
        <v>0</v>
      </c>
      <c r="J851" s="7"/>
      <c r="K851" s="7"/>
      <c r="L851" s="7"/>
      <c r="M851" s="7"/>
      <c r="N851" s="7"/>
      <c r="O851" s="7"/>
      <c r="P851" s="7"/>
      <c r="Q85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51" s="7"/>
      <c r="S851" s="7"/>
      <c r="T851" s="1"/>
      <c r="U851" s="99"/>
      <c r="V851" s="7" t="str">
        <f t="shared" si="42"/>
        <v/>
      </c>
    </row>
    <row r="852" spans="2:22" x14ac:dyDescent="0.25">
      <c r="B852" s="1"/>
      <c r="F852" s="7">
        <f t="shared" si="40"/>
        <v>0</v>
      </c>
      <c r="G852" s="7"/>
      <c r="H852" s="7">
        <f t="shared" si="41"/>
        <v>0</v>
      </c>
      <c r="I852" s="7">
        <f>E852*'1 Spec Ed Teacher'!$H$3</f>
        <v>0</v>
      </c>
      <c r="J852" s="7"/>
      <c r="K852" s="7"/>
      <c r="L852" s="7"/>
      <c r="M852" s="7"/>
      <c r="N852" s="7"/>
      <c r="O852" s="7"/>
      <c r="P852" s="7"/>
      <c r="Q85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52" s="7"/>
      <c r="S852" s="7"/>
      <c r="T852" s="1"/>
      <c r="U852" s="99"/>
      <c r="V852" s="7" t="str">
        <f t="shared" si="42"/>
        <v/>
      </c>
    </row>
    <row r="853" spans="2:22" x14ac:dyDescent="0.25">
      <c r="B853" s="1"/>
      <c r="F853" s="7">
        <f t="shared" si="40"/>
        <v>0</v>
      </c>
      <c r="G853" s="7"/>
      <c r="H853" s="7">
        <f t="shared" si="41"/>
        <v>0</v>
      </c>
      <c r="I853" s="7">
        <f>E853*'1 Spec Ed Teacher'!$H$3</f>
        <v>0</v>
      </c>
      <c r="J853" s="7"/>
      <c r="K853" s="7"/>
      <c r="L853" s="7"/>
      <c r="M853" s="7"/>
      <c r="N853" s="7"/>
      <c r="O853" s="7"/>
      <c r="P853" s="7"/>
      <c r="Q85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53" s="7"/>
      <c r="S853" s="7"/>
      <c r="T853" s="1"/>
      <c r="U853" s="99"/>
      <c r="V853" s="7" t="str">
        <f t="shared" si="42"/>
        <v/>
      </c>
    </row>
    <row r="854" spans="2:22" x14ac:dyDescent="0.25">
      <c r="B854" s="1"/>
      <c r="F854" s="7">
        <f t="shared" si="40"/>
        <v>0</v>
      </c>
      <c r="G854" s="7"/>
      <c r="H854" s="7">
        <f t="shared" si="41"/>
        <v>0</v>
      </c>
      <c r="I854" s="7">
        <f>E854*'1 Spec Ed Teacher'!$H$3</f>
        <v>0</v>
      </c>
      <c r="J854" s="7"/>
      <c r="K854" s="7"/>
      <c r="L854" s="7"/>
      <c r="M854" s="7"/>
      <c r="N854" s="7"/>
      <c r="O854" s="7"/>
      <c r="P854" s="7"/>
      <c r="Q85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54" s="7"/>
      <c r="S854" s="7"/>
      <c r="T854" s="1"/>
      <c r="U854" s="99"/>
      <c r="V854" s="7" t="str">
        <f t="shared" si="42"/>
        <v/>
      </c>
    </row>
    <row r="855" spans="2:22" x14ac:dyDescent="0.25">
      <c r="B855" s="1"/>
      <c r="F855" s="7">
        <f t="shared" si="40"/>
        <v>0</v>
      </c>
      <c r="G855" s="7"/>
      <c r="H855" s="7">
        <f t="shared" si="41"/>
        <v>0</v>
      </c>
      <c r="I855" s="7">
        <f>E855*'1 Spec Ed Teacher'!$H$3</f>
        <v>0</v>
      </c>
      <c r="J855" s="7"/>
      <c r="K855" s="7"/>
      <c r="L855" s="7"/>
      <c r="M855" s="7"/>
      <c r="N855" s="7"/>
      <c r="O855" s="7"/>
      <c r="P855" s="7"/>
      <c r="Q85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55" s="7"/>
      <c r="S855" s="7"/>
      <c r="T855" s="1"/>
      <c r="U855" s="99"/>
      <c r="V855" s="7" t="str">
        <f t="shared" si="42"/>
        <v/>
      </c>
    </row>
    <row r="856" spans="2:22" x14ac:dyDescent="0.25">
      <c r="B856" s="1"/>
      <c r="F856" s="7">
        <f t="shared" si="40"/>
        <v>0</v>
      </c>
      <c r="G856" s="7"/>
      <c r="H856" s="7">
        <f t="shared" si="41"/>
        <v>0</v>
      </c>
      <c r="I856" s="7">
        <f>E856*'1 Spec Ed Teacher'!$H$3</f>
        <v>0</v>
      </c>
      <c r="J856" s="7"/>
      <c r="K856" s="7"/>
      <c r="L856" s="7"/>
      <c r="M856" s="7"/>
      <c r="N856" s="7"/>
      <c r="O856" s="7"/>
      <c r="P856" s="7"/>
      <c r="Q85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56" s="7"/>
      <c r="S856" s="7"/>
      <c r="T856" s="1"/>
      <c r="U856" s="99"/>
      <c r="V856" s="7" t="str">
        <f t="shared" si="42"/>
        <v/>
      </c>
    </row>
    <row r="857" spans="2:22" x14ac:dyDescent="0.25">
      <c r="B857" s="1"/>
      <c r="F857" s="7">
        <f t="shared" si="40"/>
        <v>0</v>
      </c>
      <c r="G857" s="7"/>
      <c r="H857" s="7">
        <f t="shared" si="41"/>
        <v>0</v>
      </c>
      <c r="I857" s="7">
        <f>E857*'1 Spec Ed Teacher'!$H$3</f>
        <v>0</v>
      </c>
      <c r="J857" s="7"/>
      <c r="K857" s="7"/>
      <c r="L857" s="7"/>
      <c r="M857" s="7"/>
      <c r="N857" s="7"/>
      <c r="O857" s="7"/>
      <c r="P857" s="7"/>
      <c r="Q85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57" s="7"/>
      <c r="S857" s="7"/>
      <c r="T857" s="1"/>
      <c r="U857" s="99"/>
      <c r="V857" s="7" t="str">
        <f t="shared" si="42"/>
        <v/>
      </c>
    </row>
    <row r="858" spans="2:22" x14ac:dyDescent="0.25">
      <c r="B858" s="1"/>
      <c r="F858" s="7">
        <f t="shared" si="40"/>
        <v>0</v>
      </c>
      <c r="G858" s="7"/>
      <c r="H858" s="7">
        <f t="shared" si="41"/>
        <v>0</v>
      </c>
      <c r="I858" s="7">
        <f>E858*'1 Spec Ed Teacher'!$H$3</f>
        <v>0</v>
      </c>
      <c r="J858" s="7"/>
      <c r="K858" s="7"/>
      <c r="L858" s="7"/>
      <c r="M858" s="7"/>
      <c r="N858" s="7"/>
      <c r="O858" s="7"/>
      <c r="P858" s="7"/>
      <c r="Q85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58" s="7"/>
      <c r="S858" s="7"/>
      <c r="T858" s="1"/>
      <c r="U858" s="99"/>
      <c r="V858" s="7" t="str">
        <f t="shared" si="42"/>
        <v/>
      </c>
    </row>
    <row r="859" spans="2:22" x14ac:dyDescent="0.25">
      <c r="B859" s="1"/>
      <c r="F859" s="7">
        <f t="shared" si="40"/>
        <v>0</v>
      </c>
      <c r="G859" s="7"/>
      <c r="H859" s="7">
        <f t="shared" si="41"/>
        <v>0</v>
      </c>
      <c r="I859" s="7">
        <f>E859*'1 Spec Ed Teacher'!$H$3</f>
        <v>0</v>
      </c>
      <c r="J859" s="7"/>
      <c r="K859" s="7"/>
      <c r="L859" s="7"/>
      <c r="M859" s="7"/>
      <c r="N859" s="7"/>
      <c r="O859" s="7"/>
      <c r="P859" s="7"/>
      <c r="Q85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59" s="7"/>
      <c r="S859" s="7"/>
      <c r="U859" s="99"/>
      <c r="V859" s="7" t="str">
        <f t="shared" si="42"/>
        <v/>
      </c>
    </row>
    <row r="860" spans="2:22" x14ac:dyDescent="0.25">
      <c r="B860" s="1"/>
      <c r="F860" s="7">
        <f t="shared" si="40"/>
        <v>0</v>
      </c>
      <c r="G860" s="7"/>
      <c r="H860" s="7">
        <f t="shared" si="41"/>
        <v>0</v>
      </c>
      <c r="I860" s="7">
        <f>E860*'1 Spec Ed Teacher'!$H$3</f>
        <v>0</v>
      </c>
      <c r="J860" s="7"/>
      <c r="K860" s="7"/>
      <c r="L860" s="7"/>
      <c r="M860" s="7"/>
      <c r="N860" s="7"/>
      <c r="O860" s="7"/>
      <c r="P860" s="7"/>
      <c r="Q86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60" s="7"/>
      <c r="S860" s="7"/>
      <c r="U860" s="99"/>
      <c r="V860" s="7" t="str">
        <f t="shared" si="42"/>
        <v/>
      </c>
    </row>
    <row r="861" spans="2:22" x14ac:dyDescent="0.25">
      <c r="B861" s="1"/>
      <c r="F861" s="7">
        <f t="shared" si="40"/>
        <v>0</v>
      </c>
      <c r="G861" s="7"/>
      <c r="H861" s="7">
        <f t="shared" si="41"/>
        <v>0</v>
      </c>
      <c r="I861" s="7">
        <f>E861*'1 Spec Ed Teacher'!$H$3</f>
        <v>0</v>
      </c>
      <c r="J861" s="7"/>
      <c r="K861" s="7"/>
      <c r="L861" s="7"/>
      <c r="M861" s="7"/>
      <c r="N861" s="7"/>
      <c r="O861" s="7"/>
      <c r="P861" s="7"/>
      <c r="Q86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61" s="7"/>
      <c r="S861" s="7"/>
      <c r="U861" s="99"/>
      <c r="V861" s="7" t="str">
        <f t="shared" si="42"/>
        <v/>
      </c>
    </row>
    <row r="862" spans="2:22" x14ac:dyDescent="0.25">
      <c r="B862" s="1"/>
      <c r="F862" s="7">
        <f t="shared" si="40"/>
        <v>0</v>
      </c>
      <c r="G862" s="7"/>
      <c r="H862" s="7">
        <f t="shared" si="41"/>
        <v>0</v>
      </c>
      <c r="I862" s="7">
        <f>E862*'1 Spec Ed Teacher'!$H$3</f>
        <v>0</v>
      </c>
      <c r="J862" s="7"/>
      <c r="K862" s="7"/>
      <c r="L862" s="7"/>
      <c r="M862" s="7"/>
      <c r="N862" s="7"/>
      <c r="O862" s="7"/>
      <c r="P862" s="7"/>
      <c r="Q86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62" s="7"/>
      <c r="S862" s="7"/>
      <c r="U862" s="99"/>
      <c r="V862" s="7" t="str">
        <f t="shared" si="42"/>
        <v/>
      </c>
    </row>
    <row r="863" spans="2:22" x14ac:dyDescent="0.25">
      <c r="B863" s="1"/>
      <c r="F863" s="7">
        <f t="shared" si="40"/>
        <v>0</v>
      </c>
      <c r="G863" s="7"/>
      <c r="H863" s="7">
        <f t="shared" si="41"/>
        <v>0</v>
      </c>
      <c r="I863" s="7">
        <f>E863*'1 Spec Ed Teacher'!$H$3</f>
        <v>0</v>
      </c>
      <c r="J863" s="7"/>
      <c r="K863" s="7"/>
      <c r="L863" s="7"/>
      <c r="M863" s="7"/>
      <c r="N863" s="7"/>
      <c r="O863" s="7"/>
      <c r="P863" s="7"/>
      <c r="Q86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63" s="7"/>
      <c r="S863" s="7"/>
      <c r="U863" s="99"/>
      <c r="V863" s="7" t="str">
        <f t="shared" si="42"/>
        <v/>
      </c>
    </row>
    <row r="864" spans="2:22" x14ac:dyDescent="0.25">
      <c r="B864" s="1"/>
      <c r="F864" s="7">
        <f t="shared" si="40"/>
        <v>0</v>
      </c>
      <c r="G864" s="7"/>
      <c r="H864" s="7">
        <f t="shared" si="41"/>
        <v>0</v>
      </c>
      <c r="I864" s="7">
        <f>E864*'1 Spec Ed Teacher'!$H$3</f>
        <v>0</v>
      </c>
      <c r="J864" s="7"/>
      <c r="K864" s="7"/>
      <c r="L864" s="7"/>
      <c r="M864" s="7"/>
      <c r="N864" s="7"/>
      <c r="O864" s="7"/>
      <c r="P864" s="7"/>
      <c r="Q86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64" s="7"/>
      <c r="S864" s="7"/>
      <c r="U864" s="99"/>
      <c r="V864" s="7" t="str">
        <f t="shared" si="42"/>
        <v/>
      </c>
    </row>
    <row r="865" spans="2:22" x14ac:dyDescent="0.25">
      <c r="B865" s="1"/>
      <c r="F865" s="7">
        <f t="shared" si="40"/>
        <v>0</v>
      </c>
      <c r="G865" s="7"/>
      <c r="H865" s="7">
        <f t="shared" si="41"/>
        <v>0</v>
      </c>
      <c r="I865" s="7">
        <f>E865*'1 Spec Ed Teacher'!$H$3</f>
        <v>0</v>
      </c>
      <c r="J865" s="7"/>
      <c r="K865" s="7"/>
      <c r="L865" s="7"/>
      <c r="M865" s="7"/>
      <c r="N865" s="7"/>
      <c r="O865" s="7"/>
      <c r="P865" s="7"/>
      <c r="Q86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65" s="7"/>
      <c r="S865" s="7"/>
      <c r="U865" s="99"/>
      <c r="V865" s="7" t="str">
        <f t="shared" si="42"/>
        <v/>
      </c>
    </row>
    <row r="866" spans="2:22" x14ac:dyDescent="0.25">
      <c r="B866" s="1"/>
      <c r="F866" s="7">
        <f t="shared" si="40"/>
        <v>0</v>
      </c>
      <c r="G866" s="7"/>
      <c r="H866" s="7">
        <f t="shared" si="41"/>
        <v>0</v>
      </c>
      <c r="I866" s="7">
        <f>E866*'1 Spec Ed Teacher'!$H$3</f>
        <v>0</v>
      </c>
      <c r="J866" s="7"/>
      <c r="K866" s="7"/>
      <c r="L866" s="7"/>
      <c r="M866" s="7"/>
      <c r="N866" s="7"/>
      <c r="O866" s="7"/>
      <c r="P866" s="7"/>
      <c r="Q86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66" s="7"/>
      <c r="S866" s="7"/>
      <c r="U866" s="99"/>
      <c r="V866" s="7" t="str">
        <f t="shared" si="42"/>
        <v/>
      </c>
    </row>
    <row r="867" spans="2:22" x14ac:dyDescent="0.25">
      <c r="B867" s="1"/>
      <c r="F867" s="7">
        <f t="shared" si="40"/>
        <v>0</v>
      </c>
      <c r="G867" s="7"/>
      <c r="H867" s="7">
        <f t="shared" si="41"/>
        <v>0</v>
      </c>
      <c r="I867" s="7">
        <f>E867*'1 Spec Ed Teacher'!$H$3</f>
        <v>0</v>
      </c>
      <c r="J867" s="7"/>
      <c r="K867" s="7"/>
      <c r="L867" s="7"/>
      <c r="M867" s="7"/>
      <c r="N867" s="7"/>
      <c r="O867" s="7"/>
      <c r="P867" s="7"/>
      <c r="Q86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67" s="7"/>
      <c r="S867" s="7"/>
      <c r="U867" s="99"/>
      <c r="V867" s="7" t="str">
        <f t="shared" si="42"/>
        <v/>
      </c>
    </row>
    <row r="868" spans="2:22" x14ac:dyDescent="0.25">
      <c r="B868" s="1"/>
      <c r="F868" s="7">
        <f t="shared" si="40"/>
        <v>0</v>
      </c>
      <c r="G868" s="7"/>
      <c r="H868" s="7">
        <f t="shared" si="41"/>
        <v>0</v>
      </c>
      <c r="I868" s="7">
        <f>E868*'1 Spec Ed Teacher'!$H$3</f>
        <v>0</v>
      </c>
      <c r="J868" s="7"/>
      <c r="K868" s="7"/>
      <c r="L868" s="7"/>
      <c r="M868" s="7"/>
      <c r="N868" s="7"/>
      <c r="O868" s="7"/>
      <c r="P868" s="7"/>
      <c r="Q86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68" s="7"/>
      <c r="S868" s="7"/>
      <c r="U868" s="99"/>
      <c r="V868" s="7" t="str">
        <f t="shared" si="42"/>
        <v/>
      </c>
    </row>
    <row r="869" spans="2:22" x14ac:dyDescent="0.25">
      <c r="B869" s="1"/>
      <c r="F869" s="7">
        <f t="shared" si="40"/>
        <v>0</v>
      </c>
      <c r="G869" s="7"/>
      <c r="H869" s="7">
        <f t="shared" si="41"/>
        <v>0</v>
      </c>
      <c r="I869" s="7">
        <f>E869*'1 Spec Ed Teacher'!$H$3</f>
        <v>0</v>
      </c>
      <c r="J869" s="7"/>
      <c r="K869" s="7"/>
      <c r="L869" s="7"/>
      <c r="M869" s="7"/>
      <c r="N869" s="7"/>
      <c r="O869" s="7"/>
      <c r="P869" s="7"/>
      <c r="Q86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69" s="7"/>
      <c r="S869" s="7"/>
      <c r="U869" s="99"/>
      <c r="V869" s="7" t="str">
        <f t="shared" si="42"/>
        <v/>
      </c>
    </row>
    <row r="870" spans="2:22" x14ac:dyDescent="0.25">
      <c r="B870" s="1"/>
      <c r="F870" s="7">
        <f t="shared" si="40"/>
        <v>0</v>
      </c>
      <c r="G870" s="7"/>
      <c r="H870" s="7">
        <f t="shared" si="41"/>
        <v>0</v>
      </c>
      <c r="I870" s="7">
        <f>E870*'1 Spec Ed Teacher'!$H$3</f>
        <v>0</v>
      </c>
      <c r="J870" s="7"/>
      <c r="K870" s="7"/>
      <c r="L870" s="7"/>
      <c r="M870" s="7"/>
      <c r="N870" s="7"/>
      <c r="O870" s="7"/>
      <c r="P870" s="7"/>
      <c r="Q87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70" s="7"/>
      <c r="S870" s="7"/>
      <c r="U870" s="99"/>
      <c r="V870" s="7" t="str">
        <f t="shared" si="42"/>
        <v/>
      </c>
    </row>
    <row r="871" spans="2:22" x14ac:dyDescent="0.25">
      <c r="B871" s="1"/>
      <c r="F871" s="7">
        <f t="shared" si="40"/>
        <v>0</v>
      </c>
      <c r="G871" s="7"/>
      <c r="H871" s="7">
        <f t="shared" si="41"/>
        <v>0</v>
      </c>
      <c r="I871" s="7">
        <f>E871*'1 Spec Ed Teacher'!$H$3</f>
        <v>0</v>
      </c>
      <c r="J871" s="7"/>
      <c r="K871" s="7"/>
      <c r="L871" s="7"/>
      <c r="M871" s="7"/>
      <c r="N871" s="7"/>
      <c r="O871" s="7"/>
      <c r="P871" s="7"/>
      <c r="Q87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71" s="7"/>
      <c r="S871" s="7"/>
      <c r="U871" s="99"/>
      <c r="V871" s="7" t="str">
        <f t="shared" si="42"/>
        <v/>
      </c>
    </row>
    <row r="872" spans="2:22" x14ac:dyDescent="0.25">
      <c r="B872" s="1"/>
      <c r="F872" s="7">
        <f t="shared" si="40"/>
        <v>0</v>
      </c>
      <c r="G872" s="7"/>
      <c r="H872" s="7">
        <f t="shared" si="41"/>
        <v>0</v>
      </c>
      <c r="I872" s="7">
        <f>E872*'1 Spec Ed Teacher'!$H$3</f>
        <v>0</v>
      </c>
      <c r="J872" s="7"/>
      <c r="K872" s="7"/>
      <c r="L872" s="7"/>
      <c r="M872" s="7"/>
      <c r="N872" s="7"/>
      <c r="O872" s="7"/>
      <c r="P872" s="7"/>
      <c r="Q87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72" s="7"/>
      <c r="S872" s="7"/>
      <c r="U872" s="99"/>
      <c r="V872" s="7" t="str">
        <f t="shared" si="42"/>
        <v/>
      </c>
    </row>
    <row r="873" spans="2:22" x14ac:dyDescent="0.25">
      <c r="B873" s="1"/>
      <c r="F873" s="7">
        <f t="shared" si="40"/>
        <v>0</v>
      </c>
      <c r="G873" s="7"/>
      <c r="H873" s="7">
        <f t="shared" si="41"/>
        <v>0</v>
      </c>
      <c r="I873" s="7">
        <f>E873*'1 Spec Ed Teacher'!$H$3</f>
        <v>0</v>
      </c>
      <c r="J873" s="7"/>
      <c r="K873" s="7"/>
      <c r="L873" s="7"/>
      <c r="M873" s="7"/>
      <c r="N873" s="7"/>
      <c r="O873" s="7"/>
      <c r="P873" s="7"/>
      <c r="Q87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73" s="7"/>
      <c r="S873" s="7"/>
      <c r="U873" s="99"/>
      <c r="V873" s="7" t="str">
        <f t="shared" si="42"/>
        <v/>
      </c>
    </row>
    <row r="874" spans="2:22" x14ac:dyDescent="0.25">
      <c r="B874" s="1"/>
      <c r="F874" s="7">
        <f t="shared" si="40"/>
        <v>0</v>
      </c>
      <c r="G874" s="7"/>
      <c r="H874" s="7">
        <f t="shared" si="41"/>
        <v>0</v>
      </c>
      <c r="I874" s="7">
        <f>E874*'1 Spec Ed Teacher'!$H$3</f>
        <v>0</v>
      </c>
      <c r="J874" s="7"/>
      <c r="K874" s="7"/>
      <c r="L874" s="7"/>
      <c r="M874" s="7"/>
      <c r="N874" s="7"/>
      <c r="O874" s="7"/>
      <c r="P874" s="7"/>
      <c r="Q87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74" s="7"/>
      <c r="S874" s="7"/>
      <c r="U874" s="99"/>
      <c r="V874" s="7" t="str">
        <f t="shared" si="42"/>
        <v/>
      </c>
    </row>
    <row r="875" spans="2:22" x14ac:dyDescent="0.25">
      <c r="B875" s="1"/>
      <c r="F875" s="7">
        <f t="shared" si="40"/>
        <v>0</v>
      </c>
      <c r="G875" s="7"/>
      <c r="H875" s="7">
        <f t="shared" si="41"/>
        <v>0</v>
      </c>
      <c r="I875" s="7">
        <f>E875*'1 Spec Ed Teacher'!$H$3</f>
        <v>0</v>
      </c>
      <c r="J875" s="7"/>
      <c r="K875" s="7"/>
      <c r="L875" s="7"/>
      <c r="M875" s="7"/>
      <c r="N875" s="7"/>
      <c r="O875" s="7"/>
      <c r="P875" s="7"/>
      <c r="Q87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75" s="7"/>
      <c r="S875" s="7"/>
      <c r="U875" s="99"/>
      <c r="V875" s="7" t="str">
        <f t="shared" si="42"/>
        <v/>
      </c>
    </row>
    <row r="876" spans="2:22" x14ac:dyDescent="0.25">
      <c r="B876" s="1"/>
      <c r="F876" s="7">
        <f t="shared" si="40"/>
        <v>0</v>
      </c>
      <c r="G876" s="7"/>
      <c r="H876" s="7">
        <f t="shared" si="41"/>
        <v>0</v>
      </c>
      <c r="I876" s="7">
        <f>E876*'1 Spec Ed Teacher'!$H$3</f>
        <v>0</v>
      </c>
      <c r="J876" s="7"/>
      <c r="K876" s="7"/>
      <c r="L876" s="7"/>
      <c r="M876" s="7"/>
      <c r="N876" s="7"/>
      <c r="O876" s="7"/>
      <c r="P876" s="7"/>
      <c r="Q87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76" s="7"/>
      <c r="S876" s="7"/>
      <c r="U876" s="99"/>
      <c r="V876" s="7" t="str">
        <f t="shared" si="42"/>
        <v/>
      </c>
    </row>
    <row r="877" spans="2:22" x14ac:dyDescent="0.25">
      <c r="B877" s="1"/>
      <c r="F877" s="7">
        <f t="shared" si="40"/>
        <v>0</v>
      </c>
      <c r="G877" s="7"/>
      <c r="H877" s="7">
        <f t="shared" si="41"/>
        <v>0</v>
      </c>
      <c r="I877" s="7">
        <f>E877*'1 Spec Ed Teacher'!$H$3</f>
        <v>0</v>
      </c>
      <c r="J877" s="7"/>
      <c r="K877" s="7"/>
      <c r="L877" s="7"/>
      <c r="M877" s="7"/>
      <c r="N877" s="7"/>
      <c r="O877" s="7"/>
      <c r="P877" s="7"/>
      <c r="Q87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77" s="7"/>
      <c r="S877" s="7"/>
      <c r="U877" s="99"/>
      <c r="V877" s="7" t="str">
        <f t="shared" si="42"/>
        <v/>
      </c>
    </row>
    <row r="878" spans="2:22" x14ac:dyDescent="0.25">
      <c r="B878" s="1"/>
      <c r="F878" s="7">
        <f t="shared" si="40"/>
        <v>0</v>
      </c>
      <c r="G878" s="7"/>
      <c r="H878" s="7">
        <f t="shared" si="41"/>
        <v>0</v>
      </c>
      <c r="I878" s="7">
        <f>E878*'1 Spec Ed Teacher'!$H$3</f>
        <v>0</v>
      </c>
      <c r="J878" s="7"/>
      <c r="K878" s="7"/>
      <c r="L878" s="7"/>
      <c r="M878" s="7"/>
      <c r="N878" s="7"/>
      <c r="O878" s="7"/>
      <c r="P878" s="7"/>
      <c r="Q87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78" s="7"/>
      <c r="S878" s="7"/>
      <c r="U878" s="99"/>
      <c r="V878" s="7" t="str">
        <f t="shared" si="42"/>
        <v/>
      </c>
    </row>
    <row r="879" spans="2:22" x14ac:dyDescent="0.25">
      <c r="B879" s="1"/>
      <c r="F879" s="7">
        <f t="shared" si="40"/>
        <v>0</v>
      </c>
      <c r="G879" s="7"/>
      <c r="H879" s="7">
        <f t="shared" si="41"/>
        <v>0</v>
      </c>
      <c r="I879" s="7">
        <f>E879*'1 Spec Ed Teacher'!$H$3</f>
        <v>0</v>
      </c>
      <c r="J879" s="7"/>
      <c r="K879" s="7"/>
      <c r="L879" s="7"/>
      <c r="M879" s="7"/>
      <c r="N879" s="7"/>
      <c r="O879" s="7"/>
      <c r="P879" s="7"/>
      <c r="Q87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79" s="7"/>
      <c r="S879" s="7"/>
      <c r="U879" s="99"/>
      <c r="V879" s="7" t="str">
        <f t="shared" si="42"/>
        <v/>
      </c>
    </row>
    <row r="880" spans="2:22" x14ac:dyDescent="0.25">
      <c r="B880" s="1"/>
      <c r="F880" s="7">
        <f t="shared" si="40"/>
        <v>0</v>
      </c>
      <c r="G880" s="7"/>
      <c r="H880" s="7">
        <f t="shared" si="41"/>
        <v>0</v>
      </c>
      <c r="I880" s="7">
        <f>E880*'1 Spec Ed Teacher'!$H$3</f>
        <v>0</v>
      </c>
      <c r="J880" s="7"/>
      <c r="K880" s="7"/>
      <c r="L880" s="7"/>
      <c r="M880" s="7"/>
      <c r="N880" s="7"/>
      <c r="O880" s="7"/>
      <c r="P880" s="7"/>
      <c r="Q88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80" s="7"/>
      <c r="S880" s="7"/>
      <c r="U880" s="99"/>
      <c r="V880" s="7" t="str">
        <f t="shared" si="42"/>
        <v/>
      </c>
    </row>
    <row r="881" spans="2:22" x14ac:dyDescent="0.25">
      <c r="B881" s="1"/>
      <c r="F881" s="7">
        <f t="shared" si="40"/>
        <v>0</v>
      </c>
      <c r="G881" s="7"/>
      <c r="H881" s="7">
        <f t="shared" si="41"/>
        <v>0</v>
      </c>
      <c r="I881" s="7">
        <f>E881*'1 Spec Ed Teacher'!$H$3</f>
        <v>0</v>
      </c>
      <c r="J881" s="7"/>
      <c r="K881" s="7"/>
      <c r="L881" s="7"/>
      <c r="M881" s="7"/>
      <c r="N881" s="7"/>
      <c r="O881" s="7"/>
      <c r="P881" s="7"/>
      <c r="Q88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81" s="7"/>
      <c r="S881" s="7"/>
      <c r="U881" s="99"/>
      <c r="V881" s="7" t="str">
        <f t="shared" si="42"/>
        <v/>
      </c>
    </row>
    <row r="882" spans="2:22" x14ac:dyDescent="0.25">
      <c r="B882" s="1"/>
      <c r="F882" s="7">
        <f t="shared" si="40"/>
        <v>0</v>
      </c>
      <c r="G882" s="7"/>
      <c r="H882" s="7">
        <f t="shared" si="41"/>
        <v>0</v>
      </c>
      <c r="I882" s="7">
        <f>E882*'1 Spec Ed Teacher'!$H$3</f>
        <v>0</v>
      </c>
      <c r="J882" s="7"/>
      <c r="K882" s="7"/>
      <c r="L882" s="7"/>
      <c r="M882" s="7"/>
      <c r="N882" s="7"/>
      <c r="O882" s="7"/>
      <c r="P882" s="7"/>
      <c r="Q88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82" s="7"/>
      <c r="S882" s="7"/>
      <c r="U882" s="99"/>
      <c r="V882" s="7" t="str">
        <f t="shared" si="42"/>
        <v/>
      </c>
    </row>
    <row r="883" spans="2:22" x14ac:dyDescent="0.25">
      <c r="B883" s="1"/>
      <c r="F883" s="7">
        <f t="shared" si="40"/>
        <v>0</v>
      </c>
      <c r="G883" s="7"/>
      <c r="H883" s="7">
        <f t="shared" si="41"/>
        <v>0</v>
      </c>
      <c r="I883" s="7">
        <f>E883*'1 Spec Ed Teacher'!$H$3</f>
        <v>0</v>
      </c>
      <c r="J883" s="7"/>
      <c r="K883" s="7"/>
      <c r="L883" s="7"/>
      <c r="M883" s="7"/>
      <c r="N883" s="7"/>
      <c r="O883" s="7"/>
      <c r="P883" s="7"/>
      <c r="Q88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83" s="7"/>
      <c r="S883" s="7"/>
      <c r="U883" s="99"/>
      <c r="V883" s="7" t="str">
        <f t="shared" si="42"/>
        <v/>
      </c>
    </row>
    <row r="884" spans="2:22" x14ac:dyDescent="0.25">
      <c r="B884" s="1"/>
      <c r="F884" s="7">
        <f t="shared" si="40"/>
        <v>0</v>
      </c>
      <c r="G884" s="7"/>
      <c r="H884" s="7">
        <f t="shared" si="41"/>
        <v>0</v>
      </c>
      <c r="I884" s="7">
        <f>E884*'1 Spec Ed Teacher'!$H$3</f>
        <v>0</v>
      </c>
      <c r="J884" s="7"/>
      <c r="K884" s="7"/>
      <c r="L884" s="7"/>
      <c r="M884" s="7"/>
      <c r="N884" s="7"/>
      <c r="O884" s="7"/>
      <c r="P884" s="7"/>
      <c r="Q88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84" s="7"/>
      <c r="S884" s="7"/>
      <c r="U884" s="99"/>
      <c r="V884" s="7" t="str">
        <f t="shared" si="42"/>
        <v/>
      </c>
    </row>
    <row r="885" spans="2:22" x14ac:dyDescent="0.25">
      <c r="B885" s="1"/>
      <c r="F885" s="7">
        <f t="shared" si="40"/>
        <v>0</v>
      </c>
      <c r="G885" s="7"/>
      <c r="H885" s="7">
        <f t="shared" si="41"/>
        <v>0</v>
      </c>
      <c r="I885" s="7">
        <f>E885*'1 Spec Ed Teacher'!$H$3</f>
        <v>0</v>
      </c>
      <c r="J885" s="7"/>
      <c r="K885" s="7"/>
      <c r="L885" s="7"/>
      <c r="M885" s="7"/>
      <c r="N885" s="7"/>
      <c r="O885" s="7"/>
      <c r="P885" s="7"/>
      <c r="Q88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85" s="7"/>
      <c r="S885" s="7"/>
      <c r="U885" s="99"/>
      <c r="V885" s="7" t="str">
        <f t="shared" si="42"/>
        <v/>
      </c>
    </row>
    <row r="886" spans="2:22" x14ac:dyDescent="0.25">
      <c r="B886" s="1"/>
      <c r="F886" s="7">
        <f t="shared" si="40"/>
        <v>0</v>
      </c>
      <c r="G886" s="7"/>
      <c r="H886" s="7">
        <f t="shared" si="41"/>
        <v>0</v>
      </c>
      <c r="I886" s="7">
        <f>E886*'1 Spec Ed Teacher'!$H$3</f>
        <v>0</v>
      </c>
      <c r="J886" s="7"/>
      <c r="K886" s="7"/>
      <c r="L886" s="7"/>
      <c r="M886" s="7"/>
      <c r="N886" s="7"/>
      <c r="O886" s="7"/>
      <c r="P886" s="7"/>
      <c r="Q88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86" s="7"/>
      <c r="S886" s="7"/>
      <c r="U886" s="99"/>
      <c r="V886" s="7" t="str">
        <f t="shared" si="42"/>
        <v/>
      </c>
    </row>
    <row r="887" spans="2:22" x14ac:dyDescent="0.25">
      <c r="B887" s="1"/>
      <c r="F887" s="7">
        <f t="shared" si="40"/>
        <v>0</v>
      </c>
      <c r="G887" s="7"/>
      <c r="H887" s="7">
        <f t="shared" si="41"/>
        <v>0</v>
      </c>
      <c r="I887" s="7">
        <f>E887*'1 Spec Ed Teacher'!$H$3</f>
        <v>0</v>
      </c>
      <c r="J887" s="7"/>
      <c r="K887" s="7"/>
      <c r="L887" s="7"/>
      <c r="M887" s="7"/>
      <c r="N887" s="7"/>
      <c r="O887" s="7"/>
      <c r="P887" s="7"/>
      <c r="Q88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87" s="7"/>
      <c r="S887" s="7"/>
      <c r="U887" s="99"/>
      <c r="V887" s="7" t="str">
        <f t="shared" si="42"/>
        <v/>
      </c>
    </row>
    <row r="888" spans="2:22" x14ac:dyDescent="0.25">
      <c r="B888" s="1"/>
      <c r="F888" s="7">
        <f t="shared" si="40"/>
        <v>0</v>
      </c>
      <c r="G888" s="7"/>
      <c r="H888" s="7">
        <f t="shared" si="41"/>
        <v>0</v>
      </c>
      <c r="I888" s="7">
        <f>E888*'1 Spec Ed Teacher'!$H$3</f>
        <v>0</v>
      </c>
      <c r="J888" s="7"/>
      <c r="K888" s="7"/>
      <c r="L888" s="7"/>
      <c r="M888" s="7"/>
      <c r="N888" s="7"/>
      <c r="O888" s="7"/>
      <c r="P888" s="7"/>
      <c r="Q88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88" s="7"/>
      <c r="S888" s="7"/>
      <c r="U888" s="99"/>
      <c r="V888" s="7" t="str">
        <f t="shared" si="42"/>
        <v/>
      </c>
    </row>
    <row r="889" spans="2:22" x14ac:dyDescent="0.25">
      <c r="B889" s="1"/>
      <c r="F889" s="7">
        <f t="shared" si="40"/>
        <v>0</v>
      </c>
      <c r="G889" s="7"/>
      <c r="H889" s="7">
        <f t="shared" si="41"/>
        <v>0</v>
      </c>
      <c r="I889" s="7">
        <f>E889*'1 Spec Ed Teacher'!$H$3</f>
        <v>0</v>
      </c>
      <c r="J889" s="7"/>
      <c r="K889" s="7"/>
      <c r="L889" s="7"/>
      <c r="M889" s="7"/>
      <c r="N889" s="7"/>
      <c r="O889" s="7"/>
      <c r="P889" s="7"/>
      <c r="Q88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89" s="7"/>
      <c r="S889" s="7"/>
      <c r="U889" s="99"/>
      <c r="V889" s="7" t="str">
        <f t="shared" si="42"/>
        <v/>
      </c>
    </row>
    <row r="890" spans="2:22" x14ac:dyDescent="0.25">
      <c r="B890" s="1"/>
      <c r="F890" s="7">
        <f t="shared" si="40"/>
        <v>0</v>
      </c>
      <c r="G890" s="7"/>
      <c r="H890" s="7">
        <f t="shared" si="41"/>
        <v>0</v>
      </c>
      <c r="I890" s="7">
        <f>E890*'1 Spec Ed Teacher'!$H$3</f>
        <v>0</v>
      </c>
      <c r="J890" s="7"/>
      <c r="K890" s="7"/>
      <c r="L890" s="7"/>
      <c r="M890" s="7"/>
      <c r="N890" s="7"/>
      <c r="O890" s="7"/>
      <c r="P890" s="7"/>
      <c r="Q89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90" s="7"/>
      <c r="S890" s="7"/>
      <c r="U890" s="99"/>
      <c r="V890" s="7" t="str">
        <f t="shared" si="42"/>
        <v/>
      </c>
    </row>
    <row r="891" spans="2:22" x14ac:dyDescent="0.25">
      <c r="B891" s="1"/>
      <c r="F891" s="7">
        <f t="shared" si="40"/>
        <v>0</v>
      </c>
      <c r="G891" s="7"/>
      <c r="H891" s="7">
        <f t="shared" si="41"/>
        <v>0</v>
      </c>
      <c r="I891" s="7">
        <f>E891*'1 Spec Ed Teacher'!$H$3</f>
        <v>0</v>
      </c>
      <c r="J891" s="7"/>
      <c r="K891" s="7"/>
      <c r="L891" s="7"/>
      <c r="M891" s="7"/>
      <c r="N891" s="7"/>
      <c r="O891" s="7"/>
      <c r="P891" s="7"/>
      <c r="Q89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91" s="7"/>
      <c r="S891" s="7"/>
      <c r="U891" s="99"/>
      <c r="V891" s="7" t="str">
        <f t="shared" si="42"/>
        <v/>
      </c>
    </row>
    <row r="892" spans="2:22" x14ac:dyDescent="0.25">
      <c r="B892" s="1"/>
      <c r="F892" s="7">
        <f t="shared" si="40"/>
        <v>0</v>
      </c>
      <c r="G892" s="7"/>
      <c r="H892" s="7">
        <f t="shared" si="41"/>
        <v>0</v>
      </c>
      <c r="I892" s="7">
        <f>E892*'1 Spec Ed Teacher'!$H$3</f>
        <v>0</v>
      </c>
      <c r="J892" s="7"/>
      <c r="K892" s="7"/>
      <c r="L892" s="7"/>
      <c r="M892" s="7"/>
      <c r="N892" s="7"/>
      <c r="O892" s="7"/>
      <c r="P892" s="7"/>
      <c r="Q89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92" s="7"/>
      <c r="S892" s="7"/>
      <c r="U892" s="99"/>
      <c r="V892" s="7" t="str">
        <f t="shared" si="42"/>
        <v/>
      </c>
    </row>
    <row r="893" spans="2:22" x14ac:dyDescent="0.25">
      <c r="B893" s="1"/>
      <c r="F893" s="7">
        <f t="shared" si="40"/>
        <v>0</v>
      </c>
      <c r="G893" s="7"/>
      <c r="H893" s="7">
        <f t="shared" si="41"/>
        <v>0</v>
      </c>
      <c r="I893" s="7">
        <f>E893*'1 Spec Ed Teacher'!$H$3</f>
        <v>0</v>
      </c>
      <c r="J893" s="7"/>
      <c r="K893" s="7"/>
      <c r="L893" s="7"/>
      <c r="M893" s="7"/>
      <c r="N893" s="7"/>
      <c r="O893" s="7"/>
      <c r="P893" s="7"/>
      <c r="Q89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93" s="7"/>
      <c r="S893" s="7"/>
      <c r="U893" s="99"/>
      <c r="V893" s="7" t="str">
        <f t="shared" si="42"/>
        <v/>
      </c>
    </row>
    <row r="894" spans="2:22" x14ac:dyDescent="0.25">
      <c r="B894" s="1"/>
      <c r="F894" s="7">
        <f t="shared" si="40"/>
        <v>0</v>
      </c>
      <c r="G894" s="7"/>
      <c r="H894" s="7">
        <f t="shared" si="41"/>
        <v>0</v>
      </c>
      <c r="I894" s="7">
        <f>E894*'1 Spec Ed Teacher'!$H$3</f>
        <v>0</v>
      </c>
      <c r="J894" s="7"/>
      <c r="K894" s="7"/>
      <c r="L894" s="7"/>
      <c r="M894" s="7"/>
      <c r="N894" s="7"/>
      <c r="O894" s="7"/>
      <c r="P894" s="7"/>
      <c r="Q89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94" s="7"/>
      <c r="S894" s="7"/>
      <c r="U894" s="99"/>
      <c r="V894" s="7" t="str">
        <f t="shared" si="42"/>
        <v/>
      </c>
    </row>
    <row r="895" spans="2:22" x14ac:dyDescent="0.25">
      <c r="B895" s="1"/>
      <c r="F895" s="7">
        <f t="shared" si="40"/>
        <v>0</v>
      </c>
      <c r="G895" s="7"/>
      <c r="H895" s="7">
        <f t="shared" si="41"/>
        <v>0</v>
      </c>
      <c r="I895" s="7">
        <f>E895*'1 Spec Ed Teacher'!$H$3</f>
        <v>0</v>
      </c>
      <c r="J895" s="7"/>
      <c r="K895" s="7"/>
      <c r="L895" s="7"/>
      <c r="M895" s="7"/>
      <c r="N895" s="7"/>
      <c r="O895" s="7"/>
      <c r="P895" s="7"/>
      <c r="Q89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95" s="7"/>
      <c r="S895" s="7"/>
      <c r="U895" s="99"/>
      <c r="V895" s="7" t="str">
        <f t="shared" si="42"/>
        <v/>
      </c>
    </row>
    <row r="896" spans="2:22" x14ac:dyDescent="0.25">
      <c r="B896" s="1"/>
      <c r="F896" s="7">
        <f t="shared" si="40"/>
        <v>0</v>
      </c>
      <c r="G896" s="7"/>
      <c r="H896" s="7">
        <f t="shared" si="41"/>
        <v>0</v>
      </c>
      <c r="I896" s="7">
        <f>E896*'1 Spec Ed Teacher'!$H$3</f>
        <v>0</v>
      </c>
      <c r="J896" s="7"/>
      <c r="K896" s="7"/>
      <c r="L896" s="7"/>
      <c r="M896" s="7"/>
      <c r="N896" s="7"/>
      <c r="O896" s="7"/>
      <c r="P896" s="7"/>
      <c r="Q89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96" s="7"/>
      <c r="S896" s="7"/>
      <c r="U896" s="99"/>
      <c r="V896" s="7" t="str">
        <f t="shared" si="42"/>
        <v/>
      </c>
    </row>
    <row r="897" spans="2:22" x14ac:dyDescent="0.25">
      <c r="B897" s="1"/>
      <c r="F897" s="7">
        <f t="shared" si="40"/>
        <v>0</v>
      </c>
      <c r="G897" s="7"/>
      <c r="H897" s="7">
        <f t="shared" si="41"/>
        <v>0</v>
      </c>
      <c r="I897" s="7">
        <f>E897*'1 Spec Ed Teacher'!$H$3</f>
        <v>0</v>
      </c>
      <c r="J897" s="7"/>
      <c r="K897" s="7"/>
      <c r="L897" s="7"/>
      <c r="M897" s="7"/>
      <c r="N897" s="7"/>
      <c r="O897" s="7"/>
      <c r="P897" s="7"/>
      <c r="Q89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97" s="7"/>
      <c r="S897" s="7"/>
      <c r="U897" s="99"/>
      <c r="V897" s="7" t="str">
        <f t="shared" si="42"/>
        <v/>
      </c>
    </row>
    <row r="898" spans="2:22" x14ac:dyDescent="0.25">
      <c r="B898" s="1"/>
      <c r="F898" s="7">
        <f t="shared" si="40"/>
        <v>0</v>
      </c>
      <c r="G898" s="7"/>
      <c r="H898" s="7">
        <f t="shared" si="41"/>
        <v>0</v>
      </c>
      <c r="I898" s="7">
        <f>E898*'1 Spec Ed Teacher'!$H$3</f>
        <v>0</v>
      </c>
      <c r="J898" s="7"/>
      <c r="K898" s="7"/>
      <c r="L898" s="7"/>
      <c r="M898" s="7"/>
      <c r="N898" s="7"/>
      <c r="O898" s="7"/>
      <c r="P898" s="7"/>
      <c r="Q89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98" s="7"/>
      <c r="S898" s="7"/>
      <c r="U898" s="99"/>
      <c r="V898" s="7" t="str">
        <f t="shared" si="42"/>
        <v/>
      </c>
    </row>
    <row r="899" spans="2:22" x14ac:dyDescent="0.25">
      <c r="B899" s="1"/>
      <c r="F899" s="7">
        <f t="shared" si="40"/>
        <v>0</v>
      </c>
      <c r="G899" s="7"/>
      <c r="H899" s="7">
        <f t="shared" si="41"/>
        <v>0</v>
      </c>
      <c r="I899" s="7">
        <f>E899*'1 Spec Ed Teacher'!$H$3</f>
        <v>0</v>
      </c>
      <c r="M899" s="7"/>
      <c r="N899" s="7"/>
      <c r="O899" s="7"/>
      <c r="P899" s="7"/>
      <c r="Q89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899" s="7"/>
      <c r="S899" s="7"/>
      <c r="U899" s="99"/>
      <c r="V899" s="7" t="str">
        <f t="shared" si="42"/>
        <v/>
      </c>
    </row>
    <row r="900" spans="2:22" x14ac:dyDescent="0.25">
      <c r="B900" s="1"/>
      <c r="F900" s="7">
        <f t="shared" si="40"/>
        <v>0</v>
      </c>
      <c r="G900" s="7"/>
      <c r="H900" s="7">
        <f t="shared" si="41"/>
        <v>0</v>
      </c>
      <c r="I900" s="7">
        <f>E900*'1 Spec Ed Teacher'!$H$3</f>
        <v>0</v>
      </c>
      <c r="M900" s="7"/>
      <c r="N900" s="7"/>
      <c r="O900" s="7"/>
      <c r="P900" s="7"/>
      <c r="Q90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00" s="7"/>
      <c r="S900" s="7"/>
      <c r="U900" s="99"/>
      <c r="V900" s="7" t="str">
        <f t="shared" si="42"/>
        <v/>
      </c>
    </row>
    <row r="901" spans="2:22" x14ac:dyDescent="0.25">
      <c r="B901" s="1"/>
      <c r="F901" s="7">
        <f t="shared" ref="F901:F964" si="43">E901*0.14</f>
        <v>0</v>
      </c>
      <c r="G901" s="7"/>
      <c r="H901" s="7">
        <f t="shared" ref="H901:H964" si="44">E901*0.0145</f>
        <v>0</v>
      </c>
      <c r="I901" s="7">
        <f>E901*'1 Spec Ed Teacher'!$H$3</f>
        <v>0</v>
      </c>
      <c r="M901" s="7"/>
      <c r="N901" s="7"/>
      <c r="O901" s="7"/>
      <c r="P901" s="7"/>
      <c r="Q90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01" s="7"/>
      <c r="S901" s="7"/>
      <c r="U901" s="99"/>
      <c r="V901" s="7" t="str">
        <f t="shared" ref="V901:V964" si="45">IFERROR(IF(S901&gt;0,S901/T901*U901,Q901/T901*U901),"")</f>
        <v/>
      </c>
    </row>
    <row r="902" spans="2:22" x14ac:dyDescent="0.25">
      <c r="B902" s="1"/>
      <c r="F902" s="7">
        <f t="shared" si="43"/>
        <v>0</v>
      </c>
      <c r="G902" s="7"/>
      <c r="H902" s="7">
        <f t="shared" si="44"/>
        <v>0</v>
      </c>
      <c r="I902" s="7">
        <f>E902*'1 Spec Ed Teacher'!$H$3</f>
        <v>0</v>
      </c>
      <c r="M902" s="7"/>
      <c r="N902" s="7"/>
      <c r="O902" s="7"/>
      <c r="P902" s="7"/>
      <c r="Q90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02" s="7"/>
      <c r="S902" s="7"/>
      <c r="U902" s="99"/>
      <c r="V902" s="7" t="str">
        <f t="shared" si="45"/>
        <v/>
      </c>
    </row>
    <row r="903" spans="2:22" x14ac:dyDescent="0.25">
      <c r="B903" s="1"/>
      <c r="F903" s="7">
        <f t="shared" si="43"/>
        <v>0</v>
      </c>
      <c r="G903" s="7"/>
      <c r="H903" s="7">
        <f t="shared" si="44"/>
        <v>0</v>
      </c>
      <c r="I903" s="7">
        <f>E903*'1 Spec Ed Teacher'!$H$3</f>
        <v>0</v>
      </c>
      <c r="M903" s="7"/>
      <c r="N903" s="7"/>
      <c r="O903" s="7"/>
      <c r="P903" s="7"/>
      <c r="Q90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03" s="7"/>
      <c r="S903" s="7"/>
      <c r="U903" s="99"/>
      <c r="V903" s="7" t="str">
        <f t="shared" si="45"/>
        <v/>
      </c>
    </row>
    <row r="904" spans="2:22" x14ac:dyDescent="0.25">
      <c r="B904" s="1"/>
      <c r="F904" s="7">
        <f t="shared" si="43"/>
        <v>0</v>
      </c>
      <c r="G904" s="7"/>
      <c r="H904" s="7">
        <f t="shared" si="44"/>
        <v>0</v>
      </c>
      <c r="I904" s="7">
        <f>E904*'1 Spec Ed Teacher'!$H$3</f>
        <v>0</v>
      </c>
      <c r="M904" s="7"/>
      <c r="N904" s="7"/>
      <c r="O904" s="7"/>
      <c r="P904" s="7"/>
      <c r="Q90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04" s="7"/>
      <c r="S904" s="7"/>
      <c r="U904" s="99"/>
      <c r="V904" s="7" t="str">
        <f t="shared" si="45"/>
        <v/>
      </c>
    </row>
    <row r="905" spans="2:22" x14ac:dyDescent="0.25">
      <c r="B905" s="1"/>
      <c r="F905" s="7">
        <f t="shared" si="43"/>
        <v>0</v>
      </c>
      <c r="G905" s="7"/>
      <c r="H905" s="7">
        <f t="shared" si="44"/>
        <v>0</v>
      </c>
      <c r="I905" s="7">
        <f>E905*'1 Spec Ed Teacher'!$H$3</f>
        <v>0</v>
      </c>
      <c r="M905" s="7"/>
      <c r="N905" s="7"/>
      <c r="O905" s="7"/>
      <c r="P905" s="7"/>
      <c r="Q90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05" s="7"/>
      <c r="S905" s="7"/>
      <c r="U905" s="99"/>
      <c r="V905" s="7" t="str">
        <f t="shared" si="45"/>
        <v/>
      </c>
    </row>
    <row r="906" spans="2:22" x14ac:dyDescent="0.25">
      <c r="B906" s="1"/>
      <c r="F906" s="7">
        <f t="shared" si="43"/>
        <v>0</v>
      </c>
      <c r="G906" s="7"/>
      <c r="H906" s="7">
        <f t="shared" si="44"/>
        <v>0</v>
      </c>
      <c r="I906" s="7">
        <f>E906*'1 Spec Ed Teacher'!$H$3</f>
        <v>0</v>
      </c>
      <c r="M906" s="7"/>
      <c r="N906" s="7"/>
      <c r="O906" s="7"/>
      <c r="P906" s="7"/>
      <c r="Q90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06" s="7"/>
      <c r="S906" s="7"/>
      <c r="U906" s="99"/>
      <c r="V906" s="7" t="str">
        <f t="shared" si="45"/>
        <v/>
      </c>
    </row>
    <row r="907" spans="2:22" x14ac:dyDescent="0.25">
      <c r="B907" s="1"/>
      <c r="F907" s="7">
        <f t="shared" si="43"/>
        <v>0</v>
      </c>
      <c r="G907" s="7"/>
      <c r="H907" s="7">
        <f t="shared" si="44"/>
        <v>0</v>
      </c>
      <c r="I907" s="7">
        <f>E907*'1 Spec Ed Teacher'!$H$3</f>
        <v>0</v>
      </c>
      <c r="M907" s="7"/>
      <c r="N907" s="7"/>
      <c r="O907" s="7"/>
      <c r="P907" s="7"/>
      <c r="Q90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07" s="7"/>
      <c r="S907" s="7"/>
      <c r="U907" s="99"/>
      <c r="V907" s="7" t="str">
        <f t="shared" si="45"/>
        <v/>
      </c>
    </row>
    <row r="908" spans="2:22" x14ac:dyDescent="0.25">
      <c r="B908" s="1"/>
      <c r="F908" s="7">
        <f t="shared" si="43"/>
        <v>0</v>
      </c>
      <c r="G908" s="7"/>
      <c r="H908" s="7">
        <f t="shared" si="44"/>
        <v>0</v>
      </c>
      <c r="I908" s="7">
        <f>E908*'1 Spec Ed Teacher'!$H$3</f>
        <v>0</v>
      </c>
      <c r="M908" s="7"/>
      <c r="N908" s="7"/>
      <c r="O908" s="7"/>
      <c r="P908" s="7"/>
      <c r="Q90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08" s="7"/>
      <c r="S908" s="7"/>
      <c r="U908" s="99"/>
      <c r="V908" s="7" t="str">
        <f t="shared" si="45"/>
        <v/>
      </c>
    </row>
    <row r="909" spans="2:22" x14ac:dyDescent="0.25">
      <c r="B909" s="1"/>
      <c r="F909" s="7">
        <f t="shared" si="43"/>
        <v>0</v>
      </c>
      <c r="G909" s="7"/>
      <c r="H909" s="7">
        <f t="shared" si="44"/>
        <v>0</v>
      </c>
      <c r="I909" s="7">
        <f>E909*'1 Spec Ed Teacher'!$H$3</f>
        <v>0</v>
      </c>
      <c r="M909" s="7"/>
      <c r="N909" s="7"/>
      <c r="O909" s="7"/>
      <c r="P909" s="7"/>
      <c r="Q90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09" s="7"/>
      <c r="S909" s="7"/>
      <c r="U909" s="99"/>
      <c r="V909" s="7" t="str">
        <f t="shared" si="45"/>
        <v/>
      </c>
    </row>
    <row r="910" spans="2:22" x14ac:dyDescent="0.25">
      <c r="B910" s="1"/>
      <c r="F910" s="7">
        <f t="shared" si="43"/>
        <v>0</v>
      </c>
      <c r="G910" s="7"/>
      <c r="H910" s="7">
        <f t="shared" si="44"/>
        <v>0</v>
      </c>
      <c r="I910" s="7">
        <f>E910*'1 Spec Ed Teacher'!$H$3</f>
        <v>0</v>
      </c>
      <c r="M910" s="7"/>
      <c r="N910" s="7"/>
      <c r="O910" s="7"/>
      <c r="P910" s="7"/>
      <c r="Q91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10" s="7"/>
      <c r="S910" s="7"/>
      <c r="U910" s="99"/>
      <c r="V910" s="7" t="str">
        <f t="shared" si="45"/>
        <v/>
      </c>
    </row>
    <row r="911" spans="2:22" x14ac:dyDescent="0.25">
      <c r="B911" s="1"/>
      <c r="F911" s="7">
        <f t="shared" si="43"/>
        <v>0</v>
      </c>
      <c r="G911" s="7"/>
      <c r="H911" s="7">
        <f t="shared" si="44"/>
        <v>0</v>
      </c>
      <c r="I911" s="7">
        <f>E911*'1 Spec Ed Teacher'!$H$3</f>
        <v>0</v>
      </c>
      <c r="M911" s="7"/>
      <c r="N911" s="7"/>
      <c r="O911" s="7"/>
      <c r="P911" s="7"/>
      <c r="Q91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11" s="7"/>
      <c r="S911" s="7"/>
      <c r="U911" s="99"/>
      <c r="V911" s="7" t="str">
        <f t="shared" si="45"/>
        <v/>
      </c>
    </row>
    <row r="912" spans="2:22" x14ac:dyDescent="0.25">
      <c r="B912" s="1"/>
      <c r="F912" s="7">
        <f t="shared" si="43"/>
        <v>0</v>
      </c>
      <c r="G912" s="7"/>
      <c r="H912" s="7">
        <f t="shared" si="44"/>
        <v>0</v>
      </c>
      <c r="I912" s="7">
        <f>E912*'1 Spec Ed Teacher'!$H$3</f>
        <v>0</v>
      </c>
      <c r="M912" s="7"/>
      <c r="N912" s="7"/>
      <c r="O912" s="7"/>
      <c r="P912" s="7"/>
      <c r="Q91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12" s="7"/>
      <c r="S912" s="7"/>
      <c r="U912" s="99"/>
      <c r="V912" s="7" t="str">
        <f t="shared" si="45"/>
        <v/>
      </c>
    </row>
    <row r="913" spans="2:22" x14ac:dyDescent="0.25">
      <c r="B913" s="1"/>
      <c r="F913" s="7">
        <f t="shared" si="43"/>
        <v>0</v>
      </c>
      <c r="G913" s="7"/>
      <c r="H913" s="7">
        <f t="shared" si="44"/>
        <v>0</v>
      </c>
      <c r="I913" s="7">
        <f>E913*'1 Spec Ed Teacher'!$H$3</f>
        <v>0</v>
      </c>
      <c r="M913" s="7"/>
      <c r="N913" s="7"/>
      <c r="O913" s="7"/>
      <c r="P913" s="7"/>
      <c r="Q91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13" s="7"/>
      <c r="S913" s="7"/>
      <c r="U913" s="99"/>
      <c r="V913" s="7" t="str">
        <f t="shared" si="45"/>
        <v/>
      </c>
    </row>
    <row r="914" spans="2:22" x14ac:dyDescent="0.25">
      <c r="B914" s="1"/>
      <c r="F914" s="7">
        <f t="shared" si="43"/>
        <v>0</v>
      </c>
      <c r="G914" s="7"/>
      <c r="H914" s="7">
        <f t="shared" si="44"/>
        <v>0</v>
      </c>
      <c r="I914" s="7">
        <f>E914*'1 Spec Ed Teacher'!$H$3</f>
        <v>0</v>
      </c>
      <c r="M914" s="7"/>
      <c r="N914" s="7"/>
      <c r="O914" s="7"/>
      <c r="P914" s="7"/>
      <c r="Q91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14" s="7"/>
      <c r="S914" s="7"/>
      <c r="U914" s="99"/>
      <c r="V914" s="7" t="str">
        <f t="shared" si="45"/>
        <v/>
      </c>
    </row>
    <row r="915" spans="2:22" x14ac:dyDescent="0.25">
      <c r="B915" s="1"/>
      <c r="F915" s="7">
        <f t="shared" si="43"/>
        <v>0</v>
      </c>
      <c r="G915" s="7"/>
      <c r="H915" s="7">
        <f t="shared" si="44"/>
        <v>0</v>
      </c>
      <c r="I915" s="7">
        <f>E915*'1 Spec Ed Teacher'!$H$3</f>
        <v>0</v>
      </c>
      <c r="M915" s="7"/>
      <c r="N915" s="7"/>
      <c r="O915" s="7"/>
      <c r="P915" s="7"/>
      <c r="Q91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15" s="7"/>
      <c r="S915" s="7"/>
      <c r="U915" s="99"/>
      <c r="V915" s="7" t="str">
        <f t="shared" si="45"/>
        <v/>
      </c>
    </row>
    <row r="916" spans="2:22" x14ac:dyDescent="0.25">
      <c r="B916" s="1"/>
      <c r="F916" s="7">
        <f t="shared" si="43"/>
        <v>0</v>
      </c>
      <c r="G916" s="7"/>
      <c r="H916" s="7">
        <f t="shared" si="44"/>
        <v>0</v>
      </c>
      <c r="I916" s="7">
        <f>E916*'1 Spec Ed Teacher'!$H$3</f>
        <v>0</v>
      </c>
      <c r="M916" s="7"/>
      <c r="N916" s="7"/>
      <c r="O916" s="7"/>
      <c r="P916" s="7"/>
      <c r="Q91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16" s="7"/>
      <c r="S916" s="7"/>
      <c r="U916" s="99"/>
      <c r="V916" s="7" t="str">
        <f t="shared" si="45"/>
        <v/>
      </c>
    </row>
    <row r="917" spans="2:22" x14ac:dyDescent="0.25">
      <c r="B917" s="1"/>
      <c r="F917" s="7">
        <f t="shared" si="43"/>
        <v>0</v>
      </c>
      <c r="G917" s="7"/>
      <c r="H917" s="7">
        <f t="shared" si="44"/>
        <v>0</v>
      </c>
      <c r="I917" s="7">
        <f>E917*'1 Spec Ed Teacher'!$H$3</f>
        <v>0</v>
      </c>
      <c r="M917" s="7"/>
      <c r="Q91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17" s="7"/>
      <c r="S917" s="7"/>
      <c r="U917" s="99"/>
      <c r="V917" s="7" t="str">
        <f t="shared" si="45"/>
        <v/>
      </c>
    </row>
    <row r="918" spans="2:22" x14ac:dyDescent="0.25">
      <c r="B918" s="1"/>
      <c r="F918" s="7">
        <f t="shared" si="43"/>
        <v>0</v>
      </c>
      <c r="G918" s="7"/>
      <c r="H918" s="7">
        <f t="shared" si="44"/>
        <v>0</v>
      </c>
      <c r="I918" s="7">
        <f>E918*'1 Spec Ed Teacher'!$H$3</f>
        <v>0</v>
      </c>
      <c r="M918" s="7"/>
      <c r="Q91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18" s="7"/>
      <c r="S918" s="7"/>
      <c r="U918" s="99"/>
      <c r="V918" s="7" t="str">
        <f t="shared" si="45"/>
        <v/>
      </c>
    </row>
    <row r="919" spans="2:22" x14ac:dyDescent="0.25">
      <c r="B919" s="1"/>
      <c r="F919" s="7">
        <f t="shared" si="43"/>
        <v>0</v>
      </c>
      <c r="G919" s="7"/>
      <c r="H919" s="7">
        <f t="shared" si="44"/>
        <v>0</v>
      </c>
      <c r="I919" s="7">
        <f>E919*'1 Spec Ed Teacher'!$H$3</f>
        <v>0</v>
      </c>
      <c r="M919" s="7"/>
      <c r="Q91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19" s="7"/>
      <c r="S919" s="7"/>
      <c r="U919" s="99"/>
      <c r="V919" s="7" t="str">
        <f t="shared" si="45"/>
        <v/>
      </c>
    </row>
    <row r="920" spans="2:22" x14ac:dyDescent="0.25">
      <c r="B920" s="1"/>
      <c r="F920" s="7">
        <f t="shared" si="43"/>
        <v>0</v>
      </c>
      <c r="G920" s="7"/>
      <c r="H920" s="7">
        <f t="shared" si="44"/>
        <v>0</v>
      </c>
      <c r="I920" s="7">
        <f>E920*'1 Spec Ed Teacher'!$H$3</f>
        <v>0</v>
      </c>
      <c r="M920" s="7"/>
      <c r="Q92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20" s="7"/>
      <c r="S920" s="7"/>
      <c r="U920" s="99"/>
      <c r="V920" s="7" t="str">
        <f t="shared" si="45"/>
        <v/>
      </c>
    </row>
    <row r="921" spans="2:22" x14ac:dyDescent="0.25">
      <c r="B921" s="1"/>
      <c r="F921" s="7">
        <f t="shared" si="43"/>
        <v>0</v>
      </c>
      <c r="G921" s="7"/>
      <c r="H921" s="7">
        <f t="shared" si="44"/>
        <v>0</v>
      </c>
      <c r="I921" s="7">
        <f>E921*'1 Spec Ed Teacher'!$H$3</f>
        <v>0</v>
      </c>
      <c r="M921" s="7"/>
      <c r="Q92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21" s="7"/>
      <c r="S921" s="7"/>
      <c r="U921" s="99"/>
      <c r="V921" s="7" t="str">
        <f t="shared" si="45"/>
        <v/>
      </c>
    </row>
    <row r="922" spans="2:22" x14ac:dyDescent="0.25">
      <c r="B922" s="1"/>
      <c r="F922" s="7">
        <f t="shared" si="43"/>
        <v>0</v>
      </c>
      <c r="G922" s="7"/>
      <c r="H922" s="7">
        <f t="shared" si="44"/>
        <v>0</v>
      </c>
      <c r="I922" s="7">
        <f>E922*'1 Spec Ed Teacher'!$H$3</f>
        <v>0</v>
      </c>
      <c r="M922" s="7"/>
      <c r="Q92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22" s="7"/>
      <c r="S922" s="7"/>
      <c r="U922" s="99"/>
      <c r="V922" s="7" t="str">
        <f t="shared" si="45"/>
        <v/>
      </c>
    </row>
    <row r="923" spans="2:22" x14ac:dyDescent="0.25">
      <c r="B923" s="1"/>
      <c r="F923" s="7">
        <f t="shared" si="43"/>
        <v>0</v>
      </c>
      <c r="G923" s="7"/>
      <c r="H923" s="7">
        <f t="shared" si="44"/>
        <v>0</v>
      </c>
      <c r="I923" s="7">
        <f>E923*'1 Spec Ed Teacher'!$H$3</f>
        <v>0</v>
      </c>
      <c r="M923" s="7"/>
      <c r="Q92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23" s="7"/>
      <c r="S923" s="7"/>
      <c r="U923" s="99"/>
      <c r="V923" s="7" t="str">
        <f t="shared" si="45"/>
        <v/>
      </c>
    </row>
    <row r="924" spans="2:22" x14ac:dyDescent="0.25">
      <c r="B924" s="1"/>
      <c r="F924" s="7">
        <f t="shared" si="43"/>
        <v>0</v>
      </c>
      <c r="G924" s="7"/>
      <c r="H924" s="7">
        <f t="shared" si="44"/>
        <v>0</v>
      </c>
      <c r="I924" s="7">
        <f>E924*'1 Spec Ed Teacher'!$H$3</f>
        <v>0</v>
      </c>
      <c r="M924" s="7"/>
      <c r="Q92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24" s="7"/>
      <c r="S924" s="7"/>
      <c r="U924" s="99"/>
      <c r="V924" s="7" t="str">
        <f t="shared" si="45"/>
        <v/>
      </c>
    </row>
    <row r="925" spans="2:22" x14ac:dyDescent="0.25">
      <c r="B925" s="1"/>
      <c r="F925" s="7">
        <f t="shared" si="43"/>
        <v>0</v>
      </c>
      <c r="G925" s="7"/>
      <c r="H925" s="7">
        <f t="shared" si="44"/>
        <v>0</v>
      </c>
      <c r="I925" s="7">
        <f>E925*'1 Spec Ed Teacher'!$H$3</f>
        <v>0</v>
      </c>
      <c r="M925" s="7"/>
      <c r="Q92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25" s="7"/>
      <c r="S925" s="7"/>
      <c r="U925" s="99"/>
      <c r="V925" s="7" t="str">
        <f t="shared" si="45"/>
        <v/>
      </c>
    </row>
    <row r="926" spans="2:22" x14ac:dyDescent="0.25">
      <c r="B926" s="1"/>
      <c r="F926" s="7">
        <f t="shared" si="43"/>
        <v>0</v>
      </c>
      <c r="G926" s="7"/>
      <c r="H926" s="7">
        <f t="shared" si="44"/>
        <v>0</v>
      </c>
      <c r="I926" s="7">
        <f>E926*'1 Spec Ed Teacher'!$H$3</f>
        <v>0</v>
      </c>
      <c r="M926" s="7"/>
      <c r="Q92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26" s="7"/>
      <c r="S926" s="7"/>
      <c r="U926" s="99"/>
      <c r="V926" s="7" t="str">
        <f t="shared" si="45"/>
        <v/>
      </c>
    </row>
    <row r="927" spans="2:22" x14ac:dyDescent="0.25">
      <c r="B927" s="1"/>
      <c r="F927" s="7">
        <f t="shared" si="43"/>
        <v>0</v>
      </c>
      <c r="G927" s="7"/>
      <c r="H927" s="7">
        <f t="shared" si="44"/>
        <v>0</v>
      </c>
      <c r="I927" s="7">
        <f>E927*'1 Spec Ed Teacher'!$H$3</f>
        <v>0</v>
      </c>
      <c r="M927" s="7"/>
      <c r="Q92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27" s="7"/>
      <c r="S927" s="7"/>
      <c r="U927" s="99"/>
      <c r="V927" s="7" t="str">
        <f t="shared" si="45"/>
        <v/>
      </c>
    </row>
    <row r="928" spans="2:22" x14ac:dyDescent="0.25">
      <c r="B928" s="1"/>
      <c r="F928" s="7">
        <f t="shared" si="43"/>
        <v>0</v>
      </c>
      <c r="G928" s="7"/>
      <c r="H928" s="7">
        <f t="shared" si="44"/>
        <v>0</v>
      </c>
      <c r="I928" s="7">
        <f>E928*'1 Spec Ed Teacher'!$H$3</f>
        <v>0</v>
      </c>
      <c r="M928" s="7"/>
      <c r="Q92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28" s="7"/>
      <c r="S928" s="7"/>
      <c r="U928" s="99"/>
      <c r="V928" s="7" t="str">
        <f t="shared" si="45"/>
        <v/>
      </c>
    </row>
    <row r="929" spans="2:22" x14ac:dyDescent="0.25">
      <c r="B929" s="1"/>
      <c r="F929" s="7">
        <f t="shared" si="43"/>
        <v>0</v>
      </c>
      <c r="G929" s="7"/>
      <c r="H929" s="7">
        <f t="shared" si="44"/>
        <v>0</v>
      </c>
      <c r="I929" s="7">
        <f>E929*'1 Spec Ed Teacher'!$H$3</f>
        <v>0</v>
      </c>
      <c r="M929" s="7"/>
      <c r="Q92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29" s="7"/>
      <c r="S929" s="7"/>
      <c r="U929" s="99"/>
      <c r="V929" s="7" t="str">
        <f t="shared" si="45"/>
        <v/>
      </c>
    </row>
    <row r="930" spans="2:22" x14ac:dyDescent="0.25">
      <c r="B930" s="1"/>
      <c r="F930" s="7">
        <f t="shared" si="43"/>
        <v>0</v>
      </c>
      <c r="G930" s="7"/>
      <c r="H930" s="7">
        <f t="shared" si="44"/>
        <v>0</v>
      </c>
      <c r="I930" s="7">
        <f>E930*'1 Spec Ed Teacher'!$H$3</f>
        <v>0</v>
      </c>
      <c r="M930" s="7"/>
      <c r="Q93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30" s="7"/>
      <c r="S930" s="7"/>
      <c r="U930" s="99"/>
      <c r="V930" s="7" t="str">
        <f t="shared" si="45"/>
        <v/>
      </c>
    </row>
    <row r="931" spans="2:22" x14ac:dyDescent="0.25">
      <c r="B931" s="1"/>
      <c r="F931" s="7">
        <f t="shared" si="43"/>
        <v>0</v>
      </c>
      <c r="G931" s="7"/>
      <c r="H931" s="7">
        <f t="shared" si="44"/>
        <v>0</v>
      </c>
      <c r="I931" s="7">
        <f>E931*'1 Spec Ed Teacher'!$H$3</f>
        <v>0</v>
      </c>
      <c r="M931" s="7"/>
      <c r="Q93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31" s="7"/>
      <c r="S931" s="7"/>
      <c r="U931" s="99"/>
      <c r="V931" s="7" t="str">
        <f t="shared" si="45"/>
        <v/>
      </c>
    </row>
    <row r="932" spans="2:22" x14ac:dyDescent="0.25">
      <c r="B932" s="1"/>
      <c r="F932" s="7">
        <f t="shared" si="43"/>
        <v>0</v>
      </c>
      <c r="G932" s="7"/>
      <c r="H932" s="7">
        <f t="shared" si="44"/>
        <v>0</v>
      </c>
      <c r="I932" s="7">
        <f>E932*'1 Spec Ed Teacher'!$H$3</f>
        <v>0</v>
      </c>
      <c r="M932" s="7"/>
      <c r="Q93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32" s="7"/>
      <c r="S932" s="7"/>
      <c r="U932" s="99"/>
      <c r="V932" s="7" t="str">
        <f t="shared" si="45"/>
        <v/>
      </c>
    </row>
    <row r="933" spans="2:22" x14ac:dyDescent="0.25">
      <c r="B933" s="1"/>
      <c r="F933" s="7">
        <f t="shared" si="43"/>
        <v>0</v>
      </c>
      <c r="G933" s="7"/>
      <c r="H933" s="7">
        <f t="shared" si="44"/>
        <v>0</v>
      </c>
      <c r="I933" s="7">
        <f>E933*'1 Spec Ed Teacher'!$H$3</f>
        <v>0</v>
      </c>
      <c r="M933" s="7"/>
      <c r="Q93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33" s="7"/>
      <c r="S933" s="7"/>
      <c r="U933" s="99"/>
      <c r="V933" s="7" t="str">
        <f t="shared" si="45"/>
        <v/>
      </c>
    </row>
    <row r="934" spans="2:22" x14ac:dyDescent="0.25">
      <c r="B934" s="1"/>
      <c r="F934" s="7">
        <f t="shared" si="43"/>
        <v>0</v>
      </c>
      <c r="G934" s="7"/>
      <c r="H934" s="7">
        <f t="shared" si="44"/>
        <v>0</v>
      </c>
      <c r="I934" s="7">
        <f>E934*'1 Spec Ed Teacher'!$H$3</f>
        <v>0</v>
      </c>
      <c r="M934" s="7"/>
      <c r="Q93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34" s="7"/>
      <c r="S934" s="7"/>
      <c r="U934" s="99"/>
      <c r="V934" s="7" t="str">
        <f t="shared" si="45"/>
        <v/>
      </c>
    </row>
    <row r="935" spans="2:22" x14ac:dyDescent="0.25">
      <c r="B935" s="1"/>
      <c r="F935" s="7">
        <f t="shared" si="43"/>
        <v>0</v>
      </c>
      <c r="G935" s="7"/>
      <c r="H935" s="7">
        <f t="shared" si="44"/>
        <v>0</v>
      </c>
      <c r="I935" s="7">
        <f>E935*'1 Spec Ed Teacher'!$H$3</f>
        <v>0</v>
      </c>
      <c r="M935" s="7"/>
      <c r="Q93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35" s="7"/>
      <c r="S935" s="7"/>
      <c r="U935" s="99"/>
      <c r="V935" s="7" t="str">
        <f t="shared" si="45"/>
        <v/>
      </c>
    </row>
    <row r="936" spans="2:22" x14ac:dyDescent="0.25">
      <c r="B936" s="1"/>
      <c r="F936" s="7">
        <f t="shared" si="43"/>
        <v>0</v>
      </c>
      <c r="G936" s="7"/>
      <c r="H936" s="7">
        <f t="shared" si="44"/>
        <v>0</v>
      </c>
      <c r="I936" s="7">
        <f>E936*'1 Spec Ed Teacher'!$H$3</f>
        <v>0</v>
      </c>
      <c r="M936" s="7"/>
      <c r="Q93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36" s="7"/>
      <c r="S936" s="7"/>
      <c r="U936" s="99"/>
      <c r="V936" s="7" t="str">
        <f t="shared" si="45"/>
        <v/>
      </c>
    </row>
    <row r="937" spans="2:22" x14ac:dyDescent="0.25">
      <c r="B937" s="1"/>
      <c r="F937" s="7">
        <f t="shared" si="43"/>
        <v>0</v>
      </c>
      <c r="G937" s="7"/>
      <c r="H937" s="7">
        <f t="shared" si="44"/>
        <v>0</v>
      </c>
      <c r="I937" s="7">
        <f>E937*'1 Spec Ed Teacher'!$H$3</f>
        <v>0</v>
      </c>
      <c r="M937" s="7"/>
      <c r="Q93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37" s="7"/>
      <c r="S937" s="7"/>
      <c r="U937" s="99"/>
      <c r="V937" s="7" t="str">
        <f t="shared" si="45"/>
        <v/>
      </c>
    </row>
    <row r="938" spans="2:22" x14ac:dyDescent="0.25">
      <c r="B938" s="1"/>
      <c r="F938" s="7">
        <f t="shared" si="43"/>
        <v>0</v>
      </c>
      <c r="G938" s="7"/>
      <c r="H938" s="7">
        <f t="shared" si="44"/>
        <v>0</v>
      </c>
      <c r="I938" s="7">
        <f>E938*'1 Spec Ed Teacher'!$H$3</f>
        <v>0</v>
      </c>
      <c r="M938" s="7"/>
      <c r="Q93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38" s="7"/>
      <c r="S938" s="7"/>
      <c r="U938" s="99"/>
      <c r="V938" s="7" t="str">
        <f t="shared" si="45"/>
        <v/>
      </c>
    </row>
    <row r="939" spans="2:22" x14ac:dyDescent="0.25">
      <c r="B939" s="1"/>
      <c r="F939" s="7">
        <f t="shared" si="43"/>
        <v>0</v>
      </c>
      <c r="G939" s="7"/>
      <c r="H939" s="7">
        <f t="shared" si="44"/>
        <v>0</v>
      </c>
      <c r="I939" s="7">
        <f>E939*'1 Spec Ed Teacher'!$H$3</f>
        <v>0</v>
      </c>
      <c r="M939" s="7"/>
      <c r="Q93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39" s="7"/>
      <c r="S939" s="7"/>
      <c r="U939" s="99"/>
      <c r="V939" s="7" t="str">
        <f t="shared" si="45"/>
        <v/>
      </c>
    </row>
    <row r="940" spans="2:22" x14ac:dyDescent="0.25">
      <c r="B940" s="1"/>
      <c r="F940" s="7">
        <f t="shared" si="43"/>
        <v>0</v>
      </c>
      <c r="G940" s="7"/>
      <c r="H940" s="7">
        <f t="shared" si="44"/>
        <v>0</v>
      </c>
      <c r="I940" s="7">
        <f>E940*'1 Spec Ed Teacher'!$H$3</f>
        <v>0</v>
      </c>
      <c r="M940" s="7"/>
      <c r="Q94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40" s="7"/>
      <c r="S940" s="7"/>
      <c r="U940" s="99"/>
      <c r="V940" s="7" t="str">
        <f t="shared" si="45"/>
        <v/>
      </c>
    </row>
    <row r="941" spans="2:22" x14ac:dyDescent="0.25">
      <c r="B941" s="1"/>
      <c r="F941" s="7">
        <f t="shared" si="43"/>
        <v>0</v>
      </c>
      <c r="G941" s="7"/>
      <c r="H941" s="7">
        <f t="shared" si="44"/>
        <v>0</v>
      </c>
      <c r="I941" s="7">
        <f>E941*'1 Spec Ed Teacher'!$H$3</f>
        <v>0</v>
      </c>
      <c r="M941" s="7"/>
      <c r="Q94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41" s="7"/>
      <c r="S941" s="7"/>
      <c r="U941" s="99"/>
      <c r="V941" s="7" t="str">
        <f t="shared" si="45"/>
        <v/>
      </c>
    </row>
    <row r="942" spans="2:22" x14ac:dyDescent="0.25">
      <c r="B942" s="1"/>
      <c r="F942" s="7">
        <f t="shared" si="43"/>
        <v>0</v>
      </c>
      <c r="G942" s="7"/>
      <c r="H942" s="7">
        <f t="shared" si="44"/>
        <v>0</v>
      </c>
      <c r="I942" s="7">
        <f>E942*'1 Spec Ed Teacher'!$H$3</f>
        <v>0</v>
      </c>
      <c r="M942" s="7"/>
      <c r="Q94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42" s="7"/>
      <c r="S942" s="7"/>
      <c r="U942" s="99"/>
      <c r="V942" s="7" t="str">
        <f t="shared" si="45"/>
        <v/>
      </c>
    </row>
    <row r="943" spans="2:22" x14ac:dyDescent="0.25">
      <c r="B943" s="1"/>
      <c r="F943" s="7">
        <f t="shared" si="43"/>
        <v>0</v>
      </c>
      <c r="G943" s="7"/>
      <c r="H943" s="7">
        <f t="shared" si="44"/>
        <v>0</v>
      </c>
      <c r="I943" s="7">
        <f>E943*'1 Spec Ed Teacher'!$H$3</f>
        <v>0</v>
      </c>
      <c r="M943" s="7"/>
      <c r="Q94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43" s="7"/>
      <c r="S943" s="7"/>
      <c r="U943" s="99"/>
      <c r="V943" s="7" t="str">
        <f t="shared" si="45"/>
        <v/>
      </c>
    </row>
    <row r="944" spans="2:22" x14ac:dyDescent="0.25">
      <c r="B944" s="1"/>
      <c r="F944" s="7">
        <f t="shared" si="43"/>
        <v>0</v>
      </c>
      <c r="G944" s="7"/>
      <c r="H944" s="7">
        <f t="shared" si="44"/>
        <v>0</v>
      </c>
      <c r="I944" s="7">
        <f>E944*'1 Spec Ed Teacher'!$H$3</f>
        <v>0</v>
      </c>
      <c r="M944" s="7"/>
      <c r="Q94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44" s="7"/>
      <c r="S944" s="7"/>
      <c r="U944" s="99"/>
      <c r="V944" s="7" t="str">
        <f t="shared" si="45"/>
        <v/>
      </c>
    </row>
    <row r="945" spans="2:22" x14ac:dyDescent="0.25">
      <c r="B945" s="1"/>
      <c r="F945" s="7">
        <f t="shared" si="43"/>
        <v>0</v>
      </c>
      <c r="G945" s="7"/>
      <c r="H945" s="7">
        <f t="shared" si="44"/>
        <v>0</v>
      </c>
      <c r="I945" s="7">
        <f>E945*'1 Spec Ed Teacher'!$H$3</f>
        <v>0</v>
      </c>
      <c r="M945" s="7"/>
      <c r="Q94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45" s="7"/>
      <c r="S945" s="7"/>
      <c r="U945" s="99"/>
      <c r="V945" s="7" t="str">
        <f t="shared" si="45"/>
        <v/>
      </c>
    </row>
    <row r="946" spans="2:22" x14ac:dyDescent="0.25">
      <c r="B946" s="1"/>
      <c r="F946" s="7">
        <f t="shared" si="43"/>
        <v>0</v>
      </c>
      <c r="G946" s="7"/>
      <c r="H946" s="7">
        <f t="shared" si="44"/>
        <v>0</v>
      </c>
      <c r="I946" s="7">
        <f>E946*'1 Spec Ed Teacher'!$H$3</f>
        <v>0</v>
      </c>
      <c r="M946" s="7"/>
      <c r="Q94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46" s="7"/>
      <c r="S946" s="7"/>
      <c r="U946" s="99"/>
      <c r="V946" s="7" t="str">
        <f t="shared" si="45"/>
        <v/>
      </c>
    </row>
    <row r="947" spans="2:22" x14ac:dyDescent="0.25">
      <c r="B947" s="1"/>
      <c r="F947" s="7">
        <f t="shared" si="43"/>
        <v>0</v>
      </c>
      <c r="G947" s="7"/>
      <c r="H947" s="7">
        <f t="shared" si="44"/>
        <v>0</v>
      </c>
      <c r="I947" s="7">
        <f>E947*'1 Spec Ed Teacher'!$H$3</f>
        <v>0</v>
      </c>
      <c r="M947" s="7"/>
      <c r="Q94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47" s="7"/>
      <c r="S947" s="7"/>
      <c r="U947" s="99"/>
      <c r="V947" s="7" t="str">
        <f t="shared" si="45"/>
        <v/>
      </c>
    </row>
    <row r="948" spans="2:22" x14ac:dyDescent="0.25">
      <c r="B948" s="1"/>
      <c r="F948" s="7">
        <f t="shared" si="43"/>
        <v>0</v>
      </c>
      <c r="G948" s="7"/>
      <c r="H948" s="7">
        <f t="shared" si="44"/>
        <v>0</v>
      </c>
      <c r="I948" s="7">
        <f>E948*'1 Spec Ed Teacher'!$H$3</f>
        <v>0</v>
      </c>
      <c r="M948" s="7"/>
      <c r="Q94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48" s="7"/>
      <c r="S948" s="7"/>
      <c r="U948" s="99"/>
      <c r="V948" s="7" t="str">
        <f t="shared" si="45"/>
        <v/>
      </c>
    </row>
    <row r="949" spans="2:22" x14ac:dyDescent="0.25">
      <c r="B949" s="1"/>
      <c r="F949" s="7">
        <f t="shared" si="43"/>
        <v>0</v>
      </c>
      <c r="G949" s="7"/>
      <c r="H949" s="7">
        <f t="shared" si="44"/>
        <v>0</v>
      </c>
      <c r="I949" s="7">
        <f>E949*'1 Spec Ed Teacher'!$H$3</f>
        <v>0</v>
      </c>
      <c r="M949" s="7"/>
      <c r="Q94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49" s="7"/>
      <c r="S949" s="7"/>
      <c r="U949" s="99"/>
      <c r="V949" s="7" t="str">
        <f t="shared" si="45"/>
        <v/>
      </c>
    </row>
    <row r="950" spans="2:22" x14ac:dyDescent="0.25">
      <c r="B950" s="1"/>
      <c r="F950" s="7">
        <f t="shared" si="43"/>
        <v>0</v>
      </c>
      <c r="G950" s="7"/>
      <c r="H950" s="7">
        <f t="shared" si="44"/>
        <v>0</v>
      </c>
      <c r="I950" s="7">
        <f>E950*'1 Spec Ed Teacher'!$H$3</f>
        <v>0</v>
      </c>
      <c r="M950" s="7"/>
      <c r="Q95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50" s="7"/>
      <c r="S950" s="7"/>
      <c r="U950" s="99"/>
      <c r="V950" s="7" t="str">
        <f t="shared" si="45"/>
        <v/>
      </c>
    </row>
    <row r="951" spans="2:22" x14ac:dyDescent="0.25">
      <c r="B951" s="1"/>
      <c r="F951" s="7">
        <f t="shared" si="43"/>
        <v>0</v>
      </c>
      <c r="G951" s="7"/>
      <c r="H951" s="7">
        <f t="shared" si="44"/>
        <v>0</v>
      </c>
      <c r="I951" s="7">
        <f>E951*'1 Spec Ed Teacher'!$H$3</f>
        <v>0</v>
      </c>
      <c r="M951" s="7"/>
      <c r="Q95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51" s="7"/>
      <c r="S951" s="7"/>
      <c r="U951" s="99"/>
      <c r="V951" s="7" t="str">
        <f t="shared" si="45"/>
        <v/>
      </c>
    </row>
    <row r="952" spans="2:22" x14ac:dyDescent="0.25">
      <c r="B952" s="1"/>
      <c r="F952" s="7">
        <f t="shared" si="43"/>
        <v>0</v>
      </c>
      <c r="G952" s="7"/>
      <c r="H952" s="7">
        <f t="shared" si="44"/>
        <v>0</v>
      </c>
      <c r="I952" s="7">
        <f>E952*'1 Spec Ed Teacher'!$H$3</f>
        <v>0</v>
      </c>
      <c r="M952" s="7"/>
      <c r="Q95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52" s="7"/>
      <c r="S952" s="7"/>
      <c r="U952" s="99"/>
      <c r="V952" s="7" t="str">
        <f t="shared" si="45"/>
        <v/>
      </c>
    </row>
    <row r="953" spans="2:22" x14ac:dyDescent="0.25">
      <c r="B953" s="1"/>
      <c r="F953" s="7">
        <f t="shared" si="43"/>
        <v>0</v>
      </c>
      <c r="G953" s="7"/>
      <c r="H953" s="7">
        <f t="shared" si="44"/>
        <v>0</v>
      </c>
      <c r="I953" s="7">
        <f>E953*'1 Spec Ed Teacher'!$H$3</f>
        <v>0</v>
      </c>
      <c r="M953" s="7"/>
      <c r="Q95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53" s="7"/>
      <c r="S953" s="7"/>
      <c r="U953" s="99"/>
      <c r="V953" s="7" t="str">
        <f t="shared" si="45"/>
        <v/>
      </c>
    </row>
    <row r="954" spans="2:22" x14ac:dyDescent="0.25">
      <c r="B954" s="1"/>
      <c r="F954" s="7">
        <f t="shared" si="43"/>
        <v>0</v>
      </c>
      <c r="G954" s="7"/>
      <c r="H954" s="7">
        <f t="shared" si="44"/>
        <v>0</v>
      </c>
      <c r="I954" s="7">
        <f>E954*'1 Spec Ed Teacher'!$H$3</f>
        <v>0</v>
      </c>
      <c r="M954" s="7"/>
      <c r="Q95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54" s="7"/>
      <c r="S954" s="7"/>
      <c r="U954" s="99"/>
      <c r="V954" s="7" t="str">
        <f t="shared" si="45"/>
        <v/>
      </c>
    </row>
    <row r="955" spans="2:22" x14ac:dyDescent="0.25">
      <c r="B955" s="1"/>
      <c r="F955" s="7">
        <f t="shared" si="43"/>
        <v>0</v>
      </c>
      <c r="G955" s="7"/>
      <c r="H955" s="7">
        <f t="shared" si="44"/>
        <v>0</v>
      </c>
      <c r="I955" s="7">
        <f>E955*'1 Spec Ed Teacher'!$H$3</f>
        <v>0</v>
      </c>
      <c r="M955" s="7"/>
      <c r="Q95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55" s="7"/>
      <c r="S955" s="7"/>
      <c r="U955" s="99"/>
      <c r="V955" s="7" t="str">
        <f t="shared" si="45"/>
        <v/>
      </c>
    </row>
    <row r="956" spans="2:22" x14ac:dyDescent="0.25">
      <c r="B956" s="1"/>
      <c r="F956" s="7">
        <f t="shared" si="43"/>
        <v>0</v>
      </c>
      <c r="G956" s="7"/>
      <c r="H956" s="7">
        <f t="shared" si="44"/>
        <v>0</v>
      </c>
      <c r="I956" s="7">
        <f>E956*'1 Spec Ed Teacher'!$H$3</f>
        <v>0</v>
      </c>
      <c r="M956" s="7"/>
      <c r="Q95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56" s="7"/>
      <c r="S956" s="7"/>
      <c r="U956" s="99"/>
      <c r="V956" s="7" t="str">
        <f t="shared" si="45"/>
        <v/>
      </c>
    </row>
    <row r="957" spans="2:22" x14ac:dyDescent="0.25">
      <c r="B957" s="1"/>
      <c r="F957" s="7">
        <f t="shared" si="43"/>
        <v>0</v>
      </c>
      <c r="G957" s="7"/>
      <c r="H957" s="7">
        <f t="shared" si="44"/>
        <v>0</v>
      </c>
      <c r="I957" s="7">
        <f>E957*'1 Spec Ed Teacher'!$H$3</f>
        <v>0</v>
      </c>
      <c r="M957" s="7"/>
      <c r="Q95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57" s="7"/>
      <c r="S957" s="7"/>
      <c r="U957" s="99"/>
      <c r="V957" s="7" t="str">
        <f t="shared" si="45"/>
        <v/>
      </c>
    </row>
    <row r="958" spans="2:22" x14ac:dyDescent="0.25">
      <c r="B958" s="1"/>
      <c r="F958" s="7">
        <f t="shared" si="43"/>
        <v>0</v>
      </c>
      <c r="G958" s="7"/>
      <c r="H958" s="7">
        <f t="shared" si="44"/>
        <v>0</v>
      </c>
      <c r="I958" s="7">
        <f>E958*'1 Spec Ed Teacher'!$H$3</f>
        <v>0</v>
      </c>
      <c r="M958" s="7"/>
      <c r="Q95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58" s="7"/>
      <c r="S958" s="7"/>
      <c r="U958" s="99"/>
      <c r="V958" s="7" t="str">
        <f t="shared" si="45"/>
        <v/>
      </c>
    </row>
    <row r="959" spans="2:22" x14ac:dyDescent="0.25">
      <c r="B959" s="1"/>
      <c r="F959" s="7">
        <f t="shared" si="43"/>
        <v>0</v>
      </c>
      <c r="G959" s="7"/>
      <c r="H959" s="7">
        <f t="shared" si="44"/>
        <v>0</v>
      </c>
      <c r="I959" s="7">
        <f>E959*'1 Spec Ed Teacher'!$H$3</f>
        <v>0</v>
      </c>
      <c r="M959" s="7"/>
      <c r="Q95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59" s="7"/>
      <c r="S959" s="7"/>
      <c r="U959" s="99"/>
      <c r="V959" s="7" t="str">
        <f t="shared" si="45"/>
        <v/>
      </c>
    </row>
    <row r="960" spans="2:22" x14ac:dyDescent="0.25">
      <c r="B960" s="1"/>
      <c r="F960" s="7">
        <f t="shared" si="43"/>
        <v>0</v>
      </c>
      <c r="G960" s="7"/>
      <c r="H960" s="7">
        <f t="shared" si="44"/>
        <v>0</v>
      </c>
      <c r="I960" s="7">
        <f>E960*'1 Spec Ed Teacher'!$H$3</f>
        <v>0</v>
      </c>
      <c r="M960" s="7"/>
      <c r="Q96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60" s="7"/>
      <c r="S960" s="7"/>
      <c r="U960" s="99"/>
      <c r="V960" s="7" t="str">
        <f t="shared" si="45"/>
        <v/>
      </c>
    </row>
    <row r="961" spans="2:22" x14ac:dyDescent="0.25">
      <c r="B961" s="1"/>
      <c r="F961" s="7">
        <f t="shared" si="43"/>
        <v>0</v>
      </c>
      <c r="G961" s="7"/>
      <c r="H961" s="7">
        <f t="shared" si="44"/>
        <v>0</v>
      </c>
      <c r="I961" s="7">
        <f>E961*'1 Spec Ed Teacher'!$H$3</f>
        <v>0</v>
      </c>
      <c r="M961" s="7"/>
      <c r="Q96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61" s="7"/>
      <c r="S961" s="7"/>
      <c r="U961" s="99"/>
      <c r="V961" s="7" t="str">
        <f t="shared" si="45"/>
        <v/>
      </c>
    </row>
    <row r="962" spans="2:22" x14ac:dyDescent="0.25">
      <c r="B962" s="1"/>
      <c r="F962" s="7">
        <f t="shared" si="43"/>
        <v>0</v>
      </c>
      <c r="G962" s="7"/>
      <c r="H962" s="7">
        <f t="shared" si="44"/>
        <v>0</v>
      </c>
      <c r="I962" s="7">
        <f>E962*'1 Spec Ed Teacher'!$H$3</f>
        <v>0</v>
      </c>
      <c r="M962" s="7"/>
      <c r="Q96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62" s="7"/>
      <c r="S962" s="7"/>
      <c r="U962" s="99"/>
      <c r="V962" s="7" t="str">
        <f t="shared" si="45"/>
        <v/>
      </c>
    </row>
    <row r="963" spans="2:22" x14ac:dyDescent="0.25">
      <c r="B963" s="1"/>
      <c r="F963" s="7">
        <f t="shared" si="43"/>
        <v>0</v>
      </c>
      <c r="G963" s="7"/>
      <c r="H963" s="7">
        <f t="shared" si="44"/>
        <v>0</v>
      </c>
      <c r="I963" s="7">
        <f>E963*'1 Spec Ed Teacher'!$H$3</f>
        <v>0</v>
      </c>
      <c r="M963" s="7"/>
      <c r="Q96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63" s="7"/>
      <c r="S963" s="7"/>
      <c r="U963" s="99"/>
      <c r="V963" s="7" t="str">
        <f t="shared" si="45"/>
        <v/>
      </c>
    </row>
    <row r="964" spans="2:22" x14ac:dyDescent="0.25">
      <c r="B964" s="1"/>
      <c r="F964" s="7">
        <f t="shared" si="43"/>
        <v>0</v>
      </c>
      <c r="G964" s="7"/>
      <c r="H964" s="7">
        <f t="shared" si="44"/>
        <v>0</v>
      </c>
      <c r="I964" s="7">
        <f>E964*'1 Spec Ed Teacher'!$H$3</f>
        <v>0</v>
      </c>
      <c r="M964" s="7"/>
      <c r="Q96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64" s="7"/>
      <c r="S964" s="7"/>
      <c r="U964" s="99"/>
      <c r="V964" s="7" t="str">
        <f t="shared" si="45"/>
        <v/>
      </c>
    </row>
    <row r="965" spans="2:22" x14ac:dyDescent="0.25">
      <c r="B965" s="1"/>
      <c r="F965" s="7">
        <f t="shared" ref="F965:F1000" si="46">E965*0.14</f>
        <v>0</v>
      </c>
      <c r="G965" s="7"/>
      <c r="H965" s="7">
        <f t="shared" ref="H965:H1000" si="47">E965*0.0145</f>
        <v>0</v>
      </c>
      <c r="I965" s="7">
        <f>E965*'1 Spec Ed Teacher'!$H$3</f>
        <v>0</v>
      </c>
      <c r="M965" s="7"/>
      <c r="Q96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65" s="7"/>
      <c r="S965" s="7"/>
      <c r="U965" s="99"/>
      <c r="V965" s="7" t="str">
        <f t="shared" ref="V965:V1000" si="48">IFERROR(IF(S965&gt;0,S965/T965*U965,Q965/T965*U965),"")</f>
        <v/>
      </c>
    </row>
    <row r="966" spans="2:22" x14ac:dyDescent="0.25">
      <c r="B966" s="1"/>
      <c r="F966" s="7">
        <f t="shared" si="46"/>
        <v>0</v>
      </c>
      <c r="G966" s="7"/>
      <c r="H966" s="7">
        <f t="shared" si="47"/>
        <v>0</v>
      </c>
      <c r="I966" s="7">
        <f>E966*'1 Spec Ed Teacher'!$H$3</f>
        <v>0</v>
      </c>
      <c r="M966" s="7"/>
      <c r="Q96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66" s="7"/>
      <c r="S966" s="7"/>
      <c r="U966" s="99"/>
      <c r="V966" s="7" t="str">
        <f t="shared" si="48"/>
        <v/>
      </c>
    </row>
    <row r="967" spans="2:22" x14ac:dyDescent="0.25">
      <c r="B967" s="1"/>
      <c r="F967" s="7">
        <f t="shared" si="46"/>
        <v>0</v>
      </c>
      <c r="G967" s="7"/>
      <c r="H967" s="7">
        <f t="shared" si="47"/>
        <v>0</v>
      </c>
      <c r="I967" s="7">
        <f>E967*'1 Spec Ed Teacher'!$H$3</f>
        <v>0</v>
      </c>
      <c r="M967" s="7"/>
      <c r="Q96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67" s="7"/>
      <c r="S967" s="7"/>
      <c r="U967" s="99"/>
      <c r="V967" s="7" t="str">
        <f t="shared" si="48"/>
        <v/>
      </c>
    </row>
    <row r="968" spans="2:22" x14ac:dyDescent="0.25">
      <c r="B968" s="1"/>
      <c r="F968" s="7">
        <f t="shared" si="46"/>
        <v>0</v>
      </c>
      <c r="G968" s="7"/>
      <c r="H968" s="7">
        <f t="shared" si="47"/>
        <v>0</v>
      </c>
      <c r="I968" s="7">
        <f>E968*'1 Spec Ed Teacher'!$H$3</f>
        <v>0</v>
      </c>
      <c r="M968" s="7"/>
      <c r="Q96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68" s="7"/>
      <c r="S968" s="7"/>
      <c r="U968" s="99"/>
      <c r="V968" s="7" t="str">
        <f t="shared" si="48"/>
        <v/>
      </c>
    </row>
    <row r="969" spans="2:22" x14ac:dyDescent="0.25">
      <c r="B969" s="1"/>
      <c r="F969" s="7">
        <f t="shared" si="46"/>
        <v>0</v>
      </c>
      <c r="G969" s="7"/>
      <c r="H969" s="7">
        <f t="shared" si="47"/>
        <v>0</v>
      </c>
      <c r="I969" s="7">
        <f>E969*'1 Spec Ed Teacher'!$H$3</f>
        <v>0</v>
      </c>
      <c r="M969" s="7"/>
      <c r="Q96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69" s="7"/>
      <c r="S969" s="7"/>
      <c r="U969" s="99"/>
      <c r="V969" s="7" t="str">
        <f t="shared" si="48"/>
        <v/>
      </c>
    </row>
    <row r="970" spans="2:22" x14ac:dyDescent="0.25">
      <c r="B970" s="1"/>
      <c r="F970" s="7">
        <f t="shared" si="46"/>
        <v>0</v>
      </c>
      <c r="G970" s="7"/>
      <c r="H970" s="7">
        <f t="shared" si="47"/>
        <v>0</v>
      </c>
      <c r="I970" s="7">
        <f>E970*'1 Spec Ed Teacher'!$H$3</f>
        <v>0</v>
      </c>
      <c r="M970" s="7"/>
      <c r="Q97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70" s="7"/>
      <c r="S970" s="7"/>
      <c r="U970" s="99"/>
      <c r="V970" s="7" t="str">
        <f t="shared" si="48"/>
        <v/>
      </c>
    </row>
    <row r="971" spans="2:22" x14ac:dyDescent="0.25">
      <c r="B971" s="1"/>
      <c r="F971" s="7">
        <f t="shared" si="46"/>
        <v>0</v>
      </c>
      <c r="G971" s="7"/>
      <c r="H971" s="7">
        <f t="shared" si="47"/>
        <v>0</v>
      </c>
      <c r="I971" s="7">
        <f>E971*'1 Spec Ed Teacher'!$H$3</f>
        <v>0</v>
      </c>
      <c r="M971" s="7"/>
      <c r="Q97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71" s="7"/>
      <c r="S971" s="7"/>
      <c r="U971" s="99"/>
      <c r="V971" s="7" t="str">
        <f t="shared" si="48"/>
        <v/>
      </c>
    </row>
    <row r="972" spans="2:22" x14ac:dyDescent="0.25">
      <c r="B972" s="1"/>
      <c r="F972" s="7">
        <f t="shared" si="46"/>
        <v>0</v>
      </c>
      <c r="G972" s="7"/>
      <c r="H972" s="7">
        <f t="shared" si="47"/>
        <v>0</v>
      </c>
      <c r="I972" s="7">
        <f>E972*'1 Spec Ed Teacher'!$H$3</f>
        <v>0</v>
      </c>
      <c r="M972" s="7"/>
      <c r="Q97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72" s="7"/>
      <c r="S972" s="7"/>
      <c r="U972" s="99"/>
      <c r="V972" s="7" t="str">
        <f t="shared" si="48"/>
        <v/>
      </c>
    </row>
    <row r="973" spans="2:22" x14ac:dyDescent="0.25">
      <c r="B973" s="1"/>
      <c r="F973" s="7">
        <f t="shared" si="46"/>
        <v>0</v>
      </c>
      <c r="G973" s="7"/>
      <c r="H973" s="7">
        <f t="shared" si="47"/>
        <v>0</v>
      </c>
      <c r="I973" s="7">
        <f>E973*'1 Spec Ed Teacher'!$H$3</f>
        <v>0</v>
      </c>
      <c r="M973" s="7"/>
      <c r="Q97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73" s="7"/>
      <c r="S973" s="7"/>
      <c r="U973" s="99"/>
      <c r="V973" s="7" t="str">
        <f t="shared" si="48"/>
        <v/>
      </c>
    </row>
    <row r="974" spans="2:22" x14ac:dyDescent="0.25">
      <c r="B974" s="1"/>
      <c r="F974" s="7">
        <f t="shared" si="46"/>
        <v>0</v>
      </c>
      <c r="G974" s="7"/>
      <c r="H974" s="7">
        <f t="shared" si="47"/>
        <v>0</v>
      </c>
      <c r="I974" s="7">
        <f>E974*'1 Spec Ed Teacher'!$H$3</f>
        <v>0</v>
      </c>
      <c r="M974" s="7"/>
      <c r="Q97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74" s="7"/>
      <c r="S974" s="7"/>
      <c r="U974" s="99"/>
      <c r="V974" s="7" t="str">
        <f t="shared" si="48"/>
        <v/>
      </c>
    </row>
    <row r="975" spans="2:22" x14ac:dyDescent="0.25">
      <c r="B975" s="1"/>
      <c r="F975" s="7">
        <f t="shared" si="46"/>
        <v>0</v>
      </c>
      <c r="G975" s="7"/>
      <c r="H975" s="7">
        <f t="shared" si="47"/>
        <v>0</v>
      </c>
      <c r="I975" s="7">
        <f>E975*'1 Spec Ed Teacher'!$H$3</f>
        <v>0</v>
      </c>
      <c r="M975" s="7"/>
      <c r="Q97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75" s="7"/>
      <c r="S975" s="7"/>
      <c r="U975" s="99"/>
      <c r="V975" s="7" t="str">
        <f t="shared" si="48"/>
        <v/>
      </c>
    </row>
    <row r="976" spans="2:22" x14ac:dyDescent="0.25">
      <c r="B976" s="1"/>
      <c r="F976" s="7">
        <f t="shared" si="46"/>
        <v>0</v>
      </c>
      <c r="G976" s="7"/>
      <c r="H976" s="7">
        <f t="shared" si="47"/>
        <v>0</v>
      </c>
      <c r="I976" s="7">
        <f>E976*'1 Spec Ed Teacher'!$H$3</f>
        <v>0</v>
      </c>
      <c r="M976" s="7"/>
      <c r="Q97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76" s="7"/>
      <c r="S976" s="7"/>
      <c r="U976" s="99"/>
      <c r="V976" s="7" t="str">
        <f t="shared" si="48"/>
        <v/>
      </c>
    </row>
    <row r="977" spans="2:22" x14ac:dyDescent="0.25">
      <c r="B977" s="1"/>
      <c r="F977" s="7">
        <f t="shared" si="46"/>
        <v>0</v>
      </c>
      <c r="G977" s="7"/>
      <c r="H977" s="7">
        <f t="shared" si="47"/>
        <v>0</v>
      </c>
      <c r="I977" s="7">
        <f>E977*'1 Spec Ed Teacher'!$H$3</f>
        <v>0</v>
      </c>
      <c r="M977" s="7"/>
      <c r="Q97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77" s="7"/>
      <c r="S977" s="7"/>
      <c r="U977" s="99"/>
      <c r="V977" s="7" t="str">
        <f t="shared" si="48"/>
        <v/>
      </c>
    </row>
    <row r="978" spans="2:22" x14ac:dyDescent="0.25">
      <c r="B978" s="1"/>
      <c r="F978" s="7">
        <f t="shared" si="46"/>
        <v>0</v>
      </c>
      <c r="G978" s="7"/>
      <c r="H978" s="7">
        <f t="shared" si="47"/>
        <v>0</v>
      </c>
      <c r="I978" s="7">
        <f>E978*'1 Spec Ed Teacher'!$H$3</f>
        <v>0</v>
      </c>
      <c r="M978" s="7"/>
      <c r="Q97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78" s="7"/>
      <c r="S978" s="7"/>
      <c r="U978" s="99"/>
      <c r="V978" s="7" t="str">
        <f t="shared" si="48"/>
        <v/>
      </c>
    </row>
    <row r="979" spans="2:22" x14ac:dyDescent="0.25">
      <c r="B979" s="1"/>
      <c r="F979" s="7">
        <f t="shared" si="46"/>
        <v>0</v>
      </c>
      <c r="G979" s="7"/>
      <c r="H979" s="7">
        <f t="shared" si="47"/>
        <v>0</v>
      </c>
      <c r="I979" s="7">
        <f>E979*'1 Spec Ed Teacher'!$H$3</f>
        <v>0</v>
      </c>
      <c r="M979" s="7"/>
      <c r="Q97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79" s="7"/>
      <c r="S979" s="7"/>
      <c r="U979" s="99"/>
      <c r="V979" s="7" t="str">
        <f t="shared" si="48"/>
        <v/>
      </c>
    </row>
    <row r="980" spans="2:22" x14ac:dyDescent="0.25">
      <c r="B980" s="1"/>
      <c r="F980" s="7">
        <f t="shared" si="46"/>
        <v>0</v>
      </c>
      <c r="G980" s="7"/>
      <c r="H980" s="7">
        <f t="shared" si="47"/>
        <v>0</v>
      </c>
      <c r="I980" s="7">
        <f>E980*'1 Spec Ed Teacher'!$H$3</f>
        <v>0</v>
      </c>
      <c r="M980" s="7"/>
      <c r="Q98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80" s="7"/>
      <c r="S980" s="7"/>
      <c r="U980" s="99"/>
      <c r="V980" s="7" t="str">
        <f t="shared" si="48"/>
        <v/>
      </c>
    </row>
    <row r="981" spans="2:22" x14ac:dyDescent="0.25">
      <c r="B981" s="1"/>
      <c r="F981" s="7">
        <f t="shared" si="46"/>
        <v>0</v>
      </c>
      <c r="G981" s="7"/>
      <c r="H981" s="7">
        <f t="shared" si="47"/>
        <v>0</v>
      </c>
      <c r="I981" s="7">
        <f>E981*'1 Spec Ed Teacher'!$H$3</f>
        <v>0</v>
      </c>
      <c r="M981" s="7"/>
      <c r="Q98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81" s="7"/>
      <c r="S981" s="7"/>
      <c r="U981" s="99"/>
      <c r="V981" s="7" t="str">
        <f t="shared" si="48"/>
        <v/>
      </c>
    </row>
    <row r="982" spans="2:22" x14ac:dyDescent="0.25">
      <c r="B982" s="1"/>
      <c r="F982" s="7">
        <f t="shared" si="46"/>
        <v>0</v>
      </c>
      <c r="G982" s="7"/>
      <c r="H982" s="7">
        <f t="shared" si="47"/>
        <v>0</v>
      </c>
      <c r="I982" s="7">
        <f>E982*'1 Spec Ed Teacher'!$H$3</f>
        <v>0</v>
      </c>
      <c r="M982" s="7"/>
      <c r="Q98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82" s="7"/>
      <c r="S982" s="7"/>
      <c r="U982" s="99"/>
      <c r="V982" s="7" t="str">
        <f t="shared" si="48"/>
        <v/>
      </c>
    </row>
    <row r="983" spans="2:22" x14ac:dyDescent="0.25">
      <c r="B983" s="1"/>
      <c r="F983" s="7">
        <f t="shared" si="46"/>
        <v>0</v>
      </c>
      <c r="G983" s="7"/>
      <c r="H983" s="7">
        <f t="shared" si="47"/>
        <v>0</v>
      </c>
      <c r="I983" s="7">
        <f>E983*'1 Spec Ed Teacher'!$H$3</f>
        <v>0</v>
      </c>
      <c r="M983" s="7"/>
      <c r="Q98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83" s="7"/>
      <c r="S983" s="7"/>
      <c r="U983" s="99"/>
      <c r="V983" s="7" t="str">
        <f t="shared" si="48"/>
        <v/>
      </c>
    </row>
    <row r="984" spans="2:22" x14ac:dyDescent="0.25">
      <c r="B984" s="1"/>
      <c r="F984" s="7">
        <f t="shared" si="46"/>
        <v>0</v>
      </c>
      <c r="G984" s="7"/>
      <c r="H984" s="7">
        <f t="shared" si="47"/>
        <v>0</v>
      </c>
      <c r="I984" s="7">
        <f>E984*'1 Spec Ed Teacher'!$H$3</f>
        <v>0</v>
      </c>
      <c r="M984" s="7"/>
      <c r="Q98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84" s="7"/>
      <c r="S984" s="7"/>
      <c r="U984" s="99"/>
      <c r="V984" s="7" t="str">
        <f t="shared" si="48"/>
        <v/>
      </c>
    </row>
    <row r="985" spans="2:22" x14ac:dyDescent="0.25">
      <c r="B985" s="1"/>
      <c r="F985" s="7">
        <f t="shared" si="46"/>
        <v>0</v>
      </c>
      <c r="G985" s="7"/>
      <c r="H985" s="7">
        <f t="shared" si="47"/>
        <v>0</v>
      </c>
      <c r="I985" s="7">
        <f>E985*'1 Spec Ed Teacher'!$H$3</f>
        <v>0</v>
      </c>
      <c r="M985" s="7"/>
      <c r="Q98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85" s="7"/>
      <c r="S985" s="7"/>
      <c r="U985" s="99"/>
      <c r="V985" s="7" t="str">
        <f t="shared" si="48"/>
        <v/>
      </c>
    </row>
    <row r="986" spans="2:22" x14ac:dyDescent="0.25">
      <c r="B986" s="1"/>
      <c r="F986" s="7">
        <f t="shared" si="46"/>
        <v>0</v>
      </c>
      <c r="G986" s="7"/>
      <c r="H986" s="7">
        <f t="shared" si="47"/>
        <v>0</v>
      </c>
      <c r="I986" s="7">
        <f>E986*'1 Spec Ed Teacher'!$H$3</f>
        <v>0</v>
      </c>
      <c r="M986" s="7"/>
      <c r="Q98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86" s="7"/>
      <c r="S986" s="7"/>
      <c r="U986" s="99"/>
      <c r="V986" s="7" t="str">
        <f t="shared" si="48"/>
        <v/>
      </c>
    </row>
    <row r="987" spans="2:22" x14ac:dyDescent="0.25">
      <c r="B987" s="1"/>
      <c r="F987" s="7">
        <f t="shared" si="46"/>
        <v>0</v>
      </c>
      <c r="G987" s="7"/>
      <c r="H987" s="7">
        <f t="shared" si="47"/>
        <v>0</v>
      </c>
      <c r="I987" s="7">
        <f>E987*'1 Spec Ed Teacher'!$H$3</f>
        <v>0</v>
      </c>
      <c r="M987" s="7"/>
      <c r="Q98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87" s="7"/>
      <c r="S987" s="7"/>
      <c r="U987" s="99"/>
      <c r="V987" s="7" t="str">
        <f t="shared" si="48"/>
        <v/>
      </c>
    </row>
    <row r="988" spans="2:22" x14ac:dyDescent="0.25">
      <c r="B988" s="1"/>
      <c r="F988" s="7">
        <f t="shared" si="46"/>
        <v>0</v>
      </c>
      <c r="G988" s="7"/>
      <c r="H988" s="7">
        <f t="shared" si="47"/>
        <v>0</v>
      </c>
      <c r="I988" s="7">
        <f>E988*'1 Spec Ed Teacher'!$H$3</f>
        <v>0</v>
      </c>
      <c r="M988" s="7"/>
      <c r="Q98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88" s="7"/>
      <c r="S988" s="7"/>
      <c r="U988" s="99"/>
      <c r="V988" s="7" t="str">
        <f t="shared" si="48"/>
        <v/>
      </c>
    </row>
    <row r="989" spans="2:22" x14ac:dyDescent="0.25">
      <c r="B989" s="1"/>
      <c r="F989" s="7">
        <f t="shared" si="46"/>
        <v>0</v>
      </c>
      <c r="G989" s="7"/>
      <c r="H989" s="7">
        <f t="shared" si="47"/>
        <v>0</v>
      </c>
      <c r="I989" s="7">
        <f>E989*'1 Spec Ed Teacher'!$H$3</f>
        <v>0</v>
      </c>
      <c r="M989" s="7"/>
      <c r="Q98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89" s="7"/>
      <c r="S989" s="7"/>
      <c r="U989" s="99"/>
      <c r="V989" s="7" t="str">
        <f t="shared" si="48"/>
        <v/>
      </c>
    </row>
    <row r="990" spans="2:22" x14ac:dyDescent="0.25">
      <c r="B990" s="1"/>
      <c r="F990" s="7">
        <f t="shared" si="46"/>
        <v>0</v>
      </c>
      <c r="G990" s="7"/>
      <c r="H990" s="7">
        <f t="shared" si="47"/>
        <v>0</v>
      </c>
      <c r="I990" s="7">
        <f>E990*'1 Spec Ed Teacher'!$H$3</f>
        <v>0</v>
      </c>
      <c r="M990" s="7"/>
      <c r="Q99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90" s="7"/>
      <c r="S990" s="7"/>
      <c r="U990" s="99"/>
      <c r="V990" s="7" t="str">
        <f t="shared" si="48"/>
        <v/>
      </c>
    </row>
    <row r="991" spans="2:22" x14ac:dyDescent="0.25">
      <c r="B991" s="1"/>
      <c r="F991" s="7">
        <f t="shared" si="46"/>
        <v>0</v>
      </c>
      <c r="G991" s="7"/>
      <c r="H991" s="7">
        <f t="shared" si="47"/>
        <v>0</v>
      </c>
      <c r="I991" s="7">
        <f>E991*'1 Spec Ed Teacher'!$H$3</f>
        <v>0</v>
      </c>
      <c r="M991" s="7"/>
      <c r="Q991"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91" s="7"/>
      <c r="S991" s="7"/>
      <c r="U991" s="99"/>
      <c r="V991" s="7" t="str">
        <f t="shared" si="48"/>
        <v/>
      </c>
    </row>
    <row r="992" spans="2:22" x14ac:dyDescent="0.25">
      <c r="B992" s="1"/>
      <c r="F992" s="7">
        <f t="shared" si="46"/>
        <v>0</v>
      </c>
      <c r="G992" s="7"/>
      <c r="H992" s="7">
        <f t="shared" si="47"/>
        <v>0</v>
      </c>
      <c r="I992" s="7">
        <f>E992*'1 Spec Ed Teacher'!$H$3</f>
        <v>0</v>
      </c>
      <c r="M992" s="7"/>
      <c r="Q992"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92" s="7"/>
      <c r="S992" s="7"/>
      <c r="U992" s="99"/>
      <c r="V992" s="7" t="str">
        <f t="shared" si="48"/>
        <v/>
      </c>
    </row>
    <row r="993" spans="2:22" x14ac:dyDescent="0.25">
      <c r="B993" s="1"/>
      <c r="F993" s="7">
        <f t="shared" si="46"/>
        <v>0</v>
      </c>
      <c r="G993" s="7"/>
      <c r="H993" s="7">
        <f t="shared" si="47"/>
        <v>0</v>
      </c>
      <c r="I993" s="7">
        <f>E993*'1 Spec Ed Teacher'!$H$3</f>
        <v>0</v>
      </c>
      <c r="M993" s="7"/>
      <c r="Q993"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R993" s="7"/>
      <c r="S993" s="7"/>
      <c r="U993" s="99"/>
      <c r="V993" s="7" t="str">
        <f t="shared" si="48"/>
        <v/>
      </c>
    </row>
    <row r="994" spans="2:22" x14ac:dyDescent="0.25">
      <c r="B994" s="1"/>
      <c r="F994" s="7">
        <f t="shared" si="46"/>
        <v>0</v>
      </c>
      <c r="H994" s="7">
        <f t="shared" si="47"/>
        <v>0</v>
      </c>
      <c r="I994" s="7">
        <f>E994*'1 Spec Ed Teacher'!$H$3</f>
        <v>0</v>
      </c>
      <c r="M994" s="7"/>
      <c r="Q994"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U994" s="99"/>
      <c r="V994" s="7" t="str">
        <f t="shared" si="48"/>
        <v/>
      </c>
    </row>
    <row r="995" spans="2:22" x14ac:dyDescent="0.25">
      <c r="B995" s="1"/>
      <c r="F995" s="7">
        <f t="shared" si="46"/>
        <v>0</v>
      </c>
      <c r="H995" s="7">
        <f t="shared" si="47"/>
        <v>0</v>
      </c>
      <c r="I995" s="7">
        <f>E995*'1 Spec Ed Teacher'!$H$3</f>
        <v>0</v>
      </c>
      <c r="M995" s="7"/>
      <c r="Q995"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U995" s="99"/>
      <c r="V995" s="7" t="str">
        <f t="shared" si="48"/>
        <v/>
      </c>
    </row>
    <row r="996" spans="2:22" x14ac:dyDescent="0.25">
      <c r="B996" s="1"/>
      <c r="F996" s="7">
        <f t="shared" si="46"/>
        <v>0</v>
      </c>
      <c r="H996" s="7">
        <f t="shared" si="47"/>
        <v>0</v>
      </c>
      <c r="I996" s="7">
        <f>E996*'1 Spec Ed Teacher'!$H$3</f>
        <v>0</v>
      </c>
      <c r="M996" s="7"/>
      <c r="Q996"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U996" s="99"/>
      <c r="V996" s="7" t="str">
        <f t="shared" si="48"/>
        <v/>
      </c>
    </row>
    <row r="997" spans="2:22" x14ac:dyDescent="0.25">
      <c r="B997" s="1"/>
      <c r="F997" s="7">
        <f t="shared" si="46"/>
        <v>0</v>
      </c>
      <c r="H997" s="7">
        <f t="shared" si="47"/>
        <v>0</v>
      </c>
      <c r="I997" s="7">
        <f>E997*'1 Spec Ed Teacher'!$H$3</f>
        <v>0</v>
      </c>
      <c r="M997" s="7"/>
      <c r="Q997"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U997" s="99"/>
      <c r="V997" s="7" t="str">
        <f t="shared" si="48"/>
        <v/>
      </c>
    </row>
    <row r="998" spans="2:22" x14ac:dyDescent="0.25">
      <c r="B998" s="1"/>
      <c r="F998" s="7">
        <f t="shared" si="46"/>
        <v>0</v>
      </c>
      <c r="H998" s="7">
        <f t="shared" si="47"/>
        <v>0</v>
      </c>
      <c r="I998" s="7">
        <f>E998*'1 Spec Ed Teacher'!$H$3</f>
        <v>0</v>
      </c>
      <c r="M998" s="7"/>
      <c r="Q998"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U998" s="99"/>
      <c r="V998" s="7" t="str">
        <f t="shared" si="48"/>
        <v/>
      </c>
    </row>
    <row r="999" spans="2:22" x14ac:dyDescent="0.25">
      <c r="B999" s="1"/>
      <c r="F999" s="7">
        <f t="shared" si="46"/>
        <v>0</v>
      </c>
      <c r="H999" s="7">
        <f t="shared" si="47"/>
        <v>0</v>
      </c>
      <c r="I999" s="7">
        <f>E999*'1 Spec Ed Teacher'!$H$3</f>
        <v>0</v>
      </c>
      <c r="M999" s="7"/>
      <c r="Q999"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U999" s="99"/>
      <c r="V999" s="7" t="str">
        <f t="shared" si="48"/>
        <v/>
      </c>
    </row>
    <row r="1000" spans="2:22" x14ac:dyDescent="0.25">
      <c r="B1000" s="1"/>
      <c r="F1000" s="7">
        <f t="shared" si="46"/>
        <v>0</v>
      </c>
      <c r="H1000" s="7">
        <f t="shared" si="47"/>
        <v>0</v>
      </c>
      <c r="I1000" s="7">
        <f>E1000*'1 Spec Ed Teacher'!$H$3</f>
        <v>0</v>
      </c>
      <c r="M1000" s="7"/>
      <c r="Q1000" s="7">
        <f>SUM(Table10[[#This Row],[Wages]],Table10[[#This Row],[Retirement
14%]],Table10[[#This Row],["Pick-up on pick-up"
Retirement]],Table10[[#This Row],[Medicare
1.45%]],Table10[[#This Row],[Workers Compensation]],Table10[[#This Row],[Health
or
Heath/Dental /Vision Insurance]],Table10[[#This Row],[Dental Insurance
(if not included in column N)]],Table10[[#This Row],[Vision Insurance
(if not included in column N)]],Table10[[#This Row],[Life Insurance]],Table10[[#This Row],[SERS Surcharge]],Table10[[#This Row],["Other"
Cost]])</f>
        <v>0</v>
      </c>
      <c r="U1000" s="99"/>
      <c r="V1000" s="7" t="str">
        <f t="shared" si="48"/>
        <v/>
      </c>
    </row>
  </sheetData>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'Key Sheet for Dropdown Menu'!$A$13:$A$14</xm:f>
          </x14:formula1>
          <xm:sqref>B5:B1000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workbookViewId="0">
      <pane xSplit="1" ySplit="4" topLeftCell="B5" activePane="bottomRight" state="frozen"/>
      <selection pane="topRight" activeCell="B1" sqref="B1"/>
      <selection pane="bottomLeft" activeCell="A8" sqref="A8"/>
      <selection pane="bottomRight" activeCell="G23" sqref="G23"/>
    </sheetView>
  </sheetViews>
  <sheetFormatPr defaultRowHeight="15" x14ac:dyDescent="0.25"/>
  <cols>
    <col min="1" max="1" width="20.7109375" customWidth="1"/>
    <col min="2" max="3" width="20.7109375" style="7" customWidth="1"/>
    <col min="4" max="4" width="27.28515625" bestFit="1" customWidth="1"/>
    <col min="5" max="5" width="10" customWidth="1"/>
    <col min="6" max="6" width="13" customWidth="1"/>
    <col min="7" max="8" width="20.7109375" customWidth="1"/>
    <col min="9" max="9" width="20.7109375" style="10" customWidth="1"/>
    <col min="10" max="10" width="21.28515625" customWidth="1"/>
  </cols>
  <sheetData>
    <row r="1" spans="1:10" ht="15.75" thickTop="1" x14ac:dyDescent="0.25">
      <c r="A1" s="15" t="s">
        <v>0</v>
      </c>
      <c r="B1" s="101">
        <f>SSIDs!B1</f>
        <v>0</v>
      </c>
      <c r="C1" s="41" t="s">
        <v>82</v>
      </c>
    </row>
    <row r="2" spans="1:10" ht="15.75" thickBot="1" x14ac:dyDescent="0.3">
      <c r="A2" s="16" t="s">
        <v>1</v>
      </c>
      <c r="B2" s="102">
        <f>SSIDs!B2</f>
        <v>0</v>
      </c>
      <c r="C2" s="41" t="s">
        <v>53</v>
      </c>
    </row>
    <row r="3" spans="1:10" ht="16.5" thickTop="1" thickBot="1" x14ac:dyDescent="0.3">
      <c r="B3" s="110" t="s">
        <v>109</v>
      </c>
      <c r="D3" s="33"/>
    </row>
    <row r="4" spans="1:10" ht="75.75" thickTop="1" x14ac:dyDescent="0.25">
      <c r="A4" s="28" t="s">
        <v>57</v>
      </c>
      <c r="B4" s="29" t="s">
        <v>149</v>
      </c>
      <c r="C4" s="29" t="s">
        <v>150</v>
      </c>
      <c r="D4" s="29" t="s">
        <v>110</v>
      </c>
      <c r="E4" s="29" t="s">
        <v>55</v>
      </c>
      <c r="F4" s="29" t="s">
        <v>56</v>
      </c>
      <c r="G4" s="29" t="s">
        <v>111</v>
      </c>
      <c r="H4" s="29" t="s">
        <v>112</v>
      </c>
      <c r="I4" s="29" t="s">
        <v>60</v>
      </c>
      <c r="J4" s="29" t="s">
        <v>113</v>
      </c>
    </row>
    <row r="5" spans="1:10" x14ac:dyDescent="0.25">
      <c r="B5" s="9"/>
      <c r="C5" s="9"/>
      <c r="D5" s="1"/>
      <c r="E5" s="100"/>
      <c r="F5" s="42"/>
      <c r="G5" s="1"/>
      <c r="H5" s="7"/>
      <c r="J5" s="8">
        <f>IF(B5&gt;0,B5*I5,IF(C5&gt;0,C5*I5,IF(E5&gt;0,E5*F5,H5)))*Table11[[#This Row],[Percent of Time]]</f>
        <v>0</v>
      </c>
    </row>
    <row r="6" spans="1:10" x14ac:dyDescent="0.25">
      <c r="B6" s="9"/>
      <c r="C6" s="9"/>
      <c r="D6" s="1"/>
      <c r="E6" s="100"/>
      <c r="F6" s="42"/>
      <c r="G6" s="1"/>
      <c r="H6" s="7"/>
      <c r="J6" s="8">
        <f>IF(B6&gt;0,B6*I6,IF(C6&gt;0,C6*I6,IF(E6&gt;0,E6*F6,H6)))*Table11[[#This Row],[Percent of Time]]</f>
        <v>0</v>
      </c>
    </row>
    <row r="7" spans="1:10" x14ac:dyDescent="0.25">
      <c r="D7" s="1"/>
      <c r="E7" s="100"/>
      <c r="F7" s="42"/>
      <c r="G7" s="1"/>
      <c r="H7" s="7"/>
      <c r="J7" s="8">
        <f>IF(B7&gt;0,B7*I7,IF(C7&gt;0,C7*I7,IF(E7&gt;0,E7*F7,H7)))*Table11[[#This Row],[Percent of Time]]</f>
        <v>0</v>
      </c>
    </row>
    <row r="8" spans="1:10" x14ac:dyDescent="0.25">
      <c r="E8" s="100"/>
      <c r="F8" s="42"/>
      <c r="H8" s="7"/>
      <c r="J8" s="8">
        <f>IF(B8&gt;0,B8*I8,IF(C8&gt;0,C8*I8,IF(E8&gt;0,E8*F8,H8)))*Table11[[#This Row],[Percent of Time]]</f>
        <v>0</v>
      </c>
    </row>
    <row r="9" spans="1:10" x14ac:dyDescent="0.25">
      <c r="A9" s="6"/>
      <c r="D9" s="1"/>
      <c r="E9" s="100"/>
      <c r="F9" s="42"/>
      <c r="G9" s="1"/>
      <c r="H9" s="7"/>
      <c r="J9" s="8">
        <f>IF(B9&gt;0,B9*I9,IF(C9&gt;0,C9*I9,IF(E9&gt;0,E9*F9,H9)))*Table11[[#This Row],[Percent of Time]]</f>
        <v>0</v>
      </c>
    </row>
    <row r="10" spans="1:10" x14ac:dyDescent="0.25">
      <c r="D10" s="98"/>
      <c r="E10" s="100"/>
      <c r="F10" s="42"/>
      <c r="H10" s="7"/>
      <c r="J10" s="8">
        <f>IF(B10&gt;0,B10*I10,IF(C10&gt;0,C10*I10,IF(E10&gt;0,E10*F10,H10)))*Table11[[#This Row],[Percent of Time]]</f>
        <v>0</v>
      </c>
    </row>
    <row r="11" spans="1:10" x14ac:dyDescent="0.25">
      <c r="D11" s="1"/>
      <c r="E11" s="100"/>
      <c r="F11" s="42"/>
      <c r="G11" s="1"/>
      <c r="H11" s="7"/>
      <c r="J11" s="8">
        <f>IF(B11&gt;0,B11*I11,IF(C11&gt;0,C11*I11,IF(E11&gt;0,E11*F11,H11)))*Table11[[#This Row],[Percent of Time]]</f>
        <v>0</v>
      </c>
    </row>
    <row r="12" spans="1:10" x14ac:dyDescent="0.25">
      <c r="E12" s="100"/>
      <c r="F12" s="42"/>
      <c r="J12" s="8">
        <f>IF(B12&gt;0,B12*I12,IF(C12&gt;0,C12*I12,IF(E12&gt;0,E12*F12,H12)))*Table11[[#This Row],[Percent of Time]]</f>
        <v>0</v>
      </c>
    </row>
    <row r="13" spans="1:10" x14ac:dyDescent="0.25">
      <c r="E13" s="100"/>
      <c r="F13" s="42"/>
      <c r="J13" s="8">
        <f>IF(B13&gt;0,B13*I13,IF(C13&gt;0,C13*I13,IF(E13&gt;0,E13*F13,H13)))*Table11[[#This Row],[Percent of Time]]</f>
        <v>0</v>
      </c>
    </row>
    <row r="14" spans="1:10" x14ac:dyDescent="0.25">
      <c r="E14" s="100"/>
      <c r="F14" s="42"/>
      <c r="J14" s="8">
        <f>IF(B14&gt;0,B14*I14,IF(C14&gt;0,C14*I14,IF(E14&gt;0,E14*F14,H14)))*Table11[[#This Row],[Percent of Time]]</f>
        <v>0</v>
      </c>
    </row>
    <row r="15" spans="1:10" x14ac:dyDescent="0.25">
      <c r="E15" s="100"/>
      <c r="F15" s="42"/>
      <c r="J15" s="8">
        <f>IF(B15&gt;0,B15*I15,IF(C15&gt;0,C15*I15,IF(E15&gt;0,E15*F15,H15)))*Table11[[#This Row],[Percent of Time]]</f>
        <v>0</v>
      </c>
    </row>
    <row r="16" spans="1:10" x14ac:dyDescent="0.25">
      <c r="E16" s="100"/>
      <c r="F16" s="42"/>
      <c r="J16" s="8">
        <f>IF(B16&gt;0,B16*I16,IF(C16&gt;0,C16*I16,IF(E16&gt;0,E16*F16,H16)))*Table11[[#This Row],[Percent of Time]]</f>
        <v>0</v>
      </c>
    </row>
    <row r="17" spans="5:10" x14ac:dyDescent="0.25">
      <c r="E17" s="100"/>
      <c r="F17" s="42"/>
      <c r="J17" s="8">
        <f>IF(B17&gt;0,B17*I17,IF(C17&gt;0,C17*I17,IF(E17&gt;0,E17*F17,H17)))*Table11[[#This Row],[Percent of Time]]</f>
        <v>0</v>
      </c>
    </row>
    <row r="18" spans="5:10" x14ac:dyDescent="0.25">
      <c r="E18" s="100"/>
      <c r="F18" s="42"/>
      <c r="J18" s="8">
        <f>IF(B18&gt;0,B18*I18,IF(C18&gt;0,C18*I18,IF(E18&gt;0,E18*F18,H18)))*Table11[[#This Row],[Percent of Time]]</f>
        <v>0</v>
      </c>
    </row>
    <row r="19" spans="5:10" x14ac:dyDescent="0.25">
      <c r="E19" s="100"/>
      <c r="F19" s="42"/>
      <c r="J19" s="8">
        <f>IF(B19&gt;0,B19*I19,IF(C19&gt;0,C19*I19,IF(E19&gt;0,E19*F19,H19)))*Table11[[#This Row],[Percent of Time]]</f>
        <v>0</v>
      </c>
    </row>
    <row r="20" spans="5:10" x14ac:dyDescent="0.25">
      <c r="E20" s="100"/>
      <c r="F20" s="42"/>
      <c r="J20" s="8">
        <f>IF(B20&gt;0,B20*I20,IF(C20&gt;0,C20*I20,IF(E20&gt;0,E20*F20,H20)))*Table11[[#This Row],[Percent of Time]]</f>
        <v>0</v>
      </c>
    </row>
    <row r="21" spans="5:10" x14ac:dyDescent="0.25">
      <c r="E21" s="100"/>
      <c r="F21" s="42"/>
      <c r="J21" s="8">
        <f>IF(B21&gt;0,B21*I21,IF(C21&gt;0,C21*I21,IF(E21&gt;0,E21*F21,H21)))*Table11[[#This Row],[Percent of Time]]</f>
        <v>0</v>
      </c>
    </row>
    <row r="22" spans="5:10" x14ac:dyDescent="0.25">
      <c r="E22" s="100"/>
      <c r="F22" s="42"/>
      <c r="J22" s="8">
        <f>IF(B22&gt;0,B22*I22,IF(C22&gt;0,C22*I22,IF(E22&gt;0,E22*F22,H22)))*Table11[[#This Row],[Percent of Time]]</f>
        <v>0</v>
      </c>
    </row>
    <row r="23" spans="5:10" x14ac:dyDescent="0.25">
      <c r="E23" s="100"/>
      <c r="F23" s="42"/>
      <c r="J23" s="8">
        <f>IF(B23&gt;0,B23*I23,IF(C23&gt;0,C23*I23,IF(E23&gt;0,E23*F23,H23)))*Table11[[#This Row],[Percent of Time]]</f>
        <v>0</v>
      </c>
    </row>
    <row r="24" spans="5:10" x14ac:dyDescent="0.25">
      <c r="E24" s="100"/>
      <c r="F24" s="42"/>
      <c r="J24" s="8">
        <f>IF(B24&gt;0,B24*I24,IF(C24&gt;0,C24*I24,IF(E24&gt;0,E24*F24,H24)))*Table11[[#This Row],[Percent of Time]]</f>
        <v>0</v>
      </c>
    </row>
    <row r="25" spans="5:10" x14ac:dyDescent="0.25">
      <c r="E25" s="100"/>
      <c r="F25" s="42"/>
      <c r="J25" s="8">
        <f>IF(B25&gt;0,B25*I25,IF(C25&gt;0,C25*I25,IF(E25&gt;0,E25*F25,H25)))*Table11[[#This Row],[Percent of Time]]</f>
        <v>0</v>
      </c>
    </row>
    <row r="26" spans="5:10" x14ac:dyDescent="0.25">
      <c r="E26" s="100"/>
      <c r="F26" s="42"/>
      <c r="J26" s="8">
        <f>IF(B26&gt;0,B26*I26,IF(C26&gt;0,C26*I26,IF(E26&gt;0,E26*F26,H26)))*Table11[[#This Row],[Percent of Time]]</f>
        <v>0</v>
      </c>
    </row>
    <row r="27" spans="5:10" x14ac:dyDescent="0.25">
      <c r="E27" s="100"/>
      <c r="F27" s="42"/>
      <c r="J27" s="8">
        <f>IF(B27&gt;0,B27*I27,IF(C27&gt;0,C27*I27,IF(E27&gt;0,E27*F27,H27)))*Table11[[#This Row],[Percent of Time]]</f>
        <v>0</v>
      </c>
    </row>
    <row r="28" spans="5:10" x14ac:dyDescent="0.25">
      <c r="E28" s="100"/>
      <c r="F28" s="42"/>
      <c r="J28" s="8">
        <f>IF(B28&gt;0,B28*I28,IF(C28&gt;0,C28*I28,IF(E28&gt;0,E28*F28,H28)))*Table11[[#This Row],[Percent of Time]]</f>
        <v>0</v>
      </c>
    </row>
    <row r="29" spans="5:10" x14ac:dyDescent="0.25">
      <c r="E29" s="100"/>
      <c r="F29" s="42"/>
      <c r="J29" s="8">
        <f>IF(B29&gt;0,B29*I29,IF(C29&gt;0,C29*I29,IF(E29&gt;0,E29*F29,H29)))*Table11[[#This Row],[Percent of Time]]</f>
        <v>0</v>
      </c>
    </row>
    <row r="30" spans="5:10" x14ac:dyDescent="0.25">
      <c r="E30" s="100"/>
      <c r="F30" s="42"/>
      <c r="J30" s="8">
        <f>IF(B30&gt;0,B30*I30,IF(C30&gt;0,C30*I30,IF(E30&gt;0,E30*F30,H30)))*Table11[[#This Row],[Percent of Time]]</f>
        <v>0</v>
      </c>
    </row>
    <row r="31" spans="5:10" x14ac:dyDescent="0.25">
      <c r="E31" s="100"/>
      <c r="F31" s="42"/>
      <c r="J31" s="8">
        <f>IF(B31&gt;0,B31*I31,IF(C31&gt;0,C31*I31,IF(E31&gt;0,E31*F31,H31)))*Table11[[#This Row],[Percent of Time]]</f>
        <v>0</v>
      </c>
    </row>
    <row r="32" spans="5:10" x14ac:dyDescent="0.25">
      <c r="E32" s="100"/>
      <c r="F32" s="42"/>
      <c r="J32" s="8">
        <f>IF(B32&gt;0,B32*I32,IF(C32&gt;0,C32*I32,IF(E32&gt;0,E32*F32,H32)))*Table11[[#This Row],[Percent of Time]]</f>
        <v>0</v>
      </c>
    </row>
    <row r="33" spans="5:10" x14ac:dyDescent="0.25">
      <c r="E33" s="100"/>
      <c r="F33" s="42"/>
      <c r="J33" s="8">
        <f>IF(B33&gt;0,B33*I33,IF(C33&gt;0,C33*I33,IF(E33&gt;0,E33*F33,H33)))*Table11[[#This Row],[Percent of Time]]</f>
        <v>0</v>
      </c>
    </row>
    <row r="34" spans="5:10" x14ac:dyDescent="0.25">
      <c r="E34" s="100"/>
      <c r="F34" s="42"/>
      <c r="J34" s="8">
        <f>IF(B34&gt;0,B34*I34,IF(C34&gt;0,C34*I34,IF(E34&gt;0,E34*F34,H34)))*Table11[[#This Row],[Percent of Time]]</f>
        <v>0</v>
      </c>
    </row>
    <row r="35" spans="5:10" x14ac:dyDescent="0.25">
      <c r="E35" s="100"/>
      <c r="F35" s="42"/>
      <c r="J35" s="8">
        <f>IF(B35&gt;0,B35*I35,IF(C35&gt;0,C35*I35,IF(E35&gt;0,E35*F35,H35)))*Table11[[#This Row],[Percent of Time]]</f>
        <v>0</v>
      </c>
    </row>
    <row r="36" spans="5:10" x14ac:dyDescent="0.25">
      <c r="E36" s="100"/>
      <c r="F36" s="42"/>
      <c r="J36" s="8">
        <f>IF(B36&gt;0,B36*I36,IF(C36&gt;0,C36*I36,IF(E36&gt;0,E36*F36,H36)))*Table11[[#This Row],[Percent of Time]]</f>
        <v>0</v>
      </c>
    </row>
    <row r="37" spans="5:10" x14ac:dyDescent="0.25">
      <c r="E37" s="100"/>
      <c r="F37" s="42"/>
      <c r="J37" s="8">
        <f>IF(B37&gt;0,B37*I37,IF(C37&gt;0,C37*I37,IF(E37&gt;0,E37*F37,H37)))*Table11[[#This Row],[Percent of Time]]</f>
        <v>0</v>
      </c>
    </row>
    <row r="38" spans="5:10" x14ac:dyDescent="0.25">
      <c r="E38" s="100"/>
      <c r="F38" s="42"/>
      <c r="J38" s="8">
        <f>IF(B38&gt;0,B38*I38,IF(C38&gt;0,C38*I38,IF(E38&gt;0,E38*F38,H38)))*Table11[[#This Row],[Percent of Time]]</f>
        <v>0</v>
      </c>
    </row>
    <row r="39" spans="5:10" x14ac:dyDescent="0.25">
      <c r="E39" s="100"/>
      <c r="F39" s="42"/>
      <c r="J39" s="8">
        <f>IF(B39&gt;0,B39*I39,IF(C39&gt;0,C39*I39,IF(E39&gt;0,E39*F39,H39)))*Table11[[#This Row],[Percent of Time]]</f>
        <v>0</v>
      </c>
    </row>
    <row r="40" spans="5:10" x14ac:dyDescent="0.25">
      <c r="E40" s="100"/>
      <c r="F40" s="42"/>
      <c r="J40" s="8">
        <f>IF(B40&gt;0,B40*I40,IF(C40&gt;0,C40*I40,IF(E40&gt;0,E40*F40,H40)))*Table11[[#This Row],[Percent of Time]]</f>
        <v>0</v>
      </c>
    </row>
    <row r="41" spans="5:10" x14ac:dyDescent="0.25">
      <c r="E41" s="100"/>
      <c r="F41" s="42"/>
      <c r="J41" s="8">
        <f>IF(B41&gt;0,B41*I41,IF(C41&gt;0,C41*I41,IF(E41&gt;0,E41*F41,H41)))*Table11[[#This Row],[Percent of Time]]</f>
        <v>0</v>
      </c>
    </row>
    <row r="42" spans="5:10" x14ac:dyDescent="0.25">
      <c r="E42" s="100"/>
      <c r="F42" s="42"/>
      <c r="J42" s="8">
        <f>IF(B42&gt;0,B42*I42,IF(C42&gt;0,C42*I42,IF(E42&gt;0,E42*F42,H42)))*Table11[[#This Row],[Percent of Time]]</f>
        <v>0</v>
      </c>
    </row>
    <row r="43" spans="5:10" x14ac:dyDescent="0.25">
      <c r="E43" s="100"/>
      <c r="F43" s="42"/>
      <c r="J43" s="8">
        <f>IF(B43&gt;0,B43*I43,IF(C43&gt;0,C43*I43,IF(E43&gt;0,E43*F43,H43)))*Table11[[#This Row],[Percent of Time]]</f>
        <v>0</v>
      </c>
    </row>
    <row r="44" spans="5:10" x14ac:dyDescent="0.25">
      <c r="E44" s="100"/>
      <c r="F44" s="42"/>
      <c r="J44" s="8">
        <f>IF(B44&gt;0,B44*I44,IF(C44&gt;0,C44*I44,IF(E44&gt;0,E44*F44,H44)))*Table11[[#This Row],[Percent of Time]]</f>
        <v>0</v>
      </c>
    </row>
    <row r="45" spans="5:10" x14ac:dyDescent="0.25">
      <c r="E45" s="100"/>
      <c r="F45" s="42"/>
      <c r="J45" s="8">
        <f>IF(B45&gt;0,B45*I45,IF(C45&gt;0,C45*I45,IF(E45&gt;0,E45*F45,H45)))*Table11[[#This Row],[Percent of Time]]</f>
        <v>0</v>
      </c>
    </row>
    <row r="46" spans="5:10" x14ac:dyDescent="0.25">
      <c r="E46" s="100"/>
      <c r="F46" s="42"/>
      <c r="J46" s="8">
        <f>IF(B46&gt;0,B46*I46,IF(C46&gt;0,C46*I46,IF(E46&gt;0,E46*F46,H46)))*Table11[[#This Row],[Percent of Time]]</f>
        <v>0</v>
      </c>
    </row>
    <row r="47" spans="5:10" x14ac:dyDescent="0.25">
      <c r="E47" s="100"/>
      <c r="F47" s="42"/>
      <c r="J47" s="8">
        <f>IF(B47&gt;0,B47*I47,IF(C47&gt;0,C47*I47,IF(E47&gt;0,E47*F47,H47)))*Table11[[#This Row],[Percent of Time]]</f>
        <v>0</v>
      </c>
    </row>
    <row r="48" spans="5:10" x14ac:dyDescent="0.25">
      <c r="E48" s="100"/>
      <c r="F48" s="42"/>
      <c r="J48" s="8">
        <f>IF(B48&gt;0,B48*I48,IF(C48&gt;0,C48*I48,IF(E48&gt;0,E48*F48,H48)))*Table11[[#This Row],[Percent of Time]]</f>
        <v>0</v>
      </c>
    </row>
    <row r="49" spans="5:10" x14ac:dyDescent="0.25">
      <c r="E49" s="100"/>
      <c r="F49" s="42"/>
      <c r="J49" s="8">
        <f>IF(B49&gt;0,B49*I49,IF(C49&gt;0,C49*I49,IF(E49&gt;0,E49*F49,H49)))*Table11[[#This Row],[Percent of Time]]</f>
        <v>0</v>
      </c>
    </row>
    <row r="50" spans="5:10" x14ac:dyDescent="0.25">
      <c r="E50" s="100"/>
      <c r="F50" s="42"/>
      <c r="J50" s="8">
        <f>IF(B50&gt;0,B50*I50,IF(C50&gt;0,C50*I50,IF(E50&gt;0,E50*F50,H50)))*Table11[[#This Row],[Percent of Time]]</f>
        <v>0</v>
      </c>
    </row>
    <row r="51" spans="5:10" x14ac:dyDescent="0.25">
      <c r="E51" s="100"/>
      <c r="F51" s="42"/>
      <c r="J51" s="8">
        <f>IF(B51&gt;0,B51*I51,IF(C51&gt;0,C51*I51,IF(E51&gt;0,E51*F51,H51)))*Table11[[#This Row],[Percent of Time]]</f>
        <v>0</v>
      </c>
    </row>
    <row r="52" spans="5:10" x14ac:dyDescent="0.25">
      <c r="E52" s="100"/>
      <c r="F52" s="42"/>
      <c r="J52" s="8">
        <f>IF(B52&gt;0,B52*I52,IF(C52&gt;0,C52*I52,IF(E52&gt;0,E52*F52,H52)))*Table11[[#This Row],[Percent of Time]]</f>
        <v>0</v>
      </c>
    </row>
    <row r="53" spans="5:10" x14ac:dyDescent="0.25">
      <c r="E53" s="100"/>
      <c r="F53" s="42"/>
      <c r="J53" s="8">
        <f>IF(B53&gt;0,B53*I53,IF(C53&gt;0,C53*I53,IF(E53&gt;0,E53*F53,H53)))*Table11[[#This Row],[Percent of Time]]</f>
        <v>0</v>
      </c>
    </row>
    <row r="54" spans="5:10" x14ac:dyDescent="0.25">
      <c r="E54" s="100"/>
      <c r="F54" s="42"/>
      <c r="J54" s="8">
        <f>IF(B54&gt;0,B54*I54,IF(C54&gt;0,C54*I54,IF(E54&gt;0,E54*F54,H54)))*Table11[[#This Row],[Percent of Time]]</f>
        <v>0</v>
      </c>
    </row>
    <row r="55" spans="5:10" x14ac:dyDescent="0.25">
      <c r="E55" s="100"/>
      <c r="F55" s="42"/>
      <c r="J55" s="8">
        <f>IF(B55&gt;0,B55*I55,IF(C55&gt;0,C55*I55,IF(E55&gt;0,E55*F55,H55)))*Table11[[#This Row],[Percent of Time]]</f>
        <v>0</v>
      </c>
    </row>
    <row r="56" spans="5:10" x14ac:dyDescent="0.25">
      <c r="E56" s="100"/>
      <c r="F56" s="42"/>
      <c r="J56" s="8">
        <f>IF(B56&gt;0,B56*I56,IF(C56&gt;0,C56*I56,IF(E56&gt;0,E56*F56,H56)))*Table11[[#This Row],[Percent of Time]]</f>
        <v>0</v>
      </c>
    </row>
    <row r="57" spans="5:10" x14ac:dyDescent="0.25">
      <c r="E57" s="100"/>
      <c r="F57" s="42"/>
      <c r="J57" s="8">
        <f>IF(B57&gt;0,B57*I57,IF(C57&gt;0,C57*I57,IF(E57&gt;0,E57*F57,H57)))*Table11[[#This Row],[Percent of Time]]</f>
        <v>0</v>
      </c>
    </row>
    <row r="58" spans="5:10" x14ac:dyDescent="0.25">
      <c r="E58" s="100"/>
      <c r="F58" s="42"/>
      <c r="J58" s="8">
        <f>IF(B58&gt;0,B58*I58,IF(C58&gt;0,C58*I58,IF(E58&gt;0,E58*F58,H58)))*Table11[[#This Row],[Percent of Time]]</f>
        <v>0</v>
      </c>
    </row>
    <row r="59" spans="5:10" x14ac:dyDescent="0.25">
      <c r="E59" s="100"/>
      <c r="F59" s="42"/>
      <c r="J59" s="8">
        <f>IF(B59&gt;0,B59*I59,IF(C59&gt;0,C59*I59,IF(E59&gt;0,E59*F59,H59)))*Table11[[#This Row],[Percent of Time]]</f>
        <v>0</v>
      </c>
    </row>
    <row r="60" spans="5:10" x14ac:dyDescent="0.25">
      <c r="E60" s="100"/>
      <c r="F60" s="42"/>
      <c r="J60" s="8">
        <f>IF(B60&gt;0,B60*I60,IF(C60&gt;0,C60*I60,IF(E60&gt;0,E60*F60,H60)))*Table11[[#This Row],[Percent of Time]]</f>
        <v>0</v>
      </c>
    </row>
    <row r="61" spans="5:10" x14ac:dyDescent="0.25">
      <c r="E61" s="100"/>
      <c r="F61" s="42"/>
      <c r="J61" s="8">
        <f>IF(B61&gt;0,B61*I61,IF(C61&gt;0,C61*I61,IF(E61&gt;0,E61*F61,H61)))*Table11[[#This Row],[Percent of Time]]</f>
        <v>0</v>
      </c>
    </row>
    <row r="62" spans="5:10" x14ac:dyDescent="0.25">
      <c r="E62" s="100"/>
      <c r="F62" s="42"/>
      <c r="J62" s="8">
        <f>IF(B62&gt;0,B62*I62,IF(C62&gt;0,C62*I62,IF(E62&gt;0,E62*F62,H62)))*Table11[[#This Row],[Percent of Time]]</f>
        <v>0</v>
      </c>
    </row>
    <row r="63" spans="5:10" x14ac:dyDescent="0.25">
      <c r="E63" s="100"/>
      <c r="F63" s="42"/>
      <c r="J63" s="8">
        <f>IF(B63&gt;0,B63*I63,IF(C63&gt;0,C63*I63,IF(E63&gt;0,E63*F63,H63)))*Table11[[#This Row],[Percent of Time]]</f>
        <v>0</v>
      </c>
    </row>
    <row r="64" spans="5:10" x14ac:dyDescent="0.25">
      <c r="E64" s="100"/>
      <c r="F64" s="42"/>
      <c r="J64" s="8">
        <f>IF(B64&gt;0,B64*I64,IF(C64&gt;0,C64*I64,IF(E64&gt;0,E64*F64,H64)))*Table11[[#This Row],[Percent of Time]]</f>
        <v>0</v>
      </c>
    </row>
    <row r="65" spans="5:10" x14ac:dyDescent="0.25">
      <c r="E65" s="100"/>
      <c r="F65" s="42"/>
      <c r="J65" s="8">
        <f>IF(B65&gt;0,B65*I65,IF(C65&gt;0,C65*I65,IF(E65&gt;0,E65*F65,H65)))*Table11[[#This Row],[Percent of Time]]</f>
        <v>0</v>
      </c>
    </row>
    <row r="66" spans="5:10" x14ac:dyDescent="0.25">
      <c r="E66" s="100"/>
      <c r="F66" s="42"/>
      <c r="J66" s="8">
        <f>IF(B66&gt;0,B66*I66,IF(C66&gt;0,C66*I66,IF(E66&gt;0,E66*F66,H66)))*Table11[[#This Row],[Percent of Time]]</f>
        <v>0</v>
      </c>
    </row>
    <row r="67" spans="5:10" x14ac:dyDescent="0.25">
      <c r="E67" s="100"/>
      <c r="F67" s="42"/>
      <c r="J67" s="8">
        <f>IF(B67&gt;0,B67*I67,IF(C67&gt;0,C67*I67,IF(E67&gt;0,E67*F67,H67)))*Table11[[#This Row],[Percent of Time]]</f>
        <v>0</v>
      </c>
    </row>
    <row r="68" spans="5:10" x14ac:dyDescent="0.25">
      <c r="E68" s="100"/>
      <c r="F68" s="42"/>
      <c r="J68" s="8">
        <f>IF(B68&gt;0,B68*I68,IF(C68&gt;0,C68*I68,IF(E68&gt;0,E68*F68,H68)))*Table11[[#This Row],[Percent of Time]]</f>
        <v>0</v>
      </c>
    </row>
    <row r="69" spans="5:10" x14ac:dyDescent="0.25">
      <c r="E69" s="100"/>
      <c r="F69" s="42"/>
      <c r="J69" s="8">
        <f>IF(B69&gt;0,B69*I69,IF(C69&gt;0,C69*I69,IF(E69&gt;0,E69*F69,H69)))*Table11[[#This Row],[Percent of Time]]</f>
        <v>0</v>
      </c>
    </row>
    <row r="70" spans="5:10" x14ac:dyDescent="0.25">
      <c r="E70" s="100"/>
      <c r="F70" s="42"/>
      <c r="J70" s="8">
        <f>IF(B70&gt;0,B70*I70,IF(C70&gt;0,C70*I70,IF(E70&gt;0,E70*F70,H70)))*Table11[[#This Row],[Percent of Time]]</f>
        <v>0</v>
      </c>
    </row>
    <row r="71" spans="5:10" x14ac:dyDescent="0.25">
      <c r="E71" s="100"/>
      <c r="F71" s="42"/>
      <c r="J71" s="8">
        <f>IF(B71&gt;0,B71*I71,IF(C71&gt;0,C71*I71,IF(E71&gt;0,E71*F71,H71)))*Table11[[#This Row],[Percent of Time]]</f>
        <v>0</v>
      </c>
    </row>
    <row r="72" spans="5:10" x14ac:dyDescent="0.25">
      <c r="E72" s="100"/>
      <c r="F72" s="42"/>
      <c r="J72" s="8">
        <f>IF(B72&gt;0,B72*I72,IF(C72&gt;0,C72*I72,IF(E72&gt;0,E72*F72,H72)))*Table11[[#This Row],[Percent of Time]]</f>
        <v>0</v>
      </c>
    </row>
    <row r="73" spans="5:10" x14ac:dyDescent="0.25">
      <c r="E73" s="100"/>
      <c r="F73" s="42"/>
      <c r="J73" s="8">
        <f>IF(B73&gt;0,B73*I73,IF(C73&gt;0,C73*I73,IF(E73&gt;0,E73*F73,H73)))*Table11[[#This Row],[Percent of Time]]</f>
        <v>0</v>
      </c>
    </row>
    <row r="74" spans="5:10" x14ac:dyDescent="0.25">
      <c r="E74" s="100"/>
      <c r="F74" s="42"/>
      <c r="J74" s="8">
        <f>IF(B74&gt;0,B74*I74,IF(C74&gt;0,C74*I74,IF(E74&gt;0,E74*F74,H74)))*Table11[[#This Row],[Percent of Time]]</f>
        <v>0</v>
      </c>
    </row>
    <row r="75" spans="5:10" x14ac:dyDescent="0.25">
      <c r="E75" s="100"/>
      <c r="F75" s="42"/>
      <c r="J75" s="8">
        <f>IF(B75&gt;0,B75*I75,IF(C75&gt;0,C75*I75,IF(E75&gt;0,E75*F75,H75)))*Table11[[#This Row],[Percent of Time]]</f>
        <v>0</v>
      </c>
    </row>
    <row r="76" spans="5:10" x14ac:dyDescent="0.25">
      <c r="E76" s="100"/>
      <c r="F76" s="42"/>
      <c r="J76" s="8">
        <f>IF(B76&gt;0,B76*I76,IF(C76&gt;0,C76*I76,IF(E76&gt;0,E76*F76,H76)))*Table11[[#This Row],[Percent of Time]]</f>
        <v>0</v>
      </c>
    </row>
    <row r="77" spans="5:10" x14ac:dyDescent="0.25">
      <c r="E77" s="100"/>
      <c r="F77" s="42"/>
      <c r="J77" s="8">
        <f>IF(B77&gt;0,B77*I77,IF(C77&gt;0,C77*I77,IF(E77&gt;0,E77*F77,H77)))*Table11[[#This Row],[Percent of Time]]</f>
        <v>0</v>
      </c>
    </row>
    <row r="78" spans="5:10" x14ac:dyDescent="0.25">
      <c r="E78" s="100"/>
      <c r="F78" s="42"/>
      <c r="J78" s="8">
        <f>IF(B78&gt;0,B78*I78,IF(C78&gt;0,C78*I78,IF(E78&gt;0,E78*F78,H78)))*Table11[[#This Row],[Percent of Time]]</f>
        <v>0</v>
      </c>
    </row>
    <row r="79" spans="5:10" x14ac:dyDescent="0.25">
      <c r="E79" s="100"/>
      <c r="F79" s="42"/>
      <c r="J79" s="8">
        <f>IF(B79&gt;0,B79*I79,IF(C79&gt;0,C79*I79,IF(E79&gt;0,E79*F79,H79)))*Table11[[#This Row],[Percent of Time]]</f>
        <v>0</v>
      </c>
    </row>
    <row r="80" spans="5:10" x14ac:dyDescent="0.25">
      <c r="E80" s="100"/>
      <c r="F80" s="42"/>
      <c r="J80" s="8">
        <f>IF(B80&gt;0,B80*I80,IF(C80&gt;0,C80*I80,IF(E80&gt;0,E80*F80,H80)))*Table11[[#This Row],[Percent of Time]]</f>
        <v>0</v>
      </c>
    </row>
    <row r="81" spans="5:10" x14ac:dyDescent="0.25">
      <c r="E81" s="100"/>
      <c r="F81" s="42"/>
      <c r="J81" s="8">
        <f>IF(B81&gt;0,B81*I81,IF(C81&gt;0,C81*I81,IF(E81&gt;0,E81*F81,H81)))*Table11[[#This Row],[Percent of Time]]</f>
        <v>0</v>
      </c>
    </row>
    <row r="82" spans="5:10" x14ac:dyDescent="0.25">
      <c r="E82" s="100"/>
      <c r="F82" s="42"/>
      <c r="J82" s="8">
        <f>IF(B82&gt;0,B82*I82,IF(C82&gt;0,C82*I82,IF(E82&gt;0,E82*F82,H82)))*Table11[[#This Row],[Percent of Time]]</f>
        <v>0</v>
      </c>
    </row>
    <row r="83" spans="5:10" x14ac:dyDescent="0.25">
      <c r="E83" s="100"/>
      <c r="F83" s="42"/>
      <c r="J83" s="8">
        <f>IF(B83&gt;0,B83*I83,IF(C83&gt;0,C83*I83,IF(E83&gt;0,E83*F83,H83)))*Table11[[#This Row],[Percent of Time]]</f>
        <v>0</v>
      </c>
    </row>
    <row r="84" spans="5:10" x14ac:dyDescent="0.25">
      <c r="E84" s="100"/>
      <c r="F84" s="42"/>
      <c r="J84" s="8">
        <f>IF(B84&gt;0,B84*I84,IF(C84&gt;0,C84*I84,IF(E84&gt;0,E84*F84,H84)))*Table11[[#This Row],[Percent of Time]]</f>
        <v>0</v>
      </c>
    </row>
    <row r="85" spans="5:10" x14ac:dyDescent="0.25">
      <c r="E85" s="100"/>
      <c r="F85" s="42"/>
      <c r="J85" s="8">
        <f>IF(B85&gt;0,B85*I85,IF(C85&gt;0,C85*I85,IF(E85&gt;0,E85*F85,H85)))*Table11[[#This Row],[Percent of Time]]</f>
        <v>0</v>
      </c>
    </row>
    <row r="86" spans="5:10" x14ac:dyDescent="0.25">
      <c r="E86" s="100"/>
      <c r="F86" s="42"/>
      <c r="J86" s="8">
        <f>IF(B86&gt;0,B86*I86,IF(C86&gt;0,C86*I86,IF(E86&gt;0,E86*F86,H86)))*Table11[[#This Row],[Percent of Time]]</f>
        <v>0</v>
      </c>
    </row>
    <row r="87" spans="5:10" x14ac:dyDescent="0.25">
      <c r="E87" s="100"/>
      <c r="F87" s="42"/>
      <c r="J87" s="8">
        <f>IF(B87&gt;0,B87*I87,IF(C87&gt;0,C87*I87,IF(E87&gt;0,E87*F87,H87)))*Table11[[#This Row],[Percent of Time]]</f>
        <v>0</v>
      </c>
    </row>
    <row r="88" spans="5:10" x14ac:dyDescent="0.25">
      <c r="E88" s="100"/>
      <c r="F88" s="42"/>
      <c r="J88" s="8">
        <f>IF(B88&gt;0,B88*I88,IF(C88&gt;0,C88*I88,IF(E88&gt;0,E88*F88,H88)))*Table11[[#This Row],[Percent of Time]]</f>
        <v>0</v>
      </c>
    </row>
    <row r="89" spans="5:10" x14ac:dyDescent="0.25">
      <c r="E89" s="100"/>
      <c r="F89" s="42"/>
      <c r="J89" s="8">
        <f>IF(B89&gt;0,B89*I89,IF(C89&gt;0,C89*I89,IF(E89&gt;0,E89*F89,H89)))*Table11[[#This Row],[Percent of Time]]</f>
        <v>0</v>
      </c>
    </row>
    <row r="90" spans="5:10" x14ac:dyDescent="0.25">
      <c r="E90" s="100"/>
      <c r="F90" s="42"/>
      <c r="J90" s="8">
        <f>IF(B90&gt;0,B90*I90,IF(C90&gt;0,C90*I90,IF(E90&gt;0,E90*F90,H90)))*Table11[[#This Row],[Percent of Time]]</f>
        <v>0</v>
      </c>
    </row>
    <row r="91" spans="5:10" x14ac:dyDescent="0.25">
      <c r="E91" s="100"/>
      <c r="F91" s="42"/>
      <c r="J91" s="8">
        <f>IF(B91&gt;0,B91*I91,IF(C91&gt;0,C91*I91,IF(E91&gt;0,E91*F91,H91)))*Table11[[#This Row],[Percent of Time]]</f>
        <v>0</v>
      </c>
    </row>
    <row r="92" spans="5:10" x14ac:dyDescent="0.25">
      <c r="E92" s="100"/>
      <c r="F92" s="42"/>
      <c r="J92" s="8">
        <f>IF(B92&gt;0,B92*I92,IF(C92&gt;0,C92*I92,IF(E92&gt;0,E92*F92,H92)))*Table11[[#This Row],[Percent of Time]]</f>
        <v>0</v>
      </c>
    </row>
    <row r="93" spans="5:10" x14ac:dyDescent="0.25">
      <c r="E93" s="100"/>
      <c r="F93" s="42"/>
      <c r="J93" s="8">
        <f>IF(B93&gt;0,B93*I93,IF(C93&gt;0,C93*I93,IF(E93&gt;0,E93*F93,H93)))*Table11[[#This Row],[Percent of Time]]</f>
        <v>0</v>
      </c>
    </row>
    <row r="94" spans="5:10" x14ac:dyDescent="0.25">
      <c r="E94" s="100"/>
      <c r="F94" s="42"/>
      <c r="J94" s="8">
        <f>IF(B94&gt;0,B94*I94,IF(C94&gt;0,C94*I94,IF(E94&gt;0,E94*F94,H94)))*Table11[[#This Row],[Percent of Time]]</f>
        <v>0</v>
      </c>
    </row>
    <row r="95" spans="5:10" x14ac:dyDescent="0.25">
      <c r="E95" s="100"/>
      <c r="F95" s="42"/>
      <c r="J95" s="8">
        <f>IF(B95&gt;0,B95*I95,IF(C95&gt;0,C95*I95,IF(E95&gt;0,E95*F95,H95)))*Table11[[#This Row],[Percent of Time]]</f>
        <v>0</v>
      </c>
    </row>
    <row r="96" spans="5:10" x14ac:dyDescent="0.25">
      <c r="E96" s="100"/>
      <c r="F96" s="42"/>
      <c r="J96" s="8">
        <f>IF(B96&gt;0,B96*I96,IF(C96&gt;0,C96*I96,IF(E96&gt;0,E96*F96,H96)))*Table11[[#This Row],[Percent of Time]]</f>
        <v>0</v>
      </c>
    </row>
    <row r="97" spans="5:10" x14ac:dyDescent="0.25">
      <c r="E97" s="100"/>
      <c r="F97" s="42"/>
      <c r="J97" s="8">
        <f>IF(B97&gt;0,B97*I97,IF(C97&gt;0,C97*I97,IF(E97&gt;0,E97*F97,H97)))*Table11[[#This Row],[Percent of Time]]</f>
        <v>0</v>
      </c>
    </row>
    <row r="98" spans="5:10" x14ac:dyDescent="0.25">
      <c r="E98" s="100"/>
      <c r="F98" s="42"/>
      <c r="J98" s="8">
        <f>IF(B98&gt;0,B98*I98,IF(C98&gt;0,C98*I98,IF(E98&gt;0,E98*F98,H98)))*Table11[[#This Row],[Percent of Time]]</f>
        <v>0</v>
      </c>
    </row>
    <row r="99" spans="5:10" x14ac:dyDescent="0.25">
      <c r="E99" s="100"/>
      <c r="F99" s="42"/>
      <c r="J99" s="8">
        <f>IF(B99&gt;0,B99*I99,IF(C99&gt;0,C99*I99,IF(E99&gt;0,E99*F99,H99)))*Table11[[#This Row],[Percent of Time]]</f>
        <v>0</v>
      </c>
    </row>
    <row r="100" spans="5:10" x14ac:dyDescent="0.25">
      <c r="E100" s="100"/>
      <c r="F100" s="42"/>
      <c r="J100" s="8">
        <f>IF(B100&gt;0,B100*I100,IF(C100&gt;0,C100*I100,IF(E100&gt;0,E100*F100,H100)))*Table11[[#This Row],[Percent of Time]]</f>
        <v>0</v>
      </c>
    </row>
    <row r="101" spans="5:10" x14ac:dyDescent="0.25">
      <c r="E101" s="100"/>
      <c r="F101" s="42"/>
      <c r="J101" s="8">
        <f>IF(B101&gt;0,B101*I101,IF(C101&gt;0,C101*I101,IF(E101&gt;0,E101*F101,H101)))*Table11[[#This Row],[Percent of Time]]</f>
        <v>0</v>
      </c>
    </row>
    <row r="102" spans="5:10" x14ac:dyDescent="0.25">
      <c r="E102" s="100"/>
      <c r="F102" s="42"/>
      <c r="J102" s="8">
        <f>IF(B102&gt;0,B102*I102,IF(C102&gt;0,C102*I102,IF(E102&gt;0,E102*F102,H102)))*Table11[[#This Row],[Percent of Time]]</f>
        <v>0</v>
      </c>
    </row>
    <row r="103" spans="5:10" x14ac:dyDescent="0.25">
      <c r="E103" s="100"/>
      <c r="F103" s="42"/>
      <c r="J103" s="8">
        <f>IF(B103&gt;0,B103*I103,IF(C103&gt;0,C103*I103,IF(E103&gt;0,E103*F103,H103)))*Table11[[#This Row],[Percent of Time]]</f>
        <v>0</v>
      </c>
    </row>
    <row r="104" spans="5:10" x14ac:dyDescent="0.25">
      <c r="E104" s="100"/>
      <c r="F104" s="42"/>
      <c r="J104" s="8">
        <f>IF(B104&gt;0,B104*I104,IF(C104&gt;0,C104*I104,IF(E104&gt;0,E104*F104,H104)))*Table11[[#This Row],[Percent of Time]]</f>
        <v>0</v>
      </c>
    </row>
    <row r="105" spans="5:10" x14ac:dyDescent="0.25">
      <c r="E105" s="100"/>
      <c r="F105" s="42"/>
      <c r="J105" s="8">
        <f>IF(B105&gt;0,B105*I105,IF(C105&gt;0,C105*I105,IF(E105&gt;0,E105*F105,H105)))*Table11[[#This Row],[Percent of Time]]</f>
        <v>0</v>
      </c>
    </row>
    <row r="106" spans="5:10" x14ac:dyDescent="0.25">
      <c r="E106" s="100"/>
      <c r="F106" s="42"/>
      <c r="J106" s="8">
        <f>IF(B106&gt;0,B106*I106,IF(C106&gt;0,C106*I106,IF(E106&gt;0,E106*F106,H106)))*Table11[[#This Row],[Percent of Time]]</f>
        <v>0</v>
      </c>
    </row>
    <row r="107" spans="5:10" x14ac:dyDescent="0.25">
      <c r="E107" s="100"/>
      <c r="F107" s="42"/>
      <c r="J107" s="8">
        <f>IF(B107&gt;0,B107*I107,IF(C107&gt;0,C107*I107,IF(E107&gt;0,E107*F107,H107)))*Table11[[#This Row],[Percent of Time]]</f>
        <v>0</v>
      </c>
    </row>
    <row r="108" spans="5:10" x14ac:dyDescent="0.25">
      <c r="E108" s="100"/>
      <c r="F108" s="42"/>
      <c r="J108" s="8">
        <f>IF(B108&gt;0,B108*I108,IF(C108&gt;0,C108*I108,IF(E108&gt;0,E108*F108,H108)))*Table11[[#This Row],[Percent of Time]]</f>
        <v>0</v>
      </c>
    </row>
    <row r="109" spans="5:10" x14ac:dyDescent="0.25">
      <c r="E109" s="100"/>
      <c r="F109" s="42"/>
      <c r="J109" s="8">
        <f>IF(B109&gt;0,B109*I109,IF(C109&gt;0,C109*I109,IF(E109&gt;0,E109*F109,H109)))*Table11[[#This Row],[Percent of Time]]</f>
        <v>0</v>
      </c>
    </row>
    <row r="110" spans="5:10" x14ac:dyDescent="0.25">
      <c r="E110" s="100"/>
      <c r="F110" s="42"/>
      <c r="J110" s="8">
        <f>IF(B110&gt;0,B110*I110,IF(C110&gt;0,C110*I110,IF(E110&gt;0,E110*F110,H110)))*Table11[[#This Row],[Percent of Time]]</f>
        <v>0</v>
      </c>
    </row>
    <row r="111" spans="5:10" x14ac:dyDescent="0.25">
      <c r="E111" s="100"/>
      <c r="F111" s="42"/>
      <c r="J111" s="8">
        <f>IF(B111&gt;0,B111*I111,IF(C111&gt;0,C111*I111,IF(E111&gt;0,E111*F111,H111)))*Table11[[#This Row],[Percent of Time]]</f>
        <v>0</v>
      </c>
    </row>
    <row r="112" spans="5:10" x14ac:dyDescent="0.25">
      <c r="E112" s="100"/>
      <c r="F112" s="42"/>
      <c r="J112" s="8">
        <f>IF(B112&gt;0,B112*I112,IF(C112&gt;0,C112*I112,IF(E112&gt;0,E112*F112,H112)))*Table11[[#This Row],[Percent of Time]]</f>
        <v>0</v>
      </c>
    </row>
    <row r="113" spans="5:10" x14ac:dyDescent="0.25">
      <c r="E113" s="100"/>
      <c r="F113" s="42"/>
      <c r="J113" s="8">
        <f>IF(B113&gt;0,B113*I113,IF(C113&gt;0,C113*I113,IF(E113&gt;0,E113*F113,H113)))*Table11[[#This Row],[Percent of Time]]</f>
        <v>0</v>
      </c>
    </row>
    <row r="114" spans="5:10" x14ac:dyDescent="0.25">
      <c r="E114" s="100"/>
      <c r="F114" s="42"/>
      <c r="J114" s="8">
        <f>IF(B114&gt;0,B114*I114,IF(C114&gt;0,C114*I114,IF(E114&gt;0,E114*F114,H114)))*Table11[[#This Row],[Percent of Time]]</f>
        <v>0</v>
      </c>
    </row>
    <row r="115" spans="5:10" x14ac:dyDescent="0.25">
      <c r="E115" s="100"/>
      <c r="F115" s="42"/>
      <c r="J115" s="8">
        <f>IF(B115&gt;0,B115*I115,IF(C115&gt;0,C115*I115,IF(E115&gt;0,E115*F115,H115)))*Table11[[#This Row],[Percent of Time]]</f>
        <v>0</v>
      </c>
    </row>
    <row r="116" spans="5:10" x14ac:dyDescent="0.25">
      <c r="E116" s="100"/>
      <c r="F116" s="42"/>
      <c r="J116" s="8">
        <f>IF(B116&gt;0,B116*I116,IF(C116&gt;0,C116*I116,IF(E116&gt;0,E116*F116,H116)))*Table11[[#This Row],[Percent of Time]]</f>
        <v>0</v>
      </c>
    </row>
    <row r="117" spans="5:10" x14ac:dyDescent="0.25">
      <c r="E117" s="100"/>
      <c r="F117" s="42"/>
      <c r="J117" s="8">
        <f>IF(B117&gt;0,B117*I117,IF(C117&gt;0,C117*I117,IF(E117&gt;0,E117*F117,H117)))*Table11[[#This Row],[Percent of Time]]</f>
        <v>0</v>
      </c>
    </row>
    <row r="118" spans="5:10" x14ac:dyDescent="0.25">
      <c r="E118" s="100"/>
      <c r="F118" s="42"/>
      <c r="J118" s="8">
        <f>IF(B118&gt;0,B118*I118,IF(C118&gt;0,C118*I118,IF(E118&gt;0,E118*F118,H118)))*Table11[[#This Row],[Percent of Time]]</f>
        <v>0</v>
      </c>
    </row>
    <row r="119" spans="5:10" x14ac:dyDescent="0.25">
      <c r="E119" s="100"/>
      <c r="F119" s="42"/>
      <c r="J119" s="8">
        <f>IF(B119&gt;0,B119*I119,IF(C119&gt;0,C119*I119,IF(E119&gt;0,E119*F119,H119)))*Table11[[#This Row],[Percent of Time]]</f>
        <v>0</v>
      </c>
    </row>
    <row r="120" spans="5:10" x14ac:dyDescent="0.25">
      <c r="E120" s="100"/>
      <c r="F120" s="42"/>
      <c r="J120" s="8">
        <f>IF(B120&gt;0,B120*I120,IF(C120&gt;0,C120*I120,IF(E120&gt;0,E120*F120,H120)))*Table11[[#This Row],[Percent of Time]]</f>
        <v>0</v>
      </c>
    </row>
    <row r="121" spans="5:10" x14ac:dyDescent="0.25">
      <c r="E121" s="100"/>
      <c r="F121" s="42"/>
      <c r="J121" s="8">
        <f>IF(B121&gt;0,B121*I121,IF(C121&gt;0,C121*I121,IF(E121&gt;0,E121*F121,H121)))*Table11[[#This Row],[Percent of Time]]</f>
        <v>0</v>
      </c>
    </row>
    <row r="122" spans="5:10" x14ac:dyDescent="0.25">
      <c r="E122" s="100"/>
      <c r="F122" s="42"/>
      <c r="J122" s="8">
        <f>IF(B122&gt;0,B122*I122,IF(C122&gt;0,C122*I122,IF(E122&gt;0,E122*F122,H122)))*Table11[[#This Row],[Percent of Time]]</f>
        <v>0</v>
      </c>
    </row>
    <row r="123" spans="5:10" x14ac:dyDescent="0.25">
      <c r="E123" s="100"/>
      <c r="F123" s="42"/>
      <c r="J123" s="8">
        <f>IF(B123&gt;0,B123*I123,IF(C123&gt;0,C123*I123,IF(E123&gt;0,E123*F123,H123)))*Table11[[#This Row],[Percent of Time]]</f>
        <v>0</v>
      </c>
    </row>
    <row r="124" spans="5:10" x14ac:dyDescent="0.25">
      <c r="E124" s="100"/>
      <c r="F124" s="42"/>
      <c r="J124" s="8">
        <f>IF(B124&gt;0,B124*I124,IF(C124&gt;0,C124*I124,IF(E124&gt;0,E124*F124,H124)))*Table11[[#This Row],[Percent of Time]]</f>
        <v>0</v>
      </c>
    </row>
    <row r="125" spans="5:10" x14ac:dyDescent="0.25">
      <c r="E125" s="100"/>
      <c r="F125" s="42"/>
      <c r="J125" s="8">
        <f>IF(B125&gt;0,B125*I125,IF(C125&gt;0,C125*I125,IF(E125&gt;0,E125*F125,H125)))*Table11[[#This Row],[Percent of Time]]</f>
        <v>0</v>
      </c>
    </row>
    <row r="126" spans="5:10" x14ac:dyDescent="0.25">
      <c r="E126" s="100"/>
      <c r="F126" s="42"/>
      <c r="J126" s="8">
        <f>IF(B126&gt;0,B126*I126,IF(C126&gt;0,C126*I126,IF(E126&gt;0,E126*F126,H126)))*Table11[[#This Row],[Percent of Time]]</f>
        <v>0</v>
      </c>
    </row>
    <row r="127" spans="5:10" x14ac:dyDescent="0.25">
      <c r="E127" s="100"/>
      <c r="F127" s="42"/>
      <c r="J127" s="8">
        <f>IF(B127&gt;0,B127*I127,IF(C127&gt;0,C127*I127,IF(E127&gt;0,E127*F127,H127)))*Table11[[#This Row],[Percent of Time]]</f>
        <v>0</v>
      </c>
    </row>
    <row r="128" spans="5:10" x14ac:dyDescent="0.25">
      <c r="E128" s="100"/>
      <c r="F128" s="42"/>
      <c r="J128" s="8">
        <f>IF(B128&gt;0,B128*I128,IF(C128&gt;0,C128*I128,IF(E128&gt;0,E128*F128,H128)))*Table11[[#This Row],[Percent of Time]]</f>
        <v>0</v>
      </c>
    </row>
    <row r="129" spans="5:10" x14ac:dyDescent="0.25">
      <c r="E129" s="100"/>
      <c r="F129" s="42"/>
      <c r="J129" s="8">
        <f>IF(B129&gt;0,B129*I129,IF(C129&gt;0,C129*I129,IF(E129&gt;0,E129*F129,H129)))*Table11[[#This Row],[Percent of Time]]</f>
        <v>0</v>
      </c>
    </row>
    <row r="130" spans="5:10" x14ac:dyDescent="0.25">
      <c r="E130" s="100"/>
      <c r="F130" s="42"/>
      <c r="J130" s="8">
        <f>IF(B130&gt;0,B130*I130,IF(C130&gt;0,C130*I130,IF(E130&gt;0,E130*F130,H130)))*Table11[[#This Row],[Percent of Time]]</f>
        <v>0</v>
      </c>
    </row>
    <row r="131" spans="5:10" x14ac:dyDescent="0.25">
      <c r="E131" s="100"/>
      <c r="F131" s="42"/>
      <c r="J131" s="8">
        <f>IF(B131&gt;0,B131*I131,IF(C131&gt;0,C131*I131,IF(E131&gt;0,E131*F131,H131)))*Table11[[#This Row],[Percent of Time]]</f>
        <v>0</v>
      </c>
    </row>
    <row r="132" spans="5:10" x14ac:dyDescent="0.25">
      <c r="E132" s="100"/>
      <c r="F132" s="42"/>
      <c r="J132" s="8">
        <f>IF(B132&gt;0,B132*I132,IF(C132&gt;0,C132*I132,IF(E132&gt;0,E132*F132,H132)))*Table11[[#This Row],[Percent of Time]]</f>
        <v>0</v>
      </c>
    </row>
    <row r="133" spans="5:10" x14ac:dyDescent="0.25">
      <c r="E133" s="100"/>
      <c r="F133" s="42"/>
      <c r="J133" s="8">
        <f>IF(B133&gt;0,B133*I133,IF(C133&gt;0,C133*I133,IF(E133&gt;0,E133*F133,H133)))*Table11[[#This Row],[Percent of Time]]</f>
        <v>0</v>
      </c>
    </row>
    <row r="134" spans="5:10" x14ac:dyDescent="0.25">
      <c r="E134" s="100"/>
      <c r="F134" s="42"/>
      <c r="J134" s="8">
        <f>IF(B134&gt;0,B134*I134,IF(C134&gt;0,C134*I134,IF(E134&gt;0,E134*F134,H134)))*Table11[[#This Row],[Percent of Time]]</f>
        <v>0</v>
      </c>
    </row>
    <row r="135" spans="5:10" x14ac:dyDescent="0.25">
      <c r="E135" s="100"/>
      <c r="F135" s="42"/>
      <c r="J135" s="8">
        <f>IF(B135&gt;0,B135*I135,IF(C135&gt;0,C135*I135,IF(E135&gt;0,E135*F135,H135)))*Table11[[#This Row],[Percent of Time]]</f>
        <v>0</v>
      </c>
    </row>
    <row r="136" spans="5:10" x14ac:dyDescent="0.25">
      <c r="E136" s="100"/>
      <c r="F136" s="42"/>
      <c r="J136" s="8">
        <f>IF(B136&gt;0,B136*I136,IF(C136&gt;0,C136*I136,IF(E136&gt;0,E136*F136,H136)))*Table11[[#This Row],[Percent of Time]]</f>
        <v>0</v>
      </c>
    </row>
    <row r="137" spans="5:10" x14ac:dyDescent="0.25">
      <c r="E137" s="100"/>
      <c r="F137" s="42"/>
      <c r="J137" s="8">
        <f>IF(B137&gt;0,B137*I137,IF(C137&gt;0,C137*I137,IF(E137&gt;0,E137*F137,H137)))*Table11[[#This Row],[Percent of Time]]</f>
        <v>0</v>
      </c>
    </row>
    <row r="138" spans="5:10" x14ac:dyDescent="0.25">
      <c r="E138" s="100"/>
      <c r="F138" s="42"/>
      <c r="J138" s="8">
        <f>IF(B138&gt;0,B138*I138,IF(C138&gt;0,C138*I138,IF(E138&gt;0,E138*F138,H138)))*Table11[[#This Row],[Percent of Time]]</f>
        <v>0</v>
      </c>
    </row>
    <row r="139" spans="5:10" x14ac:dyDescent="0.25">
      <c r="E139" s="100"/>
      <c r="F139" s="42"/>
      <c r="J139" s="8">
        <f>IF(B139&gt;0,B139*I139,IF(C139&gt;0,C139*I139,IF(E139&gt;0,E139*F139,H139)))*Table11[[#This Row],[Percent of Time]]</f>
        <v>0</v>
      </c>
    </row>
    <row r="140" spans="5:10" x14ac:dyDescent="0.25">
      <c r="E140" s="100"/>
      <c r="F140" s="42"/>
      <c r="J140" s="8">
        <f>IF(B140&gt;0,B140*I140,IF(C140&gt;0,C140*I140,IF(E140&gt;0,E140*F140,H140)))*Table11[[#This Row],[Percent of Time]]</f>
        <v>0</v>
      </c>
    </row>
    <row r="141" spans="5:10" x14ac:dyDescent="0.25">
      <c r="E141" s="100"/>
      <c r="F141" s="42"/>
      <c r="J141" s="8">
        <f>IF(B141&gt;0,B141*I141,IF(C141&gt;0,C141*I141,IF(E141&gt;0,E141*F141,H141)))*Table11[[#This Row],[Percent of Time]]</f>
        <v>0</v>
      </c>
    </row>
    <row r="142" spans="5:10" x14ac:dyDescent="0.25">
      <c r="E142" s="100"/>
      <c r="F142" s="42"/>
      <c r="J142" s="8">
        <f>IF(B142&gt;0,B142*I142,IF(C142&gt;0,C142*I142,IF(E142&gt;0,E142*F142,H142)))*Table11[[#This Row],[Percent of Time]]</f>
        <v>0</v>
      </c>
    </row>
    <row r="143" spans="5:10" x14ac:dyDescent="0.25">
      <c r="E143" s="100"/>
      <c r="F143" s="42"/>
      <c r="J143" s="8">
        <f>IF(B143&gt;0,B143*I143,IF(C143&gt;0,C143*I143,IF(E143&gt;0,E143*F143,H143)))*Table11[[#This Row],[Percent of Time]]</f>
        <v>0</v>
      </c>
    </row>
    <row r="144" spans="5:10" x14ac:dyDescent="0.25">
      <c r="E144" s="100"/>
      <c r="F144" s="42"/>
      <c r="J144" s="8">
        <f>IF(B144&gt;0,B144*I144,IF(C144&gt;0,C144*I144,IF(E144&gt;0,E144*F144,H144)))*Table11[[#This Row],[Percent of Time]]</f>
        <v>0</v>
      </c>
    </row>
    <row r="145" spans="5:10" x14ac:dyDescent="0.25">
      <c r="E145" s="100"/>
      <c r="F145" s="42"/>
      <c r="J145" s="8">
        <f>IF(B145&gt;0,B145*I145,IF(C145&gt;0,C145*I145,IF(E145&gt;0,E145*F145,H145)))*Table11[[#This Row],[Percent of Time]]</f>
        <v>0</v>
      </c>
    </row>
    <row r="146" spans="5:10" x14ac:dyDescent="0.25">
      <c r="E146" s="100"/>
      <c r="F146" s="42"/>
      <c r="J146" s="8">
        <f>IF(B146&gt;0,B146*I146,IF(C146&gt;0,C146*I146,IF(E146&gt;0,E146*F146,H146)))*Table11[[#This Row],[Percent of Time]]</f>
        <v>0</v>
      </c>
    </row>
    <row r="147" spans="5:10" x14ac:dyDescent="0.25">
      <c r="E147" s="100"/>
      <c r="F147" s="42"/>
      <c r="J147" s="8">
        <f>IF(B147&gt;0,B147*I147,IF(C147&gt;0,C147*I147,IF(E147&gt;0,E147*F147,H147)))*Table11[[#This Row],[Percent of Time]]</f>
        <v>0</v>
      </c>
    </row>
    <row r="148" spans="5:10" x14ac:dyDescent="0.25">
      <c r="E148" s="100"/>
      <c r="F148" s="42"/>
      <c r="J148" s="8">
        <f>IF(B148&gt;0,B148*I148,IF(C148&gt;0,C148*I148,IF(E148&gt;0,E148*F148,H148)))*Table11[[#This Row],[Percent of Time]]</f>
        <v>0</v>
      </c>
    </row>
    <row r="149" spans="5:10" x14ac:dyDescent="0.25">
      <c r="E149" s="100"/>
      <c r="F149" s="42"/>
      <c r="J149" s="8">
        <f>IF(B149&gt;0,B149*I149,IF(C149&gt;0,C149*I149,IF(E149&gt;0,E149*F149,H149)))*Table11[[#This Row],[Percent of Time]]</f>
        <v>0</v>
      </c>
    </row>
    <row r="150" spans="5:10" x14ac:dyDescent="0.25">
      <c r="E150" s="100"/>
      <c r="F150" s="42"/>
      <c r="J150" s="8">
        <f>IF(B150&gt;0,B150*I150,IF(C150&gt;0,C150*I150,IF(E150&gt;0,E150*F150,H150)))*Table11[[#This Row],[Percent of Time]]</f>
        <v>0</v>
      </c>
    </row>
    <row r="151" spans="5:10" x14ac:dyDescent="0.25">
      <c r="E151" s="100"/>
      <c r="F151" s="42"/>
      <c r="J151" s="8">
        <f>IF(B151&gt;0,B151*I151,IF(C151&gt;0,C151*I151,IF(E151&gt;0,E151*F151,H151)))*Table11[[#This Row],[Percent of Time]]</f>
        <v>0</v>
      </c>
    </row>
    <row r="152" spans="5:10" x14ac:dyDescent="0.25">
      <c r="E152" s="100"/>
      <c r="F152" s="42"/>
      <c r="J152" s="8">
        <f>IF(B152&gt;0,B152*I152,IF(C152&gt;0,C152*I152,IF(E152&gt;0,E152*F152,H152)))*Table11[[#This Row],[Percent of Time]]</f>
        <v>0</v>
      </c>
    </row>
    <row r="153" spans="5:10" x14ac:dyDescent="0.25">
      <c r="E153" s="100"/>
      <c r="F153" s="42"/>
      <c r="J153" s="8">
        <f>IF(B153&gt;0,B153*I153,IF(C153&gt;0,C153*I153,IF(E153&gt;0,E153*F153,H153)))*Table11[[#This Row],[Percent of Time]]</f>
        <v>0</v>
      </c>
    </row>
    <row r="154" spans="5:10" x14ac:dyDescent="0.25">
      <c r="E154" s="100"/>
      <c r="F154" s="42"/>
      <c r="J154" s="8">
        <f>IF(B154&gt;0,B154*I154,IF(C154&gt;0,C154*I154,IF(E154&gt;0,E154*F154,H154)))*Table11[[#This Row],[Percent of Time]]</f>
        <v>0</v>
      </c>
    </row>
    <row r="155" spans="5:10" x14ac:dyDescent="0.25">
      <c r="E155" s="100"/>
      <c r="F155" s="42"/>
      <c r="J155" s="8">
        <f>IF(B155&gt;0,B155*I155,IF(C155&gt;0,C155*I155,IF(E155&gt;0,E155*F155,H155)))*Table11[[#This Row],[Percent of Time]]</f>
        <v>0</v>
      </c>
    </row>
    <row r="156" spans="5:10" x14ac:dyDescent="0.25">
      <c r="E156" s="100"/>
      <c r="F156" s="42"/>
      <c r="J156" s="8">
        <f>IF(B156&gt;0,B156*I156,IF(C156&gt;0,C156*I156,IF(E156&gt;0,E156*F156,H156)))*Table11[[#This Row],[Percent of Time]]</f>
        <v>0</v>
      </c>
    </row>
    <row r="157" spans="5:10" x14ac:dyDescent="0.25">
      <c r="E157" s="100"/>
      <c r="F157" s="42"/>
      <c r="J157" s="8">
        <f>IF(B157&gt;0,B157*I157,IF(C157&gt;0,C157*I157,IF(E157&gt;0,E157*F157,H157)))*Table11[[#This Row],[Percent of Time]]</f>
        <v>0</v>
      </c>
    </row>
    <row r="158" spans="5:10" x14ac:dyDescent="0.25">
      <c r="E158" s="100"/>
      <c r="F158" s="42"/>
      <c r="J158" s="8">
        <f>IF(B158&gt;0,B158*I158,IF(C158&gt;0,C158*I158,IF(E158&gt;0,E158*F158,H158)))*Table11[[#This Row],[Percent of Time]]</f>
        <v>0</v>
      </c>
    </row>
    <row r="159" spans="5:10" x14ac:dyDescent="0.25">
      <c r="E159" s="100"/>
      <c r="F159" s="42"/>
      <c r="J159" s="8">
        <f>IF(B159&gt;0,B159*I159,IF(C159&gt;0,C159*I159,IF(E159&gt;0,E159*F159,H159)))*Table11[[#This Row],[Percent of Time]]</f>
        <v>0</v>
      </c>
    </row>
    <row r="160" spans="5:10" x14ac:dyDescent="0.25">
      <c r="E160" s="100"/>
      <c r="F160" s="42"/>
      <c r="J160" s="8">
        <f>IF(B160&gt;0,B160*I160,IF(C160&gt;0,C160*I160,IF(E160&gt;0,E160*F160,H160)))*Table11[[#This Row],[Percent of Time]]</f>
        <v>0</v>
      </c>
    </row>
    <row r="161" spans="5:10" x14ac:dyDescent="0.25">
      <c r="E161" s="100"/>
      <c r="F161" s="42"/>
      <c r="J161" s="8">
        <f>IF(B161&gt;0,B161*I161,IF(C161&gt;0,C161*I161,IF(E161&gt;0,E161*F161,H161)))*Table11[[#This Row],[Percent of Time]]</f>
        <v>0</v>
      </c>
    </row>
    <row r="162" spans="5:10" x14ac:dyDescent="0.25">
      <c r="E162" s="100"/>
      <c r="F162" s="42"/>
      <c r="J162" s="8">
        <f>IF(B162&gt;0,B162*I162,IF(C162&gt;0,C162*I162,IF(E162&gt;0,E162*F162,H162)))*Table11[[#This Row],[Percent of Time]]</f>
        <v>0</v>
      </c>
    </row>
    <row r="163" spans="5:10" x14ac:dyDescent="0.25">
      <c r="E163" s="100"/>
      <c r="F163" s="42"/>
      <c r="J163" s="8">
        <f>IF(B163&gt;0,B163*I163,IF(C163&gt;0,C163*I163,IF(E163&gt;0,E163*F163,H163)))*Table11[[#This Row],[Percent of Time]]</f>
        <v>0</v>
      </c>
    </row>
    <row r="164" spans="5:10" x14ac:dyDescent="0.25">
      <c r="E164" s="100"/>
      <c r="F164" s="42"/>
      <c r="J164" s="8">
        <f>IF(B164&gt;0,B164*I164,IF(C164&gt;0,C164*I164,IF(E164&gt;0,E164*F164,H164)))*Table11[[#This Row],[Percent of Time]]</f>
        <v>0</v>
      </c>
    </row>
    <row r="165" spans="5:10" x14ac:dyDescent="0.25">
      <c r="E165" s="100"/>
      <c r="F165" s="42"/>
      <c r="J165" s="8">
        <f>IF(B165&gt;0,B165*I165,IF(C165&gt;0,C165*I165,IF(E165&gt;0,E165*F165,H165)))*Table11[[#This Row],[Percent of Time]]</f>
        <v>0</v>
      </c>
    </row>
    <row r="166" spans="5:10" x14ac:dyDescent="0.25">
      <c r="E166" s="100"/>
      <c r="F166" s="42"/>
      <c r="J166" s="8">
        <f>IF(B166&gt;0,B166*I166,IF(C166&gt;0,C166*I166,IF(E166&gt;0,E166*F166,H166)))*Table11[[#This Row],[Percent of Time]]</f>
        <v>0</v>
      </c>
    </row>
    <row r="167" spans="5:10" x14ac:dyDescent="0.25">
      <c r="E167" s="100"/>
      <c r="F167" s="42"/>
      <c r="J167" s="8">
        <f>IF(B167&gt;0,B167*I167,IF(C167&gt;0,C167*I167,IF(E167&gt;0,E167*F167,H167)))*Table11[[#This Row],[Percent of Time]]</f>
        <v>0</v>
      </c>
    </row>
    <row r="168" spans="5:10" x14ac:dyDescent="0.25">
      <c r="E168" s="100"/>
      <c r="F168" s="42"/>
      <c r="J168" s="8">
        <f>IF(B168&gt;0,B168*I168,IF(C168&gt;0,C168*I168,IF(E168&gt;0,E168*F168,H168)))*Table11[[#This Row],[Percent of Time]]</f>
        <v>0</v>
      </c>
    </row>
    <row r="169" spans="5:10" x14ac:dyDescent="0.25">
      <c r="E169" s="100"/>
      <c r="F169" s="42"/>
      <c r="J169" s="8">
        <f>IF(B169&gt;0,B169*I169,IF(C169&gt;0,C169*I169,IF(E169&gt;0,E169*F169,H169)))*Table11[[#This Row],[Percent of Time]]</f>
        <v>0</v>
      </c>
    </row>
    <row r="170" spans="5:10" x14ac:dyDescent="0.25">
      <c r="E170" s="100"/>
      <c r="F170" s="42"/>
      <c r="J170" s="8">
        <f>IF(B170&gt;0,B170*I170,IF(C170&gt;0,C170*I170,IF(E170&gt;0,E170*F170,H170)))*Table11[[#This Row],[Percent of Time]]</f>
        <v>0</v>
      </c>
    </row>
    <row r="171" spans="5:10" x14ac:dyDescent="0.25">
      <c r="E171" s="100"/>
      <c r="F171" s="42"/>
      <c r="J171" s="8">
        <f>IF(B171&gt;0,B171*I171,IF(C171&gt;0,C171*I171,IF(E171&gt;0,E171*F171,H171)))*Table11[[#This Row],[Percent of Time]]</f>
        <v>0</v>
      </c>
    </row>
    <row r="172" spans="5:10" x14ac:dyDescent="0.25">
      <c r="E172" s="100"/>
      <c r="F172" s="42"/>
      <c r="J172" s="8">
        <f>IF(B172&gt;0,B172*I172,IF(C172&gt;0,C172*I172,IF(E172&gt;0,E172*F172,H172)))*Table11[[#This Row],[Percent of Time]]</f>
        <v>0</v>
      </c>
    </row>
    <row r="173" spans="5:10" x14ac:dyDescent="0.25">
      <c r="E173" s="100"/>
      <c r="F173" s="42"/>
      <c r="J173" s="8">
        <f>IF(B173&gt;0,B173*I173,IF(C173&gt;0,C173*I173,IF(E173&gt;0,E173*F173,H173)))*Table11[[#This Row],[Percent of Time]]</f>
        <v>0</v>
      </c>
    </row>
    <row r="174" spans="5:10" x14ac:dyDescent="0.25">
      <c r="E174" s="100"/>
      <c r="F174" s="42"/>
      <c r="J174" s="8">
        <f>IF(B174&gt;0,B174*I174,IF(C174&gt;0,C174*I174,IF(E174&gt;0,E174*F174,H174)))*Table11[[#This Row],[Percent of Time]]</f>
        <v>0</v>
      </c>
    </row>
    <row r="175" spans="5:10" x14ac:dyDescent="0.25">
      <c r="E175" s="100"/>
      <c r="F175" s="42"/>
      <c r="J175" s="8">
        <f>IF(B175&gt;0,B175*I175,IF(C175&gt;0,C175*I175,IF(E175&gt;0,E175*F175,H175)))*Table11[[#This Row],[Percent of Time]]</f>
        <v>0</v>
      </c>
    </row>
    <row r="176" spans="5:10" x14ac:dyDescent="0.25">
      <c r="E176" s="100"/>
      <c r="F176" s="42"/>
      <c r="J176" s="8">
        <f>IF(B176&gt;0,B176*I176,IF(C176&gt;0,C176*I176,IF(E176&gt;0,E176*F176,H176)))*Table11[[#This Row],[Percent of Time]]</f>
        <v>0</v>
      </c>
    </row>
    <row r="177" spans="5:10" x14ac:dyDescent="0.25">
      <c r="E177" s="100"/>
      <c r="F177" s="42"/>
      <c r="J177" s="8">
        <f>IF(B177&gt;0,B177*I177,IF(C177&gt;0,C177*I177,IF(E177&gt;0,E177*F177,H177)))*Table11[[#This Row],[Percent of Time]]</f>
        <v>0</v>
      </c>
    </row>
    <row r="178" spans="5:10" x14ac:dyDescent="0.25">
      <c r="E178" s="100"/>
      <c r="F178" s="42"/>
      <c r="J178" s="8">
        <f>IF(B178&gt;0,B178*I178,IF(C178&gt;0,C178*I178,IF(E178&gt;0,E178*F178,H178)))*Table11[[#This Row],[Percent of Time]]</f>
        <v>0</v>
      </c>
    </row>
    <row r="179" spans="5:10" x14ac:dyDescent="0.25">
      <c r="E179" s="100"/>
      <c r="F179" s="42"/>
      <c r="J179" s="8">
        <f>IF(B179&gt;0,B179*I179,IF(C179&gt;0,C179*I179,IF(E179&gt;0,E179*F179,H179)))*Table11[[#This Row],[Percent of Time]]</f>
        <v>0</v>
      </c>
    </row>
    <row r="180" spans="5:10" x14ac:dyDescent="0.25">
      <c r="E180" s="100"/>
      <c r="F180" s="42"/>
      <c r="J180" s="8">
        <f>IF(B180&gt;0,B180*I180,IF(C180&gt;0,C180*I180,IF(E180&gt;0,E180*F180,H180)))*Table11[[#This Row],[Percent of Time]]</f>
        <v>0</v>
      </c>
    </row>
    <row r="181" spans="5:10" x14ac:dyDescent="0.25">
      <c r="E181" s="100"/>
      <c r="F181" s="42"/>
      <c r="J181" s="8">
        <f>IF(B181&gt;0,B181*I181,IF(C181&gt;0,C181*I181,IF(E181&gt;0,E181*F181,H181)))*Table11[[#This Row],[Percent of Time]]</f>
        <v>0</v>
      </c>
    </row>
    <row r="182" spans="5:10" x14ac:dyDescent="0.25">
      <c r="E182" s="100"/>
      <c r="F182" s="42"/>
      <c r="J182" s="8">
        <f>IF(B182&gt;0,B182*I182,IF(C182&gt;0,C182*I182,IF(E182&gt;0,E182*F182,H182)))*Table11[[#This Row],[Percent of Time]]</f>
        <v>0</v>
      </c>
    </row>
    <row r="183" spans="5:10" x14ac:dyDescent="0.25">
      <c r="E183" s="100"/>
      <c r="F183" s="42"/>
      <c r="J183" s="8">
        <f>IF(B183&gt;0,B183*I183,IF(C183&gt;0,C183*I183,IF(E183&gt;0,E183*F183,H183)))*Table11[[#This Row],[Percent of Time]]</f>
        <v>0</v>
      </c>
    </row>
    <row r="184" spans="5:10" x14ac:dyDescent="0.25">
      <c r="E184" s="100"/>
      <c r="F184" s="42"/>
      <c r="J184" s="8">
        <f>IF(B184&gt;0,B184*I184,IF(C184&gt;0,C184*I184,IF(E184&gt;0,E184*F184,H184)))*Table11[[#This Row],[Percent of Time]]</f>
        <v>0</v>
      </c>
    </row>
    <row r="185" spans="5:10" x14ac:dyDescent="0.25">
      <c r="E185" s="100"/>
      <c r="F185" s="42"/>
      <c r="J185" s="8">
        <f>IF(B185&gt;0,B185*I185,IF(C185&gt;0,C185*I185,IF(E185&gt;0,E185*F185,H185)))*Table11[[#This Row],[Percent of Time]]</f>
        <v>0</v>
      </c>
    </row>
    <row r="186" spans="5:10" x14ac:dyDescent="0.25">
      <c r="E186" s="100"/>
      <c r="F186" s="42"/>
      <c r="J186" s="8">
        <f>IF(B186&gt;0,B186*I186,IF(C186&gt;0,C186*I186,IF(E186&gt;0,E186*F186,H186)))*Table11[[#This Row],[Percent of Time]]</f>
        <v>0</v>
      </c>
    </row>
    <row r="187" spans="5:10" x14ac:dyDescent="0.25">
      <c r="E187" s="100"/>
      <c r="F187" s="42"/>
      <c r="J187" s="8">
        <f>IF(B187&gt;0,B187*I187,IF(C187&gt;0,C187*I187,IF(E187&gt;0,E187*F187,H187)))*Table11[[#This Row],[Percent of Time]]</f>
        <v>0</v>
      </c>
    </row>
    <row r="188" spans="5:10" x14ac:dyDescent="0.25">
      <c r="E188" s="100"/>
      <c r="F188" s="42"/>
      <c r="J188" s="8">
        <f>IF(B188&gt;0,B188*I188,IF(C188&gt;0,C188*I188,IF(E188&gt;0,E188*F188,H188)))*Table11[[#This Row],[Percent of Time]]</f>
        <v>0</v>
      </c>
    </row>
    <row r="189" spans="5:10" x14ac:dyDescent="0.25">
      <c r="E189" s="100"/>
      <c r="F189" s="42"/>
      <c r="J189" s="8">
        <f>IF(B189&gt;0,B189*I189,IF(C189&gt;0,C189*I189,IF(E189&gt;0,E189*F189,H189)))*Table11[[#This Row],[Percent of Time]]</f>
        <v>0</v>
      </c>
    </row>
    <row r="190" spans="5:10" x14ac:dyDescent="0.25">
      <c r="E190" s="100"/>
      <c r="F190" s="42"/>
      <c r="J190" s="8">
        <f>IF(B190&gt;0,B190*I190,IF(C190&gt;0,C190*I190,IF(E190&gt;0,E190*F190,H190)))*Table11[[#This Row],[Percent of Time]]</f>
        <v>0</v>
      </c>
    </row>
    <row r="191" spans="5:10" x14ac:dyDescent="0.25">
      <c r="E191" s="100"/>
      <c r="F191" s="42"/>
      <c r="J191" s="8">
        <f>IF(B191&gt;0,B191*I191,IF(C191&gt;0,C191*I191,IF(E191&gt;0,E191*F191,H191)))*Table11[[#This Row],[Percent of Time]]</f>
        <v>0</v>
      </c>
    </row>
    <row r="192" spans="5:10" x14ac:dyDescent="0.25">
      <c r="E192" s="100"/>
      <c r="F192" s="42"/>
      <c r="J192" s="8">
        <f>IF(B192&gt;0,B192*I192,IF(C192&gt;0,C192*I192,IF(E192&gt;0,E192*F192,H192)))*Table11[[#This Row],[Percent of Time]]</f>
        <v>0</v>
      </c>
    </row>
    <row r="193" spans="5:10" x14ac:dyDescent="0.25">
      <c r="E193" s="100"/>
      <c r="F193" s="42"/>
      <c r="J193" s="8">
        <f>IF(B193&gt;0,B193*I193,IF(C193&gt;0,C193*I193,IF(E193&gt;0,E193*F193,H193)))*Table11[[#This Row],[Percent of Time]]</f>
        <v>0</v>
      </c>
    </row>
    <row r="194" spans="5:10" x14ac:dyDescent="0.25">
      <c r="E194" s="100"/>
      <c r="F194" s="42"/>
      <c r="J194" s="8">
        <f>IF(B194&gt;0,B194*I194,IF(C194&gt;0,C194*I194,IF(E194&gt;0,E194*F194,H194)))*Table11[[#This Row],[Percent of Time]]</f>
        <v>0</v>
      </c>
    </row>
    <row r="195" spans="5:10" x14ac:dyDescent="0.25">
      <c r="E195" s="100"/>
      <c r="F195" s="42"/>
      <c r="J195" s="8">
        <f>IF(B195&gt;0,B195*I195,IF(C195&gt;0,C195*I195,IF(E195&gt;0,E195*F195,H195)))*Table11[[#This Row],[Percent of Time]]</f>
        <v>0</v>
      </c>
    </row>
    <row r="196" spans="5:10" x14ac:dyDescent="0.25">
      <c r="E196" s="100"/>
      <c r="F196" s="42"/>
      <c r="J196" s="8">
        <f>IF(B196&gt;0,B196*I196,IF(C196&gt;0,C196*I196,IF(E196&gt;0,E196*F196,H196)))*Table11[[#This Row],[Percent of Time]]</f>
        <v>0</v>
      </c>
    </row>
    <row r="197" spans="5:10" x14ac:dyDescent="0.25">
      <c r="E197" s="100"/>
      <c r="F197" s="42"/>
      <c r="J197" s="8">
        <f>IF(B197&gt;0,B197*I197,IF(C197&gt;0,C197*I197,IF(E197&gt;0,E197*F197,H197)))*Table11[[#This Row],[Percent of Time]]</f>
        <v>0</v>
      </c>
    </row>
    <row r="198" spans="5:10" x14ac:dyDescent="0.25">
      <c r="E198" s="100"/>
      <c r="F198" s="42"/>
      <c r="J198" s="8">
        <f>IF(B198&gt;0,B198*I198,IF(C198&gt;0,C198*I198,IF(E198&gt;0,E198*F198,H198)))*Table11[[#This Row],[Percent of Time]]</f>
        <v>0</v>
      </c>
    </row>
    <row r="199" spans="5:10" x14ac:dyDescent="0.25">
      <c r="E199" s="100"/>
      <c r="F199" s="42"/>
      <c r="J199" s="8">
        <f>IF(B199&gt;0,B199*I199,IF(C199&gt;0,C199*I199,IF(E199&gt;0,E199*F199,H199)))*Table11[[#This Row],[Percent of Time]]</f>
        <v>0</v>
      </c>
    </row>
    <row r="200" spans="5:10" x14ac:dyDescent="0.25">
      <c r="E200" s="100"/>
      <c r="F200" s="42"/>
      <c r="J200" s="8">
        <f>IF(B200&gt;0,B200*I200,IF(C200&gt;0,C200*I200,IF(E200&gt;0,E200*F200,H200)))*Table11[[#This Row],[Percent of Time]]</f>
        <v>0</v>
      </c>
    </row>
    <row r="201" spans="5:10" x14ac:dyDescent="0.25">
      <c r="E201" s="100"/>
      <c r="F201" s="42"/>
      <c r="J201" s="8">
        <f>IF(B201&gt;0,B201*I201,IF(C201&gt;0,C201*I201,IF(E201&gt;0,E201*F201,H201)))*Table11[[#This Row],[Percent of Time]]</f>
        <v>0</v>
      </c>
    </row>
    <row r="202" spans="5:10" x14ac:dyDescent="0.25">
      <c r="E202" s="100"/>
      <c r="F202" s="42"/>
      <c r="J202" s="8">
        <f>IF(B202&gt;0,B202*I202,IF(C202&gt;0,C202*I202,IF(E202&gt;0,E202*F202,H202)))*Table11[[#This Row],[Percent of Time]]</f>
        <v>0</v>
      </c>
    </row>
    <row r="203" spans="5:10" x14ac:dyDescent="0.25">
      <c r="E203" s="100"/>
      <c r="F203" s="42"/>
      <c r="J203" s="8">
        <f>IF(B203&gt;0,B203*I203,IF(C203&gt;0,C203*I203,IF(E203&gt;0,E203*F203,H203)))*Table11[[#This Row],[Percent of Time]]</f>
        <v>0</v>
      </c>
    </row>
    <row r="204" spans="5:10" x14ac:dyDescent="0.25">
      <c r="E204" s="100"/>
      <c r="F204" s="42"/>
      <c r="J204" s="8">
        <f>IF(B204&gt;0,B204*I204,IF(C204&gt;0,C204*I204,IF(E204&gt;0,E204*F204,H204)))*Table11[[#This Row],[Percent of Time]]</f>
        <v>0</v>
      </c>
    </row>
    <row r="205" spans="5:10" x14ac:dyDescent="0.25">
      <c r="E205" s="100"/>
      <c r="F205" s="42"/>
      <c r="J205" s="8">
        <f>IF(B205&gt;0,B205*I205,IF(C205&gt;0,C205*I205,IF(E205&gt;0,E205*F205,H205)))*Table11[[#This Row],[Percent of Time]]</f>
        <v>0</v>
      </c>
    </row>
    <row r="206" spans="5:10" x14ac:dyDescent="0.25">
      <c r="E206" s="100"/>
      <c r="F206" s="42"/>
      <c r="J206" s="8">
        <f>IF(B206&gt;0,B206*I206,IF(C206&gt;0,C206*I206,IF(E206&gt;0,E206*F206,H206)))*Table11[[#This Row],[Percent of Time]]</f>
        <v>0</v>
      </c>
    </row>
    <row r="207" spans="5:10" x14ac:dyDescent="0.25">
      <c r="E207" s="100"/>
      <c r="F207" s="42"/>
      <c r="J207" s="8">
        <f>IF(B207&gt;0,B207*I207,IF(C207&gt;0,C207*I207,IF(E207&gt;0,E207*F207,H207)))*Table11[[#This Row],[Percent of Time]]</f>
        <v>0</v>
      </c>
    </row>
    <row r="208" spans="5:10" x14ac:dyDescent="0.25">
      <c r="E208" s="100"/>
      <c r="F208" s="42"/>
      <c r="J208" s="8">
        <f>IF(B208&gt;0,B208*I208,IF(C208&gt;0,C208*I208,IF(E208&gt;0,E208*F208,H208)))*Table11[[#This Row],[Percent of Time]]</f>
        <v>0</v>
      </c>
    </row>
    <row r="209" spans="5:10" x14ac:dyDescent="0.25">
      <c r="E209" s="100"/>
      <c r="F209" s="42"/>
      <c r="J209" s="8">
        <f>IF(B209&gt;0,B209*I209,IF(C209&gt;0,C209*I209,IF(E209&gt;0,E209*F209,H209)))*Table11[[#This Row],[Percent of Time]]</f>
        <v>0</v>
      </c>
    </row>
    <row r="210" spans="5:10" x14ac:dyDescent="0.25">
      <c r="E210" s="100"/>
      <c r="F210" s="42"/>
      <c r="J210" s="8">
        <f>IF(B210&gt;0,B210*I210,IF(C210&gt;0,C210*I210,IF(E210&gt;0,E210*F210,H210)))*Table11[[#This Row],[Percent of Time]]</f>
        <v>0</v>
      </c>
    </row>
    <row r="211" spans="5:10" x14ac:dyDescent="0.25">
      <c r="E211" s="100"/>
      <c r="F211" s="42"/>
      <c r="J211" s="8">
        <f>IF(B211&gt;0,B211*I211,IF(C211&gt;0,C211*I211,IF(E211&gt;0,E211*F211,H211)))*Table11[[#This Row],[Percent of Time]]</f>
        <v>0</v>
      </c>
    </row>
    <row r="212" spans="5:10" x14ac:dyDescent="0.25">
      <c r="E212" s="100"/>
      <c r="F212" s="42"/>
      <c r="J212" s="8">
        <f>IF(B212&gt;0,B212*I212,IF(C212&gt;0,C212*I212,IF(E212&gt;0,E212*F212,H212)))*Table11[[#This Row],[Percent of Time]]</f>
        <v>0</v>
      </c>
    </row>
    <row r="213" spans="5:10" x14ac:dyDescent="0.25">
      <c r="E213" s="100"/>
      <c r="F213" s="42"/>
      <c r="J213" s="8">
        <f>IF(B213&gt;0,B213*I213,IF(C213&gt;0,C213*I213,IF(E213&gt;0,E213*F213,H213)))*Table11[[#This Row],[Percent of Time]]</f>
        <v>0</v>
      </c>
    </row>
    <row r="214" spans="5:10" x14ac:dyDescent="0.25">
      <c r="E214" s="100"/>
      <c r="F214" s="42"/>
      <c r="J214" s="8">
        <f>IF(B214&gt;0,B214*I214,IF(C214&gt;0,C214*I214,IF(E214&gt;0,E214*F214,H214)))*Table11[[#This Row],[Percent of Time]]</f>
        <v>0</v>
      </c>
    </row>
    <row r="215" spans="5:10" x14ac:dyDescent="0.25">
      <c r="E215" s="100"/>
      <c r="F215" s="42"/>
      <c r="J215" s="8">
        <f>IF(B215&gt;0,B215*I215,IF(C215&gt;0,C215*I215,IF(E215&gt;0,E215*F215,H215)))*Table11[[#This Row],[Percent of Time]]</f>
        <v>0</v>
      </c>
    </row>
    <row r="216" spans="5:10" x14ac:dyDescent="0.25">
      <c r="E216" s="100"/>
      <c r="F216" s="42"/>
      <c r="J216" s="8">
        <f>IF(B216&gt;0,B216*I216,IF(C216&gt;0,C216*I216,IF(E216&gt;0,E216*F216,H216)))*Table11[[#This Row],[Percent of Time]]</f>
        <v>0</v>
      </c>
    </row>
    <row r="217" spans="5:10" x14ac:dyDescent="0.25">
      <c r="E217" s="100"/>
      <c r="F217" s="42"/>
      <c r="J217" s="8">
        <f>IF(B217&gt;0,B217*I217,IF(C217&gt;0,C217*I217,IF(E217&gt;0,E217*F217,H217)))*Table11[[#This Row],[Percent of Time]]</f>
        <v>0</v>
      </c>
    </row>
    <row r="218" spans="5:10" x14ac:dyDescent="0.25">
      <c r="E218" s="100"/>
      <c r="F218" s="42"/>
      <c r="J218" s="8">
        <f>IF(B218&gt;0,B218*I218,IF(C218&gt;0,C218*I218,IF(E218&gt;0,E218*F218,H218)))*Table11[[#This Row],[Percent of Time]]</f>
        <v>0</v>
      </c>
    </row>
    <row r="219" spans="5:10" x14ac:dyDescent="0.25">
      <c r="E219" s="100"/>
      <c r="F219" s="42"/>
      <c r="J219" s="8">
        <f>IF(B219&gt;0,B219*I219,IF(C219&gt;0,C219*I219,IF(E219&gt;0,E219*F219,H219)))*Table11[[#This Row],[Percent of Time]]</f>
        <v>0</v>
      </c>
    </row>
    <row r="220" spans="5:10" x14ac:dyDescent="0.25">
      <c r="E220" s="100"/>
      <c r="F220" s="42"/>
      <c r="J220" s="8">
        <f>IF(B220&gt;0,B220*I220,IF(C220&gt;0,C220*I220,IF(E220&gt;0,E220*F220,H220)))*Table11[[#This Row],[Percent of Time]]</f>
        <v>0</v>
      </c>
    </row>
    <row r="221" spans="5:10" x14ac:dyDescent="0.25">
      <c r="E221" s="100"/>
      <c r="F221" s="42"/>
      <c r="J221" s="8">
        <f>IF(B221&gt;0,B221*I221,IF(C221&gt;0,C221*I221,IF(E221&gt;0,E221*F221,H221)))*Table11[[#This Row],[Percent of Time]]</f>
        <v>0</v>
      </c>
    </row>
    <row r="222" spans="5:10" x14ac:dyDescent="0.25">
      <c r="E222" s="100"/>
      <c r="F222" s="42"/>
      <c r="J222" s="8">
        <f>IF(B222&gt;0,B222*I222,IF(C222&gt;0,C222*I222,IF(E222&gt;0,E222*F222,H222)))*Table11[[#This Row],[Percent of Time]]</f>
        <v>0</v>
      </c>
    </row>
    <row r="223" spans="5:10" x14ac:dyDescent="0.25">
      <c r="E223" s="100"/>
      <c r="F223" s="42"/>
      <c r="J223" s="8">
        <f>IF(B223&gt;0,B223*I223,IF(C223&gt;0,C223*I223,IF(E223&gt;0,E223*F223,H223)))*Table11[[#This Row],[Percent of Time]]</f>
        <v>0</v>
      </c>
    </row>
    <row r="224" spans="5:10" x14ac:dyDescent="0.25">
      <c r="E224" s="100"/>
      <c r="F224" s="42"/>
      <c r="J224" s="8">
        <f>IF(B224&gt;0,B224*I224,IF(C224&gt;0,C224*I224,IF(E224&gt;0,E224*F224,H224)))*Table11[[#This Row],[Percent of Time]]</f>
        <v>0</v>
      </c>
    </row>
    <row r="225" spans="5:10" x14ac:dyDescent="0.25">
      <c r="E225" s="100"/>
      <c r="F225" s="42"/>
      <c r="J225" s="8">
        <f>IF(B225&gt;0,B225*I225,IF(C225&gt;0,C225*I225,IF(E225&gt;0,E225*F225,H225)))*Table11[[#This Row],[Percent of Time]]</f>
        <v>0</v>
      </c>
    </row>
    <row r="226" spans="5:10" x14ac:dyDescent="0.25">
      <c r="E226" s="100"/>
      <c r="F226" s="42"/>
      <c r="J226" s="8">
        <f>IF(B226&gt;0,B226*I226,IF(C226&gt;0,C226*I226,IF(E226&gt;0,E226*F226,H226)))*Table11[[#This Row],[Percent of Time]]</f>
        <v>0</v>
      </c>
    </row>
    <row r="227" spans="5:10" x14ac:dyDescent="0.25">
      <c r="E227" s="100"/>
      <c r="F227" s="42"/>
      <c r="J227" s="8">
        <f>IF(B227&gt;0,B227*I227,IF(C227&gt;0,C227*I227,IF(E227&gt;0,E227*F227,H227)))*Table11[[#This Row],[Percent of Time]]</f>
        <v>0</v>
      </c>
    </row>
    <row r="228" spans="5:10" x14ac:dyDescent="0.25">
      <c r="E228" s="100"/>
      <c r="F228" s="42"/>
      <c r="J228" s="8">
        <f>IF(B228&gt;0,B228*I228,IF(C228&gt;0,C228*I228,IF(E228&gt;0,E228*F228,H228)))*Table11[[#This Row],[Percent of Time]]</f>
        <v>0</v>
      </c>
    </row>
    <row r="229" spans="5:10" x14ac:dyDescent="0.25">
      <c r="E229" s="100"/>
      <c r="F229" s="42"/>
      <c r="J229" s="8">
        <f>IF(B229&gt;0,B229*I229,IF(C229&gt;0,C229*I229,IF(E229&gt;0,E229*F229,H229)))*Table11[[#This Row],[Percent of Time]]</f>
        <v>0</v>
      </c>
    </row>
    <row r="230" spans="5:10" x14ac:dyDescent="0.25">
      <c r="E230" s="100"/>
      <c r="F230" s="42"/>
      <c r="J230" s="8">
        <f>IF(B230&gt;0,B230*I230,IF(C230&gt;0,C230*I230,IF(E230&gt;0,E230*F230,H230)))*Table11[[#This Row],[Percent of Time]]</f>
        <v>0</v>
      </c>
    </row>
    <row r="231" spans="5:10" x14ac:dyDescent="0.25">
      <c r="E231" s="100"/>
      <c r="F231" s="42"/>
      <c r="J231" s="8">
        <f>IF(B231&gt;0,B231*I231,IF(C231&gt;0,C231*I231,IF(E231&gt;0,E231*F231,H231)))*Table11[[#This Row],[Percent of Time]]</f>
        <v>0</v>
      </c>
    </row>
    <row r="232" spans="5:10" x14ac:dyDescent="0.25">
      <c r="E232" s="100"/>
      <c r="F232" s="42"/>
      <c r="J232" s="8">
        <f>IF(B232&gt;0,B232*I232,IF(C232&gt;0,C232*I232,IF(E232&gt;0,E232*F232,H232)))*Table11[[#This Row],[Percent of Time]]</f>
        <v>0</v>
      </c>
    </row>
    <row r="233" spans="5:10" x14ac:dyDescent="0.25">
      <c r="E233" s="100"/>
      <c r="F233" s="42"/>
      <c r="J233" s="8">
        <f>IF(B233&gt;0,B233*I233,IF(C233&gt;0,C233*I233,IF(E233&gt;0,E233*F233,H233)))*Table11[[#This Row],[Percent of Time]]</f>
        <v>0</v>
      </c>
    </row>
    <row r="234" spans="5:10" x14ac:dyDescent="0.25">
      <c r="E234" s="100"/>
      <c r="F234" s="42"/>
      <c r="J234" s="8">
        <f>IF(B234&gt;0,B234*I234,IF(C234&gt;0,C234*I234,IF(E234&gt;0,E234*F234,H234)))*Table11[[#This Row],[Percent of Time]]</f>
        <v>0</v>
      </c>
    </row>
    <row r="235" spans="5:10" x14ac:dyDescent="0.25">
      <c r="E235" s="100"/>
      <c r="F235" s="42"/>
      <c r="J235" s="8">
        <f>IF(B235&gt;0,B235*I235,IF(C235&gt;0,C235*I235,IF(E235&gt;0,E235*F235,H235)))*Table11[[#This Row],[Percent of Time]]</f>
        <v>0</v>
      </c>
    </row>
    <row r="236" spans="5:10" x14ac:dyDescent="0.25">
      <c r="E236" s="100"/>
      <c r="F236" s="42"/>
      <c r="J236" s="8">
        <f>IF(B236&gt;0,B236*I236,IF(C236&gt;0,C236*I236,IF(E236&gt;0,E236*F236,H236)))*Table11[[#This Row],[Percent of Time]]</f>
        <v>0</v>
      </c>
    </row>
    <row r="237" spans="5:10" x14ac:dyDescent="0.25">
      <c r="E237" s="100"/>
      <c r="F237" s="42"/>
      <c r="J237" s="8">
        <f>IF(B237&gt;0,B237*I237,IF(C237&gt;0,C237*I237,IF(E237&gt;0,E237*F237,H237)))*Table11[[#This Row],[Percent of Time]]</f>
        <v>0</v>
      </c>
    </row>
    <row r="238" spans="5:10" x14ac:dyDescent="0.25">
      <c r="E238" s="100"/>
      <c r="F238" s="42"/>
      <c r="J238" s="8">
        <f>IF(B238&gt;0,B238*I238,IF(C238&gt;0,C238*I238,IF(E238&gt;0,E238*F238,H238)))*Table11[[#This Row],[Percent of Time]]</f>
        <v>0</v>
      </c>
    </row>
    <row r="239" spans="5:10" x14ac:dyDescent="0.25">
      <c r="E239" s="100"/>
      <c r="F239" s="42"/>
      <c r="J239" s="8">
        <f>IF(B239&gt;0,B239*I239,IF(C239&gt;0,C239*I239,IF(E239&gt;0,E239*F239,H239)))*Table11[[#This Row],[Percent of Time]]</f>
        <v>0</v>
      </c>
    </row>
    <row r="240" spans="5:10" x14ac:dyDescent="0.25">
      <c r="E240" s="100"/>
      <c r="F240" s="42"/>
      <c r="J240" s="8">
        <f>IF(B240&gt;0,B240*I240,IF(C240&gt;0,C240*I240,IF(E240&gt;0,E240*F240,H240)))*Table11[[#This Row],[Percent of Time]]</f>
        <v>0</v>
      </c>
    </row>
    <row r="241" spans="5:10" x14ac:dyDescent="0.25">
      <c r="E241" s="100"/>
      <c r="F241" s="42"/>
      <c r="J241" s="8">
        <f>IF(B241&gt;0,B241*I241,IF(C241&gt;0,C241*I241,IF(E241&gt;0,E241*F241,H241)))*Table11[[#This Row],[Percent of Time]]</f>
        <v>0</v>
      </c>
    </row>
    <row r="242" spans="5:10" x14ac:dyDescent="0.25">
      <c r="E242" s="100"/>
      <c r="F242" s="42"/>
      <c r="J242" s="8">
        <f>IF(B242&gt;0,B242*I242,IF(C242&gt;0,C242*I242,IF(E242&gt;0,E242*F242,H242)))*Table11[[#This Row],[Percent of Time]]</f>
        <v>0</v>
      </c>
    </row>
    <row r="243" spans="5:10" x14ac:dyDescent="0.25">
      <c r="E243" s="100"/>
      <c r="F243" s="42"/>
      <c r="J243" s="8">
        <f>IF(B243&gt;0,B243*I243,IF(C243&gt;0,C243*I243,IF(E243&gt;0,E243*F243,H243)))*Table11[[#This Row],[Percent of Time]]</f>
        <v>0</v>
      </c>
    </row>
    <row r="244" spans="5:10" x14ac:dyDescent="0.25">
      <c r="E244" s="100"/>
      <c r="F244" s="42"/>
      <c r="J244" s="8">
        <f>IF(B244&gt;0,B244*I244,IF(C244&gt;0,C244*I244,IF(E244&gt;0,E244*F244,H244)))*Table11[[#This Row],[Percent of Time]]</f>
        <v>0</v>
      </c>
    </row>
    <row r="245" spans="5:10" x14ac:dyDescent="0.25">
      <c r="E245" s="100"/>
      <c r="F245" s="42"/>
      <c r="J245" s="8">
        <f>IF(B245&gt;0,B245*I245,IF(C245&gt;0,C245*I245,IF(E245&gt;0,E245*F245,H245)))*Table11[[#This Row],[Percent of Time]]</f>
        <v>0</v>
      </c>
    </row>
    <row r="246" spans="5:10" x14ac:dyDescent="0.25">
      <c r="E246" s="100"/>
      <c r="F246" s="42"/>
      <c r="J246" s="8">
        <f>IF(B246&gt;0,B246*I246,IF(C246&gt;0,C246*I246,IF(E246&gt;0,E246*F246,H246)))*Table11[[#This Row],[Percent of Time]]</f>
        <v>0</v>
      </c>
    </row>
    <row r="247" spans="5:10" x14ac:dyDescent="0.25">
      <c r="E247" s="100"/>
      <c r="F247" s="42"/>
      <c r="J247" s="8">
        <f>IF(B247&gt;0,B247*I247,IF(C247&gt;0,C247*I247,IF(E247&gt;0,E247*F247,H247)))*Table11[[#This Row],[Percent of Time]]</f>
        <v>0</v>
      </c>
    </row>
    <row r="248" spans="5:10" x14ac:dyDescent="0.25">
      <c r="E248" s="100"/>
      <c r="F248" s="42"/>
      <c r="J248" s="8">
        <f>IF(B248&gt;0,B248*I248,IF(C248&gt;0,C248*I248,IF(E248&gt;0,E248*F248,H248)))*Table11[[#This Row],[Percent of Time]]</f>
        <v>0</v>
      </c>
    </row>
    <row r="249" spans="5:10" x14ac:dyDescent="0.25">
      <c r="E249" s="100"/>
      <c r="F249" s="42"/>
      <c r="J249" s="8">
        <f>IF(B249&gt;0,B249*I249,IF(C249&gt;0,C249*I249,IF(E249&gt;0,E249*F249,H249)))*Table11[[#This Row],[Percent of Time]]</f>
        <v>0</v>
      </c>
    </row>
    <row r="250" spans="5:10" x14ac:dyDescent="0.25">
      <c r="E250" s="100"/>
      <c r="F250" s="42"/>
      <c r="J250" s="8">
        <f>IF(B250&gt;0,B250*I250,IF(C250&gt;0,C250*I250,IF(E250&gt;0,E250*F250,H250)))*Table11[[#This Row],[Percent of Time]]</f>
        <v>0</v>
      </c>
    </row>
    <row r="251" spans="5:10" x14ac:dyDescent="0.25">
      <c r="E251" s="100"/>
      <c r="F251" s="42"/>
      <c r="J251" s="8">
        <f>IF(B251&gt;0,B251*I251,IF(C251&gt;0,C251*I251,IF(E251&gt;0,E251*F251,H251)))*Table11[[#This Row],[Percent of Time]]</f>
        <v>0</v>
      </c>
    </row>
    <row r="252" spans="5:10" x14ac:dyDescent="0.25">
      <c r="E252" s="100"/>
      <c r="F252" s="42"/>
      <c r="J252" s="8">
        <f>IF(B252&gt;0,B252*I252,IF(C252&gt;0,C252*I252,IF(E252&gt;0,E252*F252,H252)))*Table11[[#This Row],[Percent of Time]]</f>
        <v>0</v>
      </c>
    </row>
    <row r="253" spans="5:10" x14ac:dyDescent="0.25">
      <c r="E253" s="100"/>
      <c r="F253" s="42"/>
      <c r="J253" s="8">
        <f>IF(B253&gt;0,B253*I253,IF(C253&gt;0,C253*I253,IF(E253&gt;0,E253*F253,H253)))*Table11[[#This Row],[Percent of Time]]</f>
        <v>0</v>
      </c>
    </row>
    <row r="254" spans="5:10" x14ac:dyDescent="0.25">
      <c r="E254" s="100"/>
      <c r="F254" s="42"/>
      <c r="J254" s="8">
        <f>IF(B254&gt;0,B254*I254,IF(C254&gt;0,C254*I254,IF(E254&gt;0,E254*F254,H254)))*Table11[[#This Row],[Percent of Time]]</f>
        <v>0</v>
      </c>
    </row>
    <row r="255" spans="5:10" x14ac:dyDescent="0.25">
      <c r="E255" s="100"/>
      <c r="F255" s="42"/>
      <c r="J255" s="8">
        <f>IF(B255&gt;0,B255*I255,IF(C255&gt;0,C255*I255,IF(E255&gt;0,E255*F255,H255)))*Table11[[#This Row],[Percent of Time]]</f>
        <v>0</v>
      </c>
    </row>
    <row r="256" spans="5:10" x14ac:dyDescent="0.25">
      <c r="E256" s="100"/>
      <c r="F256" s="42"/>
      <c r="J256" s="8">
        <f>IF(B256&gt;0,B256*I256,IF(C256&gt;0,C256*I256,IF(E256&gt;0,E256*F256,H256)))*Table11[[#This Row],[Percent of Time]]</f>
        <v>0</v>
      </c>
    </row>
    <row r="257" spans="5:10" x14ac:dyDescent="0.25">
      <c r="E257" s="100"/>
      <c r="F257" s="42"/>
      <c r="J257" s="8">
        <f>IF(B257&gt;0,B257*I257,IF(C257&gt;0,C257*I257,IF(E257&gt;0,E257*F257,H257)))*Table11[[#This Row],[Percent of Time]]</f>
        <v>0</v>
      </c>
    </row>
    <row r="258" spans="5:10" x14ac:dyDescent="0.25">
      <c r="E258" s="100"/>
      <c r="F258" s="42"/>
      <c r="J258" s="8">
        <f>IF(B258&gt;0,B258*I258,IF(C258&gt;0,C258*I258,IF(E258&gt;0,E258*F258,H258)))*Table11[[#This Row],[Percent of Time]]</f>
        <v>0</v>
      </c>
    </row>
    <row r="259" spans="5:10" x14ac:dyDescent="0.25">
      <c r="E259" s="100"/>
      <c r="F259" s="42"/>
      <c r="J259" s="8">
        <f>IF(B259&gt;0,B259*I259,IF(C259&gt;0,C259*I259,IF(E259&gt;0,E259*F259,H259)))*Table11[[#This Row],[Percent of Time]]</f>
        <v>0</v>
      </c>
    </row>
    <row r="260" spans="5:10" x14ac:dyDescent="0.25">
      <c r="E260" s="100"/>
      <c r="F260" s="42"/>
      <c r="J260" s="8">
        <f>IF(B260&gt;0,B260*I260,IF(C260&gt;0,C260*I260,IF(E260&gt;0,E260*F260,H260)))*Table11[[#This Row],[Percent of Time]]</f>
        <v>0</v>
      </c>
    </row>
    <row r="261" spans="5:10" x14ac:dyDescent="0.25">
      <c r="E261" s="100"/>
      <c r="F261" s="42"/>
      <c r="J261" s="8">
        <f>IF(B261&gt;0,B261*I261,IF(C261&gt;0,C261*I261,IF(E261&gt;0,E261*F261,H261)))*Table11[[#This Row],[Percent of Time]]</f>
        <v>0</v>
      </c>
    </row>
    <row r="262" spans="5:10" x14ac:dyDescent="0.25">
      <c r="E262" s="100"/>
      <c r="F262" s="42"/>
      <c r="J262" s="8">
        <f>IF(B262&gt;0,B262*I262,IF(C262&gt;0,C262*I262,IF(E262&gt;0,E262*F262,H262)))*Table11[[#This Row],[Percent of Time]]</f>
        <v>0</v>
      </c>
    </row>
    <row r="263" spans="5:10" x14ac:dyDescent="0.25">
      <c r="E263" s="100"/>
      <c r="F263" s="42"/>
      <c r="J263" s="8">
        <f>IF(B263&gt;0,B263*I263,IF(C263&gt;0,C263*I263,IF(E263&gt;0,E263*F263,H263)))*Table11[[#This Row],[Percent of Time]]</f>
        <v>0</v>
      </c>
    </row>
    <row r="264" spans="5:10" x14ac:dyDescent="0.25">
      <c r="E264" s="100"/>
      <c r="F264" s="42"/>
      <c r="J264" s="8">
        <f>IF(B264&gt;0,B264*I264,IF(C264&gt;0,C264*I264,IF(E264&gt;0,E264*F264,H264)))*Table11[[#This Row],[Percent of Time]]</f>
        <v>0</v>
      </c>
    </row>
    <row r="265" spans="5:10" x14ac:dyDescent="0.25">
      <c r="E265" s="100"/>
      <c r="F265" s="42"/>
      <c r="J265" s="8">
        <f>IF(B265&gt;0,B265*I265,IF(C265&gt;0,C265*I265,IF(E265&gt;0,E265*F265,H265)))*Table11[[#This Row],[Percent of Time]]</f>
        <v>0</v>
      </c>
    </row>
    <row r="266" spans="5:10" x14ac:dyDescent="0.25">
      <c r="E266" s="100"/>
      <c r="F266" s="42"/>
      <c r="J266" s="8">
        <f>IF(B266&gt;0,B266*I266,IF(C266&gt;0,C266*I266,IF(E266&gt;0,E266*F266,H266)))*Table11[[#This Row],[Percent of Time]]</f>
        <v>0</v>
      </c>
    </row>
    <row r="267" spans="5:10" x14ac:dyDescent="0.25">
      <c r="E267" s="100"/>
      <c r="F267" s="42"/>
      <c r="J267" s="8">
        <f>IF(B267&gt;0,B267*I267,IF(C267&gt;0,C267*I267,IF(E267&gt;0,E267*F267,H267)))*Table11[[#This Row],[Percent of Time]]</f>
        <v>0</v>
      </c>
    </row>
    <row r="268" spans="5:10" x14ac:dyDescent="0.25">
      <c r="E268" s="100"/>
      <c r="F268" s="42"/>
      <c r="J268" s="8">
        <f>IF(B268&gt;0,B268*I268,IF(C268&gt;0,C268*I268,IF(E268&gt;0,E268*F268,H268)))*Table11[[#This Row],[Percent of Time]]</f>
        <v>0</v>
      </c>
    </row>
    <row r="269" spans="5:10" x14ac:dyDescent="0.25">
      <c r="E269" s="100"/>
      <c r="F269" s="42"/>
      <c r="J269" s="8">
        <f>IF(B269&gt;0,B269*I269,IF(C269&gt;0,C269*I269,IF(E269&gt;0,E269*F269,H269)))*Table11[[#This Row],[Percent of Time]]</f>
        <v>0</v>
      </c>
    </row>
    <row r="270" spans="5:10" x14ac:dyDescent="0.25">
      <c r="E270" s="100"/>
      <c r="F270" s="42"/>
      <c r="J270" s="8">
        <f>IF(B270&gt;0,B270*I270,IF(C270&gt;0,C270*I270,IF(E270&gt;0,E270*F270,H270)))*Table11[[#This Row],[Percent of Time]]</f>
        <v>0</v>
      </c>
    </row>
    <row r="271" spans="5:10" x14ac:dyDescent="0.25">
      <c r="E271" s="100"/>
      <c r="F271" s="42"/>
      <c r="J271" s="8">
        <f>IF(B271&gt;0,B271*I271,IF(C271&gt;0,C271*I271,IF(E271&gt;0,E271*F271,H271)))*Table11[[#This Row],[Percent of Time]]</f>
        <v>0</v>
      </c>
    </row>
    <row r="272" spans="5:10" x14ac:dyDescent="0.25">
      <c r="E272" s="100"/>
      <c r="F272" s="42"/>
      <c r="J272" s="8">
        <f>IF(B272&gt;0,B272*I272,IF(C272&gt;0,C272*I272,IF(E272&gt;0,E272*F272,H272)))*Table11[[#This Row],[Percent of Time]]</f>
        <v>0</v>
      </c>
    </row>
    <row r="273" spans="5:10" x14ac:dyDescent="0.25">
      <c r="E273" s="100"/>
      <c r="F273" s="42"/>
      <c r="J273" s="8">
        <f>IF(B273&gt;0,B273*I273,IF(C273&gt;0,C273*I273,IF(E273&gt;0,E273*F273,H273)))*Table11[[#This Row],[Percent of Time]]</f>
        <v>0</v>
      </c>
    </row>
    <row r="274" spans="5:10" x14ac:dyDescent="0.25">
      <c r="E274" s="100"/>
      <c r="F274" s="42"/>
      <c r="J274" s="8">
        <f>IF(B274&gt;0,B274*I274,IF(C274&gt;0,C274*I274,IF(E274&gt;0,E274*F274,H274)))*Table11[[#This Row],[Percent of Time]]</f>
        <v>0</v>
      </c>
    </row>
    <row r="275" spans="5:10" x14ac:dyDescent="0.25">
      <c r="E275" s="100"/>
      <c r="F275" s="42"/>
      <c r="J275" s="8">
        <f>IF(B275&gt;0,B275*I275,IF(C275&gt;0,C275*I275,IF(E275&gt;0,E275*F275,H275)))*Table11[[#This Row],[Percent of Time]]</f>
        <v>0</v>
      </c>
    </row>
    <row r="276" spans="5:10" x14ac:dyDescent="0.25">
      <c r="E276" s="100"/>
      <c r="F276" s="42"/>
      <c r="J276" s="8">
        <f>IF(B276&gt;0,B276*I276,IF(C276&gt;0,C276*I276,IF(E276&gt;0,E276*F276,H276)))*Table11[[#This Row],[Percent of Time]]</f>
        <v>0</v>
      </c>
    </row>
    <row r="277" spans="5:10" x14ac:dyDescent="0.25">
      <c r="E277" s="100"/>
      <c r="F277" s="42"/>
      <c r="J277" s="8">
        <f>IF(B277&gt;0,B277*I277,IF(C277&gt;0,C277*I277,IF(E277&gt;0,E277*F277,H277)))*Table11[[#This Row],[Percent of Time]]</f>
        <v>0</v>
      </c>
    </row>
    <row r="278" spans="5:10" x14ac:dyDescent="0.25">
      <c r="E278" s="100"/>
      <c r="F278" s="42"/>
      <c r="J278" s="8">
        <f>IF(B278&gt;0,B278*I278,IF(C278&gt;0,C278*I278,IF(E278&gt;0,E278*F278,H278)))*Table11[[#This Row],[Percent of Time]]</f>
        <v>0</v>
      </c>
    </row>
    <row r="279" spans="5:10" x14ac:dyDescent="0.25">
      <c r="E279" s="100"/>
      <c r="F279" s="42"/>
      <c r="J279" s="8">
        <f>IF(B279&gt;0,B279*I279,IF(C279&gt;0,C279*I279,IF(E279&gt;0,E279*F279,H279)))*Table11[[#This Row],[Percent of Time]]</f>
        <v>0</v>
      </c>
    </row>
    <row r="280" spans="5:10" x14ac:dyDescent="0.25">
      <c r="E280" s="100"/>
      <c r="F280" s="42"/>
      <c r="J280" s="8">
        <f>IF(B280&gt;0,B280*I280,IF(C280&gt;0,C280*I280,IF(E280&gt;0,E280*F280,H280)))*Table11[[#This Row],[Percent of Time]]</f>
        <v>0</v>
      </c>
    </row>
    <row r="281" spans="5:10" x14ac:dyDescent="0.25">
      <c r="E281" s="100"/>
      <c r="F281" s="42"/>
      <c r="J281" s="8">
        <f>IF(B281&gt;0,B281*I281,IF(C281&gt;0,C281*I281,IF(E281&gt;0,E281*F281,H281)))*Table11[[#This Row],[Percent of Time]]</f>
        <v>0</v>
      </c>
    </row>
    <row r="282" spans="5:10" x14ac:dyDescent="0.25">
      <c r="E282" s="100"/>
      <c r="F282" s="42"/>
      <c r="J282" s="8">
        <f>IF(B282&gt;0,B282*I282,IF(C282&gt;0,C282*I282,IF(E282&gt;0,E282*F282,H282)))*Table11[[#This Row],[Percent of Time]]</f>
        <v>0</v>
      </c>
    </row>
    <row r="283" spans="5:10" x14ac:dyDescent="0.25">
      <c r="E283" s="100"/>
      <c r="F283" s="42"/>
      <c r="J283" s="8">
        <f>IF(B283&gt;0,B283*I283,IF(C283&gt;0,C283*I283,IF(E283&gt;0,E283*F283,H283)))*Table11[[#This Row],[Percent of Time]]</f>
        <v>0</v>
      </c>
    </row>
    <row r="284" spans="5:10" x14ac:dyDescent="0.25">
      <c r="E284" s="100"/>
      <c r="F284" s="42"/>
      <c r="J284" s="8">
        <f>IF(B284&gt;0,B284*I284,IF(C284&gt;0,C284*I284,IF(E284&gt;0,E284*F284,H284)))*Table11[[#This Row],[Percent of Time]]</f>
        <v>0</v>
      </c>
    </row>
    <row r="285" spans="5:10" x14ac:dyDescent="0.25">
      <c r="E285" s="100"/>
      <c r="F285" s="42"/>
      <c r="J285" s="8">
        <f>IF(B285&gt;0,B285*I285,IF(C285&gt;0,C285*I285,IF(E285&gt;0,E285*F285,H285)))*Table11[[#This Row],[Percent of Time]]</f>
        <v>0</v>
      </c>
    </row>
    <row r="286" spans="5:10" x14ac:dyDescent="0.25">
      <c r="E286" s="100"/>
      <c r="F286" s="42"/>
      <c r="J286" s="8">
        <f>IF(B286&gt;0,B286*I286,IF(C286&gt;0,C286*I286,IF(E286&gt;0,E286*F286,H286)))*Table11[[#This Row],[Percent of Time]]</f>
        <v>0</v>
      </c>
    </row>
    <row r="287" spans="5:10" x14ac:dyDescent="0.25">
      <c r="E287" s="100"/>
      <c r="F287" s="42"/>
      <c r="J287" s="8">
        <f>IF(B287&gt;0,B287*I287,IF(C287&gt;0,C287*I287,IF(E287&gt;0,E287*F287,H287)))*Table11[[#This Row],[Percent of Time]]</f>
        <v>0</v>
      </c>
    </row>
    <row r="288" spans="5:10" x14ac:dyDescent="0.25">
      <c r="E288" s="100"/>
      <c r="F288" s="42"/>
      <c r="J288" s="8">
        <f>IF(B288&gt;0,B288*I288,IF(C288&gt;0,C288*I288,IF(E288&gt;0,E288*F288,H288)))*Table11[[#This Row],[Percent of Time]]</f>
        <v>0</v>
      </c>
    </row>
    <row r="289" spans="5:10" x14ac:dyDescent="0.25">
      <c r="E289" s="100"/>
      <c r="F289" s="42"/>
      <c r="J289" s="8">
        <f>IF(B289&gt;0,B289*I289,IF(C289&gt;0,C289*I289,IF(E289&gt;0,E289*F289,H289)))*Table11[[#This Row],[Percent of Time]]</f>
        <v>0</v>
      </c>
    </row>
    <row r="290" spans="5:10" x14ac:dyDescent="0.25">
      <c r="E290" s="100"/>
      <c r="F290" s="42"/>
      <c r="J290" s="8">
        <f>IF(B290&gt;0,B290*I290,IF(C290&gt;0,C290*I290,IF(E290&gt;0,E290*F290,H290)))*Table11[[#This Row],[Percent of Time]]</f>
        <v>0</v>
      </c>
    </row>
    <row r="291" spans="5:10" x14ac:dyDescent="0.25">
      <c r="E291" s="100"/>
      <c r="F291" s="42"/>
      <c r="J291" s="8">
        <f>IF(B291&gt;0,B291*I291,IF(C291&gt;0,C291*I291,IF(E291&gt;0,E291*F291,H291)))*Table11[[#This Row],[Percent of Time]]</f>
        <v>0</v>
      </c>
    </row>
    <row r="292" spans="5:10" x14ac:dyDescent="0.25">
      <c r="E292" s="100"/>
      <c r="F292" s="42"/>
      <c r="J292" s="8">
        <f>IF(B292&gt;0,B292*I292,IF(C292&gt;0,C292*I292,IF(E292&gt;0,E292*F292,H292)))*Table11[[#This Row],[Percent of Time]]</f>
        <v>0</v>
      </c>
    </row>
    <row r="293" spans="5:10" x14ac:dyDescent="0.25">
      <c r="E293" s="100"/>
      <c r="F293" s="42"/>
      <c r="J293" s="8">
        <f>IF(B293&gt;0,B293*I293,IF(C293&gt;0,C293*I293,IF(E293&gt;0,E293*F293,H293)))*Table11[[#This Row],[Percent of Time]]</f>
        <v>0</v>
      </c>
    </row>
    <row r="294" spans="5:10" x14ac:dyDescent="0.25">
      <c r="E294" s="100"/>
      <c r="F294" s="42"/>
      <c r="J294" s="8">
        <f>IF(B294&gt;0,B294*I294,IF(C294&gt;0,C294*I294,IF(E294&gt;0,E294*F294,H294)))*Table11[[#This Row],[Percent of Time]]</f>
        <v>0</v>
      </c>
    </row>
    <row r="295" spans="5:10" x14ac:dyDescent="0.25">
      <c r="E295" s="100"/>
      <c r="F295" s="42"/>
      <c r="J295" s="8">
        <f>IF(B295&gt;0,B295*I295,IF(C295&gt;0,C295*I295,IF(E295&gt;0,E295*F295,H295)))*Table11[[#This Row],[Percent of Time]]</f>
        <v>0</v>
      </c>
    </row>
    <row r="296" spans="5:10" x14ac:dyDescent="0.25">
      <c r="E296" s="100"/>
      <c r="F296" s="42"/>
      <c r="J296" s="8">
        <f>IF(B296&gt;0,B296*I296,IF(C296&gt;0,C296*I296,IF(E296&gt;0,E296*F296,H296)))*Table11[[#This Row],[Percent of Time]]</f>
        <v>0</v>
      </c>
    </row>
    <row r="297" spans="5:10" x14ac:dyDescent="0.25">
      <c r="E297" s="100"/>
      <c r="F297" s="42"/>
      <c r="J297" s="8">
        <f>IF(B297&gt;0,B297*I297,IF(C297&gt;0,C297*I297,IF(E297&gt;0,E297*F297,H297)))*Table11[[#This Row],[Percent of Time]]</f>
        <v>0</v>
      </c>
    </row>
    <row r="298" spans="5:10" x14ac:dyDescent="0.25">
      <c r="E298" s="100"/>
      <c r="F298" s="42"/>
      <c r="J298" s="8">
        <f>IF(B298&gt;0,B298*I298,IF(C298&gt;0,C298*I298,IF(E298&gt;0,E298*F298,H298)))*Table11[[#This Row],[Percent of Time]]</f>
        <v>0</v>
      </c>
    </row>
    <row r="299" spans="5:10" x14ac:dyDescent="0.25">
      <c r="E299" s="100"/>
      <c r="F299" s="42"/>
      <c r="J299" s="8">
        <f>IF(B299&gt;0,B299*I299,IF(C299&gt;0,C299*I299,IF(E299&gt;0,E299*F299,H299)))*Table11[[#This Row],[Percent of Time]]</f>
        <v>0</v>
      </c>
    </row>
    <row r="300" spans="5:10" x14ac:dyDescent="0.25">
      <c r="E300" s="100"/>
      <c r="F300" s="42"/>
      <c r="J300" s="8">
        <f>IF(B300&gt;0,B300*I300,IF(C300&gt;0,C300*I300,IF(E300&gt;0,E300*F300,H300)))*Table11[[#This Row],[Percent of Time]]</f>
        <v>0</v>
      </c>
    </row>
    <row r="301" spans="5:10" x14ac:dyDescent="0.25">
      <c r="E301" s="100"/>
      <c r="F301" s="42"/>
      <c r="J301" s="8">
        <f>IF(B301&gt;0,B301*I301,IF(C301&gt;0,C301*I301,IF(E301&gt;0,E301*F301,H301)))*Table11[[#This Row],[Percent of Time]]</f>
        <v>0</v>
      </c>
    </row>
    <row r="302" spans="5:10" x14ac:dyDescent="0.25">
      <c r="E302" s="100"/>
      <c r="F302" s="42"/>
      <c r="J302" s="8">
        <f>IF(B302&gt;0,B302*I302,IF(C302&gt;0,C302*I302,IF(E302&gt;0,E302*F302,H302)))*Table11[[#This Row],[Percent of Time]]</f>
        <v>0</v>
      </c>
    </row>
    <row r="303" spans="5:10" x14ac:dyDescent="0.25">
      <c r="E303" s="100"/>
      <c r="F303" s="42"/>
      <c r="J303" s="8">
        <f>IF(B303&gt;0,B303*I303,IF(C303&gt;0,C303*I303,IF(E303&gt;0,E303*F303,H303)))*Table11[[#This Row],[Percent of Time]]</f>
        <v>0</v>
      </c>
    </row>
    <row r="304" spans="5:10" x14ac:dyDescent="0.25">
      <c r="E304" s="100"/>
      <c r="F304" s="42"/>
      <c r="J304" s="8">
        <f>IF(B304&gt;0,B304*I304,IF(C304&gt;0,C304*I304,IF(E304&gt;0,E304*F304,H304)))*Table11[[#This Row],[Percent of Time]]</f>
        <v>0</v>
      </c>
    </row>
    <row r="305" spans="5:10" x14ac:dyDescent="0.25">
      <c r="E305" s="100"/>
      <c r="F305" s="42"/>
      <c r="J305" s="8">
        <f>IF(B305&gt;0,B305*I305,IF(C305&gt;0,C305*I305,IF(E305&gt;0,E305*F305,H305)))*Table11[[#This Row],[Percent of Time]]</f>
        <v>0</v>
      </c>
    </row>
    <row r="306" spans="5:10" x14ac:dyDescent="0.25">
      <c r="E306" s="100"/>
      <c r="F306" s="42"/>
      <c r="J306" s="8">
        <f>IF(B306&gt;0,B306*I306,IF(C306&gt;0,C306*I306,IF(E306&gt;0,E306*F306,H306)))*Table11[[#This Row],[Percent of Time]]</f>
        <v>0</v>
      </c>
    </row>
    <row r="307" spans="5:10" x14ac:dyDescent="0.25">
      <c r="E307" s="100"/>
      <c r="F307" s="42"/>
      <c r="J307" s="8">
        <f>IF(B307&gt;0,B307*I307,IF(C307&gt;0,C307*I307,IF(E307&gt;0,E307*F307,H307)))*Table11[[#This Row],[Percent of Time]]</f>
        <v>0</v>
      </c>
    </row>
    <row r="308" spans="5:10" x14ac:dyDescent="0.25">
      <c r="E308" s="100"/>
      <c r="F308" s="42"/>
      <c r="J308" s="8">
        <f>IF(B308&gt;0,B308*I308,IF(C308&gt;0,C308*I308,IF(E308&gt;0,E308*F308,H308)))*Table11[[#This Row],[Percent of Time]]</f>
        <v>0</v>
      </c>
    </row>
    <row r="309" spans="5:10" x14ac:dyDescent="0.25">
      <c r="E309" s="100"/>
      <c r="F309" s="42"/>
      <c r="J309" s="8">
        <f>IF(B309&gt;0,B309*I309,IF(C309&gt;0,C309*I309,IF(E309&gt;0,E309*F309,H309)))*Table11[[#This Row],[Percent of Time]]</f>
        <v>0</v>
      </c>
    </row>
    <row r="310" spans="5:10" x14ac:dyDescent="0.25">
      <c r="E310" s="100"/>
      <c r="F310" s="42"/>
      <c r="J310" s="8">
        <f>IF(B310&gt;0,B310*I310,IF(C310&gt;0,C310*I310,IF(E310&gt;0,E310*F310,H310)))*Table11[[#This Row],[Percent of Time]]</f>
        <v>0</v>
      </c>
    </row>
    <row r="311" spans="5:10" x14ac:dyDescent="0.25">
      <c r="E311" s="100"/>
      <c r="F311" s="42"/>
      <c r="J311" s="8">
        <f>IF(B311&gt;0,B311*I311,IF(C311&gt;0,C311*I311,IF(E311&gt;0,E311*F311,H311)))*Table11[[#This Row],[Percent of Time]]</f>
        <v>0</v>
      </c>
    </row>
    <row r="312" spans="5:10" x14ac:dyDescent="0.25">
      <c r="E312" s="100"/>
      <c r="F312" s="42"/>
      <c r="J312" s="8">
        <f>IF(B312&gt;0,B312*I312,IF(C312&gt;0,C312*I312,IF(E312&gt;0,E312*F312,H312)))*Table11[[#This Row],[Percent of Time]]</f>
        <v>0</v>
      </c>
    </row>
    <row r="313" spans="5:10" x14ac:dyDescent="0.25">
      <c r="E313" s="100"/>
      <c r="F313" s="42"/>
      <c r="J313" s="8">
        <f>IF(B313&gt;0,B313*I313,IF(C313&gt;0,C313*I313,IF(E313&gt;0,E313*F313,H313)))*Table11[[#This Row],[Percent of Time]]</f>
        <v>0</v>
      </c>
    </row>
    <row r="314" spans="5:10" x14ac:dyDescent="0.25">
      <c r="E314" s="100"/>
      <c r="F314" s="42"/>
      <c r="J314" s="8">
        <f>IF(B314&gt;0,B314*I314,IF(C314&gt;0,C314*I314,IF(E314&gt;0,E314*F314,H314)))*Table11[[#This Row],[Percent of Time]]</f>
        <v>0</v>
      </c>
    </row>
    <row r="315" spans="5:10" x14ac:dyDescent="0.25">
      <c r="E315" s="100"/>
      <c r="F315" s="42"/>
      <c r="J315" s="8">
        <f>IF(B315&gt;0,B315*I315,IF(C315&gt;0,C315*I315,IF(E315&gt;0,E315*F315,H315)))*Table11[[#This Row],[Percent of Time]]</f>
        <v>0</v>
      </c>
    </row>
    <row r="316" spans="5:10" x14ac:dyDescent="0.25">
      <c r="E316" s="100"/>
      <c r="F316" s="42"/>
      <c r="J316" s="8">
        <f>IF(B316&gt;0,B316*I316,IF(C316&gt;0,C316*I316,IF(E316&gt;0,E316*F316,H316)))*Table11[[#This Row],[Percent of Time]]</f>
        <v>0</v>
      </c>
    </row>
    <row r="317" spans="5:10" x14ac:dyDescent="0.25">
      <c r="E317" s="100"/>
      <c r="F317" s="42"/>
      <c r="J317" s="8">
        <f>IF(B317&gt;0,B317*I317,IF(C317&gt;0,C317*I317,IF(E317&gt;0,E317*F317,H317)))*Table11[[#This Row],[Percent of Time]]</f>
        <v>0</v>
      </c>
    </row>
    <row r="318" spans="5:10" x14ac:dyDescent="0.25">
      <c r="E318" s="100"/>
      <c r="F318" s="42"/>
      <c r="J318" s="8">
        <f>IF(B318&gt;0,B318*I318,IF(C318&gt;0,C318*I318,IF(E318&gt;0,E318*F318,H318)))*Table11[[#This Row],[Percent of Time]]</f>
        <v>0</v>
      </c>
    </row>
    <row r="319" spans="5:10" x14ac:dyDescent="0.25">
      <c r="E319" s="100"/>
      <c r="F319" s="42"/>
      <c r="J319" s="8">
        <f>IF(B319&gt;0,B319*I319,IF(C319&gt;0,C319*I319,IF(E319&gt;0,E319*F319,H319)))*Table11[[#This Row],[Percent of Time]]</f>
        <v>0</v>
      </c>
    </row>
    <row r="320" spans="5:10" x14ac:dyDescent="0.25">
      <c r="E320" s="100"/>
      <c r="F320" s="42"/>
      <c r="J320" s="8">
        <f>IF(B320&gt;0,B320*I320,IF(C320&gt;0,C320*I320,IF(E320&gt;0,E320*F320,H320)))*Table11[[#This Row],[Percent of Time]]</f>
        <v>0</v>
      </c>
    </row>
    <row r="321" spans="5:10" x14ac:dyDescent="0.25">
      <c r="E321" s="100"/>
      <c r="F321" s="42"/>
      <c r="J321" s="8">
        <f>IF(B321&gt;0,B321*I321,IF(C321&gt;0,C321*I321,IF(E321&gt;0,E321*F321,H321)))*Table11[[#This Row],[Percent of Time]]</f>
        <v>0</v>
      </c>
    </row>
    <row r="322" spans="5:10" x14ac:dyDescent="0.25">
      <c r="E322" s="100"/>
      <c r="F322" s="42"/>
      <c r="J322" s="8">
        <f>IF(B322&gt;0,B322*I322,IF(C322&gt;0,C322*I322,IF(E322&gt;0,E322*F322,H322)))*Table11[[#This Row],[Percent of Time]]</f>
        <v>0</v>
      </c>
    </row>
    <row r="323" spans="5:10" x14ac:dyDescent="0.25">
      <c r="E323" s="100"/>
      <c r="F323" s="42"/>
      <c r="J323" s="8">
        <f>IF(B323&gt;0,B323*I323,IF(C323&gt;0,C323*I323,IF(E323&gt;0,E323*F323,H323)))*Table11[[#This Row],[Percent of Time]]</f>
        <v>0</v>
      </c>
    </row>
    <row r="324" spans="5:10" x14ac:dyDescent="0.25">
      <c r="E324" s="100"/>
      <c r="F324" s="42"/>
      <c r="J324" s="8">
        <f>IF(B324&gt;0,B324*I324,IF(C324&gt;0,C324*I324,IF(E324&gt;0,E324*F324,H324)))*Table11[[#This Row],[Percent of Time]]</f>
        <v>0</v>
      </c>
    </row>
    <row r="325" spans="5:10" x14ac:dyDescent="0.25">
      <c r="E325" s="100"/>
      <c r="F325" s="42"/>
      <c r="J325" s="8">
        <f>IF(B325&gt;0,B325*I325,IF(C325&gt;0,C325*I325,IF(E325&gt;0,E325*F325,H325)))*Table11[[#This Row],[Percent of Time]]</f>
        <v>0</v>
      </c>
    </row>
    <row r="326" spans="5:10" x14ac:dyDescent="0.25">
      <c r="E326" s="100"/>
      <c r="F326" s="42"/>
      <c r="J326" s="8">
        <f>IF(B326&gt;0,B326*I326,IF(C326&gt;0,C326*I326,IF(E326&gt;0,E326*F326,H326)))*Table11[[#This Row],[Percent of Time]]</f>
        <v>0</v>
      </c>
    </row>
    <row r="327" spans="5:10" x14ac:dyDescent="0.25">
      <c r="E327" s="100"/>
      <c r="F327" s="42"/>
      <c r="J327" s="8">
        <f>IF(B327&gt;0,B327*I327,IF(C327&gt;0,C327*I327,IF(E327&gt;0,E327*F327,H327)))*Table11[[#This Row],[Percent of Time]]</f>
        <v>0</v>
      </c>
    </row>
    <row r="328" spans="5:10" x14ac:dyDescent="0.25">
      <c r="E328" s="100"/>
      <c r="F328" s="42"/>
      <c r="J328" s="8">
        <f>IF(B328&gt;0,B328*I328,IF(C328&gt;0,C328*I328,IF(E328&gt;0,E328*F328,H328)))*Table11[[#This Row],[Percent of Time]]</f>
        <v>0</v>
      </c>
    </row>
    <row r="329" spans="5:10" x14ac:dyDescent="0.25">
      <c r="E329" s="100"/>
      <c r="F329" s="42"/>
      <c r="J329" s="8">
        <f>IF(B329&gt;0,B329*I329,IF(C329&gt;0,C329*I329,IF(E329&gt;0,E329*F329,H329)))*Table11[[#This Row],[Percent of Time]]</f>
        <v>0</v>
      </c>
    </row>
    <row r="330" spans="5:10" x14ac:dyDescent="0.25">
      <c r="E330" s="100"/>
      <c r="F330" s="42"/>
      <c r="J330" s="8">
        <f>IF(B330&gt;0,B330*I330,IF(C330&gt;0,C330*I330,IF(E330&gt;0,E330*F330,H330)))*Table11[[#This Row],[Percent of Time]]</f>
        <v>0</v>
      </c>
    </row>
    <row r="331" spans="5:10" x14ac:dyDescent="0.25">
      <c r="E331" s="100"/>
      <c r="F331" s="42"/>
      <c r="J331" s="8">
        <f>IF(B331&gt;0,B331*I331,IF(C331&gt;0,C331*I331,IF(E331&gt;0,E331*F331,H331)))*Table11[[#This Row],[Percent of Time]]</f>
        <v>0</v>
      </c>
    </row>
    <row r="332" spans="5:10" x14ac:dyDescent="0.25">
      <c r="E332" s="100"/>
      <c r="F332" s="42"/>
      <c r="J332" s="8">
        <f>IF(B332&gt;0,B332*I332,IF(C332&gt;0,C332*I332,IF(E332&gt;0,E332*F332,H332)))*Table11[[#This Row],[Percent of Time]]</f>
        <v>0</v>
      </c>
    </row>
    <row r="333" spans="5:10" x14ac:dyDescent="0.25">
      <c r="E333" s="100"/>
      <c r="F333" s="42"/>
      <c r="J333" s="8">
        <f>IF(B333&gt;0,B333*I333,IF(C333&gt;0,C333*I333,IF(E333&gt;0,E333*F333,H333)))*Table11[[#This Row],[Percent of Time]]</f>
        <v>0</v>
      </c>
    </row>
    <row r="334" spans="5:10" x14ac:dyDescent="0.25">
      <c r="E334" s="100"/>
      <c r="F334" s="42"/>
      <c r="J334" s="8">
        <f>IF(B334&gt;0,B334*I334,IF(C334&gt;0,C334*I334,IF(E334&gt;0,E334*F334,H334)))*Table11[[#This Row],[Percent of Time]]</f>
        <v>0</v>
      </c>
    </row>
    <row r="335" spans="5:10" x14ac:dyDescent="0.25">
      <c r="E335" s="100"/>
      <c r="F335" s="42"/>
      <c r="J335" s="8">
        <f>IF(B335&gt;0,B335*I335,IF(C335&gt;0,C335*I335,IF(E335&gt;0,E335*F335,H335)))*Table11[[#This Row],[Percent of Time]]</f>
        <v>0</v>
      </c>
    </row>
    <row r="336" spans="5:10" x14ac:dyDescent="0.25">
      <c r="E336" s="100"/>
      <c r="F336" s="42"/>
      <c r="J336" s="8">
        <f>IF(B336&gt;0,B336*I336,IF(C336&gt;0,C336*I336,IF(E336&gt;0,E336*F336,H336)))*Table11[[#This Row],[Percent of Time]]</f>
        <v>0</v>
      </c>
    </row>
    <row r="337" spans="5:10" x14ac:dyDescent="0.25">
      <c r="E337" s="100"/>
      <c r="F337" s="42"/>
      <c r="J337" s="8">
        <f>IF(B337&gt;0,B337*I337,IF(C337&gt;0,C337*I337,IF(E337&gt;0,E337*F337,H337)))*Table11[[#This Row],[Percent of Time]]</f>
        <v>0</v>
      </c>
    </row>
    <row r="338" spans="5:10" x14ac:dyDescent="0.25">
      <c r="E338" s="100"/>
      <c r="F338" s="42"/>
      <c r="J338" s="8">
        <f>IF(B338&gt;0,B338*I338,IF(C338&gt;0,C338*I338,IF(E338&gt;0,E338*F338,H338)))*Table11[[#This Row],[Percent of Time]]</f>
        <v>0</v>
      </c>
    </row>
    <row r="339" spans="5:10" x14ac:dyDescent="0.25">
      <c r="E339" s="100"/>
      <c r="F339" s="42"/>
      <c r="J339" s="8">
        <f>IF(B339&gt;0,B339*I339,IF(C339&gt;0,C339*I339,IF(E339&gt;0,E339*F339,H339)))*Table11[[#This Row],[Percent of Time]]</f>
        <v>0</v>
      </c>
    </row>
    <row r="340" spans="5:10" x14ac:dyDescent="0.25">
      <c r="E340" s="100"/>
      <c r="F340" s="42"/>
      <c r="J340" s="8">
        <f>IF(B340&gt;0,B340*I340,IF(C340&gt;0,C340*I340,IF(E340&gt;0,E340*F340,H340)))*Table11[[#This Row],[Percent of Time]]</f>
        <v>0</v>
      </c>
    </row>
    <row r="341" spans="5:10" x14ac:dyDescent="0.25">
      <c r="E341" s="100"/>
      <c r="F341" s="42"/>
      <c r="J341" s="8">
        <f>IF(B341&gt;0,B341*I341,IF(C341&gt;0,C341*I341,IF(E341&gt;0,E341*F341,H341)))*Table11[[#This Row],[Percent of Time]]</f>
        <v>0</v>
      </c>
    </row>
    <row r="342" spans="5:10" x14ac:dyDescent="0.25">
      <c r="E342" s="100"/>
      <c r="F342" s="42"/>
      <c r="J342" s="8">
        <f>IF(B342&gt;0,B342*I342,IF(C342&gt;0,C342*I342,IF(E342&gt;0,E342*F342,H342)))*Table11[[#This Row],[Percent of Time]]</f>
        <v>0</v>
      </c>
    </row>
    <row r="343" spans="5:10" x14ac:dyDescent="0.25">
      <c r="E343" s="100"/>
      <c r="F343" s="42"/>
      <c r="J343" s="8">
        <f>IF(B343&gt;0,B343*I343,IF(C343&gt;0,C343*I343,IF(E343&gt;0,E343*F343,H343)))*Table11[[#This Row],[Percent of Time]]</f>
        <v>0</v>
      </c>
    </row>
    <row r="344" spans="5:10" x14ac:dyDescent="0.25">
      <c r="E344" s="100"/>
      <c r="F344" s="42"/>
      <c r="J344" s="8">
        <f>IF(B344&gt;0,B344*I344,IF(C344&gt;0,C344*I344,IF(E344&gt;0,E344*F344,H344)))*Table11[[#This Row],[Percent of Time]]</f>
        <v>0</v>
      </c>
    </row>
    <row r="345" spans="5:10" x14ac:dyDescent="0.25">
      <c r="E345" s="100"/>
      <c r="F345" s="42"/>
      <c r="J345" s="8">
        <f>IF(B345&gt;0,B345*I345,IF(C345&gt;0,C345*I345,IF(E345&gt;0,E345*F345,H345)))*Table11[[#This Row],[Percent of Time]]</f>
        <v>0</v>
      </c>
    </row>
    <row r="346" spans="5:10" x14ac:dyDescent="0.25">
      <c r="E346" s="100"/>
      <c r="F346" s="42"/>
      <c r="J346" s="8">
        <f>IF(B346&gt;0,B346*I346,IF(C346&gt;0,C346*I346,IF(E346&gt;0,E346*F346,H346)))*Table11[[#This Row],[Percent of Time]]</f>
        <v>0</v>
      </c>
    </row>
    <row r="347" spans="5:10" x14ac:dyDescent="0.25">
      <c r="E347" s="100"/>
      <c r="F347" s="42"/>
      <c r="J347" s="8">
        <f>IF(B347&gt;0,B347*I347,IF(C347&gt;0,C347*I347,IF(E347&gt;0,E347*F347,H347)))*Table11[[#This Row],[Percent of Time]]</f>
        <v>0</v>
      </c>
    </row>
    <row r="348" spans="5:10" x14ac:dyDescent="0.25">
      <c r="E348" s="100"/>
      <c r="F348" s="42"/>
      <c r="J348" s="8">
        <f>IF(B348&gt;0,B348*I348,IF(C348&gt;0,C348*I348,IF(E348&gt;0,E348*F348,H348)))*Table11[[#This Row],[Percent of Time]]</f>
        <v>0</v>
      </c>
    </row>
    <row r="349" spans="5:10" x14ac:dyDescent="0.25">
      <c r="E349" s="100"/>
      <c r="F349" s="42"/>
      <c r="J349" s="8">
        <f>IF(B349&gt;0,B349*I349,IF(C349&gt;0,C349*I349,IF(E349&gt;0,E349*F349,H349)))*Table11[[#This Row],[Percent of Time]]</f>
        <v>0</v>
      </c>
    </row>
    <row r="350" spans="5:10" x14ac:dyDescent="0.25">
      <c r="E350" s="100"/>
      <c r="F350" s="42"/>
      <c r="J350" s="8">
        <f>IF(B350&gt;0,B350*I350,IF(C350&gt;0,C350*I350,IF(E350&gt;0,E350*F350,H350)))*Table11[[#This Row],[Percent of Time]]</f>
        <v>0</v>
      </c>
    </row>
    <row r="351" spans="5:10" x14ac:dyDescent="0.25">
      <c r="E351" s="100"/>
      <c r="F351" s="42"/>
      <c r="J351" s="8">
        <f>IF(B351&gt;0,B351*I351,IF(C351&gt;0,C351*I351,IF(E351&gt;0,E351*F351,H351)))*Table11[[#This Row],[Percent of Time]]</f>
        <v>0</v>
      </c>
    </row>
    <row r="352" spans="5:10" x14ac:dyDescent="0.25">
      <c r="E352" s="100"/>
      <c r="F352" s="42"/>
      <c r="J352" s="8">
        <f>IF(B352&gt;0,B352*I352,IF(C352&gt;0,C352*I352,IF(E352&gt;0,E352*F352,H352)))*Table11[[#This Row],[Percent of Time]]</f>
        <v>0</v>
      </c>
    </row>
    <row r="353" spans="5:10" x14ac:dyDescent="0.25">
      <c r="E353" s="100"/>
      <c r="F353" s="42"/>
      <c r="J353" s="8">
        <f>IF(B353&gt;0,B353*I353,IF(C353&gt;0,C353*I353,IF(E353&gt;0,E353*F353,H353)))*Table11[[#This Row],[Percent of Time]]</f>
        <v>0</v>
      </c>
    </row>
    <row r="354" spans="5:10" x14ac:dyDescent="0.25">
      <c r="E354" s="100"/>
      <c r="F354" s="42"/>
      <c r="J354" s="8">
        <f>IF(B354&gt;0,B354*I354,IF(C354&gt;0,C354*I354,IF(E354&gt;0,E354*F354,H354)))*Table11[[#This Row],[Percent of Time]]</f>
        <v>0</v>
      </c>
    </row>
    <row r="355" spans="5:10" x14ac:dyDescent="0.25">
      <c r="E355" s="100"/>
      <c r="F355" s="42"/>
      <c r="J355" s="8">
        <f>IF(B355&gt;0,B355*I355,IF(C355&gt;0,C355*I355,IF(E355&gt;0,E355*F355,H355)))*Table11[[#This Row],[Percent of Time]]</f>
        <v>0</v>
      </c>
    </row>
    <row r="356" spans="5:10" x14ac:dyDescent="0.25">
      <c r="E356" s="100"/>
      <c r="F356" s="42"/>
      <c r="J356" s="8">
        <f>IF(B356&gt;0,B356*I356,IF(C356&gt;0,C356*I356,IF(E356&gt;0,E356*F356,H356)))*Table11[[#This Row],[Percent of Time]]</f>
        <v>0</v>
      </c>
    </row>
    <row r="357" spans="5:10" x14ac:dyDescent="0.25">
      <c r="E357" s="100"/>
      <c r="F357" s="42"/>
      <c r="J357" s="8">
        <f>IF(B357&gt;0,B357*I357,IF(C357&gt;0,C357*I357,IF(E357&gt;0,E357*F357,H357)))*Table11[[#This Row],[Percent of Time]]</f>
        <v>0</v>
      </c>
    </row>
    <row r="358" spans="5:10" x14ac:dyDescent="0.25">
      <c r="E358" s="100"/>
      <c r="F358" s="42"/>
      <c r="J358" s="8">
        <f>IF(B358&gt;0,B358*I358,IF(C358&gt;0,C358*I358,IF(E358&gt;0,E358*F358,H358)))*Table11[[#This Row],[Percent of Time]]</f>
        <v>0</v>
      </c>
    </row>
    <row r="359" spans="5:10" x14ac:dyDescent="0.25">
      <c r="E359" s="100"/>
      <c r="F359" s="42"/>
      <c r="J359" s="8">
        <f>IF(B359&gt;0,B359*I359,IF(C359&gt;0,C359*I359,IF(E359&gt;0,E359*F359,H359)))*Table11[[#This Row],[Percent of Time]]</f>
        <v>0</v>
      </c>
    </row>
    <row r="360" spans="5:10" x14ac:dyDescent="0.25">
      <c r="E360" s="100"/>
      <c r="F360" s="42"/>
      <c r="J360" s="8">
        <f>IF(B360&gt;0,B360*I360,IF(C360&gt;0,C360*I360,IF(E360&gt;0,E360*F360,H360)))*Table11[[#This Row],[Percent of Time]]</f>
        <v>0</v>
      </c>
    </row>
    <row r="361" spans="5:10" x14ac:dyDescent="0.25">
      <c r="E361" s="100"/>
      <c r="F361" s="42"/>
      <c r="J361" s="8">
        <f>IF(B361&gt;0,B361*I361,IF(C361&gt;0,C361*I361,IF(E361&gt;0,E361*F361,H361)))*Table11[[#This Row],[Percent of Time]]</f>
        <v>0</v>
      </c>
    </row>
    <row r="362" spans="5:10" x14ac:dyDescent="0.25">
      <c r="E362" s="100"/>
      <c r="F362" s="42"/>
      <c r="J362" s="8">
        <f>IF(B362&gt;0,B362*I362,IF(C362&gt;0,C362*I362,IF(E362&gt;0,E362*F362,H362)))*Table11[[#This Row],[Percent of Time]]</f>
        <v>0</v>
      </c>
    </row>
    <row r="363" spans="5:10" x14ac:dyDescent="0.25">
      <c r="E363" s="100"/>
      <c r="F363" s="42"/>
      <c r="J363" s="8">
        <f>IF(B363&gt;0,B363*I363,IF(C363&gt;0,C363*I363,IF(E363&gt;0,E363*F363,H363)))*Table11[[#This Row],[Percent of Time]]</f>
        <v>0</v>
      </c>
    </row>
    <row r="364" spans="5:10" x14ac:dyDescent="0.25">
      <c r="E364" s="100"/>
      <c r="F364" s="42"/>
      <c r="J364" s="8">
        <f>IF(B364&gt;0,B364*I364,IF(C364&gt;0,C364*I364,IF(E364&gt;0,E364*F364,H364)))*Table11[[#This Row],[Percent of Time]]</f>
        <v>0</v>
      </c>
    </row>
    <row r="365" spans="5:10" x14ac:dyDescent="0.25">
      <c r="E365" s="100"/>
      <c r="F365" s="42"/>
      <c r="J365" s="8">
        <f>IF(B365&gt;0,B365*I365,IF(C365&gt;0,C365*I365,IF(E365&gt;0,E365*F365,H365)))*Table11[[#This Row],[Percent of Time]]</f>
        <v>0</v>
      </c>
    </row>
    <row r="366" spans="5:10" x14ac:dyDescent="0.25">
      <c r="E366" s="100"/>
      <c r="F366" s="42"/>
      <c r="J366" s="8">
        <f>IF(B366&gt;0,B366*I366,IF(C366&gt;0,C366*I366,IF(E366&gt;0,E366*F366,H366)))*Table11[[#This Row],[Percent of Time]]</f>
        <v>0</v>
      </c>
    </row>
    <row r="367" spans="5:10" x14ac:dyDescent="0.25">
      <c r="E367" s="100"/>
      <c r="F367" s="42"/>
      <c r="J367" s="8">
        <f>IF(B367&gt;0,B367*I367,IF(C367&gt;0,C367*I367,IF(E367&gt;0,E367*F367,H367)))*Table11[[#This Row],[Percent of Time]]</f>
        <v>0</v>
      </c>
    </row>
    <row r="368" spans="5:10" x14ac:dyDescent="0.25">
      <c r="E368" s="100"/>
      <c r="F368" s="42"/>
      <c r="J368" s="8">
        <f>IF(B368&gt;0,B368*I368,IF(C368&gt;0,C368*I368,IF(E368&gt;0,E368*F368,H368)))*Table11[[#This Row],[Percent of Time]]</f>
        <v>0</v>
      </c>
    </row>
    <row r="369" spans="5:10" x14ac:dyDescent="0.25">
      <c r="E369" s="100"/>
      <c r="F369" s="42"/>
      <c r="J369" s="8">
        <f>IF(B369&gt;0,B369*I369,IF(C369&gt;0,C369*I369,IF(E369&gt;0,E369*F369,H369)))*Table11[[#This Row],[Percent of Time]]</f>
        <v>0</v>
      </c>
    </row>
    <row r="370" spans="5:10" x14ac:dyDescent="0.25">
      <c r="E370" s="100"/>
      <c r="F370" s="42"/>
      <c r="J370" s="8">
        <f>IF(B370&gt;0,B370*I370,IF(C370&gt;0,C370*I370,IF(E370&gt;0,E370*F370,H370)))*Table11[[#This Row],[Percent of Time]]</f>
        <v>0</v>
      </c>
    </row>
    <row r="371" spans="5:10" x14ac:dyDescent="0.25">
      <c r="E371" s="100"/>
      <c r="F371" s="42"/>
      <c r="J371" s="8">
        <f>IF(B371&gt;0,B371*I371,IF(C371&gt;0,C371*I371,IF(E371&gt;0,E371*F371,H371)))*Table11[[#This Row],[Percent of Time]]</f>
        <v>0</v>
      </c>
    </row>
    <row r="372" spans="5:10" x14ac:dyDescent="0.25">
      <c r="E372" s="100"/>
      <c r="F372" s="42"/>
      <c r="J372" s="8">
        <f>IF(B372&gt;0,B372*I372,IF(C372&gt;0,C372*I372,IF(E372&gt;0,E372*F372,H372)))*Table11[[#This Row],[Percent of Time]]</f>
        <v>0</v>
      </c>
    </row>
    <row r="373" spans="5:10" x14ac:dyDescent="0.25">
      <c r="E373" s="100"/>
      <c r="F373" s="42"/>
      <c r="J373" s="8">
        <f>IF(B373&gt;0,B373*I373,IF(C373&gt;0,C373*I373,IF(E373&gt;0,E373*F373,H373)))*Table11[[#This Row],[Percent of Time]]</f>
        <v>0</v>
      </c>
    </row>
    <row r="374" spans="5:10" x14ac:dyDescent="0.25">
      <c r="E374" s="100"/>
      <c r="F374" s="42"/>
      <c r="J374" s="8">
        <f>IF(B374&gt;0,B374*I374,IF(C374&gt;0,C374*I374,IF(E374&gt;0,E374*F374,H374)))*Table11[[#This Row],[Percent of Time]]</f>
        <v>0</v>
      </c>
    </row>
    <row r="375" spans="5:10" x14ac:dyDescent="0.25">
      <c r="E375" s="100"/>
      <c r="F375" s="42"/>
      <c r="J375" s="8">
        <f>IF(B375&gt;0,B375*I375,IF(C375&gt;0,C375*I375,IF(E375&gt;0,E375*F375,H375)))*Table11[[#This Row],[Percent of Time]]</f>
        <v>0</v>
      </c>
    </row>
    <row r="376" spans="5:10" x14ac:dyDescent="0.25">
      <c r="E376" s="100"/>
      <c r="F376" s="42"/>
      <c r="J376" s="8">
        <f>IF(B376&gt;0,B376*I376,IF(C376&gt;0,C376*I376,IF(E376&gt;0,E376*F376,H376)))*Table11[[#This Row],[Percent of Time]]</f>
        <v>0</v>
      </c>
    </row>
    <row r="377" spans="5:10" x14ac:dyDescent="0.25">
      <c r="E377" s="100"/>
      <c r="F377" s="42"/>
      <c r="J377" s="8">
        <f>IF(B377&gt;0,B377*I377,IF(C377&gt;0,C377*I377,IF(E377&gt;0,E377*F377,H377)))*Table11[[#This Row],[Percent of Time]]</f>
        <v>0</v>
      </c>
    </row>
    <row r="378" spans="5:10" x14ac:dyDescent="0.25">
      <c r="E378" s="100"/>
      <c r="F378" s="42"/>
      <c r="J378" s="8">
        <f>IF(B378&gt;0,B378*I378,IF(C378&gt;0,C378*I378,IF(E378&gt;0,E378*F378,H378)))*Table11[[#This Row],[Percent of Time]]</f>
        <v>0</v>
      </c>
    </row>
    <row r="379" spans="5:10" x14ac:dyDescent="0.25">
      <c r="E379" s="100"/>
      <c r="F379" s="42"/>
      <c r="J379" s="8">
        <f>IF(B379&gt;0,B379*I379,IF(C379&gt;0,C379*I379,IF(E379&gt;0,E379*F379,H379)))*Table11[[#This Row],[Percent of Time]]</f>
        <v>0</v>
      </c>
    </row>
    <row r="380" spans="5:10" x14ac:dyDescent="0.25">
      <c r="E380" s="100"/>
      <c r="F380" s="42"/>
      <c r="J380" s="8">
        <f>IF(B380&gt;0,B380*I380,IF(C380&gt;0,C380*I380,IF(E380&gt;0,E380*F380,H380)))*Table11[[#This Row],[Percent of Time]]</f>
        <v>0</v>
      </c>
    </row>
    <row r="381" spans="5:10" x14ac:dyDescent="0.25">
      <c r="E381" s="100"/>
      <c r="F381" s="42"/>
      <c r="J381" s="8">
        <f>IF(B381&gt;0,B381*I381,IF(C381&gt;0,C381*I381,IF(E381&gt;0,E381*F381,H381)))*Table11[[#This Row],[Percent of Time]]</f>
        <v>0</v>
      </c>
    </row>
    <row r="382" spans="5:10" x14ac:dyDescent="0.25">
      <c r="E382" s="100"/>
      <c r="F382" s="42"/>
      <c r="J382" s="8">
        <f>IF(B382&gt;0,B382*I382,IF(C382&gt;0,C382*I382,IF(E382&gt;0,E382*F382,H382)))*Table11[[#This Row],[Percent of Time]]</f>
        <v>0</v>
      </c>
    </row>
    <row r="383" spans="5:10" x14ac:dyDescent="0.25">
      <c r="E383" s="100"/>
      <c r="F383" s="42"/>
      <c r="J383" s="8">
        <f>IF(B383&gt;0,B383*I383,IF(C383&gt;0,C383*I383,IF(E383&gt;0,E383*F383,H383)))*Table11[[#This Row],[Percent of Time]]</f>
        <v>0</v>
      </c>
    </row>
    <row r="384" spans="5:10" x14ac:dyDescent="0.25">
      <c r="E384" s="100"/>
      <c r="F384" s="42"/>
      <c r="J384" s="8">
        <f>IF(B384&gt;0,B384*I384,IF(C384&gt;0,C384*I384,IF(E384&gt;0,E384*F384,H384)))*Table11[[#This Row],[Percent of Time]]</f>
        <v>0</v>
      </c>
    </row>
    <row r="385" spans="5:10" x14ac:dyDescent="0.25">
      <c r="E385" s="100"/>
      <c r="F385" s="42"/>
      <c r="J385" s="8">
        <f>IF(B385&gt;0,B385*I385,IF(C385&gt;0,C385*I385,IF(E385&gt;0,E385*F385,H385)))*Table11[[#This Row],[Percent of Time]]</f>
        <v>0</v>
      </c>
    </row>
    <row r="386" spans="5:10" x14ac:dyDescent="0.25">
      <c r="E386" s="100"/>
      <c r="F386" s="42"/>
      <c r="J386" s="8">
        <f>IF(B386&gt;0,B386*I386,IF(C386&gt;0,C386*I386,IF(E386&gt;0,E386*F386,H386)))*Table11[[#This Row],[Percent of Time]]</f>
        <v>0</v>
      </c>
    </row>
    <row r="387" spans="5:10" x14ac:dyDescent="0.25">
      <c r="E387" s="100"/>
      <c r="F387" s="42"/>
      <c r="J387" s="8">
        <f>IF(B387&gt;0,B387*I387,IF(C387&gt;0,C387*I387,IF(E387&gt;0,E387*F387,H387)))*Table11[[#This Row],[Percent of Time]]</f>
        <v>0</v>
      </c>
    </row>
    <row r="388" spans="5:10" x14ac:dyDescent="0.25">
      <c r="E388" s="100"/>
      <c r="F388" s="42"/>
      <c r="J388" s="8">
        <f>IF(B388&gt;0,B388*I388,IF(C388&gt;0,C388*I388,IF(E388&gt;0,E388*F388,H388)))*Table11[[#This Row],[Percent of Time]]</f>
        <v>0</v>
      </c>
    </row>
    <row r="389" spans="5:10" x14ac:dyDescent="0.25">
      <c r="E389" s="100"/>
      <c r="F389" s="42"/>
      <c r="J389" s="8">
        <f>IF(B389&gt;0,B389*I389,IF(C389&gt;0,C389*I389,IF(E389&gt;0,E389*F389,H389)))*Table11[[#This Row],[Percent of Time]]</f>
        <v>0</v>
      </c>
    </row>
    <row r="390" spans="5:10" x14ac:dyDescent="0.25">
      <c r="E390" s="100"/>
      <c r="F390" s="42"/>
      <c r="J390" s="8">
        <f>IF(B390&gt;0,B390*I390,IF(C390&gt;0,C390*I390,IF(E390&gt;0,E390*F390,H390)))*Table11[[#This Row],[Percent of Time]]</f>
        <v>0</v>
      </c>
    </row>
    <row r="391" spans="5:10" x14ac:dyDescent="0.25">
      <c r="E391" s="100"/>
      <c r="F391" s="42"/>
      <c r="J391" s="8">
        <f>IF(B391&gt;0,B391*I391,IF(C391&gt;0,C391*I391,IF(E391&gt;0,E391*F391,H391)))*Table11[[#This Row],[Percent of Time]]</f>
        <v>0</v>
      </c>
    </row>
    <row r="392" spans="5:10" x14ac:dyDescent="0.25">
      <c r="E392" s="100"/>
      <c r="F392" s="42"/>
      <c r="J392" s="8">
        <f>IF(B392&gt;0,B392*I392,IF(C392&gt;0,C392*I392,IF(E392&gt;0,E392*F392,H392)))*Table11[[#This Row],[Percent of Time]]</f>
        <v>0</v>
      </c>
    </row>
    <row r="393" spans="5:10" x14ac:dyDescent="0.25">
      <c r="E393" s="100"/>
      <c r="F393" s="42"/>
      <c r="J393" s="8">
        <f>IF(B393&gt;0,B393*I393,IF(C393&gt;0,C393*I393,IF(E393&gt;0,E393*F393,H393)))*Table11[[#This Row],[Percent of Time]]</f>
        <v>0</v>
      </c>
    </row>
    <row r="394" spans="5:10" x14ac:dyDescent="0.25">
      <c r="E394" s="100"/>
      <c r="F394" s="42"/>
      <c r="J394" s="8">
        <f>IF(B394&gt;0,B394*I394,IF(C394&gt;0,C394*I394,IF(E394&gt;0,E394*F394,H394)))*Table11[[#This Row],[Percent of Time]]</f>
        <v>0</v>
      </c>
    </row>
    <row r="395" spans="5:10" x14ac:dyDescent="0.25">
      <c r="E395" s="100"/>
      <c r="F395" s="42"/>
      <c r="J395" s="8">
        <f>IF(B395&gt;0,B395*I395,IF(C395&gt;0,C395*I395,IF(E395&gt;0,E395*F395,H395)))*Table11[[#This Row],[Percent of Time]]</f>
        <v>0</v>
      </c>
    </row>
    <row r="396" spans="5:10" x14ac:dyDescent="0.25">
      <c r="E396" s="100"/>
      <c r="F396" s="42"/>
      <c r="J396" s="8">
        <f>IF(B396&gt;0,B396*I396,IF(C396&gt;0,C396*I396,IF(E396&gt;0,E396*F396,H396)))*Table11[[#This Row],[Percent of Time]]</f>
        <v>0</v>
      </c>
    </row>
    <row r="397" spans="5:10" x14ac:dyDescent="0.25">
      <c r="E397" s="100"/>
      <c r="F397" s="42"/>
      <c r="J397" s="8">
        <f>IF(B397&gt;0,B397*I397,IF(C397&gt;0,C397*I397,IF(E397&gt;0,E397*F397,H397)))*Table11[[#This Row],[Percent of Time]]</f>
        <v>0</v>
      </c>
    </row>
    <row r="398" spans="5:10" x14ac:dyDescent="0.25">
      <c r="E398" s="100"/>
      <c r="F398" s="42"/>
      <c r="J398" s="8">
        <f>IF(B398&gt;0,B398*I398,IF(C398&gt;0,C398*I398,IF(E398&gt;0,E398*F398,H398)))*Table11[[#This Row],[Percent of Time]]</f>
        <v>0</v>
      </c>
    </row>
    <row r="399" spans="5:10" x14ac:dyDescent="0.25">
      <c r="E399" s="100"/>
      <c r="F399" s="42"/>
      <c r="J399" s="8">
        <f>IF(B399&gt;0,B399*I399,IF(C399&gt;0,C399*I399,IF(E399&gt;0,E399*F399,H399)))*Table11[[#This Row],[Percent of Time]]</f>
        <v>0</v>
      </c>
    </row>
    <row r="400" spans="5:10" x14ac:dyDescent="0.25">
      <c r="E400" s="100"/>
      <c r="F400" s="42"/>
      <c r="J400" s="8">
        <f>IF(B400&gt;0,B400*I400,IF(C400&gt;0,C400*I400,IF(E400&gt;0,E400*F400,H400)))*Table11[[#This Row],[Percent of Time]]</f>
        <v>0</v>
      </c>
    </row>
    <row r="401" spans="5:10" x14ac:dyDescent="0.25">
      <c r="E401" s="100"/>
      <c r="F401" s="42"/>
      <c r="J401" s="8">
        <f>IF(B401&gt;0,B401*I401,IF(C401&gt;0,C401*I401,IF(E401&gt;0,E401*F401,H401)))*Table11[[#This Row],[Percent of Time]]</f>
        <v>0</v>
      </c>
    </row>
    <row r="402" spans="5:10" x14ac:dyDescent="0.25">
      <c r="E402" s="100"/>
      <c r="F402" s="42"/>
      <c r="J402" s="8">
        <f>IF(B402&gt;0,B402*I402,IF(C402&gt;0,C402*I402,IF(E402&gt;0,E402*F402,H402)))*Table11[[#This Row],[Percent of Time]]</f>
        <v>0</v>
      </c>
    </row>
    <row r="403" spans="5:10" x14ac:dyDescent="0.25">
      <c r="E403" s="100"/>
      <c r="F403" s="42"/>
      <c r="J403" s="8">
        <f>IF(B403&gt;0,B403*I403,IF(C403&gt;0,C403*I403,IF(E403&gt;0,E403*F403,H403)))*Table11[[#This Row],[Percent of Time]]</f>
        <v>0</v>
      </c>
    </row>
    <row r="404" spans="5:10" x14ac:dyDescent="0.25">
      <c r="E404" s="100"/>
      <c r="F404" s="42"/>
      <c r="J404" s="8">
        <f>IF(B404&gt;0,B404*I404,IF(C404&gt;0,C404*I404,IF(E404&gt;0,E404*F404,H404)))*Table11[[#This Row],[Percent of Time]]</f>
        <v>0</v>
      </c>
    </row>
    <row r="405" spans="5:10" x14ac:dyDescent="0.25">
      <c r="E405" s="100"/>
      <c r="F405" s="42"/>
      <c r="J405" s="8">
        <f>IF(B405&gt;0,B405*I405,IF(C405&gt;0,C405*I405,IF(E405&gt;0,E405*F405,H405)))*Table11[[#This Row],[Percent of Time]]</f>
        <v>0</v>
      </c>
    </row>
    <row r="406" spans="5:10" x14ac:dyDescent="0.25">
      <c r="E406" s="100"/>
      <c r="F406" s="42"/>
      <c r="J406" s="8">
        <f>IF(B406&gt;0,B406*I406,IF(C406&gt;0,C406*I406,IF(E406&gt;0,E406*F406,H406)))*Table11[[#This Row],[Percent of Time]]</f>
        <v>0</v>
      </c>
    </row>
    <row r="407" spans="5:10" x14ac:dyDescent="0.25">
      <c r="E407" s="100"/>
      <c r="F407" s="42"/>
      <c r="J407" s="8">
        <f>IF(B407&gt;0,B407*I407,IF(C407&gt;0,C407*I407,IF(E407&gt;0,E407*F407,H407)))*Table11[[#This Row],[Percent of Time]]</f>
        <v>0</v>
      </c>
    </row>
    <row r="408" spans="5:10" x14ac:dyDescent="0.25">
      <c r="E408" s="100"/>
      <c r="F408" s="42"/>
      <c r="J408" s="8">
        <f>IF(B408&gt;0,B408*I408,IF(C408&gt;0,C408*I408,IF(E408&gt;0,E408*F408,H408)))*Table11[[#This Row],[Percent of Time]]</f>
        <v>0</v>
      </c>
    </row>
    <row r="409" spans="5:10" x14ac:dyDescent="0.25">
      <c r="E409" s="100"/>
      <c r="F409" s="42"/>
      <c r="J409" s="8">
        <f>IF(B409&gt;0,B409*I409,IF(C409&gt;0,C409*I409,IF(E409&gt;0,E409*F409,H409)))*Table11[[#This Row],[Percent of Time]]</f>
        <v>0</v>
      </c>
    </row>
    <row r="410" spans="5:10" x14ac:dyDescent="0.25">
      <c r="E410" s="100"/>
      <c r="F410" s="42"/>
      <c r="J410" s="8">
        <f>IF(B410&gt;0,B410*I410,IF(C410&gt;0,C410*I410,IF(E410&gt;0,E410*F410,H410)))*Table11[[#This Row],[Percent of Time]]</f>
        <v>0</v>
      </c>
    </row>
    <row r="411" spans="5:10" x14ac:dyDescent="0.25">
      <c r="E411" s="100"/>
      <c r="F411" s="42"/>
      <c r="J411" s="8">
        <f>IF(B411&gt;0,B411*I411,IF(C411&gt;0,C411*I411,IF(E411&gt;0,E411*F411,H411)))*Table11[[#This Row],[Percent of Time]]</f>
        <v>0</v>
      </c>
    </row>
    <row r="412" spans="5:10" x14ac:dyDescent="0.25">
      <c r="E412" s="100"/>
      <c r="F412" s="42"/>
      <c r="J412" s="8">
        <f>IF(B412&gt;0,B412*I412,IF(C412&gt;0,C412*I412,IF(E412&gt;0,E412*F412,H412)))*Table11[[#This Row],[Percent of Time]]</f>
        <v>0</v>
      </c>
    </row>
    <row r="413" spans="5:10" x14ac:dyDescent="0.25">
      <c r="E413" s="100"/>
      <c r="F413" s="42"/>
      <c r="J413" s="8">
        <f>IF(B413&gt;0,B413*I413,IF(C413&gt;0,C413*I413,IF(E413&gt;0,E413*F413,H413)))*Table11[[#This Row],[Percent of Time]]</f>
        <v>0</v>
      </c>
    </row>
    <row r="414" spans="5:10" x14ac:dyDescent="0.25">
      <c r="E414" s="100"/>
      <c r="F414" s="42"/>
      <c r="J414" s="8">
        <f>IF(B414&gt;0,B414*I414,IF(C414&gt;0,C414*I414,IF(E414&gt;0,E414*F414,H414)))*Table11[[#This Row],[Percent of Time]]</f>
        <v>0</v>
      </c>
    </row>
    <row r="415" spans="5:10" x14ac:dyDescent="0.25">
      <c r="E415" s="100"/>
      <c r="F415" s="42"/>
      <c r="J415" s="8">
        <f>IF(B415&gt;0,B415*I415,IF(C415&gt;0,C415*I415,IF(E415&gt;0,E415*F415,H415)))*Table11[[#This Row],[Percent of Time]]</f>
        <v>0</v>
      </c>
    </row>
    <row r="416" spans="5:10" x14ac:dyDescent="0.25">
      <c r="E416" s="100"/>
      <c r="F416" s="42"/>
      <c r="J416" s="8">
        <f>IF(B416&gt;0,B416*I416,IF(C416&gt;0,C416*I416,IF(E416&gt;0,E416*F416,H416)))*Table11[[#This Row],[Percent of Time]]</f>
        <v>0</v>
      </c>
    </row>
    <row r="417" spans="5:10" x14ac:dyDescent="0.25">
      <c r="E417" s="100"/>
      <c r="F417" s="42"/>
      <c r="J417" s="8">
        <f>IF(B417&gt;0,B417*I417,IF(C417&gt;0,C417*I417,IF(E417&gt;0,E417*F417,H417)))*Table11[[#This Row],[Percent of Time]]</f>
        <v>0</v>
      </c>
    </row>
    <row r="418" spans="5:10" x14ac:dyDescent="0.25">
      <c r="E418" s="100"/>
      <c r="F418" s="42"/>
      <c r="J418" s="8">
        <f>IF(B418&gt;0,B418*I418,IF(C418&gt;0,C418*I418,IF(E418&gt;0,E418*F418,H418)))*Table11[[#This Row],[Percent of Time]]</f>
        <v>0</v>
      </c>
    </row>
    <row r="419" spans="5:10" x14ac:dyDescent="0.25">
      <c r="E419" s="100"/>
      <c r="F419" s="42"/>
      <c r="J419" s="8">
        <f>IF(B419&gt;0,B419*I419,IF(C419&gt;0,C419*I419,IF(E419&gt;0,E419*F419,H419)))*Table11[[#This Row],[Percent of Time]]</f>
        <v>0</v>
      </c>
    </row>
    <row r="420" spans="5:10" x14ac:dyDescent="0.25">
      <c r="E420" s="100"/>
      <c r="F420" s="42"/>
      <c r="J420" s="8">
        <f>IF(B420&gt;0,B420*I420,IF(C420&gt;0,C420*I420,IF(E420&gt;0,E420*F420,H420)))*Table11[[#This Row],[Percent of Time]]</f>
        <v>0</v>
      </c>
    </row>
    <row r="421" spans="5:10" x14ac:dyDescent="0.25">
      <c r="E421" s="100"/>
      <c r="F421" s="42"/>
      <c r="J421" s="8">
        <f>IF(B421&gt;0,B421*I421,IF(C421&gt;0,C421*I421,IF(E421&gt;0,E421*F421,H421)))*Table11[[#This Row],[Percent of Time]]</f>
        <v>0</v>
      </c>
    </row>
    <row r="422" spans="5:10" x14ac:dyDescent="0.25">
      <c r="E422" s="100"/>
      <c r="F422" s="42"/>
      <c r="J422" s="8">
        <f>IF(B422&gt;0,B422*I422,IF(C422&gt;0,C422*I422,IF(E422&gt;0,E422*F422,H422)))*Table11[[#This Row],[Percent of Time]]</f>
        <v>0</v>
      </c>
    </row>
    <row r="423" spans="5:10" x14ac:dyDescent="0.25">
      <c r="E423" s="100"/>
      <c r="F423" s="42"/>
      <c r="J423" s="8">
        <f>IF(B423&gt;0,B423*I423,IF(C423&gt;0,C423*I423,IF(E423&gt;0,E423*F423,H423)))*Table11[[#This Row],[Percent of Time]]</f>
        <v>0</v>
      </c>
    </row>
    <row r="424" spans="5:10" x14ac:dyDescent="0.25">
      <c r="E424" s="100"/>
      <c r="F424" s="42"/>
      <c r="J424" s="8">
        <f>IF(B424&gt;0,B424*I424,IF(C424&gt;0,C424*I424,IF(E424&gt;0,E424*F424,H424)))*Table11[[#This Row],[Percent of Time]]</f>
        <v>0</v>
      </c>
    </row>
    <row r="425" spans="5:10" x14ac:dyDescent="0.25">
      <c r="E425" s="100"/>
      <c r="F425" s="42"/>
      <c r="J425" s="8">
        <f>IF(B425&gt;0,B425*I425,IF(C425&gt;0,C425*I425,IF(E425&gt;0,E425*F425,H425)))*Table11[[#This Row],[Percent of Time]]</f>
        <v>0</v>
      </c>
    </row>
    <row r="426" spans="5:10" x14ac:dyDescent="0.25">
      <c r="E426" s="100"/>
      <c r="F426" s="42"/>
      <c r="J426" s="8">
        <f>IF(B426&gt;0,B426*I426,IF(C426&gt;0,C426*I426,IF(E426&gt;0,E426*F426,H426)))*Table11[[#This Row],[Percent of Time]]</f>
        <v>0</v>
      </c>
    </row>
    <row r="427" spans="5:10" x14ac:dyDescent="0.25">
      <c r="E427" s="100"/>
      <c r="F427" s="42"/>
      <c r="J427" s="8">
        <f>IF(B427&gt;0,B427*I427,IF(C427&gt;0,C427*I427,IF(E427&gt;0,E427*F427,H427)))*Table11[[#This Row],[Percent of Time]]</f>
        <v>0</v>
      </c>
    </row>
    <row r="428" spans="5:10" x14ac:dyDescent="0.25">
      <c r="E428" s="100"/>
      <c r="F428" s="42"/>
      <c r="J428" s="8">
        <f>IF(B428&gt;0,B428*I428,IF(C428&gt;0,C428*I428,IF(E428&gt;0,E428*F428,H428)))*Table11[[#This Row],[Percent of Time]]</f>
        <v>0</v>
      </c>
    </row>
    <row r="429" spans="5:10" x14ac:dyDescent="0.25">
      <c r="E429" s="100"/>
      <c r="F429" s="42"/>
      <c r="J429" s="8">
        <f>IF(B429&gt;0,B429*I429,IF(C429&gt;0,C429*I429,IF(E429&gt;0,E429*F429,H429)))*Table11[[#This Row],[Percent of Time]]</f>
        <v>0</v>
      </c>
    </row>
    <row r="430" spans="5:10" x14ac:dyDescent="0.25">
      <c r="E430" s="100"/>
      <c r="F430" s="42"/>
      <c r="J430" s="8">
        <f>IF(B430&gt;0,B430*I430,IF(C430&gt;0,C430*I430,IF(E430&gt;0,E430*F430,H430)))*Table11[[#This Row],[Percent of Time]]</f>
        <v>0</v>
      </c>
    </row>
    <row r="431" spans="5:10" x14ac:dyDescent="0.25">
      <c r="E431" s="100"/>
      <c r="F431" s="42"/>
      <c r="J431" s="8">
        <f>IF(B431&gt;0,B431*I431,IF(C431&gt;0,C431*I431,IF(E431&gt;0,E431*F431,H431)))*Table11[[#This Row],[Percent of Time]]</f>
        <v>0</v>
      </c>
    </row>
    <row r="432" spans="5:10" x14ac:dyDescent="0.25">
      <c r="E432" s="100"/>
      <c r="F432" s="42"/>
      <c r="J432" s="8">
        <f>IF(B432&gt;0,B432*I432,IF(C432&gt;0,C432*I432,IF(E432&gt;0,E432*F432,H432)))*Table11[[#This Row],[Percent of Time]]</f>
        <v>0</v>
      </c>
    </row>
    <row r="433" spans="5:10" x14ac:dyDescent="0.25">
      <c r="E433" s="100"/>
      <c r="F433" s="42"/>
      <c r="J433" s="8">
        <f>IF(B433&gt;0,B433*I433,IF(C433&gt;0,C433*I433,IF(E433&gt;0,E433*F433,H433)))*Table11[[#This Row],[Percent of Time]]</f>
        <v>0</v>
      </c>
    </row>
    <row r="434" spans="5:10" x14ac:dyDescent="0.25">
      <c r="E434" s="100"/>
      <c r="F434" s="42"/>
      <c r="J434" s="8">
        <f>IF(B434&gt;0,B434*I434,IF(C434&gt;0,C434*I434,IF(E434&gt;0,E434*F434,H434)))*Table11[[#This Row],[Percent of Time]]</f>
        <v>0</v>
      </c>
    </row>
    <row r="435" spans="5:10" x14ac:dyDescent="0.25">
      <c r="E435" s="100"/>
      <c r="F435" s="42"/>
      <c r="J435" s="8">
        <f>IF(B435&gt;0,B435*I435,IF(C435&gt;0,C435*I435,IF(E435&gt;0,E435*F435,H435)))*Table11[[#This Row],[Percent of Time]]</f>
        <v>0</v>
      </c>
    </row>
    <row r="436" spans="5:10" x14ac:dyDescent="0.25">
      <c r="E436" s="100"/>
      <c r="F436" s="42"/>
      <c r="J436" s="8">
        <f>IF(B436&gt;0,B436*I436,IF(C436&gt;0,C436*I436,IF(E436&gt;0,E436*F436,H436)))*Table11[[#This Row],[Percent of Time]]</f>
        <v>0</v>
      </c>
    </row>
    <row r="437" spans="5:10" x14ac:dyDescent="0.25">
      <c r="E437" s="100"/>
      <c r="F437" s="42"/>
      <c r="J437" s="8">
        <f>IF(B437&gt;0,B437*I437,IF(C437&gt;0,C437*I437,IF(E437&gt;0,E437*F437,H437)))*Table11[[#This Row],[Percent of Time]]</f>
        <v>0</v>
      </c>
    </row>
    <row r="438" spans="5:10" x14ac:dyDescent="0.25">
      <c r="E438" s="100"/>
      <c r="F438" s="42"/>
      <c r="J438" s="8">
        <f>IF(B438&gt;0,B438*I438,IF(C438&gt;0,C438*I438,IF(E438&gt;0,E438*F438,H438)))*Table11[[#This Row],[Percent of Time]]</f>
        <v>0</v>
      </c>
    </row>
    <row r="439" spans="5:10" x14ac:dyDescent="0.25">
      <c r="E439" s="100"/>
      <c r="F439" s="42"/>
      <c r="J439" s="8">
        <f>IF(B439&gt;0,B439*I439,IF(C439&gt;0,C439*I439,IF(E439&gt;0,E439*F439,H439)))*Table11[[#This Row],[Percent of Time]]</f>
        <v>0</v>
      </c>
    </row>
    <row r="440" spans="5:10" x14ac:dyDescent="0.25">
      <c r="E440" s="100"/>
      <c r="F440" s="42"/>
      <c r="J440" s="8">
        <f>IF(B440&gt;0,B440*I440,IF(C440&gt;0,C440*I440,IF(E440&gt;0,E440*F440,H440)))*Table11[[#This Row],[Percent of Time]]</f>
        <v>0</v>
      </c>
    </row>
    <row r="441" spans="5:10" x14ac:dyDescent="0.25">
      <c r="E441" s="100"/>
      <c r="F441" s="42"/>
      <c r="J441" s="8">
        <f>IF(B441&gt;0,B441*I441,IF(C441&gt;0,C441*I441,IF(E441&gt;0,E441*F441,H441)))*Table11[[#This Row],[Percent of Time]]</f>
        <v>0</v>
      </c>
    </row>
    <row r="442" spans="5:10" x14ac:dyDescent="0.25">
      <c r="E442" s="100"/>
      <c r="F442" s="42"/>
      <c r="J442" s="8">
        <f>IF(B442&gt;0,B442*I442,IF(C442&gt;0,C442*I442,IF(E442&gt;0,E442*F442,H442)))*Table11[[#This Row],[Percent of Time]]</f>
        <v>0</v>
      </c>
    </row>
    <row r="443" spans="5:10" x14ac:dyDescent="0.25">
      <c r="E443" s="100"/>
      <c r="F443" s="42"/>
      <c r="J443" s="8">
        <f>IF(B443&gt;0,B443*I443,IF(C443&gt;0,C443*I443,IF(E443&gt;0,E443*F443,H443)))*Table11[[#This Row],[Percent of Time]]</f>
        <v>0</v>
      </c>
    </row>
    <row r="444" spans="5:10" x14ac:dyDescent="0.25">
      <c r="E444" s="100"/>
      <c r="F444" s="42"/>
      <c r="J444" s="8">
        <f>IF(B444&gt;0,B444*I444,IF(C444&gt;0,C444*I444,IF(E444&gt;0,E444*F444,H444)))*Table11[[#This Row],[Percent of Time]]</f>
        <v>0</v>
      </c>
    </row>
    <row r="445" spans="5:10" x14ac:dyDescent="0.25">
      <c r="E445" s="100"/>
      <c r="F445" s="42"/>
      <c r="J445" s="8">
        <f>IF(B445&gt;0,B445*I445,IF(C445&gt;0,C445*I445,IF(E445&gt;0,E445*F445,H445)))*Table11[[#This Row],[Percent of Time]]</f>
        <v>0</v>
      </c>
    </row>
    <row r="446" spans="5:10" x14ac:dyDescent="0.25">
      <c r="E446" s="100"/>
      <c r="F446" s="42"/>
      <c r="J446" s="8">
        <f>IF(B446&gt;0,B446*I446,IF(C446&gt;0,C446*I446,IF(E446&gt;0,E446*F446,H446)))*Table11[[#This Row],[Percent of Time]]</f>
        <v>0</v>
      </c>
    </row>
    <row r="447" spans="5:10" x14ac:dyDescent="0.25">
      <c r="E447" s="100"/>
      <c r="F447" s="42"/>
      <c r="J447" s="8">
        <f>IF(B447&gt;0,B447*I447,IF(C447&gt;0,C447*I447,IF(E447&gt;0,E447*F447,H447)))*Table11[[#This Row],[Percent of Time]]</f>
        <v>0</v>
      </c>
    </row>
    <row r="448" spans="5:10" x14ac:dyDescent="0.25">
      <c r="E448" s="100"/>
      <c r="F448" s="42"/>
      <c r="J448" s="8">
        <f>IF(B448&gt;0,B448*I448,IF(C448&gt;0,C448*I448,IF(E448&gt;0,E448*F448,H448)))*Table11[[#This Row],[Percent of Time]]</f>
        <v>0</v>
      </c>
    </row>
    <row r="449" spans="5:10" x14ac:dyDescent="0.25">
      <c r="E449" s="100"/>
      <c r="F449" s="42"/>
      <c r="J449" s="8">
        <f>IF(B449&gt;0,B449*I449,IF(C449&gt;0,C449*I449,IF(E449&gt;0,E449*F449,H449)))*Table11[[#This Row],[Percent of Time]]</f>
        <v>0</v>
      </c>
    </row>
    <row r="450" spans="5:10" x14ac:dyDescent="0.25">
      <c r="E450" s="100"/>
      <c r="F450" s="42"/>
      <c r="J450" s="8">
        <f>IF(B450&gt;0,B450*I450,IF(C450&gt;0,C450*I450,IF(E450&gt;0,E450*F450,H450)))*Table11[[#This Row],[Percent of Time]]</f>
        <v>0</v>
      </c>
    </row>
    <row r="451" spans="5:10" x14ac:dyDescent="0.25">
      <c r="E451" s="100"/>
      <c r="F451" s="42"/>
      <c r="J451" s="8">
        <f>IF(B451&gt;0,B451*I451,IF(C451&gt;0,C451*I451,IF(E451&gt;0,E451*F451,H451)))*Table11[[#This Row],[Percent of Time]]</f>
        <v>0</v>
      </c>
    </row>
    <row r="452" spans="5:10" x14ac:dyDescent="0.25">
      <c r="E452" s="100"/>
      <c r="F452" s="42"/>
      <c r="J452" s="8">
        <f>IF(B452&gt;0,B452*I452,IF(C452&gt;0,C452*I452,IF(E452&gt;0,E452*F452,H452)))*Table11[[#This Row],[Percent of Time]]</f>
        <v>0</v>
      </c>
    </row>
    <row r="453" spans="5:10" x14ac:dyDescent="0.25">
      <c r="E453" s="100"/>
      <c r="F453" s="42"/>
      <c r="J453" s="8">
        <f>IF(B453&gt;0,B453*I453,IF(C453&gt;0,C453*I453,IF(E453&gt;0,E453*F453,H453)))*Table11[[#This Row],[Percent of Time]]</f>
        <v>0</v>
      </c>
    </row>
    <row r="454" spans="5:10" x14ac:dyDescent="0.25">
      <c r="E454" s="100"/>
      <c r="F454" s="42"/>
      <c r="J454" s="8">
        <f>IF(B454&gt;0,B454*I454,IF(C454&gt;0,C454*I454,IF(E454&gt;0,E454*F454,H454)))*Table11[[#This Row],[Percent of Time]]</f>
        <v>0</v>
      </c>
    </row>
    <row r="455" spans="5:10" x14ac:dyDescent="0.25">
      <c r="E455" s="100"/>
      <c r="F455" s="42"/>
      <c r="J455" s="8">
        <f>IF(B455&gt;0,B455*I455,IF(C455&gt;0,C455*I455,IF(E455&gt;0,E455*F455,H455)))*Table11[[#This Row],[Percent of Time]]</f>
        <v>0</v>
      </c>
    </row>
    <row r="456" spans="5:10" x14ac:dyDescent="0.25">
      <c r="E456" s="100"/>
      <c r="F456" s="42"/>
      <c r="J456" s="8">
        <f>IF(B456&gt;0,B456*I456,IF(C456&gt;0,C456*I456,IF(E456&gt;0,E456*F456,H456)))*Table11[[#This Row],[Percent of Time]]</f>
        <v>0</v>
      </c>
    </row>
    <row r="457" spans="5:10" x14ac:dyDescent="0.25">
      <c r="E457" s="100"/>
      <c r="F457" s="42"/>
      <c r="J457" s="8">
        <f>IF(B457&gt;0,B457*I457,IF(C457&gt;0,C457*I457,IF(E457&gt;0,E457*F457,H457)))*Table11[[#This Row],[Percent of Time]]</f>
        <v>0</v>
      </c>
    </row>
    <row r="458" spans="5:10" x14ac:dyDescent="0.25">
      <c r="E458" s="100"/>
      <c r="F458" s="42"/>
      <c r="J458" s="8">
        <f>IF(B458&gt;0,B458*I458,IF(C458&gt;0,C458*I458,IF(E458&gt;0,E458*F458,H458)))*Table11[[#This Row],[Percent of Time]]</f>
        <v>0</v>
      </c>
    </row>
    <row r="459" spans="5:10" x14ac:dyDescent="0.25">
      <c r="E459" s="100"/>
      <c r="F459" s="42"/>
      <c r="J459" s="8">
        <f>IF(B459&gt;0,B459*I459,IF(C459&gt;0,C459*I459,IF(E459&gt;0,E459*F459,H459)))*Table11[[#This Row],[Percent of Time]]</f>
        <v>0</v>
      </c>
    </row>
    <row r="460" spans="5:10" x14ac:dyDescent="0.25">
      <c r="E460" s="100"/>
      <c r="F460" s="42"/>
      <c r="J460" s="8">
        <f>IF(B460&gt;0,B460*I460,IF(C460&gt;0,C460*I460,IF(E460&gt;0,E460*F460,H460)))*Table11[[#This Row],[Percent of Time]]</f>
        <v>0</v>
      </c>
    </row>
    <row r="461" spans="5:10" x14ac:dyDescent="0.25">
      <c r="E461" s="100"/>
      <c r="F461" s="42"/>
      <c r="J461" s="8">
        <f>IF(B461&gt;0,B461*I461,IF(C461&gt;0,C461*I461,IF(E461&gt;0,E461*F461,H461)))*Table11[[#This Row],[Percent of Time]]</f>
        <v>0</v>
      </c>
    </row>
    <row r="462" spans="5:10" x14ac:dyDescent="0.25">
      <c r="E462" s="100"/>
      <c r="F462" s="42"/>
      <c r="J462" s="8">
        <f>IF(B462&gt;0,B462*I462,IF(C462&gt;0,C462*I462,IF(E462&gt;0,E462*F462,H462)))*Table11[[#This Row],[Percent of Time]]</f>
        <v>0</v>
      </c>
    </row>
    <row r="463" spans="5:10" x14ac:dyDescent="0.25">
      <c r="E463" s="100"/>
      <c r="F463" s="42"/>
      <c r="J463" s="8">
        <f>IF(B463&gt;0,B463*I463,IF(C463&gt;0,C463*I463,IF(E463&gt;0,E463*F463,H463)))*Table11[[#This Row],[Percent of Time]]</f>
        <v>0</v>
      </c>
    </row>
    <row r="464" spans="5:10" x14ac:dyDescent="0.25">
      <c r="E464" s="100"/>
      <c r="F464" s="42"/>
      <c r="J464" s="8">
        <f>IF(B464&gt;0,B464*I464,IF(C464&gt;0,C464*I464,IF(E464&gt;0,E464*F464,H464)))*Table11[[#This Row],[Percent of Time]]</f>
        <v>0</v>
      </c>
    </row>
    <row r="465" spans="5:10" x14ac:dyDescent="0.25">
      <c r="E465" s="100"/>
      <c r="F465" s="42"/>
      <c r="J465" s="8">
        <f>IF(B465&gt;0,B465*I465,IF(C465&gt;0,C465*I465,IF(E465&gt;0,E465*F465,H465)))*Table11[[#This Row],[Percent of Time]]</f>
        <v>0</v>
      </c>
    </row>
    <row r="466" spans="5:10" x14ac:dyDescent="0.25">
      <c r="E466" s="100"/>
      <c r="F466" s="42"/>
      <c r="J466" s="8">
        <f>IF(B466&gt;0,B466*I466,IF(C466&gt;0,C466*I466,IF(E466&gt;0,E466*F466,H466)))*Table11[[#This Row],[Percent of Time]]</f>
        <v>0</v>
      </c>
    </row>
    <row r="467" spans="5:10" x14ac:dyDescent="0.25">
      <c r="E467" s="100"/>
      <c r="F467" s="42"/>
      <c r="J467" s="8">
        <f>IF(B467&gt;0,B467*I467,IF(C467&gt;0,C467*I467,IF(E467&gt;0,E467*F467,H467)))*Table11[[#This Row],[Percent of Time]]</f>
        <v>0</v>
      </c>
    </row>
    <row r="468" spans="5:10" x14ac:dyDescent="0.25">
      <c r="E468" s="100"/>
      <c r="F468" s="42"/>
      <c r="J468" s="8">
        <f>IF(B468&gt;0,B468*I468,IF(C468&gt;0,C468*I468,IF(E468&gt;0,E468*F468,H468)))*Table11[[#This Row],[Percent of Time]]</f>
        <v>0</v>
      </c>
    </row>
    <row r="469" spans="5:10" x14ac:dyDescent="0.25">
      <c r="E469" s="100"/>
      <c r="F469" s="42"/>
      <c r="J469" s="8">
        <f>IF(B469&gt;0,B469*I469,IF(C469&gt;0,C469*I469,IF(E469&gt;0,E469*F469,H469)))*Table11[[#This Row],[Percent of Time]]</f>
        <v>0</v>
      </c>
    </row>
    <row r="470" spans="5:10" x14ac:dyDescent="0.25">
      <c r="E470" s="100"/>
      <c r="F470" s="42"/>
      <c r="J470" s="8">
        <f>IF(B470&gt;0,B470*I470,IF(C470&gt;0,C470*I470,IF(E470&gt;0,E470*F470,H470)))*Table11[[#This Row],[Percent of Time]]</f>
        <v>0</v>
      </c>
    </row>
    <row r="471" spans="5:10" x14ac:dyDescent="0.25">
      <c r="E471" s="100"/>
      <c r="F471" s="42"/>
      <c r="J471" s="8">
        <f>IF(B471&gt;0,B471*I471,IF(C471&gt;0,C471*I471,IF(E471&gt;0,E471*F471,H471)))*Table11[[#This Row],[Percent of Time]]</f>
        <v>0</v>
      </c>
    </row>
    <row r="472" spans="5:10" x14ac:dyDescent="0.25">
      <c r="E472" s="100"/>
      <c r="F472" s="42"/>
      <c r="J472" s="8">
        <f>IF(B472&gt;0,B472*I472,IF(C472&gt;0,C472*I472,IF(E472&gt;0,E472*F472,H472)))*Table11[[#This Row],[Percent of Time]]</f>
        <v>0</v>
      </c>
    </row>
    <row r="473" spans="5:10" x14ac:dyDescent="0.25">
      <c r="E473" s="100"/>
      <c r="F473" s="42"/>
      <c r="J473" s="8">
        <f>IF(B473&gt;0,B473*I473,IF(C473&gt;0,C473*I473,IF(E473&gt;0,E473*F473,H473)))*Table11[[#This Row],[Percent of Time]]</f>
        <v>0</v>
      </c>
    </row>
    <row r="474" spans="5:10" x14ac:dyDescent="0.25">
      <c r="E474" s="100"/>
      <c r="F474" s="42"/>
      <c r="J474" s="8">
        <f>IF(B474&gt;0,B474*I474,IF(C474&gt;0,C474*I474,IF(E474&gt;0,E474*F474,H474)))*Table11[[#This Row],[Percent of Time]]</f>
        <v>0</v>
      </c>
    </row>
    <row r="475" spans="5:10" x14ac:dyDescent="0.25">
      <c r="E475" s="100"/>
      <c r="F475" s="42"/>
      <c r="J475" s="8">
        <f>IF(B475&gt;0,B475*I475,IF(C475&gt;0,C475*I475,IF(E475&gt;0,E475*F475,H475)))*Table11[[#This Row],[Percent of Time]]</f>
        <v>0</v>
      </c>
    </row>
    <row r="476" spans="5:10" x14ac:dyDescent="0.25">
      <c r="E476" s="100"/>
      <c r="F476" s="42"/>
      <c r="J476" s="8">
        <f>IF(B476&gt;0,B476*I476,IF(C476&gt;0,C476*I476,IF(E476&gt;0,E476*F476,H476)))*Table11[[#This Row],[Percent of Time]]</f>
        <v>0</v>
      </c>
    </row>
    <row r="477" spans="5:10" x14ac:dyDescent="0.25">
      <c r="E477" s="100"/>
      <c r="F477" s="42"/>
      <c r="J477" s="8">
        <f>IF(B477&gt;0,B477*I477,IF(C477&gt;0,C477*I477,IF(E477&gt;0,E477*F477,H477)))*Table11[[#This Row],[Percent of Time]]</f>
        <v>0</v>
      </c>
    </row>
    <row r="478" spans="5:10" x14ac:dyDescent="0.25">
      <c r="E478" s="100"/>
      <c r="F478" s="42"/>
      <c r="J478" s="8">
        <f>IF(B478&gt;0,B478*I478,IF(C478&gt;0,C478*I478,IF(E478&gt;0,E478*F478,H478)))*Table11[[#This Row],[Percent of Time]]</f>
        <v>0</v>
      </c>
    </row>
    <row r="479" spans="5:10" x14ac:dyDescent="0.25">
      <c r="E479" s="100"/>
      <c r="F479" s="42"/>
      <c r="J479" s="8">
        <f>IF(B479&gt;0,B479*I479,IF(C479&gt;0,C479*I479,IF(E479&gt;0,E479*F479,H479)))*Table11[[#This Row],[Percent of Time]]</f>
        <v>0</v>
      </c>
    </row>
    <row r="480" spans="5:10" x14ac:dyDescent="0.25">
      <c r="E480" s="100"/>
      <c r="F480" s="42"/>
      <c r="J480" s="8">
        <f>IF(B480&gt;0,B480*I480,IF(C480&gt;0,C480*I480,IF(E480&gt;0,E480*F480,H480)))*Table11[[#This Row],[Percent of Time]]</f>
        <v>0</v>
      </c>
    </row>
    <row r="481" spans="5:10" x14ac:dyDescent="0.25">
      <c r="E481" s="100"/>
      <c r="F481" s="42"/>
      <c r="J481" s="8">
        <f>IF(B481&gt;0,B481*I481,IF(C481&gt;0,C481*I481,IF(E481&gt;0,E481*F481,H481)))*Table11[[#This Row],[Percent of Time]]</f>
        <v>0</v>
      </c>
    </row>
    <row r="482" spans="5:10" x14ac:dyDescent="0.25">
      <c r="E482" s="100"/>
      <c r="F482" s="42"/>
      <c r="J482" s="8">
        <f>IF(B482&gt;0,B482*I482,IF(C482&gt;0,C482*I482,IF(E482&gt;0,E482*F482,H482)))*Table11[[#This Row],[Percent of Time]]</f>
        <v>0</v>
      </c>
    </row>
    <row r="483" spans="5:10" x14ac:dyDescent="0.25">
      <c r="E483" s="100"/>
      <c r="F483" s="42"/>
      <c r="J483" s="8">
        <f>IF(B483&gt;0,B483*I483,IF(C483&gt;0,C483*I483,IF(E483&gt;0,E483*F483,H483)))*Table11[[#This Row],[Percent of Time]]</f>
        <v>0</v>
      </c>
    </row>
    <row r="484" spans="5:10" x14ac:dyDescent="0.25">
      <c r="E484" s="100"/>
      <c r="F484" s="42"/>
      <c r="J484" s="8">
        <f>IF(B484&gt;0,B484*I484,IF(C484&gt;0,C484*I484,IF(E484&gt;0,E484*F484,H484)))*Table11[[#This Row],[Percent of Time]]</f>
        <v>0</v>
      </c>
    </row>
    <row r="485" spans="5:10" x14ac:dyDescent="0.25">
      <c r="E485" s="100"/>
      <c r="F485" s="42"/>
      <c r="J485" s="8">
        <f>IF(B485&gt;0,B485*I485,IF(C485&gt;0,C485*I485,IF(E485&gt;0,E485*F485,H485)))*Table11[[#This Row],[Percent of Time]]</f>
        <v>0</v>
      </c>
    </row>
    <row r="486" spans="5:10" x14ac:dyDescent="0.25">
      <c r="E486" s="100"/>
      <c r="F486" s="42"/>
      <c r="J486" s="8">
        <f>IF(B486&gt;0,B486*I486,IF(C486&gt;0,C486*I486,IF(E486&gt;0,E486*F486,H486)))*Table11[[#This Row],[Percent of Time]]</f>
        <v>0</v>
      </c>
    </row>
    <row r="487" spans="5:10" x14ac:dyDescent="0.25">
      <c r="E487" s="100"/>
      <c r="F487" s="42"/>
      <c r="J487" s="8">
        <f>IF(B487&gt;0,B487*I487,IF(C487&gt;0,C487*I487,IF(E487&gt;0,E487*F487,H487)))*Table11[[#This Row],[Percent of Time]]</f>
        <v>0</v>
      </c>
    </row>
    <row r="488" spans="5:10" x14ac:dyDescent="0.25">
      <c r="E488" s="100"/>
      <c r="F488" s="42"/>
      <c r="J488" s="8">
        <f>IF(B488&gt;0,B488*I488,IF(C488&gt;0,C488*I488,IF(E488&gt;0,E488*F488,H488)))*Table11[[#This Row],[Percent of Time]]</f>
        <v>0</v>
      </c>
    </row>
    <row r="489" spans="5:10" x14ac:dyDescent="0.25">
      <c r="E489" s="100"/>
      <c r="F489" s="42"/>
      <c r="J489" s="8">
        <f>IF(B489&gt;0,B489*I489,IF(C489&gt;0,C489*I489,IF(E489&gt;0,E489*F489,H489)))*Table11[[#This Row],[Percent of Time]]</f>
        <v>0</v>
      </c>
    </row>
    <row r="490" spans="5:10" x14ac:dyDescent="0.25">
      <c r="E490" s="100"/>
      <c r="F490" s="42"/>
      <c r="J490" s="8">
        <f>IF(B490&gt;0,B490*I490,IF(C490&gt;0,C490*I490,IF(E490&gt;0,E490*F490,H490)))*Table11[[#This Row],[Percent of Time]]</f>
        <v>0</v>
      </c>
    </row>
    <row r="491" spans="5:10" x14ac:dyDescent="0.25">
      <c r="E491" s="100"/>
      <c r="F491" s="42"/>
      <c r="J491" s="8">
        <f>IF(B491&gt;0,B491*I491,IF(C491&gt;0,C491*I491,IF(E491&gt;0,E491*F491,H491)))*Table11[[#This Row],[Percent of Time]]</f>
        <v>0</v>
      </c>
    </row>
    <row r="492" spans="5:10" x14ac:dyDescent="0.25">
      <c r="E492" s="100"/>
      <c r="F492" s="42"/>
      <c r="J492" s="8">
        <f>IF(B492&gt;0,B492*I492,IF(C492&gt;0,C492*I492,IF(E492&gt;0,E492*F492,H492)))*Table11[[#This Row],[Percent of Time]]</f>
        <v>0</v>
      </c>
    </row>
    <row r="493" spans="5:10" x14ac:dyDescent="0.25">
      <c r="E493" s="100"/>
      <c r="F493" s="42"/>
      <c r="J493" s="8">
        <f>IF(B493&gt;0,B493*I493,IF(C493&gt;0,C493*I493,IF(E493&gt;0,E493*F493,H493)))*Table11[[#This Row],[Percent of Time]]</f>
        <v>0</v>
      </c>
    </row>
    <row r="494" spans="5:10" x14ac:dyDescent="0.25">
      <c r="E494" s="100"/>
      <c r="F494" s="42"/>
      <c r="J494" s="8">
        <f>IF(B494&gt;0,B494*I494,IF(C494&gt;0,C494*I494,IF(E494&gt;0,E494*F494,H494)))*Table11[[#This Row],[Percent of Time]]</f>
        <v>0</v>
      </c>
    </row>
    <row r="495" spans="5:10" x14ac:dyDescent="0.25">
      <c r="E495" s="100"/>
      <c r="F495" s="42"/>
      <c r="J495" s="8">
        <f>IF(B495&gt;0,B495*I495,IF(C495&gt;0,C495*I495,IF(E495&gt;0,E495*F495,H495)))*Table11[[#This Row],[Percent of Time]]</f>
        <v>0</v>
      </c>
    </row>
    <row r="496" spans="5:10" x14ac:dyDescent="0.25">
      <c r="E496" s="100"/>
      <c r="F496" s="42"/>
      <c r="J496" s="8">
        <f>IF(B496&gt;0,B496*I496,IF(C496&gt;0,C496*I496,IF(E496&gt;0,E496*F496,H496)))*Table11[[#This Row],[Percent of Time]]</f>
        <v>0</v>
      </c>
    </row>
    <row r="497" spans="5:10" x14ac:dyDescent="0.25">
      <c r="E497" s="100"/>
      <c r="F497" s="42"/>
      <c r="J497" s="8">
        <f>IF(B497&gt;0,B497*I497,IF(C497&gt;0,C497*I497,IF(E497&gt;0,E497*F497,H497)))*Table11[[#This Row],[Percent of Time]]</f>
        <v>0</v>
      </c>
    </row>
    <row r="498" spans="5:10" x14ac:dyDescent="0.25">
      <c r="E498" s="100"/>
      <c r="F498" s="42"/>
      <c r="J498" s="8">
        <f>IF(B498&gt;0,B498*I498,IF(C498&gt;0,C498*I498,IF(E498&gt;0,E498*F498,H498)))*Table11[[#This Row],[Percent of Time]]</f>
        <v>0</v>
      </c>
    </row>
    <row r="499" spans="5:10" x14ac:dyDescent="0.25">
      <c r="E499" s="100"/>
      <c r="F499" s="42"/>
      <c r="J499" s="8">
        <f>IF(B499&gt;0,B499*I499,IF(C499&gt;0,C499*I499,IF(E499&gt;0,E499*F499,H499)))*Table11[[#This Row],[Percent of Time]]</f>
        <v>0</v>
      </c>
    </row>
    <row r="500" spans="5:10" x14ac:dyDescent="0.25">
      <c r="E500" s="100"/>
      <c r="F500" s="42"/>
      <c r="J500" s="8">
        <f>IF(B500&gt;0,B500*I500,IF(C500&gt;0,C500*I500,IF(E500&gt;0,E500*F500,H500)))*Table11[[#This Row],[Percent of Time]]</f>
        <v>0</v>
      </c>
    </row>
    <row r="501" spans="5:10" x14ac:dyDescent="0.25">
      <c r="E501" s="100"/>
      <c r="F501" s="42"/>
      <c r="J501" s="8">
        <f>IF(B501&gt;0,B501*I501,IF(C501&gt;0,C501*I501,IF(E501&gt;0,E501*F501,H501)))*Table11[[#This Row],[Percent of Time]]</f>
        <v>0</v>
      </c>
    </row>
    <row r="502" spans="5:10" x14ac:dyDescent="0.25">
      <c r="E502" s="100"/>
      <c r="F502" s="42"/>
      <c r="J502" s="8">
        <f>IF(B502&gt;0,B502*I502,IF(C502&gt;0,C502*I502,IF(E502&gt;0,E502*F502,H502)))*Table11[[#This Row],[Percent of Time]]</f>
        <v>0</v>
      </c>
    </row>
    <row r="503" spans="5:10" x14ac:dyDescent="0.25">
      <c r="E503" s="100"/>
      <c r="F503" s="42"/>
      <c r="J503" s="8">
        <f>IF(B503&gt;0,B503*I503,IF(C503&gt;0,C503*I503,IF(E503&gt;0,E503*F503,H503)))*Table11[[#This Row],[Percent of Time]]</f>
        <v>0</v>
      </c>
    </row>
    <row r="504" spans="5:10" x14ac:dyDescent="0.25">
      <c r="E504" s="100"/>
      <c r="F504" s="42"/>
      <c r="J504" s="8">
        <f>IF(B504&gt;0,B504*I504,IF(C504&gt;0,C504*I504,IF(E504&gt;0,E504*F504,H504)))*Table11[[#This Row],[Percent of Time]]</f>
        <v>0</v>
      </c>
    </row>
    <row r="505" spans="5:10" x14ac:dyDescent="0.25">
      <c r="E505" s="100"/>
      <c r="F505" s="42"/>
      <c r="J505" s="8">
        <f>IF(B505&gt;0,B505*I505,IF(C505&gt;0,C505*I505,IF(E505&gt;0,E505*F505,H505)))*Table11[[#This Row],[Percent of Time]]</f>
        <v>0</v>
      </c>
    </row>
    <row r="506" spans="5:10" x14ac:dyDescent="0.25">
      <c r="E506" s="100"/>
      <c r="F506" s="42"/>
      <c r="J506" s="8">
        <f>IF(B506&gt;0,B506*I506,IF(C506&gt;0,C506*I506,IF(E506&gt;0,E506*F506,H506)))*Table11[[#This Row],[Percent of Time]]</f>
        <v>0</v>
      </c>
    </row>
    <row r="507" spans="5:10" x14ac:dyDescent="0.25">
      <c r="E507" s="100"/>
      <c r="F507" s="42"/>
      <c r="J507" s="8">
        <f>IF(B507&gt;0,B507*I507,IF(C507&gt;0,C507*I507,IF(E507&gt;0,E507*F507,H507)))*Table11[[#This Row],[Percent of Time]]</f>
        <v>0</v>
      </c>
    </row>
    <row r="508" spans="5:10" x14ac:dyDescent="0.25">
      <c r="E508" s="100"/>
      <c r="F508" s="42"/>
      <c r="J508" s="8">
        <f>IF(B508&gt;0,B508*I508,IF(C508&gt;0,C508*I508,IF(E508&gt;0,E508*F508,H508)))*Table11[[#This Row],[Percent of Time]]</f>
        <v>0</v>
      </c>
    </row>
    <row r="509" spans="5:10" x14ac:dyDescent="0.25">
      <c r="E509" s="100"/>
      <c r="F509" s="42"/>
      <c r="J509" s="8">
        <f>IF(B509&gt;0,B509*I509,IF(C509&gt;0,C509*I509,IF(E509&gt;0,E509*F509,H509)))*Table11[[#This Row],[Percent of Time]]</f>
        <v>0</v>
      </c>
    </row>
    <row r="510" spans="5:10" x14ac:dyDescent="0.25">
      <c r="E510" s="100"/>
      <c r="F510" s="42"/>
      <c r="J510" s="8">
        <f>IF(B510&gt;0,B510*I510,IF(C510&gt;0,C510*I510,IF(E510&gt;0,E510*F510,H510)))*Table11[[#This Row],[Percent of Time]]</f>
        <v>0</v>
      </c>
    </row>
    <row r="511" spans="5:10" x14ac:dyDescent="0.25">
      <c r="E511" s="100"/>
      <c r="F511" s="42"/>
      <c r="J511" s="8">
        <f>IF(B511&gt;0,B511*I511,IF(C511&gt;0,C511*I511,IF(E511&gt;0,E511*F511,H511)))*Table11[[#This Row],[Percent of Time]]</f>
        <v>0</v>
      </c>
    </row>
    <row r="512" spans="5:10" x14ac:dyDescent="0.25">
      <c r="E512" s="100"/>
      <c r="F512" s="42"/>
      <c r="J512" s="8">
        <f>IF(B512&gt;0,B512*I512,IF(C512&gt;0,C512*I512,IF(E512&gt;0,E512*F512,H512)))*Table11[[#This Row],[Percent of Time]]</f>
        <v>0</v>
      </c>
    </row>
    <row r="513" spans="5:10" x14ac:dyDescent="0.25">
      <c r="E513" s="100"/>
      <c r="F513" s="42"/>
      <c r="J513" s="8">
        <f>IF(B513&gt;0,B513*I513,IF(C513&gt;0,C513*I513,IF(E513&gt;0,E513*F513,H513)))*Table11[[#This Row],[Percent of Time]]</f>
        <v>0</v>
      </c>
    </row>
    <row r="514" spans="5:10" x14ac:dyDescent="0.25">
      <c r="E514" s="100"/>
      <c r="F514" s="42"/>
      <c r="J514" s="8">
        <f>IF(B514&gt;0,B514*I514,IF(C514&gt;0,C514*I514,IF(E514&gt;0,E514*F514,H514)))*Table11[[#This Row],[Percent of Time]]</f>
        <v>0</v>
      </c>
    </row>
    <row r="515" spans="5:10" x14ac:dyDescent="0.25">
      <c r="E515" s="100"/>
      <c r="F515" s="42"/>
      <c r="J515" s="8">
        <f>IF(B515&gt;0,B515*I515,IF(C515&gt;0,C515*I515,IF(E515&gt;0,E515*F515,H515)))*Table11[[#This Row],[Percent of Time]]</f>
        <v>0</v>
      </c>
    </row>
    <row r="516" spans="5:10" x14ac:dyDescent="0.25">
      <c r="E516" s="100"/>
      <c r="F516" s="42"/>
      <c r="J516" s="8">
        <f>IF(B516&gt;0,B516*I516,IF(C516&gt;0,C516*I516,IF(E516&gt;0,E516*F516,H516)))*Table11[[#This Row],[Percent of Time]]</f>
        <v>0</v>
      </c>
    </row>
    <row r="517" spans="5:10" x14ac:dyDescent="0.25">
      <c r="E517" s="100"/>
      <c r="F517" s="42"/>
      <c r="J517" s="8">
        <f>IF(B517&gt;0,B517*I517,IF(C517&gt;0,C517*I517,IF(E517&gt;0,E517*F517,H517)))*Table11[[#This Row],[Percent of Time]]</f>
        <v>0</v>
      </c>
    </row>
    <row r="518" spans="5:10" x14ac:dyDescent="0.25">
      <c r="E518" s="100"/>
      <c r="F518" s="42"/>
      <c r="J518" s="8">
        <f>IF(B518&gt;0,B518*I518,IF(C518&gt;0,C518*I518,IF(E518&gt;0,E518*F518,H518)))*Table11[[#This Row],[Percent of Time]]</f>
        <v>0</v>
      </c>
    </row>
    <row r="519" spans="5:10" x14ac:dyDescent="0.25">
      <c r="E519" s="100"/>
      <c r="F519" s="42"/>
      <c r="J519" s="8">
        <f>IF(B519&gt;0,B519*I519,IF(C519&gt;0,C519*I519,IF(E519&gt;0,E519*F519,H519)))*Table11[[#This Row],[Percent of Time]]</f>
        <v>0</v>
      </c>
    </row>
    <row r="520" spans="5:10" x14ac:dyDescent="0.25">
      <c r="E520" s="100"/>
      <c r="F520" s="42"/>
      <c r="J520" s="8">
        <f>IF(B520&gt;0,B520*I520,IF(C520&gt;0,C520*I520,IF(E520&gt;0,E520*F520,H520)))*Table11[[#This Row],[Percent of Time]]</f>
        <v>0</v>
      </c>
    </row>
    <row r="521" spans="5:10" x14ac:dyDescent="0.25">
      <c r="E521" s="100"/>
      <c r="F521" s="42"/>
      <c r="J521" s="8">
        <f>IF(B521&gt;0,B521*I521,IF(C521&gt;0,C521*I521,IF(E521&gt;0,E521*F521,H521)))*Table11[[#This Row],[Percent of Time]]</f>
        <v>0</v>
      </c>
    </row>
    <row r="522" spans="5:10" x14ac:dyDescent="0.25">
      <c r="E522" s="100"/>
      <c r="F522" s="42"/>
      <c r="J522" s="8">
        <f>IF(B522&gt;0,B522*I522,IF(C522&gt;0,C522*I522,IF(E522&gt;0,E522*F522,H522)))*Table11[[#This Row],[Percent of Time]]</f>
        <v>0</v>
      </c>
    </row>
    <row r="523" spans="5:10" x14ac:dyDescent="0.25">
      <c r="E523" s="100"/>
      <c r="F523" s="42"/>
      <c r="J523" s="8">
        <f>IF(B523&gt;0,B523*I523,IF(C523&gt;0,C523*I523,IF(E523&gt;0,E523*F523,H523)))*Table11[[#This Row],[Percent of Time]]</f>
        <v>0</v>
      </c>
    </row>
    <row r="524" spans="5:10" x14ac:dyDescent="0.25">
      <c r="E524" s="100"/>
      <c r="F524" s="42"/>
      <c r="J524" s="8">
        <f>IF(B524&gt;0,B524*I524,IF(C524&gt;0,C524*I524,IF(E524&gt;0,E524*F524,H524)))*Table11[[#This Row],[Percent of Time]]</f>
        <v>0</v>
      </c>
    </row>
    <row r="525" spans="5:10" x14ac:dyDescent="0.25">
      <c r="E525" s="100"/>
      <c r="F525" s="42"/>
      <c r="J525" s="8">
        <f>IF(B525&gt;0,B525*I525,IF(C525&gt;0,C525*I525,IF(E525&gt;0,E525*F525,H525)))*Table11[[#This Row],[Percent of Time]]</f>
        <v>0</v>
      </c>
    </row>
    <row r="526" spans="5:10" x14ac:dyDescent="0.25">
      <c r="E526" s="100"/>
      <c r="F526" s="42"/>
      <c r="J526" s="8">
        <f>IF(B526&gt;0,B526*I526,IF(C526&gt;0,C526*I526,IF(E526&gt;0,E526*F526,H526)))*Table11[[#This Row],[Percent of Time]]</f>
        <v>0</v>
      </c>
    </row>
    <row r="527" spans="5:10" x14ac:dyDescent="0.25">
      <c r="E527" s="100"/>
      <c r="F527" s="42"/>
      <c r="J527" s="8">
        <f>IF(B527&gt;0,B527*I527,IF(C527&gt;0,C527*I527,IF(E527&gt;0,E527*F527,H527)))*Table11[[#This Row],[Percent of Time]]</f>
        <v>0</v>
      </c>
    </row>
    <row r="528" spans="5:10" x14ac:dyDescent="0.25">
      <c r="E528" s="100"/>
      <c r="F528" s="42"/>
      <c r="J528" s="8">
        <f>IF(B528&gt;0,B528*I528,IF(C528&gt;0,C528*I528,IF(E528&gt;0,E528*F528,H528)))*Table11[[#This Row],[Percent of Time]]</f>
        <v>0</v>
      </c>
    </row>
    <row r="529" spans="5:10" x14ac:dyDescent="0.25">
      <c r="E529" s="100"/>
      <c r="F529" s="42"/>
      <c r="J529" s="8">
        <f>IF(B529&gt;0,B529*I529,IF(C529&gt;0,C529*I529,IF(E529&gt;0,E529*F529,H529)))*Table11[[#This Row],[Percent of Time]]</f>
        <v>0</v>
      </c>
    </row>
    <row r="530" spans="5:10" x14ac:dyDescent="0.25">
      <c r="E530" s="100"/>
      <c r="F530" s="42"/>
      <c r="J530" s="8">
        <f>IF(B530&gt;0,B530*I530,IF(C530&gt;0,C530*I530,IF(E530&gt;0,E530*F530,H530)))*Table11[[#This Row],[Percent of Time]]</f>
        <v>0</v>
      </c>
    </row>
    <row r="531" spans="5:10" x14ac:dyDescent="0.25">
      <c r="E531" s="100"/>
      <c r="F531" s="42"/>
      <c r="J531" s="8">
        <f>IF(B531&gt;0,B531*I531,IF(C531&gt;0,C531*I531,IF(E531&gt;0,E531*F531,H531)))*Table11[[#This Row],[Percent of Time]]</f>
        <v>0</v>
      </c>
    </row>
    <row r="532" spans="5:10" x14ac:dyDescent="0.25">
      <c r="E532" s="100"/>
      <c r="F532" s="42"/>
      <c r="J532" s="8">
        <f>IF(B532&gt;0,B532*I532,IF(C532&gt;0,C532*I532,IF(E532&gt;0,E532*F532,H532)))*Table11[[#This Row],[Percent of Time]]</f>
        <v>0</v>
      </c>
    </row>
    <row r="533" spans="5:10" x14ac:dyDescent="0.25">
      <c r="E533" s="100"/>
      <c r="F533" s="42"/>
      <c r="J533" s="8">
        <f>IF(B533&gt;0,B533*I533,IF(C533&gt;0,C533*I533,IF(E533&gt;0,E533*F533,H533)))*Table11[[#This Row],[Percent of Time]]</f>
        <v>0</v>
      </c>
    </row>
    <row r="534" spans="5:10" x14ac:dyDescent="0.25">
      <c r="E534" s="100"/>
      <c r="F534" s="42"/>
      <c r="J534" s="8">
        <f>IF(B534&gt;0,B534*I534,IF(C534&gt;0,C534*I534,IF(E534&gt;0,E534*F534,H534)))*Table11[[#This Row],[Percent of Time]]</f>
        <v>0</v>
      </c>
    </row>
    <row r="535" spans="5:10" x14ac:dyDescent="0.25">
      <c r="E535" s="100"/>
      <c r="F535" s="42"/>
      <c r="J535" s="8">
        <f>IF(B535&gt;0,B535*I535,IF(C535&gt;0,C535*I535,IF(E535&gt;0,E535*F535,H535)))*Table11[[#This Row],[Percent of Time]]</f>
        <v>0</v>
      </c>
    </row>
    <row r="536" spans="5:10" x14ac:dyDescent="0.25">
      <c r="E536" s="100"/>
      <c r="F536" s="42"/>
      <c r="J536" s="8">
        <f>IF(B536&gt;0,B536*I536,IF(C536&gt;0,C536*I536,IF(E536&gt;0,E536*F536,H536)))*Table11[[#This Row],[Percent of Time]]</f>
        <v>0</v>
      </c>
    </row>
    <row r="537" spans="5:10" x14ac:dyDescent="0.25">
      <c r="E537" s="100"/>
      <c r="F537" s="42"/>
      <c r="J537" s="8">
        <f>IF(B537&gt;0,B537*I537,IF(C537&gt;0,C537*I537,IF(E537&gt;0,E537*F537,H537)))*Table11[[#This Row],[Percent of Time]]</f>
        <v>0</v>
      </c>
    </row>
    <row r="538" spans="5:10" x14ac:dyDescent="0.25">
      <c r="E538" s="100"/>
      <c r="F538" s="42"/>
      <c r="J538" s="8">
        <f>IF(B538&gt;0,B538*I538,IF(C538&gt;0,C538*I538,IF(E538&gt;0,E538*F538,H538)))*Table11[[#This Row],[Percent of Time]]</f>
        <v>0</v>
      </c>
    </row>
    <row r="539" spans="5:10" x14ac:dyDescent="0.25">
      <c r="E539" s="100"/>
      <c r="F539" s="42"/>
      <c r="J539" s="8">
        <f>IF(B539&gt;0,B539*I539,IF(C539&gt;0,C539*I539,IF(E539&gt;0,E539*F539,H539)))*Table11[[#This Row],[Percent of Time]]</f>
        <v>0</v>
      </c>
    </row>
    <row r="540" spans="5:10" x14ac:dyDescent="0.25">
      <c r="E540" s="100"/>
      <c r="F540" s="42"/>
      <c r="J540" s="8">
        <f>IF(B540&gt;0,B540*I540,IF(C540&gt;0,C540*I540,IF(E540&gt;0,E540*F540,H540)))*Table11[[#This Row],[Percent of Time]]</f>
        <v>0</v>
      </c>
    </row>
    <row r="541" spans="5:10" x14ac:dyDescent="0.25">
      <c r="E541" s="100"/>
      <c r="F541" s="42"/>
      <c r="J541" s="8">
        <f>IF(B541&gt;0,B541*I541,IF(C541&gt;0,C541*I541,IF(E541&gt;0,E541*F541,H541)))*Table11[[#This Row],[Percent of Time]]</f>
        <v>0</v>
      </c>
    </row>
    <row r="542" spans="5:10" x14ac:dyDescent="0.25">
      <c r="E542" s="100"/>
      <c r="F542" s="42"/>
      <c r="J542" s="8">
        <f>IF(B542&gt;0,B542*I542,IF(C542&gt;0,C542*I542,IF(E542&gt;0,E542*F542,H542)))*Table11[[#This Row],[Percent of Time]]</f>
        <v>0</v>
      </c>
    </row>
    <row r="543" spans="5:10" x14ac:dyDescent="0.25">
      <c r="E543" s="100"/>
      <c r="F543" s="42"/>
      <c r="J543" s="8">
        <f>IF(B543&gt;0,B543*I543,IF(C543&gt;0,C543*I543,IF(E543&gt;0,E543*F543,H543)))*Table11[[#This Row],[Percent of Time]]</f>
        <v>0</v>
      </c>
    </row>
    <row r="544" spans="5:10" x14ac:dyDescent="0.25">
      <c r="E544" s="100"/>
      <c r="F544" s="42"/>
      <c r="J544" s="8">
        <f>IF(B544&gt;0,B544*I544,IF(C544&gt;0,C544*I544,IF(E544&gt;0,E544*F544,H544)))*Table11[[#This Row],[Percent of Time]]</f>
        <v>0</v>
      </c>
    </row>
    <row r="545" spans="5:10" x14ac:dyDescent="0.25">
      <c r="E545" s="100"/>
      <c r="F545" s="42"/>
      <c r="J545" s="8">
        <f>IF(B545&gt;0,B545*I545,IF(C545&gt;0,C545*I545,IF(E545&gt;0,E545*F545,H545)))*Table11[[#This Row],[Percent of Time]]</f>
        <v>0</v>
      </c>
    </row>
    <row r="546" spans="5:10" x14ac:dyDescent="0.25">
      <c r="E546" s="100"/>
      <c r="F546" s="42"/>
      <c r="J546" s="8">
        <f>IF(B546&gt;0,B546*I546,IF(C546&gt;0,C546*I546,IF(E546&gt;0,E546*F546,H546)))*Table11[[#This Row],[Percent of Time]]</f>
        <v>0</v>
      </c>
    </row>
    <row r="547" spans="5:10" x14ac:dyDescent="0.25">
      <c r="E547" s="100"/>
      <c r="F547" s="42"/>
      <c r="J547" s="8">
        <f>IF(B547&gt;0,B547*I547,IF(C547&gt;0,C547*I547,IF(E547&gt;0,E547*F547,H547)))*Table11[[#This Row],[Percent of Time]]</f>
        <v>0</v>
      </c>
    </row>
    <row r="548" spans="5:10" x14ac:dyDescent="0.25">
      <c r="E548" s="100"/>
      <c r="F548" s="42"/>
      <c r="J548" s="8">
        <f>IF(B548&gt;0,B548*I548,IF(C548&gt;0,C548*I548,IF(E548&gt;0,E548*F548,H548)))*Table11[[#This Row],[Percent of Time]]</f>
        <v>0</v>
      </c>
    </row>
    <row r="549" spans="5:10" x14ac:dyDescent="0.25">
      <c r="E549" s="100"/>
      <c r="F549" s="42"/>
      <c r="J549" s="8">
        <f>IF(B549&gt;0,B549*I549,IF(C549&gt;0,C549*I549,IF(E549&gt;0,E549*F549,H549)))*Table11[[#This Row],[Percent of Time]]</f>
        <v>0</v>
      </c>
    </row>
    <row r="550" spans="5:10" x14ac:dyDescent="0.25">
      <c r="E550" s="100"/>
      <c r="F550" s="42"/>
      <c r="J550" s="8">
        <f>IF(B550&gt;0,B550*I550,IF(C550&gt;0,C550*I550,IF(E550&gt;0,E550*F550,H550)))*Table11[[#This Row],[Percent of Time]]</f>
        <v>0</v>
      </c>
    </row>
    <row r="551" spans="5:10" x14ac:dyDescent="0.25">
      <c r="E551" s="100"/>
      <c r="F551" s="42"/>
      <c r="J551" s="8">
        <f>IF(B551&gt;0,B551*I551,IF(C551&gt;0,C551*I551,IF(E551&gt;0,E551*F551,H551)))*Table11[[#This Row],[Percent of Time]]</f>
        <v>0</v>
      </c>
    </row>
    <row r="552" spans="5:10" x14ac:dyDescent="0.25">
      <c r="E552" s="100"/>
      <c r="F552" s="42"/>
      <c r="J552" s="8">
        <f>IF(B552&gt;0,B552*I552,IF(C552&gt;0,C552*I552,IF(E552&gt;0,E552*F552,H552)))*Table11[[#This Row],[Percent of Time]]</f>
        <v>0</v>
      </c>
    </row>
    <row r="553" spans="5:10" x14ac:dyDescent="0.25">
      <c r="E553" s="100"/>
      <c r="F553" s="42"/>
      <c r="J553" s="8">
        <f>IF(B553&gt;0,B553*I553,IF(C553&gt;0,C553*I553,IF(E553&gt;0,E553*F553,H553)))*Table11[[#This Row],[Percent of Time]]</f>
        <v>0</v>
      </c>
    </row>
    <row r="554" spans="5:10" x14ac:dyDescent="0.25">
      <c r="E554" s="100"/>
      <c r="F554" s="42"/>
      <c r="J554" s="8">
        <f>IF(B554&gt;0,B554*I554,IF(C554&gt;0,C554*I554,IF(E554&gt;0,E554*F554,H554)))*Table11[[#This Row],[Percent of Time]]</f>
        <v>0</v>
      </c>
    </row>
    <row r="555" spans="5:10" x14ac:dyDescent="0.25">
      <c r="E555" s="100"/>
      <c r="F555" s="42"/>
      <c r="J555" s="8">
        <f>IF(B555&gt;0,B555*I555,IF(C555&gt;0,C555*I555,IF(E555&gt;0,E555*F555,H555)))*Table11[[#This Row],[Percent of Time]]</f>
        <v>0</v>
      </c>
    </row>
    <row r="556" spans="5:10" x14ac:dyDescent="0.25">
      <c r="E556" s="100"/>
      <c r="F556" s="42"/>
      <c r="J556" s="8">
        <f>IF(B556&gt;0,B556*I556,IF(C556&gt;0,C556*I556,IF(E556&gt;0,E556*F556,H556)))*Table11[[#This Row],[Percent of Time]]</f>
        <v>0</v>
      </c>
    </row>
    <row r="557" spans="5:10" x14ac:dyDescent="0.25">
      <c r="E557" s="100"/>
      <c r="F557" s="42"/>
      <c r="J557" s="8">
        <f>IF(B557&gt;0,B557*I557,IF(C557&gt;0,C557*I557,IF(E557&gt;0,E557*F557,H557)))*Table11[[#This Row],[Percent of Time]]</f>
        <v>0</v>
      </c>
    </row>
    <row r="558" spans="5:10" x14ac:dyDescent="0.25">
      <c r="E558" s="100"/>
      <c r="F558" s="42"/>
      <c r="J558" s="8">
        <f>IF(B558&gt;0,B558*I558,IF(C558&gt;0,C558*I558,IF(E558&gt;0,E558*F558,H558)))*Table11[[#This Row],[Percent of Time]]</f>
        <v>0</v>
      </c>
    </row>
    <row r="559" spans="5:10" x14ac:dyDescent="0.25">
      <c r="E559" s="100"/>
      <c r="F559" s="42"/>
      <c r="J559" s="8">
        <f>IF(B559&gt;0,B559*I559,IF(C559&gt;0,C559*I559,IF(E559&gt;0,E559*F559,H559)))*Table11[[#This Row],[Percent of Time]]</f>
        <v>0</v>
      </c>
    </row>
    <row r="560" spans="5:10" x14ac:dyDescent="0.25">
      <c r="E560" s="100"/>
      <c r="F560" s="42"/>
      <c r="J560" s="8">
        <f>IF(B560&gt;0,B560*I560,IF(C560&gt;0,C560*I560,IF(E560&gt;0,E560*F560,H560)))*Table11[[#This Row],[Percent of Time]]</f>
        <v>0</v>
      </c>
    </row>
    <row r="561" spans="5:10" x14ac:dyDescent="0.25">
      <c r="E561" s="100"/>
      <c r="F561" s="42"/>
      <c r="J561" s="8">
        <f>IF(B561&gt;0,B561*I561,IF(C561&gt;0,C561*I561,IF(E561&gt;0,E561*F561,H561)))*Table11[[#This Row],[Percent of Time]]</f>
        <v>0</v>
      </c>
    </row>
    <row r="562" spans="5:10" x14ac:dyDescent="0.25">
      <c r="E562" s="100"/>
      <c r="F562" s="42"/>
      <c r="J562" s="8">
        <f>IF(B562&gt;0,B562*I562,IF(C562&gt;0,C562*I562,IF(E562&gt;0,E562*F562,H562)))*Table11[[#This Row],[Percent of Time]]</f>
        <v>0</v>
      </c>
    </row>
    <row r="563" spans="5:10" x14ac:dyDescent="0.25">
      <c r="E563" s="100"/>
      <c r="F563" s="42"/>
      <c r="J563" s="8">
        <f>IF(B563&gt;0,B563*I563,IF(C563&gt;0,C563*I563,IF(E563&gt;0,E563*F563,H563)))*Table11[[#This Row],[Percent of Time]]</f>
        <v>0</v>
      </c>
    </row>
    <row r="564" spans="5:10" x14ac:dyDescent="0.25">
      <c r="E564" s="100"/>
      <c r="F564" s="42"/>
      <c r="J564" s="8">
        <f>IF(B564&gt;0,B564*I564,IF(C564&gt;0,C564*I564,IF(E564&gt;0,E564*F564,H564)))*Table11[[#This Row],[Percent of Time]]</f>
        <v>0</v>
      </c>
    </row>
    <row r="565" spans="5:10" x14ac:dyDescent="0.25">
      <c r="E565" s="100"/>
      <c r="F565" s="42"/>
      <c r="J565" s="8">
        <f>IF(B565&gt;0,B565*I565,IF(C565&gt;0,C565*I565,IF(E565&gt;0,E565*F565,H565)))*Table11[[#This Row],[Percent of Time]]</f>
        <v>0</v>
      </c>
    </row>
    <row r="566" spans="5:10" x14ac:dyDescent="0.25">
      <c r="E566" s="100"/>
      <c r="F566" s="42"/>
      <c r="J566" s="8">
        <f>IF(B566&gt;0,B566*I566,IF(C566&gt;0,C566*I566,IF(E566&gt;0,E566*F566,H566)))*Table11[[#This Row],[Percent of Time]]</f>
        <v>0</v>
      </c>
    </row>
    <row r="567" spans="5:10" x14ac:dyDescent="0.25">
      <c r="E567" s="100"/>
      <c r="F567" s="42"/>
      <c r="J567" s="8">
        <f>IF(B567&gt;0,B567*I567,IF(C567&gt;0,C567*I567,IF(E567&gt;0,E567*F567,H567)))*Table11[[#This Row],[Percent of Time]]</f>
        <v>0</v>
      </c>
    </row>
    <row r="568" spans="5:10" x14ac:dyDescent="0.25">
      <c r="E568" s="100"/>
      <c r="F568" s="42"/>
      <c r="J568" s="8">
        <f>IF(B568&gt;0,B568*I568,IF(C568&gt;0,C568*I568,IF(E568&gt;0,E568*F568,H568)))*Table11[[#This Row],[Percent of Time]]</f>
        <v>0</v>
      </c>
    </row>
    <row r="569" spans="5:10" x14ac:dyDescent="0.25">
      <c r="E569" s="100"/>
      <c r="F569" s="42"/>
      <c r="J569" s="8">
        <f>IF(B569&gt;0,B569*I569,IF(C569&gt;0,C569*I569,IF(E569&gt;0,E569*F569,H569)))*Table11[[#This Row],[Percent of Time]]</f>
        <v>0</v>
      </c>
    </row>
    <row r="570" spans="5:10" x14ac:dyDescent="0.25">
      <c r="E570" s="100"/>
      <c r="F570" s="42"/>
      <c r="J570" s="8">
        <f>IF(B570&gt;0,B570*I570,IF(C570&gt;0,C570*I570,IF(E570&gt;0,E570*F570,H570)))*Table11[[#This Row],[Percent of Time]]</f>
        <v>0</v>
      </c>
    </row>
    <row r="571" spans="5:10" x14ac:dyDescent="0.25">
      <c r="E571" s="100"/>
      <c r="F571" s="42"/>
      <c r="J571" s="8">
        <f>IF(B571&gt;0,B571*I571,IF(C571&gt;0,C571*I571,IF(E571&gt;0,E571*F571,H571)))*Table11[[#This Row],[Percent of Time]]</f>
        <v>0</v>
      </c>
    </row>
    <row r="572" spans="5:10" x14ac:dyDescent="0.25">
      <c r="E572" s="100"/>
      <c r="F572" s="42"/>
      <c r="J572" s="8">
        <f>IF(B572&gt;0,B572*I572,IF(C572&gt;0,C572*I572,IF(E572&gt;0,E572*F572,H572)))*Table11[[#This Row],[Percent of Time]]</f>
        <v>0</v>
      </c>
    </row>
    <row r="573" spans="5:10" x14ac:dyDescent="0.25">
      <c r="E573" s="100"/>
      <c r="F573" s="42"/>
      <c r="J573" s="8">
        <f>IF(B573&gt;0,B573*I573,IF(C573&gt;0,C573*I573,IF(E573&gt;0,E573*F573,H573)))*Table11[[#This Row],[Percent of Time]]</f>
        <v>0</v>
      </c>
    </row>
    <row r="574" spans="5:10" x14ac:dyDescent="0.25">
      <c r="E574" s="100"/>
      <c r="F574" s="42"/>
      <c r="J574" s="8">
        <f>IF(B574&gt;0,B574*I574,IF(C574&gt;0,C574*I574,IF(E574&gt;0,E574*F574,H574)))*Table11[[#This Row],[Percent of Time]]</f>
        <v>0</v>
      </c>
    </row>
    <row r="575" spans="5:10" x14ac:dyDescent="0.25">
      <c r="E575" s="100"/>
      <c r="F575" s="42"/>
      <c r="J575" s="8">
        <f>IF(B575&gt;0,B575*I575,IF(C575&gt;0,C575*I575,IF(E575&gt;0,E575*F575,H575)))*Table11[[#This Row],[Percent of Time]]</f>
        <v>0</v>
      </c>
    </row>
    <row r="576" spans="5:10" x14ac:dyDescent="0.25">
      <c r="E576" s="100"/>
      <c r="F576" s="42"/>
      <c r="J576" s="8">
        <f>IF(B576&gt;0,B576*I576,IF(C576&gt;0,C576*I576,IF(E576&gt;0,E576*F576,H576)))*Table11[[#This Row],[Percent of Time]]</f>
        <v>0</v>
      </c>
    </row>
    <row r="577" spans="5:10" x14ac:dyDescent="0.25">
      <c r="E577" s="100"/>
      <c r="F577" s="42"/>
      <c r="J577" s="8">
        <f>IF(B577&gt;0,B577*I577,IF(C577&gt;0,C577*I577,IF(E577&gt;0,E577*F577,H577)))*Table11[[#This Row],[Percent of Time]]</f>
        <v>0</v>
      </c>
    </row>
    <row r="578" spans="5:10" x14ac:dyDescent="0.25">
      <c r="E578" s="100"/>
      <c r="F578" s="42"/>
      <c r="J578" s="8">
        <f>IF(B578&gt;0,B578*I578,IF(C578&gt;0,C578*I578,IF(E578&gt;0,E578*F578,H578)))*Table11[[#This Row],[Percent of Time]]</f>
        <v>0</v>
      </c>
    </row>
    <row r="579" spans="5:10" x14ac:dyDescent="0.25">
      <c r="E579" s="100"/>
      <c r="F579" s="42"/>
      <c r="J579" s="8">
        <f>IF(B579&gt;0,B579*I579,IF(C579&gt;0,C579*I579,IF(E579&gt;0,E579*F579,H579)))*Table11[[#This Row],[Percent of Time]]</f>
        <v>0</v>
      </c>
    </row>
    <row r="580" spans="5:10" x14ac:dyDescent="0.25">
      <c r="E580" s="100"/>
      <c r="F580" s="42"/>
      <c r="J580" s="8">
        <f>IF(B580&gt;0,B580*I580,IF(C580&gt;0,C580*I580,IF(E580&gt;0,E580*F580,H580)))*Table11[[#This Row],[Percent of Time]]</f>
        <v>0</v>
      </c>
    </row>
    <row r="581" spans="5:10" x14ac:dyDescent="0.25">
      <c r="E581" s="100"/>
      <c r="F581" s="42"/>
      <c r="J581" s="8">
        <f>IF(B581&gt;0,B581*I581,IF(C581&gt;0,C581*I581,IF(E581&gt;0,E581*F581,H581)))*Table11[[#This Row],[Percent of Time]]</f>
        <v>0</v>
      </c>
    </row>
    <row r="582" spans="5:10" x14ac:dyDescent="0.25">
      <c r="E582" s="100"/>
      <c r="F582" s="42"/>
      <c r="J582" s="8">
        <f>IF(B582&gt;0,B582*I582,IF(C582&gt;0,C582*I582,IF(E582&gt;0,E582*F582,H582)))*Table11[[#This Row],[Percent of Time]]</f>
        <v>0</v>
      </c>
    </row>
    <row r="583" spans="5:10" x14ac:dyDescent="0.25">
      <c r="E583" s="100"/>
      <c r="F583" s="42"/>
      <c r="J583" s="8">
        <f>IF(B583&gt;0,B583*I583,IF(C583&gt;0,C583*I583,IF(E583&gt;0,E583*F583,H583)))*Table11[[#This Row],[Percent of Time]]</f>
        <v>0</v>
      </c>
    </row>
    <row r="584" spans="5:10" x14ac:dyDescent="0.25">
      <c r="E584" s="100"/>
      <c r="F584" s="42"/>
      <c r="J584" s="8">
        <f>IF(B584&gt;0,B584*I584,IF(C584&gt;0,C584*I584,IF(E584&gt;0,E584*F584,H584)))*Table11[[#This Row],[Percent of Time]]</f>
        <v>0</v>
      </c>
    </row>
    <row r="585" spans="5:10" x14ac:dyDescent="0.25">
      <c r="E585" s="100"/>
      <c r="F585" s="42"/>
      <c r="J585" s="8">
        <f>IF(B585&gt;0,B585*I585,IF(C585&gt;0,C585*I585,IF(E585&gt;0,E585*F585,H585)))*Table11[[#This Row],[Percent of Time]]</f>
        <v>0</v>
      </c>
    </row>
    <row r="586" spans="5:10" x14ac:dyDescent="0.25">
      <c r="E586" s="100"/>
      <c r="F586" s="42"/>
      <c r="J586" s="8">
        <f>IF(B586&gt;0,B586*I586,IF(C586&gt;0,C586*I586,IF(E586&gt;0,E586*F586,H586)))*Table11[[#This Row],[Percent of Time]]</f>
        <v>0</v>
      </c>
    </row>
    <row r="587" spans="5:10" x14ac:dyDescent="0.25">
      <c r="E587" s="100"/>
      <c r="F587" s="42"/>
      <c r="J587" s="8">
        <f>IF(B587&gt;0,B587*I587,IF(C587&gt;0,C587*I587,IF(E587&gt;0,E587*F587,H587)))*Table11[[#This Row],[Percent of Time]]</f>
        <v>0</v>
      </c>
    </row>
    <row r="588" spans="5:10" x14ac:dyDescent="0.25">
      <c r="E588" s="100"/>
      <c r="F588" s="42"/>
      <c r="J588" s="8">
        <f>IF(B588&gt;0,B588*I588,IF(C588&gt;0,C588*I588,IF(E588&gt;0,E588*F588,H588)))*Table11[[#This Row],[Percent of Time]]</f>
        <v>0</v>
      </c>
    </row>
    <row r="589" spans="5:10" x14ac:dyDescent="0.25">
      <c r="E589" s="100"/>
      <c r="F589" s="42"/>
      <c r="J589" s="8">
        <f>IF(B589&gt;0,B589*I589,IF(C589&gt;0,C589*I589,IF(E589&gt;0,E589*F589,H589)))*Table11[[#This Row],[Percent of Time]]</f>
        <v>0</v>
      </c>
    </row>
    <row r="590" spans="5:10" x14ac:dyDescent="0.25">
      <c r="E590" s="100"/>
      <c r="F590" s="42"/>
      <c r="J590" s="8">
        <f>IF(B590&gt;0,B590*I590,IF(C590&gt;0,C590*I590,IF(E590&gt;0,E590*F590,H590)))*Table11[[#This Row],[Percent of Time]]</f>
        <v>0</v>
      </c>
    </row>
    <row r="591" spans="5:10" x14ac:dyDescent="0.25">
      <c r="E591" s="100"/>
      <c r="F591" s="42"/>
      <c r="J591" s="8">
        <f>IF(B591&gt;0,B591*I591,IF(C591&gt;0,C591*I591,IF(E591&gt;0,E591*F591,H591)))*Table11[[#This Row],[Percent of Time]]</f>
        <v>0</v>
      </c>
    </row>
    <row r="592" spans="5:10" x14ac:dyDescent="0.25">
      <c r="E592" s="100"/>
      <c r="F592" s="42"/>
      <c r="J592" s="8">
        <f>IF(B592&gt;0,B592*I592,IF(C592&gt;0,C592*I592,IF(E592&gt;0,E592*F592,H592)))*Table11[[#This Row],[Percent of Time]]</f>
        <v>0</v>
      </c>
    </row>
    <row r="593" spans="5:10" x14ac:dyDescent="0.25">
      <c r="E593" s="100"/>
      <c r="F593" s="42"/>
      <c r="J593" s="8">
        <f>IF(B593&gt;0,B593*I593,IF(C593&gt;0,C593*I593,IF(E593&gt;0,E593*F593,H593)))*Table11[[#This Row],[Percent of Time]]</f>
        <v>0</v>
      </c>
    </row>
    <row r="594" spans="5:10" x14ac:dyDescent="0.25">
      <c r="E594" s="100"/>
      <c r="F594" s="42"/>
      <c r="J594" s="8">
        <f>IF(B594&gt;0,B594*I594,IF(C594&gt;0,C594*I594,IF(E594&gt;0,E594*F594,H594)))*Table11[[#This Row],[Percent of Time]]</f>
        <v>0</v>
      </c>
    </row>
    <row r="595" spans="5:10" x14ac:dyDescent="0.25">
      <c r="E595" s="100"/>
      <c r="F595" s="42"/>
      <c r="J595" s="8">
        <f>IF(B595&gt;0,B595*I595,IF(C595&gt;0,C595*I595,IF(E595&gt;0,E595*F595,H595)))*Table11[[#This Row],[Percent of Time]]</f>
        <v>0</v>
      </c>
    </row>
    <row r="596" spans="5:10" x14ac:dyDescent="0.25">
      <c r="E596" s="100"/>
      <c r="F596" s="42"/>
      <c r="J596" s="8">
        <f>IF(B596&gt;0,B596*I596,IF(C596&gt;0,C596*I596,IF(E596&gt;0,E596*F596,H596)))*Table11[[#This Row],[Percent of Time]]</f>
        <v>0</v>
      </c>
    </row>
    <row r="597" spans="5:10" x14ac:dyDescent="0.25">
      <c r="E597" s="100"/>
      <c r="F597" s="42"/>
      <c r="J597" s="8">
        <f>IF(B597&gt;0,B597*I597,IF(C597&gt;0,C597*I597,IF(E597&gt;0,E597*F597,H597)))*Table11[[#This Row],[Percent of Time]]</f>
        <v>0</v>
      </c>
    </row>
    <row r="598" spans="5:10" x14ac:dyDescent="0.25">
      <c r="E598" s="100"/>
      <c r="F598" s="42"/>
      <c r="J598" s="8">
        <f>IF(B598&gt;0,B598*I598,IF(C598&gt;0,C598*I598,IF(E598&gt;0,E598*F598,H598)))*Table11[[#This Row],[Percent of Time]]</f>
        <v>0</v>
      </c>
    </row>
    <row r="599" spans="5:10" x14ac:dyDescent="0.25">
      <c r="E599" s="100"/>
      <c r="F599" s="42"/>
      <c r="J599" s="8">
        <f>IF(B599&gt;0,B599*I599,IF(C599&gt;0,C599*I599,IF(E599&gt;0,E599*F599,H599)))*Table11[[#This Row],[Percent of Time]]</f>
        <v>0</v>
      </c>
    </row>
    <row r="600" spans="5:10" x14ac:dyDescent="0.25">
      <c r="E600" s="100"/>
      <c r="F600" s="42"/>
      <c r="J600" s="8">
        <f>IF(B600&gt;0,B600*I600,IF(C600&gt;0,C600*I600,IF(E600&gt;0,E600*F600,H600)))*Table11[[#This Row],[Percent of Time]]</f>
        <v>0</v>
      </c>
    </row>
    <row r="601" spans="5:10" x14ac:dyDescent="0.25">
      <c r="E601" s="100"/>
      <c r="F601" s="42"/>
      <c r="J601" s="8">
        <f>IF(B601&gt;0,B601*I601,IF(C601&gt;0,C601*I601,IF(E601&gt;0,E601*F601,H601)))*Table11[[#This Row],[Percent of Time]]</f>
        <v>0</v>
      </c>
    </row>
    <row r="602" spans="5:10" x14ac:dyDescent="0.25">
      <c r="E602" s="100"/>
      <c r="F602" s="42"/>
      <c r="J602" s="8">
        <f>IF(B602&gt;0,B602*I602,IF(C602&gt;0,C602*I602,IF(E602&gt;0,E602*F602,H602)))*Table11[[#This Row],[Percent of Time]]</f>
        <v>0</v>
      </c>
    </row>
    <row r="603" spans="5:10" x14ac:dyDescent="0.25">
      <c r="E603" s="100"/>
      <c r="F603" s="42"/>
      <c r="J603" s="8">
        <f>IF(B603&gt;0,B603*I603,IF(C603&gt;0,C603*I603,IF(E603&gt;0,E603*F603,H603)))*Table11[[#This Row],[Percent of Time]]</f>
        <v>0</v>
      </c>
    </row>
    <row r="604" spans="5:10" x14ac:dyDescent="0.25">
      <c r="E604" s="100"/>
      <c r="F604" s="42"/>
      <c r="J604" s="8">
        <f>IF(B604&gt;0,B604*I604,IF(C604&gt;0,C604*I604,IF(E604&gt;0,E604*F604,H604)))*Table11[[#This Row],[Percent of Time]]</f>
        <v>0</v>
      </c>
    </row>
    <row r="605" spans="5:10" x14ac:dyDescent="0.25">
      <c r="E605" s="100"/>
      <c r="F605" s="42"/>
      <c r="J605" s="8">
        <f>IF(B605&gt;0,B605*I605,IF(C605&gt;0,C605*I605,IF(E605&gt;0,E605*F605,H605)))*Table11[[#This Row],[Percent of Time]]</f>
        <v>0</v>
      </c>
    </row>
    <row r="606" spans="5:10" x14ac:dyDescent="0.25">
      <c r="E606" s="100"/>
      <c r="F606" s="42"/>
      <c r="J606" s="8">
        <f>IF(B606&gt;0,B606*I606,IF(C606&gt;0,C606*I606,IF(E606&gt;0,E606*F606,H606)))*Table11[[#This Row],[Percent of Time]]</f>
        <v>0</v>
      </c>
    </row>
    <row r="607" spans="5:10" x14ac:dyDescent="0.25">
      <c r="E607" s="100"/>
      <c r="F607" s="42"/>
      <c r="J607" s="8">
        <f>IF(B607&gt;0,B607*I607,IF(C607&gt;0,C607*I607,IF(E607&gt;0,E607*F607,H607)))*Table11[[#This Row],[Percent of Time]]</f>
        <v>0</v>
      </c>
    </row>
    <row r="608" spans="5:10" x14ac:dyDescent="0.25">
      <c r="E608" s="100"/>
      <c r="F608" s="42"/>
      <c r="J608" s="8">
        <f>IF(B608&gt;0,B608*I608,IF(C608&gt;0,C608*I608,IF(E608&gt;0,E608*F608,H608)))*Table11[[#This Row],[Percent of Time]]</f>
        <v>0</v>
      </c>
    </row>
    <row r="609" spans="5:10" x14ac:dyDescent="0.25">
      <c r="E609" s="100"/>
      <c r="F609" s="42"/>
      <c r="J609" s="8">
        <f>IF(B609&gt;0,B609*I609,IF(C609&gt;0,C609*I609,IF(E609&gt;0,E609*F609,H609)))*Table11[[#This Row],[Percent of Time]]</f>
        <v>0</v>
      </c>
    </row>
    <row r="610" spans="5:10" x14ac:dyDescent="0.25">
      <c r="E610" s="100"/>
      <c r="F610" s="42"/>
      <c r="J610" s="8">
        <f>IF(B610&gt;0,B610*I610,IF(C610&gt;0,C610*I610,IF(E610&gt;0,E610*F610,H610)))*Table11[[#This Row],[Percent of Time]]</f>
        <v>0</v>
      </c>
    </row>
    <row r="611" spans="5:10" x14ac:dyDescent="0.25">
      <c r="E611" s="100"/>
      <c r="F611" s="42"/>
      <c r="J611" s="8">
        <f>IF(B611&gt;0,B611*I611,IF(C611&gt;0,C611*I611,IF(E611&gt;0,E611*F611,H611)))*Table11[[#This Row],[Percent of Time]]</f>
        <v>0</v>
      </c>
    </row>
    <row r="612" spans="5:10" x14ac:dyDescent="0.25">
      <c r="E612" s="100"/>
      <c r="F612" s="42"/>
      <c r="J612" s="8">
        <f>IF(B612&gt;0,B612*I612,IF(C612&gt;0,C612*I612,IF(E612&gt;0,E612*F612,H612)))*Table11[[#This Row],[Percent of Time]]</f>
        <v>0</v>
      </c>
    </row>
    <row r="613" spans="5:10" x14ac:dyDescent="0.25">
      <c r="E613" s="100"/>
      <c r="F613" s="42"/>
      <c r="J613" s="8">
        <f>IF(B613&gt;0,B613*I613,IF(C613&gt;0,C613*I613,IF(E613&gt;0,E613*F613,H613)))*Table11[[#This Row],[Percent of Time]]</f>
        <v>0</v>
      </c>
    </row>
    <row r="614" spans="5:10" x14ac:dyDescent="0.25">
      <c r="E614" s="100"/>
      <c r="F614" s="42"/>
      <c r="J614" s="8">
        <f>IF(B614&gt;0,B614*I614,IF(C614&gt;0,C614*I614,IF(E614&gt;0,E614*F614,H614)))*Table11[[#This Row],[Percent of Time]]</f>
        <v>0</v>
      </c>
    </row>
    <row r="615" spans="5:10" x14ac:dyDescent="0.25">
      <c r="E615" s="100"/>
      <c r="F615" s="42"/>
      <c r="J615" s="8">
        <f>IF(B615&gt;0,B615*I615,IF(C615&gt;0,C615*I615,IF(E615&gt;0,E615*F615,H615)))*Table11[[#This Row],[Percent of Time]]</f>
        <v>0</v>
      </c>
    </row>
    <row r="616" spans="5:10" x14ac:dyDescent="0.25">
      <c r="E616" s="100"/>
      <c r="F616" s="42"/>
      <c r="J616" s="8">
        <f>IF(B616&gt;0,B616*I616,IF(C616&gt;0,C616*I616,IF(E616&gt;0,E616*F616,H616)))*Table11[[#This Row],[Percent of Time]]</f>
        <v>0</v>
      </c>
    </row>
    <row r="617" spans="5:10" x14ac:dyDescent="0.25">
      <c r="E617" s="100"/>
      <c r="F617" s="42"/>
      <c r="J617" s="8">
        <f>IF(B617&gt;0,B617*I617,IF(C617&gt;0,C617*I617,IF(E617&gt;0,E617*F617,H617)))*Table11[[#This Row],[Percent of Time]]</f>
        <v>0</v>
      </c>
    </row>
    <row r="618" spans="5:10" x14ac:dyDescent="0.25">
      <c r="E618" s="100"/>
      <c r="F618" s="42"/>
      <c r="J618" s="8">
        <f>IF(B618&gt;0,B618*I618,IF(C618&gt;0,C618*I618,IF(E618&gt;0,E618*F618,H618)))*Table11[[#This Row],[Percent of Time]]</f>
        <v>0</v>
      </c>
    </row>
    <row r="619" spans="5:10" x14ac:dyDescent="0.25">
      <c r="E619" s="100"/>
      <c r="F619" s="42"/>
      <c r="J619" s="8">
        <f>IF(B619&gt;0,B619*I619,IF(C619&gt;0,C619*I619,IF(E619&gt;0,E619*F619,H619)))*Table11[[#This Row],[Percent of Time]]</f>
        <v>0</v>
      </c>
    </row>
    <row r="620" spans="5:10" x14ac:dyDescent="0.25">
      <c r="E620" s="100"/>
      <c r="F620" s="42"/>
      <c r="J620" s="8">
        <f>IF(B620&gt;0,B620*I620,IF(C620&gt;0,C620*I620,IF(E620&gt;0,E620*F620,H620)))*Table11[[#This Row],[Percent of Time]]</f>
        <v>0</v>
      </c>
    </row>
    <row r="621" spans="5:10" x14ac:dyDescent="0.25">
      <c r="E621" s="100"/>
      <c r="F621" s="42"/>
      <c r="J621" s="8">
        <f>IF(B621&gt;0,B621*I621,IF(C621&gt;0,C621*I621,IF(E621&gt;0,E621*F621,H621)))*Table11[[#This Row],[Percent of Time]]</f>
        <v>0</v>
      </c>
    </row>
    <row r="622" spans="5:10" x14ac:dyDescent="0.25">
      <c r="E622" s="100"/>
      <c r="F622" s="42"/>
      <c r="J622" s="8">
        <f>IF(B622&gt;0,B622*I622,IF(C622&gt;0,C622*I622,IF(E622&gt;0,E622*F622,H622)))*Table11[[#This Row],[Percent of Time]]</f>
        <v>0</v>
      </c>
    </row>
    <row r="623" spans="5:10" x14ac:dyDescent="0.25">
      <c r="E623" s="100"/>
      <c r="F623" s="42"/>
      <c r="J623" s="8">
        <f>IF(B623&gt;0,B623*I623,IF(C623&gt;0,C623*I623,IF(E623&gt;0,E623*F623,H623)))*Table11[[#This Row],[Percent of Time]]</f>
        <v>0</v>
      </c>
    </row>
    <row r="624" spans="5:10" x14ac:dyDescent="0.25">
      <c r="E624" s="100"/>
      <c r="F624" s="42"/>
      <c r="J624" s="8">
        <f>IF(B624&gt;0,B624*I624,IF(C624&gt;0,C624*I624,IF(E624&gt;0,E624*F624,H624)))*Table11[[#This Row],[Percent of Time]]</f>
        <v>0</v>
      </c>
    </row>
    <row r="625" spans="5:10" x14ac:dyDescent="0.25">
      <c r="E625" s="100"/>
      <c r="F625" s="42"/>
      <c r="J625" s="8">
        <f>IF(B625&gt;0,B625*I625,IF(C625&gt;0,C625*I625,IF(E625&gt;0,E625*F625,H625)))*Table11[[#This Row],[Percent of Time]]</f>
        <v>0</v>
      </c>
    </row>
    <row r="626" spans="5:10" x14ac:dyDescent="0.25">
      <c r="E626" s="100"/>
      <c r="F626" s="42"/>
      <c r="J626" s="8">
        <f>IF(B626&gt;0,B626*I626,IF(C626&gt;0,C626*I626,IF(E626&gt;0,E626*F626,H626)))*Table11[[#This Row],[Percent of Time]]</f>
        <v>0</v>
      </c>
    </row>
    <row r="627" spans="5:10" x14ac:dyDescent="0.25">
      <c r="E627" s="100"/>
      <c r="F627" s="42"/>
      <c r="J627" s="8">
        <f>IF(B627&gt;0,B627*I627,IF(C627&gt;0,C627*I627,IF(E627&gt;0,E627*F627,H627)))*Table11[[#This Row],[Percent of Time]]</f>
        <v>0</v>
      </c>
    </row>
    <row r="628" spans="5:10" x14ac:dyDescent="0.25">
      <c r="E628" s="100"/>
      <c r="F628" s="42"/>
      <c r="J628" s="8">
        <f>IF(B628&gt;0,B628*I628,IF(C628&gt;0,C628*I628,IF(E628&gt;0,E628*F628,H628)))*Table11[[#This Row],[Percent of Time]]</f>
        <v>0</v>
      </c>
    </row>
    <row r="629" spans="5:10" x14ac:dyDescent="0.25">
      <c r="E629" s="100"/>
      <c r="F629" s="42"/>
      <c r="J629" s="8">
        <f>IF(B629&gt;0,B629*I629,IF(C629&gt;0,C629*I629,IF(E629&gt;0,E629*F629,H629)))*Table11[[#This Row],[Percent of Time]]</f>
        <v>0</v>
      </c>
    </row>
    <row r="630" spans="5:10" x14ac:dyDescent="0.25">
      <c r="E630" s="100"/>
      <c r="F630" s="42"/>
      <c r="J630" s="8">
        <f>IF(B630&gt;0,B630*I630,IF(C630&gt;0,C630*I630,IF(E630&gt;0,E630*F630,H630)))*Table11[[#This Row],[Percent of Time]]</f>
        <v>0</v>
      </c>
    </row>
    <row r="631" spans="5:10" x14ac:dyDescent="0.25">
      <c r="E631" s="100"/>
      <c r="F631" s="42"/>
      <c r="J631" s="8">
        <f>IF(B631&gt;0,B631*I631,IF(C631&gt;0,C631*I631,IF(E631&gt;0,E631*F631,H631)))*Table11[[#This Row],[Percent of Time]]</f>
        <v>0</v>
      </c>
    </row>
    <row r="632" spans="5:10" x14ac:dyDescent="0.25">
      <c r="E632" s="100"/>
      <c r="F632" s="42"/>
      <c r="J632" s="8">
        <f>IF(B632&gt;0,B632*I632,IF(C632&gt;0,C632*I632,IF(E632&gt;0,E632*F632,H632)))*Table11[[#This Row],[Percent of Time]]</f>
        <v>0</v>
      </c>
    </row>
    <row r="633" spans="5:10" x14ac:dyDescent="0.25">
      <c r="E633" s="100"/>
      <c r="F633" s="42"/>
      <c r="J633" s="8">
        <f>IF(B633&gt;0,B633*I633,IF(C633&gt;0,C633*I633,IF(E633&gt;0,E633*F633,H633)))*Table11[[#This Row],[Percent of Time]]</f>
        <v>0</v>
      </c>
    </row>
    <row r="634" spans="5:10" x14ac:dyDescent="0.25">
      <c r="E634" s="100"/>
      <c r="F634" s="42"/>
      <c r="J634" s="8">
        <f>IF(B634&gt;0,B634*I634,IF(C634&gt;0,C634*I634,IF(E634&gt;0,E634*F634,H634)))*Table11[[#This Row],[Percent of Time]]</f>
        <v>0</v>
      </c>
    </row>
    <row r="635" spans="5:10" x14ac:dyDescent="0.25">
      <c r="E635" s="100"/>
      <c r="F635" s="42"/>
      <c r="J635" s="8">
        <f>IF(B635&gt;0,B635*I635,IF(C635&gt;0,C635*I635,IF(E635&gt;0,E635*F635,H635)))*Table11[[#This Row],[Percent of Time]]</f>
        <v>0</v>
      </c>
    </row>
    <row r="636" spans="5:10" x14ac:dyDescent="0.25">
      <c r="E636" s="100"/>
      <c r="F636" s="42"/>
      <c r="J636" s="8">
        <f>IF(B636&gt;0,B636*I636,IF(C636&gt;0,C636*I636,IF(E636&gt;0,E636*F636,H636)))*Table11[[#This Row],[Percent of Time]]</f>
        <v>0</v>
      </c>
    </row>
    <row r="637" spans="5:10" x14ac:dyDescent="0.25">
      <c r="E637" s="100"/>
      <c r="F637" s="42"/>
      <c r="J637" s="8">
        <f>IF(B637&gt;0,B637*I637,IF(C637&gt;0,C637*I637,IF(E637&gt;0,E637*F637,H637)))*Table11[[#This Row],[Percent of Time]]</f>
        <v>0</v>
      </c>
    </row>
    <row r="638" spans="5:10" x14ac:dyDescent="0.25">
      <c r="E638" s="100"/>
      <c r="F638" s="42"/>
      <c r="J638" s="8">
        <f>IF(B638&gt;0,B638*I638,IF(C638&gt;0,C638*I638,IF(E638&gt;0,E638*F638,H638)))*Table11[[#This Row],[Percent of Time]]</f>
        <v>0</v>
      </c>
    </row>
    <row r="639" spans="5:10" x14ac:dyDescent="0.25">
      <c r="E639" s="100"/>
      <c r="F639" s="42"/>
      <c r="J639" s="8">
        <f>IF(B639&gt;0,B639*I639,IF(C639&gt;0,C639*I639,IF(E639&gt;0,E639*F639,H639)))*Table11[[#This Row],[Percent of Time]]</f>
        <v>0</v>
      </c>
    </row>
    <row r="640" spans="5:10" x14ac:dyDescent="0.25">
      <c r="E640" s="100"/>
      <c r="F640" s="42"/>
      <c r="J640" s="8">
        <f>IF(B640&gt;0,B640*I640,IF(C640&gt;0,C640*I640,IF(E640&gt;0,E640*F640,H640)))*Table11[[#This Row],[Percent of Time]]</f>
        <v>0</v>
      </c>
    </row>
    <row r="641" spans="5:10" x14ac:dyDescent="0.25">
      <c r="E641" s="100"/>
      <c r="F641" s="42"/>
      <c r="J641" s="8">
        <f>IF(B641&gt;0,B641*I641,IF(C641&gt;0,C641*I641,IF(E641&gt;0,E641*F641,H641)))*Table11[[#This Row],[Percent of Time]]</f>
        <v>0</v>
      </c>
    </row>
    <row r="642" spans="5:10" x14ac:dyDescent="0.25">
      <c r="E642" s="100"/>
      <c r="F642" s="42"/>
      <c r="J642" s="8">
        <f>IF(B642&gt;0,B642*I642,IF(C642&gt;0,C642*I642,IF(E642&gt;0,E642*F642,H642)))*Table11[[#This Row],[Percent of Time]]</f>
        <v>0</v>
      </c>
    </row>
    <row r="643" spans="5:10" x14ac:dyDescent="0.25">
      <c r="E643" s="100"/>
      <c r="F643" s="42"/>
      <c r="J643" s="8">
        <f>IF(B643&gt;0,B643*I643,IF(C643&gt;0,C643*I643,IF(E643&gt;0,E643*F643,H643)))*Table11[[#This Row],[Percent of Time]]</f>
        <v>0</v>
      </c>
    </row>
    <row r="644" spans="5:10" x14ac:dyDescent="0.25">
      <c r="E644" s="100"/>
      <c r="F644" s="42"/>
      <c r="J644" s="8">
        <f>IF(B644&gt;0,B644*I644,IF(C644&gt;0,C644*I644,IF(E644&gt;0,E644*F644,H644)))*Table11[[#This Row],[Percent of Time]]</f>
        <v>0</v>
      </c>
    </row>
    <row r="645" spans="5:10" x14ac:dyDescent="0.25">
      <c r="E645" s="100"/>
      <c r="F645" s="42"/>
      <c r="J645" s="8">
        <f>IF(B645&gt;0,B645*I645,IF(C645&gt;0,C645*I645,IF(E645&gt;0,E645*F645,H645)))*Table11[[#This Row],[Percent of Time]]</f>
        <v>0</v>
      </c>
    </row>
    <row r="646" spans="5:10" x14ac:dyDescent="0.25">
      <c r="E646" s="100"/>
      <c r="F646" s="42"/>
      <c r="J646" s="8">
        <f>IF(B646&gt;0,B646*I646,IF(C646&gt;0,C646*I646,IF(E646&gt;0,E646*F646,H646)))*Table11[[#This Row],[Percent of Time]]</f>
        <v>0</v>
      </c>
    </row>
    <row r="647" spans="5:10" x14ac:dyDescent="0.25">
      <c r="E647" s="100"/>
      <c r="F647" s="42"/>
      <c r="J647" s="8">
        <f>IF(B647&gt;0,B647*I647,IF(C647&gt;0,C647*I647,IF(E647&gt;0,E647*F647,H647)))*Table11[[#This Row],[Percent of Time]]</f>
        <v>0</v>
      </c>
    </row>
    <row r="648" spans="5:10" x14ac:dyDescent="0.25">
      <c r="E648" s="100"/>
      <c r="F648" s="42"/>
      <c r="J648" s="8">
        <f>IF(B648&gt;0,B648*I648,IF(C648&gt;0,C648*I648,IF(E648&gt;0,E648*F648,H648)))*Table11[[#This Row],[Percent of Time]]</f>
        <v>0</v>
      </c>
    </row>
    <row r="649" spans="5:10" x14ac:dyDescent="0.25">
      <c r="E649" s="100"/>
      <c r="F649" s="42"/>
      <c r="J649" s="8">
        <f>IF(B649&gt;0,B649*I649,IF(C649&gt;0,C649*I649,IF(E649&gt;0,E649*F649,H649)))*Table11[[#This Row],[Percent of Time]]</f>
        <v>0</v>
      </c>
    </row>
    <row r="650" spans="5:10" x14ac:dyDescent="0.25">
      <c r="E650" s="100"/>
      <c r="F650" s="42"/>
      <c r="J650" s="8">
        <f>IF(B650&gt;0,B650*I650,IF(C650&gt;0,C650*I650,IF(E650&gt;0,E650*F650,H650)))*Table11[[#This Row],[Percent of Time]]</f>
        <v>0</v>
      </c>
    </row>
    <row r="651" spans="5:10" x14ac:dyDescent="0.25">
      <c r="E651" s="100"/>
      <c r="F651" s="42"/>
      <c r="J651" s="8">
        <f>IF(B651&gt;0,B651*I651,IF(C651&gt;0,C651*I651,IF(E651&gt;0,E651*F651,H651)))*Table11[[#This Row],[Percent of Time]]</f>
        <v>0</v>
      </c>
    </row>
    <row r="652" spans="5:10" x14ac:dyDescent="0.25">
      <c r="E652" s="100"/>
      <c r="F652" s="42"/>
      <c r="J652" s="8">
        <f>IF(B652&gt;0,B652*I652,IF(C652&gt;0,C652*I652,IF(E652&gt;0,E652*F652,H652)))*Table11[[#This Row],[Percent of Time]]</f>
        <v>0</v>
      </c>
    </row>
    <row r="653" spans="5:10" x14ac:dyDescent="0.25">
      <c r="E653" s="100"/>
      <c r="F653" s="42"/>
      <c r="J653" s="8">
        <f>IF(B653&gt;0,B653*I653,IF(C653&gt;0,C653*I653,IF(E653&gt;0,E653*F653,H653)))*Table11[[#This Row],[Percent of Time]]</f>
        <v>0</v>
      </c>
    </row>
    <row r="654" spans="5:10" x14ac:dyDescent="0.25">
      <c r="E654" s="100"/>
      <c r="F654" s="42"/>
      <c r="J654" s="8">
        <f>IF(B654&gt;0,B654*I654,IF(C654&gt;0,C654*I654,IF(E654&gt;0,E654*F654,H654)))*Table11[[#This Row],[Percent of Time]]</f>
        <v>0</v>
      </c>
    </row>
    <row r="655" spans="5:10" x14ac:dyDescent="0.25">
      <c r="E655" s="100"/>
      <c r="F655" s="42"/>
      <c r="J655" s="8">
        <f>IF(B655&gt;0,B655*I655,IF(C655&gt;0,C655*I655,IF(E655&gt;0,E655*F655,H655)))*Table11[[#This Row],[Percent of Time]]</f>
        <v>0</v>
      </c>
    </row>
    <row r="656" spans="5:10" x14ac:dyDescent="0.25">
      <c r="E656" s="100"/>
      <c r="F656" s="42"/>
      <c r="J656" s="8">
        <f>IF(B656&gt;0,B656*I656,IF(C656&gt;0,C656*I656,IF(E656&gt;0,E656*F656,H656)))*Table11[[#This Row],[Percent of Time]]</f>
        <v>0</v>
      </c>
    </row>
    <row r="657" spans="5:10" x14ac:dyDescent="0.25">
      <c r="E657" s="100"/>
      <c r="F657" s="42"/>
      <c r="J657" s="8">
        <f>IF(B657&gt;0,B657*I657,IF(C657&gt;0,C657*I657,IF(E657&gt;0,E657*F657,H657)))*Table11[[#This Row],[Percent of Time]]</f>
        <v>0</v>
      </c>
    </row>
    <row r="658" spans="5:10" x14ac:dyDescent="0.25">
      <c r="E658" s="100"/>
      <c r="F658" s="42"/>
      <c r="J658" s="8">
        <f>IF(B658&gt;0,B658*I658,IF(C658&gt;0,C658*I658,IF(E658&gt;0,E658*F658,H658)))*Table11[[#This Row],[Percent of Time]]</f>
        <v>0</v>
      </c>
    </row>
    <row r="659" spans="5:10" x14ac:dyDescent="0.25">
      <c r="E659" s="100"/>
      <c r="F659" s="42"/>
      <c r="J659" s="8">
        <f>IF(B659&gt;0,B659*I659,IF(C659&gt;0,C659*I659,IF(E659&gt;0,E659*F659,H659)))*Table11[[#This Row],[Percent of Time]]</f>
        <v>0</v>
      </c>
    </row>
    <row r="660" spans="5:10" x14ac:dyDescent="0.25">
      <c r="E660" s="100"/>
      <c r="F660" s="42"/>
      <c r="J660" s="8">
        <f>IF(B660&gt;0,B660*I660,IF(C660&gt;0,C660*I660,IF(E660&gt;0,E660*F660,H660)))*Table11[[#This Row],[Percent of Time]]</f>
        <v>0</v>
      </c>
    </row>
    <row r="661" spans="5:10" x14ac:dyDescent="0.25">
      <c r="E661" s="100"/>
      <c r="F661" s="42"/>
      <c r="J661" s="8">
        <f>IF(B661&gt;0,B661*I661,IF(C661&gt;0,C661*I661,IF(E661&gt;0,E661*F661,H661)))*Table11[[#This Row],[Percent of Time]]</f>
        <v>0</v>
      </c>
    </row>
    <row r="662" spans="5:10" x14ac:dyDescent="0.25">
      <c r="E662" s="100"/>
      <c r="F662" s="42"/>
      <c r="J662" s="8">
        <f>IF(B662&gt;0,B662*I662,IF(C662&gt;0,C662*I662,IF(E662&gt;0,E662*F662,H662)))*Table11[[#This Row],[Percent of Time]]</f>
        <v>0</v>
      </c>
    </row>
    <row r="663" spans="5:10" x14ac:dyDescent="0.25">
      <c r="E663" s="100"/>
      <c r="F663" s="42"/>
      <c r="J663" s="8">
        <f>IF(B663&gt;0,B663*I663,IF(C663&gt;0,C663*I663,IF(E663&gt;0,E663*F663,H663)))*Table11[[#This Row],[Percent of Time]]</f>
        <v>0</v>
      </c>
    </row>
    <row r="664" spans="5:10" x14ac:dyDescent="0.25">
      <c r="E664" s="100"/>
      <c r="F664" s="42"/>
      <c r="J664" s="8">
        <f>IF(B664&gt;0,B664*I664,IF(C664&gt;0,C664*I664,IF(E664&gt;0,E664*F664,H664)))*Table11[[#This Row],[Percent of Time]]</f>
        <v>0</v>
      </c>
    </row>
    <row r="665" spans="5:10" x14ac:dyDescent="0.25">
      <c r="E665" s="100"/>
      <c r="F665" s="42"/>
      <c r="J665" s="8">
        <f>IF(B665&gt;0,B665*I665,IF(C665&gt;0,C665*I665,IF(E665&gt;0,E665*F665,H665)))*Table11[[#This Row],[Percent of Time]]</f>
        <v>0</v>
      </c>
    </row>
    <row r="666" spans="5:10" x14ac:dyDescent="0.25">
      <c r="E666" s="100"/>
      <c r="F666" s="42"/>
      <c r="J666" s="8">
        <f>IF(B666&gt;0,B666*I666,IF(C666&gt;0,C666*I666,IF(E666&gt;0,E666*F666,H666)))*Table11[[#This Row],[Percent of Time]]</f>
        <v>0</v>
      </c>
    </row>
    <row r="667" spans="5:10" x14ac:dyDescent="0.25">
      <c r="E667" s="100"/>
      <c r="F667" s="42"/>
      <c r="J667" s="8">
        <f>IF(B667&gt;0,B667*I667,IF(C667&gt;0,C667*I667,IF(E667&gt;0,E667*F667,H667)))*Table11[[#This Row],[Percent of Time]]</f>
        <v>0</v>
      </c>
    </row>
    <row r="668" spans="5:10" x14ac:dyDescent="0.25">
      <c r="E668" s="100"/>
      <c r="F668" s="42"/>
      <c r="J668" s="8">
        <f>IF(B668&gt;0,B668*I668,IF(C668&gt;0,C668*I668,IF(E668&gt;0,E668*F668,H668)))*Table11[[#This Row],[Percent of Time]]</f>
        <v>0</v>
      </c>
    </row>
    <row r="669" spans="5:10" x14ac:dyDescent="0.25">
      <c r="E669" s="100"/>
      <c r="F669" s="42"/>
      <c r="J669" s="8">
        <f>IF(B669&gt;0,B669*I669,IF(C669&gt;0,C669*I669,IF(E669&gt;0,E669*F669,H669)))*Table11[[#This Row],[Percent of Time]]</f>
        <v>0</v>
      </c>
    </row>
    <row r="670" spans="5:10" x14ac:dyDescent="0.25">
      <c r="E670" s="100"/>
      <c r="F670" s="42"/>
      <c r="J670" s="8">
        <f>IF(B670&gt;0,B670*I670,IF(C670&gt;0,C670*I670,IF(E670&gt;0,E670*F670,H670)))*Table11[[#This Row],[Percent of Time]]</f>
        <v>0</v>
      </c>
    </row>
    <row r="671" spans="5:10" x14ac:dyDescent="0.25">
      <c r="E671" s="100"/>
      <c r="F671" s="42"/>
      <c r="J671" s="8">
        <f>IF(B671&gt;0,B671*I671,IF(C671&gt;0,C671*I671,IF(E671&gt;0,E671*F671,H671)))*Table11[[#This Row],[Percent of Time]]</f>
        <v>0</v>
      </c>
    </row>
    <row r="672" spans="5:10" x14ac:dyDescent="0.25">
      <c r="E672" s="100"/>
      <c r="F672" s="42"/>
      <c r="J672" s="8">
        <f>IF(B672&gt;0,B672*I672,IF(C672&gt;0,C672*I672,IF(E672&gt;0,E672*F672,H672)))*Table11[[#This Row],[Percent of Time]]</f>
        <v>0</v>
      </c>
    </row>
    <row r="673" spans="5:10" x14ac:dyDescent="0.25">
      <c r="E673" s="100"/>
      <c r="F673" s="42"/>
      <c r="J673" s="8">
        <f>IF(B673&gt;0,B673*I673,IF(C673&gt;0,C673*I673,IF(E673&gt;0,E673*F673,H673)))*Table11[[#This Row],[Percent of Time]]</f>
        <v>0</v>
      </c>
    </row>
    <row r="674" spans="5:10" x14ac:dyDescent="0.25">
      <c r="E674" s="100"/>
      <c r="F674" s="42"/>
      <c r="J674" s="8">
        <f>IF(B674&gt;0,B674*I674,IF(C674&gt;0,C674*I674,IF(E674&gt;0,E674*F674,H674)))*Table11[[#This Row],[Percent of Time]]</f>
        <v>0</v>
      </c>
    </row>
    <row r="675" spans="5:10" x14ac:dyDescent="0.25">
      <c r="E675" s="100"/>
      <c r="F675" s="42"/>
      <c r="J675" s="8">
        <f>IF(B675&gt;0,B675*I675,IF(C675&gt;0,C675*I675,IF(E675&gt;0,E675*F675,H675)))*Table11[[#This Row],[Percent of Time]]</f>
        <v>0</v>
      </c>
    </row>
    <row r="676" spans="5:10" x14ac:dyDescent="0.25">
      <c r="E676" s="100"/>
      <c r="F676" s="42"/>
      <c r="J676" s="8">
        <f>IF(B676&gt;0,B676*I676,IF(C676&gt;0,C676*I676,IF(E676&gt;0,E676*F676,H676)))*Table11[[#This Row],[Percent of Time]]</f>
        <v>0</v>
      </c>
    </row>
    <row r="677" spans="5:10" x14ac:dyDescent="0.25">
      <c r="E677" s="100"/>
      <c r="F677" s="42"/>
      <c r="J677" s="8">
        <f>IF(B677&gt;0,B677*I677,IF(C677&gt;0,C677*I677,IF(E677&gt;0,E677*F677,H677)))*Table11[[#This Row],[Percent of Time]]</f>
        <v>0</v>
      </c>
    </row>
    <row r="678" spans="5:10" x14ac:dyDescent="0.25">
      <c r="E678" s="100"/>
      <c r="F678" s="42"/>
      <c r="J678" s="8">
        <f>IF(B678&gt;0,B678*I678,IF(C678&gt;0,C678*I678,IF(E678&gt;0,E678*F678,H678)))*Table11[[#This Row],[Percent of Time]]</f>
        <v>0</v>
      </c>
    </row>
    <row r="679" spans="5:10" x14ac:dyDescent="0.25">
      <c r="E679" s="100"/>
      <c r="F679" s="42"/>
      <c r="J679" s="8">
        <f>IF(B679&gt;0,B679*I679,IF(C679&gt;0,C679*I679,IF(E679&gt;0,E679*F679,H679)))*Table11[[#This Row],[Percent of Time]]</f>
        <v>0</v>
      </c>
    </row>
    <row r="680" spans="5:10" x14ac:dyDescent="0.25">
      <c r="E680" s="100"/>
      <c r="F680" s="42"/>
      <c r="J680" s="8">
        <f>IF(B680&gt;0,B680*I680,IF(C680&gt;0,C680*I680,IF(E680&gt;0,E680*F680,H680)))*Table11[[#This Row],[Percent of Time]]</f>
        <v>0</v>
      </c>
    </row>
    <row r="681" spans="5:10" x14ac:dyDescent="0.25">
      <c r="E681" s="100"/>
      <c r="F681" s="42"/>
      <c r="J681" s="8">
        <f>IF(B681&gt;0,B681*I681,IF(C681&gt;0,C681*I681,IF(E681&gt;0,E681*F681,H681)))*Table11[[#This Row],[Percent of Time]]</f>
        <v>0</v>
      </c>
    </row>
    <row r="682" spans="5:10" x14ac:dyDescent="0.25">
      <c r="E682" s="100"/>
      <c r="F682" s="42"/>
      <c r="J682" s="8">
        <f>IF(B682&gt;0,B682*I682,IF(C682&gt;0,C682*I682,IF(E682&gt;0,E682*F682,H682)))*Table11[[#This Row],[Percent of Time]]</f>
        <v>0</v>
      </c>
    </row>
    <row r="683" spans="5:10" x14ac:dyDescent="0.25">
      <c r="E683" s="100"/>
      <c r="F683" s="42"/>
      <c r="J683" s="8">
        <f>IF(B683&gt;0,B683*I683,IF(C683&gt;0,C683*I683,IF(E683&gt;0,E683*F683,H683)))*Table11[[#This Row],[Percent of Time]]</f>
        <v>0</v>
      </c>
    </row>
    <row r="684" spans="5:10" x14ac:dyDescent="0.25">
      <c r="E684" s="100"/>
      <c r="F684" s="42"/>
      <c r="J684" s="8">
        <f>IF(B684&gt;0,B684*I684,IF(C684&gt;0,C684*I684,IF(E684&gt;0,E684*F684,H684)))*Table11[[#This Row],[Percent of Time]]</f>
        <v>0</v>
      </c>
    </row>
    <row r="685" spans="5:10" x14ac:dyDescent="0.25">
      <c r="E685" s="100"/>
      <c r="F685" s="42"/>
      <c r="J685" s="8">
        <f>IF(B685&gt;0,B685*I685,IF(C685&gt;0,C685*I685,IF(E685&gt;0,E685*F685,H685)))*Table11[[#This Row],[Percent of Time]]</f>
        <v>0</v>
      </c>
    </row>
    <row r="686" spans="5:10" x14ac:dyDescent="0.25">
      <c r="E686" s="100"/>
      <c r="F686" s="42"/>
      <c r="J686" s="8">
        <f>IF(B686&gt;0,B686*I686,IF(C686&gt;0,C686*I686,IF(E686&gt;0,E686*F686,H686)))*Table11[[#This Row],[Percent of Time]]</f>
        <v>0</v>
      </c>
    </row>
    <row r="687" spans="5:10" x14ac:dyDescent="0.25">
      <c r="E687" s="100"/>
      <c r="F687" s="42"/>
      <c r="J687" s="8">
        <f>IF(B687&gt;0,B687*I687,IF(C687&gt;0,C687*I687,IF(E687&gt;0,E687*F687,H687)))*Table11[[#This Row],[Percent of Time]]</f>
        <v>0</v>
      </c>
    </row>
    <row r="688" spans="5:10" x14ac:dyDescent="0.25">
      <c r="E688" s="100"/>
      <c r="F688" s="42"/>
      <c r="J688" s="8">
        <f>IF(B688&gt;0,B688*I688,IF(C688&gt;0,C688*I688,IF(E688&gt;0,E688*F688,H688)))*Table11[[#This Row],[Percent of Time]]</f>
        <v>0</v>
      </c>
    </row>
    <row r="689" spans="5:10" x14ac:dyDescent="0.25">
      <c r="E689" s="100"/>
      <c r="F689" s="42"/>
      <c r="J689" s="8">
        <f>IF(B689&gt;0,B689*I689,IF(C689&gt;0,C689*I689,IF(E689&gt;0,E689*F689,H689)))*Table11[[#This Row],[Percent of Time]]</f>
        <v>0</v>
      </c>
    </row>
    <row r="690" spans="5:10" x14ac:dyDescent="0.25">
      <c r="E690" s="100"/>
      <c r="F690" s="42"/>
      <c r="J690" s="8">
        <f>IF(B690&gt;0,B690*I690,IF(C690&gt;0,C690*I690,IF(E690&gt;0,E690*F690,H690)))*Table11[[#This Row],[Percent of Time]]</f>
        <v>0</v>
      </c>
    </row>
    <row r="691" spans="5:10" x14ac:dyDescent="0.25">
      <c r="E691" s="100"/>
      <c r="F691" s="42"/>
      <c r="J691" s="8">
        <f>IF(B691&gt;0,B691*I691,IF(C691&gt;0,C691*I691,IF(E691&gt;0,E691*F691,H691)))*Table11[[#This Row],[Percent of Time]]</f>
        <v>0</v>
      </c>
    </row>
    <row r="692" spans="5:10" x14ac:dyDescent="0.25">
      <c r="E692" s="100"/>
      <c r="F692" s="42"/>
      <c r="J692" s="8">
        <f>IF(B692&gt;0,B692*I692,IF(C692&gt;0,C692*I692,IF(E692&gt;0,E692*F692,H692)))*Table11[[#This Row],[Percent of Time]]</f>
        <v>0</v>
      </c>
    </row>
    <row r="693" spans="5:10" x14ac:dyDescent="0.25">
      <c r="E693" s="100"/>
      <c r="F693" s="42"/>
      <c r="J693" s="8">
        <f>IF(B693&gt;0,B693*I693,IF(C693&gt;0,C693*I693,IF(E693&gt;0,E693*F693,H693)))*Table11[[#This Row],[Percent of Time]]</f>
        <v>0</v>
      </c>
    </row>
    <row r="694" spans="5:10" x14ac:dyDescent="0.25">
      <c r="E694" s="100"/>
      <c r="F694" s="42"/>
      <c r="J694" s="8">
        <f>IF(B694&gt;0,B694*I694,IF(C694&gt;0,C694*I694,IF(E694&gt;0,E694*F694,H694)))*Table11[[#This Row],[Percent of Time]]</f>
        <v>0</v>
      </c>
    </row>
    <row r="695" spans="5:10" x14ac:dyDescent="0.25">
      <c r="E695" s="100"/>
      <c r="F695" s="42"/>
      <c r="J695" s="8">
        <f>IF(B695&gt;0,B695*I695,IF(C695&gt;0,C695*I695,IF(E695&gt;0,E695*F695,H695)))*Table11[[#This Row],[Percent of Time]]</f>
        <v>0</v>
      </c>
    </row>
    <row r="696" spans="5:10" x14ac:dyDescent="0.25">
      <c r="E696" s="100"/>
      <c r="F696" s="42"/>
      <c r="J696" s="8">
        <f>IF(B696&gt;0,B696*I696,IF(C696&gt;0,C696*I696,IF(E696&gt;0,E696*F696,H696)))*Table11[[#This Row],[Percent of Time]]</f>
        <v>0</v>
      </c>
    </row>
    <row r="697" spans="5:10" x14ac:dyDescent="0.25">
      <c r="E697" s="100"/>
      <c r="F697" s="42"/>
      <c r="J697" s="8">
        <f>IF(B697&gt;0,B697*I697,IF(C697&gt;0,C697*I697,IF(E697&gt;0,E697*F697,H697)))*Table11[[#This Row],[Percent of Time]]</f>
        <v>0</v>
      </c>
    </row>
    <row r="698" spans="5:10" x14ac:dyDescent="0.25">
      <c r="E698" s="100"/>
      <c r="F698" s="42"/>
      <c r="J698" s="8">
        <f>IF(B698&gt;0,B698*I698,IF(C698&gt;0,C698*I698,IF(E698&gt;0,E698*F698,H698)))*Table11[[#This Row],[Percent of Time]]</f>
        <v>0</v>
      </c>
    </row>
    <row r="699" spans="5:10" x14ac:dyDescent="0.25">
      <c r="E699" s="100"/>
      <c r="F699" s="42"/>
      <c r="J699" s="8">
        <f>IF(B699&gt;0,B699*I699,IF(C699&gt;0,C699*I699,IF(E699&gt;0,E699*F699,H699)))*Table11[[#This Row],[Percent of Time]]</f>
        <v>0</v>
      </c>
    </row>
    <row r="700" spans="5:10" x14ac:dyDescent="0.25">
      <c r="E700" s="100"/>
      <c r="F700" s="42"/>
      <c r="J700" s="8">
        <f>IF(B700&gt;0,B700*I700,IF(C700&gt;0,C700*I700,IF(E700&gt;0,E700*F700,H700)))*Table11[[#This Row],[Percent of Time]]</f>
        <v>0</v>
      </c>
    </row>
    <row r="701" spans="5:10" x14ac:dyDescent="0.25">
      <c r="E701" s="100"/>
      <c r="F701" s="42"/>
      <c r="J701" s="8">
        <f>IF(B701&gt;0,B701*I701,IF(C701&gt;0,C701*I701,IF(E701&gt;0,E701*F701,H701)))*Table11[[#This Row],[Percent of Time]]</f>
        <v>0</v>
      </c>
    </row>
    <row r="702" spans="5:10" x14ac:dyDescent="0.25">
      <c r="E702" s="100"/>
      <c r="F702" s="42"/>
      <c r="J702" s="8">
        <f>IF(B702&gt;0,B702*I702,IF(C702&gt;0,C702*I702,IF(E702&gt;0,E702*F702,H702)))*Table11[[#This Row],[Percent of Time]]</f>
        <v>0</v>
      </c>
    </row>
    <row r="703" spans="5:10" x14ac:dyDescent="0.25">
      <c r="E703" s="100"/>
      <c r="F703" s="42"/>
      <c r="J703" s="8">
        <f>IF(B703&gt;0,B703*I703,IF(C703&gt;0,C703*I703,IF(E703&gt;0,E703*F703,H703)))*Table11[[#This Row],[Percent of Time]]</f>
        <v>0</v>
      </c>
    </row>
    <row r="704" spans="5:10" x14ac:dyDescent="0.25">
      <c r="E704" s="100"/>
      <c r="F704" s="42"/>
      <c r="J704" s="8">
        <f>IF(B704&gt;0,B704*I704,IF(C704&gt;0,C704*I704,IF(E704&gt;0,E704*F704,H704)))*Table11[[#This Row],[Percent of Time]]</f>
        <v>0</v>
      </c>
    </row>
    <row r="705" spans="5:10" x14ac:dyDescent="0.25">
      <c r="E705" s="100"/>
      <c r="F705" s="42"/>
      <c r="J705" s="8">
        <f>IF(B705&gt;0,B705*I705,IF(C705&gt;0,C705*I705,IF(E705&gt;0,E705*F705,H705)))*Table11[[#This Row],[Percent of Time]]</f>
        <v>0</v>
      </c>
    </row>
    <row r="706" spans="5:10" x14ac:dyDescent="0.25">
      <c r="E706" s="100"/>
      <c r="F706" s="42"/>
      <c r="J706" s="8">
        <f>IF(B706&gt;0,B706*I706,IF(C706&gt;0,C706*I706,IF(E706&gt;0,E706*F706,H706)))*Table11[[#This Row],[Percent of Time]]</f>
        <v>0</v>
      </c>
    </row>
    <row r="707" spans="5:10" x14ac:dyDescent="0.25">
      <c r="E707" s="100"/>
      <c r="F707" s="42"/>
      <c r="J707" s="8">
        <f>IF(B707&gt;0,B707*I707,IF(C707&gt;0,C707*I707,IF(E707&gt;0,E707*F707,H707)))*Table11[[#This Row],[Percent of Time]]</f>
        <v>0</v>
      </c>
    </row>
    <row r="708" spans="5:10" x14ac:dyDescent="0.25">
      <c r="E708" s="100"/>
      <c r="F708" s="42"/>
      <c r="J708" s="8">
        <f>IF(B708&gt;0,B708*I708,IF(C708&gt;0,C708*I708,IF(E708&gt;0,E708*F708,H708)))*Table11[[#This Row],[Percent of Time]]</f>
        <v>0</v>
      </c>
    </row>
    <row r="709" spans="5:10" x14ac:dyDescent="0.25">
      <c r="E709" s="100"/>
      <c r="F709" s="42"/>
      <c r="J709" s="8">
        <f>IF(B709&gt;0,B709*I709,IF(C709&gt;0,C709*I709,IF(E709&gt;0,E709*F709,H709)))*Table11[[#This Row],[Percent of Time]]</f>
        <v>0</v>
      </c>
    </row>
    <row r="710" spans="5:10" x14ac:dyDescent="0.25">
      <c r="E710" s="100"/>
      <c r="F710" s="42"/>
      <c r="J710" s="8">
        <f>IF(B710&gt;0,B710*I710,IF(C710&gt;0,C710*I710,IF(E710&gt;0,E710*F710,H710)))*Table11[[#This Row],[Percent of Time]]</f>
        <v>0</v>
      </c>
    </row>
    <row r="711" spans="5:10" x14ac:dyDescent="0.25">
      <c r="E711" s="100"/>
      <c r="F711" s="42"/>
      <c r="J711" s="8">
        <f>IF(B711&gt;0,B711*I711,IF(C711&gt;0,C711*I711,IF(E711&gt;0,E711*F711,H711)))*Table11[[#This Row],[Percent of Time]]</f>
        <v>0</v>
      </c>
    </row>
    <row r="712" spans="5:10" x14ac:dyDescent="0.25">
      <c r="E712" s="100"/>
      <c r="F712" s="42"/>
      <c r="J712" s="8">
        <f>IF(B712&gt;0,B712*I712,IF(C712&gt;0,C712*I712,IF(E712&gt;0,E712*F712,H712)))*Table11[[#This Row],[Percent of Time]]</f>
        <v>0</v>
      </c>
    </row>
    <row r="713" spans="5:10" x14ac:dyDescent="0.25">
      <c r="E713" s="100"/>
      <c r="F713" s="42"/>
      <c r="J713" s="8">
        <f>IF(B713&gt;0,B713*I713,IF(C713&gt;0,C713*I713,IF(E713&gt;0,E713*F713,H713)))*Table11[[#This Row],[Percent of Time]]</f>
        <v>0</v>
      </c>
    </row>
    <row r="714" spans="5:10" x14ac:dyDescent="0.25">
      <c r="E714" s="100"/>
      <c r="F714" s="42"/>
      <c r="J714" s="8">
        <f>IF(B714&gt;0,B714*I714,IF(C714&gt;0,C714*I714,IF(E714&gt;0,E714*F714,H714)))*Table11[[#This Row],[Percent of Time]]</f>
        <v>0</v>
      </c>
    </row>
    <row r="715" spans="5:10" x14ac:dyDescent="0.25">
      <c r="E715" s="100"/>
      <c r="F715" s="42"/>
      <c r="J715" s="8">
        <f>IF(B715&gt;0,B715*I715,IF(C715&gt;0,C715*I715,IF(E715&gt;0,E715*F715,H715)))*Table11[[#This Row],[Percent of Time]]</f>
        <v>0</v>
      </c>
    </row>
    <row r="716" spans="5:10" x14ac:dyDescent="0.25">
      <c r="E716" s="100"/>
      <c r="F716" s="42"/>
      <c r="J716" s="8">
        <f>IF(B716&gt;0,B716*I716,IF(C716&gt;0,C716*I716,IF(E716&gt;0,E716*F716,H716)))*Table11[[#This Row],[Percent of Time]]</f>
        <v>0</v>
      </c>
    </row>
    <row r="717" spans="5:10" x14ac:dyDescent="0.25">
      <c r="E717" s="100"/>
      <c r="F717" s="42"/>
      <c r="J717" s="8">
        <f>IF(B717&gt;0,B717*I717,IF(C717&gt;0,C717*I717,IF(E717&gt;0,E717*F717,H717)))*Table11[[#This Row],[Percent of Time]]</f>
        <v>0</v>
      </c>
    </row>
    <row r="718" spans="5:10" x14ac:dyDescent="0.25">
      <c r="E718" s="100"/>
      <c r="F718" s="42"/>
      <c r="J718" s="8">
        <f>IF(B718&gt;0,B718*I718,IF(C718&gt;0,C718*I718,IF(E718&gt;0,E718*F718,H718)))*Table11[[#This Row],[Percent of Time]]</f>
        <v>0</v>
      </c>
    </row>
    <row r="719" spans="5:10" x14ac:dyDescent="0.25">
      <c r="E719" s="100"/>
      <c r="F719" s="42"/>
      <c r="J719" s="8">
        <f>IF(B719&gt;0,B719*I719,IF(C719&gt;0,C719*I719,IF(E719&gt;0,E719*F719,H719)))*Table11[[#This Row],[Percent of Time]]</f>
        <v>0</v>
      </c>
    </row>
    <row r="720" spans="5:10" x14ac:dyDescent="0.25">
      <c r="E720" s="100"/>
      <c r="F720" s="42"/>
      <c r="J720" s="8">
        <f>IF(B720&gt;0,B720*I720,IF(C720&gt;0,C720*I720,IF(E720&gt;0,E720*F720,H720)))*Table11[[#This Row],[Percent of Time]]</f>
        <v>0</v>
      </c>
    </row>
    <row r="721" spans="5:10" x14ac:dyDescent="0.25">
      <c r="E721" s="100"/>
      <c r="F721" s="42"/>
      <c r="J721" s="8">
        <f>IF(B721&gt;0,B721*I721,IF(C721&gt;0,C721*I721,IF(E721&gt;0,E721*F721,H721)))*Table11[[#This Row],[Percent of Time]]</f>
        <v>0</v>
      </c>
    </row>
    <row r="722" spans="5:10" x14ac:dyDescent="0.25">
      <c r="E722" s="100"/>
      <c r="F722" s="42"/>
      <c r="J722" s="8">
        <f>IF(B722&gt;0,B722*I722,IF(C722&gt;0,C722*I722,IF(E722&gt;0,E722*F722,H722)))*Table11[[#This Row],[Percent of Time]]</f>
        <v>0</v>
      </c>
    </row>
    <row r="723" spans="5:10" x14ac:dyDescent="0.25">
      <c r="E723" s="100"/>
      <c r="F723" s="42"/>
      <c r="J723" s="8">
        <f>IF(B723&gt;0,B723*I723,IF(C723&gt;0,C723*I723,IF(E723&gt;0,E723*F723,H723)))*Table11[[#This Row],[Percent of Time]]</f>
        <v>0</v>
      </c>
    </row>
    <row r="724" spans="5:10" x14ac:dyDescent="0.25">
      <c r="E724" s="100"/>
      <c r="F724" s="42"/>
      <c r="J724" s="8">
        <f>IF(B724&gt;0,B724*I724,IF(C724&gt;0,C724*I724,IF(E724&gt;0,E724*F724,H724)))*Table11[[#This Row],[Percent of Time]]</f>
        <v>0</v>
      </c>
    </row>
    <row r="725" spans="5:10" x14ac:dyDescent="0.25">
      <c r="E725" s="100"/>
      <c r="F725" s="42"/>
      <c r="J725" s="8">
        <f>IF(B725&gt;0,B725*I725,IF(C725&gt;0,C725*I725,IF(E725&gt;0,E725*F725,H725)))*Table11[[#This Row],[Percent of Time]]</f>
        <v>0</v>
      </c>
    </row>
    <row r="726" spans="5:10" x14ac:dyDescent="0.25">
      <c r="E726" s="100"/>
      <c r="F726" s="42"/>
      <c r="J726" s="8">
        <f>IF(B726&gt;0,B726*I726,IF(C726&gt;0,C726*I726,IF(E726&gt;0,E726*F726,H726)))*Table11[[#This Row],[Percent of Time]]</f>
        <v>0</v>
      </c>
    </row>
    <row r="727" spans="5:10" x14ac:dyDescent="0.25">
      <c r="E727" s="100"/>
      <c r="F727" s="42"/>
      <c r="J727" s="8">
        <f>IF(B727&gt;0,B727*I727,IF(C727&gt;0,C727*I727,IF(E727&gt;0,E727*F727,H727)))*Table11[[#This Row],[Percent of Time]]</f>
        <v>0</v>
      </c>
    </row>
    <row r="728" spans="5:10" x14ac:dyDescent="0.25">
      <c r="E728" s="100"/>
      <c r="F728" s="42"/>
      <c r="J728" s="8">
        <f>IF(B728&gt;0,B728*I728,IF(C728&gt;0,C728*I728,IF(E728&gt;0,E728*F728,H728)))*Table11[[#This Row],[Percent of Time]]</f>
        <v>0</v>
      </c>
    </row>
    <row r="729" spans="5:10" x14ac:dyDescent="0.25">
      <c r="E729" s="100"/>
      <c r="F729" s="42"/>
      <c r="J729" s="8">
        <f>IF(B729&gt;0,B729*I729,IF(C729&gt;0,C729*I729,IF(E729&gt;0,E729*F729,H729)))*Table11[[#This Row],[Percent of Time]]</f>
        <v>0</v>
      </c>
    </row>
    <row r="730" spans="5:10" x14ac:dyDescent="0.25">
      <c r="E730" s="100"/>
      <c r="F730" s="42"/>
      <c r="J730" s="8">
        <f>IF(B730&gt;0,B730*I730,IF(C730&gt;0,C730*I730,IF(E730&gt;0,E730*F730,H730)))*Table11[[#This Row],[Percent of Time]]</f>
        <v>0</v>
      </c>
    </row>
    <row r="731" spans="5:10" x14ac:dyDescent="0.25">
      <c r="E731" s="100"/>
      <c r="F731" s="42"/>
      <c r="J731" s="8">
        <f>IF(B731&gt;0,B731*I731,IF(C731&gt;0,C731*I731,IF(E731&gt;0,E731*F731,H731)))*Table11[[#This Row],[Percent of Time]]</f>
        <v>0</v>
      </c>
    </row>
    <row r="732" spans="5:10" x14ac:dyDescent="0.25">
      <c r="E732" s="100"/>
      <c r="F732" s="42"/>
      <c r="J732" s="8">
        <f>IF(B732&gt;0,B732*I732,IF(C732&gt;0,C732*I732,IF(E732&gt;0,E732*F732,H732)))*Table11[[#This Row],[Percent of Time]]</f>
        <v>0</v>
      </c>
    </row>
    <row r="733" spans="5:10" x14ac:dyDescent="0.25">
      <c r="E733" s="100"/>
      <c r="F733" s="42"/>
      <c r="J733" s="8">
        <f>IF(B733&gt;0,B733*I733,IF(C733&gt;0,C733*I733,IF(E733&gt;0,E733*F733,H733)))*Table11[[#This Row],[Percent of Time]]</f>
        <v>0</v>
      </c>
    </row>
    <row r="734" spans="5:10" x14ac:dyDescent="0.25">
      <c r="E734" s="100"/>
      <c r="F734" s="42"/>
      <c r="J734" s="8">
        <f>IF(B734&gt;0,B734*I734,IF(C734&gt;0,C734*I734,IF(E734&gt;0,E734*F734,H734)))*Table11[[#This Row],[Percent of Time]]</f>
        <v>0</v>
      </c>
    </row>
    <row r="735" spans="5:10" x14ac:dyDescent="0.25">
      <c r="E735" s="100"/>
      <c r="F735" s="42"/>
      <c r="J735" s="8">
        <f>IF(B735&gt;0,B735*I735,IF(C735&gt;0,C735*I735,IF(E735&gt;0,E735*F735,H735)))*Table11[[#This Row],[Percent of Time]]</f>
        <v>0</v>
      </c>
    </row>
    <row r="736" spans="5:10" x14ac:dyDescent="0.25">
      <c r="E736" s="100"/>
      <c r="F736" s="42"/>
      <c r="J736" s="8">
        <f>IF(B736&gt;0,B736*I736,IF(C736&gt;0,C736*I736,IF(E736&gt;0,E736*F736,H736)))*Table11[[#This Row],[Percent of Time]]</f>
        <v>0</v>
      </c>
    </row>
    <row r="737" spans="5:10" x14ac:dyDescent="0.25">
      <c r="E737" s="100"/>
      <c r="F737" s="42"/>
      <c r="J737" s="8">
        <f>IF(B737&gt;0,B737*I737,IF(C737&gt;0,C737*I737,IF(E737&gt;0,E737*F737,H737)))*Table11[[#This Row],[Percent of Time]]</f>
        <v>0</v>
      </c>
    </row>
    <row r="738" spans="5:10" x14ac:dyDescent="0.25">
      <c r="E738" s="100"/>
      <c r="F738" s="42"/>
      <c r="J738" s="8">
        <f>IF(B738&gt;0,B738*I738,IF(C738&gt;0,C738*I738,IF(E738&gt;0,E738*F738,H738)))*Table11[[#This Row],[Percent of Time]]</f>
        <v>0</v>
      </c>
    </row>
    <row r="739" spans="5:10" x14ac:dyDescent="0.25">
      <c r="E739" s="100"/>
      <c r="F739" s="42"/>
      <c r="J739" s="8">
        <f>IF(B739&gt;0,B739*I739,IF(C739&gt;0,C739*I739,IF(E739&gt;0,E739*F739,H739)))*Table11[[#This Row],[Percent of Time]]</f>
        <v>0</v>
      </c>
    </row>
    <row r="740" spans="5:10" x14ac:dyDescent="0.25">
      <c r="E740" s="100"/>
      <c r="F740" s="42"/>
      <c r="J740" s="8">
        <f>IF(B740&gt;0,B740*I740,IF(C740&gt;0,C740*I740,IF(E740&gt;0,E740*F740,H740)))*Table11[[#This Row],[Percent of Time]]</f>
        <v>0</v>
      </c>
    </row>
    <row r="741" spans="5:10" x14ac:dyDescent="0.25">
      <c r="E741" s="100"/>
      <c r="F741" s="42"/>
      <c r="J741" s="8">
        <f>IF(B741&gt;0,B741*I741,IF(C741&gt;0,C741*I741,IF(E741&gt;0,E741*F741,H741)))*Table11[[#This Row],[Percent of Time]]</f>
        <v>0</v>
      </c>
    </row>
    <row r="742" spans="5:10" x14ac:dyDescent="0.25">
      <c r="E742" s="100"/>
      <c r="F742" s="42"/>
      <c r="J742" s="8">
        <f>IF(B742&gt;0,B742*I742,IF(C742&gt;0,C742*I742,IF(E742&gt;0,E742*F742,H742)))*Table11[[#This Row],[Percent of Time]]</f>
        <v>0</v>
      </c>
    </row>
    <row r="743" spans="5:10" x14ac:dyDescent="0.25">
      <c r="E743" s="100"/>
      <c r="F743" s="42"/>
      <c r="J743" s="8">
        <f>IF(B743&gt;0,B743*I743,IF(C743&gt;0,C743*I743,IF(E743&gt;0,E743*F743,H743)))*Table11[[#This Row],[Percent of Time]]</f>
        <v>0</v>
      </c>
    </row>
    <row r="744" spans="5:10" x14ac:dyDescent="0.25">
      <c r="E744" s="100"/>
      <c r="F744" s="42"/>
      <c r="J744" s="8">
        <f>IF(B744&gt;0,B744*I744,IF(C744&gt;0,C744*I744,IF(E744&gt;0,E744*F744,H744)))*Table11[[#This Row],[Percent of Time]]</f>
        <v>0</v>
      </c>
    </row>
    <row r="745" spans="5:10" x14ac:dyDescent="0.25">
      <c r="E745" s="100"/>
      <c r="F745" s="42"/>
      <c r="J745" s="8">
        <f>IF(B745&gt;0,B745*I745,IF(C745&gt;0,C745*I745,IF(E745&gt;0,E745*F745,H745)))*Table11[[#This Row],[Percent of Time]]</f>
        <v>0</v>
      </c>
    </row>
    <row r="746" spans="5:10" x14ac:dyDescent="0.25">
      <c r="E746" s="100"/>
      <c r="F746" s="42"/>
      <c r="J746" s="8">
        <f>IF(B746&gt;0,B746*I746,IF(C746&gt;0,C746*I746,IF(E746&gt;0,E746*F746,H746)))*Table11[[#This Row],[Percent of Time]]</f>
        <v>0</v>
      </c>
    </row>
    <row r="747" spans="5:10" x14ac:dyDescent="0.25">
      <c r="E747" s="100"/>
      <c r="F747" s="42"/>
      <c r="J747" s="8">
        <f>IF(B747&gt;0,B747*I747,IF(C747&gt;0,C747*I747,IF(E747&gt;0,E747*F747,H747)))*Table11[[#This Row],[Percent of Time]]</f>
        <v>0</v>
      </c>
    </row>
    <row r="748" spans="5:10" x14ac:dyDescent="0.25">
      <c r="E748" s="100"/>
      <c r="F748" s="42"/>
      <c r="J748" s="8">
        <f>IF(B748&gt;0,B748*I748,IF(C748&gt;0,C748*I748,IF(E748&gt;0,E748*F748,H748)))*Table11[[#This Row],[Percent of Time]]</f>
        <v>0</v>
      </c>
    </row>
    <row r="749" spans="5:10" x14ac:dyDescent="0.25">
      <c r="E749" s="100"/>
      <c r="F749" s="42"/>
      <c r="J749" s="8">
        <f>IF(B749&gt;0,B749*I749,IF(C749&gt;0,C749*I749,IF(E749&gt;0,E749*F749,H749)))*Table11[[#This Row],[Percent of Time]]</f>
        <v>0</v>
      </c>
    </row>
    <row r="750" spans="5:10" x14ac:dyDescent="0.25">
      <c r="E750" s="100"/>
      <c r="F750" s="42"/>
      <c r="J750" s="8">
        <f>IF(B750&gt;0,B750*I750,IF(C750&gt;0,C750*I750,IF(E750&gt;0,E750*F750,H750)))*Table11[[#This Row],[Percent of Time]]</f>
        <v>0</v>
      </c>
    </row>
    <row r="751" spans="5:10" x14ac:dyDescent="0.25">
      <c r="E751" s="100"/>
      <c r="F751" s="42"/>
      <c r="J751" s="8">
        <f>IF(B751&gt;0,B751*I751,IF(C751&gt;0,C751*I751,IF(E751&gt;0,E751*F751,H751)))*Table11[[#This Row],[Percent of Time]]</f>
        <v>0</v>
      </c>
    </row>
    <row r="752" spans="5:10" x14ac:dyDescent="0.25">
      <c r="E752" s="100"/>
      <c r="F752" s="42"/>
      <c r="J752" s="8">
        <f>IF(B752&gt;0,B752*I752,IF(C752&gt;0,C752*I752,IF(E752&gt;0,E752*F752,H752)))*Table11[[#This Row],[Percent of Time]]</f>
        <v>0</v>
      </c>
    </row>
    <row r="753" spans="5:10" x14ac:dyDescent="0.25">
      <c r="E753" s="100"/>
      <c r="F753" s="42"/>
      <c r="J753" s="8">
        <f>IF(B753&gt;0,B753*I753,IF(C753&gt;0,C753*I753,IF(E753&gt;0,E753*F753,H753)))*Table11[[#This Row],[Percent of Time]]</f>
        <v>0</v>
      </c>
    </row>
    <row r="754" spans="5:10" x14ac:dyDescent="0.25">
      <c r="E754" s="100"/>
      <c r="F754" s="42"/>
      <c r="J754" s="8">
        <f>IF(B754&gt;0,B754*I754,IF(C754&gt;0,C754*I754,IF(E754&gt;0,E754*F754,H754)))*Table11[[#This Row],[Percent of Time]]</f>
        <v>0</v>
      </c>
    </row>
    <row r="755" spans="5:10" x14ac:dyDescent="0.25">
      <c r="E755" s="100"/>
      <c r="F755" s="42"/>
      <c r="J755" s="8">
        <f>IF(B755&gt;0,B755*I755,IF(C755&gt;0,C755*I755,IF(E755&gt;0,E755*F755,H755)))*Table11[[#This Row],[Percent of Time]]</f>
        <v>0</v>
      </c>
    </row>
    <row r="756" spans="5:10" x14ac:dyDescent="0.25">
      <c r="E756" s="100"/>
      <c r="F756" s="42"/>
      <c r="J756" s="8">
        <f>IF(B756&gt;0,B756*I756,IF(C756&gt;0,C756*I756,IF(E756&gt;0,E756*F756,H756)))*Table11[[#This Row],[Percent of Time]]</f>
        <v>0</v>
      </c>
    </row>
    <row r="757" spans="5:10" x14ac:dyDescent="0.25">
      <c r="E757" s="100"/>
      <c r="F757" s="42"/>
      <c r="J757" s="8">
        <f>IF(B757&gt;0,B757*I757,IF(C757&gt;0,C757*I757,IF(E757&gt;0,E757*F757,H757)))*Table11[[#This Row],[Percent of Time]]</f>
        <v>0</v>
      </c>
    </row>
    <row r="758" spans="5:10" x14ac:dyDescent="0.25">
      <c r="E758" s="100"/>
      <c r="F758" s="42"/>
      <c r="J758" s="8">
        <f>IF(B758&gt;0,B758*I758,IF(C758&gt;0,C758*I758,IF(E758&gt;0,E758*F758,H758)))*Table11[[#This Row],[Percent of Time]]</f>
        <v>0</v>
      </c>
    </row>
    <row r="759" spans="5:10" x14ac:dyDescent="0.25">
      <c r="E759" s="100"/>
      <c r="F759" s="42"/>
      <c r="J759" s="8">
        <f>IF(B759&gt;0,B759*I759,IF(C759&gt;0,C759*I759,IF(E759&gt;0,E759*F759,H759)))*Table11[[#This Row],[Percent of Time]]</f>
        <v>0</v>
      </c>
    </row>
    <row r="760" spans="5:10" x14ac:dyDescent="0.25">
      <c r="E760" s="100"/>
      <c r="F760" s="42"/>
      <c r="J760" s="8">
        <f>IF(B760&gt;0,B760*I760,IF(C760&gt;0,C760*I760,IF(E760&gt;0,E760*F760,H760)))*Table11[[#This Row],[Percent of Time]]</f>
        <v>0</v>
      </c>
    </row>
    <row r="761" spans="5:10" x14ac:dyDescent="0.25">
      <c r="E761" s="100"/>
      <c r="F761" s="42"/>
      <c r="J761" s="8">
        <f>IF(B761&gt;0,B761*I761,IF(C761&gt;0,C761*I761,IF(E761&gt;0,E761*F761,H761)))*Table11[[#This Row],[Percent of Time]]</f>
        <v>0</v>
      </c>
    </row>
    <row r="762" spans="5:10" x14ac:dyDescent="0.25">
      <c r="E762" s="100"/>
      <c r="F762" s="42"/>
      <c r="J762" s="8">
        <f>IF(B762&gt;0,B762*I762,IF(C762&gt;0,C762*I762,IF(E762&gt;0,E762*F762,H762)))*Table11[[#This Row],[Percent of Time]]</f>
        <v>0</v>
      </c>
    </row>
    <row r="763" spans="5:10" x14ac:dyDescent="0.25">
      <c r="E763" s="100"/>
      <c r="F763" s="42"/>
      <c r="J763" s="8">
        <f>IF(B763&gt;0,B763*I763,IF(C763&gt;0,C763*I763,IF(E763&gt;0,E763*F763,H763)))*Table11[[#This Row],[Percent of Time]]</f>
        <v>0</v>
      </c>
    </row>
    <row r="764" spans="5:10" x14ac:dyDescent="0.25">
      <c r="E764" s="100"/>
      <c r="F764" s="42"/>
      <c r="J764" s="8">
        <f>IF(B764&gt;0,B764*I764,IF(C764&gt;0,C764*I764,IF(E764&gt;0,E764*F764,H764)))*Table11[[#This Row],[Percent of Time]]</f>
        <v>0</v>
      </c>
    </row>
    <row r="765" spans="5:10" x14ac:dyDescent="0.25">
      <c r="E765" s="100"/>
      <c r="F765" s="42"/>
      <c r="J765" s="8">
        <f>IF(B765&gt;0,B765*I765,IF(C765&gt;0,C765*I765,IF(E765&gt;0,E765*F765,H765)))*Table11[[#This Row],[Percent of Time]]</f>
        <v>0</v>
      </c>
    </row>
    <row r="766" spans="5:10" x14ac:dyDescent="0.25">
      <c r="E766" s="100"/>
      <c r="F766" s="42"/>
      <c r="J766" s="8">
        <f>IF(B766&gt;0,B766*I766,IF(C766&gt;0,C766*I766,IF(E766&gt;0,E766*F766,H766)))*Table11[[#This Row],[Percent of Time]]</f>
        <v>0</v>
      </c>
    </row>
    <row r="767" spans="5:10" x14ac:dyDescent="0.25">
      <c r="E767" s="100"/>
      <c r="F767" s="42"/>
      <c r="J767" s="8">
        <f>IF(B767&gt;0,B767*I767,IF(C767&gt;0,C767*I767,IF(E767&gt;0,E767*F767,H767)))*Table11[[#This Row],[Percent of Time]]</f>
        <v>0</v>
      </c>
    </row>
    <row r="768" spans="5:10" x14ac:dyDescent="0.25">
      <c r="E768" s="100"/>
      <c r="F768" s="42"/>
      <c r="J768" s="8">
        <f>IF(B768&gt;0,B768*I768,IF(C768&gt;0,C768*I768,IF(E768&gt;0,E768*F768,H768)))*Table11[[#This Row],[Percent of Time]]</f>
        <v>0</v>
      </c>
    </row>
    <row r="769" spans="5:10" x14ac:dyDescent="0.25">
      <c r="E769" s="100"/>
      <c r="F769" s="42"/>
      <c r="J769" s="8">
        <f>IF(B769&gt;0,B769*I769,IF(C769&gt;0,C769*I769,IF(E769&gt;0,E769*F769,H769)))*Table11[[#This Row],[Percent of Time]]</f>
        <v>0</v>
      </c>
    </row>
    <row r="770" spans="5:10" x14ac:dyDescent="0.25">
      <c r="E770" s="100"/>
      <c r="F770" s="42"/>
      <c r="J770" s="8">
        <f>IF(B770&gt;0,B770*I770,IF(C770&gt;0,C770*I770,IF(E770&gt;0,E770*F770,H770)))*Table11[[#This Row],[Percent of Time]]</f>
        <v>0</v>
      </c>
    </row>
    <row r="771" spans="5:10" x14ac:dyDescent="0.25">
      <c r="E771" s="100"/>
      <c r="F771" s="42"/>
      <c r="J771" s="8">
        <f>IF(B771&gt;0,B771*I771,IF(C771&gt;0,C771*I771,IF(E771&gt;0,E771*F771,H771)))*Table11[[#This Row],[Percent of Time]]</f>
        <v>0</v>
      </c>
    </row>
    <row r="772" spans="5:10" x14ac:dyDescent="0.25">
      <c r="E772" s="100"/>
      <c r="F772" s="42"/>
      <c r="J772" s="8">
        <f>IF(B772&gt;0,B772*I772,IF(C772&gt;0,C772*I772,IF(E772&gt;0,E772*F772,H772)))*Table11[[#This Row],[Percent of Time]]</f>
        <v>0</v>
      </c>
    </row>
    <row r="773" spans="5:10" x14ac:dyDescent="0.25">
      <c r="E773" s="100"/>
      <c r="F773" s="42"/>
      <c r="J773" s="8">
        <f>IF(B773&gt;0,B773*I773,IF(C773&gt;0,C773*I773,IF(E773&gt;0,E773*F773,H773)))*Table11[[#This Row],[Percent of Time]]</f>
        <v>0</v>
      </c>
    </row>
    <row r="774" spans="5:10" x14ac:dyDescent="0.25">
      <c r="E774" s="100"/>
      <c r="F774" s="42"/>
      <c r="J774" s="8">
        <f>IF(B774&gt;0,B774*I774,IF(C774&gt;0,C774*I774,IF(E774&gt;0,E774*F774,H774)))*Table11[[#This Row],[Percent of Time]]</f>
        <v>0</v>
      </c>
    </row>
    <row r="775" spans="5:10" x14ac:dyDescent="0.25">
      <c r="E775" s="100"/>
      <c r="F775" s="42"/>
      <c r="J775" s="8">
        <f>IF(B775&gt;0,B775*I775,IF(C775&gt;0,C775*I775,IF(E775&gt;0,E775*F775,H775)))*Table11[[#This Row],[Percent of Time]]</f>
        <v>0</v>
      </c>
    </row>
    <row r="776" spans="5:10" x14ac:dyDescent="0.25">
      <c r="E776" s="100"/>
      <c r="F776" s="42"/>
      <c r="J776" s="8">
        <f>IF(B776&gt;0,B776*I776,IF(C776&gt;0,C776*I776,IF(E776&gt;0,E776*F776,H776)))*Table11[[#This Row],[Percent of Time]]</f>
        <v>0</v>
      </c>
    </row>
    <row r="777" spans="5:10" x14ac:dyDescent="0.25">
      <c r="E777" s="100"/>
      <c r="F777" s="42"/>
      <c r="J777" s="8">
        <f>IF(B777&gt;0,B777*I777,IF(C777&gt;0,C777*I777,IF(E777&gt;0,E777*F777,H777)))*Table11[[#This Row],[Percent of Time]]</f>
        <v>0</v>
      </c>
    </row>
    <row r="778" spans="5:10" x14ac:dyDescent="0.25">
      <c r="E778" s="100"/>
      <c r="F778" s="42"/>
      <c r="J778" s="8">
        <f>IF(B778&gt;0,B778*I778,IF(C778&gt;0,C778*I778,IF(E778&gt;0,E778*F778,H778)))*Table11[[#This Row],[Percent of Time]]</f>
        <v>0</v>
      </c>
    </row>
    <row r="779" spans="5:10" x14ac:dyDescent="0.25">
      <c r="E779" s="100"/>
      <c r="F779" s="42"/>
      <c r="J779" s="8">
        <f>IF(B779&gt;0,B779*I779,IF(C779&gt;0,C779*I779,IF(E779&gt;0,E779*F779,H779)))*Table11[[#This Row],[Percent of Time]]</f>
        <v>0</v>
      </c>
    </row>
    <row r="780" spans="5:10" x14ac:dyDescent="0.25">
      <c r="E780" s="100"/>
      <c r="F780" s="42"/>
      <c r="J780" s="8">
        <f>IF(B780&gt;0,B780*I780,IF(C780&gt;0,C780*I780,IF(E780&gt;0,E780*F780,H780)))*Table11[[#This Row],[Percent of Time]]</f>
        <v>0</v>
      </c>
    </row>
    <row r="781" spans="5:10" x14ac:dyDescent="0.25">
      <c r="E781" s="100"/>
      <c r="F781" s="42"/>
      <c r="J781" s="8">
        <f>IF(B781&gt;0,B781*I781,IF(C781&gt;0,C781*I781,IF(E781&gt;0,E781*F781,H781)))*Table11[[#This Row],[Percent of Time]]</f>
        <v>0</v>
      </c>
    </row>
    <row r="782" spans="5:10" x14ac:dyDescent="0.25">
      <c r="E782" s="100"/>
      <c r="F782" s="42"/>
      <c r="J782" s="8">
        <f>IF(B782&gt;0,B782*I782,IF(C782&gt;0,C782*I782,IF(E782&gt;0,E782*F782,H782)))*Table11[[#This Row],[Percent of Time]]</f>
        <v>0</v>
      </c>
    </row>
    <row r="783" spans="5:10" x14ac:dyDescent="0.25">
      <c r="E783" s="100"/>
      <c r="F783" s="42"/>
      <c r="J783" s="8">
        <f>IF(B783&gt;0,B783*I783,IF(C783&gt;0,C783*I783,IF(E783&gt;0,E783*F783,H783)))*Table11[[#This Row],[Percent of Time]]</f>
        <v>0</v>
      </c>
    </row>
    <row r="784" spans="5:10" x14ac:dyDescent="0.25">
      <c r="E784" s="100"/>
      <c r="F784" s="42"/>
      <c r="J784" s="8">
        <f>IF(B784&gt;0,B784*I784,IF(C784&gt;0,C784*I784,IF(E784&gt;0,E784*F784,H784)))*Table11[[#This Row],[Percent of Time]]</f>
        <v>0</v>
      </c>
    </row>
    <row r="785" spans="5:10" x14ac:dyDescent="0.25">
      <c r="E785" s="100"/>
      <c r="F785" s="42"/>
      <c r="J785" s="8">
        <f>IF(B785&gt;0,B785*I785,IF(C785&gt;0,C785*I785,IF(E785&gt;0,E785*F785,H785)))*Table11[[#This Row],[Percent of Time]]</f>
        <v>0</v>
      </c>
    </row>
    <row r="786" spans="5:10" x14ac:dyDescent="0.25">
      <c r="E786" s="100"/>
      <c r="F786" s="42"/>
      <c r="J786" s="8">
        <f>IF(B786&gt;0,B786*I786,IF(C786&gt;0,C786*I786,IF(E786&gt;0,E786*F786,H786)))*Table11[[#This Row],[Percent of Time]]</f>
        <v>0</v>
      </c>
    </row>
    <row r="787" spans="5:10" x14ac:dyDescent="0.25">
      <c r="E787" s="100"/>
      <c r="F787" s="42"/>
      <c r="J787" s="8">
        <f>IF(B787&gt;0,B787*I787,IF(C787&gt;0,C787*I787,IF(E787&gt;0,E787*F787,H787)))*Table11[[#This Row],[Percent of Time]]</f>
        <v>0</v>
      </c>
    </row>
    <row r="788" spans="5:10" x14ac:dyDescent="0.25">
      <c r="E788" s="100"/>
      <c r="F788" s="42"/>
      <c r="J788" s="8">
        <f>IF(B788&gt;0,B788*I788,IF(C788&gt;0,C788*I788,IF(E788&gt;0,E788*F788,H788)))*Table11[[#This Row],[Percent of Time]]</f>
        <v>0</v>
      </c>
    </row>
    <row r="789" spans="5:10" x14ac:dyDescent="0.25">
      <c r="E789" s="100"/>
      <c r="F789" s="42"/>
      <c r="J789" s="8">
        <f>IF(B789&gt;0,B789*I789,IF(C789&gt;0,C789*I789,IF(E789&gt;0,E789*F789,H789)))*Table11[[#This Row],[Percent of Time]]</f>
        <v>0</v>
      </c>
    </row>
    <row r="790" spans="5:10" x14ac:dyDescent="0.25">
      <c r="E790" s="100"/>
      <c r="F790" s="42"/>
      <c r="J790" s="8">
        <f>IF(B790&gt;0,B790*I790,IF(C790&gt;0,C790*I790,IF(E790&gt;0,E790*F790,H790)))*Table11[[#This Row],[Percent of Time]]</f>
        <v>0</v>
      </c>
    </row>
    <row r="791" spans="5:10" x14ac:dyDescent="0.25">
      <c r="E791" s="100"/>
      <c r="F791" s="42"/>
      <c r="J791" s="8">
        <f>IF(B791&gt;0,B791*I791,IF(C791&gt;0,C791*I791,IF(E791&gt;0,E791*F791,H791)))*Table11[[#This Row],[Percent of Time]]</f>
        <v>0</v>
      </c>
    </row>
    <row r="792" spans="5:10" x14ac:dyDescent="0.25">
      <c r="E792" s="100"/>
      <c r="F792" s="42"/>
      <c r="J792" s="8">
        <f>IF(B792&gt;0,B792*I792,IF(C792&gt;0,C792*I792,IF(E792&gt;0,E792*F792,H792)))*Table11[[#This Row],[Percent of Time]]</f>
        <v>0</v>
      </c>
    </row>
    <row r="793" spans="5:10" x14ac:dyDescent="0.25">
      <c r="E793" s="100"/>
      <c r="F793" s="42"/>
      <c r="J793" s="8">
        <f>IF(B793&gt;0,B793*I793,IF(C793&gt;0,C793*I793,IF(E793&gt;0,E793*F793,H793)))*Table11[[#This Row],[Percent of Time]]</f>
        <v>0</v>
      </c>
    </row>
    <row r="794" spans="5:10" x14ac:dyDescent="0.25">
      <c r="E794" s="100"/>
      <c r="F794" s="42"/>
      <c r="J794" s="8">
        <f>IF(B794&gt;0,B794*I794,IF(C794&gt;0,C794*I794,IF(E794&gt;0,E794*F794,H794)))*Table11[[#This Row],[Percent of Time]]</f>
        <v>0</v>
      </c>
    </row>
    <row r="795" spans="5:10" x14ac:dyDescent="0.25">
      <c r="E795" s="100"/>
      <c r="F795" s="42"/>
      <c r="J795" s="8">
        <f>IF(B795&gt;0,B795*I795,IF(C795&gt;0,C795*I795,IF(E795&gt;0,E795*F795,H795)))*Table11[[#This Row],[Percent of Time]]</f>
        <v>0</v>
      </c>
    </row>
    <row r="796" spans="5:10" x14ac:dyDescent="0.25">
      <c r="E796" s="100"/>
      <c r="F796" s="42"/>
      <c r="J796" s="8">
        <f>IF(B796&gt;0,B796*I796,IF(C796&gt;0,C796*I796,IF(E796&gt;0,E796*F796,H796)))*Table11[[#This Row],[Percent of Time]]</f>
        <v>0</v>
      </c>
    </row>
    <row r="797" spans="5:10" x14ac:dyDescent="0.25">
      <c r="E797" s="100"/>
      <c r="F797" s="42"/>
      <c r="J797" s="8">
        <f>IF(B797&gt;0,B797*I797,IF(C797&gt;0,C797*I797,IF(E797&gt;0,E797*F797,H797)))*Table11[[#This Row],[Percent of Time]]</f>
        <v>0</v>
      </c>
    </row>
    <row r="798" spans="5:10" x14ac:dyDescent="0.25">
      <c r="E798" s="100"/>
      <c r="F798" s="42"/>
      <c r="J798" s="8">
        <f>IF(B798&gt;0,B798*I798,IF(C798&gt;0,C798*I798,IF(E798&gt;0,E798*F798,H798)))*Table11[[#This Row],[Percent of Time]]</f>
        <v>0</v>
      </c>
    </row>
    <row r="799" spans="5:10" x14ac:dyDescent="0.25">
      <c r="E799" s="100"/>
      <c r="F799" s="42"/>
      <c r="J799" s="8">
        <f>IF(B799&gt;0,B799*I799,IF(C799&gt;0,C799*I799,IF(E799&gt;0,E799*F799,H799)))*Table11[[#This Row],[Percent of Time]]</f>
        <v>0</v>
      </c>
    </row>
    <row r="800" spans="5:10" x14ac:dyDescent="0.25">
      <c r="E800" s="100"/>
      <c r="F800" s="42"/>
      <c r="J800" s="8">
        <f>IF(B800&gt;0,B800*I800,IF(C800&gt;0,C800*I800,IF(E800&gt;0,E800*F800,H800)))*Table11[[#This Row],[Percent of Time]]</f>
        <v>0</v>
      </c>
    </row>
    <row r="801" spans="5:10" x14ac:dyDescent="0.25">
      <c r="E801" s="100"/>
      <c r="F801" s="42"/>
      <c r="J801" s="8">
        <f>IF(B801&gt;0,B801*I801,IF(C801&gt;0,C801*I801,IF(E801&gt;0,E801*F801,H801)))*Table11[[#This Row],[Percent of Time]]</f>
        <v>0</v>
      </c>
    </row>
    <row r="802" spans="5:10" x14ac:dyDescent="0.25">
      <c r="E802" s="100"/>
      <c r="F802" s="42"/>
      <c r="J802" s="8">
        <f>IF(B802&gt;0,B802*I802,IF(C802&gt;0,C802*I802,IF(E802&gt;0,E802*F802,H802)))*Table11[[#This Row],[Percent of Time]]</f>
        <v>0</v>
      </c>
    </row>
    <row r="803" spans="5:10" x14ac:dyDescent="0.25">
      <c r="E803" s="100"/>
      <c r="F803" s="42"/>
      <c r="J803" s="8">
        <f>IF(B803&gt;0,B803*I803,IF(C803&gt;0,C803*I803,IF(E803&gt;0,E803*F803,H803)))*Table11[[#This Row],[Percent of Time]]</f>
        <v>0</v>
      </c>
    </row>
    <row r="804" spans="5:10" x14ac:dyDescent="0.25">
      <c r="E804" s="100"/>
      <c r="F804" s="42"/>
      <c r="J804" s="8">
        <f>IF(B804&gt;0,B804*I804,IF(C804&gt;0,C804*I804,IF(E804&gt;0,E804*F804,H804)))*Table11[[#This Row],[Percent of Time]]</f>
        <v>0</v>
      </c>
    </row>
    <row r="805" spans="5:10" x14ac:dyDescent="0.25">
      <c r="E805" s="100"/>
      <c r="F805" s="42"/>
      <c r="J805" s="8">
        <f>IF(B805&gt;0,B805*I805,IF(C805&gt;0,C805*I805,IF(E805&gt;0,E805*F805,H805)))*Table11[[#This Row],[Percent of Time]]</f>
        <v>0</v>
      </c>
    </row>
    <row r="806" spans="5:10" x14ac:dyDescent="0.25">
      <c r="E806" s="100"/>
      <c r="F806" s="42"/>
      <c r="J806" s="8">
        <f>IF(B806&gt;0,B806*I806,IF(C806&gt;0,C806*I806,IF(E806&gt;0,E806*F806,H806)))*Table11[[#This Row],[Percent of Time]]</f>
        <v>0</v>
      </c>
    </row>
    <row r="807" spans="5:10" x14ac:dyDescent="0.25">
      <c r="E807" s="100"/>
      <c r="F807" s="42"/>
      <c r="J807" s="8">
        <f>IF(B807&gt;0,B807*I807,IF(C807&gt;0,C807*I807,IF(E807&gt;0,E807*F807,H807)))*Table11[[#This Row],[Percent of Time]]</f>
        <v>0</v>
      </c>
    </row>
    <row r="808" spans="5:10" x14ac:dyDescent="0.25">
      <c r="E808" s="100"/>
      <c r="F808" s="42"/>
      <c r="J808" s="8">
        <f>IF(B808&gt;0,B808*I808,IF(C808&gt;0,C808*I808,IF(E808&gt;0,E808*F808,H808)))*Table11[[#This Row],[Percent of Time]]</f>
        <v>0</v>
      </c>
    </row>
    <row r="809" spans="5:10" x14ac:dyDescent="0.25">
      <c r="E809" s="100"/>
      <c r="F809" s="42"/>
      <c r="J809" s="8">
        <f>IF(B809&gt;0,B809*I809,IF(C809&gt;0,C809*I809,IF(E809&gt;0,E809*F809,H809)))*Table11[[#This Row],[Percent of Time]]</f>
        <v>0</v>
      </c>
    </row>
    <row r="810" spans="5:10" x14ac:dyDescent="0.25">
      <c r="E810" s="100"/>
      <c r="F810" s="42"/>
      <c r="J810" s="8">
        <f>IF(B810&gt;0,B810*I810,IF(C810&gt;0,C810*I810,IF(E810&gt;0,E810*F810,H810)))*Table11[[#This Row],[Percent of Time]]</f>
        <v>0</v>
      </c>
    </row>
    <row r="811" spans="5:10" x14ac:dyDescent="0.25">
      <c r="E811" s="100"/>
      <c r="F811" s="42"/>
      <c r="J811" s="8">
        <f>IF(B811&gt;0,B811*I811,IF(C811&gt;0,C811*I811,IF(E811&gt;0,E811*F811,H811)))*Table11[[#This Row],[Percent of Time]]</f>
        <v>0</v>
      </c>
    </row>
    <row r="812" spans="5:10" x14ac:dyDescent="0.25">
      <c r="E812" s="100"/>
      <c r="F812" s="42"/>
      <c r="J812" s="8">
        <f>IF(B812&gt;0,B812*I812,IF(C812&gt;0,C812*I812,IF(E812&gt;0,E812*F812,H812)))*Table11[[#This Row],[Percent of Time]]</f>
        <v>0</v>
      </c>
    </row>
    <row r="813" spans="5:10" x14ac:dyDescent="0.25">
      <c r="E813" s="100"/>
      <c r="F813" s="42"/>
      <c r="J813" s="8">
        <f>IF(B813&gt;0,B813*I813,IF(C813&gt;0,C813*I813,IF(E813&gt;0,E813*F813,H813)))*Table11[[#This Row],[Percent of Time]]</f>
        <v>0</v>
      </c>
    </row>
    <row r="814" spans="5:10" x14ac:dyDescent="0.25">
      <c r="E814" s="100"/>
      <c r="F814" s="42"/>
      <c r="J814" s="8">
        <f>IF(B814&gt;0,B814*I814,IF(C814&gt;0,C814*I814,IF(E814&gt;0,E814*F814,H814)))*Table11[[#This Row],[Percent of Time]]</f>
        <v>0</v>
      </c>
    </row>
    <row r="815" spans="5:10" x14ac:dyDescent="0.25">
      <c r="E815" s="100"/>
      <c r="F815" s="42"/>
      <c r="J815" s="8">
        <f>IF(B815&gt;0,B815*I815,IF(C815&gt;0,C815*I815,IF(E815&gt;0,E815*F815,H815)))*Table11[[#This Row],[Percent of Time]]</f>
        <v>0</v>
      </c>
    </row>
    <row r="816" spans="5:10" x14ac:dyDescent="0.25">
      <c r="E816" s="100"/>
      <c r="F816" s="42"/>
      <c r="J816" s="8">
        <f>IF(B816&gt;0,B816*I816,IF(C816&gt;0,C816*I816,IF(E816&gt;0,E816*F816,H816)))*Table11[[#This Row],[Percent of Time]]</f>
        <v>0</v>
      </c>
    </row>
    <row r="817" spans="5:10" x14ac:dyDescent="0.25">
      <c r="E817" s="100"/>
      <c r="F817" s="42"/>
      <c r="J817" s="8">
        <f>IF(B817&gt;0,B817*I817,IF(C817&gt;0,C817*I817,IF(E817&gt;0,E817*F817,H817)))*Table11[[#This Row],[Percent of Time]]</f>
        <v>0</v>
      </c>
    </row>
    <row r="818" spans="5:10" x14ac:dyDescent="0.25">
      <c r="E818" s="100"/>
      <c r="F818" s="42"/>
      <c r="J818" s="8">
        <f>IF(B818&gt;0,B818*I818,IF(C818&gt;0,C818*I818,IF(E818&gt;0,E818*F818,H818)))*Table11[[#This Row],[Percent of Time]]</f>
        <v>0</v>
      </c>
    </row>
    <row r="819" spans="5:10" x14ac:dyDescent="0.25">
      <c r="E819" s="100"/>
      <c r="F819" s="42"/>
      <c r="J819" s="8">
        <f>IF(B819&gt;0,B819*I819,IF(C819&gt;0,C819*I819,IF(E819&gt;0,E819*F819,H819)))*Table11[[#This Row],[Percent of Time]]</f>
        <v>0</v>
      </c>
    </row>
    <row r="820" spans="5:10" x14ac:dyDescent="0.25">
      <c r="E820" s="100"/>
      <c r="F820" s="42"/>
      <c r="J820" s="8">
        <f>IF(B820&gt;0,B820*I820,IF(C820&gt;0,C820*I820,IF(E820&gt;0,E820*F820,H820)))*Table11[[#This Row],[Percent of Time]]</f>
        <v>0</v>
      </c>
    </row>
    <row r="821" spans="5:10" x14ac:dyDescent="0.25">
      <c r="E821" s="100"/>
      <c r="F821" s="42"/>
      <c r="J821" s="8">
        <f>IF(B821&gt;0,B821*I821,IF(C821&gt;0,C821*I821,IF(E821&gt;0,E821*F821,H821)))*Table11[[#This Row],[Percent of Time]]</f>
        <v>0</v>
      </c>
    </row>
    <row r="822" spans="5:10" x14ac:dyDescent="0.25">
      <c r="E822" s="100"/>
      <c r="F822" s="42"/>
      <c r="J822" s="8">
        <f>IF(B822&gt;0,B822*I822,IF(C822&gt;0,C822*I822,IF(E822&gt;0,E822*F822,H822)))*Table11[[#This Row],[Percent of Time]]</f>
        <v>0</v>
      </c>
    </row>
    <row r="823" spans="5:10" x14ac:dyDescent="0.25">
      <c r="E823" s="100"/>
      <c r="F823" s="42"/>
      <c r="J823" s="8">
        <f>IF(B823&gt;0,B823*I823,IF(C823&gt;0,C823*I823,IF(E823&gt;0,E823*F823,H823)))*Table11[[#This Row],[Percent of Time]]</f>
        <v>0</v>
      </c>
    </row>
    <row r="824" spans="5:10" x14ac:dyDescent="0.25">
      <c r="E824" s="100"/>
      <c r="F824" s="42"/>
      <c r="J824" s="8">
        <f>IF(B824&gt;0,B824*I824,IF(C824&gt;0,C824*I824,IF(E824&gt;0,E824*F824,H824)))*Table11[[#This Row],[Percent of Time]]</f>
        <v>0</v>
      </c>
    </row>
    <row r="825" spans="5:10" x14ac:dyDescent="0.25">
      <c r="E825" s="100"/>
      <c r="F825" s="42"/>
      <c r="J825" s="8">
        <f>IF(B825&gt;0,B825*I825,IF(C825&gt;0,C825*I825,IF(E825&gt;0,E825*F825,H825)))*Table11[[#This Row],[Percent of Time]]</f>
        <v>0</v>
      </c>
    </row>
    <row r="826" spans="5:10" x14ac:dyDescent="0.25">
      <c r="E826" s="100"/>
      <c r="F826" s="42"/>
      <c r="J826" s="8">
        <f>IF(B826&gt;0,B826*I826,IF(C826&gt;0,C826*I826,IF(E826&gt;0,E826*F826,H826)))*Table11[[#This Row],[Percent of Time]]</f>
        <v>0</v>
      </c>
    </row>
    <row r="827" spans="5:10" x14ac:dyDescent="0.25">
      <c r="E827" s="100"/>
      <c r="F827" s="42"/>
      <c r="J827" s="8">
        <f>IF(B827&gt;0,B827*I827,IF(C827&gt;0,C827*I827,IF(E827&gt;0,E827*F827,H827)))*Table11[[#This Row],[Percent of Time]]</f>
        <v>0</v>
      </c>
    </row>
    <row r="828" spans="5:10" x14ac:dyDescent="0.25">
      <c r="E828" s="100"/>
      <c r="F828" s="42"/>
      <c r="J828" s="8">
        <f>IF(B828&gt;0,B828*I828,IF(C828&gt;0,C828*I828,IF(E828&gt;0,E828*F828,H828)))*Table11[[#This Row],[Percent of Time]]</f>
        <v>0</v>
      </c>
    </row>
    <row r="829" spans="5:10" x14ac:dyDescent="0.25">
      <c r="E829" s="100"/>
      <c r="F829" s="42"/>
      <c r="J829" s="8">
        <f>IF(B829&gt;0,B829*I829,IF(C829&gt;0,C829*I829,IF(E829&gt;0,E829*F829,H829)))*Table11[[#This Row],[Percent of Time]]</f>
        <v>0</v>
      </c>
    </row>
    <row r="830" spans="5:10" x14ac:dyDescent="0.25">
      <c r="E830" s="100"/>
      <c r="F830" s="42"/>
      <c r="J830" s="8">
        <f>IF(B830&gt;0,B830*I830,IF(C830&gt;0,C830*I830,IF(E830&gt;0,E830*F830,H830)))*Table11[[#This Row],[Percent of Time]]</f>
        <v>0</v>
      </c>
    </row>
    <row r="831" spans="5:10" x14ac:dyDescent="0.25">
      <c r="E831" s="100"/>
      <c r="F831" s="42"/>
      <c r="J831" s="8">
        <f>IF(B831&gt;0,B831*I831,IF(C831&gt;0,C831*I831,IF(E831&gt;0,E831*F831,H831)))*Table11[[#This Row],[Percent of Time]]</f>
        <v>0</v>
      </c>
    </row>
    <row r="832" spans="5:10" x14ac:dyDescent="0.25">
      <c r="E832" s="100"/>
      <c r="F832" s="42"/>
      <c r="J832" s="8">
        <f>IF(B832&gt;0,B832*I832,IF(C832&gt;0,C832*I832,IF(E832&gt;0,E832*F832,H832)))*Table11[[#This Row],[Percent of Time]]</f>
        <v>0</v>
      </c>
    </row>
    <row r="833" spans="5:10" x14ac:dyDescent="0.25">
      <c r="E833" s="100"/>
      <c r="F833" s="42"/>
      <c r="J833" s="8">
        <f>IF(B833&gt;0,B833*I833,IF(C833&gt;0,C833*I833,IF(E833&gt;0,E833*F833,H833)))*Table11[[#This Row],[Percent of Time]]</f>
        <v>0</v>
      </c>
    </row>
    <row r="834" spans="5:10" x14ac:dyDescent="0.25">
      <c r="E834" s="100"/>
      <c r="F834" s="42"/>
      <c r="J834" s="8">
        <f>IF(B834&gt;0,B834*I834,IF(C834&gt;0,C834*I834,IF(E834&gt;0,E834*F834,H834)))*Table11[[#This Row],[Percent of Time]]</f>
        <v>0</v>
      </c>
    </row>
    <row r="835" spans="5:10" x14ac:dyDescent="0.25">
      <c r="E835" s="100"/>
      <c r="F835" s="42"/>
      <c r="J835" s="8">
        <f>IF(B835&gt;0,B835*I835,IF(C835&gt;0,C835*I835,IF(E835&gt;0,E835*F835,H835)))*Table11[[#This Row],[Percent of Time]]</f>
        <v>0</v>
      </c>
    </row>
    <row r="836" spans="5:10" x14ac:dyDescent="0.25">
      <c r="E836" s="100"/>
      <c r="F836" s="42"/>
      <c r="J836" s="8">
        <f>IF(B836&gt;0,B836*I836,IF(C836&gt;0,C836*I836,IF(E836&gt;0,E836*F836,H836)))*Table11[[#This Row],[Percent of Time]]</f>
        <v>0</v>
      </c>
    </row>
    <row r="837" spans="5:10" x14ac:dyDescent="0.25">
      <c r="E837" s="100"/>
      <c r="F837" s="42"/>
      <c r="J837" s="8">
        <f>IF(B837&gt;0,B837*I837,IF(C837&gt;0,C837*I837,IF(E837&gt;0,E837*F837,H837)))*Table11[[#This Row],[Percent of Time]]</f>
        <v>0</v>
      </c>
    </row>
    <row r="838" spans="5:10" x14ac:dyDescent="0.25">
      <c r="E838" s="100"/>
      <c r="F838" s="42"/>
      <c r="J838" s="8">
        <f>IF(B838&gt;0,B838*I838,IF(C838&gt;0,C838*I838,IF(E838&gt;0,E838*F838,H838)))*Table11[[#This Row],[Percent of Time]]</f>
        <v>0</v>
      </c>
    </row>
    <row r="839" spans="5:10" x14ac:dyDescent="0.25">
      <c r="E839" s="100"/>
      <c r="F839" s="42"/>
      <c r="J839" s="8">
        <f>IF(B839&gt;0,B839*I839,IF(C839&gt;0,C839*I839,IF(E839&gt;0,E839*F839,H839)))*Table11[[#This Row],[Percent of Time]]</f>
        <v>0</v>
      </c>
    </row>
    <row r="840" spans="5:10" x14ac:dyDescent="0.25">
      <c r="E840" s="100"/>
      <c r="F840" s="42"/>
      <c r="J840" s="8">
        <f>IF(B840&gt;0,B840*I840,IF(C840&gt;0,C840*I840,IF(E840&gt;0,E840*F840,H840)))*Table11[[#This Row],[Percent of Time]]</f>
        <v>0</v>
      </c>
    </row>
    <row r="841" spans="5:10" x14ac:dyDescent="0.25">
      <c r="E841" s="100"/>
      <c r="F841" s="42"/>
      <c r="J841" s="8">
        <f>IF(B841&gt;0,B841*I841,IF(C841&gt;0,C841*I841,IF(E841&gt;0,E841*F841,H841)))*Table11[[#This Row],[Percent of Time]]</f>
        <v>0</v>
      </c>
    </row>
    <row r="842" spans="5:10" x14ac:dyDescent="0.25">
      <c r="E842" s="100"/>
      <c r="F842" s="42"/>
      <c r="J842" s="8">
        <f>IF(B842&gt;0,B842*I842,IF(C842&gt;0,C842*I842,IF(E842&gt;0,E842*F842,H842)))*Table11[[#This Row],[Percent of Time]]</f>
        <v>0</v>
      </c>
    </row>
    <row r="843" spans="5:10" x14ac:dyDescent="0.25">
      <c r="E843" s="100"/>
      <c r="F843" s="42"/>
      <c r="J843" s="8">
        <f>IF(B843&gt;0,B843*I843,IF(C843&gt;0,C843*I843,IF(E843&gt;0,E843*F843,H843)))*Table11[[#This Row],[Percent of Time]]</f>
        <v>0</v>
      </c>
    </row>
    <row r="844" spans="5:10" x14ac:dyDescent="0.25">
      <c r="E844" s="100"/>
      <c r="F844" s="42"/>
      <c r="J844" s="8">
        <f>IF(B844&gt;0,B844*I844,IF(C844&gt;0,C844*I844,IF(E844&gt;0,E844*F844,H844)))*Table11[[#This Row],[Percent of Time]]</f>
        <v>0</v>
      </c>
    </row>
    <row r="845" spans="5:10" x14ac:dyDescent="0.25">
      <c r="E845" s="100"/>
      <c r="F845" s="42"/>
      <c r="J845" s="8">
        <f>IF(B845&gt;0,B845*I845,IF(C845&gt;0,C845*I845,IF(E845&gt;0,E845*F845,H845)))*Table11[[#This Row],[Percent of Time]]</f>
        <v>0</v>
      </c>
    </row>
    <row r="846" spans="5:10" x14ac:dyDescent="0.25">
      <c r="E846" s="100"/>
      <c r="F846" s="42"/>
      <c r="J846" s="8">
        <f>IF(B846&gt;0,B846*I846,IF(C846&gt;0,C846*I846,IF(E846&gt;0,E846*F846,H846)))*Table11[[#This Row],[Percent of Time]]</f>
        <v>0</v>
      </c>
    </row>
    <row r="847" spans="5:10" x14ac:dyDescent="0.25">
      <c r="E847" s="100"/>
      <c r="F847" s="42"/>
      <c r="J847" s="8">
        <f>IF(B847&gt;0,B847*I847,IF(C847&gt;0,C847*I847,IF(E847&gt;0,E847*F847,H847)))*Table11[[#This Row],[Percent of Time]]</f>
        <v>0</v>
      </c>
    </row>
    <row r="848" spans="5:10" x14ac:dyDescent="0.25">
      <c r="E848" s="100"/>
      <c r="F848" s="42"/>
      <c r="J848" s="8">
        <f>IF(B848&gt;0,B848*I848,IF(C848&gt;0,C848*I848,IF(E848&gt;0,E848*F848,H848)))*Table11[[#This Row],[Percent of Time]]</f>
        <v>0</v>
      </c>
    </row>
    <row r="849" spans="5:10" x14ac:dyDescent="0.25">
      <c r="E849" s="100"/>
      <c r="F849" s="42"/>
      <c r="J849" s="8">
        <f>IF(B849&gt;0,B849*I849,IF(C849&gt;0,C849*I849,IF(E849&gt;0,E849*F849,H849)))*Table11[[#This Row],[Percent of Time]]</f>
        <v>0</v>
      </c>
    </row>
    <row r="850" spans="5:10" x14ac:dyDescent="0.25">
      <c r="E850" s="100"/>
      <c r="F850" s="42"/>
      <c r="J850" s="8">
        <f>IF(B850&gt;0,B850*I850,IF(C850&gt;0,C850*I850,IF(E850&gt;0,E850*F850,H850)))*Table11[[#This Row],[Percent of Time]]</f>
        <v>0</v>
      </c>
    </row>
    <row r="851" spans="5:10" x14ac:dyDescent="0.25">
      <c r="E851" s="100"/>
      <c r="F851" s="42"/>
      <c r="J851" s="8">
        <f>IF(B851&gt;0,B851*I851,IF(C851&gt;0,C851*I851,IF(E851&gt;0,E851*F851,H851)))*Table11[[#This Row],[Percent of Time]]</f>
        <v>0</v>
      </c>
    </row>
    <row r="852" spans="5:10" x14ac:dyDescent="0.25">
      <c r="E852" s="100"/>
      <c r="F852" s="42"/>
      <c r="J852" s="8">
        <f>IF(B852&gt;0,B852*I852,IF(C852&gt;0,C852*I852,IF(E852&gt;0,E852*F852,H852)))*Table11[[#This Row],[Percent of Time]]</f>
        <v>0</v>
      </c>
    </row>
    <row r="853" spans="5:10" x14ac:dyDescent="0.25">
      <c r="E853" s="100"/>
      <c r="F853" s="42"/>
      <c r="J853" s="8">
        <f>IF(B853&gt;0,B853*I853,IF(C853&gt;0,C853*I853,IF(E853&gt;0,E853*F853,H853)))*Table11[[#This Row],[Percent of Time]]</f>
        <v>0</v>
      </c>
    </row>
    <row r="854" spans="5:10" x14ac:dyDescent="0.25">
      <c r="E854" s="100"/>
      <c r="F854" s="42"/>
      <c r="J854" s="8">
        <f>IF(B854&gt;0,B854*I854,IF(C854&gt;0,C854*I854,IF(E854&gt;0,E854*F854,H854)))*Table11[[#This Row],[Percent of Time]]</f>
        <v>0</v>
      </c>
    </row>
    <row r="855" spans="5:10" x14ac:dyDescent="0.25">
      <c r="E855" s="100"/>
      <c r="F855" s="42"/>
      <c r="J855" s="8">
        <f>IF(B855&gt;0,B855*I855,IF(C855&gt;0,C855*I855,IF(E855&gt;0,E855*F855,H855)))*Table11[[#This Row],[Percent of Time]]</f>
        <v>0</v>
      </c>
    </row>
    <row r="856" spans="5:10" x14ac:dyDescent="0.25">
      <c r="E856" s="100"/>
      <c r="F856" s="42"/>
      <c r="J856" s="8">
        <f>IF(B856&gt;0,B856*I856,IF(C856&gt;0,C856*I856,IF(E856&gt;0,E856*F856,H856)))*Table11[[#This Row],[Percent of Time]]</f>
        <v>0</v>
      </c>
    </row>
    <row r="857" spans="5:10" x14ac:dyDescent="0.25">
      <c r="E857" s="100"/>
      <c r="F857" s="42"/>
      <c r="J857" s="8">
        <f>IF(B857&gt;0,B857*I857,IF(C857&gt;0,C857*I857,IF(E857&gt;0,E857*F857,H857)))*Table11[[#This Row],[Percent of Time]]</f>
        <v>0</v>
      </c>
    </row>
    <row r="858" spans="5:10" x14ac:dyDescent="0.25">
      <c r="E858" s="100"/>
      <c r="F858" s="42"/>
      <c r="J858" s="8">
        <f>IF(B858&gt;0,B858*I858,IF(C858&gt;0,C858*I858,IF(E858&gt;0,E858*F858,H858)))*Table11[[#This Row],[Percent of Time]]</f>
        <v>0</v>
      </c>
    </row>
    <row r="859" spans="5:10" x14ac:dyDescent="0.25">
      <c r="E859" s="100"/>
      <c r="F859" s="42"/>
      <c r="J859" s="8">
        <f>IF(B859&gt;0,B859*I859,IF(C859&gt;0,C859*I859,IF(E859&gt;0,E859*F859,H859)))*Table11[[#This Row],[Percent of Time]]</f>
        <v>0</v>
      </c>
    </row>
    <row r="860" spans="5:10" x14ac:dyDescent="0.25">
      <c r="E860" s="100"/>
      <c r="F860" s="42"/>
      <c r="J860" s="8">
        <f>IF(B860&gt;0,B860*I860,IF(C860&gt;0,C860*I860,IF(E860&gt;0,E860*F860,H860)))*Table11[[#This Row],[Percent of Time]]</f>
        <v>0</v>
      </c>
    </row>
    <row r="861" spans="5:10" x14ac:dyDescent="0.25">
      <c r="E861" s="100"/>
      <c r="F861" s="42"/>
      <c r="J861" s="8">
        <f>IF(B861&gt;0,B861*I861,IF(C861&gt;0,C861*I861,IF(E861&gt;0,E861*F861,H861)))*Table11[[#This Row],[Percent of Time]]</f>
        <v>0</v>
      </c>
    </row>
    <row r="862" spans="5:10" x14ac:dyDescent="0.25">
      <c r="E862" s="100"/>
      <c r="F862" s="42"/>
      <c r="J862" s="8">
        <f>IF(B862&gt;0,B862*I862,IF(C862&gt;0,C862*I862,IF(E862&gt;0,E862*F862,H862)))*Table11[[#This Row],[Percent of Time]]</f>
        <v>0</v>
      </c>
    </row>
    <row r="863" spans="5:10" x14ac:dyDescent="0.25">
      <c r="E863" s="100"/>
      <c r="F863" s="42"/>
      <c r="J863" s="8">
        <f>IF(B863&gt;0,B863*I863,IF(C863&gt;0,C863*I863,IF(E863&gt;0,E863*F863,H863)))*Table11[[#This Row],[Percent of Time]]</f>
        <v>0</v>
      </c>
    </row>
    <row r="864" spans="5:10" x14ac:dyDescent="0.25">
      <c r="E864" s="100"/>
      <c r="F864" s="42"/>
      <c r="J864" s="8">
        <f>IF(B864&gt;0,B864*I864,IF(C864&gt;0,C864*I864,IF(E864&gt;0,E864*F864,H864)))*Table11[[#This Row],[Percent of Time]]</f>
        <v>0</v>
      </c>
    </row>
    <row r="865" spans="5:10" x14ac:dyDescent="0.25">
      <c r="E865" s="100"/>
      <c r="F865" s="42"/>
      <c r="J865" s="8">
        <f>IF(B865&gt;0,B865*I865,IF(C865&gt;0,C865*I865,IF(E865&gt;0,E865*F865,H865)))*Table11[[#This Row],[Percent of Time]]</f>
        <v>0</v>
      </c>
    </row>
    <row r="866" spans="5:10" x14ac:dyDescent="0.25">
      <c r="E866" s="100"/>
      <c r="F866" s="42"/>
      <c r="J866" s="8">
        <f>IF(B866&gt;0,B866*I866,IF(C866&gt;0,C866*I866,IF(E866&gt;0,E866*F866,H866)))*Table11[[#This Row],[Percent of Time]]</f>
        <v>0</v>
      </c>
    </row>
    <row r="867" spans="5:10" x14ac:dyDescent="0.25">
      <c r="E867" s="100"/>
      <c r="F867" s="42"/>
      <c r="J867" s="8">
        <f>IF(B867&gt;0,B867*I867,IF(C867&gt;0,C867*I867,IF(E867&gt;0,E867*F867,H867)))*Table11[[#This Row],[Percent of Time]]</f>
        <v>0</v>
      </c>
    </row>
    <row r="868" spans="5:10" x14ac:dyDescent="0.25">
      <c r="E868" s="100"/>
      <c r="F868" s="42"/>
      <c r="J868" s="8">
        <f>IF(B868&gt;0,B868*I868,IF(C868&gt;0,C868*I868,IF(E868&gt;0,E868*F868,H868)))*Table11[[#This Row],[Percent of Time]]</f>
        <v>0</v>
      </c>
    </row>
    <row r="869" spans="5:10" x14ac:dyDescent="0.25">
      <c r="E869" s="100"/>
      <c r="F869" s="42"/>
      <c r="J869" s="8">
        <f>IF(B869&gt;0,B869*I869,IF(C869&gt;0,C869*I869,IF(E869&gt;0,E869*F869,H869)))*Table11[[#This Row],[Percent of Time]]</f>
        <v>0</v>
      </c>
    </row>
    <row r="870" spans="5:10" x14ac:dyDescent="0.25">
      <c r="E870" s="100"/>
      <c r="F870" s="42"/>
      <c r="J870" s="8">
        <f>IF(B870&gt;0,B870*I870,IF(C870&gt;0,C870*I870,IF(E870&gt;0,E870*F870,H870)))*Table11[[#This Row],[Percent of Time]]</f>
        <v>0</v>
      </c>
    </row>
    <row r="871" spans="5:10" x14ac:dyDescent="0.25">
      <c r="E871" s="100"/>
      <c r="F871" s="42"/>
      <c r="J871" s="8">
        <f>IF(B871&gt;0,B871*I871,IF(C871&gt;0,C871*I871,IF(E871&gt;0,E871*F871,H871)))*Table11[[#This Row],[Percent of Time]]</f>
        <v>0</v>
      </c>
    </row>
    <row r="872" spans="5:10" x14ac:dyDescent="0.25">
      <c r="E872" s="100"/>
      <c r="F872" s="42"/>
      <c r="J872" s="8">
        <f>IF(B872&gt;0,B872*I872,IF(C872&gt;0,C872*I872,IF(E872&gt;0,E872*F872,H872)))*Table11[[#This Row],[Percent of Time]]</f>
        <v>0</v>
      </c>
    </row>
    <row r="873" spans="5:10" x14ac:dyDescent="0.25">
      <c r="E873" s="100"/>
      <c r="F873" s="42"/>
      <c r="J873" s="8">
        <f>IF(B873&gt;0,B873*I873,IF(C873&gt;0,C873*I873,IF(E873&gt;0,E873*F873,H873)))*Table11[[#This Row],[Percent of Time]]</f>
        <v>0</v>
      </c>
    </row>
    <row r="874" spans="5:10" x14ac:dyDescent="0.25">
      <c r="E874" s="100"/>
      <c r="F874" s="42"/>
      <c r="J874" s="8">
        <f>IF(B874&gt;0,B874*I874,IF(C874&gt;0,C874*I874,IF(E874&gt;0,E874*F874,H874)))*Table11[[#This Row],[Percent of Time]]</f>
        <v>0</v>
      </c>
    </row>
    <row r="875" spans="5:10" x14ac:dyDescent="0.25">
      <c r="E875" s="100"/>
      <c r="F875" s="42"/>
      <c r="J875" s="8">
        <f>IF(B875&gt;0,B875*I875,IF(C875&gt;0,C875*I875,IF(E875&gt;0,E875*F875,H875)))*Table11[[#This Row],[Percent of Time]]</f>
        <v>0</v>
      </c>
    </row>
    <row r="876" spans="5:10" x14ac:dyDescent="0.25">
      <c r="E876" s="100"/>
      <c r="F876" s="42"/>
      <c r="J876" s="8">
        <f>IF(B876&gt;0,B876*I876,IF(C876&gt;0,C876*I876,IF(E876&gt;0,E876*F876,H876)))*Table11[[#This Row],[Percent of Time]]</f>
        <v>0</v>
      </c>
    </row>
    <row r="877" spans="5:10" x14ac:dyDescent="0.25">
      <c r="E877" s="100"/>
      <c r="F877" s="42"/>
      <c r="J877" s="8">
        <f>IF(B877&gt;0,B877*I877,IF(C877&gt;0,C877*I877,IF(E877&gt;0,E877*F877,H877)))*Table11[[#This Row],[Percent of Time]]</f>
        <v>0</v>
      </c>
    </row>
    <row r="878" spans="5:10" x14ac:dyDescent="0.25">
      <c r="E878" s="100"/>
      <c r="F878" s="42"/>
      <c r="J878" s="8">
        <f>IF(B878&gt;0,B878*I878,IF(C878&gt;0,C878*I878,IF(E878&gt;0,E878*F878,H878)))*Table11[[#This Row],[Percent of Time]]</f>
        <v>0</v>
      </c>
    </row>
    <row r="879" spans="5:10" x14ac:dyDescent="0.25">
      <c r="E879" s="100"/>
      <c r="F879" s="42"/>
      <c r="J879" s="8">
        <f>IF(B879&gt;0,B879*I879,IF(C879&gt;0,C879*I879,IF(E879&gt;0,E879*F879,H879)))*Table11[[#This Row],[Percent of Time]]</f>
        <v>0</v>
      </c>
    </row>
    <row r="880" spans="5:10" x14ac:dyDescent="0.25">
      <c r="E880" s="100"/>
      <c r="F880" s="42"/>
      <c r="J880" s="8">
        <f>IF(B880&gt;0,B880*I880,IF(C880&gt;0,C880*I880,IF(E880&gt;0,E880*F880,H880)))*Table11[[#This Row],[Percent of Time]]</f>
        <v>0</v>
      </c>
    </row>
    <row r="881" spans="5:10" x14ac:dyDescent="0.25">
      <c r="E881" s="100"/>
      <c r="F881" s="42"/>
      <c r="J881" s="8">
        <f>IF(B881&gt;0,B881*I881,IF(C881&gt;0,C881*I881,IF(E881&gt;0,E881*F881,H881)))*Table11[[#This Row],[Percent of Time]]</f>
        <v>0</v>
      </c>
    </row>
    <row r="882" spans="5:10" x14ac:dyDescent="0.25">
      <c r="E882" s="100"/>
      <c r="F882" s="42"/>
      <c r="J882" s="8">
        <f>IF(B882&gt;0,B882*I882,IF(C882&gt;0,C882*I882,IF(E882&gt;0,E882*F882,H882)))*Table11[[#This Row],[Percent of Time]]</f>
        <v>0</v>
      </c>
    </row>
    <row r="883" spans="5:10" x14ac:dyDescent="0.25">
      <c r="E883" s="100"/>
      <c r="F883" s="42"/>
      <c r="J883" s="8">
        <f>IF(B883&gt;0,B883*I883,IF(C883&gt;0,C883*I883,IF(E883&gt;0,E883*F883,H883)))*Table11[[#This Row],[Percent of Time]]</f>
        <v>0</v>
      </c>
    </row>
    <row r="884" spans="5:10" x14ac:dyDescent="0.25">
      <c r="E884" s="100"/>
      <c r="F884" s="42"/>
      <c r="J884" s="8">
        <f>IF(B884&gt;0,B884*I884,IF(C884&gt;0,C884*I884,IF(E884&gt;0,E884*F884,H884)))*Table11[[#This Row],[Percent of Time]]</f>
        <v>0</v>
      </c>
    </row>
    <row r="885" spans="5:10" x14ac:dyDescent="0.25">
      <c r="E885" s="100"/>
      <c r="F885" s="42"/>
      <c r="J885" s="8">
        <f>IF(B885&gt;0,B885*I885,IF(C885&gt;0,C885*I885,IF(E885&gt;0,E885*F885,H885)))*Table11[[#This Row],[Percent of Time]]</f>
        <v>0</v>
      </c>
    </row>
    <row r="886" spans="5:10" x14ac:dyDescent="0.25">
      <c r="E886" s="100"/>
      <c r="F886" s="42"/>
      <c r="J886" s="8">
        <f>IF(B886&gt;0,B886*I886,IF(C886&gt;0,C886*I886,IF(E886&gt;0,E886*F886,H886)))*Table11[[#This Row],[Percent of Time]]</f>
        <v>0</v>
      </c>
    </row>
    <row r="887" spans="5:10" x14ac:dyDescent="0.25">
      <c r="E887" s="100"/>
      <c r="F887" s="42"/>
      <c r="J887" s="8">
        <f>IF(B887&gt;0,B887*I887,IF(C887&gt;0,C887*I887,IF(E887&gt;0,E887*F887,H887)))*Table11[[#This Row],[Percent of Time]]</f>
        <v>0</v>
      </c>
    </row>
    <row r="888" spans="5:10" x14ac:dyDescent="0.25">
      <c r="E888" s="100"/>
      <c r="F888" s="42"/>
      <c r="J888" s="8">
        <f>IF(B888&gt;0,B888*I888,IF(C888&gt;0,C888*I888,IF(E888&gt;0,E888*F888,H888)))*Table11[[#This Row],[Percent of Time]]</f>
        <v>0</v>
      </c>
    </row>
    <row r="889" spans="5:10" x14ac:dyDescent="0.25">
      <c r="E889" s="100"/>
      <c r="F889" s="42"/>
      <c r="J889" s="8">
        <f>IF(B889&gt;0,B889*I889,IF(C889&gt;0,C889*I889,IF(E889&gt;0,E889*F889,H889)))*Table11[[#This Row],[Percent of Time]]</f>
        <v>0</v>
      </c>
    </row>
    <row r="890" spans="5:10" x14ac:dyDescent="0.25">
      <c r="E890" s="100"/>
      <c r="F890" s="42"/>
      <c r="J890" s="8">
        <f>IF(B890&gt;0,B890*I890,IF(C890&gt;0,C890*I890,IF(E890&gt;0,E890*F890,H890)))*Table11[[#This Row],[Percent of Time]]</f>
        <v>0</v>
      </c>
    </row>
    <row r="891" spans="5:10" x14ac:dyDescent="0.25">
      <c r="E891" s="100"/>
      <c r="F891" s="42"/>
      <c r="J891" s="8">
        <f>IF(B891&gt;0,B891*I891,IF(C891&gt;0,C891*I891,IF(E891&gt;0,E891*F891,H891)))*Table11[[#This Row],[Percent of Time]]</f>
        <v>0</v>
      </c>
    </row>
    <row r="892" spans="5:10" x14ac:dyDescent="0.25">
      <c r="E892" s="100"/>
      <c r="F892" s="42"/>
      <c r="J892" s="8">
        <f>IF(B892&gt;0,B892*I892,IF(C892&gt;0,C892*I892,IF(E892&gt;0,E892*F892,H892)))*Table11[[#This Row],[Percent of Time]]</f>
        <v>0</v>
      </c>
    </row>
    <row r="893" spans="5:10" x14ac:dyDescent="0.25">
      <c r="E893" s="100"/>
      <c r="F893" s="42"/>
      <c r="J893" s="8">
        <f>IF(B893&gt;0,B893*I893,IF(C893&gt;0,C893*I893,IF(E893&gt;0,E893*F893,H893)))*Table11[[#This Row],[Percent of Time]]</f>
        <v>0</v>
      </c>
    </row>
    <row r="894" spans="5:10" x14ac:dyDescent="0.25">
      <c r="E894" s="100"/>
      <c r="F894" s="42"/>
      <c r="J894" s="8">
        <f>IF(B894&gt;0,B894*I894,IF(C894&gt;0,C894*I894,IF(E894&gt;0,E894*F894,H894)))*Table11[[#This Row],[Percent of Time]]</f>
        <v>0</v>
      </c>
    </row>
    <row r="895" spans="5:10" x14ac:dyDescent="0.25">
      <c r="E895" s="100"/>
      <c r="F895" s="42"/>
      <c r="J895" s="8">
        <f>IF(B895&gt;0,B895*I895,IF(C895&gt;0,C895*I895,IF(E895&gt;0,E895*F895,H895)))*Table11[[#This Row],[Percent of Time]]</f>
        <v>0</v>
      </c>
    </row>
    <row r="896" spans="5:10" x14ac:dyDescent="0.25">
      <c r="E896" s="100"/>
      <c r="F896" s="42"/>
      <c r="J896" s="8">
        <f>IF(B896&gt;0,B896*I896,IF(C896&gt;0,C896*I896,IF(E896&gt;0,E896*F896,H896)))*Table11[[#This Row],[Percent of Time]]</f>
        <v>0</v>
      </c>
    </row>
    <row r="897" spans="5:10" x14ac:dyDescent="0.25">
      <c r="E897" s="100"/>
      <c r="F897" s="42"/>
      <c r="J897" s="8">
        <f>IF(B897&gt;0,B897*I897,IF(C897&gt;0,C897*I897,IF(E897&gt;0,E897*F897,H897)))*Table11[[#This Row],[Percent of Time]]</f>
        <v>0</v>
      </c>
    </row>
    <row r="898" spans="5:10" x14ac:dyDescent="0.25">
      <c r="E898" s="100"/>
      <c r="F898" s="42"/>
      <c r="J898" s="8">
        <f>IF(B898&gt;0,B898*I898,IF(C898&gt;0,C898*I898,IF(E898&gt;0,E898*F898,H898)))*Table11[[#This Row],[Percent of Time]]</f>
        <v>0</v>
      </c>
    </row>
    <row r="899" spans="5:10" x14ac:dyDescent="0.25">
      <c r="E899" s="100"/>
      <c r="F899" s="42"/>
      <c r="J899" s="8">
        <f>IF(B899&gt;0,B899*I899,IF(C899&gt;0,C899*I899,IF(E899&gt;0,E899*F899,H899)))*Table11[[#This Row],[Percent of Time]]</f>
        <v>0</v>
      </c>
    </row>
    <row r="900" spans="5:10" x14ac:dyDescent="0.25">
      <c r="E900" s="100"/>
      <c r="F900" s="42"/>
      <c r="J900" s="8">
        <f>IF(B900&gt;0,B900*I900,IF(C900&gt;0,C900*I900,IF(E900&gt;0,E900*F900,H900)))*Table11[[#This Row],[Percent of Time]]</f>
        <v>0</v>
      </c>
    </row>
    <row r="901" spans="5:10" x14ac:dyDescent="0.25">
      <c r="E901" s="100"/>
      <c r="F901" s="42"/>
      <c r="J901" s="8">
        <f>IF(B901&gt;0,B901*I901,IF(C901&gt;0,C901*I901,IF(E901&gt;0,E901*F901,H901)))*Table11[[#This Row],[Percent of Time]]</f>
        <v>0</v>
      </c>
    </row>
    <row r="902" spans="5:10" x14ac:dyDescent="0.25">
      <c r="E902" s="100"/>
      <c r="F902" s="42"/>
      <c r="J902" s="8">
        <f>IF(B902&gt;0,B902*I902,IF(C902&gt;0,C902*I902,IF(E902&gt;0,E902*F902,H902)))*Table11[[#This Row],[Percent of Time]]</f>
        <v>0</v>
      </c>
    </row>
    <row r="903" spans="5:10" x14ac:dyDescent="0.25">
      <c r="E903" s="100"/>
      <c r="F903" s="42"/>
      <c r="J903" s="8">
        <f>IF(B903&gt;0,B903*I903,IF(C903&gt;0,C903*I903,IF(E903&gt;0,E903*F903,H903)))*Table11[[#This Row],[Percent of Time]]</f>
        <v>0</v>
      </c>
    </row>
    <row r="904" spans="5:10" x14ac:dyDescent="0.25">
      <c r="E904" s="100"/>
      <c r="F904" s="42"/>
      <c r="J904" s="8">
        <f>IF(B904&gt;0,B904*I904,IF(C904&gt;0,C904*I904,IF(E904&gt;0,E904*F904,H904)))*Table11[[#This Row],[Percent of Time]]</f>
        <v>0</v>
      </c>
    </row>
    <row r="905" spans="5:10" x14ac:dyDescent="0.25">
      <c r="E905" s="100"/>
      <c r="F905" s="42"/>
      <c r="J905" s="8">
        <f>IF(B905&gt;0,B905*I905,IF(C905&gt;0,C905*I905,IF(E905&gt;0,E905*F905,H905)))*Table11[[#This Row],[Percent of Time]]</f>
        <v>0</v>
      </c>
    </row>
    <row r="906" spans="5:10" x14ac:dyDescent="0.25">
      <c r="E906" s="100"/>
      <c r="F906" s="42"/>
      <c r="J906" s="8">
        <f>IF(B906&gt;0,B906*I906,IF(C906&gt;0,C906*I906,IF(E906&gt;0,E906*F906,H906)))*Table11[[#This Row],[Percent of Time]]</f>
        <v>0</v>
      </c>
    </row>
    <row r="907" spans="5:10" x14ac:dyDescent="0.25">
      <c r="E907" s="100"/>
      <c r="F907" s="42"/>
      <c r="J907" s="8">
        <f>IF(B907&gt;0,B907*I907,IF(C907&gt;0,C907*I907,IF(E907&gt;0,E907*F907,H907)))*Table11[[#This Row],[Percent of Time]]</f>
        <v>0</v>
      </c>
    </row>
    <row r="908" spans="5:10" x14ac:dyDescent="0.25">
      <c r="E908" s="100"/>
      <c r="F908" s="42"/>
      <c r="J908" s="8">
        <f>IF(B908&gt;0,B908*I908,IF(C908&gt;0,C908*I908,IF(E908&gt;0,E908*F908,H908)))*Table11[[#This Row],[Percent of Time]]</f>
        <v>0</v>
      </c>
    </row>
    <row r="909" spans="5:10" x14ac:dyDescent="0.25">
      <c r="E909" s="100"/>
      <c r="F909" s="42"/>
      <c r="J909" s="8">
        <f>IF(B909&gt;0,B909*I909,IF(C909&gt;0,C909*I909,IF(E909&gt;0,E909*F909,H909)))*Table11[[#This Row],[Percent of Time]]</f>
        <v>0</v>
      </c>
    </row>
    <row r="910" spans="5:10" x14ac:dyDescent="0.25">
      <c r="E910" s="100"/>
      <c r="F910" s="42"/>
      <c r="J910" s="8">
        <f>IF(B910&gt;0,B910*I910,IF(C910&gt;0,C910*I910,IF(E910&gt;0,E910*F910,H910)))*Table11[[#This Row],[Percent of Time]]</f>
        <v>0</v>
      </c>
    </row>
    <row r="911" spans="5:10" x14ac:dyDescent="0.25">
      <c r="E911" s="100"/>
      <c r="F911" s="42"/>
      <c r="J911" s="8">
        <f>IF(B911&gt;0,B911*I911,IF(C911&gt;0,C911*I911,IF(E911&gt;0,E911*F911,H911)))*Table11[[#This Row],[Percent of Time]]</f>
        <v>0</v>
      </c>
    </row>
    <row r="912" spans="5:10" x14ac:dyDescent="0.25">
      <c r="E912" s="100"/>
      <c r="F912" s="42"/>
      <c r="J912" s="8">
        <f>IF(B912&gt;0,B912*I912,IF(C912&gt;0,C912*I912,IF(E912&gt;0,E912*F912,H912)))*Table11[[#This Row],[Percent of Time]]</f>
        <v>0</v>
      </c>
    </row>
    <row r="913" spans="5:10" x14ac:dyDescent="0.25">
      <c r="E913" s="100"/>
      <c r="F913" s="42"/>
      <c r="J913" s="8">
        <f>IF(B913&gt;0,B913*I913,IF(C913&gt;0,C913*I913,IF(E913&gt;0,E913*F913,H913)))*Table11[[#This Row],[Percent of Time]]</f>
        <v>0</v>
      </c>
    </row>
    <row r="914" spans="5:10" x14ac:dyDescent="0.25">
      <c r="E914" s="100"/>
      <c r="F914" s="42"/>
      <c r="J914" s="8">
        <f>IF(B914&gt;0,B914*I914,IF(C914&gt;0,C914*I914,IF(E914&gt;0,E914*F914,H914)))*Table11[[#This Row],[Percent of Time]]</f>
        <v>0</v>
      </c>
    </row>
    <row r="915" spans="5:10" x14ac:dyDescent="0.25">
      <c r="E915" s="100"/>
      <c r="F915" s="42"/>
      <c r="J915" s="8">
        <f>IF(B915&gt;0,B915*I915,IF(C915&gt;0,C915*I915,IF(E915&gt;0,E915*F915,H915)))*Table11[[#This Row],[Percent of Time]]</f>
        <v>0</v>
      </c>
    </row>
    <row r="916" spans="5:10" x14ac:dyDescent="0.25">
      <c r="E916" s="100"/>
      <c r="F916" s="42"/>
      <c r="J916" s="8">
        <f>IF(B916&gt;0,B916*I916,IF(C916&gt;0,C916*I916,IF(E916&gt;0,E916*F916,H916)))*Table11[[#This Row],[Percent of Time]]</f>
        <v>0</v>
      </c>
    </row>
    <row r="917" spans="5:10" x14ac:dyDescent="0.25">
      <c r="E917" s="100"/>
      <c r="F917" s="42"/>
      <c r="J917" s="8">
        <f>IF(B917&gt;0,B917*I917,IF(C917&gt;0,C917*I917,IF(E917&gt;0,E917*F917,H917)))*Table11[[#This Row],[Percent of Time]]</f>
        <v>0</v>
      </c>
    </row>
    <row r="918" spans="5:10" x14ac:dyDescent="0.25">
      <c r="E918" s="100"/>
      <c r="F918" s="42"/>
      <c r="J918" s="8">
        <f>IF(B918&gt;0,B918*I918,IF(C918&gt;0,C918*I918,IF(E918&gt;0,E918*F918,H918)))*Table11[[#This Row],[Percent of Time]]</f>
        <v>0</v>
      </c>
    </row>
    <row r="919" spans="5:10" x14ac:dyDescent="0.25">
      <c r="E919" s="100"/>
      <c r="F919" s="42"/>
      <c r="J919" s="8">
        <f>IF(B919&gt;0,B919*I919,IF(C919&gt;0,C919*I919,IF(E919&gt;0,E919*F919,H919)))*Table11[[#This Row],[Percent of Time]]</f>
        <v>0</v>
      </c>
    </row>
    <row r="920" spans="5:10" x14ac:dyDescent="0.25">
      <c r="E920" s="100"/>
      <c r="F920" s="42"/>
      <c r="J920" s="8">
        <f>IF(B920&gt;0,B920*I920,IF(C920&gt;0,C920*I920,IF(E920&gt;0,E920*F920,H920)))*Table11[[#This Row],[Percent of Time]]</f>
        <v>0</v>
      </c>
    </row>
    <row r="921" spans="5:10" x14ac:dyDescent="0.25">
      <c r="E921" s="100"/>
      <c r="F921" s="42"/>
      <c r="J921" s="8">
        <f>IF(B921&gt;0,B921*I921,IF(C921&gt;0,C921*I921,IF(E921&gt;0,E921*F921,H921)))*Table11[[#This Row],[Percent of Time]]</f>
        <v>0</v>
      </c>
    </row>
    <row r="922" spans="5:10" x14ac:dyDescent="0.25">
      <c r="E922" s="100"/>
      <c r="F922" s="42"/>
      <c r="J922" s="8">
        <f>IF(B922&gt;0,B922*I922,IF(C922&gt;0,C922*I922,IF(E922&gt;0,E922*F922,H922)))*Table11[[#This Row],[Percent of Time]]</f>
        <v>0</v>
      </c>
    </row>
    <row r="923" spans="5:10" x14ac:dyDescent="0.25">
      <c r="E923" s="100"/>
      <c r="F923" s="42"/>
      <c r="J923" s="8">
        <f>IF(B923&gt;0,B923*I923,IF(C923&gt;0,C923*I923,IF(E923&gt;0,E923*F923,H923)))*Table11[[#This Row],[Percent of Time]]</f>
        <v>0</v>
      </c>
    </row>
    <row r="924" spans="5:10" x14ac:dyDescent="0.25">
      <c r="E924" s="100"/>
      <c r="F924" s="42"/>
      <c r="J924" s="8">
        <f>IF(B924&gt;0,B924*I924,IF(C924&gt;0,C924*I924,IF(E924&gt;0,E924*F924,H924)))*Table11[[#This Row],[Percent of Time]]</f>
        <v>0</v>
      </c>
    </row>
    <row r="925" spans="5:10" x14ac:dyDescent="0.25">
      <c r="E925" s="100"/>
      <c r="F925" s="42"/>
      <c r="J925" s="8">
        <f>IF(B925&gt;0,B925*I925,IF(C925&gt;0,C925*I925,IF(E925&gt;0,E925*F925,H925)))*Table11[[#This Row],[Percent of Time]]</f>
        <v>0</v>
      </c>
    </row>
    <row r="926" spans="5:10" x14ac:dyDescent="0.25">
      <c r="E926" s="100"/>
      <c r="F926" s="42"/>
      <c r="J926" s="8">
        <f>IF(B926&gt;0,B926*I926,IF(C926&gt;0,C926*I926,IF(E926&gt;0,E926*F926,H926)))*Table11[[#This Row],[Percent of Time]]</f>
        <v>0</v>
      </c>
    </row>
    <row r="927" spans="5:10" x14ac:dyDescent="0.25">
      <c r="E927" s="100"/>
      <c r="F927" s="42"/>
      <c r="J927" s="8">
        <f>IF(B927&gt;0,B927*I927,IF(C927&gt;0,C927*I927,IF(E927&gt;0,E927*F927,H927)))*Table11[[#This Row],[Percent of Time]]</f>
        <v>0</v>
      </c>
    </row>
    <row r="928" spans="5:10" x14ac:dyDescent="0.25">
      <c r="E928" s="100"/>
      <c r="F928" s="42"/>
      <c r="J928" s="8">
        <f>IF(B928&gt;0,B928*I928,IF(C928&gt;0,C928*I928,IF(E928&gt;0,E928*F928,H928)))*Table11[[#This Row],[Percent of Time]]</f>
        <v>0</v>
      </c>
    </row>
    <row r="929" spans="5:10" x14ac:dyDescent="0.25">
      <c r="E929" s="100"/>
      <c r="F929" s="42"/>
      <c r="J929" s="8">
        <f>IF(B929&gt;0,B929*I929,IF(C929&gt;0,C929*I929,IF(E929&gt;0,E929*F929,H929)))*Table11[[#This Row],[Percent of Time]]</f>
        <v>0</v>
      </c>
    </row>
    <row r="930" spans="5:10" x14ac:dyDescent="0.25">
      <c r="E930" s="100"/>
      <c r="F930" s="42"/>
      <c r="J930" s="8">
        <f>IF(B930&gt;0,B930*I930,IF(C930&gt;0,C930*I930,IF(E930&gt;0,E930*F930,H930)))*Table11[[#This Row],[Percent of Time]]</f>
        <v>0</v>
      </c>
    </row>
    <row r="931" spans="5:10" x14ac:dyDescent="0.25">
      <c r="E931" s="100"/>
      <c r="F931" s="42"/>
      <c r="J931" s="8">
        <f>IF(B931&gt;0,B931*I931,IF(C931&gt;0,C931*I931,IF(E931&gt;0,E931*F931,H931)))*Table11[[#This Row],[Percent of Time]]</f>
        <v>0</v>
      </c>
    </row>
    <row r="932" spans="5:10" x14ac:dyDescent="0.25">
      <c r="E932" s="100"/>
      <c r="F932" s="42"/>
      <c r="J932" s="8">
        <f>IF(B932&gt;0,B932*I932,IF(C932&gt;0,C932*I932,IF(E932&gt;0,E932*F932,H932)))*Table11[[#This Row],[Percent of Time]]</f>
        <v>0</v>
      </c>
    </row>
    <row r="933" spans="5:10" x14ac:dyDescent="0.25">
      <c r="E933" s="100"/>
      <c r="F933" s="42"/>
      <c r="J933" s="8">
        <f>IF(B933&gt;0,B933*I933,IF(C933&gt;0,C933*I933,IF(E933&gt;0,E933*F933,H933)))*Table11[[#This Row],[Percent of Time]]</f>
        <v>0</v>
      </c>
    </row>
    <row r="934" spans="5:10" x14ac:dyDescent="0.25">
      <c r="E934" s="100"/>
      <c r="F934" s="42"/>
      <c r="J934" s="8">
        <f>IF(B934&gt;0,B934*I934,IF(C934&gt;0,C934*I934,IF(E934&gt;0,E934*F934,H934)))*Table11[[#This Row],[Percent of Time]]</f>
        <v>0</v>
      </c>
    </row>
    <row r="935" spans="5:10" x14ac:dyDescent="0.25">
      <c r="E935" s="100"/>
      <c r="F935" s="42"/>
      <c r="J935" s="8">
        <f>IF(B935&gt;0,B935*I935,IF(C935&gt;0,C935*I935,IF(E935&gt;0,E935*F935,H935)))*Table11[[#This Row],[Percent of Time]]</f>
        <v>0</v>
      </c>
    </row>
    <row r="936" spans="5:10" x14ac:dyDescent="0.25">
      <c r="E936" s="100"/>
      <c r="F936" s="42"/>
      <c r="J936" s="8">
        <f>IF(B936&gt;0,B936*I936,IF(C936&gt;0,C936*I936,IF(E936&gt;0,E936*F936,H936)))*Table11[[#This Row],[Percent of Time]]</f>
        <v>0</v>
      </c>
    </row>
    <row r="937" spans="5:10" x14ac:dyDescent="0.25">
      <c r="E937" s="100"/>
      <c r="F937" s="42"/>
      <c r="J937" s="8">
        <f>IF(B937&gt;0,B937*I937,IF(C937&gt;0,C937*I937,IF(E937&gt;0,E937*F937,H937)))*Table11[[#This Row],[Percent of Time]]</f>
        <v>0</v>
      </c>
    </row>
    <row r="938" spans="5:10" x14ac:dyDescent="0.25">
      <c r="E938" s="100"/>
      <c r="F938" s="42"/>
      <c r="J938" s="8">
        <f>IF(B938&gt;0,B938*I938,IF(C938&gt;0,C938*I938,IF(E938&gt;0,E938*F938,H938)))*Table11[[#This Row],[Percent of Time]]</f>
        <v>0</v>
      </c>
    </row>
    <row r="939" spans="5:10" x14ac:dyDescent="0.25">
      <c r="E939" s="100"/>
      <c r="F939" s="42"/>
      <c r="J939" s="8">
        <f>IF(B939&gt;0,B939*I939,IF(C939&gt;0,C939*I939,IF(E939&gt;0,E939*F939,H939)))*Table11[[#This Row],[Percent of Time]]</f>
        <v>0</v>
      </c>
    </row>
    <row r="940" spans="5:10" x14ac:dyDescent="0.25">
      <c r="E940" s="100"/>
      <c r="F940" s="42"/>
      <c r="J940" s="8">
        <f>IF(B940&gt;0,B940*I940,IF(C940&gt;0,C940*I940,IF(E940&gt;0,E940*F940,H940)))*Table11[[#This Row],[Percent of Time]]</f>
        <v>0</v>
      </c>
    </row>
    <row r="941" spans="5:10" x14ac:dyDescent="0.25">
      <c r="E941" s="100"/>
      <c r="F941" s="42"/>
      <c r="J941" s="8">
        <f>IF(B941&gt;0,B941*I941,IF(C941&gt;0,C941*I941,IF(E941&gt;0,E941*F941,H941)))*Table11[[#This Row],[Percent of Time]]</f>
        <v>0</v>
      </c>
    </row>
    <row r="942" spans="5:10" x14ac:dyDescent="0.25">
      <c r="E942" s="100"/>
      <c r="F942" s="42"/>
      <c r="J942" s="8">
        <f>IF(B942&gt;0,B942*I942,IF(C942&gt;0,C942*I942,IF(E942&gt;0,E942*F942,H942)))*Table11[[#This Row],[Percent of Time]]</f>
        <v>0</v>
      </c>
    </row>
    <row r="943" spans="5:10" x14ac:dyDescent="0.25">
      <c r="E943" s="100"/>
      <c r="F943" s="42"/>
      <c r="J943" s="8">
        <f>IF(B943&gt;0,B943*I943,IF(C943&gt;0,C943*I943,IF(E943&gt;0,E943*F943,H943)))*Table11[[#This Row],[Percent of Time]]</f>
        <v>0</v>
      </c>
    </row>
    <row r="944" spans="5:10" x14ac:dyDescent="0.25">
      <c r="E944" s="100"/>
      <c r="F944" s="42"/>
      <c r="J944" s="8">
        <f>IF(B944&gt;0,B944*I944,IF(C944&gt;0,C944*I944,IF(E944&gt;0,E944*F944,H944)))*Table11[[#This Row],[Percent of Time]]</f>
        <v>0</v>
      </c>
    </row>
    <row r="945" spans="5:10" x14ac:dyDescent="0.25">
      <c r="E945" s="100"/>
      <c r="F945" s="42"/>
      <c r="J945" s="8">
        <f>IF(B945&gt;0,B945*I945,IF(C945&gt;0,C945*I945,IF(E945&gt;0,E945*F945,H945)))*Table11[[#This Row],[Percent of Time]]</f>
        <v>0</v>
      </c>
    </row>
    <row r="946" spans="5:10" x14ac:dyDescent="0.25">
      <c r="E946" s="100"/>
      <c r="F946" s="42"/>
      <c r="J946" s="8">
        <f>IF(B946&gt;0,B946*I946,IF(C946&gt;0,C946*I946,IF(E946&gt;0,E946*F946,H946)))*Table11[[#This Row],[Percent of Time]]</f>
        <v>0</v>
      </c>
    </row>
    <row r="947" spans="5:10" x14ac:dyDescent="0.25">
      <c r="E947" s="100"/>
      <c r="F947" s="42"/>
      <c r="J947" s="8">
        <f>IF(B947&gt;0,B947*I947,IF(C947&gt;0,C947*I947,IF(E947&gt;0,E947*F947,H947)))*Table11[[#This Row],[Percent of Time]]</f>
        <v>0</v>
      </c>
    </row>
    <row r="948" spans="5:10" x14ac:dyDescent="0.25">
      <c r="E948" s="100"/>
      <c r="F948" s="42"/>
      <c r="J948" s="8">
        <f>IF(B948&gt;0,B948*I948,IF(C948&gt;0,C948*I948,IF(E948&gt;0,E948*F948,H948)))*Table11[[#This Row],[Percent of Time]]</f>
        <v>0</v>
      </c>
    </row>
    <row r="949" spans="5:10" x14ac:dyDescent="0.25">
      <c r="E949" s="100"/>
      <c r="F949" s="42"/>
      <c r="J949" s="8">
        <f>IF(B949&gt;0,B949*I949,IF(C949&gt;0,C949*I949,IF(E949&gt;0,E949*F949,H949)))*Table11[[#This Row],[Percent of Time]]</f>
        <v>0</v>
      </c>
    </row>
    <row r="950" spans="5:10" x14ac:dyDescent="0.25">
      <c r="E950" s="100"/>
      <c r="F950" s="42"/>
      <c r="J950" s="8">
        <f>IF(B950&gt;0,B950*I950,IF(C950&gt;0,C950*I950,IF(E950&gt;0,E950*F950,H950)))*Table11[[#This Row],[Percent of Time]]</f>
        <v>0</v>
      </c>
    </row>
    <row r="951" spans="5:10" x14ac:dyDescent="0.25">
      <c r="E951" s="100"/>
      <c r="F951" s="42"/>
      <c r="J951" s="8">
        <f>IF(B951&gt;0,B951*I951,IF(C951&gt;0,C951*I951,IF(E951&gt;0,E951*F951,H951)))*Table11[[#This Row],[Percent of Time]]</f>
        <v>0</v>
      </c>
    </row>
    <row r="952" spans="5:10" x14ac:dyDescent="0.25">
      <c r="E952" s="100"/>
      <c r="F952" s="42"/>
      <c r="J952" s="8">
        <f>IF(B952&gt;0,B952*I952,IF(C952&gt;0,C952*I952,IF(E952&gt;0,E952*F952,H952)))*Table11[[#This Row],[Percent of Time]]</f>
        <v>0</v>
      </c>
    </row>
    <row r="953" spans="5:10" x14ac:dyDescent="0.25">
      <c r="E953" s="100"/>
      <c r="F953" s="42"/>
      <c r="J953" s="8">
        <f>IF(B953&gt;0,B953*I953,IF(C953&gt;0,C953*I953,IF(E953&gt;0,E953*F953,H953)))*Table11[[#This Row],[Percent of Time]]</f>
        <v>0</v>
      </c>
    </row>
    <row r="954" spans="5:10" x14ac:dyDescent="0.25">
      <c r="E954" s="100"/>
      <c r="F954" s="42"/>
      <c r="J954" s="8">
        <f>IF(B954&gt;0,B954*I954,IF(C954&gt;0,C954*I954,IF(E954&gt;0,E954*F954,H954)))*Table11[[#This Row],[Percent of Time]]</f>
        <v>0</v>
      </c>
    </row>
    <row r="955" spans="5:10" x14ac:dyDescent="0.25">
      <c r="E955" s="100"/>
      <c r="F955" s="42"/>
      <c r="J955" s="8">
        <f>IF(B955&gt;0,B955*I955,IF(C955&gt;0,C955*I955,IF(E955&gt;0,E955*F955,H955)))*Table11[[#This Row],[Percent of Time]]</f>
        <v>0</v>
      </c>
    </row>
    <row r="956" spans="5:10" x14ac:dyDescent="0.25">
      <c r="E956" s="100"/>
      <c r="F956" s="42"/>
      <c r="J956" s="8">
        <f>IF(B956&gt;0,B956*I956,IF(C956&gt;0,C956*I956,IF(E956&gt;0,E956*F956,H956)))*Table11[[#This Row],[Percent of Time]]</f>
        <v>0</v>
      </c>
    </row>
    <row r="957" spans="5:10" x14ac:dyDescent="0.25">
      <c r="E957" s="100"/>
      <c r="F957" s="42"/>
      <c r="J957" s="8">
        <f>IF(B957&gt;0,B957*I957,IF(C957&gt;0,C957*I957,IF(E957&gt;0,E957*F957,H957)))*Table11[[#This Row],[Percent of Time]]</f>
        <v>0</v>
      </c>
    </row>
    <row r="958" spans="5:10" x14ac:dyDescent="0.25">
      <c r="E958" s="100"/>
      <c r="F958" s="42"/>
      <c r="J958" s="8">
        <f>IF(B958&gt;0,B958*I958,IF(C958&gt;0,C958*I958,IF(E958&gt;0,E958*F958,H958)))*Table11[[#This Row],[Percent of Time]]</f>
        <v>0</v>
      </c>
    </row>
    <row r="959" spans="5:10" x14ac:dyDescent="0.25">
      <c r="E959" s="100"/>
      <c r="F959" s="42"/>
      <c r="J959" s="8">
        <f>IF(B959&gt;0,B959*I959,IF(C959&gt;0,C959*I959,IF(E959&gt;0,E959*F959,H959)))*Table11[[#This Row],[Percent of Time]]</f>
        <v>0</v>
      </c>
    </row>
    <row r="960" spans="5:10" x14ac:dyDescent="0.25">
      <c r="E960" s="100"/>
      <c r="F960" s="42"/>
      <c r="J960" s="8">
        <f>IF(B960&gt;0,B960*I960,IF(C960&gt;0,C960*I960,IF(E960&gt;0,E960*F960,H960)))*Table11[[#This Row],[Percent of Time]]</f>
        <v>0</v>
      </c>
    </row>
    <row r="961" spans="5:10" x14ac:dyDescent="0.25">
      <c r="E961" s="100"/>
      <c r="F961" s="42"/>
      <c r="J961" s="8">
        <f>IF(B961&gt;0,B961*I961,IF(C961&gt;0,C961*I961,IF(E961&gt;0,E961*F961,H961)))*Table11[[#This Row],[Percent of Time]]</f>
        <v>0</v>
      </c>
    </row>
    <row r="962" spans="5:10" x14ac:dyDescent="0.25">
      <c r="E962" s="100"/>
      <c r="F962" s="42"/>
      <c r="J962" s="8">
        <f>IF(B962&gt;0,B962*I962,IF(C962&gt;0,C962*I962,IF(E962&gt;0,E962*F962,H962)))*Table11[[#This Row],[Percent of Time]]</f>
        <v>0</v>
      </c>
    </row>
    <row r="963" spans="5:10" x14ac:dyDescent="0.25">
      <c r="E963" s="100"/>
      <c r="F963" s="42"/>
      <c r="J963" s="8">
        <f>IF(B963&gt;0,B963*I963,IF(C963&gt;0,C963*I963,IF(E963&gt;0,E963*F963,H963)))*Table11[[#This Row],[Percent of Time]]</f>
        <v>0</v>
      </c>
    </row>
    <row r="964" spans="5:10" x14ac:dyDescent="0.25">
      <c r="E964" s="100"/>
      <c r="F964" s="42"/>
      <c r="J964" s="8">
        <f>IF(B964&gt;0,B964*I964,IF(C964&gt;0,C964*I964,IF(E964&gt;0,E964*F964,H964)))*Table11[[#This Row],[Percent of Time]]</f>
        <v>0</v>
      </c>
    </row>
    <row r="965" spans="5:10" x14ac:dyDescent="0.25">
      <c r="E965" s="100"/>
      <c r="F965" s="42"/>
      <c r="J965" s="8">
        <f>IF(B965&gt;0,B965*I965,IF(C965&gt;0,C965*I965,IF(E965&gt;0,E965*F965,H965)))*Table11[[#This Row],[Percent of Time]]</f>
        <v>0</v>
      </c>
    </row>
    <row r="966" spans="5:10" x14ac:dyDescent="0.25">
      <c r="E966" s="100"/>
      <c r="F966" s="42"/>
      <c r="J966" s="8">
        <f>IF(B966&gt;0,B966*I966,IF(C966&gt;0,C966*I966,IF(E966&gt;0,E966*F966,H966)))*Table11[[#This Row],[Percent of Time]]</f>
        <v>0</v>
      </c>
    </row>
    <row r="967" spans="5:10" x14ac:dyDescent="0.25">
      <c r="E967" s="100"/>
      <c r="F967" s="42"/>
      <c r="J967" s="8">
        <f>IF(B967&gt;0,B967*I967,IF(C967&gt;0,C967*I967,IF(E967&gt;0,E967*F967,H967)))*Table11[[#This Row],[Percent of Time]]</f>
        <v>0</v>
      </c>
    </row>
    <row r="968" spans="5:10" x14ac:dyDescent="0.25">
      <c r="E968" s="100"/>
      <c r="F968" s="42"/>
      <c r="J968" s="8">
        <f>IF(B968&gt;0,B968*I968,IF(C968&gt;0,C968*I968,IF(E968&gt;0,E968*F968,H968)))*Table11[[#This Row],[Percent of Time]]</f>
        <v>0</v>
      </c>
    </row>
    <row r="969" spans="5:10" x14ac:dyDescent="0.25">
      <c r="E969" s="100"/>
      <c r="F969" s="42"/>
      <c r="J969" s="8">
        <f>IF(B969&gt;0,B969*I969,IF(C969&gt;0,C969*I969,IF(E969&gt;0,E969*F969,H969)))*Table11[[#This Row],[Percent of Time]]</f>
        <v>0</v>
      </c>
    </row>
    <row r="970" spans="5:10" x14ac:dyDescent="0.25">
      <c r="E970" s="100"/>
      <c r="F970" s="42"/>
      <c r="J970" s="8">
        <f>IF(B970&gt;0,B970*I970,IF(C970&gt;0,C970*I970,IF(E970&gt;0,E970*F970,H970)))*Table11[[#This Row],[Percent of Time]]</f>
        <v>0</v>
      </c>
    </row>
    <row r="971" spans="5:10" x14ac:dyDescent="0.25">
      <c r="E971" s="100"/>
      <c r="F971" s="42"/>
      <c r="J971" s="8">
        <f>IF(B971&gt;0,B971*I971,IF(C971&gt;0,C971*I971,IF(E971&gt;0,E971*F971,H971)))*Table11[[#This Row],[Percent of Time]]</f>
        <v>0</v>
      </c>
    </row>
    <row r="972" spans="5:10" x14ac:dyDescent="0.25">
      <c r="E972" s="100"/>
      <c r="F972" s="42"/>
      <c r="J972" s="8">
        <f>IF(B972&gt;0,B972*I972,IF(C972&gt;0,C972*I972,IF(E972&gt;0,E972*F972,H972)))*Table11[[#This Row],[Percent of Time]]</f>
        <v>0</v>
      </c>
    </row>
    <row r="973" spans="5:10" x14ac:dyDescent="0.25">
      <c r="E973" s="100"/>
      <c r="F973" s="42"/>
      <c r="J973" s="8">
        <f>IF(B973&gt;0,B973*I973,IF(C973&gt;0,C973*I973,IF(E973&gt;0,E973*F973,H973)))*Table11[[#This Row],[Percent of Time]]</f>
        <v>0</v>
      </c>
    </row>
    <row r="974" spans="5:10" x14ac:dyDescent="0.25">
      <c r="E974" s="100"/>
      <c r="F974" s="42"/>
      <c r="J974" s="8">
        <f>IF(B974&gt;0,B974*I974,IF(C974&gt;0,C974*I974,IF(E974&gt;0,E974*F974,H974)))*Table11[[#This Row],[Percent of Time]]</f>
        <v>0</v>
      </c>
    </row>
    <row r="975" spans="5:10" x14ac:dyDescent="0.25">
      <c r="E975" s="100"/>
      <c r="F975" s="42"/>
      <c r="J975" s="8">
        <f>IF(B975&gt;0,B975*I975,IF(C975&gt;0,C975*I975,IF(E975&gt;0,E975*F975,H975)))*Table11[[#This Row],[Percent of Time]]</f>
        <v>0</v>
      </c>
    </row>
    <row r="976" spans="5:10" x14ac:dyDescent="0.25">
      <c r="E976" s="100"/>
      <c r="F976" s="42"/>
      <c r="J976" s="8">
        <f>IF(B976&gt;0,B976*I976,IF(C976&gt;0,C976*I976,IF(E976&gt;0,E976*F976,H976)))*Table11[[#This Row],[Percent of Time]]</f>
        <v>0</v>
      </c>
    </row>
    <row r="977" spans="5:10" x14ac:dyDescent="0.25">
      <c r="E977" s="100"/>
      <c r="F977" s="42"/>
      <c r="J977" s="8">
        <f>IF(B977&gt;0,B977*I977,IF(C977&gt;0,C977*I977,IF(E977&gt;0,E977*F977,H977)))*Table11[[#This Row],[Percent of Time]]</f>
        <v>0</v>
      </c>
    </row>
    <row r="978" spans="5:10" x14ac:dyDescent="0.25">
      <c r="E978" s="100"/>
      <c r="F978" s="42"/>
      <c r="J978" s="8">
        <f>IF(B978&gt;0,B978*I978,IF(C978&gt;0,C978*I978,IF(E978&gt;0,E978*F978,H978)))*Table11[[#This Row],[Percent of Time]]</f>
        <v>0</v>
      </c>
    </row>
    <row r="979" spans="5:10" x14ac:dyDescent="0.25">
      <c r="E979" s="100"/>
      <c r="F979" s="42"/>
      <c r="J979" s="8">
        <f>IF(B979&gt;0,B979*I979,IF(C979&gt;0,C979*I979,IF(E979&gt;0,E979*F979,H979)))*Table11[[#This Row],[Percent of Time]]</f>
        <v>0</v>
      </c>
    </row>
    <row r="980" spans="5:10" x14ac:dyDescent="0.25">
      <c r="E980" s="100"/>
      <c r="F980" s="42"/>
      <c r="J980" s="8">
        <f>IF(B980&gt;0,B980*I980,IF(C980&gt;0,C980*I980,IF(E980&gt;0,E980*F980,H980)))*Table11[[#This Row],[Percent of Time]]</f>
        <v>0</v>
      </c>
    </row>
    <row r="981" spans="5:10" x14ac:dyDescent="0.25">
      <c r="E981" s="100"/>
      <c r="F981" s="42"/>
      <c r="J981" s="8">
        <f>IF(B981&gt;0,B981*I981,IF(C981&gt;0,C981*I981,IF(E981&gt;0,E981*F981,H981)))*Table11[[#This Row],[Percent of Time]]</f>
        <v>0</v>
      </c>
    </row>
    <row r="982" spans="5:10" x14ac:dyDescent="0.25">
      <c r="E982" s="100"/>
      <c r="F982" s="42"/>
      <c r="J982" s="8">
        <f>IF(B982&gt;0,B982*I982,IF(C982&gt;0,C982*I982,IF(E982&gt;0,E982*F982,H982)))*Table11[[#This Row],[Percent of Time]]</f>
        <v>0</v>
      </c>
    </row>
    <row r="983" spans="5:10" x14ac:dyDescent="0.25">
      <c r="E983" s="100"/>
      <c r="F983" s="42"/>
      <c r="J983" s="8">
        <f>IF(B983&gt;0,B983*I983,IF(C983&gt;0,C983*I983,IF(E983&gt;0,E983*F983,H983)))*Table11[[#This Row],[Percent of Time]]</f>
        <v>0</v>
      </c>
    </row>
    <row r="984" spans="5:10" x14ac:dyDescent="0.25">
      <c r="E984" s="100"/>
      <c r="F984" s="42"/>
      <c r="J984" s="8">
        <f>IF(B984&gt;0,B984*I984,IF(C984&gt;0,C984*I984,IF(E984&gt;0,E984*F984,H984)))*Table11[[#This Row],[Percent of Time]]</f>
        <v>0</v>
      </c>
    </row>
    <row r="985" spans="5:10" x14ac:dyDescent="0.25">
      <c r="E985" s="100"/>
      <c r="F985" s="42"/>
      <c r="J985" s="8">
        <f>IF(B985&gt;0,B985*I985,IF(C985&gt;0,C985*I985,IF(E985&gt;0,E985*F985,H985)))*Table11[[#This Row],[Percent of Time]]</f>
        <v>0</v>
      </c>
    </row>
    <row r="986" spans="5:10" x14ac:dyDescent="0.25">
      <c r="E986" s="100"/>
      <c r="F986" s="42"/>
      <c r="J986" s="8">
        <f>IF(B986&gt;0,B986*I986,IF(C986&gt;0,C986*I986,IF(E986&gt;0,E986*F986,H986)))*Table11[[#This Row],[Percent of Time]]</f>
        <v>0</v>
      </c>
    </row>
    <row r="987" spans="5:10" x14ac:dyDescent="0.25">
      <c r="E987" s="100"/>
      <c r="F987" s="42"/>
      <c r="J987" s="8">
        <f>IF(B987&gt;0,B987*I987,IF(C987&gt;0,C987*I987,IF(E987&gt;0,E987*F987,H987)))*Table11[[#This Row],[Percent of Time]]</f>
        <v>0</v>
      </c>
    </row>
    <row r="988" spans="5:10" x14ac:dyDescent="0.25">
      <c r="E988" s="100"/>
      <c r="F988" s="42"/>
      <c r="J988" s="8">
        <f>IF(B988&gt;0,B988*I988,IF(C988&gt;0,C988*I988,IF(E988&gt;0,E988*F988,H988)))*Table11[[#This Row],[Percent of Time]]</f>
        <v>0</v>
      </c>
    </row>
    <row r="989" spans="5:10" x14ac:dyDescent="0.25">
      <c r="E989" s="100"/>
      <c r="F989" s="42"/>
      <c r="J989" s="8">
        <f>IF(B989&gt;0,B989*I989,IF(C989&gt;0,C989*I989,IF(E989&gt;0,E989*F989,H989)))*Table11[[#This Row],[Percent of Time]]</f>
        <v>0</v>
      </c>
    </row>
    <row r="990" spans="5:10" x14ac:dyDescent="0.25">
      <c r="E990" s="100"/>
      <c r="F990" s="42"/>
      <c r="J990" s="8">
        <f>IF(B990&gt;0,B990*I990,IF(C990&gt;0,C990*I990,IF(E990&gt;0,E990*F990,H990)))*Table11[[#This Row],[Percent of Time]]</f>
        <v>0</v>
      </c>
    </row>
    <row r="991" spans="5:10" x14ac:dyDescent="0.25">
      <c r="E991" s="100"/>
      <c r="F991" s="42"/>
      <c r="J991" s="8">
        <f>IF(B991&gt;0,B991*I991,IF(C991&gt;0,C991*I991,IF(E991&gt;0,E991*F991,H991)))*Table11[[#This Row],[Percent of Time]]</f>
        <v>0</v>
      </c>
    </row>
    <row r="992" spans="5:10" x14ac:dyDescent="0.25">
      <c r="E992" s="100"/>
      <c r="F992" s="42"/>
      <c r="J992" s="8">
        <f>IF(B992&gt;0,B992*I992,IF(C992&gt;0,C992*I992,IF(E992&gt;0,E992*F992,H992)))*Table11[[#This Row],[Percent of Time]]</f>
        <v>0</v>
      </c>
    </row>
    <row r="993" spans="5:10" x14ac:dyDescent="0.25">
      <c r="E993" s="100"/>
      <c r="F993" s="42"/>
      <c r="J993" s="8">
        <f>IF(B993&gt;0,B993*I993,IF(C993&gt;0,C993*I993,IF(E993&gt;0,E993*F993,H993)))*Table11[[#This Row],[Percent of Time]]</f>
        <v>0</v>
      </c>
    </row>
    <row r="994" spans="5:10" x14ac:dyDescent="0.25">
      <c r="E994" s="100"/>
      <c r="F994" s="42"/>
      <c r="J994" s="8">
        <f>IF(B994&gt;0,B994*I994,IF(C994&gt;0,C994*I994,IF(E994&gt;0,E994*F994,H994)))*Table11[[#This Row],[Percent of Time]]</f>
        <v>0</v>
      </c>
    </row>
    <row r="995" spans="5:10" x14ac:dyDescent="0.25">
      <c r="E995" s="100"/>
      <c r="F995" s="42"/>
      <c r="J995" s="8">
        <f>IF(B995&gt;0,B995*I995,IF(C995&gt;0,C995*I995,IF(E995&gt;0,E995*F995,H995)))*Table11[[#This Row],[Percent of Time]]</f>
        <v>0</v>
      </c>
    </row>
    <row r="996" spans="5:10" x14ac:dyDescent="0.25">
      <c r="E996" s="100"/>
      <c r="F996" s="42"/>
      <c r="J996" s="8">
        <f>IF(B996&gt;0,B996*I996,IF(C996&gt;0,C996*I996,IF(E996&gt;0,E996*F996,H996)))*Table11[[#This Row],[Percent of Time]]</f>
        <v>0</v>
      </c>
    </row>
    <row r="997" spans="5:10" x14ac:dyDescent="0.25">
      <c r="E997" s="100"/>
      <c r="F997" s="42"/>
      <c r="J997" s="8">
        <f>IF(B997&gt;0,B997*I997,IF(C997&gt;0,C997*I997,IF(E997&gt;0,E997*F997,H997)))*Table11[[#This Row],[Percent of Time]]</f>
        <v>0</v>
      </c>
    </row>
    <row r="998" spans="5:10" x14ac:dyDescent="0.25">
      <c r="E998" s="100"/>
      <c r="F998" s="42"/>
      <c r="J998" s="8">
        <f>IF(B998&gt;0,B998*I998,IF(C998&gt;0,C998*I998,IF(E998&gt;0,E998*F998,H998)))*Table11[[#This Row],[Percent of Time]]</f>
        <v>0</v>
      </c>
    </row>
    <row r="999" spans="5:10" x14ac:dyDescent="0.25">
      <c r="E999" s="100"/>
      <c r="F999" s="42"/>
      <c r="J999" s="8">
        <f>IF(B999&gt;0,B999*I999,IF(C999&gt;0,C999*I999,IF(E999&gt;0,E999*F999,H999)))*Table11[[#This Row],[Percent of Time]]</f>
        <v>0</v>
      </c>
    </row>
    <row r="1000" spans="5:10" x14ac:dyDescent="0.25">
      <c r="E1000" s="100"/>
      <c r="F1000" s="42"/>
      <c r="J1000" s="8">
        <f>IF(B1000&gt;0,B1000*I1000,IF(C1000&gt;0,C1000*I1000,IF(E1000&gt;0,E1000*F1000,H1000)))*Table11[[#This Row],[Percent of Time]]</f>
        <v>0</v>
      </c>
    </row>
  </sheetData>
  <dataValidations count="1">
    <dataValidation type="list" allowBlank="1" showInputMessage="1" showErrorMessage="1" sqref="G5:G279">
      <formula1>"See backup"</formula1>
    </dataValidation>
  </dataValidations>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01"/>
  <sheetViews>
    <sheetView workbookViewId="0">
      <pane xSplit="1" ySplit="11" topLeftCell="B12" activePane="bottomRight" state="frozen"/>
      <selection pane="topRight" activeCell="B1" sqref="B1"/>
      <selection pane="bottomLeft" activeCell="A3" sqref="A3"/>
      <selection pane="bottomRight" activeCell="C18" sqref="C18"/>
    </sheetView>
  </sheetViews>
  <sheetFormatPr defaultRowHeight="15" x14ac:dyDescent="0.25"/>
  <cols>
    <col min="1" max="6" width="15.7109375" customWidth="1"/>
    <col min="8" max="13" width="15.7109375" customWidth="1"/>
    <col min="15" max="20" width="15.7109375" customWidth="1"/>
    <col min="22" max="27" width="15.7109375" customWidth="1"/>
    <col min="29" max="34" width="15.7109375" customWidth="1"/>
    <col min="36" max="41" width="15.7109375" customWidth="1"/>
  </cols>
  <sheetData>
    <row r="1" spans="1:41" ht="15.75" thickTop="1" x14ac:dyDescent="0.25">
      <c r="A1" s="15" t="s">
        <v>0</v>
      </c>
      <c r="B1" s="134">
        <f>SSIDs!B1</f>
        <v>0</v>
      </c>
      <c r="C1" s="134"/>
      <c r="D1" s="135"/>
    </row>
    <row r="2" spans="1:41" ht="15.75" thickBot="1" x14ac:dyDescent="0.3">
      <c r="A2" s="49" t="s">
        <v>1</v>
      </c>
      <c r="B2" s="143">
        <f>SSIDs!B2</f>
        <v>0</v>
      </c>
      <c r="C2" s="143"/>
      <c r="D2" s="152"/>
    </row>
    <row r="3" spans="1:41" s="52" customFormat="1" ht="15.75" thickTop="1" x14ac:dyDescent="0.25">
      <c r="A3" s="153" t="s">
        <v>121</v>
      </c>
      <c r="B3" s="154"/>
      <c r="C3" s="154"/>
      <c r="D3" s="154"/>
      <c r="E3" s="154"/>
      <c r="F3" s="155"/>
      <c r="G3" s="151"/>
      <c r="H3" s="144" t="s">
        <v>137</v>
      </c>
      <c r="I3" s="145"/>
      <c r="J3" s="145"/>
      <c r="K3" s="145"/>
      <c r="L3" s="145"/>
      <c r="M3" s="146"/>
      <c r="N3" s="147"/>
      <c r="O3" s="144" t="s">
        <v>139</v>
      </c>
      <c r="P3" s="145"/>
      <c r="Q3" s="145"/>
      <c r="R3" s="145"/>
      <c r="S3" s="145"/>
      <c r="T3" s="146"/>
      <c r="U3" s="147"/>
      <c r="V3" s="144" t="s">
        <v>8</v>
      </c>
      <c r="W3" s="145"/>
      <c r="X3" s="145"/>
      <c r="Y3" s="145"/>
      <c r="Z3" s="145"/>
      <c r="AA3" s="146"/>
      <c r="AB3" s="147"/>
      <c r="AC3" s="144" t="s">
        <v>48</v>
      </c>
      <c r="AD3" s="145"/>
      <c r="AE3" s="145"/>
      <c r="AF3" s="145"/>
      <c r="AG3" s="145"/>
      <c r="AH3" s="146"/>
      <c r="AI3" s="147"/>
      <c r="AJ3" s="144" t="s">
        <v>114</v>
      </c>
      <c r="AK3" s="145"/>
      <c r="AL3" s="145"/>
      <c r="AM3" s="145"/>
      <c r="AN3" s="145"/>
      <c r="AO3" s="146"/>
    </row>
    <row r="4" spans="1:41" s="52" customFormat="1" x14ac:dyDescent="0.25">
      <c r="A4" s="53"/>
      <c r="B4" s="87" t="s">
        <v>119</v>
      </c>
      <c r="C4" s="54">
        <v>1020</v>
      </c>
      <c r="D4" s="55"/>
      <c r="E4" s="55"/>
      <c r="F4" s="56"/>
      <c r="G4" s="151"/>
      <c r="H4" s="57"/>
      <c r="I4" s="87" t="s">
        <v>119</v>
      </c>
      <c r="J4" s="54">
        <v>1020</v>
      </c>
      <c r="K4" s="58"/>
      <c r="L4" s="58"/>
      <c r="M4" s="59"/>
      <c r="N4" s="147"/>
      <c r="O4" s="57"/>
      <c r="P4" s="93" t="s">
        <v>119</v>
      </c>
      <c r="Q4" s="54">
        <v>1020</v>
      </c>
      <c r="R4" s="58"/>
      <c r="S4" s="58"/>
      <c r="T4" s="59"/>
      <c r="U4" s="147"/>
      <c r="V4" s="57"/>
      <c r="W4" s="54" t="s">
        <v>119</v>
      </c>
      <c r="X4" s="54">
        <v>1020</v>
      </c>
      <c r="Y4" s="58"/>
      <c r="Z4" s="58"/>
      <c r="AA4" s="59"/>
      <c r="AB4" s="147"/>
      <c r="AC4" s="57"/>
      <c r="AD4" s="54" t="s">
        <v>119</v>
      </c>
      <c r="AE4" s="54">
        <v>1020</v>
      </c>
      <c r="AF4" s="58"/>
      <c r="AG4" s="58"/>
      <c r="AH4" s="59"/>
      <c r="AI4" s="147"/>
      <c r="AJ4" s="57"/>
      <c r="AK4" s="87" t="s">
        <v>119</v>
      </c>
      <c r="AL4" s="54">
        <v>1020</v>
      </c>
      <c r="AM4" s="58"/>
      <c r="AN4" s="58"/>
      <c r="AO4" s="59"/>
    </row>
    <row r="5" spans="1:41" s="52" customFormat="1" x14ac:dyDescent="0.25">
      <c r="A5" s="57"/>
      <c r="B5" s="83" t="s">
        <v>133</v>
      </c>
      <c r="C5" s="88" t="e">
        <f>(SUM(Table13[[Wages ]]))/$C$8</f>
        <v>#DIV/0!</v>
      </c>
      <c r="D5" s="58"/>
      <c r="E5" s="58"/>
      <c r="F5" s="59"/>
      <c r="G5" s="151"/>
      <c r="H5" s="57"/>
      <c r="I5" s="84" t="s">
        <v>133</v>
      </c>
      <c r="J5" s="90" t="e">
        <f>(SUM(Table14[[Wages ]]))/$J$8</f>
        <v>#DIV/0!</v>
      </c>
      <c r="K5" s="58"/>
      <c r="L5" s="58"/>
      <c r="M5" s="59"/>
      <c r="N5" s="147"/>
      <c r="O5" s="57"/>
      <c r="P5" s="94" t="s">
        <v>133</v>
      </c>
      <c r="Q5" s="90" t="e">
        <f>(SUM(Table15[[Wages ]]))/Q8</f>
        <v>#DIV/0!</v>
      </c>
      <c r="R5" s="58"/>
      <c r="S5" s="58"/>
      <c r="T5" s="59"/>
      <c r="U5" s="147"/>
      <c r="V5" s="57"/>
      <c r="W5" s="84" t="s">
        <v>133</v>
      </c>
      <c r="X5" s="86" t="e">
        <f>SUM(Table16[[Wages ]])/X8</f>
        <v>#DIV/0!</v>
      </c>
      <c r="Y5" s="58"/>
      <c r="Z5" s="58"/>
      <c r="AA5" s="59"/>
      <c r="AB5" s="147"/>
      <c r="AC5" s="57"/>
      <c r="AD5" s="84" t="s">
        <v>133</v>
      </c>
      <c r="AE5" s="86" t="e">
        <f>SUM(Table17[[Wages ]])/AE8</f>
        <v>#DIV/0!</v>
      </c>
      <c r="AF5" s="58"/>
      <c r="AG5" s="58"/>
      <c r="AH5" s="59"/>
      <c r="AI5" s="147"/>
      <c r="AJ5" s="57"/>
      <c r="AK5" s="95" t="s">
        <v>133</v>
      </c>
      <c r="AL5" s="92" t="e">
        <f>SUM(Table18[[Wages ]])/AL8</f>
        <v>#DIV/0!</v>
      </c>
      <c r="AM5" s="58"/>
      <c r="AN5" s="58"/>
      <c r="AO5" s="59"/>
    </row>
    <row r="6" spans="1:41" s="52" customFormat="1" x14ac:dyDescent="0.25">
      <c r="A6" s="57"/>
      <c r="B6" s="83" t="s">
        <v>134</v>
      </c>
      <c r="C6" s="88" t="e">
        <f>(SUM(Table13[Benefits]))/$C$8</f>
        <v>#DIV/0!</v>
      </c>
      <c r="D6" s="58"/>
      <c r="E6" s="58"/>
      <c r="F6" s="59"/>
      <c r="G6" s="151"/>
      <c r="H6" s="57"/>
      <c r="I6" s="84" t="s">
        <v>134</v>
      </c>
      <c r="J6" s="90" t="e">
        <f>(SUM(Table14[Benefits]))/$J$8</f>
        <v>#DIV/0!</v>
      </c>
      <c r="K6" s="58"/>
      <c r="L6" s="58"/>
      <c r="M6" s="59"/>
      <c r="N6" s="147"/>
      <c r="O6" s="57"/>
      <c r="P6" s="94" t="s">
        <v>134</v>
      </c>
      <c r="Q6" s="90" t="e">
        <f>SUM(Table15[Benefits])/Q8</f>
        <v>#DIV/0!</v>
      </c>
      <c r="R6" s="58"/>
      <c r="S6" s="58"/>
      <c r="T6" s="59"/>
      <c r="U6" s="147"/>
      <c r="V6" s="57"/>
      <c r="W6" s="84" t="s">
        <v>134</v>
      </c>
      <c r="X6" s="86" t="e">
        <f>SUM(Table16[Benefits])/X8</f>
        <v>#DIV/0!</v>
      </c>
      <c r="Y6" s="58"/>
      <c r="Z6" s="58"/>
      <c r="AA6" s="59"/>
      <c r="AB6" s="147"/>
      <c r="AC6" s="57"/>
      <c r="AD6" s="84" t="s">
        <v>134</v>
      </c>
      <c r="AE6" s="86" t="e">
        <f>SUM(Table17[Benefits])/AE8</f>
        <v>#DIV/0!</v>
      </c>
      <c r="AF6" s="58"/>
      <c r="AG6" s="58"/>
      <c r="AH6" s="59"/>
      <c r="AI6" s="147"/>
      <c r="AJ6" s="57"/>
      <c r="AK6" s="95" t="s">
        <v>134</v>
      </c>
      <c r="AL6" s="92" t="e">
        <f>SUM(Table18[Benefits])/AL8</f>
        <v>#DIV/0!</v>
      </c>
      <c r="AM6" s="58"/>
      <c r="AN6" s="58"/>
      <c r="AO6" s="59"/>
    </row>
    <row r="7" spans="1:41" s="52" customFormat="1" x14ac:dyDescent="0.25">
      <c r="A7" s="57"/>
      <c r="B7" s="83" t="s">
        <v>135</v>
      </c>
      <c r="C7" s="88" t="e">
        <f>(SUM(Table13[Total]))/$C$8</f>
        <v>#DIV/0!</v>
      </c>
      <c r="D7" s="58"/>
      <c r="E7" s="58"/>
      <c r="F7" s="59"/>
      <c r="G7" s="151"/>
      <c r="H7" s="57"/>
      <c r="I7" s="84" t="s">
        <v>135</v>
      </c>
      <c r="J7" s="90" t="e">
        <f>(SUM(Table14[Total]))/$J$8</f>
        <v>#DIV/0!</v>
      </c>
      <c r="K7" s="58"/>
      <c r="L7" s="58"/>
      <c r="M7" s="59"/>
      <c r="N7" s="147"/>
      <c r="O7" s="57"/>
      <c r="P7" s="94" t="s">
        <v>135</v>
      </c>
      <c r="Q7" s="90" t="e">
        <f>SUM(Table15[Total])/Q8</f>
        <v>#DIV/0!</v>
      </c>
      <c r="R7" s="58"/>
      <c r="S7" s="58"/>
      <c r="T7" s="59"/>
      <c r="U7" s="147"/>
      <c r="V7" s="57"/>
      <c r="W7" s="84" t="s">
        <v>135</v>
      </c>
      <c r="X7" s="86" t="e">
        <f>SUM(Table16[Total])/X8</f>
        <v>#DIV/0!</v>
      </c>
      <c r="Y7" s="58"/>
      <c r="Z7" s="58"/>
      <c r="AA7" s="59"/>
      <c r="AB7" s="147"/>
      <c r="AC7" s="57"/>
      <c r="AD7" s="84" t="s">
        <v>135</v>
      </c>
      <c r="AE7" s="86" t="e">
        <f>SUM(Table17[Total])/AE8</f>
        <v>#DIV/0!</v>
      </c>
      <c r="AF7" s="58"/>
      <c r="AG7" s="58"/>
      <c r="AH7" s="59"/>
      <c r="AI7" s="147"/>
      <c r="AJ7" s="57"/>
      <c r="AK7" s="95" t="s">
        <v>135</v>
      </c>
      <c r="AL7" s="92" t="e">
        <f>SUM(Table18[Total])/AL8</f>
        <v>#DIV/0!</v>
      </c>
      <c r="AM7" s="58"/>
      <c r="AN7" s="58"/>
      <c r="AO7" s="59"/>
    </row>
    <row r="8" spans="1:41" s="52" customFormat="1" x14ac:dyDescent="0.25">
      <c r="A8" s="57"/>
      <c r="B8" s="83" t="s">
        <v>54</v>
      </c>
      <c r="C8" s="89">
        <f>SUM(C12:C1000)</f>
        <v>0</v>
      </c>
      <c r="D8" s="58"/>
      <c r="E8" s="58"/>
      <c r="F8" s="59"/>
      <c r="G8" s="151"/>
      <c r="H8" s="57"/>
      <c r="I8" s="84" t="s">
        <v>54</v>
      </c>
      <c r="J8" s="91">
        <f>SUM(Table14[FTE])</f>
        <v>0</v>
      </c>
      <c r="K8" s="58"/>
      <c r="L8" s="58"/>
      <c r="M8" s="59"/>
      <c r="N8" s="147"/>
      <c r="O8" s="57"/>
      <c r="P8" s="94" t="s">
        <v>54</v>
      </c>
      <c r="Q8" s="85">
        <f>SUM(Table15[FTE])</f>
        <v>0</v>
      </c>
      <c r="R8" s="58"/>
      <c r="S8" s="58"/>
      <c r="T8" s="59"/>
      <c r="U8" s="147"/>
      <c r="V8" s="57"/>
      <c r="W8" s="84" t="s">
        <v>54</v>
      </c>
      <c r="X8" s="85">
        <f>SUM(Table16[FTE])</f>
        <v>0</v>
      </c>
      <c r="Y8" s="58"/>
      <c r="Z8" s="58"/>
      <c r="AA8" s="59"/>
      <c r="AB8" s="147"/>
      <c r="AC8" s="57"/>
      <c r="AD8" s="84" t="s">
        <v>54</v>
      </c>
      <c r="AE8" s="85">
        <f>SUM(Table17[FTE])</f>
        <v>0</v>
      </c>
      <c r="AF8" s="58"/>
      <c r="AG8" s="58"/>
      <c r="AH8" s="59"/>
      <c r="AI8" s="147"/>
      <c r="AJ8" s="57"/>
      <c r="AK8" s="95" t="s">
        <v>54</v>
      </c>
      <c r="AL8" s="91">
        <f>SUM(Table18[FTE])</f>
        <v>0</v>
      </c>
      <c r="AM8" s="58"/>
      <c r="AN8" s="58"/>
      <c r="AO8" s="59"/>
    </row>
    <row r="9" spans="1:41" s="52" customFormat="1" x14ac:dyDescent="0.25">
      <c r="A9" s="57"/>
      <c r="B9" s="83" t="s">
        <v>120</v>
      </c>
      <c r="C9" s="88" t="e">
        <f>$C$7/$C$4</f>
        <v>#DIV/0!</v>
      </c>
      <c r="D9" s="58"/>
      <c r="E9" s="58"/>
      <c r="F9" s="59"/>
      <c r="G9" s="151"/>
      <c r="H9" s="57"/>
      <c r="I9" s="84" t="s">
        <v>120</v>
      </c>
      <c r="J9" s="92" t="e">
        <f>$J$7/$J$4</f>
        <v>#DIV/0!</v>
      </c>
      <c r="K9" s="58"/>
      <c r="L9" s="58"/>
      <c r="M9" s="59"/>
      <c r="N9" s="147"/>
      <c r="O9" s="57"/>
      <c r="P9" s="94" t="s">
        <v>120</v>
      </c>
      <c r="Q9" s="86" t="e">
        <f>Q7/Q4</f>
        <v>#DIV/0!</v>
      </c>
      <c r="R9" s="58"/>
      <c r="S9" s="58"/>
      <c r="T9" s="59"/>
      <c r="U9" s="147"/>
      <c r="V9" s="57"/>
      <c r="W9" s="84" t="s">
        <v>120</v>
      </c>
      <c r="X9" s="86" t="e">
        <f>X7/X4</f>
        <v>#DIV/0!</v>
      </c>
      <c r="Y9" s="58"/>
      <c r="Z9" s="58"/>
      <c r="AA9" s="59"/>
      <c r="AB9" s="147"/>
      <c r="AC9" s="57"/>
      <c r="AD9" s="84" t="s">
        <v>120</v>
      </c>
      <c r="AE9" s="86" t="e">
        <f>AE7/AE4</f>
        <v>#DIV/0!</v>
      </c>
      <c r="AF9" s="58"/>
      <c r="AG9" s="58"/>
      <c r="AH9" s="59"/>
      <c r="AI9" s="147"/>
      <c r="AJ9" s="57"/>
      <c r="AK9" s="95" t="s">
        <v>120</v>
      </c>
      <c r="AL9" s="92" t="e">
        <f>AL7/AL4</f>
        <v>#DIV/0!</v>
      </c>
      <c r="AM9" s="58"/>
      <c r="AN9" s="58"/>
      <c r="AO9" s="59"/>
    </row>
    <row r="10" spans="1:41" x14ac:dyDescent="0.25">
      <c r="A10" s="156" t="s">
        <v>136</v>
      </c>
      <c r="B10" s="157"/>
      <c r="C10" s="157"/>
      <c r="D10" s="157"/>
      <c r="E10" s="157"/>
      <c r="F10" s="158"/>
      <c r="G10" s="151"/>
      <c r="H10" s="148" t="s">
        <v>138</v>
      </c>
      <c r="I10" s="149"/>
      <c r="J10" s="149"/>
      <c r="K10" s="149"/>
      <c r="L10" s="149"/>
      <c r="M10" s="150"/>
      <c r="N10" s="147"/>
      <c r="O10" s="148" t="s">
        <v>140</v>
      </c>
      <c r="P10" s="149"/>
      <c r="Q10" s="149"/>
      <c r="R10" s="149"/>
      <c r="S10" s="149"/>
      <c r="T10" s="150"/>
      <c r="U10" s="147"/>
      <c r="V10" s="148" t="s">
        <v>141</v>
      </c>
      <c r="W10" s="149"/>
      <c r="X10" s="149"/>
      <c r="Y10" s="149"/>
      <c r="Z10" s="149"/>
      <c r="AA10" s="150"/>
      <c r="AB10" s="147"/>
      <c r="AC10" s="148" t="s">
        <v>142</v>
      </c>
      <c r="AD10" s="149"/>
      <c r="AE10" s="149"/>
      <c r="AF10" s="149"/>
      <c r="AG10" s="149"/>
      <c r="AH10" s="150"/>
      <c r="AI10" s="147"/>
      <c r="AJ10" s="148" t="s">
        <v>143</v>
      </c>
      <c r="AK10" s="149"/>
      <c r="AL10" s="149"/>
      <c r="AM10" s="149"/>
      <c r="AN10" s="149"/>
      <c r="AO10" s="150"/>
    </row>
    <row r="11" spans="1:41" x14ac:dyDescent="0.25">
      <c r="A11" s="73" t="s">
        <v>2</v>
      </c>
      <c r="B11" s="74" t="s">
        <v>3</v>
      </c>
      <c r="C11" s="75" t="s">
        <v>54</v>
      </c>
      <c r="D11" s="74" t="s">
        <v>116</v>
      </c>
      <c r="E11" s="74" t="s">
        <v>117</v>
      </c>
      <c r="F11" s="76" t="s">
        <v>118</v>
      </c>
      <c r="G11" s="151"/>
      <c r="H11" s="51" t="s">
        <v>2</v>
      </c>
      <c r="I11" s="79" t="s">
        <v>3</v>
      </c>
      <c r="J11" s="80" t="s">
        <v>54</v>
      </c>
      <c r="K11" s="79" t="s">
        <v>116</v>
      </c>
      <c r="L11" s="79" t="s">
        <v>117</v>
      </c>
      <c r="M11" s="50" t="s">
        <v>118</v>
      </c>
      <c r="N11" s="147"/>
      <c r="O11" s="51" t="s">
        <v>2</v>
      </c>
      <c r="P11" s="79" t="s">
        <v>3</v>
      </c>
      <c r="Q11" s="80" t="s">
        <v>54</v>
      </c>
      <c r="R11" s="79" t="s">
        <v>116</v>
      </c>
      <c r="S11" s="79" t="s">
        <v>117</v>
      </c>
      <c r="T11" s="50" t="s">
        <v>118</v>
      </c>
      <c r="U11" s="147"/>
      <c r="V11" s="51" t="s">
        <v>2</v>
      </c>
      <c r="W11" s="79" t="s">
        <v>3</v>
      </c>
      <c r="X11" s="80" t="s">
        <v>54</v>
      </c>
      <c r="Y11" s="79" t="s">
        <v>116</v>
      </c>
      <c r="Z11" s="79" t="s">
        <v>117</v>
      </c>
      <c r="AA11" s="50" t="s">
        <v>118</v>
      </c>
      <c r="AB11" s="147"/>
      <c r="AC11" s="51" t="s">
        <v>2</v>
      </c>
      <c r="AD11" s="79" t="s">
        <v>3</v>
      </c>
      <c r="AE11" s="80" t="s">
        <v>54</v>
      </c>
      <c r="AF11" s="79" t="s">
        <v>116</v>
      </c>
      <c r="AG11" s="79" t="s">
        <v>117</v>
      </c>
      <c r="AH11" s="50" t="s">
        <v>118</v>
      </c>
      <c r="AI11" s="147"/>
      <c r="AJ11" s="51" t="s">
        <v>2</v>
      </c>
      <c r="AK11" s="79" t="s">
        <v>3</v>
      </c>
      <c r="AL11" s="80" t="s">
        <v>54</v>
      </c>
      <c r="AM11" s="79" t="s">
        <v>116</v>
      </c>
      <c r="AN11" s="79" t="s">
        <v>117</v>
      </c>
      <c r="AO11" s="50" t="s">
        <v>118</v>
      </c>
    </row>
    <row r="12" spans="1:41" x14ac:dyDescent="0.25">
      <c r="A12" s="70"/>
      <c r="B12" s="58"/>
      <c r="C12" s="65"/>
      <c r="D12" s="66"/>
      <c r="E12" s="66"/>
      <c r="F12" s="72">
        <f>SUM(D12:E12)</f>
        <v>0</v>
      </c>
      <c r="G12" s="151"/>
      <c r="H12" s="77"/>
      <c r="I12" s="60"/>
      <c r="J12" s="61"/>
      <c r="K12" s="62"/>
      <c r="L12" s="66"/>
      <c r="M12" s="78">
        <f>SUM(K12:L12)</f>
        <v>0</v>
      </c>
      <c r="N12" s="147"/>
      <c r="O12" s="77"/>
      <c r="P12" s="60"/>
      <c r="Q12" s="61"/>
      <c r="R12" s="62"/>
      <c r="S12" s="62"/>
      <c r="T12" s="78">
        <f>SUM(R12:S12)</f>
        <v>0</v>
      </c>
      <c r="U12" s="147"/>
      <c r="V12" s="77"/>
      <c r="W12" s="60"/>
      <c r="X12" s="61"/>
      <c r="Y12" s="62"/>
      <c r="Z12" s="62"/>
      <c r="AA12" s="78">
        <f>SUM(Y12:Z12)</f>
        <v>0</v>
      </c>
      <c r="AB12" s="147"/>
      <c r="AC12" s="77"/>
      <c r="AD12" s="60"/>
      <c r="AE12" s="61"/>
      <c r="AF12" s="62"/>
      <c r="AG12" s="62"/>
      <c r="AH12" s="78"/>
      <c r="AI12" s="147"/>
      <c r="AJ12" s="77"/>
      <c r="AK12" s="60"/>
      <c r="AL12" s="61"/>
      <c r="AM12" s="62"/>
      <c r="AN12" s="62"/>
      <c r="AO12" s="78"/>
    </row>
    <row r="13" spans="1:41" x14ac:dyDescent="0.25">
      <c r="A13" s="70"/>
      <c r="B13" s="58"/>
      <c r="C13" s="65"/>
      <c r="D13" s="66"/>
      <c r="E13" s="66"/>
      <c r="F13" s="72">
        <f t="shared" ref="F13:F76" si="0">SUM(D13:E13)</f>
        <v>0</v>
      </c>
      <c r="G13" s="151"/>
      <c r="H13" s="77"/>
      <c r="I13" s="60"/>
      <c r="J13" s="61"/>
      <c r="K13" s="62"/>
      <c r="L13" s="66"/>
      <c r="M13" s="78">
        <f t="shared" ref="M13:M76" si="1">SUM(K13:L13)</f>
        <v>0</v>
      </c>
      <c r="N13" s="147"/>
      <c r="O13" s="77"/>
      <c r="P13" s="60"/>
      <c r="Q13" s="61"/>
      <c r="R13" s="62"/>
      <c r="S13" s="62"/>
      <c r="T13" s="78">
        <f t="shared" ref="T13:T76" si="2">SUM(R13:S13)</f>
        <v>0</v>
      </c>
      <c r="U13" s="147"/>
      <c r="V13" s="77"/>
      <c r="W13" s="60"/>
      <c r="X13" s="61"/>
      <c r="Y13" s="62"/>
      <c r="Z13" s="62"/>
      <c r="AA13" s="78">
        <f t="shared" ref="AA13:AA76" si="3">SUM(Y13:Z13)</f>
        <v>0</v>
      </c>
      <c r="AB13" s="147"/>
      <c r="AC13" s="77"/>
      <c r="AD13" s="60"/>
      <c r="AE13" s="61"/>
      <c r="AF13" s="62"/>
      <c r="AG13" s="62"/>
      <c r="AH13" s="78"/>
      <c r="AI13" s="147"/>
      <c r="AJ13" s="77"/>
      <c r="AK13" s="60"/>
      <c r="AL13" s="61"/>
      <c r="AM13" s="62"/>
      <c r="AN13" s="62"/>
      <c r="AO13" s="78"/>
    </row>
    <row r="14" spans="1:41" x14ac:dyDescent="0.25">
      <c r="A14" s="70"/>
      <c r="B14" s="58"/>
      <c r="C14" s="65"/>
      <c r="D14" s="66"/>
      <c r="E14" s="66"/>
      <c r="F14" s="72">
        <f t="shared" si="0"/>
        <v>0</v>
      </c>
      <c r="G14" s="151"/>
      <c r="H14" s="77"/>
      <c r="I14" s="60"/>
      <c r="J14" s="61"/>
      <c r="K14" s="62"/>
      <c r="L14" s="66"/>
      <c r="M14" s="78">
        <f t="shared" si="1"/>
        <v>0</v>
      </c>
      <c r="N14" s="147"/>
      <c r="O14" s="77"/>
      <c r="P14" s="60"/>
      <c r="Q14" s="61"/>
      <c r="R14" s="62"/>
      <c r="S14" s="62"/>
      <c r="T14" s="78">
        <f t="shared" si="2"/>
        <v>0</v>
      </c>
      <c r="U14" s="147"/>
      <c r="V14" s="77"/>
      <c r="W14" s="60"/>
      <c r="X14" s="61"/>
      <c r="Y14" s="62"/>
      <c r="Z14" s="62"/>
      <c r="AA14" s="78">
        <f t="shared" si="3"/>
        <v>0</v>
      </c>
      <c r="AB14" s="147"/>
      <c r="AC14" s="77"/>
      <c r="AD14" s="60"/>
      <c r="AE14" s="61"/>
      <c r="AF14" s="62"/>
      <c r="AG14" s="62"/>
      <c r="AH14" s="78"/>
      <c r="AI14" s="147"/>
      <c r="AJ14" s="77"/>
      <c r="AK14" s="60"/>
      <c r="AL14" s="61"/>
      <c r="AM14" s="62"/>
      <c r="AN14" s="62"/>
      <c r="AO14" s="78"/>
    </row>
    <row r="15" spans="1:41" x14ac:dyDescent="0.25">
      <c r="A15" s="70"/>
      <c r="B15" s="58"/>
      <c r="C15" s="65"/>
      <c r="D15" s="66"/>
      <c r="E15" s="66"/>
      <c r="F15" s="72">
        <f t="shared" si="0"/>
        <v>0</v>
      </c>
      <c r="G15" s="151"/>
      <c r="H15" s="77"/>
      <c r="I15" s="60"/>
      <c r="J15" s="61"/>
      <c r="K15" s="62"/>
      <c r="L15" s="66"/>
      <c r="M15" s="78">
        <f t="shared" si="1"/>
        <v>0</v>
      </c>
      <c r="N15" s="147"/>
      <c r="O15" s="77"/>
      <c r="P15" s="60"/>
      <c r="Q15" s="61"/>
      <c r="R15" s="62"/>
      <c r="S15" s="62"/>
      <c r="T15" s="78">
        <f t="shared" si="2"/>
        <v>0</v>
      </c>
      <c r="U15" s="147"/>
      <c r="V15" s="77"/>
      <c r="W15" s="60"/>
      <c r="X15" s="61"/>
      <c r="Y15" s="62"/>
      <c r="Z15" s="62"/>
      <c r="AA15" s="78">
        <f t="shared" si="3"/>
        <v>0</v>
      </c>
      <c r="AB15" s="147"/>
      <c r="AC15" s="77"/>
      <c r="AD15" s="60"/>
      <c r="AE15" s="61"/>
      <c r="AF15" s="62"/>
      <c r="AG15" s="62"/>
      <c r="AH15" s="78"/>
      <c r="AI15" s="147"/>
      <c r="AJ15" s="77"/>
      <c r="AK15" s="60"/>
      <c r="AL15" s="61"/>
      <c r="AM15" s="62"/>
      <c r="AN15" s="62"/>
      <c r="AO15" s="78"/>
    </row>
    <row r="16" spans="1:41" x14ac:dyDescent="0.25">
      <c r="A16" s="70"/>
      <c r="B16" s="58"/>
      <c r="C16" s="65"/>
      <c r="D16" s="66"/>
      <c r="E16" s="66"/>
      <c r="F16" s="72">
        <f t="shared" si="0"/>
        <v>0</v>
      </c>
      <c r="G16" s="151"/>
      <c r="H16" s="77"/>
      <c r="I16" s="60"/>
      <c r="J16" s="61"/>
      <c r="K16" s="62"/>
      <c r="L16" s="66"/>
      <c r="M16" s="78">
        <f t="shared" si="1"/>
        <v>0</v>
      </c>
      <c r="N16" s="147"/>
      <c r="O16" s="77"/>
      <c r="P16" s="60"/>
      <c r="Q16" s="61"/>
      <c r="R16" s="62"/>
      <c r="S16" s="62"/>
      <c r="T16" s="78">
        <f t="shared" si="2"/>
        <v>0</v>
      </c>
      <c r="U16" s="147"/>
      <c r="V16" s="77"/>
      <c r="W16" s="60"/>
      <c r="X16" s="61"/>
      <c r="Y16" s="62"/>
      <c r="Z16" s="62"/>
      <c r="AA16" s="78">
        <f t="shared" si="3"/>
        <v>0</v>
      </c>
      <c r="AB16" s="147"/>
      <c r="AC16" s="77"/>
      <c r="AD16" s="60"/>
      <c r="AE16" s="61"/>
      <c r="AF16" s="62"/>
      <c r="AG16" s="62"/>
      <c r="AH16" s="78"/>
      <c r="AI16" s="147"/>
      <c r="AJ16" s="77"/>
      <c r="AK16" s="60"/>
      <c r="AL16" s="61"/>
      <c r="AM16" s="62"/>
      <c r="AN16" s="62"/>
      <c r="AO16" s="78"/>
    </row>
    <row r="17" spans="1:41" x14ac:dyDescent="0.25">
      <c r="A17" s="70"/>
      <c r="B17" s="58"/>
      <c r="C17" s="65"/>
      <c r="D17" s="66"/>
      <c r="E17" s="66"/>
      <c r="F17" s="72">
        <f t="shared" si="0"/>
        <v>0</v>
      </c>
      <c r="G17" s="151"/>
      <c r="H17" s="77"/>
      <c r="I17" s="60"/>
      <c r="J17" s="61"/>
      <c r="K17" s="62"/>
      <c r="L17" s="66"/>
      <c r="M17" s="78">
        <f t="shared" si="1"/>
        <v>0</v>
      </c>
      <c r="N17" s="147"/>
      <c r="O17" s="77"/>
      <c r="P17" s="60"/>
      <c r="Q17" s="61"/>
      <c r="R17" s="62"/>
      <c r="S17" s="62"/>
      <c r="T17" s="78">
        <f t="shared" si="2"/>
        <v>0</v>
      </c>
      <c r="U17" s="147"/>
      <c r="V17" s="77"/>
      <c r="W17" s="60"/>
      <c r="X17" s="61"/>
      <c r="Y17" s="62"/>
      <c r="Z17" s="62"/>
      <c r="AA17" s="78">
        <f t="shared" si="3"/>
        <v>0</v>
      </c>
      <c r="AB17" s="147"/>
      <c r="AC17" s="77"/>
      <c r="AD17" s="60"/>
      <c r="AE17" s="61"/>
      <c r="AF17" s="62"/>
      <c r="AG17" s="62"/>
      <c r="AH17" s="78"/>
      <c r="AI17" s="147"/>
      <c r="AJ17" s="77"/>
      <c r="AK17" s="60"/>
      <c r="AL17" s="61"/>
      <c r="AM17" s="62"/>
      <c r="AN17" s="62"/>
      <c r="AO17" s="78"/>
    </row>
    <row r="18" spans="1:41" x14ac:dyDescent="0.25">
      <c r="A18" s="70"/>
      <c r="B18" s="58"/>
      <c r="C18" s="67"/>
      <c r="D18" s="66"/>
      <c r="E18" s="66"/>
      <c r="F18" s="72">
        <f t="shared" si="0"/>
        <v>0</v>
      </c>
      <c r="G18" s="151"/>
      <c r="H18" s="77"/>
      <c r="I18" s="60"/>
      <c r="J18" s="63"/>
      <c r="K18" s="62"/>
      <c r="L18" s="66"/>
      <c r="M18" s="78">
        <f t="shared" si="1"/>
        <v>0</v>
      </c>
      <c r="N18" s="147"/>
      <c r="O18" s="77"/>
      <c r="P18" s="60"/>
      <c r="Q18" s="63"/>
      <c r="R18" s="62"/>
      <c r="S18" s="62"/>
      <c r="T18" s="78">
        <f t="shared" si="2"/>
        <v>0</v>
      </c>
      <c r="U18" s="147"/>
      <c r="V18" s="77"/>
      <c r="W18" s="60"/>
      <c r="X18" s="63"/>
      <c r="Y18" s="62"/>
      <c r="Z18" s="62"/>
      <c r="AA18" s="78">
        <f t="shared" si="3"/>
        <v>0</v>
      </c>
      <c r="AB18" s="147"/>
      <c r="AC18" s="77"/>
      <c r="AD18" s="60"/>
      <c r="AE18" s="63"/>
      <c r="AF18" s="62"/>
      <c r="AG18" s="62"/>
      <c r="AH18" s="78">
        <f t="shared" ref="AH18:AH76" si="4">SUM(AF18:AG18)</f>
        <v>0</v>
      </c>
      <c r="AI18" s="147"/>
      <c r="AJ18" s="77"/>
      <c r="AK18" s="60"/>
      <c r="AL18" s="63"/>
      <c r="AM18" s="62"/>
      <c r="AN18" s="62"/>
      <c r="AO18" s="78">
        <f t="shared" ref="AO18:AO76" si="5">SUM(AM18:AN18)</f>
        <v>0</v>
      </c>
    </row>
    <row r="19" spans="1:41" x14ac:dyDescent="0.25">
      <c r="A19" s="70"/>
      <c r="B19" s="58"/>
      <c r="C19" s="58"/>
      <c r="D19" s="58"/>
      <c r="E19" s="58"/>
      <c r="F19" s="72">
        <f t="shared" si="0"/>
        <v>0</v>
      </c>
      <c r="G19" s="151"/>
      <c r="H19" s="77"/>
      <c r="I19" s="60"/>
      <c r="J19" s="60"/>
      <c r="K19" s="60"/>
      <c r="L19" s="60"/>
      <c r="M19" s="78">
        <f t="shared" si="1"/>
        <v>0</v>
      </c>
      <c r="N19" s="147"/>
      <c r="O19" s="77"/>
      <c r="P19" s="60"/>
      <c r="Q19" s="60"/>
      <c r="R19" s="60"/>
      <c r="S19" s="60"/>
      <c r="T19" s="78">
        <f t="shared" si="2"/>
        <v>0</v>
      </c>
      <c r="U19" s="147"/>
      <c r="V19" s="77"/>
      <c r="W19" s="60"/>
      <c r="X19" s="60"/>
      <c r="Y19" s="60"/>
      <c r="Z19" s="60"/>
      <c r="AA19" s="78">
        <f t="shared" si="3"/>
        <v>0</v>
      </c>
      <c r="AB19" s="147"/>
      <c r="AC19" s="77"/>
      <c r="AD19" s="60"/>
      <c r="AE19" s="60"/>
      <c r="AF19" s="60"/>
      <c r="AG19" s="60"/>
      <c r="AH19" s="78">
        <f t="shared" si="4"/>
        <v>0</v>
      </c>
      <c r="AI19" s="147"/>
      <c r="AJ19" s="77"/>
      <c r="AK19" s="60"/>
      <c r="AL19" s="60"/>
      <c r="AM19" s="60"/>
      <c r="AN19" s="60"/>
      <c r="AO19" s="78">
        <f t="shared" si="5"/>
        <v>0</v>
      </c>
    </row>
    <row r="20" spans="1:41" x14ac:dyDescent="0.25">
      <c r="A20" s="70"/>
      <c r="B20" s="58"/>
      <c r="C20" s="58"/>
      <c r="D20" s="66"/>
      <c r="E20" s="66"/>
      <c r="F20" s="72">
        <f t="shared" si="0"/>
        <v>0</v>
      </c>
      <c r="G20" s="151"/>
      <c r="H20" s="77"/>
      <c r="I20" s="60"/>
      <c r="J20" s="60"/>
      <c r="K20" s="62"/>
      <c r="L20" s="62"/>
      <c r="M20" s="78">
        <f t="shared" si="1"/>
        <v>0</v>
      </c>
      <c r="N20" s="147"/>
      <c r="O20" s="77"/>
      <c r="P20" s="60"/>
      <c r="Q20" s="60"/>
      <c r="R20" s="62"/>
      <c r="S20" s="62"/>
      <c r="T20" s="78">
        <f t="shared" si="2"/>
        <v>0</v>
      </c>
      <c r="U20" s="147"/>
      <c r="V20" s="77"/>
      <c r="W20" s="60"/>
      <c r="X20" s="60"/>
      <c r="Y20" s="62"/>
      <c r="Z20" s="62"/>
      <c r="AA20" s="78">
        <f t="shared" si="3"/>
        <v>0</v>
      </c>
      <c r="AB20" s="147"/>
      <c r="AC20" s="77"/>
      <c r="AD20" s="60"/>
      <c r="AE20" s="60"/>
      <c r="AF20" s="62"/>
      <c r="AG20" s="62"/>
      <c r="AH20" s="78">
        <f t="shared" si="4"/>
        <v>0</v>
      </c>
      <c r="AI20" s="147"/>
      <c r="AJ20" s="77"/>
      <c r="AK20" s="60"/>
      <c r="AL20" s="60"/>
      <c r="AM20" s="62"/>
      <c r="AN20" s="62"/>
      <c r="AO20" s="78">
        <f t="shared" si="5"/>
        <v>0</v>
      </c>
    </row>
    <row r="21" spans="1:41" x14ac:dyDescent="0.25">
      <c r="A21" s="70"/>
      <c r="B21" s="58"/>
      <c r="C21" s="58"/>
      <c r="D21" s="58"/>
      <c r="E21" s="68"/>
      <c r="F21" s="72">
        <f t="shared" si="0"/>
        <v>0</v>
      </c>
      <c r="G21" s="151"/>
      <c r="H21" s="77"/>
      <c r="I21" s="60"/>
      <c r="J21" s="60"/>
      <c r="K21" s="60"/>
      <c r="L21" s="64"/>
      <c r="M21" s="78">
        <f t="shared" si="1"/>
        <v>0</v>
      </c>
      <c r="N21" s="147"/>
      <c r="O21" s="77"/>
      <c r="P21" s="60"/>
      <c r="Q21" s="60"/>
      <c r="R21" s="60"/>
      <c r="S21" s="64"/>
      <c r="T21" s="78">
        <f t="shared" si="2"/>
        <v>0</v>
      </c>
      <c r="U21" s="147"/>
      <c r="V21" s="77"/>
      <c r="W21" s="60"/>
      <c r="X21" s="60"/>
      <c r="Y21" s="60"/>
      <c r="Z21" s="64"/>
      <c r="AA21" s="78">
        <f t="shared" si="3"/>
        <v>0</v>
      </c>
      <c r="AB21" s="147"/>
      <c r="AC21" s="77"/>
      <c r="AD21" s="60"/>
      <c r="AE21" s="60"/>
      <c r="AF21" s="60"/>
      <c r="AG21" s="64"/>
      <c r="AH21" s="78">
        <f t="shared" si="4"/>
        <v>0</v>
      </c>
      <c r="AI21" s="147"/>
      <c r="AJ21" s="77"/>
      <c r="AK21" s="60"/>
      <c r="AL21" s="60"/>
      <c r="AM21" s="60"/>
      <c r="AN21" s="64"/>
      <c r="AO21" s="78">
        <f t="shared" si="5"/>
        <v>0</v>
      </c>
    </row>
    <row r="22" spans="1:41" x14ac:dyDescent="0.25">
      <c r="A22" s="70"/>
      <c r="B22" s="58"/>
      <c r="C22" s="58"/>
      <c r="D22" s="58"/>
      <c r="E22" s="68"/>
      <c r="F22" s="72">
        <f t="shared" si="0"/>
        <v>0</v>
      </c>
      <c r="G22" s="151"/>
      <c r="H22" s="77"/>
      <c r="I22" s="60"/>
      <c r="J22" s="60"/>
      <c r="K22" s="60"/>
      <c r="L22" s="64"/>
      <c r="M22" s="78">
        <f t="shared" si="1"/>
        <v>0</v>
      </c>
      <c r="N22" s="147"/>
      <c r="O22" s="77"/>
      <c r="P22" s="60"/>
      <c r="Q22" s="60"/>
      <c r="R22" s="60"/>
      <c r="S22" s="64"/>
      <c r="T22" s="78">
        <f t="shared" si="2"/>
        <v>0</v>
      </c>
      <c r="U22" s="147"/>
      <c r="V22" s="77"/>
      <c r="W22" s="60"/>
      <c r="X22" s="60"/>
      <c r="Y22" s="60"/>
      <c r="Z22" s="64"/>
      <c r="AA22" s="78">
        <f t="shared" si="3"/>
        <v>0</v>
      </c>
      <c r="AB22" s="147"/>
      <c r="AC22" s="77"/>
      <c r="AD22" s="60"/>
      <c r="AE22" s="60"/>
      <c r="AF22" s="60"/>
      <c r="AG22" s="64"/>
      <c r="AH22" s="78">
        <f t="shared" si="4"/>
        <v>0</v>
      </c>
      <c r="AI22" s="147"/>
      <c r="AJ22" s="77"/>
      <c r="AK22" s="60"/>
      <c r="AL22" s="60"/>
      <c r="AM22" s="60"/>
      <c r="AN22" s="64"/>
      <c r="AO22" s="78">
        <f t="shared" si="5"/>
        <v>0</v>
      </c>
    </row>
    <row r="23" spans="1:41" x14ac:dyDescent="0.25">
      <c r="A23" s="70"/>
      <c r="B23" s="58"/>
      <c r="C23" s="58"/>
      <c r="D23" s="58"/>
      <c r="E23" s="58"/>
      <c r="F23" s="72">
        <f t="shared" si="0"/>
        <v>0</v>
      </c>
      <c r="G23" s="151"/>
      <c r="H23" s="77"/>
      <c r="I23" s="60"/>
      <c r="J23" s="60"/>
      <c r="K23" s="60"/>
      <c r="L23" s="60"/>
      <c r="M23" s="78">
        <f t="shared" si="1"/>
        <v>0</v>
      </c>
      <c r="N23" s="147"/>
      <c r="O23" s="77"/>
      <c r="P23" s="60"/>
      <c r="Q23" s="60"/>
      <c r="R23" s="60"/>
      <c r="S23" s="60"/>
      <c r="T23" s="78">
        <f t="shared" si="2"/>
        <v>0</v>
      </c>
      <c r="U23" s="147"/>
      <c r="V23" s="77"/>
      <c r="W23" s="60"/>
      <c r="X23" s="60"/>
      <c r="Y23" s="60"/>
      <c r="Z23" s="60"/>
      <c r="AA23" s="78">
        <f t="shared" si="3"/>
        <v>0</v>
      </c>
      <c r="AB23" s="147"/>
      <c r="AC23" s="77"/>
      <c r="AD23" s="60"/>
      <c r="AE23" s="60"/>
      <c r="AF23" s="60"/>
      <c r="AG23" s="60"/>
      <c r="AH23" s="78">
        <f t="shared" si="4"/>
        <v>0</v>
      </c>
      <c r="AI23" s="147"/>
      <c r="AJ23" s="77"/>
      <c r="AK23" s="60"/>
      <c r="AL23" s="60"/>
      <c r="AM23" s="60"/>
      <c r="AN23" s="60"/>
      <c r="AO23" s="78">
        <f t="shared" si="5"/>
        <v>0</v>
      </c>
    </row>
    <row r="24" spans="1:41" x14ac:dyDescent="0.25">
      <c r="A24" s="70"/>
      <c r="B24" s="58"/>
      <c r="C24" s="58"/>
      <c r="D24" s="58"/>
      <c r="E24" s="58"/>
      <c r="F24" s="72">
        <f t="shared" si="0"/>
        <v>0</v>
      </c>
      <c r="G24" s="151"/>
      <c r="H24" s="77"/>
      <c r="I24" s="60"/>
      <c r="J24" s="60"/>
      <c r="K24" s="60"/>
      <c r="L24" s="60"/>
      <c r="M24" s="78">
        <f t="shared" si="1"/>
        <v>0</v>
      </c>
      <c r="N24" s="147"/>
      <c r="O24" s="77"/>
      <c r="P24" s="60"/>
      <c r="Q24" s="60"/>
      <c r="R24" s="60"/>
      <c r="S24" s="60"/>
      <c r="T24" s="78">
        <f t="shared" si="2"/>
        <v>0</v>
      </c>
      <c r="U24" s="147"/>
      <c r="V24" s="77"/>
      <c r="W24" s="60"/>
      <c r="X24" s="60"/>
      <c r="Y24" s="60"/>
      <c r="Z24" s="60"/>
      <c r="AA24" s="78">
        <f t="shared" si="3"/>
        <v>0</v>
      </c>
      <c r="AB24" s="147"/>
      <c r="AC24" s="77"/>
      <c r="AD24" s="60"/>
      <c r="AE24" s="60"/>
      <c r="AF24" s="60"/>
      <c r="AG24" s="60"/>
      <c r="AH24" s="78">
        <f t="shared" si="4"/>
        <v>0</v>
      </c>
      <c r="AI24" s="147"/>
      <c r="AJ24" s="77"/>
      <c r="AK24" s="60"/>
      <c r="AL24" s="60"/>
      <c r="AM24" s="60"/>
      <c r="AN24" s="60"/>
      <c r="AO24" s="78">
        <f t="shared" si="5"/>
        <v>0</v>
      </c>
    </row>
    <row r="25" spans="1:41" x14ac:dyDescent="0.25">
      <c r="A25" s="70"/>
      <c r="B25" s="58"/>
      <c r="C25" s="58"/>
      <c r="D25" s="58"/>
      <c r="E25" s="58"/>
      <c r="F25" s="72">
        <f t="shared" si="0"/>
        <v>0</v>
      </c>
      <c r="G25" s="151"/>
      <c r="H25" s="77"/>
      <c r="I25" s="60"/>
      <c r="J25" s="60"/>
      <c r="K25" s="60"/>
      <c r="L25" s="60"/>
      <c r="M25" s="78">
        <f t="shared" si="1"/>
        <v>0</v>
      </c>
      <c r="N25" s="147"/>
      <c r="O25" s="77"/>
      <c r="P25" s="60"/>
      <c r="Q25" s="60"/>
      <c r="R25" s="60"/>
      <c r="S25" s="60"/>
      <c r="T25" s="78">
        <f t="shared" si="2"/>
        <v>0</v>
      </c>
      <c r="U25" s="147"/>
      <c r="V25" s="77"/>
      <c r="W25" s="60"/>
      <c r="X25" s="60"/>
      <c r="Y25" s="60"/>
      <c r="Z25" s="60"/>
      <c r="AA25" s="78">
        <f t="shared" si="3"/>
        <v>0</v>
      </c>
      <c r="AB25" s="147"/>
      <c r="AC25" s="77"/>
      <c r="AD25" s="60"/>
      <c r="AE25" s="60"/>
      <c r="AF25" s="60"/>
      <c r="AG25" s="60"/>
      <c r="AH25" s="78">
        <f t="shared" si="4"/>
        <v>0</v>
      </c>
      <c r="AI25" s="147"/>
      <c r="AJ25" s="77"/>
      <c r="AK25" s="60"/>
      <c r="AL25" s="60"/>
      <c r="AM25" s="60"/>
      <c r="AN25" s="60"/>
      <c r="AO25" s="78">
        <f t="shared" si="5"/>
        <v>0</v>
      </c>
    </row>
    <row r="26" spans="1:41" x14ac:dyDescent="0.25">
      <c r="A26" s="70"/>
      <c r="B26" s="58"/>
      <c r="C26" s="58"/>
      <c r="D26" s="58"/>
      <c r="E26" s="58"/>
      <c r="F26" s="72">
        <f t="shared" si="0"/>
        <v>0</v>
      </c>
      <c r="G26" s="151"/>
      <c r="H26" s="77"/>
      <c r="I26" s="60"/>
      <c r="J26" s="60"/>
      <c r="K26" s="60"/>
      <c r="L26" s="60"/>
      <c r="M26" s="78">
        <f t="shared" si="1"/>
        <v>0</v>
      </c>
      <c r="N26" s="147"/>
      <c r="O26" s="77"/>
      <c r="P26" s="60"/>
      <c r="Q26" s="60"/>
      <c r="R26" s="60"/>
      <c r="S26" s="60"/>
      <c r="T26" s="78">
        <f t="shared" si="2"/>
        <v>0</v>
      </c>
      <c r="U26" s="147"/>
      <c r="V26" s="77"/>
      <c r="W26" s="60"/>
      <c r="X26" s="60"/>
      <c r="Y26" s="60"/>
      <c r="Z26" s="60"/>
      <c r="AA26" s="78">
        <f t="shared" si="3"/>
        <v>0</v>
      </c>
      <c r="AB26" s="147"/>
      <c r="AC26" s="77"/>
      <c r="AD26" s="60"/>
      <c r="AE26" s="60"/>
      <c r="AF26" s="60"/>
      <c r="AG26" s="60"/>
      <c r="AH26" s="78">
        <f t="shared" si="4"/>
        <v>0</v>
      </c>
      <c r="AI26" s="147"/>
      <c r="AJ26" s="77"/>
      <c r="AK26" s="60"/>
      <c r="AL26" s="60"/>
      <c r="AM26" s="60"/>
      <c r="AN26" s="60"/>
      <c r="AO26" s="78">
        <f t="shared" si="5"/>
        <v>0</v>
      </c>
    </row>
    <row r="27" spans="1:41" x14ac:dyDescent="0.25">
      <c r="A27" s="70"/>
      <c r="B27" s="58"/>
      <c r="C27" s="58"/>
      <c r="D27" s="58"/>
      <c r="E27" s="58"/>
      <c r="F27" s="72">
        <f t="shared" si="0"/>
        <v>0</v>
      </c>
      <c r="G27" s="151"/>
      <c r="H27" s="77"/>
      <c r="I27" s="60"/>
      <c r="J27" s="60"/>
      <c r="K27" s="60"/>
      <c r="L27" s="60"/>
      <c r="M27" s="78">
        <f t="shared" si="1"/>
        <v>0</v>
      </c>
      <c r="N27" s="147"/>
      <c r="O27" s="77"/>
      <c r="P27" s="60"/>
      <c r="Q27" s="60"/>
      <c r="R27" s="60"/>
      <c r="S27" s="60"/>
      <c r="T27" s="78">
        <f t="shared" si="2"/>
        <v>0</v>
      </c>
      <c r="U27" s="147"/>
      <c r="V27" s="77"/>
      <c r="W27" s="60"/>
      <c r="X27" s="60"/>
      <c r="Y27" s="60"/>
      <c r="Z27" s="60"/>
      <c r="AA27" s="78">
        <f t="shared" si="3"/>
        <v>0</v>
      </c>
      <c r="AB27" s="147"/>
      <c r="AC27" s="77"/>
      <c r="AD27" s="60"/>
      <c r="AE27" s="60"/>
      <c r="AF27" s="60"/>
      <c r="AG27" s="60"/>
      <c r="AH27" s="78">
        <f t="shared" si="4"/>
        <v>0</v>
      </c>
      <c r="AI27" s="147"/>
      <c r="AJ27" s="77"/>
      <c r="AK27" s="60"/>
      <c r="AL27" s="60"/>
      <c r="AM27" s="60"/>
      <c r="AN27" s="60"/>
      <c r="AO27" s="78">
        <f t="shared" si="5"/>
        <v>0</v>
      </c>
    </row>
    <row r="28" spans="1:41" x14ac:dyDescent="0.25">
      <c r="A28" s="70"/>
      <c r="B28" s="58"/>
      <c r="C28" s="58"/>
      <c r="D28" s="58"/>
      <c r="E28" s="58"/>
      <c r="F28" s="72">
        <f t="shared" si="0"/>
        <v>0</v>
      </c>
      <c r="G28" s="151"/>
      <c r="H28" s="77"/>
      <c r="I28" s="60"/>
      <c r="J28" s="60"/>
      <c r="K28" s="60"/>
      <c r="L28" s="60"/>
      <c r="M28" s="78">
        <f t="shared" si="1"/>
        <v>0</v>
      </c>
      <c r="N28" s="147"/>
      <c r="O28" s="77"/>
      <c r="P28" s="60"/>
      <c r="Q28" s="60"/>
      <c r="R28" s="60"/>
      <c r="S28" s="60"/>
      <c r="T28" s="78">
        <f t="shared" si="2"/>
        <v>0</v>
      </c>
      <c r="U28" s="147"/>
      <c r="V28" s="77"/>
      <c r="W28" s="60"/>
      <c r="X28" s="60"/>
      <c r="Y28" s="60"/>
      <c r="Z28" s="60"/>
      <c r="AA28" s="78">
        <f t="shared" si="3"/>
        <v>0</v>
      </c>
      <c r="AB28" s="147"/>
      <c r="AC28" s="77"/>
      <c r="AD28" s="60"/>
      <c r="AE28" s="60"/>
      <c r="AF28" s="60"/>
      <c r="AG28" s="60"/>
      <c r="AH28" s="78">
        <f t="shared" si="4"/>
        <v>0</v>
      </c>
      <c r="AI28" s="147"/>
      <c r="AJ28" s="77"/>
      <c r="AK28" s="60"/>
      <c r="AL28" s="60"/>
      <c r="AM28" s="60"/>
      <c r="AN28" s="60"/>
      <c r="AO28" s="78">
        <f t="shared" si="5"/>
        <v>0</v>
      </c>
    </row>
    <row r="29" spans="1:41" x14ac:dyDescent="0.25">
      <c r="A29" s="70"/>
      <c r="B29" s="58"/>
      <c r="C29" s="58"/>
      <c r="D29" s="58"/>
      <c r="E29" s="58"/>
      <c r="F29" s="72">
        <f t="shared" si="0"/>
        <v>0</v>
      </c>
      <c r="G29" s="151"/>
      <c r="H29" s="77"/>
      <c r="I29" s="60"/>
      <c r="J29" s="60"/>
      <c r="K29" s="60"/>
      <c r="L29" s="60"/>
      <c r="M29" s="78">
        <f t="shared" si="1"/>
        <v>0</v>
      </c>
      <c r="N29" s="147"/>
      <c r="O29" s="77"/>
      <c r="P29" s="60"/>
      <c r="Q29" s="60"/>
      <c r="R29" s="60"/>
      <c r="S29" s="60"/>
      <c r="T29" s="78">
        <f t="shared" si="2"/>
        <v>0</v>
      </c>
      <c r="U29" s="147"/>
      <c r="V29" s="77"/>
      <c r="W29" s="60"/>
      <c r="X29" s="60"/>
      <c r="Y29" s="60"/>
      <c r="Z29" s="60"/>
      <c r="AA29" s="78">
        <f t="shared" si="3"/>
        <v>0</v>
      </c>
      <c r="AB29" s="147"/>
      <c r="AC29" s="77"/>
      <c r="AD29" s="60"/>
      <c r="AE29" s="60"/>
      <c r="AF29" s="60"/>
      <c r="AG29" s="60"/>
      <c r="AH29" s="78">
        <f t="shared" si="4"/>
        <v>0</v>
      </c>
      <c r="AI29" s="147"/>
      <c r="AJ29" s="77"/>
      <c r="AK29" s="60"/>
      <c r="AL29" s="60"/>
      <c r="AM29" s="60"/>
      <c r="AN29" s="60"/>
      <c r="AO29" s="78">
        <f t="shared" si="5"/>
        <v>0</v>
      </c>
    </row>
    <row r="30" spans="1:41" x14ac:dyDescent="0.25">
      <c r="A30" s="70"/>
      <c r="B30" s="58"/>
      <c r="C30" s="58"/>
      <c r="D30" s="58"/>
      <c r="E30" s="58"/>
      <c r="F30" s="72">
        <f t="shared" si="0"/>
        <v>0</v>
      </c>
      <c r="G30" s="151"/>
      <c r="H30" s="77"/>
      <c r="I30" s="60"/>
      <c r="J30" s="60"/>
      <c r="K30" s="60"/>
      <c r="L30" s="60"/>
      <c r="M30" s="78">
        <f t="shared" si="1"/>
        <v>0</v>
      </c>
      <c r="N30" s="147"/>
      <c r="O30" s="77"/>
      <c r="P30" s="60"/>
      <c r="Q30" s="60"/>
      <c r="R30" s="60"/>
      <c r="S30" s="60"/>
      <c r="T30" s="78">
        <f t="shared" si="2"/>
        <v>0</v>
      </c>
      <c r="U30" s="147"/>
      <c r="V30" s="77"/>
      <c r="W30" s="60"/>
      <c r="X30" s="60"/>
      <c r="Y30" s="60"/>
      <c r="Z30" s="60"/>
      <c r="AA30" s="78">
        <f t="shared" si="3"/>
        <v>0</v>
      </c>
      <c r="AB30" s="147"/>
      <c r="AC30" s="77"/>
      <c r="AD30" s="60"/>
      <c r="AE30" s="60"/>
      <c r="AF30" s="60"/>
      <c r="AG30" s="60"/>
      <c r="AH30" s="78">
        <f t="shared" si="4"/>
        <v>0</v>
      </c>
      <c r="AI30" s="147"/>
      <c r="AJ30" s="77"/>
      <c r="AK30" s="60"/>
      <c r="AL30" s="60"/>
      <c r="AM30" s="60"/>
      <c r="AN30" s="60"/>
      <c r="AO30" s="78">
        <f t="shared" si="5"/>
        <v>0</v>
      </c>
    </row>
    <row r="31" spans="1:41" x14ac:dyDescent="0.25">
      <c r="A31" s="70"/>
      <c r="B31" s="58"/>
      <c r="C31" s="58"/>
      <c r="D31" s="58"/>
      <c r="E31" s="58"/>
      <c r="F31" s="72">
        <f t="shared" si="0"/>
        <v>0</v>
      </c>
      <c r="G31" s="151"/>
      <c r="H31" s="77"/>
      <c r="I31" s="60"/>
      <c r="J31" s="60"/>
      <c r="K31" s="60"/>
      <c r="L31" s="60"/>
      <c r="M31" s="78">
        <f t="shared" si="1"/>
        <v>0</v>
      </c>
      <c r="N31" s="147"/>
      <c r="O31" s="77"/>
      <c r="P31" s="60"/>
      <c r="Q31" s="60"/>
      <c r="R31" s="60"/>
      <c r="S31" s="60"/>
      <c r="T31" s="78">
        <f t="shared" si="2"/>
        <v>0</v>
      </c>
      <c r="U31" s="147"/>
      <c r="V31" s="77"/>
      <c r="W31" s="60"/>
      <c r="X31" s="60"/>
      <c r="Y31" s="60"/>
      <c r="Z31" s="60"/>
      <c r="AA31" s="78">
        <f t="shared" si="3"/>
        <v>0</v>
      </c>
      <c r="AB31" s="147"/>
      <c r="AC31" s="77"/>
      <c r="AD31" s="60"/>
      <c r="AE31" s="60"/>
      <c r="AF31" s="60"/>
      <c r="AG31" s="60"/>
      <c r="AH31" s="78">
        <f t="shared" si="4"/>
        <v>0</v>
      </c>
      <c r="AI31" s="147"/>
      <c r="AJ31" s="77"/>
      <c r="AK31" s="60"/>
      <c r="AL31" s="60"/>
      <c r="AM31" s="60"/>
      <c r="AN31" s="60"/>
      <c r="AO31" s="78">
        <f t="shared" si="5"/>
        <v>0</v>
      </c>
    </row>
    <row r="32" spans="1:41" x14ac:dyDescent="0.25">
      <c r="A32" s="70"/>
      <c r="B32" s="58"/>
      <c r="C32" s="58"/>
      <c r="D32" s="58"/>
      <c r="E32" s="58"/>
      <c r="F32" s="72">
        <f t="shared" si="0"/>
        <v>0</v>
      </c>
      <c r="G32" s="151"/>
      <c r="H32" s="77"/>
      <c r="I32" s="60"/>
      <c r="J32" s="60"/>
      <c r="K32" s="60"/>
      <c r="L32" s="60"/>
      <c r="M32" s="78">
        <f t="shared" si="1"/>
        <v>0</v>
      </c>
      <c r="N32" s="147"/>
      <c r="O32" s="77"/>
      <c r="P32" s="60"/>
      <c r="Q32" s="60"/>
      <c r="R32" s="60"/>
      <c r="S32" s="60"/>
      <c r="T32" s="78">
        <f t="shared" si="2"/>
        <v>0</v>
      </c>
      <c r="U32" s="147"/>
      <c r="V32" s="77"/>
      <c r="W32" s="60"/>
      <c r="X32" s="60"/>
      <c r="Y32" s="60"/>
      <c r="Z32" s="60"/>
      <c r="AA32" s="78">
        <f t="shared" si="3"/>
        <v>0</v>
      </c>
      <c r="AB32" s="147"/>
      <c r="AC32" s="77"/>
      <c r="AD32" s="60"/>
      <c r="AE32" s="60"/>
      <c r="AF32" s="60"/>
      <c r="AG32" s="60"/>
      <c r="AH32" s="78">
        <f t="shared" si="4"/>
        <v>0</v>
      </c>
      <c r="AI32" s="147"/>
      <c r="AJ32" s="77"/>
      <c r="AK32" s="60"/>
      <c r="AL32" s="60"/>
      <c r="AM32" s="60"/>
      <c r="AN32" s="60"/>
      <c r="AO32" s="78">
        <f t="shared" si="5"/>
        <v>0</v>
      </c>
    </row>
    <row r="33" spans="1:41" x14ac:dyDescent="0.25">
      <c r="A33" s="70"/>
      <c r="B33" s="58"/>
      <c r="C33" s="58"/>
      <c r="D33" s="58"/>
      <c r="E33" s="58"/>
      <c r="F33" s="72">
        <f t="shared" si="0"/>
        <v>0</v>
      </c>
      <c r="G33" s="151"/>
      <c r="H33" s="77"/>
      <c r="I33" s="60"/>
      <c r="J33" s="60"/>
      <c r="K33" s="60"/>
      <c r="L33" s="60"/>
      <c r="M33" s="78">
        <f t="shared" si="1"/>
        <v>0</v>
      </c>
      <c r="N33" s="147"/>
      <c r="O33" s="77"/>
      <c r="P33" s="60"/>
      <c r="Q33" s="60"/>
      <c r="R33" s="60"/>
      <c r="S33" s="60"/>
      <c r="T33" s="78">
        <f t="shared" si="2"/>
        <v>0</v>
      </c>
      <c r="U33" s="147"/>
      <c r="V33" s="77"/>
      <c r="W33" s="60"/>
      <c r="X33" s="60"/>
      <c r="Y33" s="60"/>
      <c r="Z33" s="60"/>
      <c r="AA33" s="78">
        <f t="shared" si="3"/>
        <v>0</v>
      </c>
      <c r="AB33" s="147"/>
      <c r="AC33" s="77"/>
      <c r="AD33" s="60"/>
      <c r="AE33" s="60"/>
      <c r="AF33" s="60"/>
      <c r="AG33" s="60"/>
      <c r="AH33" s="78">
        <f t="shared" si="4"/>
        <v>0</v>
      </c>
      <c r="AI33" s="147"/>
      <c r="AJ33" s="77"/>
      <c r="AK33" s="60"/>
      <c r="AL33" s="60"/>
      <c r="AM33" s="60"/>
      <c r="AN33" s="60"/>
      <c r="AO33" s="78">
        <f t="shared" si="5"/>
        <v>0</v>
      </c>
    </row>
    <row r="34" spans="1:41" x14ac:dyDescent="0.25">
      <c r="A34" s="70"/>
      <c r="B34" s="58"/>
      <c r="C34" s="58"/>
      <c r="D34" s="58"/>
      <c r="E34" s="58"/>
      <c r="F34" s="72">
        <f t="shared" si="0"/>
        <v>0</v>
      </c>
      <c r="G34" s="151"/>
      <c r="H34" s="77"/>
      <c r="I34" s="60"/>
      <c r="J34" s="60"/>
      <c r="K34" s="60"/>
      <c r="L34" s="60"/>
      <c r="M34" s="78">
        <f t="shared" si="1"/>
        <v>0</v>
      </c>
      <c r="N34" s="147"/>
      <c r="O34" s="77"/>
      <c r="P34" s="60"/>
      <c r="Q34" s="60"/>
      <c r="R34" s="60"/>
      <c r="S34" s="60"/>
      <c r="T34" s="78">
        <f t="shared" si="2"/>
        <v>0</v>
      </c>
      <c r="U34" s="147"/>
      <c r="V34" s="77"/>
      <c r="W34" s="60"/>
      <c r="X34" s="60"/>
      <c r="Y34" s="60"/>
      <c r="Z34" s="60"/>
      <c r="AA34" s="78">
        <f t="shared" si="3"/>
        <v>0</v>
      </c>
      <c r="AB34" s="147"/>
      <c r="AC34" s="77"/>
      <c r="AD34" s="60"/>
      <c r="AE34" s="60"/>
      <c r="AF34" s="60"/>
      <c r="AG34" s="60"/>
      <c r="AH34" s="78">
        <f t="shared" si="4"/>
        <v>0</v>
      </c>
      <c r="AI34" s="147"/>
      <c r="AJ34" s="77"/>
      <c r="AK34" s="60"/>
      <c r="AL34" s="60"/>
      <c r="AM34" s="60"/>
      <c r="AN34" s="60"/>
      <c r="AO34" s="78">
        <f t="shared" si="5"/>
        <v>0</v>
      </c>
    </row>
    <row r="35" spans="1:41" x14ac:dyDescent="0.25">
      <c r="A35" s="70"/>
      <c r="B35" s="58"/>
      <c r="C35" s="58"/>
      <c r="D35" s="58"/>
      <c r="E35" s="58"/>
      <c r="F35" s="72">
        <f t="shared" si="0"/>
        <v>0</v>
      </c>
      <c r="G35" s="151"/>
      <c r="H35" s="77"/>
      <c r="I35" s="60"/>
      <c r="J35" s="60"/>
      <c r="K35" s="60"/>
      <c r="L35" s="60"/>
      <c r="M35" s="78">
        <f t="shared" si="1"/>
        <v>0</v>
      </c>
      <c r="N35" s="147"/>
      <c r="O35" s="77"/>
      <c r="P35" s="60"/>
      <c r="Q35" s="60"/>
      <c r="R35" s="60"/>
      <c r="S35" s="60"/>
      <c r="T35" s="78">
        <f t="shared" si="2"/>
        <v>0</v>
      </c>
      <c r="U35" s="147"/>
      <c r="V35" s="77"/>
      <c r="W35" s="60"/>
      <c r="X35" s="60"/>
      <c r="Y35" s="60"/>
      <c r="Z35" s="60"/>
      <c r="AA35" s="78">
        <f t="shared" si="3"/>
        <v>0</v>
      </c>
      <c r="AB35" s="147"/>
      <c r="AC35" s="77"/>
      <c r="AD35" s="60"/>
      <c r="AE35" s="60"/>
      <c r="AF35" s="60"/>
      <c r="AG35" s="60"/>
      <c r="AH35" s="78">
        <f t="shared" si="4"/>
        <v>0</v>
      </c>
      <c r="AI35" s="147"/>
      <c r="AJ35" s="77"/>
      <c r="AK35" s="60"/>
      <c r="AL35" s="60"/>
      <c r="AM35" s="60"/>
      <c r="AN35" s="60"/>
      <c r="AO35" s="78">
        <f t="shared" si="5"/>
        <v>0</v>
      </c>
    </row>
    <row r="36" spans="1:41" x14ac:dyDescent="0.25">
      <c r="A36" s="70"/>
      <c r="B36" s="58"/>
      <c r="C36" s="58"/>
      <c r="D36" s="58"/>
      <c r="E36" s="58"/>
      <c r="F36" s="72">
        <f t="shared" si="0"/>
        <v>0</v>
      </c>
      <c r="G36" s="151"/>
      <c r="H36" s="77"/>
      <c r="I36" s="60"/>
      <c r="J36" s="60"/>
      <c r="K36" s="60"/>
      <c r="L36" s="60"/>
      <c r="M36" s="78">
        <f t="shared" si="1"/>
        <v>0</v>
      </c>
      <c r="N36" s="147"/>
      <c r="O36" s="77"/>
      <c r="P36" s="60"/>
      <c r="Q36" s="60"/>
      <c r="R36" s="60"/>
      <c r="S36" s="60"/>
      <c r="T36" s="78">
        <f t="shared" si="2"/>
        <v>0</v>
      </c>
      <c r="U36" s="147"/>
      <c r="V36" s="77"/>
      <c r="W36" s="60"/>
      <c r="X36" s="60"/>
      <c r="Y36" s="60"/>
      <c r="Z36" s="60"/>
      <c r="AA36" s="78">
        <f t="shared" si="3"/>
        <v>0</v>
      </c>
      <c r="AB36" s="147"/>
      <c r="AC36" s="77"/>
      <c r="AD36" s="60"/>
      <c r="AE36" s="60"/>
      <c r="AF36" s="60"/>
      <c r="AG36" s="60"/>
      <c r="AH36" s="78">
        <f t="shared" si="4"/>
        <v>0</v>
      </c>
      <c r="AI36" s="147"/>
      <c r="AJ36" s="77"/>
      <c r="AK36" s="60"/>
      <c r="AL36" s="60"/>
      <c r="AM36" s="60"/>
      <c r="AN36" s="60"/>
      <c r="AO36" s="78">
        <f t="shared" si="5"/>
        <v>0</v>
      </c>
    </row>
    <row r="37" spans="1:41" x14ac:dyDescent="0.25">
      <c r="A37" s="70"/>
      <c r="B37" s="58"/>
      <c r="C37" s="58"/>
      <c r="D37" s="58"/>
      <c r="E37" s="58"/>
      <c r="F37" s="72">
        <f t="shared" si="0"/>
        <v>0</v>
      </c>
      <c r="G37" s="151"/>
      <c r="H37" s="77"/>
      <c r="I37" s="60"/>
      <c r="J37" s="60"/>
      <c r="K37" s="60"/>
      <c r="L37" s="60"/>
      <c r="M37" s="78">
        <f t="shared" si="1"/>
        <v>0</v>
      </c>
      <c r="N37" s="147"/>
      <c r="O37" s="77"/>
      <c r="P37" s="60"/>
      <c r="Q37" s="60"/>
      <c r="R37" s="60"/>
      <c r="S37" s="60"/>
      <c r="T37" s="78">
        <f t="shared" si="2"/>
        <v>0</v>
      </c>
      <c r="U37" s="147"/>
      <c r="V37" s="77"/>
      <c r="W37" s="60"/>
      <c r="X37" s="60"/>
      <c r="Y37" s="60"/>
      <c r="Z37" s="60"/>
      <c r="AA37" s="78">
        <f t="shared" si="3"/>
        <v>0</v>
      </c>
      <c r="AB37" s="147"/>
      <c r="AC37" s="77"/>
      <c r="AD37" s="60"/>
      <c r="AE37" s="60"/>
      <c r="AF37" s="60"/>
      <c r="AG37" s="60"/>
      <c r="AH37" s="78">
        <f t="shared" si="4"/>
        <v>0</v>
      </c>
      <c r="AI37" s="147"/>
      <c r="AJ37" s="77"/>
      <c r="AK37" s="60"/>
      <c r="AL37" s="60"/>
      <c r="AM37" s="60"/>
      <c r="AN37" s="60"/>
      <c r="AO37" s="78">
        <f t="shared" si="5"/>
        <v>0</v>
      </c>
    </row>
    <row r="38" spans="1:41" x14ac:dyDescent="0.25">
      <c r="A38" s="70"/>
      <c r="B38" s="58"/>
      <c r="C38" s="58"/>
      <c r="D38" s="58"/>
      <c r="E38" s="58"/>
      <c r="F38" s="72">
        <f t="shared" si="0"/>
        <v>0</v>
      </c>
      <c r="G38" s="151"/>
      <c r="H38" s="77"/>
      <c r="I38" s="60"/>
      <c r="J38" s="60"/>
      <c r="K38" s="60"/>
      <c r="L38" s="60"/>
      <c r="M38" s="78">
        <f t="shared" si="1"/>
        <v>0</v>
      </c>
      <c r="N38" s="147"/>
      <c r="O38" s="77"/>
      <c r="P38" s="60"/>
      <c r="Q38" s="60"/>
      <c r="R38" s="60"/>
      <c r="S38" s="60"/>
      <c r="T38" s="78">
        <f t="shared" si="2"/>
        <v>0</v>
      </c>
      <c r="U38" s="147"/>
      <c r="V38" s="77"/>
      <c r="W38" s="60"/>
      <c r="X38" s="60"/>
      <c r="Y38" s="60"/>
      <c r="Z38" s="60"/>
      <c r="AA38" s="78">
        <f t="shared" si="3"/>
        <v>0</v>
      </c>
      <c r="AB38" s="147"/>
      <c r="AC38" s="77"/>
      <c r="AD38" s="60"/>
      <c r="AE38" s="60"/>
      <c r="AF38" s="60"/>
      <c r="AG38" s="60"/>
      <c r="AH38" s="78">
        <f t="shared" si="4"/>
        <v>0</v>
      </c>
      <c r="AI38" s="147"/>
      <c r="AJ38" s="77"/>
      <c r="AK38" s="60"/>
      <c r="AL38" s="60"/>
      <c r="AM38" s="60"/>
      <c r="AN38" s="60"/>
      <c r="AO38" s="78">
        <f t="shared" si="5"/>
        <v>0</v>
      </c>
    </row>
    <row r="39" spans="1:41" x14ac:dyDescent="0.25">
      <c r="A39" s="70"/>
      <c r="B39" s="58"/>
      <c r="C39" s="58"/>
      <c r="D39" s="58"/>
      <c r="E39" s="58"/>
      <c r="F39" s="72">
        <f t="shared" si="0"/>
        <v>0</v>
      </c>
      <c r="G39" s="151"/>
      <c r="H39" s="77"/>
      <c r="I39" s="60"/>
      <c r="J39" s="60"/>
      <c r="K39" s="60"/>
      <c r="L39" s="60"/>
      <c r="M39" s="78">
        <f t="shared" si="1"/>
        <v>0</v>
      </c>
      <c r="N39" s="147"/>
      <c r="O39" s="77"/>
      <c r="P39" s="60"/>
      <c r="Q39" s="60"/>
      <c r="R39" s="60"/>
      <c r="S39" s="60"/>
      <c r="T39" s="78">
        <f t="shared" si="2"/>
        <v>0</v>
      </c>
      <c r="U39" s="147"/>
      <c r="V39" s="77"/>
      <c r="W39" s="60"/>
      <c r="X39" s="60"/>
      <c r="Y39" s="60"/>
      <c r="Z39" s="60"/>
      <c r="AA39" s="78">
        <f t="shared" si="3"/>
        <v>0</v>
      </c>
      <c r="AB39" s="147"/>
      <c r="AC39" s="77"/>
      <c r="AD39" s="60"/>
      <c r="AE39" s="60"/>
      <c r="AF39" s="60"/>
      <c r="AG39" s="60"/>
      <c r="AH39" s="78">
        <f t="shared" si="4"/>
        <v>0</v>
      </c>
      <c r="AI39" s="147"/>
      <c r="AJ39" s="77"/>
      <c r="AK39" s="60"/>
      <c r="AL39" s="60"/>
      <c r="AM39" s="60"/>
      <c r="AN39" s="60"/>
      <c r="AO39" s="78">
        <f t="shared" si="5"/>
        <v>0</v>
      </c>
    </row>
    <row r="40" spans="1:41" x14ac:dyDescent="0.25">
      <c r="A40" s="70"/>
      <c r="B40" s="58"/>
      <c r="C40" s="58"/>
      <c r="D40" s="58"/>
      <c r="E40" s="58"/>
      <c r="F40" s="72">
        <f t="shared" si="0"/>
        <v>0</v>
      </c>
      <c r="G40" s="151"/>
      <c r="H40" s="77"/>
      <c r="I40" s="60"/>
      <c r="J40" s="60"/>
      <c r="K40" s="60"/>
      <c r="L40" s="60"/>
      <c r="M40" s="78">
        <f t="shared" si="1"/>
        <v>0</v>
      </c>
      <c r="N40" s="147"/>
      <c r="O40" s="77"/>
      <c r="P40" s="60"/>
      <c r="Q40" s="60"/>
      <c r="R40" s="60"/>
      <c r="S40" s="60"/>
      <c r="T40" s="78">
        <f t="shared" si="2"/>
        <v>0</v>
      </c>
      <c r="U40" s="147"/>
      <c r="V40" s="77"/>
      <c r="W40" s="60"/>
      <c r="X40" s="60"/>
      <c r="Y40" s="60"/>
      <c r="Z40" s="60"/>
      <c r="AA40" s="78">
        <f t="shared" si="3"/>
        <v>0</v>
      </c>
      <c r="AB40" s="147"/>
      <c r="AC40" s="77"/>
      <c r="AD40" s="60"/>
      <c r="AE40" s="60"/>
      <c r="AF40" s="60"/>
      <c r="AG40" s="60"/>
      <c r="AH40" s="78">
        <f t="shared" si="4"/>
        <v>0</v>
      </c>
      <c r="AI40" s="147"/>
      <c r="AJ40" s="77"/>
      <c r="AK40" s="60"/>
      <c r="AL40" s="60"/>
      <c r="AM40" s="60"/>
      <c r="AN40" s="60"/>
      <c r="AO40" s="78">
        <f t="shared" si="5"/>
        <v>0</v>
      </c>
    </row>
    <row r="41" spans="1:41" x14ac:dyDescent="0.25">
      <c r="A41" s="70"/>
      <c r="B41" s="58"/>
      <c r="C41" s="58"/>
      <c r="D41" s="58"/>
      <c r="E41" s="58"/>
      <c r="F41" s="72">
        <f t="shared" si="0"/>
        <v>0</v>
      </c>
      <c r="G41" s="151"/>
      <c r="H41" s="77"/>
      <c r="I41" s="60"/>
      <c r="J41" s="60"/>
      <c r="K41" s="60"/>
      <c r="L41" s="60"/>
      <c r="M41" s="78">
        <f t="shared" si="1"/>
        <v>0</v>
      </c>
      <c r="N41" s="147"/>
      <c r="O41" s="77"/>
      <c r="P41" s="60"/>
      <c r="Q41" s="60"/>
      <c r="R41" s="60"/>
      <c r="S41" s="60"/>
      <c r="T41" s="78">
        <f t="shared" si="2"/>
        <v>0</v>
      </c>
      <c r="U41" s="147"/>
      <c r="V41" s="77"/>
      <c r="W41" s="60"/>
      <c r="X41" s="60"/>
      <c r="Y41" s="60"/>
      <c r="Z41" s="60"/>
      <c r="AA41" s="78">
        <f t="shared" si="3"/>
        <v>0</v>
      </c>
      <c r="AB41" s="147"/>
      <c r="AC41" s="77"/>
      <c r="AD41" s="60"/>
      <c r="AE41" s="60"/>
      <c r="AF41" s="60"/>
      <c r="AG41" s="60"/>
      <c r="AH41" s="78">
        <f t="shared" si="4"/>
        <v>0</v>
      </c>
      <c r="AI41" s="147"/>
      <c r="AJ41" s="77"/>
      <c r="AK41" s="60"/>
      <c r="AL41" s="60"/>
      <c r="AM41" s="60"/>
      <c r="AN41" s="60"/>
      <c r="AO41" s="78">
        <f t="shared" si="5"/>
        <v>0</v>
      </c>
    </row>
    <row r="42" spans="1:41" x14ac:dyDescent="0.25">
      <c r="A42" s="70"/>
      <c r="B42" s="58"/>
      <c r="C42" s="58"/>
      <c r="D42" s="58"/>
      <c r="E42" s="58"/>
      <c r="F42" s="72">
        <f t="shared" si="0"/>
        <v>0</v>
      </c>
      <c r="G42" s="151"/>
      <c r="H42" s="77"/>
      <c r="I42" s="60"/>
      <c r="J42" s="60"/>
      <c r="K42" s="60"/>
      <c r="L42" s="60"/>
      <c r="M42" s="78">
        <f t="shared" si="1"/>
        <v>0</v>
      </c>
      <c r="N42" s="147"/>
      <c r="O42" s="77"/>
      <c r="P42" s="60"/>
      <c r="Q42" s="60"/>
      <c r="R42" s="60"/>
      <c r="S42" s="60"/>
      <c r="T42" s="78">
        <f t="shared" si="2"/>
        <v>0</v>
      </c>
      <c r="U42" s="147"/>
      <c r="V42" s="77"/>
      <c r="W42" s="60"/>
      <c r="X42" s="60"/>
      <c r="Y42" s="60"/>
      <c r="Z42" s="60"/>
      <c r="AA42" s="78">
        <f t="shared" si="3"/>
        <v>0</v>
      </c>
      <c r="AB42" s="147"/>
      <c r="AC42" s="77"/>
      <c r="AD42" s="60"/>
      <c r="AE42" s="60"/>
      <c r="AF42" s="60"/>
      <c r="AG42" s="60"/>
      <c r="AH42" s="78">
        <f t="shared" si="4"/>
        <v>0</v>
      </c>
      <c r="AI42" s="147"/>
      <c r="AJ42" s="77"/>
      <c r="AK42" s="60"/>
      <c r="AL42" s="60"/>
      <c r="AM42" s="60"/>
      <c r="AN42" s="60"/>
      <c r="AO42" s="78">
        <f t="shared" si="5"/>
        <v>0</v>
      </c>
    </row>
    <row r="43" spans="1:41" x14ac:dyDescent="0.25">
      <c r="A43" s="70"/>
      <c r="B43" s="58"/>
      <c r="C43" s="58"/>
      <c r="D43" s="58"/>
      <c r="E43" s="58"/>
      <c r="F43" s="72">
        <f t="shared" si="0"/>
        <v>0</v>
      </c>
      <c r="G43" s="151"/>
      <c r="H43" s="77"/>
      <c r="I43" s="60"/>
      <c r="J43" s="60"/>
      <c r="K43" s="60"/>
      <c r="L43" s="60"/>
      <c r="M43" s="78">
        <f t="shared" si="1"/>
        <v>0</v>
      </c>
      <c r="N43" s="147"/>
      <c r="O43" s="77"/>
      <c r="P43" s="60"/>
      <c r="Q43" s="60"/>
      <c r="R43" s="60"/>
      <c r="S43" s="60"/>
      <c r="T43" s="78">
        <f t="shared" si="2"/>
        <v>0</v>
      </c>
      <c r="U43" s="147"/>
      <c r="V43" s="77"/>
      <c r="W43" s="60"/>
      <c r="X43" s="60"/>
      <c r="Y43" s="60"/>
      <c r="Z43" s="60"/>
      <c r="AA43" s="78">
        <f t="shared" si="3"/>
        <v>0</v>
      </c>
      <c r="AB43" s="147"/>
      <c r="AC43" s="77"/>
      <c r="AD43" s="60"/>
      <c r="AE43" s="60"/>
      <c r="AF43" s="60"/>
      <c r="AG43" s="60"/>
      <c r="AH43" s="78">
        <f t="shared" si="4"/>
        <v>0</v>
      </c>
      <c r="AI43" s="147"/>
      <c r="AJ43" s="77"/>
      <c r="AK43" s="60"/>
      <c r="AL43" s="60"/>
      <c r="AM43" s="60"/>
      <c r="AN43" s="60"/>
      <c r="AO43" s="78">
        <f t="shared" si="5"/>
        <v>0</v>
      </c>
    </row>
    <row r="44" spans="1:41" x14ac:dyDescent="0.25">
      <c r="A44" s="70"/>
      <c r="B44" s="58"/>
      <c r="C44" s="58"/>
      <c r="D44" s="58"/>
      <c r="E44" s="58"/>
      <c r="F44" s="72">
        <f t="shared" si="0"/>
        <v>0</v>
      </c>
      <c r="G44" s="151"/>
      <c r="H44" s="77"/>
      <c r="I44" s="60"/>
      <c r="J44" s="60"/>
      <c r="K44" s="60"/>
      <c r="L44" s="60"/>
      <c r="M44" s="78">
        <f t="shared" si="1"/>
        <v>0</v>
      </c>
      <c r="N44" s="147"/>
      <c r="O44" s="77"/>
      <c r="P44" s="60"/>
      <c r="Q44" s="60"/>
      <c r="R44" s="60"/>
      <c r="S44" s="60"/>
      <c r="T44" s="78">
        <f t="shared" si="2"/>
        <v>0</v>
      </c>
      <c r="U44" s="147"/>
      <c r="V44" s="77"/>
      <c r="W44" s="60"/>
      <c r="X44" s="60"/>
      <c r="Y44" s="60"/>
      <c r="Z44" s="60"/>
      <c r="AA44" s="78">
        <f t="shared" si="3"/>
        <v>0</v>
      </c>
      <c r="AB44" s="147"/>
      <c r="AC44" s="77"/>
      <c r="AD44" s="60"/>
      <c r="AE44" s="60"/>
      <c r="AF44" s="60"/>
      <c r="AG44" s="60"/>
      <c r="AH44" s="78">
        <f t="shared" si="4"/>
        <v>0</v>
      </c>
      <c r="AI44" s="147"/>
      <c r="AJ44" s="77"/>
      <c r="AK44" s="60"/>
      <c r="AL44" s="60"/>
      <c r="AM44" s="60"/>
      <c r="AN44" s="60"/>
      <c r="AO44" s="78">
        <f t="shared" si="5"/>
        <v>0</v>
      </c>
    </row>
    <row r="45" spans="1:41" x14ac:dyDescent="0.25">
      <c r="A45" s="70"/>
      <c r="B45" s="58"/>
      <c r="C45" s="58"/>
      <c r="D45" s="58"/>
      <c r="E45" s="58"/>
      <c r="F45" s="72">
        <f t="shared" si="0"/>
        <v>0</v>
      </c>
      <c r="G45" s="151"/>
      <c r="H45" s="77"/>
      <c r="I45" s="60"/>
      <c r="J45" s="60"/>
      <c r="K45" s="60"/>
      <c r="L45" s="60"/>
      <c r="M45" s="78">
        <f t="shared" si="1"/>
        <v>0</v>
      </c>
      <c r="N45" s="147"/>
      <c r="O45" s="77"/>
      <c r="P45" s="60"/>
      <c r="Q45" s="60"/>
      <c r="R45" s="60"/>
      <c r="S45" s="60"/>
      <c r="T45" s="78">
        <f t="shared" si="2"/>
        <v>0</v>
      </c>
      <c r="U45" s="147"/>
      <c r="V45" s="77"/>
      <c r="W45" s="60"/>
      <c r="X45" s="60"/>
      <c r="Y45" s="60"/>
      <c r="Z45" s="60"/>
      <c r="AA45" s="78">
        <f t="shared" si="3"/>
        <v>0</v>
      </c>
      <c r="AB45" s="147"/>
      <c r="AC45" s="77"/>
      <c r="AD45" s="60"/>
      <c r="AE45" s="60"/>
      <c r="AF45" s="60"/>
      <c r="AG45" s="60"/>
      <c r="AH45" s="78">
        <f t="shared" si="4"/>
        <v>0</v>
      </c>
      <c r="AI45" s="147"/>
      <c r="AJ45" s="77"/>
      <c r="AK45" s="60"/>
      <c r="AL45" s="60"/>
      <c r="AM45" s="60"/>
      <c r="AN45" s="60"/>
      <c r="AO45" s="78">
        <f t="shared" si="5"/>
        <v>0</v>
      </c>
    </row>
    <row r="46" spans="1:41" x14ac:dyDescent="0.25">
      <c r="A46" s="70"/>
      <c r="B46" s="58"/>
      <c r="C46" s="58"/>
      <c r="D46" s="58"/>
      <c r="E46" s="58"/>
      <c r="F46" s="72">
        <f t="shared" si="0"/>
        <v>0</v>
      </c>
      <c r="G46" s="151"/>
      <c r="H46" s="77"/>
      <c r="I46" s="60"/>
      <c r="J46" s="60"/>
      <c r="K46" s="60"/>
      <c r="L46" s="60"/>
      <c r="M46" s="78">
        <f t="shared" si="1"/>
        <v>0</v>
      </c>
      <c r="N46" s="147"/>
      <c r="O46" s="77"/>
      <c r="P46" s="60"/>
      <c r="Q46" s="60"/>
      <c r="R46" s="60"/>
      <c r="S46" s="60"/>
      <c r="T46" s="78">
        <f t="shared" si="2"/>
        <v>0</v>
      </c>
      <c r="U46" s="147"/>
      <c r="V46" s="77"/>
      <c r="W46" s="60"/>
      <c r="X46" s="60"/>
      <c r="Y46" s="60"/>
      <c r="Z46" s="60"/>
      <c r="AA46" s="78">
        <f t="shared" si="3"/>
        <v>0</v>
      </c>
      <c r="AB46" s="147"/>
      <c r="AC46" s="77"/>
      <c r="AD46" s="60"/>
      <c r="AE46" s="60"/>
      <c r="AF46" s="60"/>
      <c r="AG46" s="60"/>
      <c r="AH46" s="78">
        <f t="shared" si="4"/>
        <v>0</v>
      </c>
      <c r="AI46" s="147"/>
      <c r="AJ46" s="77"/>
      <c r="AK46" s="60"/>
      <c r="AL46" s="60"/>
      <c r="AM46" s="60"/>
      <c r="AN46" s="60"/>
      <c r="AO46" s="78">
        <f t="shared" si="5"/>
        <v>0</v>
      </c>
    </row>
    <row r="47" spans="1:41" x14ac:dyDescent="0.25">
      <c r="A47" s="70"/>
      <c r="B47" s="58"/>
      <c r="C47" s="58"/>
      <c r="D47" s="58"/>
      <c r="E47" s="58"/>
      <c r="F47" s="72">
        <f t="shared" si="0"/>
        <v>0</v>
      </c>
      <c r="G47" s="151"/>
      <c r="H47" s="77"/>
      <c r="I47" s="60"/>
      <c r="J47" s="60"/>
      <c r="K47" s="60"/>
      <c r="L47" s="60"/>
      <c r="M47" s="78">
        <f t="shared" si="1"/>
        <v>0</v>
      </c>
      <c r="N47" s="147"/>
      <c r="O47" s="77"/>
      <c r="P47" s="60"/>
      <c r="Q47" s="60"/>
      <c r="R47" s="60"/>
      <c r="S47" s="60"/>
      <c r="T47" s="78">
        <f t="shared" si="2"/>
        <v>0</v>
      </c>
      <c r="U47" s="147"/>
      <c r="V47" s="77"/>
      <c r="W47" s="60"/>
      <c r="X47" s="60"/>
      <c r="Y47" s="60"/>
      <c r="Z47" s="60"/>
      <c r="AA47" s="78">
        <f t="shared" si="3"/>
        <v>0</v>
      </c>
      <c r="AB47" s="147"/>
      <c r="AC47" s="77"/>
      <c r="AD47" s="60"/>
      <c r="AE47" s="60"/>
      <c r="AF47" s="60"/>
      <c r="AG47" s="60"/>
      <c r="AH47" s="78">
        <f t="shared" si="4"/>
        <v>0</v>
      </c>
      <c r="AI47" s="147"/>
      <c r="AJ47" s="77"/>
      <c r="AK47" s="60"/>
      <c r="AL47" s="60"/>
      <c r="AM47" s="60"/>
      <c r="AN47" s="60"/>
      <c r="AO47" s="78">
        <f t="shared" si="5"/>
        <v>0</v>
      </c>
    </row>
    <row r="48" spans="1:41" x14ac:dyDescent="0.25">
      <c r="A48" s="70"/>
      <c r="B48" s="58"/>
      <c r="C48" s="58"/>
      <c r="D48" s="58"/>
      <c r="E48" s="58"/>
      <c r="F48" s="72">
        <f t="shared" si="0"/>
        <v>0</v>
      </c>
      <c r="G48" s="151"/>
      <c r="H48" s="77"/>
      <c r="I48" s="60"/>
      <c r="J48" s="60"/>
      <c r="K48" s="60"/>
      <c r="L48" s="60"/>
      <c r="M48" s="78">
        <f t="shared" si="1"/>
        <v>0</v>
      </c>
      <c r="N48" s="147"/>
      <c r="O48" s="77"/>
      <c r="P48" s="60"/>
      <c r="Q48" s="60"/>
      <c r="R48" s="60"/>
      <c r="S48" s="60"/>
      <c r="T48" s="78">
        <f t="shared" si="2"/>
        <v>0</v>
      </c>
      <c r="U48" s="147"/>
      <c r="V48" s="77"/>
      <c r="W48" s="60"/>
      <c r="X48" s="60"/>
      <c r="Y48" s="60"/>
      <c r="Z48" s="60"/>
      <c r="AA48" s="78">
        <f t="shared" si="3"/>
        <v>0</v>
      </c>
      <c r="AB48" s="147"/>
      <c r="AC48" s="77"/>
      <c r="AD48" s="60"/>
      <c r="AE48" s="60"/>
      <c r="AF48" s="60"/>
      <c r="AG48" s="60"/>
      <c r="AH48" s="78">
        <f t="shared" si="4"/>
        <v>0</v>
      </c>
      <c r="AI48" s="147"/>
      <c r="AJ48" s="77"/>
      <c r="AK48" s="60"/>
      <c r="AL48" s="60"/>
      <c r="AM48" s="60"/>
      <c r="AN48" s="60"/>
      <c r="AO48" s="78">
        <f t="shared" si="5"/>
        <v>0</v>
      </c>
    </row>
    <row r="49" spans="1:41" x14ac:dyDescent="0.25">
      <c r="A49" s="70"/>
      <c r="B49" s="58"/>
      <c r="C49" s="58"/>
      <c r="D49" s="58"/>
      <c r="E49" s="58"/>
      <c r="F49" s="72">
        <f t="shared" si="0"/>
        <v>0</v>
      </c>
      <c r="G49" s="151"/>
      <c r="H49" s="77"/>
      <c r="I49" s="60"/>
      <c r="J49" s="60"/>
      <c r="K49" s="60"/>
      <c r="L49" s="60"/>
      <c r="M49" s="78">
        <f t="shared" si="1"/>
        <v>0</v>
      </c>
      <c r="N49" s="147"/>
      <c r="O49" s="77"/>
      <c r="P49" s="60"/>
      <c r="Q49" s="60"/>
      <c r="R49" s="60"/>
      <c r="S49" s="60"/>
      <c r="T49" s="78">
        <f t="shared" si="2"/>
        <v>0</v>
      </c>
      <c r="U49" s="147"/>
      <c r="V49" s="77"/>
      <c r="W49" s="60"/>
      <c r="X49" s="60"/>
      <c r="Y49" s="60"/>
      <c r="Z49" s="60"/>
      <c r="AA49" s="78">
        <f t="shared" si="3"/>
        <v>0</v>
      </c>
      <c r="AB49" s="147"/>
      <c r="AC49" s="77"/>
      <c r="AD49" s="60"/>
      <c r="AE49" s="60"/>
      <c r="AF49" s="60"/>
      <c r="AG49" s="60"/>
      <c r="AH49" s="78">
        <f t="shared" si="4"/>
        <v>0</v>
      </c>
      <c r="AI49" s="147"/>
      <c r="AJ49" s="77"/>
      <c r="AK49" s="60"/>
      <c r="AL49" s="60"/>
      <c r="AM49" s="60"/>
      <c r="AN49" s="60"/>
      <c r="AO49" s="78">
        <f t="shared" si="5"/>
        <v>0</v>
      </c>
    </row>
    <row r="50" spans="1:41" x14ac:dyDescent="0.25">
      <c r="A50" s="70"/>
      <c r="B50" s="58"/>
      <c r="C50" s="58"/>
      <c r="D50" s="58"/>
      <c r="E50" s="58"/>
      <c r="F50" s="72">
        <f t="shared" si="0"/>
        <v>0</v>
      </c>
      <c r="G50" s="151"/>
      <c r="H50" s="77"/>
      <c r="I50" s="60"/>
      <c r="J50" s="60"/>
      <c r="K50" s="60"/>
      <c r="L50" s="60"/>
      <c r="M50" s="78">
        <f t="shared" si="1"/>
        <v>0</v>
      </c>
      <c r="N50" s="147"/>
      <c r="O50" s="77"/>
      <c r="P50" s="60"/>
      <c r="Q50" s="60"/>
      <c r="R50" s="60"/>
      <c r="S50" s="60"/>
      <c r="T50" s="78">
        <f t="shared" si="2"/>
        <v>0</v>
      </c>
      <c r="U50" s="147"/>
      <c r="V50" s="77"/>
      <c r="W50" s="60"/>
      <c r="X50" s="60"/>
      <c r="Y50" s="60"/>
      <c r="Z50" s="60"/>
      <c r="AA50" s="78">
        <f t="shared" si="3"/>
        <v>0</v>
      </c>
      <c r="AB50" s="147"/>
      <c r="AC50" s="77"/>
      <c r="AD50" s="60"/>
      <c r="AE50" s="60"/>
      <c r="AF50" s="60"/>
      <c r="AG50" s="60"/>
      <c r="AH50" s="78">
        <f t="shared" si="4"/>
        <v>0</v>
      </c>
      <c r="AI50" s="147"/>
      <c r="AJ50" s="77"/>
      <c r="AK50" s="60"/>
      <c r="AL50" s="60"/>
      <c r="AM50" s="60"/>
      <c r="AN50" s="60"/>
      <c r="AO50" s="78">
        <f t="shared" si="5"/>
        <v>0</v>
      </c>
    </row>
    <row r="51" spans="1:41" x14ac:dyDescent="0.25">
      <c r="A51" s="70"/>
      <c r="B51" s="58"/>
      <c r="C51" s="58"/>
      <c r="D51" s="58"/>
      <c r="E51" s="58"/>
      <c r="F51" s="72">
        <f t="shared" si="0"/>
        <v>0</v>
      </c>
      <c r="G51" s="151"/>
      <c r="H51" s="77"/>
      <c r="I51" s="60"/>
      <c r="J51" s="60"/>
      <c r="K51" s="60"/>
      <c r="L51" s="60"/>
      <c r="M51" s="78">
        <f t="shared" si="1"/>
        <v>0</v>
      </c>
      <c r="N51" s="147"/>
      <c r="O51" s="77"/>
      <c r="P51" s="60"/>
      <c r="Q51" s="60"/>
      <c r="R51" s="60"/>
      <c r="S51" s="60"/>
      <c r="T51" s="78">
        <f t="shared" si="2"/>
        <v>0</v>
      </c>
      <c r="U51" s="147"/>
      <c r="V51" s="77"/>
      <c r="W51" s="60"/>
      <c r="X51" s="60"/>
      <c r="Y51" s="60"/>
      <c r="Z51" s="60"/>
      <c r="AA51" s="78">
        <f t="shared" si="3"/>
        <v>0</v>
      </c>
      <c r="AB51" s="147"/>
      <c r="AC51" s="77"/>
      <c r="AD51" s="60"/>
      <c r="AE51" s="60"/>
      <c r="AF51" s="60"/>
      <c r="AG51" s="60"/>
      <c r="AH51" s="78">
        <f t="shared" si="4"/>
        <v>0</v>
      </c>
      <c r="AI51" s="147"/>
      <c r="AJ51" s="77"/>
      <c r="AK51" s="60"/>
      <c r="AL51" s="60"/>
      <c r="AM51" s="60"/>
      <c r="AN51" s="60"/>
      <c r="AO51" s="78">
        <f t="shared" si="5"/>
        <v>0</v>
      </c>
    </row>
    <row r="52" spans="1:41" x14ac:dyDescent="0.25">
      <c r="A52" s="70"/>
      <c r="B52" s="58"/>
      <c r="C52" s="58"/>
      <c r="D52" s="58"/>
      <c r="E52" s="58"/>
      <c r="F52" s="72">
        <f t="shared" si="0"/>
        <v>0</v>
      </c>
      <c r="G52" s="151"/>
      <c r="H52" s="77"/>
      <c r="I52" s="60"/>
      <c r="J52" s="60"/>
      <c r="K52" s="60"/>
      <c r="L52" s="60"/>
      <c r="M52" s="78">
        <f t="shared" si="1"/>
        <v>0</v>
      </c>
      <c r="N52" s="147"/>
      <c r="O52" s="77"/>
      <c r="P52" s="60"/>
      <c r="Q52" s="60"/>
      <c r="R52" s="60"/>
      <c r="S52" s="60"/>
      <c r="T52" s="78">
        <f t="shared" si="2"/>
        <v>0</v>
      </c>
      <c r="U52" s="147"/>
      <c r="V52" s="77"/>
      <c r="W52" s="60"/>
      <c r="X52" s="60"/>
      <c r="Y52" s="60"/>
      <c r="Z52" s="60"/>
      <c r="AA52" s="78">
        <f t="shared" si="3"/>
        <v>0</v>
      </c>
      <c r="AB52" s="147"/>
      <c r="AC52" s="77"/>
      <c r="AD52" s="60"/>
      <c r="AE52" s="60"/>
      <c r="AF52" s="60"/>
      <c r="AG52" s="60"/>
      <c r="AH52" s="78">
        <f t="shared" si="4"/>
        <v>0</v>
      </c>
      <c r="AI52" s="147"/>
      <c r="AJ52" s="77"/>
      <c r="AK52" s="60"/>
      <c r="AL52" s="60"/>
      <c r="AM52" s="60"/>
      <c r="AN52" s="60"/>
      <c r="AO52" s="78">
        <f t="shared" si="5"/>
        <v>0</v>
      </c>
    </row>
    <row r="53" spans="1:41" x14ac:dyDescent="0.25">
      <c r="A53" s="70"/>
      <c r="B53" s="58"/>
      <c r="C53" s="58"/>
      <c r="D53" s="58"/>
      <c r="E53" s="58"/>
      <c r="F53" s="72">
        <f t="shared" si="0"/>
        <v>0</v>
      </c>
      <c r="G53" s="151"/>
      <c r="H53" s="77"/>
      <c r="I53" s="60"/>
      <c r="J53" s="60"/>
      <c r="K53" s="60"/>
      <c r="L53" s="60"/>
      <c r="M53" s="78">
        <f t="shared" si="1"/>
        <v>0</v>
      </c>
      <c r="N53" s="147"/>
      <c r="O53" s="77"/>
      <c r="P53" s="60"/>
      <c r="Q53" s="60"/>
      <c r="R53" s="60"/>
      <c r="S53" s="60"/>
      <c r="T53" s="78">
        <f t="shared" si="2"/>
        <v>0</v>
      </c>
      <c r="U53" s="147"/>
      <c r="V53" s="77"/>
      <c r="W53" s="60"/>
      <c r="X53" s="60"/>
      <c r="Y53" s="60"/>
      <c r="Z53" s="60"/>
      <c r="AA53" s="78">
        <f t="shared" si="3"/>
        <v>0</v>
      </c>
      <c r="AB53" s="147"/>
      <c r="AC53" s="77"/>
      <c r="AD53" s="60"/>
      <c r="AE53" s="60"/>
      <c r="AF53" s="60"/>
      <c r="AG53" s="60"/>
      <c r="AH53" s="78">
        <f t="shared" si="4"/>
        <v>0</v>
      </c>
      <c r="AI53" s="147"/>
      <c r="AJ53" s="77"/>
      <c r="AK53" s="60"/>
      <c r="AL53" s="60"/>
      <c r="AM53" s="60"/>
      <c r="AN53" s="60"/>
      <c r="AO53" s="78">
        <f t="shared" si="5"/>
        <v>0</v>
      </c>
    </row>
    <row r="54" spans="1:41" x14ac:dyDescent="0.25">
      <c r="A54" s="70"/>
      <c r="B54" s="58"/>
      <c r="C54" s="58"/>
      <c r="D54" s="58"/>
      <c r="E54" s="58"/>
      <c r="F54" s="72">
        <f t="shared" si="0"/>
        <v>0</v>
      </c>
      <c r="G54" s="151"/>
      <c r="H54" s="77"/>
      <c r="I54" s="60"/>
      <c r="J54" s="60"/>
      <c r="K54" s="60"/>
      <c r="L54" s="60"/>
      <c r="M54" s="78">
        <f t="shared" si="1"/>
        <v>0</v>
      </c>
      <c r="N54" s="147"/>
      <c r="O54" s="77"/>
      <c r="P54" s="60"/>
      <c r="Q54" s="60"/>
      <c r="R54" s="60"/>
      <c r="S54" s="60"/>
      <c r="T54" s="78">
        <f t="shared" si="2"/>
        <v>0</v>
      </c>
      <c r="U54" s="147"/>
      <c r="V54" s="77"/>
      <c r="W54" s="60"/>
      <c r="X54" s="60"/>
      <c r="Y54" s="60"/>
      <c r="Z54" s="60"/>
      <c r="AA54" s="78">
        <f t="shared" si="3"/>
        <v>0</v>
      </c>
      <c r="AB54" s="147"/>
      <c r="AC54" s="77"/>
      <c r="AD54" s="60"/>
      <c r="AE54" s="60"/>
      <c r="AF54" s="60"/>
      <c r="AG54" s="60"/>
      <c r="AH54" s="78">
        <f t="shared" si="4"/>
        <v>0</v>
      </c>
      <c r="AI54" s="147"/>
      <c r="AJ54" s="77"/>
      <c r="AK54" s="60"/>
      <c r="AL54" s="60"/>
      <c r="AM54" s="60"/>
      <c r="AN54" s="60"/>
      <c r="AO54" s="78">
        <f t="shared" si="5"/>
        <v>0</v>
      </c>
    </row>
    <row r="55" spans="1:41" x14ac:dyDescent="0.25">
      <c r="A55" s="70"/>
      <c r="B55" s="58"/>
      <c r="C55" s="58"/>
      <c r="D55" s="58"/>
      <c r="E55" s="58"/>
      <c r="F55" s="72">
        <f t="shared" si="0"/>
        <v>0</v>
      </c>
      <c r="G55" s="151"/>
      <c r="H55" s="77"/>
      <c r="I55" s="60"/>
      <c r="J55" s="60"/>
      <c r="K55" s="60"/>
      <c r="L55" s="60"/>
      <c r="M55" s="78">
        <f t="shared" si="1"/>
        <v>0</v>
      </c>
      <c r="N55" s="147"/>
      <c r="O55" s="77"/>
      <c r="P55" s="60"/>
      <c r="Q55" s="60"/>
      <c r="R55" s="60"/>
      <c r="S55" s="60"/>
      <c r="T55" s="78">
        <f t="shared" si="2"/>
        <v>0</v>
      </c>
      <c r="U55" s="147"/>
      <c r="V55" s="77"/>
      <c r="W55" s="60"/>
      <c r="X55" s="60"/>
      <c r="Y55" s="60"/>
      <c r="Z55" s="60"/>
      <c r="AA55" s="78">
        <f t="shared" si="3"/>
        <v>0</v>
      </c>
      <c r="AB55" s="147"/>
      <c r="AC55" s="77"/>
      <c r="AD55" s="60"/>
      <c r="AE55" s="60"/>
      <c r="AF55" s="60"/>
      <c r="AG55" s="60"/>
      <c r="AH55" s="78">
        <f t="shared" si="4"/>
        <v>0</v>
      </c>
      <c r="AI55" s="147"/>
      <c r="AJ55" s="77"/>
      <c r="AK55" s="60"/>
      <c r="AL55" s="60"/>
      <c r="AM55" s="60"/>
      <c r="AN55" s="60"/>
      <c r="AO55" s="78">
        <f t="shared" si="5"/>
        <v>0</v>
      </c>
    </row>
    <row r="56" spans="1:41" x14ac:dyDescent="0.25">
      <c r="A56" s="70"/>
      <c r="B56" s="58"/>
      <c r="C56" s="58"/>
      <c r="D56" s="58"/>
      <c r="E56" s="58"/>
      <c r="F56" s="72">
        <f t="shared" si="0"/>
        <v>0</v>
      </c>
      <c r="G56" s="151"/>
      <c r="H56" s="77"/>
      <c r="I56" s="60"/>
      <c r="J56" s="60"/>
      <c r="K56" s="60"/>
      <c r="L56" s="60"/>
      <c r="M56" s="78">
        <f t="shared" si="1"/>
        <v>0</v>
      </c>
      <c r="N56" s="147"/>
      <c r="O56" s="77"/>
      <c r="P56" s="60"/>
      <c r="Q56" s="60"/>
      <c r="R56" s="60"/>
      <c r="S56" s="60"/>
      <c r="T56" s="78">
        <f t="shared" si="2"/>
        <v>0</v>
      </c>
      <c r="U56" s="147"/>
      <c r="V56" s="77"/>
      <c r="W56" s="60"/>
      <c r="X56" s="60"/>
      <c r="Y56" s="60"/>
      <c r="Z56" s="60"/>
      <c r="AA56" s="78">
        <f t="shared" si="3"/>
        <v>0</v>
      </c>
      <c r="AB56" s="147"/>
      <c r="AC56" s="77"/>
      <c r="AD56" s="60"/>
      <c r="AE56" s="60"/>
      <c r="AF56" s="60"/>
      <c r="AG56" s="60"/>
      <c r="AH56" s="78">
        <f t="shared" si="4"/>
        <v>0</v>
      </c>
      <c r="AI56" s="147"/>
      <c r="AJ56" s="77"/>
      <c r="AK56" s="60"/>
      <c r="AL56" s="60"/>
      <c r="AM56" s="60"/>
      <c r="AN56" s="60"/>
      <c r="AO56" s="78">
        <f t="shared" si="5"/>
        <v>0</v>
      </c>
    </row>
    <row r="57" spans="1:41" x14ac:dyDescent="0.25">
      <c r="A57" s="70"/>
      <c r="B57" s="58"/>
      <c r="C57" s="58"/>
      <c r="D57" s="58"/>
      <c r="E57" s="58"/>
      <c r="F57" s="72">
        <f t="shared" si="0"/>
        <v>0</v>
      </c>
      <c r="G57" s="151"/>
      <c r="H57" s="77"/>
      <c r="I57" s="60"/>
      <c r="J57" s="60"/>
      <c r="K57" s="60"/>
      <c r="L57" s="60"/>
      <c r="M57" s="78">
        <f t="shared" si="1"/>
        <v>0</v>
      </c>
      <c r="N57" s="147"/>
      <c r="O57" s="77"/>
      <c r="P57" s="60"/>
      <c r="Q57" s="60"/>
      <c r="R57" s="60"/>
      <c r="S57" s="60"/>
      <c r="T57" s="78">
        <f t="shared" si="2"/>
        <v>0</v>
      </c>
      <c r="U57" s="147"/>
      <c r="V57" s="77"/>
      <c r="W57" s="60"/>
      <c r="X57" s="60"/>
      <c r="Y57" s="60"/>
      <c r="Z57" s="60"/>
      <c r="AA57" s="78">
        <f t="shared" si="3"/>
        <v>0</v>
      </c>
      <c r="AB57" s="147"/>
      <c r="AC57" s="77"/>
      <c r="AD57" s="60"/>
      <c r="AE57" s="60"/>
      <c r="AF57" s="60"/>
      <c r="AG57" s="60"/>
      <c r="AH57" s="78">
        <f t="shared" si="4"/>
        <v>0</v>
      </c>
      <c r="AI57" s="147"/>
      <c r="AJ57" s="77"/>
      <c r="AK57" s="60"/>
      <c r="AL57" s="60"/>
      <c r="AM57" s="60"/>
      <c r="AN57" s="60"/>
      <c r="AO57" s="78">
        <f t="shared" si="5"/>
        <v>0</v>
      </c>
    </row>
    <row r="58" spans="1:41" x14ac:dyDescent="0.25">
      <c r="A58" s="70"/>
      <c r="B58" s="58"/>
      <c r="C58" s="58"/>
      <c r="D58" s="58"/>
      <c r="E58" s="58"/>
      <c r="F58" s="72">
        <f t="shared" si="0"/>
        <v>0</v>
      </c>
      <c r="G58" s="151"/>
      <c r="H58" s="77"/>
      <c r="I58" s="60"/>
      <c r="J58" s="60"/>
      <c r="K58" s="60"/>
      <c r="L58" s="60"/>
      <c r="M58" s="78">
        <f t="shared" si="1"/>
        <v>0</v>
      </c>
      <c r="N58" s="147"/>
      <c r="O58" s="77"/>
      <c r="P58" s="60"/>
      <c r="Q58" s="60"/>
      <c r="R58" s="60"/>
      <c r="S58" s="60"/>
      <c r="T58" s="78">
        <f t="shared" si="2"/>
        <v>0</v>
      </c>
      <c r="U58" s="147"/>
      <c r="V58" s="77"/>
      <c r="W58" s="60"/>
      <c r="X58" s="60"/>
      <c r="Y58" s="60"/>
      <c r="Z58" s="60"/>
      <c r="AA58" s="78">
        <f t="shared" si="3"/>
        <v>0</v>
      </c>
      <c r="AB58" s="147"/>
      <c r="AC58" s="77"/>
      <c r="AD58" s="60"/>
      <c r="AE58" s="60"/>
      <c r="AF58" s="60"/>
      <c r="AG58" s="60"/>
      <c r="AH58" s="78">
        <f t="shared" si="4"/>
        <v>0</v>
      </c>
      <c r="AI58" s="147"/>
      <c r="AJ58" s="77"/>
      <c r="AK58" s="60"/>
      <c r="AL58" s="60"/>
      <c r="AM58" s="60"/>
      <c r="AN58" s="60"/>
      <c r="AO58" s="78">
        <f t="shared" si="5"/>
        <v>0</v>
      </c>
    </row>
    <row r="59" spans="1:41" x14ac:dyDescent="0.25">
      <c r="A59" s="70"/>
      <c r="B59" s="58"/>
      <c r="C59" s="58"/>
      <c r="D59" s="58"/>
      <c r="E59" s="58"/>
      <c r="F59" s="72">
        <f t="shared" si="0"/>
        <v>0</v>
      </c>
      <c r="G59" s="151"/>
      <c r="H59" s="77"/>
      <c r="I59" s="60"/>
      <c r="J59" s="60"/>
      <c r="K59" s="60"/>
      <c r="L59" s="60"/>
      <c r="M59" s="78">
        <f t="shared" si="1"/>
        <v>0</v>
      </c>
      <c r="N59" s="147"/>
      <c r="O59" s="77"/>
      <c r="P59" s="60"/>
      <c r="Q59" s="60"/>
      <c r="R59" s="60"/>
      <c r="S59" s="60"/>
      <c r="T59" s="78">
        <f t="shared" si="2"/>
        <v>0</v>
      </c>
      <c r="U59" s="147"/>
      <c r="V59" s="77"/>
      <c r="W59" s="60"/>
      <c r="X59" s="60"/>
      <c r="Y59" s="60"/>
      <c r="Z59" s="60"/>
      <c r="AA59" s="78">
        <f t="shared" si="3"/>
        <v>0</v>
      </c>
      <c r="AB59" s="147"/>
      <c r="AC59" s="77"/>
      <c r="AD59" s="60"/>
      <c r="AE59" s="60"/>
      <c r="AF59" s="60"/>
      <c r="AG59" s="60"/>
      <c r="AH59" s="78">
        <f t="shared" si="4"/>
        <v>0</v>
      </c>
      <c r="AI59" s="147"/>
      <c r="AJ59" s="77"/>
      <c r="AK59" s="60"/>
      <c r="AL59" s="60"/>
      <c r="AM59" s="60"/>
      <c r="AN59" s="60"/>
      <c r="AO59" s="78">
        <f t="shared" si="5"/>
        <v>0</v>
      </c>
    </row>
    <row r="60" spans="1:41" x14ac:dyDescent="0.25">
      <c r="A60" s="70"/>
      <c r="B60" s="58"/>
      <c r="C60" s="58"/>
      <c r="D60" s="58"/>
      <c r="E60" s="58"/>
      <c r="F60" s="72">
        <f t="shared" si="0"/>
        <v>0</v>
      </c>
      <c r="G60" s="151"/>
      <c r="H60" s="77"/>
      <c r="I60" s="60"/>
      <c r="J60" s="60"/>
      <c r="K60" s="60"/>
      <c r="L60" s="60"/>
      <c r="M60" s="78">
        <f t="shared" si="1"/>
        <v>0</v>
      </c>
      <c r="N60" s="147"/>
      <c r="O60" s="77"/>
      <c r="P60" s="60"/>
      <c r="Q60" s="60"/>
      <c r="R60" s="60"/>
      <c r="S60" s="60"/>
      <c r="T60" s="78">
        <f t="shared" si="2"/>
        <v>0</v>
      </c>
      <c r="U60" s="147"/>
      <c r="V60" s="77"/>
      <c r="W60" s="60"/>
      <c r="X60" s="60"/>
      <c r="Y60" s="60"/>
      <c r="Z60" s="60"/>
      <c r="AA60" s="78">
        <f t="shared" si="3"/>
        <v>0</v>
      </c>
      <c r="AB60" s="147"/>
      <c r="AC60" s="77"/>
      <c r="AD60" s="60"/>
      <c r="AE60" s="60"/>
      <c r="AF60" s="60"/>
      <c r="AG60" s="60"/>
      <c r="AH60" s="78">
        <f t="shared" si="4"/>
        <v>0</v>
      </c>
      <c r="AI60" s="147"/>
      <c r="AJ60" s="77"/>
      <c r="AK60" s="60"/>
      <c r="AL60" s="60"/>
      <c r="AM60" s="60"/>
      <c r="AN60" s="60"/>
      <c r="AO60" s="78">
        <f t="shared" si="5"/>
        <v>0</v>
      </c>
    </row>
    <row r="61" spans="1:41" x14ac:dyDescent="0.25">
      <c r="A61" s="70"/>
      <c r="B61" s="58"/>
      <c r="C61" s="58"/>
      <c r="D61" s="58"/>
      <c r="E61" s="58"/>
      <c r="F61" s="72">
        <f t="shared" si="0"/>
        <v>0</v>
      </c>
      <c r="G61" s="151"/>
      <c r="H61" s="77"/>
      <c r="I61" s="60"/>
      <c r="J61" s="60"/>
      <c r="K61" s="60"/>
      <c r="L61" s="60"/>
      <c r="M61" s="78">
        <f t="shared" si="1"/>
        <v>0</v>
      </c>
      <c r="N61" s="147"/>
      <c r="O61" s="77"/>
      <c r="P61" s="60"/>
      <c r="Q61" s="60"/>
      <c r="R61" s="60"/>
      <c r="S61" s="60"/>
      <c r="T61" s="78">
        <f t="shared" si="2"/>
        <v>0</v>
      </c>
      <c r="U61" s="147"/>
      <c r="V61" s="77"/>
      <c r="W61" s="60"/>
      <c r="X61" s="60"/>
      <c r="Y61" s="60"/>
      <c r="Z61" s="60"/>
      <c r="AA61" s="78">
        <f t="shared" si="3"/>
        <v>0</v>
      </c>
      <c r="AB61" s="147"/>
      <c r="AC61" s="77"/>
      <c r="AD61" s="60"/>
      <c r="AE61" s="60"/>
      <c r="AF61" s="60"/>
      <c r="AG61" s="60"/>
      <c r="AH61" s="78">
        <f t="shared" si="4"/>
        <v>0</v>
      </c>
      <c r="AI61" s="147"/>
      <c r="AJ61" s="77"/>
      <c r="AK61" s="60"/>
      <c r="AL61" s="60"/>
      <c r="AM61" s="60"/>
      <c r="AN61" s="60"/>
      <c r="AO61" s="78">
        <f t="shared" si="5"/>
        <v>0</v>
      </c>
    </row>
    <row r="62" spans="1:41" x14ac:dyDescent="0.25">
      <c r="A62" s="70"/>
      <c r="B62" s="58"/>
      <c r="C62" s="58"/>
      <c r="D62" s="58"/>
      <c r="E62" s="58"/>
      <c r="F62" s="72">
        <f t="shared" si="0"/>
        <v>0</v>
      </c>
      <c r="G62" s="151"/>
      <c r="H62" s="77"/>
      <c r="I62" s="60"/>
      <c r="J62" s="60"/>
      <c r="K62" s="60"/>
      <c r="L62" s="60"/>
      <c r="M62" s="78">
        <f t="shared" si="1"/>
        <v>0</v>
      </c>
      <c r="N62" s="147"/>
      <c r="O62" s="77"/>
      <c r="P62" s="60"/>
      <c r="Q62" s="60"/>
      <c r="R62" s="60"/>
      <c r="S62" s="60"/>
      <c r="T62" s="78">
        <f t="shared" si="2"/>
        <v>0</v>
      </c>
      <c r="U62" s="147"/>
      <c r="V62" s="77"/>
      <c r="W62" s="60"/>
      <c r="X62" s="60"/>
      <c r="Y62" s="60"/>
      <c r="Z62" s="60"/>
      <c r="AA62" s="78">
        <f t="shared" si="3"/>
        <v>0</v>
      </c>
      <c r="AB62" s="147"/>
      <c r="AC62" s="77"/>
      <c r="AD62" s="60"/>
      <c r="AE62" s="60"/>
      <c r="AF62" s="60"/>
      <c r="AG62" s="60"/>
      <c r="AH62" s="78">
        <f t="shared" si="4"/>
        <v>0</v>
      </c>
      <c r="AI62" s="147"/>
      <c r="AJ62" s="77"/>
      <c r="AK62" s="60"/>
      <c r="AL62" s="60"/>
      <c r="AM62" s="60"/>
      <c r="AN62" s="60"/>
      <c r="AO62" s="78">
        <f t="shared" si="5"/>
        <v>0</v>
      </c>
    </row>
    <row r="63" spans="1:41" x14ac:dyDescent="0.25">
      <c r="A63" s="70"/>
      <c r="B63" s="58"/>
      <c r="C63" s="58"/>
      <c r="D63" s="58"/>
      <c r="E63" s="58"/>
      <c r="F63" s="72">
        <f t="shared" si="0"/>
        <v>0</v>
      </c>
      <c r="G63" s="151"/>
      <c r="H63" s="77"/>
      <c r="I63" s="60"/>
      <c r="J63" s="60"/>
      <c r="K63" s="60"/>
      <c r="L63" s="60"/>
      <c r="M63" s="78">
        <f t="shared" si="1"/>
        <v>0</v>
      </c>
      <c r="N63" s="147"/>
      <c r="O63" s="77"/>
      <c r="P63" s="60"/>
      <c r="Q63" s="60"/>
      <c r="R63" s="60"/>
      <c r="S63" s="60"/>
      <c r="T63" s="78">
        <f t="shared" si="2"/>
        <v>0</v>
      </c>
      <c r="U63" s="147"/>
      <c r="V63" s="77"/>
      <c r="W63" s="60"/>
      <c r="X63" s="60"/>
      <c r="Y63" s="60"/>
      <c r="Z63" s="60"/>
      <c r="AA63" s="78">
        <f t="shared" si="3"/>
        <v>0</v>
      </c>
      <c r="AB63" s="147"/>
      <c r="AC63" s="77"/>
      <c r="AD63" s="60"/>
      <c r="AE63" s="60"/>
      <c r="AF63" s="60"/>
      <c r="AG63" s="60"/>
      <c r="AH63" s="78">
        <f t="shared" si="4"/>
        <v>0</v>
      </c>
      <c r="AI63" s="147"/>
      <c r="AJ63" s="77"/>
      <c r="AK63" s="60"/>
      <c r="AL63" s="60"/>
      <c r="AM63" s="60"/>
      <c r="AN63" s="60"/>
      <c r="AO63" s="78">
        <f t="shared" si="5"/>
        <v>0</v>
      </c>
    </row>
    <row r="64" spans="1:41" x14ac:dyDescent="0.25">
      <c r="A64" s="70"/>
      <c r="B64" s="58"/>
      <c r="C64" s="58"/>
      <c r="D64" s="58"/>
      <c r="E64" s="58"/>
      <c r="F64" s="72">
        <f t="shared" si="0"/>
        <v>0</v>
      </c>
      <c r="G64" s="151"/>
      <c r="H64" s="77"/>
      <c r="I64" s="60"/>
      <c r="J64" s="60"/>
      <c r="K64" s="60"/>
      <c r="L64" s="60"/>
      <c r="M64" s="78">
        <f t="shared" si="1"/>
        <v>0</v>
      </c>
      <c r="N64" s="147"/>
      <c r="O64" s="77"/>
      <c r="P64" s="60"/>
      <c r="Q64" s="60"/>
      <c r="R64" s="60"/>
      <c r="S64" s="60"/>
      <c r="T64" s="78">
        <f t="shared" si="2"/>
        <v>0</v>
      </c>
      <c r="U64" s="147"/>
      <c r="V64" s="77"/>
      <c r="W64" s="60"/>
      <c r="X64" s="60"/>
      <c r="Y64" s="60"/>
      <c r="Z64" s="60"/>
      <c r="AA64" s="78">
        <f t="shared" si="3"/>
        <v>0</v>
      </c>
      <c r="AB64" s="147"/>
      <c r="AC64" s="77"/>
      <c r="AD64" s="60"/>
      <c r="AE64" s="60"/>
      <c r="AF64" s="60"/>
      <c r="AG64" s="60"/>
      <c r="AH64" s="78">
        <f t="shared" si="4"/>
        <v>0</v>
      </c>
      <c r="AI64" s="147"/>
      <c r="AJ64" s="77"/>
      <c r="AK64" s="60"/>
      <c r="AL64" s="60"/>
      <c r="AM64" s="60"/>
      <c r="AN64" s="60"/>
      <c r="AO64" s="78">
        <f t="shared" si="5"/>
        <v>0</v>
      </c>
    </row>
    <row r="65" spans="1:41" x14ac:dyDescent="0.25">
      <c r="A65" s="70"/>
      <c r="B65" s="58"/>
      <c r="C65" s="58"/>
      <c r="D65" s="58"/>
      <c r="E65" s="58"/>
      <c r="F65" s="72">
        <f t="shared" si="0"/>
        <v>0</v>
      </c>
      <c r="G65" s="151"/>
      <c r="H65" s="77"/>
      <c r="I65" s="60"/>
      <c r="J65" s="60"/>
      <c r="K65" s="60"/>
      <c r="L65" s="60"/>
      <c r="M65" s="78">
        <f t="shared" si="1"/>
        <v>0</v>
      </c>
      <c r="N65" s="147"/>
      <c r="O65" s="77"/>
      <c r="P65" s="60"/>
      <c r="Q65" s="60"/>
      <c r="R65" s="60"/>
      <c r="S65" s="60"/>
      <c r="T65" s="78">
        <f t="shared" si="2"/>
        <v>0</v>
      </c>
      <c r="U65" s="147"/>
      <c r="V65" s="77"/>
      <c r="W65" s="60"/>
      <c r="X65" s="60"/>
      <c r="Y65" s="60"/>
      <c r="Z65" s="60"/>
      <c r="AA65" s="78">
        <f t="shared" si="3"/>
        <v>0</v>
      </c>
      <c r="AB65" s="147"/>
      <c r="AC65" s="77"/>
      <c r="AD65" s="60"/>
      <c r="AE65" s="60"/>
      <c r="AF65" s="60"/>
      <c r="AG65" s="60"/>
      <c r="AH65" s="78">
        <f t="shared" si="4"/>
        <v>0</v>
      </c>
      <c r="AI65" s="147"/>
      <c r="AJ65" s="77"/>
      <c r="AK65" s="60"/>
      <c r="AL65" s="60"/>
      <c r="AM65" s="60"/>
      <c r="AN65" s="60"/>
      <c r="AO65" s="78">
        <f t="shared" si="5"/>
        <v>0</v>
      </c>
    </row>
    <row r="66" spans="1:41" x14ac:dyDescent="0.25">
      <c r="A66" s="70"/>
      <c r="B66" s="58"/>
      <c r="C66" s="58"/>
      <c r="D66" s="58"/>
      <c r="E66" s="58"/>
      <c r="F66" s="72">
        <f t="shared" si="0"/>
        <v>0</v>
      </c>
      <c r="G66" s="151"/>
      <c r="H66" s="77"/>
      <c r="I66" s="60"/>
      <c r="J66" s="60"/>
      <c r="K66" s="60"/>
      <c r="L66" s="60"/>
      <c r="M66" s="78">
        <f t="shared" si="1"/>
        <v>0</v>
      </c>
      <c r="N66" s="147"/>
      <c r="O66" s="77"/>
      <c r="P66" s="60"/>
      <c r="Q66" s="60"/>
      <c r="R66" s="60"/>
      <c r="S66" s="60"/>
      <c r="T66" s="78">
        <f t="shared" si="2"/>
        <v>0</v>
      </c>
      <c r="U66" s="147"/>
      <c r="V66" s="77"/>
      <c r="W66" s="60"/>
      <c r="X66" s="60"/>
      <c r="Y66" s="60"/>
      <c r="Z66" s="60"/>
      <c r="AA66" s="78">
        <f t="shared" si="3"/>
        <v>0</v>
      </c>
      <c r="AB66" s="147"/>
      <c r="AC66" s="77"/>
      <c r="AD66" s="60"/>
      <c r="AE66" s="60"/>
      <c r="AF66" s="60"/>
      <c r="AG66" s="60"/>
      <c r="AH66" s="78">
        <f t="shared" si="4"/>
        <v>0</v>
      </c>
      <c r="AI66" s="147"/>
      <c r="AJ66" s="77"/>
      <c r="AK66" s="60"/>
      <c r="AL66" s="60"/>
      <c r="AM66" s="60"/>
      <c r="AN66" s="60"/>
      <c r="AO66" s="78">
        <f t="shared" si="5"/>
        <v>0</v>
      </c>
    </row>
    <row r="67" spans="1:41" x14ac:dyDescent="0.25">
      <c r="A67" s="70"/>
      <c r="B67" s="58"/>
      <c r="C67" s="58"/>
      <c r="D67" s="58"/>
      <c r="E67" s="58"/>
      <c r="F67" s="72">
        <f t="shared" si="0"/>
        <v>0</v>
      </c>
      <c r="G67" s="151"/>
      <c r="H67" s="77"/>
      <c r="I67" s="60"/>
      <c r="J67" s="60"/>
      <c r="K67" s="60"/>
      <c r="L67" s="60"/>
      <c r="M67" s="78">
        <f t="shared" si="1"/>
        <v>0</v>
      </c>
      <c r="N67" s="147"/>
      <c r="O67" s="77"/>
      <c r="P67" s="60"/>
      <c r="Q67" s="60"/>
      <c r="R67" s="60"/>
      <c r="S67" s="60"/>
      <c r="T67" s="78">
        <f t="shared" si="2"/>
        <v>0</v>
      </c>
      <c r="U67" s="147"/>
      <c r="V67" s="77"/>
      <c r="W67" s="60"/>
      <c r="X67" s="60"/>
      <c r="Y67" s="60"/>
      <c r="Z67" s="60"/>
      <c r="AA67" s="78">
        <f t="shared" si="3"/>
        <v>0</v>
      </c>
      <c r="AB67" s="147"/>
      <c r="AC67" s="77"/>
      <c r="AD67" s="60"/>
      <c r="AE67" s="60"/>
      <c r="AF67" s="60"/>
      <c r="AG67" s="60"/>
      <c r="AH67" s="78">
        <f t="shared" si="4"/>
        <v>0</v>
      </c>
      <c r="AI67" s="147"/>
      <c r="AJ67" s="77"/>
      <c r="AK67" s="60"/>
      <c r="AL67" s="60"/>
      <c r="AM67" s="60"/>
      <c r="AN67" s="60"/>
      <c r="AO67" s="78">
        <f t="shared" si="5"/>
        <v>0</v>
      </c>
    </row>
    <row r="68" spans="1:41" x14ac:dyDescent="0.25">
      <c r="A68" s="70"/>
      <c r="B68" s="58"/>
      <c r="C68" s="58"/>
      <c r="D68" s="58"/>
      <c r="E68" s="58"/>
      <c r="F68" s="72">
        <f t="shared" si="0"/>
        <v>0</v>
      </c>
      <c r="G68" s="151"/>
      <c r="H68" s="77"/>
      <c r="I68" s="60"/>
      <c r="J68" s="60"/>
      <c r="K68" s="60"/>
      <c r="L68" s="60"/>
      <c r="M68" s="78">
        <f t="shared" si="1"/>
        <v>0</v>
      </c>
      <c r="N68" s="147"/>
      <c r="O68" s="77"/>
      <c r="P68" s="60"/>
      <c r="Q68" s="60"/>
      <c r="R68" s="60"/>
      <c r="S68" s="60"/>
      <c r="T68" s="78">
        <f t="shared" si="2"/>
        <v>0</v>
      </c>
      <c r="U68" s="147"/>
      <c r="V68" s="77"/>
      <c r="W68" s="60"/>
      <c r="X68" s="60"/>
      <c r="Y68" s="60"/>
      <c r="Z68" s="60"/>
      <c r="AA68" s="78">
        <f t="shared" si="3"/>
        <v>0</v>
      </c>
      <c r="AB68" s="147"/>
      <c r="AC68" s="77"/>
      <c r="AD68" s="60"/>
      <c r="AE68" s="60"/>
      <c r="AF68" s="60"/>
      <c r="AG68" s="60"/>
      <c r="AH68" s="78">
        <f t="shared" si="4"/>
        <v>0</v>
      </c>
      <c r="AI68" s="147"/>
      <c r="AJ68" s="77"/>
      <c r="AK68" s="60"/>
      <c r="AL68" s="60"/>
      <c r="AM68" s="60"/>
      <c r="AN68" s="60"/>
      <c r="AO68" s="78">
        <f t="shared" si="5"/>
        <v>0</v>
      </c>
    </row>
    <row r="69" spans="1:41" x14ac:dyDescent="0.25">
      <c r="A69" s="70"/>
      <c r="B69" s="58"/>
      <c r="C69" s="58"/>
      <c r="D69" s="58"/>
      <c r="E69" s="58"/>
      <c r="F69" s="72">
        <f t="shared" si="0"/>
        <v>0</v>
      </c>
      <c r="G69" s="151"/>
      <c r="H69" s="77"/>
      <c r="I69" s="60"/>
      <c r="J69" s="60"/>
      <c r="K69" s="60"/>
      <c r="L69" s="60"/>
      <c r="M69" s="78">
        <f t="shared" si="1"/>
        <v>0</v>
      </c>
      <c r="N69" s="147"/>
      <c r="O69" s="77"/>
      <c r="P69" s="60"/>
      <c r="Q69" s="60"/>
      <c r="R69" s="60"/>
      <c r="S69" s="60"/>
      <c r="T69" s="78">
        <f t="shared" si="2"/>
        <v>0</v>
      </c>
      <c r="U69" s="147"/>
      <c r="V69" s="77"/>
      <c r="W69" s="60"/>
      <c r="X69" s="60"/>
      <c r="Y69" s="60"/>
      <c r="Z69" s="60"/>
      <c r="AA69" s="78">
        <f t="shared" si="3"/>
        <v>0</v>
      </c>
      <c r="AB69" s="147"/>
      <c r="AC69" s="77"/>
      <c r="AD69" s="60"/>
      <c r="AE69" s="60"/>
      <c r="AF69" s="60"/>
      <c r="AG69" s="60"/>
      <c r="AH69" s="78">
        <f t="shared" si="4"/>
        <v>0</v>
      </c>
      <c r="AI69" s="147"/>
      <c r="AJ69" s="77"/>
      <c r="AK69" s="60"/>
      <c r="AL69" s="60"/>
      <c r="AM69" s="60"/>
      <c r="AN69" s="60"/>
      <c r="AO69" s="78">
        <f t="shared" si="5"/>
        <v>0</v>
      </c>
    </row>
    <row r="70" spans="1:41" x14ac:dyDescent="0.25">
      <c r="A70" s="70"/>
      <c r="B70" s="58"/>
      <c r="C70" s="58"/>
      <c r="D70" s="58"/>
      <c r="E70" s="58"/>
      <c r="F70" s="72">
        <f t="shared" si="0"/>
        <v>0</v>
      </c>
      <c r="G70" s="151"/>
      <c r="H70" s="77"/>
      <c r="I70" s="60"/>
      <c r="J70" s="60"/>
      <c r="K70" s="60"/>
      <c r="L70" s="60"/>
      <c r="M70" s="78">
        <f t="shared" si="1"/>
        <v>0</v>
      </c>
      <c r="N70" s="147"/>
      <c r="O70" s="77"/>
      <c r="P70" s="60"/>
      <c r="Q70" s="60"/>
      <c r="R70" s="60"/>
      <c r="S70" s="60"/>
      <c r="T70" s="78">
        <f t="shared" si="2"/>
        <v>0</v>
      </c>
      <c r="U70" s="147"/>
      <c r="V70" s="77"/>
      <c r="W70" s="60"/>
      <c r="X70" s="60"/>
      <c r="Y70" s="60"/>
      <c r="Z70" s="60"/>
      <c r="AA70" s="78">
        <f t="shared" si="3"/>
        <v>0</v>
      </c>
      <c r="AB70" s="147"/>
      <c r="AC70" s="77"/>
      <c r="AD70" s="60"/>
      <c r="AE70" s="60"/>
      <c r="AF70" s="60"/>
      <c r="AG70" s="60"/>
      <c r="AH70" s="78">
        <f t="shared" si="4"/>
        <v>0</v>
      </c>
      <c r="AI70" s="147"/>
      <c r="AJ70" s="77"/>
      <c r="AK70" s="60"/>
      <c r="AL70" s="60"/>
      <c r="AM70" s="60"/>
      <c r="AN70" s="60"/>
      <c r="AO70" s="78">
        <f t="shared" si="5"/>
        <v>0</v>
      </c>
    </row>
    <row r="71" spans="1:41" x14ac:dyDescent="0.25">
      <c r="A71" s="70"/>
      <c r="B71" s="58"/>
      <c r="C71" s="58"/>
      <c r="D71" s="58"/>
      <c r="E71" s="58"/>
      <c r="F71" s="72">
        <f t="shared" si="0"/>
        <v>0</v>
      </c>
      <c r="G71" s="151"/>
      <c r="H71" s="77"/>
      <c r="I71" s="60"/>
      <c r="J71" s="60"/>
      <c r="K71" s="60"/>
      <c r="L71" s="60"/>
      <c r="M71" s="78">
        <f t="shared" si="1"/>
        <v>0</v>
      </c>
      <c r="N71" s="147"/>
      <c r="O71" s="77"/>
      <c r="P71" s="60"/>
      <c r="Q71" s="60"/>
      <c r="R71" s="60"/>
      <c r="S71" s="60"/>
      <c r="T71" s="78">
        <f t="shared" si="2"/>
        <v>0</v>
      </c>
      <c r="U71" s="147"/>
      <c r="V71" s="77"/>
      <c r="W71" s="60"/>
      <c r="X71" s="60"/>
      <c r="Y71" s="60"/>
      <c r="Z71" s="60"/>
      <c r="AA71" s="78">
        <f t="shared" si="3"/>
        <v>0</v>
      </c>
      <c r="AB71" s="147"/>
      <c r="AC71" s="77"/>
      <c r="AD71" s="60"/>
      <c r="AE71" s="60"/>
      <c r="AF71" s="60"/>
      <c r="AG71" s="60"/>
      <c r="AH71" s="78">
        <f t="shared" si="4"/>
        <v>0</v>
      </c>
      <c r="AI71" s="147"/>
      <c r="AJ71" s="77"/>
      <c r="AK71" s="60"/>
      <c r="AL71" s="60"/>
      <c r="AM71" s="60"/>
      <c r="AN71" s="60"/>
      <c r="AO71" s="78">
        <f t="shared" si="5"/>
        <v>0</v>
      </c>
    </row>
    <row r="72" spans="1:41" x14ac:dyDescent="0.25">
      <c r="A72" s="70"/>
      <c r="B72" s="58"/>
      <c r="C72" s="58"/>
      <c r="D72" s="58"/>
      <c r="E72" s="58"/>
      <c r="F72" s="72">
        <f t="shared" si="0"/>
        <v>0</v>
      </c>
      <c r="G72" s="151"/>
      <c r="H72" s="77"/>
      <c r="I72" s="60"/>
      <c r="J72" s="60"/>
      <c r="K72" s="60"/>
      <c r="L72" s="60"/>
      <c r="M72" s="78">
        <f t="shared" si="1"/>
        <v>0</v>
      </c>
      <c r="N72" s="147"/>
      <c r="O72" s="77"/>
      <c r="P72" s="60"/>
      <c r="Q72" s="60"/>
      <c r="R72" s="60"/>
      <c r="S72" s="60"/>
      <c r="T72" s="78">
        <f t="shared" si="2"/>
        <v>0</v>
      </c>
      <c r="U72" s="147"/>
      <c r="V72" s="77"/>
      <c r="W72" s="60"/>
      <c r="X72" s="60"/>
      <c r="Y72" s="60"/>
      <c r="Z72" s="60"/>
      <c r="AA72" s="78">
        <f t="shared" si="3"/>
        <v>0</v>
      </c>
      <c r="AB72" s="147"/>
      <c r="AC72" s="77"/>
      <c r="AD72" s="60"/>
      <c r="AE72" s="60"/>
      <c r="AF72" s="60"/>
      <c r="AG72" s="60"/>
      <c r="AH72" s="78">
        <f t="shared" si="4"/>
        <v>0</v>
      </c>
      <c r="AI72" s="147"/>
      <c r="AJ72" s="77"/>
      <c r="AK72" s="60"/>
      <c r="AL72" s="60"/>
      <c r="AM72" s="60"/>
      <c r="AN72" s="60"/>
      <c r="AO72" s="78">
        <f t="shared" si="5"/>
        <v>0</v>
      </c>
    </row>
    <row r="73" spans="1:41" x14ac:dyDescent="0.25">
      <c r="A73" s="70"/>
      <c r="B73" s="58"/>
      <c r="C73" s="58"/>
      <c r="D73" s="58"/>
      <c r="E73" s="58"/>
      <c r="F73" s="72">
        <f t="shared" si="0"/>
        <v>0</v>
      </c>
      <c r="G73" s="151"/>
      <c r="H73" s="77"/>
      <c r="I73" s="60"/>
      <c r="J73" s="60"/>
      <c r="K73" s="60"/>
      <c r="L73" s="60"/>
      <c r="M73" s="78">
        <f t="shared" si="1"/>
        <v>0</v>
      </c>
      <c r="N73" s="147"/>
      <c r="O73" s="77"/>
      <c r="P73" s="60"/>
      <c r="Q73" s="60"/>
      <c r="R73" s="60"/>
      <c r="S73" s="60"/>
      <c r="T73" s="78">
        <f t="shared" si="2"/>
        <v>0</v>
      </c>
      <c r="U73" s="147"/>
      <c r="V73" s="77"/>
      <c r="W73" s="60"/>
      <c r="X73" s="60"/>
      <c r="Y73" s="60"/>
      <c r="Z73" s="60"/>
      <c r="AA73" s="78">
        <f t="shared" si="3"/>
        <v>0</v>
      </c>
      <c r="AB73" s="147"/>
      <c r="AC73" s="77"/>
      <c r="AD73" s="60"/>
      <c r="AE73" s="60"/>
      <c r="AF73" s="60"/>
      <c r="AG73" s="60"/>
      <c r="AH73" s="78">
        <f t="shared" si="4"/>
        <v>0</v>
      </c>
      <c r="AI73" s="147"/>
      <c r="AJ73" s="77"/>
      <c r="AK73" s="60"/>
      <c r="AL73" s="60"/>
      <c r="AM73" s="60"/>
      <c r="AN73" s="60"/>
      <c r="AO73" s="78">
        <f t="shared" si="5"/>
        <v>0</v>
      </c>
    </row>
    <row r="74" spans="1:41" x14ac:dyDescent="0.25">
      <c r="A74" s="70"/>
      <c r="B74" s="58"/>
      <c r="C74" s="58"/>
      <c r="D74" s="58"/>
      <c r="E74" s="58"/>
      <c r="F74" s="72">
        <f t="shared" si="0"/>
        <v>0</v>
      </c>
      <c r="G74" s="151"/>
      <c r="H74" s="77"/>
      <c r="I74" s="60"/>
      <c r="J74" s="60"/>
      <c r="K74" s="60"/>
      <c r="L74" s="60"/>
      <c r="M74" s="78">
        <f t="shared" si="1"/>
        <v>0</v>
      </c>
      <c r="N74" s="147"/>
      <c r="O74" s="77"/>
      <c r="P74" s="60"/>
      <c r="Q74" s="60"/>
      <c r="R74" s="60"/>
      <c r="S74" s="60"/>
      <c r="T74" s="78">
        <f t="shared" si="2"/>
        <v>0</v>
      </c>
      <c r="U74" s="147"/>
      <c r="V74" s="77"/>
      <c r="W74" s="60"/>
      <c r="X74" s="60"/>
      <c r="Y74" s="60"/>
      <c r="Z74" s="60"/>
      <c r="AA74" s="78">
        <f t="shared" si="3"/>
        <v>0</v>
      </c>
      <c r="AB74" s="147"/>
      <c r="AC74" s="77"/>
      <c r="AD74" s="60"/>
      <c r="AE74" s="60"/>
      <c r="AF74" s="60"/>
      <c r="AG74" s="60"/>
      <c r="AH74" s="78">
        <f t="shared" si="4"/>
        <v>0</v>
      </c>
      <c r="AI74" s="147"/>
      <c r="AJ74" s="77"/>
      <c r="AK74" s="60"/>
      <c r="AL74" s="60"/>
      <c r="AM74" s="60"/>
      <c r="AN74" s="60"/>
      <c r="AO74" s="78">
        <f t="shared" si="5"/>
        <v>0</v>
      </c>
    </row>
    <row r="75" spans="1:41" x14ac:dyDescent="0.25">
      <c r="A75" s="70"/>
      <c r="B75" s="58"/>
      <c r="C75" s="58"/>
      <c r="D75" s="58"/>
      <c r="E75" s="58"/>
      <c r="F75" s="72">
        <f t="shared" si="0"/>
        <v>0</v>
      </c>
      <c r="G75" s="151"/>
      <c r="H75" s="77"/>
      <c r="I75" s="60"/>
      <c r="J75" s="60"/>
      <c r="K75" s="60"/>
      <c r="L75" s="60"/>
      <c r="M75" s="78">
        <f t="shared" si="1"/>
        <v>0</v>
      </c>
      <c r="N75" s="147"/>
      <c r="O75" s="77"/>
      <c r="P75" s="60"/>
      <c r="Q75" s="60"/>
      <c r="R75" s="60"/>
      <c r="S75" s="60"/>
      <c r="T75" s="78">
        <f t="shared" si="2"/>
        <v>0</v>
      </c>
      <c r="U75" s="147"/>
      <c r="V75" s="77"/>
      <c r="W75" s="60"/>
      <c r="X75" s="60"/>
      <c r="Y75" s="60"/>
      <c r="Z75" s="60"/>
      <c r="AA75" s="78">
        <f t="shared" si="3"/>
        <v>0</v>
      </c>
      <c r="AB75" s="147"/>
      <c r="AC75" s="77"/>
      <c r="AD75" s="60"/>
      <c r="AE75" s="60"/>
      <c r="AF75" s="60"/>
      <c r="AG75" s="60"/>
      <c r="AH75" s="78">
        <f t="shared" si="4"/>
        <v>0</v>
      </c>
      <c r="AI75" s="147"/>
      <c r="AJ75" s="77"/>
      <c r="AK75" s="60"/>
      <c r="AL75" s="60"/>
      <c r="AM75" s="60"/>
      <c r="AN75" s="60"/>
      <c r="AO75" s="78">
        <f t="shared" si="5"/>
        <v>0</v>
      </c>
    </row>
    <row r="76" spans="1:41" x14ac:dyDescent="0.25">
      <c r="A76" s="70"/>
      <c r="B76" s="58"/>
      <c r="C76" s="58"/>
      <c r="D76" s="58"/>
      <c r="E76" s="58"/>
      <c r="F76" s="72">
        <f t="shared" si="0"/>
        <v>0</v>
      </c>
      <c r="G76" s="151"/>
      <c r="H76" s="77"/>
      <c r="I76" s="60"/>
      <c r="J76" s="60"/>
      <c r="K76" s="60"/>
      <c r="L76" s="60"/>
      <c r="M76" s="78">
        <f t="shared" si="1"/>
        <v>0</v>
      </c>
      <c r="N76" s="147"/>
      <c r="O76" s="77"/>
      <c r="P76" s="60"/>
      <c r="Q76" s="60"/>
      <c r="R76" s="60"/>
      <c r="S76" s="60"/>
      <c r="T76" s="78">
        <f t="shared" si="2"/>
        <v>0</v>
      </c>
      <c r="U76" s="147"/>
      <c r="V76" s="77"/>
      <c r="W76" s="60"/>
      <c r="X76" s="60"/>
      <c r="Y76" s="60"/>
      <c r="Z76" s="60"/>
      <c r="AA76" s="78">
        <f t="shared" si="3"/>
        <v>0</v>
      </c>
      <c r="AB76" s="147"/>
      <c r="AC76" s="77"/>
      <c r="AD76" s="60"/>
      <c r="AE76" s="60"/>
      <c r="AF76" s="60"/>
      <c r="AG76" s="60"/>
      <c r="AH76" s="78">
        <f t="shared" si="4"/>
        <v>0</v>
      </c>
      <c r="AI76" s="147"/>
      <c r="AJ76" s="77"/>
      <c r="AK76" s="60"/>
      <c r="AL76" s="60"/>
      <c r="AM76" s="60"/>
      <c r="AN76" s="60"/>
      <c r="AO76" s="78">
        <f t="shared" si="5"/>
        <v>0</v>
      </c>
    </row>
    <row r="77" spans="1:41" x14ac:dyDescent="0.25">
      <c r="A77" s="70"/>
      <c r="B77" s="58"/>
      <c r="C77" s="58"/>
      <c r="D77" s="58"/>
      <c r="E77" s="58"/>
      <c r="F77" s="72">
        <f t="shared" ref="F77:F140" si="6">SUM(D77:E77)</f>
        <v>0</v>
      </c>
      <c r="G77" s="151"/>
      <c r="H77" s="77"/>
      <c r="I77" s="60"/>
      <c r="J77" s="60"/>
      <c r="K77" s="60"/>
      <c r="L77" s="60"/>
      <c r="M77" s="78">
        <f t="shared" ref="M77:M140" si="7">SUM(K77:L77)</f>
        <v>0</v>
      </c>
      <c r="N77" s="147"/>
      <c r="O77" s="77"/>
      <c r="P77" s="60"/>
      <c r="Q77" s="60"/>
      <c r="R77" s="60"/>
      <c r="S77" s="60"/>
      <c r="T77" s="78">
        <f t="shared" ref="T77:T140" si="8">SUM(R77:S77)</f>
        <v>0</v>
      </c>
      <c r="U77" s="147"/>
      <c r="V77" s="77"/>
      <c r="W77" s="60"/>
      <c r="X77" s="60"/>
      <c r="Y77" s="60"/>
      <c r="Z77" s="60"/>
      <c r="AA77" s="78">
        <f t="shared" ref="AA77:AA140" si="9">SUM(Y77:Z77)</f>
        <v>0</v>
      </c>
      <c r="AB77" s="147"/>
      <c r="AC77" s="77"/>
      <c r="AD77" s="60"/>
      <c r="AE77" s="60"/>
      <c r="AF77" s="60"/>
      <c r="AG77" s="60"/>
      <c r="AH77" s="78">
        <f t="shared" ref="AH77:AH140" si="10">SUM(AF77:AG77)</f>
        <v>0</v>
      </c>
      <c r="AI77" s="147"/>
      <c r="AJ77" s="77"/>
      <c r="AK77" s="60"/>
      <c r="AL77" s="60"/>
      <c r="AM77" s="60"/>
      <c r="AN77" s="60"/>
      <c r="AO77" s="78">
        <f t="shared" ref="AO77:AO140" si="11">SUM(AM77:AN77)</f>
        <v>0</v>
      </c>
    </row>
    <row r="78" spans="1:41" x14ac:dyDescent="0.25">
      <c r="A78" s="70"/>
      <c r="B78" s="58"/>
      <c r="C78" s="58"/>
      <c r="D78" s="58"/>
      <c r="E78" s="58"/>
      <c r="F78" s="72">
        <f t="shared" si="6"/>
        <v>0</v>
      </c>
      <c r="G78" s="151"/>
      <c r="H78" s="77"/>
      <c r="I78" s="60"/>
      <c r="J78" s="60"/>
      <c r="K78" s="60"/>
      <c r="L78" s="60"/>
      <c r="M78" s="78">
        <f t="shared" si="7"/>
        <v>0</v>
      </c>
      <c r="N78" s="147"/>
      <c r="O78" s="77"/>
      <c r="P78" s="60"/>
      <c r="Q78" s="60"/>
      <c r="R78" s="60"/>
      <c r="S78" s="60"/>
      <c r="T78" s="78">
        <f t="shared" si="8"/>
        <v>0</v>
      </c>
      <c r="U78" s="147"/>
      <c r="V78" s="77"/>
      <c r="W78" s="60"/>
      <c r="X78" s="60"/>
      <c r="Y78" s="60"/>
      <c r="Z78" s="60"/>
      <c r="AA78" s="78">
        <f t="shared" si="9"/>
        <v>0</v>
      </c>
      <c r="AB78" s="147"/>
      <c r="AC78" s="77"/>
      <c r="AD78" s="60"/>
      <c r="AE78" s="60"/>
      <c r="AF78" s="60"/>
      <c r="AG78" s="60"/>
      <c r="AH78" s="78">
        <f t="shared" si="10"/>
        <v>0</v>
      </c>
      <c r="AI78" s="147"/>
      <c r="AJ78" s="77"/>
      <c r="AK78" s="60"/>
      <c r="AL78" s="60"/>
      <c r="AM78" s="60"/>
      <c r="AN78" s="60"/>
      <c r="AO78" s="78">
        <f t="shared" si="11"/>
        <v>0</v>
      </c>
    </row>
    <row r="79" spans="1:41" x14ac:dyDescent="0.25">
      <c r="A79" s="70"/>
      <c r="B79" s="58"/>
      <c r="C79" s="58"/>
      <c r="D79" s="58"/>
      <c r="E79" s="58"/>
      <c r="F79" s="72">
        <f t="shared" si="6"/>
        <v>0</v>
      </c>
      <c r="G79" s="151"/>
      <c r="H79" s="77"/>
      <c r="I79" s="60"/>
      <c r="J79" s="60"/>
      <c r="K79" s="60"/>
      <c r="L79" s="60"/>
      <c r="M79" s="78">
        <f t="shared" si="7"/>
        <v>0</v>
      </c>
      <c r="N79" s="147"/>
      <c r="O79" s="77"/>
      <c r="P79" s="60"/>
      <c r="Q79" s="60"/>
      <c r="R79" s="60"/>
      <c r="S79" s="60"/>
      <c r="T79" s="78">
        <f t="shared" si="8"/>
        <v>0</v>
      </c>
      <c r="U79" s="147"/>
      <c r="V79" s="77"/>
      <c r="W79" s="60"/>
      <c r="X79" s="60"/>
      <c r="Y79" s="60"/>
      <c r="Z79" s="60"/>
      <c r="AA79" s="78">
        <f t="shared" si="9"/>
        <v>0</v>
      </c>
      <c r="AB79" s="147"/>
      <c r="AC79" s="77"/>
      <c r="AD79" s="60"/>
      <c r="AE79" s="60"/>
      <c r="AF79" s="60"/>
      <c r="AG79" s="60"/>
      <c r="AH79" s="78">
        <f t="shared" si="10"/>
        <v>0</v>
      </c>
      <c r="AI79" s="147"/>
      <c r="AJ79" s="77"/>
      <c r="AK79" s="60"/>
      <c r="AL79" s="60"/>
      <c r="AM79" s="60"/>
      <c r="AN79" s="60"/>
      <c r="AO79" s="78">
        <f t="shared" si="11"/>
        <v>0</v>
      </c>
    </row>
    <row r="80" spans="1:41" x14ac:dyDescent="0.25">
      <c r="A80" s="70"/>
      <c r="B80" s="58"/>
      <c r="C80" s="58"/>
      <c r="D80" s="58"/>
      <c r="E80" s="58"/>
      <c r="F80" s="72">
        <f t="shared" si="6"/>
        <v>0</v>
      </c>
      <c r="G80" s="151"/>
      <c r="H80" s="77"/>
      <c r="I80" s="60"/>
      <c r="J80" s="60"/>
      <c r="K80" s="60"/>
      <c r="L80" s="60"/>
      <c r="M80" s="78">
        <f t="shared" si="7"/>
        <v>0</v>
      </c>
      <c r="N80" s="147"/>
      <c r="O80" s="77"/>
      <c r="P80" s="60"/>
      <c r="Q80" s="60"/>
      <c r="R80" s="60"/>
      <c r="S80" s="60"/>
      <c r="T80" s="78">
        <f t="shared" si="8"/>
        <v>0</v>
      </c>
      <c r="U80" s="147"/>
      <c r="V80" s="77"/>
      <c r="W80" s="60"/>
      <c r="X80" s="60"/>
      <c r="Y80" s="60"/>
      <c r="Z80" s="60"/>
      <c r="AA80" s="78">
        <f t="shared" si="9"/>
        <v>0</v>
      </c>
      <c r="AB80" s="147"/>
      <c r="AC80" s="77"/>
      <c r="AD80" s="60"/>
      <c r="AE80" s="60"/>
      <c r="AF80" s="60"/>
      <c r="AG80" s="60"/>
      <c r="AH80" s="78">
        <f t="shared" si="10"/>
        <v>0</v>
      </c>
      <c r="AI80" s="147"/>
      <c r="AJ80" s="77"/>
      <c r="AK80" s="60"/>
      <c r="AL80" s="60"/>
      <c r="AM80" s="60"/>
      <c r="AN80" s="60"/>
      <c r="AO80" s="78">
        <f t="shared" si="11"/>
        <v>0</v>
      </c>
    </row>
    <row r="81" spans="1:41" x14ac:dyDescent="0.25">
      <c r="A81" s="70"/>
      <c r="B81" s="58"/>
      <c r="C81" s="58"/>
      <c r="D81" s="58"/>
      <c r="E81" s="58"/>
      <c r="F81" s="72">
        <f t="shared" si="6"/>
        <v>0</v>
      </c>
      <c r="G81" s="151"/>
      <c r="H81" s="77"/>
      <c r="I81" s="60"/>
      <c r="J81" s="60"/>
      <c r="K81" s="60"/>
      <c r="L81" s="60"/>
      <c r="M81" s="78">
        <f t="shared" si="7"/>
        <v>0</v>
      </c>
      <c r="N81" s="147"/>
      <c r="O81" s="77"/>
      <c r="P81" s="60"/>
      <c r="Q81" s="60"/>
      <c r="R81" s="60"/>
      <c r="S81" s="60"/>
      <c r="T81" s="78">
        <f t="shared" si="8"/>
        <v>0</v>
      </c>
      <c r="U81" s="147"/>
      <c r="V81" s="77"/>
      <c r="W81" s="60"/>
      <c r="X81" s="60"/>
      <c r="Y81" s="60"/>
      <c r="Z81" s="60"/>
      <c r="AA81" s="78">
        <f t="shared" si="9"/>
        <v>0</v>
      </c>
      <c r="AB81" s="147"/>
      <c r="AC81" s="77"/>
      <c r="AD81" s="60"/>
      <c r="AE81" s="60"/>
      <c r="AF81" s="60"/>
      <c r="AG81" s="60"/>
      <c r="AH81" s="78">
        <f t="shared" si="10"/>
        <v>0</v>
      </c>
      <c r="AI81" s="147"/>
      <c r="AJ81" s="77"/>
      <c r="AK81" s="60"/>
      <c r="AL81" s="60"/>
      <c r="AM81" s="60"/>
      <c r="AN81" s="60"/>
      <c r="AO81" s="78">
        <f t="shared" si="11"/>
        <v>0</v>
      </c>
    </row>
    <row r="82" spans="1:41" x14ac:dyDescent="0.25">
      <c r="A82" s="70"/>
      <c r="B82" s="58"/>
      <c r="C82" s="58"/>
      <c r="D82" s="58"/>
      <c r="E82" s="58"/>
      <c r="F82" s="72">
        <f t="shared" si="6"/>
        <v>0</v>
      </c>
      <c r="G82" s="151"/>
      <c r="H82" s="77"/>
      <c r="I82" s="60"/>
      <c r="J82" s="60"/>
      <c r="K82" s="60"/>
      <c r="L82" s="60"/>
      <c r="M82" s="78">
        <f t="shared" si="7"/>
        <v>0</v>
      </c>
      <c r="N82" s="147"/>
      <c r="O82" s="77"/>
      <c r="P82" s="60"/>
      <c r="Q82" s="60"/>
      <c r="R82" s="60"/>
      <c r="S82" s="60"/>
      <c r="T82" s="78">
        <f t="shared" si="8"/>
        <v>0</v>
      </c>
      <c r="U82" s="147"/>
      <c r="V82" s="77"/>
      <c r="W82" s="60"/>
      <c r="X82" s="60"/>
      <c r="Y82" s="60"/>
      <c r="Z82" s="60"/>
      <c r="AA82" s="78">
        <f t="shared" si="9"/>
        <v>0</v>
      </c>
      <c r="AB82" s="147"/>
      <c r="AC82" s="77"/>
      <c r="AD82" s="60"/>
      <c r="AE82" s="60"/>
      <c r="AF82" s="60"/>
      <c r="AG82" s="60"/>
      <c r="AH82" s="78">
        <f t="shared" si="10"/>
        <v>0</v>
      </c>
      <c r="AI82" s="147"/>
      <c r="AJ82" s="77"/>
      <c r="AK82" s="60"/>
      <c r="AL82" s="60"/>
      <c r="AM82" s="60"/>
      <c r="AN82" s="60"/>
      <c r="AO82" s="78">
        <f t="shared" si="11"/>
        <v>0</v>
      </c>
    </row>
    <row r="83" spans="1:41" x14ac:dyDescent="0.25">
      <c r="A83" s="70"/>
      <c r="B83" s="58"/>
      <c r="C83" s="58"/>
      <c r="D83" s="58"/>
      <c r="E83" s="58"/>
      <c r="F83" s="72">
        <f t="shared" si="6"/>
        <v>0</v>
      </c>
      <c r="G83" s="151"/>
      <c r="H83" s="77"/>
      <c r="I83" s="60"/>
      <c r="J83" s="60"/>
      <c r="K83" s="60"/>
      <c r="L83" s="60"/>
      <c r="M83" s="78">
        <f t="shared" si="7"/>
        <v>0</v>
      </c>
      <c r="N83" s="147"/>
      <c r="O83" s="77"/>
      <c r="P83" s="60"/>
      <c r="Q83" s="60"/>
      <c r="R83" s="60"/>
      <c r="S83" s="60"/>
      <c r="T83" s="78">
        <f t="shared" si="8"/>
        <v>0</v>
      </c>
      <c r="U83" s="147"/>
      <c r="V83" s="77"/>
      <c r="W83" s="60"/>
      <c r="X83" s="60"/>
      <c r="Y83" s="60"/>
      <c r="Z83" s="60"/>
      <c r="AA83" s="78">
        <f t="shared" si="9"/>
        <v>0</v>
      </c>
      <c r="AB83" s="147"/>
      <c r="AC83" s="77"/>
      <c r="AD83" s="60"/>
      <c r="AE83" s="60"/>
      <c r="AF83" s="60"/>
      <c r="AG83" s="60"/>
      <c r="AH83" s="78">
        <f t="shared" si="10"/>
        <v>0</v>
      </c>
      <c r="AI83" s="147"/>
      <c r="AJ83" s="77"/>
      <c r="AK83" s="60"/>
      <c r="AL83" s="60"/>
      <c r="AM83" s="60"/>
      <c r="AN83" s="60"/>
      <c r="AO83" s="78">
        <f t="shared" si="11"/>
        <v>0</v>
      </c>
    </row>
    <row r="84" spans="1:41" x14ac:dyDescent="0.25">
      <c r="A84" s="70"/>
      <c r="B84" s="58"/>
      <c r="C84" s="58"/>
      <c r="D84" s="58"/>
      <c r="E84" s="58"/>
      <c r="F84" s="72">
        <f t="shared" si="6"/>
        <v>0</v>
      </c>
      <c r="G84" s="151"/>
      <c r="H84" s="77"/>
      <c r="I84" s="60"/>
      <c r="J84" s="60"/>
      <c r="K84" s="60"/>
      <c r="L84" s="60"/>
      <c r="M84" s="78">
        <f t="shared" si="7"/>
        <v>0</v>
      </c>
      <c r="N84" s="147"/>
      <c r="O84" s="77"/>
      <c r="P84" s="60"/>
      <c r="Q84" s="60"/>
      <c r="R84" s="60"/>
      <c r="S84" s="60"/>
      <c r="T84" s="78">
        <f t="shared" si="8"/>
        <v>0</v>
      </c>
      <c r="U84" s="147"/>
      <c r="V84" s="77"/>
      <c r="W84" s="60"/>
      <c r="X84" s="60"/>
      <c r="Y84" s="60"/>
      <c r="Z84" s="60"/>
      <c r="AA84" s="78">
        <f t="shared" si="9"/>
        <v>0</v>
      </c>
      <c r="AB84" s="147"/>
      <c r="AC84" s="77"/>
      <c r="AD84" s="60"/>
      <c r="AE84" s="60"/>
      <c r="AF84" s="60"/>
      <c r="AG84" s="60"/>
      <c r="AH84" s="78">
        <f t="shared" si="10"/>
        <v>0</v>
      </c>
      <c r="AI84" s="147"/>
      <c r="AJ84" s="77"/>
      <c r="AK84" s="60"/>
      <c r="AL84" s="60"/>
      <c r="AM84" s="60"/>
      <c r="AN84" s="60"/>
      <c r="AO84" s="78">
        <f t="shared" si="11"/>
        <v>0</v>
      </c>
    </row>
    <row r="85" spans="1:41" x14ac:dyDescent="0.25">
      <c r="A85" s="70"/>
      <c r="B85" s="58"/>
      <c r="C85" s="58"/>
      <c r="D85" s="58"/>
      <c r="E85" s="58"/>
      <c r="F85" s="72">
        <f t="shared" si="6"/>
        <v>0</v>
      </c>
      <c r="G85" s="151"/>
      <c r="H85" s="77"/>
      <c r="I85" s="60"/>
      <c r="J85" s="60"/>
      <c r="K85" s="60"/>
      <c r="L85" s="60"/>
      <c r="M85" s="78">
        <f t="shared" si="7"/>
        <v>0</v>
      </c>
      <c r="N85" s="147"/>
      <c r="O85" s="77"/>
      <c r="P85" s="60"/>
      <c r="Q85" s="60"/>
      <c r="R85" s="60"/>
      <c r="S85" s="60"/>
      <c r="T85" s="78">
        <f t="shared" si="8"/>
        <v>0</v>
      </c>
      <c r="U85" s="147"/>
      <c r="V85" s="77"/>
      <c r="W85" s="60"/>
      <c r="X85" s="60"/>
      <c r="Y85" s="60"/>
      <c r="Z85" s="60"/>
      <c r="AA85" s="78">
        <f t="shared" si="9"/>
        <v>0</v>
      </c>
      <c r="AB85" s="147"/>
      <c r="AC85" s="77"/>
      <c r="AD85" s="60"/>
      <c r="AE85" s="60"/>
      <c r="AF85" s="60"/>
      <c r="AG85" s="60"/>
      <c r="AH85" s="78">
        <f t="shared" si="10"/>
        <v>0</v>
      </c>
      <c r="AI85" s="147"/>
      <c r="AJ85" s="77"/>
      <c r="AK85" s="60"/>
      <c r="AL85" s="60"/>
      <c r="AM85" s="60"/>
      <c r="AN85" s="60"/>
      <c r="AO85" s="78">
        <f t="shared" si="11"/>
        <v>0</v>
      </c>
    </row>
    <row r="86" spans="1:41" x14ac:dyDescent="0.25">
      <c r="A86" s="70"/>
      <c r="B86" s="58"/>
      <c r="C86" s="58"/>
      <c r="D86" s="58"/>
      <c r="E86" s="58"/>
      <c r="F86" s="72">
        <f t="shared" si="6"/>
        <v>0</v>
      </c>
      <c r="G86" s="151"/>
      <c r="H86" s="77"/>
      <c r="I86" s="60"/>
      <c r="J86" s="60"/>
      <c r="K86" s="60"/>
      <c r="L86" s="60"/>
      <c r="M86" s="78">
        <f t="shared" si="7"/>
        <v>0</v>
      </c>
      <c r="N86" s="147"/>
      <c r="O86" s="77"/>
      <c r="P86" s="60"/>
      <c r="Q86" s="60"/>
      <c r="R86" s="60"/>
      <c r="S86" s="60"/>
      <c r="T86" s="78">
        <f t="shared" si="8"/>
        <v>0</v>
      </c>
      <c r="U86" s="147"/>
      <c r="V86" s="77"/>
      <c r="W86" s="60"/>
      <c r="X86" s="60"/>
      <c r="Y86" s="60"/>
      <c r="Z86" s="60"/>
      <c r="AA86" s="78">
        <f t="shared" si="9"/>
        <v>0</v>
      </c>
      <c r="AB86" s="147"/>
      <c r="AC86" s="77"/>
      <c r="AD86" s="60"/>
      <c r="AE86" s="60"/>
      <c r="AF86" s="60"/>
      <c r="AG86" s="60"/>
      <c r="AH86" s="78">
        <f t="shared" si="10"/>
        <v>0</v>
      </c>
      <c r="AI86" s="147"/>
      <c r="AJ86" s="77"/>
      <c r="AK86" s="60"/>
      <c r="AL86" s="60"/>
      <c r="AM86" s="60"/>
      <c r="AN86" s="60"/>
      <c r="AO86" s="78">
        <f t="shared" si="11"/>
        <v>0</v>
      </c>
    </row>
    <row r="87" spans="1:41" x14ac:dyDescent="0.25">
      <c r="A87" s="70"/>
      <c r="B87" s="58"/>
      <c r="C87" s="58"/>
      <c r="D87" s="58"/>
      <c r="E87" s="58"/>
      <c r="F87" s="72">
        <f t="shared" si="6"/>
        <v>0</v>
      </c>
      <c r="G87" s="151"/>
      <c r="H87" s="77"/>
      <c r="I87" s="60"/>
      <c r="J87" s="60"/>
      <c r="K87" s="60"/>
      <c r="L87" s="60"/>
      <c r="M87" s="78">
        <f t="shared" si="7"/>
        <v>0</v>
      </c>
      <c r="N87" s="147"/>
      <c r="O87" s="77"/>
      <c r="P87" s="60"/>
      <c r="Q87" s="60"/>
      <c r="R87" s="60"/>
      <c r="S87" s="60"/>
      <c r="T87" s="78">
        <f t="shared" si="8"/>
        <v>0</v>
      </c>
      <c r="U87" s="147"/>
      <c r="V87" s="77"/>
      <c r="W87" s="60"/>
      <c r="X87" s="60"/>
      <c r="Y87" s="60"/>
      <c r="Z87" s="60"/>
      <c r="AA87" s="78">
        <f t="shared" si="9"/>
        <v>0</v>
      </c>
      <c r="AB87" s="147"/>
      <c r="AC87" s="77"/>
      <c r="AD87" s="60"/>
      <c r="AE87" s="60"/>
      <c r="AF87" s="60"/>
      <c r="AG87" s="60"/>
      <c r="AH87" s="78">
        <f t="shared" si="10"/>
        <v>0</v>
      </c>
      <c r="AI87" s="147"/>
      <c r="AJ87" s="77"/>
      <c r="AK87" s="60"/>
      <c r="AL87" s="60"/>
      <c r="AM87" s="60"/>
      <c r="AN87" s="60"/>
      <c r="AO87" s="78">
        <f t="shared" si="11"/>
        <v>0</v>
      </c>
    </row>
    <row r="88" spans="1:41" x14ac:dyDescent="0.25">
      <c r="A88" s="70"/>
      <c r="B88" s="58"/>
      <c r="C88" s="58"/>
      <c r="D88" s="58"/>
      <c r="E88" s="58"/>
      <c r="F88" s="72">
        <f t="shared" si="6"/>
        <v>0</v>
      </c>
      <c r="G88" s="151"/>
      <c r="H88" s="77"/>
      <c r="I88" s="60"/>
      <c r="J88" s="60"/>
      <c r="K88" s="60"/>
      <c r="L88" s="60"/>
      <c r="M88" s="78">
        <f t="shared" si="7"/>
        <v>0</v>
      </c>
      <c r="N88" s="147"/>
      <c r="O88" s="77"/>
      <c r="P88" s="60"/>
      <c r="Q88" s="60"/>
      <c r="R88" s="60"/>
      <c r="S88" s="60"/>
      <c r="T88" s="78">
        <f t="shared" si="8"/>
        <v>0</v>
      </c>
      <c r="U88" s="147"/>
      <c r="V88" s="77"/>
      <c r="W88" s="60"/>
      <c r="X88" s="60"/>
      <c r="Y88" s="60"/>
      <c r="Z88" s="60"/>
      <c r="AA88" s="78">
        <f t="shared" si="9"/>
        <v>0</v>
      </c>
      <c r="AB88" s="147"/>
      <c r="AC88" s="77"/>
      <c r="AD88" s="60"/>
      <c r="AE88" s="60"/>
      <c r="AF88" s="60"/>
      <c r="AG88" s="60"/>
      <c r="AH88" s="78">
        <f t="shared" si="10"/>
        <v>0</v>
      </c>
      <c r="AI88" s="147"/>
      <c r="AJ88" s="77"/>
      <c r="AK88" s="60"/>
      <c r="AL88" s="60"/>
      <c r="AM88" s="60"/>
      <c r="AN88" s="60"/>
      <c r="AO88" s="78">
        <f t="shared" si="11"/>
        <v>0</v>
      </c>
    </row>
    <row r="89" spans="1:41" x14ac:dyDescent="0.25">
      <c r="A89" s="70"/>
      <c r="B89" s="58"/>
      <c r="C89" s="58"/>
      <c r="D89" s="58"/>
      <c r="E89" s="58"/>
      <c r="F89" s="72">
        <f t="shared" si="6"/>
        <v>0</v>
      </c>
      <c r="G89" s="151"/>
      <c r="H89" s="77"/>
      <c r="I89" s="60"/>
      <c r="J89" s="60"/>
      <c r="K89" s="60"/>
      <c r="L89" s="60"/>
      <c r="M89" s="78">
        <f t="shared" si="7"/>
        <v>0</v>
      </c>
      <c r="N89" s="147"/>
      <c r="O89" s="77"/>
      <c r="P89" s="60"/>
      <c r="Q89" s="60"/>
      <c r="R89" s="60"/>
      <c r="S89" s="60"/>
      <c r="T89" s="78">
        <f t="shared" si="8"/>
        <v>0</v>
      </c>
      <c r="U89" s="147"/>
      <c r="V89" s="77"/>
      <c r="W89" s="60"/>
      <c r="X89" s="60"/>
      <c r="Y89" s="60"/>
      <c r="Z89" s="60"/>
      <c r="AA89" s="78">
        <f t="shared" si="9"/>
        <v>0</v>
      </c>
      <c r="AB89" s="147"/>
      <c r="AC89" s="77"/>
      <c r="AD89" s="60"/>
      <c r="AE89" s="60"/>
      <c r="AF89" s="60"/>
      <c r="AG89" s="60"/>
      <c r="AH89" s="78">
        <f t="shared" si="10"/>
        <v>0</v>
      </c>
      <c r="AI89" s="147"/>
      <c r="AJ89" s="77"/>
      <c r="AK89" s="60"/>
      <c r="AL89" s="60"/>
      <c r="AM89" s="60"/>
      <c r="AN89" s="60"/>
      <c r="AO89" s="78">
        <f t="shared" si="11"/>
        <v>0</v>
      </c>
    </row>
    <row r="90" spans="1:41" x14ac:dyDescent="0.25">
      <c r="A90" s="70"/>
      <c r="B90" s="58"/>
      <c r="C90" s="58"/>
      <c r="D90" s="58"/>
      <c r="E90" s="58"/>
      <c r="F90" s="72">
        <f t="shared" si="6"/>
        <v>0</v>
      </c>
      <c r="G90" s="151"/>
      <c r="H90" s="77"/>
      <c r="I90" s="60"/>
      <c r="J90" s="60"/>
      <c r="K90" s="60"/>
      <c r="L90" s="60"/>
      <c r="M90" s="78">
        <f t="shared" si="7"/>
        <v>0</v>
      </c>
      <c r="N90" s="147"/>
      <c r="O90" s="77"/>
      <c r="P90" s="60"/>
      <c r="Q90" s="60"/>
      <c r="R90" s="60"/>
      <c r="S90" s="60"/>
      <c r="T90" s="78">
        <f t="shared" si="8"/>
        <v>0</v>
      </c>
      <c r="U90" s="147"/>
      <c r="V90" s="77"/>
      <c r="W90" s="60"/>
      <c r="X90" s="60"/>
      <c r="Y90" s="60"/>
      <c r="Z90" s="60"/>
      <c r="AA90" s="78">
        <f t="shared" si="9"/>
        <v>0</v>
      </c>
      <c r="AB90" s="147"/>
      <c r="AC90" s="77"/>
      <c r="AD90" s="60"/>
      <c r="AE90" s="60"/>
      <c r="AF90" s="60"/>
      <c r="AG90" s="60"/>
      <c r="AH90" s="78">
        <f t="shared" si="10"/>
        <v>0</v>
      </c>
      <c r="AI90" s="147"/>
      <c r="AJ90" s="77"/>
      <c r="AK90" s="60"/>
      <c r="AL90" s="60"/>
      <c r="AM90" s="60"/>
      <c r="AN90" s="60"/>
      <c r="AO90" s="78">
        <f t="shared" si="11"/>
        <v>0</v>
      </c>
    </row>
    <row r="91" spans="1:41" x14ac:dyDescent="0.25">
      <c r="A91" s="70"/>
      <c r="B91" s="58"/>
      <c r="C91" s="58"/>
      <c r="D91" s="58"/>
      <c r="E91" s="58"/>
      <c r="F91" s="72">
        <f t="shared" si="6"/>
        <v>0</v>
      </c>
      <c r="G91" s="151"/>
      <c r="H91" s="77"/>
      <c r="I91" s="60"/>
      <c r="J91" s="60"/>
      <c r="K91" s="60"/>
      <c r="L91" s="60"/>
      <c r="M91" s="78">
        <f t="shared" si="7"/>
        <v>0</v>
      </c>
      <c r="N91" s="147"/>
      <c r="O91" s="77"/>
      <c r="P91" s="60"/>
      <c r="Q91" s="60"/>
      <c r="R91" s="60"/>
      <c r="S91" s="60"/>
      <c r="T91" s="78">
        <f t="shared" si="8"/>
        <v>0</v>
      </c>
      <c r="U91" s="147"/>
      <c r="V91" s="77"/>
      <c r="W91" s="60"/>
      <c r="X91" s="60"/>
      <c r="Y91" s="60"/>
      <c r="Z91" s="60"/>
      <c r="AA91" s="78">
        <f t="shared" si="9"/>
        <v>0</v>
      </c>
      <c r="AB91" s="147"/>
      <c r="AC91" s="77"/>
      <c r="AD91" s="60"/>
      <c r="AE91" s="60"/>
      <c r="AF91" s="60"/>
      <c r="AG91" s="60"/>
      <c r="AH91" s="78">
        <f t="shared" si="10"/>
        <v>0</v>
      </c>
      <c r="AI91" s="147"/>
      <c r="AJ91" s="77"/>
      <c r="AK91" s="60"/>
      <c r="AL91" s="60"/>
      <c r="AM91" s="60"/>
      <c r="AN91" s="60"/>
      <c r="AO91" s="78">
        <f t="shared" si="11"/>
        <v>0</v>
      </c>
    </row>
    <row r="92" spans="1:41" x14ac:dyDescent="0.25">
      <c r="A92" s="70"/>
      <c r="B92" s="58"/>
      <c r="C92" s="58"/>
      <c r="D92" s="58"/>
      <c r="E92" s="58"/>
      <c r="F92" s="72">
        <f t="shared" si="6"/>
        <v>0</v>
      </c>
      <c r="G92" s="151"/>
      <c r="H92" s="77"/>
      <c r="I92" s="60"/>
      <c r="J92" s="60"/>
      <c r="K92" s="60"/>
      <c r="L92" s="60"/>
      <c r="M92" s="78">
        <f t="shared" si="7"/>
        <v>0</v>
      </c>
      <c r="N92" s="147"/>
      <c r="O92" s="77"/>
      <c r="P92" s="60"/>
      <c r="Q92" s="60"/>
      <c r="R92" s="60"/>
      <c r="S92" s="60"/>
      <c r="T92" s="78">
        <f t="shared" si="8"/>
        <v>0</v>
      </c>
      <c r="U92" s="147"/>
      <c r="V92" s="77"/>
      <c r="W92" s="60"/>
      <c r="X92" s="60"/>
      <c r="Y92" s="60"/>
      <c r="Z92" s="60"/>
      <c r="AA92" s="78">
        <f t="shared" si="9"/>
        <v>0</v>
      </c>
      <c r="AB92" s="147"/>
      <c r="AC92" s="77"/>
      <c r="AD92" s="60"/>
      <c r="AE92" s="60"/>
      <c r="AF92" s="60"/>
      <c r="AG92" s="60"/>
      <c r="AH92" s="78">
        <f t="shared" si="10"/>
        <v>0</v>
      </c>
      <c r="AI92" s="147"/>
      <c r="AJ92" s="77"/>
      <c r="AK92" s="60"/>
      <c r="AL92" s="60"/>
      <c r="AM92" s="60"/>
      <c r="AN92" s="60"/>
      <c r="AO92" s="78">
        <f t="shared" si="11"/>
        <v>0</v>
      </c>
    </row>
    <row r="93" spans="1:41" x14ac:dyDescent="0.25">
      <c r="A93" s="70"/>
      <c r="B93" s="58"/>
      <c r="C93" s="58"/>
      <c r="D93" s="58"/>
      <c r="E93" s="58"/>
      <c r="F93" s="72">
        <f t="shared" si="6"/>
        <v>0</v>
      </c>
      <c r="G93" s="151"/>
      <c r="H93" s="77"/>
      <c r="I93" s="60"/>
      <c r="J93" s="60"/>
      <c r="K93" s="60"/>
      <c r="L93" s="60"/>
      <c r="M93" s="78">
        <f t="shared" si="7"/>
        <v>0</v>
      </c>
      <c r="N93" s="147"/>
      <c r="O93" s="77"/>
      <c r="P93" s="60"/>
      <c r="Q93" s="60"/>
      <c r="R93" s="60"/>
      <c r="S93" s="60"/>
      <c r="T93" s="78">
        <f t="shared" si="8"/>
        <v>0</v>
      </c>
      <c r="U93" s="147"/>
      <c r="V93" s="77"/>
      <c r="W93" s="60"/>
      <c r="X93" s="60"/>
      <c r="Y93" s="60"/>
      <c r="Z93" s="60"/>
      <c r="AA93" s="78">
        <f t="shared" si="9"/>
        <v>0</v>
      </c>
      <c r="AB93" s="147"/>
      <c r="AC93" s="77"/>
      <c r="AD93" s="60"/>
      <c r="AE93" s="60"/>
      <c r="AF93" s="60"/>
      <c r="AG93" s="60"/>
      <c r="AH93" s="78">
        <f t="shared" si="10"/>
        <v>0</v>
      </c>
      <c r="AI93" s="147"/>
      <c r="AJ93" s="77"/>
      <c r="AK93" s="60"/>
      <c r="AL93" s="60"/>
      <c r="AM93" s="60"/>
      <c r="AN93" s="60"/>
      <c r="AO93" s="78">
        <f t="shared" si="11"/>
        <v>0</v>
      </c>
    </row>
    <row r="94" spans="1:41" x14ac:dyDescent="0.25">
      <c r="A94" s="70"/>
      <c r="B94" s="58"/>
      <c r="C94" s="58"/>
      <c r="D94" s="58"/>
      <c r="E94" s="58"/>
      <c r="F94" s="72">
        <f t="shared" si="6"/>
        <v>0</v>
      </c>
      <c r="G94" s="151"/>
      <c r="H94" s="77"/>
      <c r="I94" s="60"/>
      <c r="J94" s="60"/>
      <c r="K94" s="60"/>
      <c r="L94" s="60"/>
      <c r="M94" s="78">
        <f t="shared" si="7"/>
        <v>0</v>
      </c>
      <c r="N94" s="147"/>
      <c r="O94" s="77"/>
      <c r="P94" s="60"/>
      <c r="Q94" s="60"/>
      <c r="R94" s="60"/>
      <c r="S94" s="60"/>
      <c r="T94" s="78">
        <f t="shared" si="8"/>
        <v>0</v>
      </c>
      <c r="U94" s="147"/>
      <c r="V94" s="77"/>
      <c r="W94" s="60"/>
      <c r="X94" s="60"/>
      <c r="Y94" s="60"/>
      <c r="Z94" s="60"/>
      <c r="AA94" s="78">
        <f t="shared" si="9"/>
        <v>0</v>
      </c>
      <c r="AB94" s="147"/>
      <c r="AC94" s="77"/>
      <c r="AD94" s="60"/>
      <c r="AE94" s="60"/>
      <c r="AF94" s="60"/>
      <c r="AG94" s="60"/>
      <c r="AH94" s="78">
        <f t="shared" si="10"/>
        <v>0</v>
      </c>
      <c r="AI94" s="147"/>
      <c r="AJ94" s="77"/>
      <c r="AK94" s="60"/>
      <c r="AL94" s="60"/>
      <c r="AM94" s="60"/>
      <c r="AN94" s="60"/>
      <c r="AO94" s="78">
        <f t="shared" si="11"/>
        <v>0</v>
      </c>
    </row>
    <row r="95" spans="1:41" x14ac:dyDescent="0.25">
      <c r="A95" s="70"/>
      <c r="B95" s="58"/>
      <c r="C95" s="58"/>
      <c r="D95" s="58"/>
      <c r="E95" s="58"/>
      <c r="F95" s="72">
        <f t="shared" si="6"/>
        <v>0</v>
      </c>
      <c r="G95" s="151"/>
      <c r="H95" s="77"/>
      <c r="I95" s="60"/>
      <c r="J95" s="60"/>
      <c r="K95" s="60"/>
      <c r="L95" s="60"/>
      <c r="M95" s="78">
        <f t="shared" si="7"/>
        <v>0</v>
      </c>
      <c r="N95" s="147"/>
      <c r="O95" s="77"/>
      <c r="P95" s="60"/>
      <c r="Q95" s="60"/>
      <c r="R95" s="60"/>
      <c r="S95" s="60"/>
      <c r="T95" s="78">
        <f t="shared" si="8"/>
        <v>0</v>
      </c>
      <c r="U95" s="147"/>
      <c r="V95" s="77"/>
      <c r="W95" s="60"/>
      <c r="X95" s="60"/>
      <c r="Y95" s="60"/>
      <c r="Z95" s="60"/>
      <c r="AA95" s="78">
        <f t="shared" si="9"/>
        <v>0</v>
      </c>
      <c r="AB95" s="147"/>
      <c r="AC95" s="77"/>
      <c r="AD95" s="60"/>
      <c r="AE95" s="60"/>
      <c r="AF95" s="60"/>
      <c r="AG95" s="60"/>
      <c r="AH95" s="78">
        <f t="shared" si="10"/>
        <v>0</v>
      </c>
      <c r="AI95" s="147"/>
      <c r="AJ95" s="77"/>
      <c r="AK95" s="60"/>
      <c r="AL95" s="60"/>
      <c r="AM95" s="60"/>
      <c r="AN95" s="60"/>
      <c r="AO95" s="78">
        <f t="shared" si="11"/>
        <v>0</v>
      </c>
    </row>
    <row r="96" spans="1:41" x14ac:dyDescent="0.25">
      <c r="A96" s="70"/>
      <c r="B96" s="58"/>
      <c r="C96" s="58"/>
      <c r="D96" s="58"/>
      <c r="E96" s="58"/>
      <c r="F96" s="72">
        <f t="shared" si="6"/>
        <v>0</v>
      </c>
      <c r="G96" s="151"/>
      <c r="H96" s="77"/>
      <c r="I96" s="60"/>
      <c r="J96" s="60"/>
      <c r="K96" s="60"/>
      <c r="L96" s="60"/>
      <c r="M96" s="78">
        <f t="shared" si="7"/>
        <v>0</v>
      </c>
      <c r="N96" s="147"/>
      <c r="O96" s="77"/>
      <c r="P96" s="60"/>
      <c r="Q96" s="60"/>
      <c r="R96" s="60"/>
      <c r="S96" s="60"/>
      <c r="T96" s="78">
        <f t="shared" si="8"/>
        <v>0</v>
      </c>
      <c r="U96" s="147"/>
      <c r="V96" s="77"/>
      <c r="W96" s="60"/>
      <c r="X96" s="60"/>
      <c r="Y96" s="60"/>
      <c r="Z96" s="60"/>
      <c r="AA96" s="78">
        <f t="shared" si="9"/>
        <v>0</v>
      </c>
      <c r="AB96" s="147"/>
      <c r="AC96" s="77"/>
      <c r="AD96" s="60"/>
      <c r="AE96" s="60"/>
      <c r="AF96" s="60"/>
      <c r="AG96" s="60"/>
      <c r="AH96" s="78">
        <f t="shared" si="10"/>
        <v>0</v>
      </c>
      <c r="AI96" s="147"/>
      <c r="AJ96" s="77"/>
      <c r="AK96" s="60"/>
      <c r="AL96" s="60"/>
      <c r="AM96" s="60"/>
      <c r="AN96" s="60"/>
      <c r="AO96" s="78">
        <f t="shared" si="11"/>
        <v>0</v>
      </c>
    </row>
    <row r="97" spans="1:41" x14ac:dyDescent="0.25">
      <c r="A97" s="70"/>
      <c r="B97" s="58"/>
      <c r="C97" s="58"/>
      <c r="D97" s="58"/>
      <c r="E97" s="58"/>
      <c r="F97" s="72">
        <f t="shared" si="6"/>
        <v>0</v>
      </c>
      <c r="G97" s="151"/>
      <c r="H97" s="77"/>
      <c r="I97" s="60"/>
      <c r="J97" s="60"/>
      <c r="K97" s="60"/>
      <c r="L97" s="60"/>
      <c r="M97" s="78">
        <f t="shared" si="7"/>
        <v>0</v>
      </c>
      <c r="N97" s="147"/>
      <c r="O97" s="77"/>
      <c r="P97" s="60"/>
      <c r="Q97" s="60"/>
      <c r="R97" s="60"/>
      <c r="S97" s="60"/>
      <c r="T97" s="78">
        <f t="shared" si="8"/>
        <v>0</v>
      </c>
      <c r="U97" s="147"/>
      <c r="V97" s="77"/>
      <c r="W97" s="60"/>
      <c r="X97" s="60"/>
      <c r="Y97" s="60"/>
      <c r="Z97" s="60"/>
      <c r="AA97" s="78">
        <f t="shared" si="9"/>
        <v>0</v>
      </c>
      <c r="AB97" s="147"/>
      <c r="AC97" s="77"/>
      <c r="AD97" s="60"/>
      <c r="AE97" s="60"/>
      <c r="AF97" s="60"/>
      <c r="AG97" s="60"/>
      <c r="AH97" s="78">
        <f t="shared" si="10"/>
        <v>0</v>
      </c>
      <c r="AI97" s="147"/>
      <c r="AJ97" s="77"/>
      <c r="AK97" s="60"/>
      <c r="AL97" s="60"/>
      <c r="AM97" s="60"/>
      <c r="AN97" s="60"/>
      <c r="AO97" s="78">
        <f t="shared" si="11"/>
        <v>0</v>
      </c>
    </row>
    <row r="98" spans="1:41" x14ac:dyDescent="0.25">
      <c r="A98" s="70"/>
      <c r="B98" s="58"/>
      <c r="C98" s="58"/>
      <c r="D98" s="58"/>
      <c r="E98" s="58"/>
      <c r="F98" s="72">
        <f t="shared" si="6"/>
        <v>0</v>
      </c>
      <c r="G98" s="151"/>
      <c r="H98" s="77"/>
      <c r="I98" s="60"/>
      <c r="J98" s="60"/>
      <c r="K98" s="60"/>
      <c r="L98" s="60"/>
      <c r="M98" s="78">
        <f t="shared" si="7"/>
        <v>0</v>
      </c>
      <c r="N98" s="147"/>
      <c r="O98" s="77"/>
      <c r="P98" s="60"/>
      <c r="Q98" s="60"/>
      <c r="R98" s="60"/>
      <c r="S98" s="60"/>
      <c r="T98" s="78">
        <f t="shared" si="8"/>
        <v>0</v>
      </c>
      <c r="U98" s="147"/>
      <c r="V98" s="77"/>
      <c r="W98" s="60"/>
      <c r="X98" s="60"/>
      <c r="Y98" s="60"/>
      <c r="Z98" s="60"/>
      <c r="AA98" s="78">
        <f t="shared" si="9"/>
        <v>0</v>
      </c>
      <c r="AB98" s="147"/>
      <c r="AC98" s="77"/>
      <c r="AD98" s="60"/>
      <c r="AE98" s="60"/>
      <c r="AF98" s="60"/>
      <c r="AG98" s="60"/>
      <c r="AH98" s="78">
        <f t="shared" si="10"/>
        <v>0</v>
      </c>
      <c r="AI98" s="147"/>
      <c r="AJ98" s="77"/>
      <c r="AK98" s="60"/>
      <c r="AL98" s="60"/>
      <c r="AM98" s="60"/>
      <c r="AN98" s="60"/>
      <c r="AO98" s="78">
        <f t="shared" si="11"/>
        <v>0</v>
      </c>
    </row>
    <row r="99" spans="1:41" x14ac:dyDescent="0.25">
      <c r="A99" s="70"/>
      <c r="B99" s="58"/>
      <c r="C99" s="58"/>
      <c r="D99" s="58"/>
      <c r="E99" s="58"/>
      <c r="F99" s="72">
        <f t="shared" si="6"/>
        <v>0</v>
      </c>
      <c r="G99" s="151"/>
      <c r="H99" s="77"/>
      <c r="I99" s="60"/>
      <c r="J99" s="60"/>
      <c r="K99" s="60"/>
      <c r="L99" s="60"/>
      <c r="M99" s="78">
        <f t="shared" si="7"/>
        <v>0</v>
      </c>
      <c r="N99" s="147"/>
      <c r="O99" s="77"/>
      <c r="P99" s="60"/>
      <c r="Q99" s="60"/>
      <c r="R99" s="60"/>
      <c r="S99" s="60"/>
      <c r="T99" s="78">
        <f t="shared" si="8"/>
        <v>0</v>
      </c>
      <c r="U99" s="147"/>
      <c r="V99" s="77"/>
      <c r="W99" s="60"/>
      <c r="X99" s="60"/>
      <c r="Y99" s="60"/>
      <c r="Z99" s="60"/>
      <c r="AA99" s="78">
        <f t="shared" si="9"/>
        <v>0</v>
      </c>
      <c r="AB99" s="147"/>
      <c r="AC99" s="77"/>
      <c r="AD99" s="60"/>
      <c r="AE99" s="60"/>
      <c r="AF99" s="60"/>
      <c r="AG99" s="60"/>
      <c r="AH99" s="78">
        <f t="shared" si="10"/>
        <v>0</v>
      </c>
      <c r="AI99" s="147"/>
      <c r="AJ99" s="77"/>
      <c r="AK99" s="60"/>
      <c r="AL99" s="60"/>
      <c r="AM99" s="60"/>
      <c r="AN99" s="60"/>
      <c r="AO99" s="78">
        <f t="shared" si="11"/>
        <v>0</v>
      </c>
    </row>
    <row r="100" spans="1:41" x14ac:dyDescent="0.25">
      <c r="A100" s="70"/>
      <c r="B100" s="58"/>
      <c r="C100" s="58"/>
      <c r="D100" s="58"/>
      <c r="E100" s="58"/>
      <c r="F100" s="72">
        <f t="shared" si="6"/>
        <v>0</v>
      </c>
      <c r="G100" s="151"/>
      <c r="H100" s="77"/>
      <c r="I100" s="60"/>
      <c r="J100" s="60"/>
      <c r="K100" s="60"/>
      <c r="L100" s="60"/>
      <c r="M100" s="78">
        <f t="shared" si="7"/>
        <v>0</v>
      </c>
      <c r="N100" s="147"/>
      <c r="O100" s="77"/>
      <c r="P100" s="60"/>
      <c r="Q100" s="60"/>
      <c r="R100" s="60"/>
      <c r="S100" s="60"/>
      <c r="T100" s="78">
        <f t="shared" si="8"/>
        <v>0</v>
      </c>
      <c r="U100" s="147"/>
      <c r="V100" s="77"/>
      <c r="W100" s="60"/>
      <c r="X100" s="60"/>
      <c r="Y100" s="60"/>
      <c r="Z100" s="60"/>
      <c r="AA100" s="78">
        <f t="shared" si="9"/>
        <v>0</v>
      </c>
      <c r="AB100" s="147"/>
      <c r="AC100" s="77"/>
      <c r="AD100" s="60"/>
      <c r="AE100" s="60"/>
      <c r="AF100" s="60"/>
      <c r="AG100" s="60"/>
      <c r="AH100" s="78">
        <f t="shared" si="10"/>
        <v>0</v>
      </c>
      <c r="AI100" s="147"/>
      <c r="AJ100" s="77"/>
      <c r="AK100" s="60"/>
      <c r="AL100" s="60"/>
      <c r="AM100" s="60"/>
      <c r="AN100" s="60"/>
      <c r="AO100" s="78">
        <f t="shared" si="11"/>
        <v>0</v>
      </c>
    </row>
    <row r="101" spans="1:41" x14ac:dyDescent="0.25">
      <c r="A101" s="70"/>
      <c r="B101" s="58"/>
      <c r="C101" s="58"/>
      <c r="D101" s="58"/>
      <c r="E101" s="58"/>
      <c r="F101" s="72">
        <f t="shared" si="6"/>
        <v>0</v>
      </c>
      <c r="G101" s="151"/>
      <c r="H101" s="77"/>
      <c r="I101" s="60"/>
      <c r="J101" s="60"/>
      <c r="K101" s="60"/>
      <c r="L101" s="60"/>
      <c r="M101" s="78">
        <f t="shared" si="7"/>
        <v>0</v>
      </c>
      <c r="N101" s="147"/>
      <c r="O101" s="77"/>
      <c r="P101" s="60"/>
      <c r="Q101" s="60"/>
      <c r="R101" s="60"/>
      <c r="S101" s="60"/>
      <c r="T101" s="78">
        <f t="shared" si="8"/>
        <v>0</v>
      </c>
      <c r="U101" s="147"/>
      <c r="V101" s="77"/>
      <c r="W101" s="60"/>
      <c r="X101" s="60"/>
      <c r="Y101" s="60"/>
      <c r="Z101" s="60"/>
      <c r="AA101" s="78">
        <f t="shared" si="9"/>
        <v>0</v>
      </c>
      <c r="AB101" s="147"/>
      <c r="AC101" s="77"/>
      <c r="AD101" s="60"/>
      <c r="AE101" s="60"/>
      <c r="AF101" s="60"/>
      <c r="AG101" s="60"/>
      <c r="AH101" s="78">
        <f t="shared" si="10"/>
        <v>0</v>
      </c>
      <c r="AI101" s="147"/>
      <c r="AJ101" s="77"/>
      <c r="AK101" s="60"/>
      <c r="AL101" s="60"/>
      <c r="AM101" s="60"/>
      <c r="AN101" s="60"/>
      <c r="AO101" s="78">
        <f t="shared" si="11"/>
        <v>0</v>
      </c>
    </row>
    <row r="102" spans="1:41" x14ac:dyDescent="0.25">
      <c r="A102" s="70"/>
      <c r="B102" s="58"/>
      <c r="C102" s="58"/>
      <c r="D102" s="58"/>
      <c r="E102" s="58"/>
      <c r="F102" s="72">
        <f t="shared" si="6"/>
        <v>0</v>
      </c>
      <c r="G102" s="151"/>
      <c r="H102" s="77"/>
      <c r="I102" s="60"/>
      <c r="J102" s="60"/>
      <c r="K102" s="60"/>
      <c r="L102" s="60"/>
      <c r="M102" s="78">
        <f t="shared" si="7"/>
        <v>0</v>
      </c>
      <c r="N102" s="147"/>
      <c r="O102" s="77"/>
      <c r="P102" s="60"/>
      <c r="Q102" s="60"/>
      <c r="R102" s="60"/>
      <c r="S102" s="60"/>
      <c r="T102" s="78">
        <f t="shared" si="8"/>
        <v>0</v>
      </c>
      <c r="U102" s="147"/>
      <c r="V102" s="77"/>
      <c r="W102" s="60"/>
      <c r="X102" s="60"/>
      <c r="Y102" s="60"/>
      <c r="Z102" s="60"/>
      <c r="AA102" s="78">
        <f t="shared" si="9"/>
        <v>0</v>
      </c>
      <c r="AB102" s="147"/>
      <c r="AC102" s="77"/>
      <c r="AD102" s="60"/>
      <c r="AE102" s="60"/>
      <c r="AF102" s="60"/>
      <c r="AG102" s="60"/>
      <c r="AH102" s="78">
        <f t="shared" si="10"/>
        <v>0</v>
      </c>
      <c r="AI102" s="147"/>
      <c r="AJ102" s="77"/>
      <c r="AK102" s="60"/>
      <c r="AL102" s="60"/>
      <c r="AM102" s="60"/>
      <c r="AN102" s="60"/>
      <c r="AO102" s="78">
        <f t="shared" si="11"/>
        <v>0</v>
      </c>
    </row>
    <row r="103" spans="1:41" x14ac:dyDescent="0.25">
      <c r="A103" s="70"/>
      <c r="B103" s="58"/>
      <c r="C103" s="58"/>
      <c r="D103" s="58"/>
      <c r="E103" s="58"/>
      <c r="F103" s="72">
        <f t="shared" si="6"/>
        <v>0</v>
      </c>
      <c r="G103" s="151"/>
      <c r="H103" s="77"/>
      <c r="I103" s="60"/>
      <c r="J103" s="60"/>
      <c r="K103" s="60"/>
      <c r="L103" s="60"/>
      <c r="M103" s="78">
        <f t="shared" si="7"/>
        <v>0</v>
      </c>
      <c r="N103" s="147"/>
      <c r="O103" s="77"/>
      <c r="P103" s="60"/>
      <c r="Q103" s="60"/>
      <c r="R103" s="60"/>
      <c r="S103" s="60"/>
      <c r="T103" s="78">
        <f t="shared" si="8"/>
        <v>0</v>
      </c>
      <c r="U103" s="147"/>
      <c r="V103" s="77"/>
      <c r="W103" s="60"/>
      <c r="X103" s="60"/>
      <c r="Y103" s="60"/>
      <c r="Z103" s="60"/>
      <c r="AA103" s="78">
        <f t="shared" si="9"/>
        <v>0</v>
      </c>
      <c r="AB103" s="147"/>
      <c r="AC103" s="77"/>
      <c r="AD103" s="60"/>
      <c r="AE103" s="60"/>
      <c r="AF103" s="60"/>
      <c r="AG103" s="60"/>
      <c r="AH103" s="78">
        <f t="shared" si="10"/>
        <v>0</v>
      </c>
      <c r="AI103" s="147"/>
      <c r="AJ103" s="77"/>
      <c r="AK103" s="60"/>
      <c r="AL103" s="60"/>
      <c r="AM103" s="60"/>
      <c r="AN103" s="60"/>
      <c r="AO103" s="78">
        <f t="shared" si="11"/>
        <v>0</v>
      </c>
    </row>
    <row r="104" spans="1:41" x14ac:dyDescent="0.25">
      <c r="A104" s="70"/>
      <c r="B104" s="58"/>
      <c r="C104" s="58"/>
      <c r="D104" s="58"/>
      <c r="E104" s="58"/>
      <c r="F104" s="72">
        <f t="shared" si="6"/>
        <v>0</v>
      </c>
      <c r="G104" s="151"/>
      <c r="H104" s="77"/>
      <c r="I104" s="60"/>
      <c r="J104" s="60"/>
      <c r="K104" s="60"/>
      <c r="L104" s="60"/>
      <c r="M104" s="78">
        <f t="shared" si="7"/>
        <v>0</v>
      </c>
      <c r="N104" s="147"/>
      <c r="O104" s="77"/>
      <c r="P104" s="60"/>
      <c r="Q104" s="60"/>
      <c r="R104" s="60"/>
      <c r="S104" s="60"/>
      <c r="T104" s="78">
        <f t="shared" si="8"/>
        <v>0</v>
      </c>
      <c r="U104" s="147"/>
      <c r="V104" s="77"/>
      <c r="W104" s="60"/>
      <c r="X104" s="60"/>
      <c r="Y104" s="60"/>
      <c r="Z104" s="60"/>
      <c r="AA104" s="78">
        <f t="shared" si="9"/>
        <v>0</v>
      </c>
      <c r="AB104" s="147"/>
      <c r="AC104" s="77"/>
      <c r="AD104" s="60"/>
      <c r="AE104" s="60"/>
      <c r="AF104" s="60"/>
      <c r="AG104" s="60"/>
      <c r="AH104" s="78">
        <f t="shared" si="10"/>
        <v>0</v>
      </c>
      <c r="AI104" s="147"/>
      <c r="AJ104" s="77"/>
      <c r="AK104" s="60"/>
      <c r="AL104" s="60"/>
      <c r="AM104" s="60"/>
      <c r="AN104" s="60"/>
      <c r="AO104" s="78">
        <f t="shared" si="11"/>
        <v>0</v>
      </c>
    </row>
    <row r="105" spans="1:41" x14ac:dyDescent="0.25">
      <c r="A105" s="70"/>
      <c r="B105" s="58"/>
      <c r="C105" s="58"/>
      <c r="D105" s="58"/>
      <c r="E105" s="58"/>
      <c r="F105" s="72">
        <f t="shared" si="6"/>
        <v>0</v>
      </c>
      <c r="G105" s="151"/>
      <c r="H105" s="77"/>
      <c r="I105" s="60"/>
      <c r="J105" s="60"/>
      <c r="K105" s="60"/>
      <c r="L105" s="60"/>
      <c r="M105" s="78">
        <f t="shared" si="7"/>
        <v>0</v>
      </c>
      <c r="N105" s="147"/>
      <c r="O105" s="77"/>
      <c r="P105" s="60"/>
      <c r="Q105" s="60"/>
      <c r="R105" s="60"/>
      <c r="S105" s="60"/>
      <c r="T105" s="78">
        <f t="shared" si="8"/>
        <v>0</v>
      </c>
      <c r="U105" s="147"/>
      <c r="V105" s="77"/>
      <c r="W105" s="60"/>
      <c r="X105" s="60"/>
      <c r="Y105" s="60"/>
      <c r="Z105" s="60"/>
      <c r="AA105" s="78">
        <f t="shared" si="9"/>
        <v>0</v>
      </c>
      <c r="AB105" s="147"/>
      <c r="AC105" s="77"/>
      <c r="AD105" s="60"/>
      <c r="AE105" s="60"/>
      <c r="AF105" s="60"/>
      <c r="AG105" s="60"/>
      <c r="AH105" s="78">
        <f t="shared" si="10"/>
        <v>0</v>
      </c>
      <c r="AI105" s="147"/>
      <c r="AJ105" s="77"/>
      <c r="AK105" s="60"/>
      <c r="AL105" s="60"/>
      <c r="AM105" s="60"/>
      <c r="AN105" s="60"/>
      <c r="AO105" s="78">
        <f t="shared" si="11"/>
        <v>0</v>
      </c>
    </row>
    <row r="106" spans="1:41" x14ac:dyDescent="0.25">
      <c r="A106" s="70"/>
      <c r="B106" s="58"/>
      <c r="C106" s="58"/>
      <c r="D106" s="58"/>
      <c r="E106" s="58"/>
      <c r="F106" s="72">
        <f t="shared" si="6"/>
        <v>0</v>
      </c>
      <c r="G106" s="151"/>
      <c r="H106" s="77"/>
      <c r="I106" s="60"/>
      <c r="J106" s="60"/>
      <c r="K106" s="60"/>
      <c r="L106" s="60"/>
      <c r="M106" s="78">
        <f t="shared" si="7"/>
        <v>0</v>
      </c>
      <c r="N106" s="147"/>
      <c r="O106" s="77"/>
      <c r="P106" s="60"/>
      <c r="Q106" s="60"/>
      <c r="R106" s="60"/>
      <c r="S106" s="60"/>
      <c r="T106" s="78">
        <f t="shared" si="8"/>
        <v>0</v>
      </c>
      <c r="U106" s="147"/>
      <c r="V106" s="77"/>
      <c r="W106" s="60"/>
      <c r="X106" s="60"/>
      <c r="Y106" s="60"/>
      <c r="Z106" s="60"/>
      <c r="AA106" s="78">
        <f t="shared" si="9"/>
        <v>0</v>
      </c>
      <c r="AB106" s="147"/>
      <c r="AC106" s="77"/>
      <c r="AD106" s="60"/>
      <c r="AE106" s="60"/>
      <c r="AF106" s="60"/>
      <c r="AG106" s="60"/>
      <c r="AH106" s="78">
        <f t="shared" si="10"/>
        <v>0</v>
      </c>
      <c r="AI106" s="147"/>
      <c r="AJ106" s="77"/>
      <c r="AK106" s="60"/>
      <c r="AL106" s="60"/>
      <c r="AM106" s="60"/>
      <c r="AN106" s="60"/>
      <c r="AO106" s="78">
        <f t="shared" si="11"/>
        <v>0</v>
      </c>
    </row>
    <row r="107" spans="1:41" x14ac:dyDescent="0.25">
      <c r="A107" s="70"/>
      <c r="B107" s="58"/>
      <c r="C107" s="58"/>
      <c r="D107" s="58"/>
      <c r="E107" s="58"/>
      <c r="F107" s="72">
        <f t="shared" si="6"/>
        <v>0</v>
      </c>
      <c r="G107" s="151"/>
      <c r="H107" s="77"/>
      <c r="I107" s="60"/>
      <c r="J107" s="60"/>
      <c r="K107" s="60"/>
      <c r="L107" s="60"/>
      <c r="M107" s="78">
        <f t="shared" si="7"/>
        <v>0</v>
      </c>
      <c r="N107" s="147"/>
      <c r="O107" s="77"/>
      <c r="P107" s="60"/>
      <c r="Q107" s="60"/>
      <c r="R107" s="60"/>
      <c r="S107" s="60"/>
      <c r="T107" s="78">
        <f t="shared" si="8"/>
        <v>0</v>
      </c>
      <c r="U107" s="147"/>
      <c r="V107" s="77"/>
      <c r="W107" s="60"/>
      <c r="X107" s="60"/>
      <c r="Y107" s="60"/>
      <c r="Z107" s="60"/>
      <c r="AA107" s="78">
        <f t="shared" si="9"/>
        <v>0</v>
      </c>
      <c r="AB107" s="147"/>
      <c r="AC107" s="77"/>
      <c r="AD107" s="60"/>
      <c r="AE107" s="60"/>
      <c r="AF107" s="60"/>
      <c r="AG107" s="60"/>
      <c r="AH107" s="78">
        <f t="shared" si="10"/>
        <v>0</v>
      </c>
      <c r="AI107" s="147"/>
      <c r="AJ107" s="77"/>
      <c r="AK107" s="60"/>
      <c r="AL107" s="60"/>
      <c r="AM107" s="60"/>
      <c r="AN107" s="60"/>
      <c r="AO107" s="78">
        <f t="shared" si="11"/>
        <v>0</v>
      </c>
    </row>
    <row r="108" spans="1:41" x14ac:dyDescent="0.25">
      <c r="A108" s="70"/>
      <c r="B108" s="58"/>
      <c r="C108" s="58"/>
      <c r="D108" s="58"/>
      <c r="E108" s="58"/>
      <c r="F108" s="72">
        <f t="shared" si="6"/>
        <v>0</v>
      </c>
      <c r="G108" s="151"/>
      <c r="H108" s="77"/>
      <c r="I108" s="60"/>
      <c r="J108" s="60"/>
      <c r="K108" s="60"/>
      <c r="L108" s="60"/>
      <c r="M108" s="78">
        <f t="shared" si="7"/>
        <v>0</v>
      </c>
      <c r="N108" s="147"/>
      <c r="O108" s="77"/>
      <c r="P108" s="60"/>
      <c r="Q108" s="60"/>
      <c r="R108" s="60"/>
      <c r="S108" s="60"/>
      <c r="T108" s="78">
        <f t="shared" si="8"/>
        <v>0</v>
      </c>
      <c r="U108" s="147"/>
      <c r="V108" s="77"/>
      <c r="W108" s="60"/>
      <c r="X108" s="60"/>
      <c r="Y108" s="60"/>
      <c r="Z108" s="60"/>
      <c r="AA108" s="78">
        <f t="shared" si="9"/>
        <v>0</v>
      </c>
      <c r="AB108" s="147"/>
      <c r="AC108" s="77"/>
      <c r="AD108" s="60"/>
      <c r="AE108" s="60"/>
      <c r="AF108" s="60"/>
      <c r="AG108" s="60"/>
      <c r="AH108" s="78">
        <f t="shared" si="10"/>
        <v>0</v>
      </c>
      <c r="AI108" s="147"/>
      <c r="AJ108" s="77"/>
      <c r="AK108" s="60"/>
      <c r="AL108" s="60"/>
      <c r="AM108" s="60"/>
      <c r="AN108" s="60"/>
      <c r="AO108" s="78">
        <f t="shared" si="11"/>
        <v>0</v>
      </c>
    </row>
    <row r="109" spans="1:41" x14ac:dyDescent="0.25">
      <c r="A109" s="70"/>
      <c r="B109" s="58"/>
      <c r="C109" s="58"/>
      <c r="D109" s="58"/>
      <c r="E109" s="58"/>
      <c r="F109" s="72">
        <f t="shared" si="6"/>
        <v>0</v>
      </c>
      <c r="G109" s="151"/>
      <c r="H109" s="77"/>
      <c r="I109" s="60"/>
      <c r="J109" s="60"/>
      <c r="K109" s="60"/>
      <c r="L109" s="60"/>
      <c r="M109" s="78">
        <f t="shared" si="7"/>
        <v>0</v>
      </c>
      <c r="N109" s="147"/>
      <c r="O109" s="77"/>
      <c r="P109" s="60"/>
      <c r="Q109" s="60"/>
      <c r="R109" s="60"/>
      <c r="S109" s="60"/>
      <c r="T109" s="78">
        <f t="shared" si="8"/>
        <v>0</v>
      </c>
      <c r="U109" s="147"/>
      <c r="V109" s="77"/>
      <c r="W109" s="60"/>
      <c r="X109" s="60"/>
      <c r="Y109" s="60"/>
      <c r="Z109" s="60"/>
      <c r="AA109" s="78">
        <f t="shared" si="9"/>
        <v>0</v>
      </c>
      <c r="AB109" s="147"/>
      <c r="AC109" s="77"/>
      <c r="AD109" s="60"/>
      <c r="AE109" s="60"/>
      <c r="AF109" s="60"/>
      <c r="AG109" s="60"/>
      <c r="AH109" s="78">
        <f t="shared" si="10"/>
        <v>0</v>
      </c>
      <c r="AI109" s="147"/>
      <c r="AJ109" s="77"/>
      <c r="AK109" s="60"/>
      <c r="AL109" s="60"/>
      <c r="AM109" s="60"/>
      <c r="AN109" s="60"/>
      <c r="AO109" s="78">
        <f t="shared" si="11"/>
        <v>0</v>
      </c>
    </row>
    <row r="110" spans="1:41" x14ac:dyDescent="0.25">
      <c r="A110" s="70"/>
      <c r="B110" s="58"/>
      <c r="C110" s="58"/>
      <c r="D110" s="58"/>
      <c r="E110" s="58"/>
      <c r="F110" s="72">
        <f t="shared" si="6"/>
        <v>0</v>
      </c>
      <c r="G110" s="151"/>
      <c r="H110" s="77"/>
      <c r="I110" s="60"/>
      <c r="J110" s="60"/>
      <c r="K110" s="60"/>
      <c r="L110" s="60"/>
      <c r="M110" s="78">
        <f t="shared" si="7"/>
        <v>0</v>
      </c>
      <c r="N110" s="147"/>
      <c r="O110" s="77"/>
      <c r="P110" s="60"/>
      <c r="Q110" s="60"/>
      <c r="R110" s="60"/>
      <c r="S110" s="60"/>
      <c r="T110" s="78">
        <f t="shared" si="8"/>
        <v>0</v>
      </c>
      <c r="U110" s="147"/>
      <c r="V110" s="77"/>
      <c r="W110" s="60"/>
      <c r="X110" s="60"/>
      <c r="Y110" s="60"/>
      <c r="Z110" s="60"/>
      <c r="AA110" s="78">
        <f t="shared" si="9"/>
        <v>0</v>
      </c>
      <c r="AB110" s="147"/>
      <c r="AC110" s="77"/>
      <c r="AD110" s="60"/>
      <c r="AE110" s="60"/>
      <c r="AF110" s="60"/>
      <c r="AG110" s="60"/>
      <c r="AH110" s="78">
        <f t="shared" si="10"/>
        <v>0</v>
      </c>
      <c r="AI110" s="147"/>
      <c r="AJ110" s="77"/>
      <c r="AK110" s="60"/>
      <c r="AL110" s="60"/>
      <c r="AM110" s="60"/>
      <c r="AN110" s="60"/>
      <c r="AO110" s="78">
        <f t="shared" si="11"/>
        <v>0</v>
      </c>
    </row>
    <row r="111" spans="1:41" x14ac:dyDescent="0.25">
      <c r="A111" s="70"/>
      <c r="B111" s="58"/>
      <c r="C111" s="58"/>
      <c r="D111" s="58"/>
      <c r="E111" s="58"/>
      <c r="F111" s="72">
        <f t="shared" si="6"/>
        <v>0</v>
      </c>
      <c r="G111" s="151"/>
      <c r="H111" s="77"/>
      <c r="I111" s="60"/>
      <c r="J111" s="60"/>
      <c r="K111" s="60"/>
      <c r="L111" s="60"/>
      <c r="M111" s="78">
        <f t="shared" si="7"/>
        <v>0</v>
      </c>
      <c r="N111" s="147"/>
      <c r="O111" s="77"/>
      <c r="P111" s="60"/>
      <c r="Q111" s="60"/>
      <c r="R111" s="60"/>
      <c r="S111" s="60"/>
      <c r="T111" s="78">
        <f t="shared" si="8"/>
        <v>0</v>
      </c>
      <c r="U111" s="147"/>
      <c r="V111" s="77"/>
      <c r="W111" s="60"/>
      <c r="X111" s="60"/>
      <c r="Y111" s="60"/>
      <c r="Z111" s="60"/>
      <c r="AA111" s="78">
        <f t="shared" si="9"/>
        <v>0</v>
      </c>
      <c r="AB111" s="147"/>
      <c r="AC111" s="77"/>
      <c r="AD111" s="60"/>
      <c r="AE111" s="60"/>
      <c r="AF111" s="60"/>
      <c r="AG111" s="60"/>
      <c r="AH111" s="78">
        <f t="shared" si="10"/>
        <v>0</v>
      </c>
      <c r="AI111" s="147"/>
      <c r="AJ111" s="77"/>
      <c r="AK111" s="60"/>
      <c r="AL111" s="60"/>
      <c r="AM111" s="60"/>
      <c r="AN111" s="60"/>
      <c r="AO111" s="78">
        <f t="shared" si="11"/>
        <v>0</v>
      </c>
    </row>
    <row r="112" spans="1:41" x14ac:dyDescent="0.25">
      <c r="A112" s="70"/>
      <c r="B112" s="58"/>
      <c r="C112" s="58"/>
      <c r="D112" s="58"/>
      <c r="E112" s="58"/>
      <c r="F112" s="72">
        <f t="shared" si="6"/>
        <v>0</v>
      </c>
      <c r="G112" s="151"/>
      <c r="H112" s="77"/>
      <c r="I112" s="60"/>
      <c r="J112" s="60"/>
      <c r="K112" s="60"/>
      <c r="L112" s="60"/>
      <c r="M112" s="78">
        <f t="shared" si="7"/>
        <v>0</v>
      </c>
      <c r="N112" s="147"/>
      <c r="O112" s="77"/>
      <c r="P112" s="60"/>
      <c r="Q112" s="60"/>
      <c r="R112" s="60"/>
      <c r="S112" s="60"/>
      <c r="T112" s="78">
        <f t="shared" si="8"/>
        <v>0</v>
      </c>
      <c r="U112" s="147"/>
      <c r="V112" s="77"/>
      <c r="W112" s="60"/>
      <c r="X112" s="60"/>
      <c r="Y112" s="60"/>
      <c r="Z112" s="60"/>
      <c r="AA112" s="78">
        <f t="shared" si="9"/>
        <v>0</v>
      </c>
      <c r="AB112" s="147"/>
      <c r="AC112" s="77"/>
      <c r="AD112" s="60"/>
      <c r="AE112" s="60"/>
      <c r="AF112" s="60"/>
      <c r="AG112" s="60"/>
      <c r="AH112" s="78">
        <f t="shared" si="10"/>
        <v>0</v>
      </c>
      <c r="AI112" s="147"/>
      <c r="AJ112" s="77"/>
      <c r="AK112" s="60"/>
      <c r="AL112" s="60"/>
      <c r="AM112" s="60"/>
      <c r="AN112" s="60"/>
      <c r="AO112" s="78">
        <f t="shared" si="11"/>
        <v>0</v>
      </c>
    </row>
    <row r="113" spans="1:41" x14ac:dyDescent="0.25">
      <c r="A113" s="70"/>
      <c r="B113" s="58"/>
      <c r="C113" s="58"/>
      <c r="D113" s="58"/>
      <c r="E113" s="58"/>
      <c r="F113" s="72">
        <f t="shared" si="6"/>
        <v>0</v>
      </c>
      <c r="G113" s="151"/>
      <c r="H113" s="77"/>
      <c r="I113" s="60"/>
      <c r="J113" s="60"/>
      <c r="K113" s="60"/>
      <c r="L113" s="60"/>
      <c r="M113" s="78">
        <f t="shared" si="7"/>
        <v>0</v>
      </c>
      <c r="N113" s="147"/>
      <c r="O113" s="77"/>
      <c r="P113" s="60"/>
      <c r="Q113" s="60"/>
      <c r="R113" s="60"/>
      <c r="S113" s="60"/>
      <c r="T113" s="78">
        <f t="shared" si="8"/>
        <v>0</v>
      </c>
      <c r="U113" s="147"/>
      <c r="V113" s="77"/>
      <c r="W113" s="60"/>
      <c r="X113" s="60"/>
      <c r="Y113" s="60"/>
      <c r="Z113" s="60"/>
      <c r="AA113" s="78">
        <f t="shared" si="9"/>
        <v>0</v>
      </c>
      <c r="AB113" s="147"/>
      <c r="AC113" s="77"/>
      <c r="AD113" s="60"/>
      <c r="AE113" s="60"/>
      <c r="AF113" s="60"/>
      <c r="AG113" s="60"/>
      <c r="AH113" s="78">
        <f t="shared" si="10"/>
        <v>0</v>
      </c>
      <c r="AI113" s="147"/>
      <c r="AJ113" s="77"/>
      <c r="AK113" s="60"/>
      <c r="AL113" s="60"/>
      <c r="AM113" s="60"/>
      <c r="AN113" s="60"/>
      <c r="AO113" s="78">
        <f t="shared" si="11"/>
        <v>0</v>
      </c>
    </row>
    <row r="114" spans="1:41" x14ac:dyDescent="0.25">
      <c r="A114" s="70"/>
      <c r="B114" s="58"/>
      <c r="C114" s="58"/>
      <c r="D114" s="58"/>
      <c r="E114" s="58"/>
      <c r="F114" s="72">
        <f t="shared" si="6"/>
        <v>0</v>
      </c>
      <c r="G114" s="151"/>
      <c r="H114" s="77"/>
      <c r="I114" s="60"/>
      <c r="J114" s="60"/>
      <c r="K114" s="60"/>
      <c r="L114" s="60"/>
      <c r="M114" s="78">
        <f t="shared" si="7"/>
        <v>0</v>
      </c>
      <c r="N114" s="147"/>
      <c r="O114" s="77"/>
      <c r="P114" s="60"/>
      <c r="Q114" s="60"/>
      <c r="R114" s="60"/>
      <c r="S114" s="60"/>
      <c r="T114" s="78">
        <f t="shared" si="8"/>
        <v>0</v>
      </c>
      <c r="U114" s="147"/>
      <c r="V114" s="77"/>
      <c r="W114" s="60"/>
      <c r="X114" s="60"/>
      <c r="Y114" s="60"/>
      <c r="Z114" s="60"/>
      <c r="AA114" s="78">
        <f t="shared" si="9"/>
        <v>0</v>
      </c>
      <c r="AB114" s="147"/>
      <c r="AC114" s="77"/>
      <c r="AD114" s="60"/>
      <c r="AE114" s="60"/>
      <c r="AF114" s="60"/>
      <c r="AG114" s="60"/>
      <c r="AH114" s="78">
        <f t="shared" si="10"/>
        <v>0</v>
      </c>
      <c r="AI114" s="147"/>
      <c r="AJ114" s="77"/>
      <c r="AK114" s="60"/>
      <c r="AL114" s="60"/>
      <c r="AM114" s="60"/>
      <c r="AN114" s="60"/>
      <c r="AO114" s="78">
        <f t="shared" si="11"/>
        <v>0</v>
      </c>
    </row>
    <row r="115" spans="1:41" x14ac:dyDescent="0.25">
      <c r="A115" s="70"/>
      <c r="B115" s="58"/>
      <c r="C115" s="58"/>
      <c r="D115" s="58"/>
      <c r="E115" s="58"/>
      <c r="F115" s="72">
        <f t="shared" si="6"/>
        <v>0</v>
      </c>
      <c r="G115" s="151"/>
      <c r="H115" s="77"/>
      <c r="I115" s="60"/>
      <c r="J115" s="60"/>
      <c r="K115" s="60"/>
      <c r="L115" s="60"/>
      <c r="M115" s="78">
        <f t="shared" si="7"/>
        <v>0</v>
      </c>
      <c r="N115" s="147"/>
      <c r="O115" s="77"/>
      <c r="P115" s="60"/>
      <c r="Q115" s="60"/>
      <c r="R115" s="60"/>
      <c r="S115" s="60"/>
      <c r="T115" s="78">
        <f t="shared" si="8"/>
        <v>0</v>
      </c>
      <c r="U115" s="147"/>
      <c r="V115" s="77"/>
      <c r="W115" s="60"/>
      <c r="X115" s="60"/>
      <c r="Y115" s="60"/>
      <c r="Z115" s="60"/>
      <c r="AA115" s="78">
        <f t="shared" si="9"/>
        <v>0</v>
      </c>
      <c r="AB115" s="147"/>
      <c r="AC115" s="77"/>
      <c r="AD115" s="60"/>
      <c r="AE115" s="60"/>
      <c r="AF115" s="60"/>
      <c r="AG115" s="60"/>
      <c r="AH115" s="78">
        <f t="shared" si="10"/>
        <v>0</v>
      </c>
      <c r="AI115" s="147"/>
      <c r="AJ115" s="77"/>
      <c r="AK115" s="60"/>
      <c r="AL115" s="60"/>
      <c r="AM115" s="60"/>
      <c r="AN115" s="60"/>
      <c r="AO115" s="78">
        <f t="shared" si="11"/>
        <v>0</v>
      </c>
    </row>
    <row r="116" spans="1:41" x14ac:dyDescent="0.25">
      <c r="A116" s="70"/>
      <c r="B116" s="58"/>
      <c r="C116" s="58"/>
      <c r="D116" s="58"/>
      <c r="E116" s="58"/>
      <c r="F116" s="72">
        <f t="shared" si="6"/>
        <v>0</v>
      </c>
      <c r="G116" s="151"/>
      <c r="H116" s="77"/>
      <c r="I116" s="60"/>
      <c r="J116" s="60"/>
      <c r="K116" s="60"/>
      <c r="L116" s="60"/>
      <c r="M116" s="78">
        <f t="shared" si="7"/>
        <v>0</v>
      </c>
      <c r="N116" s="147"/>
      <c r="O116" s="77"/>
      <c r="P116" s="60"/>
      <c r="Q116" s="60"/>
      <c r="R116" s="60"/>
      <c r="S116" s="60"/>
      <c r="T116" s="78">
        <f t="shared" si="8"/>
        <v>0</v>
      </c>
      <c r="U116" s="147"/>
      <c r="V116" s="77"/>
      <c r="W116" s="60"/>
      <c r="X116" s="60"/>
      <c r="Y116" s="60"/>
      <c r="Z116" s="60"/>
      <c r="AA116" s="78">
        <f t="shared" si="9"/>
        <v>0</v>
      </c>
      <c r="AB116" s="147"/>
      <c r="AC116" s="77"/>
      <c r="AD116" s="60"/>
      <c r="AE116" s="60"/>
      <c r="AF116" s="60"/>
      <c r="AG116" s="60"/>
      <c r="AH116" s="78">
        <f t="shared" si="10"/>
        <v>0</v>
      </c>
      <c r="AI116" s="147"/>
      <c r="AJ116" s="77"/>
      <c r="AK116" s="60"/>
      <c r="AL116" s="60"/>
      <c r="AM116" s="60"/>
      <c r="AN116" s="60"/>
      <c r="AO116" s="78">
        <f t="shared" si="11"/>
        <v>0</v>
      </c>
    </row>
    <row r="117" spans="1:41" x14ac:dyDescent="0.25">
      <c r="A117" s="70"/>
      <c r="B117" s="58"/>
      <c r="C117" s="58"/>
      <c r="D117" s="58"/>
      <c r="E117" s="58"/>
      <c r="F117" s="72">
        <f t="shared" si="6"/>
        <v>0</v>
      </c>
      <c r="G117" s="151"/>
      <c r="H117" s="77"/>
      <c r="I117" s="60"/>
      <c r="J117" s="60"/>
      <c r="K117" s="60"/>
      <c r="L117" s="60"/>
      <c r="M117" s="78">
        <f t="shared" si="7"/>
        <v>0</v>
      </c>
      <c r="N117" s="147"/>
      <c r="O117" s="77"/>
      <c r="P117" s="60"/>
      <c r="Q117" s="60"/>
      <c r="R117" s="60"/>
      <c r="S117" s="60"/>
      <c r="T117" s="78">
        <f t="shared" si="8"/>
        <v>0</v>
      </c>
      <c r="U117" s="147"/>
      <c r="V117" s="77"/>
      <c r="W117" s="60"/>
      <c r="X117" s="60"/>
      <c r="Y117" s="60"/>
      <c r="Z117" s="60"/>
      <c r="AA117" s="78">
        <f t="shared" si="9"/>
        <v>0</v>
      </c>
      <c r="AB117" s="147"/>
      <c r="AC117" s="77"/>
      <c r="AD117" s="60"/>
      <c r="AE117" s="60"/>
      <c r="AF117" s="60"/>
      <c r="AG117" s="60"/>
      <c r="AH117" s="78">
        <f t="shared" si="10"/>
        <v>0</v>
      </c>
      <c r="AI117" s="147"/>
      <c r="AJ117" s="77"/>
      <c r="AK117" s="60"/>
      <c r="AL117" s="60"/>
      <c r="AM117" s="60"/>
      <c r="AN117" s="60"/>
      <c r="AO117" s="78">
        <f t="shared" si="11"/>
        <v>0</v>
      </c>
    </row>
    <row r="118" spans="1:41" x14ac:dyDescent="0.25">
      <c r="A118" s="70"/>
      <c r="B118" s="58"/>
      <c r="C118" s="58"/>
      <c r="D118" s="58"/>
      <c r="E118" s="58"/>
      <c r="F118" s="72">
        <f t="shared" si="6"/>
        <v>0</v>
      </c>
      <c r="G118" s="151"/>
      <c r="H118" s="77"/>
      <c r="I118" s="60"/>
      <c r="J118" s="60"/>
      <c r="K118" s="60"/>
      <c r="L118" s="60"/>
      <c r="M118" s="78">
        <f t="shared" si="7"/>
        <v>0</v>
      </c>
      <c r="N118" s="147"/>
      <c r="O118" s="77"/>
      <c r="P118" s="60"/>
      <c r="Q118" s="60"/>
      <c r="R118" s="60"/>
      <c r="S118" s="60"/>
      <c r="T118" s="78">
        <f t="shared" si="8"/>
        <v>0</v>
      </c>
      <c r="U118" s="147"/>
      <c r="V118" s="77"/>
      <c r="W118" s="60"/>
      <c r="X118" s="60"/>
      <c r="Y118" s="60"/>
      <c r="Z118" s="60"/>
      <c r="AA118" s="78">
        <f t="shared" si="9"/>
        <v>0</v>
      </c>
      <c r="AB118" s="147"/>
      <c r="AC118" s="77"/>
      <c r="AD118" s="60"/>
      <c r="AE118" s="60"/>
      <c r="AF118" s="60"/>
      <c r="AG118" s="60"/>
      <c r="AH118" s="78">
        <f t="shared" si="10"/>
        <v>0</v>
      </c>
      <c r="AI118" s="147"/>
      <c r="AJ118" s="77"/>
      <c r="AK118" s="60"/>
      <c r="AL118" s="60"/>
      <c r="AM118" s="60"/>
      <c r="AN118" s="60"/>
      <c r="AO118" s="78">
        <f t="shared" si="11"/>
        <v>0</v>
      </c>
    </row>
    <row r="119" spans="1:41" x14ac:dyDescent="0.25">
      <c r="A119" s="70"/>
      <c r="B119" s="58"/>
      <c r="C119" s="58"/>
      <c r="D119" s="58"/>
      <c r="E119" s="58"/>
      <c r="F119" s="72">
        <f t="shared" si="6"/>
        <v>0</v>
      </c>
      <c r="G119" s="151"/>
      <c r="H119" s="77"/>
      <c r="I119" s="60"/>
      <c r="J119" s="60"/>
      <c r="K119" s="60"/>
      <c r="L119" s="60"/>
      <c r="M119" s="78">
        <f t="shared" si="7"/>
        <v>0</v>
      </c>
      <c r="N119" s="147"/>
      <c r="O119" s="77"/>
      <c r="P119" s="60"/>
      <c r="Q119" s="60"/>
      <c r="R119" s="60"/>
      <c r="S119" s="60"/>
      <c r="T119" s="78">
        <f t="shared" si="8"/>
        <v>0</v>
      </c>
      <c r="U119" s="147"/>
      <c r="V119" s="77"/>
      <c r="W119" s="60"/>
      <c r="X119" s="60"/>
      <c r="Y119" s="60"/>
      <c r="Z119" s="60"/>
      <c r="AA119" s="78">
        <f t="shared" si="9"/>
        <v>0</v>
      </c>
      <c r="AB119" s="147"/>
      <c r="AC119" s="77"/>
      <c r="AD119" s="60"/>
      <c r="AE119" s="60"/>
      <c r="AF119" s="60"/>
      <c r="AG119" s="60"/>
      <c r="AH119" s="78">
        <f t="shared" si="10"/>
        <v>0</v>
      </c>
      <c r="AI119" s="147"/>
      <c r="AJ119" s="77"/>
      <c r="AK119" s="60"/>
      <c r="AL119" s="60"/>
      <c r="AM119" s="60"/>
      <c r="AN119" s="60"/>
      <c r="AO119" s="78">
        <f t="shared" si="11"/>
        <v>0</v>
      </c>
    </row>
    <row r="120" spans="1:41" x14ac:dyDescent="0.25">
      <c r="A120" s="70"/>
      <c r="B120" s="58"/>
      <c r="C120" s="58"/>
      <c r="D120" s="58"/>
      <c r="E120" s="58"/>
      <c r="F120" s="72">
        <f t="shared" si="6"/>
        <v>0</v>
      </c>
      <c r="G120" s="151"/>
      <c r="H120" s="77"/>
      <c r="I120" s="60"/>
      <c r="J120" s="60"/>
      <c r="K120" s="60"/>
      <c r="L120" s="60"/>
      <c r="M120" s="78">
        <f t="shared" si="7"/>
        <v>0</v>
      </c>
      <c r="N120" s="147"/>
      <c r="O120" s="77"/>
      <c r="P120" s="60"/>
      <c r="Q120" s="60"/>
      <c r="R120" s="60"/>
      <c r="S120" s="60"/>
      <c r="T120" s="78">
        <f t="shared" si="8"/>
        <v>0</v>
      </c>
      <c r="U120" s="147"/>
      <c r="V120" s="77"/>
      <c r="W120" s="60"/>
      <c r="X120" s="60"/>
      <c r="Y120" s="60"/>
      <c r="Z120" s="60"/>
      <c r="AA120" s="78">
        <f t="shared" si="9"/>
        <v>0</v>
      </c>
      <c r="AB120" s="147"/>
      <c r="AC120" s="77"/>
      <c r="AD120" s="60"/>
      <c r="AE120" s="60"/>
      <c r="AF120" s="60"/>
      <c r="AG120" s="60"/>
      <c r="AH120" s="78">
        <f t="shared" si="10"/>
        <v>0</v>
      </c>
      <c r="AI120" s="147"/>
      <c r="AJ120" s="77"/>
      <c r="AK120" s="60"/>
      <c r="AL120" s="60"/>
      <c r="AM120" s="60"/>
      <c r="AN120" s="60"/>
      <c r="AO120" s="78">
        <f t="shared" si="11"/>
        <v>0</v>
      </c>
    </row>
    <row r="121" spans="1:41" x14ac:dyDescent="0.25">
      <c r="A121" s="70"/>
      <c r="B121" s="58"/>
      <c r="C121" s="58"/>
      <c r="D121" s="58"/>
      <c r="E121" s="58"/>
      <c r="F121" s="72">
        <f t="shared" si="6"/>
        <v>0</v>
      </c>
      <c r="G121" s="151"/>
      <c r="H121" s="77"/>
      <c r="I121" s="60"/>
      <c r="J121" s="60"/>
      <c r="K121" s="60"/>
      <c r="L121" s="60"/>
      <c r="M121" s="78">
        <f t="shared" si="7"/>
        <v>0</v>
      </c>
      <c r="N121" s="147"/>
      <c r="O121" s="77"/>
      <c r="P121" s="60"/>
      <c r="Q121" s="60"/>
      <c r="R121" s="60"/>
      <c r="S121" s="60"/>
      <c r="T121" s="78">
        <f t="shared" si="8"/>
        <v>0</v>
      </c>
      <c r="U121" s="147"/>
      <c r="V121" s="77"/>
      <c r="W121" s="60"/>
      <c r="X121" s="60"/>
      <c r="Y121" s="60"/>
      <c r="Z121" s="60"/>
      <c r="AA121" s="78">
        <f t="shared" si="9"/>
        <v>0</v>
      </c>
      <c r="AB121" s="147"/>
      <c r="AC121" s="77"/>
      <c r="AD121" s="60"/>
      <c r="AE121" s="60"/>
      <c r="AF121" s="60"/>
      <c r="AG121" s="60"/>
      <c r="AH121" s="78">
        <f t="shared" si="10"/>
        <v>0</v>
      </c>
      <c r="AI121" s="147"/>
      <c r="AJ121" s="77"/>
      <c r="AK121" s="60"/>
      <c r="AL121" s="60"/>
      <c r="AM121" s="60"/>
      <c r="AN121" s="60"/>
      <c r="AO121" s="78">
        <f t="shared" si="11"/>
        <v>0</v>
      </c>
    </row>
    <row r="122" spans="1:41" x14ac:dyDescent="0.25">
      <c r="A122" s="70"/>
      <c r="B122" s="58"/>
      <c r="C122" s="58"/>
      <c r="D122" s="58"/>
      <c r="E122" s="58"/>
      <c r="F122" s="72">
        <f t="shared" si="6"/>
        <v>0</v>
      </c>
      <c r="G122" s="151"/>
      <c r="H122" s="77"/>
      <c r="I122" s="60"/>
      <c r="J122" s="60"/>
      <c r="K122" s="60"/>
      <c r="L122" s="60"/>
      <c r="M122" s="78">
        <f t="shared" si="7"/>
        <v>0</v>
      </c>
      <c r="N122" s="147"/>
      <c r="O122" s="77"/>
      <c r="P122" s="60"/>
      <c r="Q122" s="60"/>
      <c r="R122" s="60"/>
      <c r="S122" s="60"/>
      <c r="T122" s="78">
        <f t="shared" si="8"/>
        <v>0</v>
      </c>
      <c r="U122" s="147"/>
      <c r="V122" s="77"/>
      <c r="W122" s="60"/>
      <c r="X122" s="60"/>
      <c r="Y122" s="60"/>
      <c r="Z122" s="60"/>
      <c r="AA122" s="78">
        <f t="shared" si="9"/>
        <v>0</v>
      </c>
      <c r="AB122" s="147"/>
      <c r="AC122" s="77"/>
      <c r="AD122" s="60"/>
      <c r="AE122" s="60"/>
      <c r="AF122" s="60"/>
      <c r="AG122" s="60"/>
      <c r="AH122" s="78">
        <f t="shared" si="10"/>
        <v>0</v>
      </c>
      <c r="AI122" s="147"/>
      <c r="AJ122" s="77"/>
      <c r="AK122" s="60"/>
      <c r="AL122" s="60"/>
      <c r="AM122" s="60"/>
      <c r="AN122" s="60"/>
      <c r="AO122" s="78">
        <f t="shared" si="11"/>
        <v>0</v>
      </c>
    </row>
    <row r="123" spans="1:41" x14ac:dyDescent="0.25">
      <c r="A123" s="70"/>
      <c r="B123" s="58"/>
      <c r="C123" s="58"/>
      <c r="D123" s="58"/>
      <c r="E123" s="58"/>
      <c r="F123" s="72">
        <f t="shared" si="6"/>
        <v>0</v>
      </c>
      <c r="G123" s="151"/>
      <c r="H123" s="77"/>
      <c r="I123" s="60"/>
      <c r="J123" s="60"/>
      <c r="K123" s="60"/>
      <c r="L123" s="60"/>
      <c r="M123" s="78">
        <f t="shared" si="7"/>
        <v>0</v>
      </c>
      <c r="N123" s="147"/>
      <c r="O123" s="77"/>
      <c r="P123" s="60"/>
      <c r="Q123" s="60"/>
      <c r="R123" s="60"/>
      <c r="S123" s="60"/>
      <c r="T123" s="78">
        <f t="shared" si="8"/>
        <v>0</v>
      </c>
      <c r="U123" s="147"/>
      <c r="V123" s="77"/>
      <c r="W123" s="60"/>
      <c r="X123" s="60"/>
      <c r="Y123" s="60"/>
      <c r="Z123" s="60"/>
      <c r="AA123" s="78">
        <f t="shared" si="9"/>
        <v>0</v>
      </c>
      <c r="AB123" s="147"/>
      <c r="AC123" s="77"/>
      <c r="AD123" s="60"/>
      <c r="AE123" s="60"/>
      <c r="AF123" s="60"/>
      <c r="AG123" s="60"/>
      <c r="AH123" s="78">
        <f t="shared" si="10"/>
        <v>0</v>
      </c>
      <c r="AI123" s="147"/>
      <c r="AJ123" s="77"/>
      <c r="AK123" s="60"/>
      <c r="AL123" s="60"/>
      <c r="AM123" s="60"/>
      <c r="AN123" s="60"/>
      <c r="AO123" s="78">
        <f t="shared" si="11"/>
        <v>0</v>
      </c>
    </row>
    <row r="124" spans="1:41" x14ac:dyDescent="0.25">
      <c r="A124" s="70"/>
      <c r="B124" s="58"/>
      <c r="C124" s="58"/>
      <c r="D124" s="58"/>
      <c r="E124" s="58"/>
      <c r="F124" s="72">
        <f t="shared" si="6"/>
        <v>0</v>
      </c>
      <c r="G124" s="151"/>
      <c r="H124" s="77"/>
      <c r="I124" s="60"/>
      <c r="J124" s="60"/>
      <c r="K124" s="60"/>
      <c r="L124" s="60"/>
      <c r="M124" s="78">
        <f t="shared" si="7"/>
        <v>0</v>
      </c>
      <c r="N124" s="147"/>
      <c r="O124" s="77"/>
      <c r="P124" s="60"/>
      <c r="Q124" s="60"/>
      <c r="R124" s="60"/>
      <c r="S124" s="60"/>
      <c r="T124" s="78">
        <f t="shared" si="8"/>
        <v>0</v>
      </c>
      <c r="U124" s="147"/>
      <c r="V124" s="77"/>
      <c r="W124" s="60"/>
      <c r="X124" s="60"/>
      <c r="Y124" s="60"/>
      <c r="Z124" s="60"/>
      <c r="AA124" s="78">
        <f t="shared" si="9"/>
        <v>0</v>
      </c>
      <c r="AB124" s="147"/>
      <c r="AC124" s="77"/>
      <c r="AD124" s="60"/>
      <c r="AE124" s="60"/>
      <c r="AF124" s="60"/>
      <c r="AG124" s="60"/>
      <c r="AH124" s="78">
        <f t="shared" si="10"/>
        <v>0</v>
      </c>
      <c r="AI124" s="147"/>
      <c r="AJ124" s="77"/>
      <c r="AK124" s="60"/>
      <c r="AL124" s="60"/>
      <c r="AM124" s="60"/>
      <c r="AN124" s="60"/>
      <c r="AO124" s="78">
        <f t="shared" si="11"/>
        <v>0</v>
      </c>
    </row>
    <row r="125" spans="1:41" x14ac:dyDescent="0.25">
      <c r="A125" s="70"/>
      <c r="B125" s="58"/>
      <c r="C125" s="58"/>
      <c r="D125" s="58"/>
      <c r="E125" s="58"/>
      <c r="F125" s="72">
        <f t="shared" si="6"/>
        <v>0</v>
      </c>
      <c r="G125" s="151"/>
      <c r="H125" s="77"/>
      <c r="I125" s="60"/>
      <c r="J125" s="60"/>
      <c r="K125" s="60"/>
      <c r="L125" s="60"/>
      <c r="M125" s="78">
        <f t="shared" si="7"/>
        <v>0</v>
      </c>
      <c r="N125" s="147"/>
      <c r="O125" s="77"/>
      <c r="P125" s="60"/>
      <c r="Q125" s="60"/>
      <c r="R125" s="60"/>
      <c r="S125" s="60"/>
      <c r="T125" s="78">
        <f t="shared" si="8"/>
        <v>0</v>
      </c>
      <c r="U125" s="147"/>
      <c r="V125" s="77"/>
      <c r="W125" s="60"/>
      <c r="X125" s="60"/>
      <c r="Y125" s="60"/>
      <c r="Z125" s="60"/>
      <c r="AA125" s="78">
        <f t="shared" si="9"/>
        <v>0</v>
      </c>
      <c r="AB125" s="147"/>
      <c r="AC125" s="77"/>
      <c r="AD125" s="60"/>
      <c r="AE125" s="60"/>
      <c r="AF125" s="60"/>
      <c r="AG125" s="60"/>
      <c r="AH125" s="78">
        <f t="shared" si="10"/>
        <v>0</v>
      </c>
      <c r="AI125" s="147"/>
      <c r="AJ125" s="77"/>
      <c r="AK125" s="60"/>
      <c r="AL125" s="60"/>
      <c r="AM125" s="60"/>
      <c r="AN125" s="60"/>
      <c r="AO125" s="78">
        <f t="shared" si="11"/>
        <v>0</v>
      </c>
    </row>
    <row r="126" spans="1:41" x14ac:dyDescent="0.25">
      <c r="A126" s="70"/>
      <c r="B126" s="58"/>
      <c r="C126" s="58"/>
      <c r="D126" s="58"/>
      <c r="E126" s="58"/>
      <c r="F126" s="72">
        <f t="shared" si="6"/>
        <v>0</v>
      </c>
      <c r="G126" s="151"/>
      <c r="H126" s="77"/>
      <c r="I126" s="60"/>
      <c r="J126" s="60"/>
      <c r="K126" s="60"/>
      <c r="L126" s="60"/>
      <c r="M126" s="78">
        <f t="shared" si="7"/>
        <v>0</v>
      </c>
      <c r="N126" s="147"/>
      <c r="O126" s="77"/>
      <c r="P126" s="60"/>
      <c r="Q126" s="60"/>
      <c r="R126" s="60"/>
      <c r="S126" s="60"/>
      <c r="T126" s="78">
        <f t="shared" si="8"/>
        <v>0</v>
      </c>
      <c r="U126" s="147"/>
      <c r="V126" s="77"/>
      <c r="W126" s="60"/>
      <c r="X126" s="60"/>
      <c r="Y126" s="60"/>
      <c r="Z126" s="60"/>
      <c r="AA126" s="78">
        <f t="shared" si="9"/>
        <v>0</v>
      </c>
      <c r="AB126" s="147"/>
      <c r="AC126" s="77"/>
      <c r="AD126" s="60"/>
      <c r="AE126" s="60"/>
      <c r="AF126" s="60"/>
      <c r="AG126" s="60"/>
      <c r="AH126" s="78">
        <f t="shared" si="10"/>
        <v>0</v>
      </c>
      <c r="AI126" s="147"/>
      <c r="AJ126" s="77"/>
      <c r="AK126" s="60"/>
      <c r="AL126" s="60"/>
      <c r="AM126" s="60"/>
      <c r="AN126" s="60"/>
      <c r="AO126" s="78">
        <f t="shared" si="11"/>
        <v>0</v>
      </c>
    </row>
    <row r="127" spans="1:41" x14ac:dyDescent="0.25">
      <c r="A127" s="70"/>
      <c r="B127" s="58"/>
      <c r="C127" s="58"/>
      <c r="D127" s="58"/>
      <c r="E127" s="58"/>
      <c r="F127" s="72">
        <f t="shared" si="6"/>
        <v>0</v>
      </c>
      <c r="G127" s="151"/>
      <c r="H127" s="77"/>
      <c r="I127" s="60"/>
      <c r="J127" s="60"/>
      <c r="K127" s="60"/>
      <c r="L127" s="60"/>
      <c r="M127" s="78">
        <f t="shared" si="7"/>
        <v>0</v>
      </c>
      <c r="N127" s="147"/>
      <c r="O127" s="77"/>
      <c r="P127" s="60"/>
      <c r="Q127" s="60"/>
      <c r="R127" s="60"/>
      <c r="S127" s="60"/>
      <c r="T127" s="78">
        <f t="shared" si="8"/>
        <v>0</v>
      </c>
      <c r="U127" s="147"/>
      <c r="V127" s="77"/>
      <c r="W127" s="60"/>
      <c r="X127" s="60"/>
      <c r="Y127" s="60"/>
      <c r="Z127" s="60"/>
      <c r="AA127" s="78">
        <f t="shared" si="9"/>
        <v>0</v>
      </c>
      <c r="AB127" s="147"/>
      <c r="AC127" s="77"/>
      <c r="AD127" s="60"/>
      <c r="AE127" s="60"/>
      <c r="AF127" s="60"/>
      <c r="AG127" s="60"/>
      <c r="AH127" s="78">
        <f t="shared" si="10"/>
        <v>0</v>
      </c>
      <c r="AI127" s="147"/>
      <c r="AJ127" s="77"/>
      <c r="AK127" s="60"/>
      <c r="AL127" s="60"/>
      <c r="AM127" s="60"/>
      <c r="AN127" s="60"/>
      <c r="AO127" s="78">
        <f t="shared" si="11"/>
        <v>0</v>
      </c>
    </row>
    <row r="128" spans="1:41" x14ac:dyDescent="0.25">
      <c r="A128" s="70"/>
      <c r="B128" s="58"/>
      <c r="C128" s="58"/>
      <c r="D128" s="58"/>
      <c r="E128" s="58"/>
      <c r="F128" s="72">
        <f t="shared" si="6"/>
        <v>0</v>
      </c>
      <c r="G128" s="151"/>
      <c r="H128" s="77"/>
      <c r="I128" s="60"/>
      <c r="J128" s="60"/>
      <c r="K128" s="60"/>
      <c r="L128" s="60"/>
      <c r="M128" s="78">
        <f t="shared" si="7"/>
        <v>0</v>
      </c>
      <c r="N128" s="147"/>
      <c r="O128" s="77"/>
      <c r="P128" s="60"/>
      <c r="Q128" s="60"/>
      <c r="R128" s="60"/>
      <c r="S128" s="60"/>
      <c r="T128" s="78">
        <f t="shared" si="8"/>
        <v>0</v>
      </c>
      <c r="U128" s="147"/>
      <c r="V128" s="77"/>
      <c r="W128" s="60"/>
      <c r="X128" s="60"/>
      <c r="Y128" s="60"/>
      <c r="Z128" s="60"/>
      <c r="AA128" s="78">
        <f t="shared" si="9"/>
        <v>0</v>
      </c>
      <c r="AB128" s="147"/>
      <c r="AC128" s="77"/>
      <c r="AD128" s="60"/>
      <c r="AE128" s="60"/>
      <c r="AF128" s="60"/>
      <c r="AG128" s="60"/>
      <c r="AH128" s="78">
        <f t="shared" si="10"/>
        <v>0</v>
      </c>
      <c r="AI128" s="147"/>
      <c r="AJ128" s="77"/>
      <c r="AK128" s="60"/>
      <c r="AL128" s="60"/>
      <c r="AM128" s="60"/>
      <c r="AN128" s="60"/>
      <c r="AO128" s="78">
        <f t="shared" si="11"/>
        <v>0</v>
      </c>
    </row>
    <row r="129" spans="1:41" x14ac:dyDescent="0.25">
      <c r="A129" s="70"/>
      <c r="B129" s="58"/>
      <c r="C129" s="58"/>
      <c r="D129" s="58"/>
      <c r="E129" s="58"/>
      <c r="F129" s="72">
        <f t="shared" si="6"/>
        <v>0</v>
      </c>
      <c r="G129" s="151"/>
      <c r="H129" s="77"/>
      <c r="I129" s="60"/>
      <c r="J129" s="60"/>
      <c r="K129" s="60"/>
      <c r="L129" s="60"/>
      <c r="M129" s="78">
        <f t="shared" si="7"/>
        <v>0</v>
      </c>
      <c r="N129" s="147"/>
      <c r="O129" s="77"/>
      <c r="P129" s="60"/>
      <c r="Q129" s="60"/>
      <c r="R129" s="60"/>
      <c r="S129" s="60"/>
      <c r="T129" s="78">
        <f t="shared" si="8"/>
        <v>0</v>
      </c>
      <c r="U129" s="147"/>
      <c r="V129" s="77"/>
      <c r="W129" s="60"/>
      <c r="X129" s="60"/>
      <c r="Y129" s="60"/>
      <c r="Z129" s="60"/>
      <c r="AA129" s="78">
        <f t="shared" si="9"/>
        <v>0</v>
      </c>
      <c r="AB129" s="147"/>
      <c r="AC129" s="77"/>
      <c r="AD129" s="60"/>
      <c r="AE129" s="60"/>
      <c r="AF129" s="60"/>
      <c r="AG129" s="60"/>
      <c r="AH129" s="78">
        <f t="shared" si="10"/>
        <v>0</v>
      </c>
      <c r="AI129" s="147"/>
      <c r="AJ129" s="77"/>
      <c r="AK129" s="60"/>
      <c r="AL129" s="60"/>
      <c r="AM129" s="60"/>
      <c r="AN129" s="60"/>
      <c r="AO129" s="78">
        <f t="shared" si="11"/>
        <v>0</v>
      </c>
    </row>
    <row r="130" spans="1:41" x14ac:dyDescent="0.25">
      <c r="A130" s="70"/>
      <c r="B130" s="58"/>
      <c r="C130" s="58"/>
      <c r="D130" s="58"/>
      <c r="E130" s="58"/>
      <c r="F130" s="72">
        <f t="shared" si="6"/>
        <v>0</v>
      </c>
      <c r="G130" s="151"/>
      <c r="H130" s="77"/>
      <c r="I130" s="60"/>
      <c r="J130" s="60"/>
      <c r="K130" s="60"/>
      <c r="L130" s="60"/>
      <c r="M130" s="78">
        <f t="shared" si="7"/>
        <v>0</v>
      </c>
      <c r="N130" s="147"/>
      <c r="O130" s="77"/>
      <c r="P130" s="60"/>
      <c r="Q130" s="60"/>
      <c r="R130" s="60"/>
      <c r="S130" s="60"/>
      <c r="T130" s="78">
        <f t="shared" si="8"/>
        <v>0</v>
      </c>
      <c r="U130" s="147"/>
      <c r="V130" s="77"/>
      <c r="W130" s="60"/>
      <c r="X130" s="60"/>
      <c r="Y130" s="60"/>
      <c r="Z130" s="60"/>
      <c r="AA130" s="78">
        <f t="shared" si="9"/>
        <v>0</v>
      </c>
      <c r="AB130" s="147"/>
      <c r="AC130" s="77"/>
      <c r="AD130" s="60"/>
      <c r="AE130" s="60"/>
      <c r="AF130" s="60"/>
      <c r="AG130" s="60"/>
      <c r="AH130" s="78">
        <f t="shared" si="10"/>
        <v>0</v>
      </c>
      <c r="AI130" s="147"/>
      <c r="AJ130" s="77"/>
      <c r="AK130" s="60"/>
      <c r="AL130" s="60"/>
      <c r="AM130" s="60"/>
      <c r="AN130" s="60"/>
      <c r="AO130" s="78">
        <f t="shared" si="11"/>
        <v>0</v>
      </c>
    </row>
    <row r="131" spans="1:41" x14ac:dyDescent="0.25">
      <c r="A131" s="70"/>
      <c r="B131" s="58"/>
      <c r="C131" s="58"/>
      <c r="D131" s="58"/>
      <c r="E131" s="58"/>
      <c r="F131" s="72">
        <f t="shared" si="6"/>
        <v>0</v>
      </c>
      <c r="G131" s="151"/>
      <c r="H131" s="77"/>
      <c r="I131" s="60"/>
      <c r="J131" s="60"/>
      <c r="K131" s="60"/>
      <c r="L131" s="60"/>
      <c r="M131" s="78">
        <f t="shared" si="7"/>
        <v>0</v>
      </c>
      <c r="N131" s="147"/>
      <c r="O131" s="77"/>
      <c r="P131" s="60"/>
      <c r="Q131" s="60"/>
      <c r="R131" s="60"/>
      <c r="S131" s="60"/>
      <c r="T131" s="78">
        <f t="shared" si="8"/>
        <v>0</v>
      </c>
      <c r="U131" s="147"/>
      <c r="V131" s="77"/>
      <c r="W131" s="60"/>
      <c r="X131" s="60"/>
      <c r="Y131" s="60"/>
      <c r="Z131" s="60"/>
      <c r="AA131" s="78">
        <f t="shared" si="9"/>
        <v>0</v>
      </c>
      <c r="AB131" s="147"/>
      <c r="AC131" s="77"/>
      <c r="AD131" s="60"/>
      <c r="AE131" s="60"/>
      <c r="AF131" s="60"/>
      <c r="AG131" s="60"/>
      <c r="AH131" s="78">
        <f t="shared" si="10"/>
        <v>0</v>
      </c>
      <c r="AI131" s="147"/>
      <c r="AJ131" s="77"/>
      <c r="AK131" s="60"/>
      <c r="AL131" s="60"/>
      <c r="AM131" s="60"/>
      <c r="AN131" s="60"/>
      <c r="AO131" s="78">
        <f t="shared" si="11"/>
        <v>0</v>
      </c>
    </row>
    <row r="132" spans="1:41" x14ac:dyDescent="0.25">
      <c r="A132" s="70"/>
      <c r="B132" s="58"/>
      <c r="C132" s="58"/>
      <c r="D132" s="58"/>
      <c r="E132" s="58"/>
      <c r="F132" s="72">
        <f t="shared" si="6"/>
        <v>0</v>
      </c>
      <c r="G132" s="151"/>
      <c r="H132" s="77"/>
      <c r="I132" s="60"/>
      <c r="J132" s="60"/>
      <c r="K132" s="60"/>
      <c r="L132" s="60"/>
      <c r="M132" s="78">
        <f t="shared" si="7"/>
        <v>0</v>
      </c>
      <c r="N132" s="147"/>
      <c r="O132" s="77"/>
      <c r="P132" s="60"/>
      <c r="Q132" s="60"/>
      <c r="R132" s="60"/>
      <c r="S132" s="60"/>
      <c r="T132" s="78">
        <f t="shared" si="8"/>
        <v>0</v>
      </c>
      <c r="U132" s="147"/>
      <c r="V132" s="77"/>
      <c r="W132" s="60"/>
      <c r="X132" s="60"/>
      <c r="Y132" s="60"/>
      <c r="Z132" s="60"/>
      <c r="AA132" s="78">
        <f t="shared" si="9"/>
        <v>0</v>
      </c>
      <c r="AB132" s="147"/>
      <c r="AC132" s="77"/>
      <c r="AD132" s="60"/>
      <c r="AE132" s="60"/>
      <c r="AF132" s="60"/>
      <c r="AG132" s="60"/>
      <c r="AH132" s="78">
        <f t="shared" si="10"/>
        <v>0</v>
      </c>
      <c r="AI132" s="147"/>
      <c r="AJ132" s="77"/>
      <c r="AK132" s="60"/>
      <c r="AL132" s="60"/>
      <c r="AM132" s="60"/>
      <c r="AN132" s="60"/>
      <c r="AO132" s="78">
        <f t="shared" si="11"/>
        <v>0</v>
      </c>
    </row>
    <row r="133" spans="1:41" x14ac:dyDescent="0.25">
      <c r="A133" s="70"/>
      <c r="B133" s="58"/>
      <c r="C133" s="58"/>
      <c r="D133" s="58"/>
      <c r="E133" s="58"/>
      <c r="F133" s="72">
        <f t="shared" si="6"/>
        <v>0</v>
      </c>
      <c r="G133" s="151"/>
      <c r="H133" s="77"/>
      <c r="I133" s="60"/>
      <c r="J133" s="60"/>
      <c r="K133" s="60"/>
      <c r="L133" s="60"/>
      <c r="M133" s="78">
        <f t="shared" si="7"/>
        <v>0</v>
      </c>
      <c r="N133" s="147"/>
      <c r="O133" s="77"/>
      <c r="P133" s="60"/>
      <c r="Q133" s="60"/>
      <c r="R133" s="60"/>
      <c r="S133" s="60"/>
      <c r="T133" s="78">
        <f t="shared" si="8"/>
        <v>0</v>
      </c>
      <c r="U133" s="147"/>
      <c r="V133" s="77"/>
      <c r="W133" s="60"/>
      <c r="X133" s="60"/>
      <c r="Y133" s="60"/>
      <c r="Z133" s="60"/>
      <c r="AA133" s="78">
        <f t="shared" si="9"/>
        <v>0</v>
      </c>
      <c r="AB133" s="147"/>
      <c r="AC133" s="77"/>
      <c r="AD133" s="60"/>
      <c r="AE133" s="60"/>
      <c r="AF133" s="60"/>
      <c r="AG133" s="60"/>
      <c r="AH133" s="78">
        <f t="shared" si="10"/>
        <v>0</v>
      </c>
      <c r="AI133" s="147"/>
      <c r="AJ133" s="77"/>
      <c r="AK133" s="60"/>
      <c r="AL133" s="60"/>
      <c r="AM133" s="60"/>
      <c r="AN133" s="60"/>
      <c r="AO133" s="78">
        <f t="shared" si="11"/>
        <v>0</v>
      </c>
    </row>
    <row r="134" spans="1:41" x14ac:dyDescent="0.25">
      <c r="A134" s="70"/>
      <c r="B134" s="58"/>
      <c r="C134" s="58"/>
      <c r="D134" s="58"/>
      <c r="E134" s="58"/>
      <c r="F134" s="72">
        <f t="shared" si="6"/>
        <v>0</v>
      </c>
      <c r="G134" s="151"/>
      <c r="H134" s="77"/>
      <c r="I134" s="60"/>
      <c r="J134" s="60"/>
      <c r="K134" s="60"/>
      <c r="L134" s="60"/>
      <c r="M134" s="78">
        <f t="shared" si="7"/>
        <v>0</v>
      </c>
      <c r="N134" s="147"/>
      <c r="O134" s="77"/>
      <c r="P134" s="60"/>
      <c r="Q134" s="60"/>
      <c r="R134" s="60"/>
      <c r="S134" s="60"/>
      <c r="T134" s="78">
        <f t="shared" si="8"/>
        <v>0</v>
      </c>
      <c r="U134" s="147"/>
      <c r="V134" s="77"/>
      <c r="W134" s="60"/>
      <c r="X134" s="60"/>
      <c r="Y134" s="60"/>
      <c r="Z134" s="60"/>
      <c r="AA134" s="78">
        <f t="shared" si="9"/>
        <v>0</v>
      </c>
      <c r="AB134" s="147"/>
      <c r="AC134" s="77"/>
      <c r="AD134" s="60"/>
      <c r="AE134" s="60"/>
      <c r="AF134" s="60"/>
      <c r="AG134" s="60"/>
      <c r="AH134" s="78">
        <f t="shared" si="10"/>
        <v>0</v>
      </c>
      <c r="AI134" s="147"/>
      <c r="AJ134" s="77"/>
      <c r="AK134" s="60"/>
      <c r="AL134" s="60"/>
      <c r="AM134" s="60"/>
      <c r="AN134" s="60"/>
      <c r="AO134" s="78">
        <f t="shared" si="11"/>
        <v>0</v>
      </c>
    </row>
    <row r="135" spans="1:41" x14ac:dyDescent="0.25">
      <c r="A135" s="70"/>
      <c r="B135" s="58"/>
      <c r="C135" s="58"/>
      <c r="D135" s="58"/>
      <c r="E135" s="58"/>
      <c r="F135" s="72">
        <f t="shared" si="6"/>
        <v>0</v>
      </c>
      <c r="G135" s="151"/>
      <c r="H135" s="77"/>
      <c r="I135" s="60"/>
      <c r="J135" s="60"/>
      <c r="K135" s="60"/>
      <c r="L135" s="60"/>
      <c r="M135" s="78">
        <f t="shared" si="7"/>
        <v>0</v>
      </c>
      <c r="N135" s="147"/>
      <c r="O135" s="77"/>
      <c r="P135" s="60"/>
      <c r="Q135" s="60"/>
      <c r="R135" s="60"/>
      <c r="S135" s="60"/>
      <c r="T135" s="78">
        <f t="shared" si="8"/>
        <v>0</v>
      </c>
      <c r="U135" s="147"/>
      <c r="V135" s="77"/>
      <c r="W135" s="60"/>
      <c r="X135" s="60"/>
      <c r="Y135" s="60"/>
      <c r="Z135" s="60"/>
      <c r="AA135" s="78">
        <f t="shared" si="9"/>
        <v>0</v>
      </c>
      <c r="AB135" s="147"/>
      <c r="AC135" s="77"/>
      <c r="AD135" s="60"/>
      <c r="AE135" s="60"/>
      <c r="AF135" s="60"/>
      <c r="AG135" s="60"/>
      <c r="AH135" s="78">
        <f t="shared" si="10"/>
        <v>0</v>
      </c>
      <c r="AI135" s="147"/>
      <c r="AJ135" s="77"/>
      <c r="AK135" s="60"/>
      <c r="AL135" s="60"/>
      <c r="AM135" s="60"/>
      <c r="AN135" s="60"/>
      <c r="AO135" s="78">
        <f t="shared" si="11"/>
        <v>0</v>
      </c>
    </row>
    <row r="136" spans="1:41" x14ac:dyDescent="0.25">
      <c r="A136" s="70"/>
      <c r="B136" s="58"/>
      <c r="C136" s="58"/>
      <c r="D136" s="58"/>
      <c r="E136" s="58"/>
      <c r="F136" s="72">
        <f t="shared" si="6"/>
        <v>0</v>
      </c>
      <c r="G136" s="151"/>
      <c r="H136" s="77"/>
      <c r="I136" s="60"/>
      <c r="J136" s="60"/>
      <c r="K136" s="60"/>
      <c r="L136" s="60"/>
      <c r="M136" s="78">
        <f t="shared" si="7"/>
        <v>0</v>
      </c>
      <c r="N136" s="147"/>
      <c r="O136" s="77"/>
      <c r="P136" s="60"/>
      <c r="Q136" s="60"/>
      <c r="R136" s="60"/>
      <c r="S136" s="60"/>
      <c r="T136" s="78">
        <f t="shared" si="8"/>
        <v>0</v>
      </c>
      <c r="U136" s="147"/>
      <c r="V136" s="77"/>
      <c r="W136" s="60"/>
      <c r="X136" s="60"/>
      <c r="Y136" s="60"/>
      <c r="Z136" s="60"/>
      <c r="AA136" s="78">
        <f t="shared" si="9"/>
        <v>0</v>
      </c>
      <c r="AB136" s="147"/>
      <c r="AC136" s="77"/>
      <c r="AD136" s="60"/>
      <c r="AE136" s="60"/>
      <c r="AF136" s="60"/>
      <c r="AG136" s="60"/>
      <c r="AH136" s="78">
        <f t="shared" si="10"/>
        <v>0</v>
      </c>
      <c r="AI136" s="147"/>
      <c r="AJ136" s="77"/>
      <c r="AK136" s="60"/>
      <c r="AL136" s="60"/>
      <c r="AM136" s="60"/>
      <c r="AN136" s="60"/>
      <c r="AO136" s="78">
        <f t="shared" si="11"/>
        <v>0</v>
      </c>
    </row>
    <row r="137" spans="1:41" x14ac:dyDescent="0.25">
      <c r="A137" s="70"/>
      <c r="B137" s="58"/>
      <c r="C137" s="58"/>
      <c r="D137" s="58"/>
      <c r="E137" s="58"/>
      <c r="F137" s="72">
        <f t="shared" si="6"/>
        <v>0</v>
      </c>
      <c r="G137" s="151"/>
      <c r="H137" s="77"/>
      <c r="I137" s="60"/>
      <c r="J137" s="60"/>
      <c r="K137" s="60"/>
      <c r="L137" s="60"/>
      <c r="M137" s="78">
        <f t="shared" si="7"/>
        <v>0</v>
      </c>
      <c r="N137" s="147"/>
      <c r="O137" s="77"/>
      <c r="P137" s="60"/>
      <c r="Q137" s="60"/>
      <c r="R137" s="60"/>
      <c r="S137" s="60"/>
      <c r="T137" s="78">
        <f t="shared" si="8"/>
        <v>0</v>
      </c>
      <c r="U137" s="147"/>
      <c r="V137" s="77"/>
      <c r="W137" s="60"/>
      <c r="X137" s="60"/>
      <c r="Y137" s="60"/>
      <c r="Z137" s="60"/>
      <c r="AA137" s="78">
        <f t="shared" si="9"/>
        <v>0</v>
      </c>
      <c r="AB137" s="147"/>
      <c r="AC137" s="77"/>
      <c r="AD137" s="60"/>
      <c r="AE137" s="60"/>
      <c r="AF137" s="60"/>
      <c r="AG137" s="60"/>
      <c r="AH137" s="78">
        <f t="shared" si="10"/>
        <v>0</v>
      </c>
      <c r="AI137" s="147"/>
      <c r="AJ137" s="77"/>
      <c r="AK137" s="60"/>
      <c r="AL137" s="60"/>
      <c r="AM137" s="60"/>
      <c r="AN137" s="60"/>
      <c r="AO137" s="78">
        <f t="shared" si="11"/>
        <v>0</v>
      </c>
    </row>
    <row r="138" spans="1:41" x14ac:dyDescent="0.25">
      <c r="A138" s="70"/>
      <c r="B138" s="58"/>
      <c r="C138" s="58"/>
      <c r="D138" s="58"/>
      <c r="E138" s="58"/>
      <c r="F138" s="72">
        <f t="shared" si="6"/>
        <v>0</v>
      </c>
      <c r="G138" s="151"/>
      <c r="H138" s="77"/>
      <c r="I138" s="60"/>
      <c r="J138" s="60"/>
      <c r="K138" s="60"/>
      <c r="L138" s="60"/>
      <c r="M138" s="78">
        <f t="shared" si="7"/>
        <v>0</v>
      </c>
      <c r="N138" s="147"/>
      <c r="O138" s="77"/>
      <c r="P138" s="60"/>
      <c r="Q138" s="60"/>
      <c r="R138" s="60"/>
      <c r="S138" s="60"/>
      <c r="T138" s="78">
        <f t="shared" si="8"/>
        <v>0</v>
      </c>
      <c r="U138" s="147"/>
      <c r="V138" s="77"/>
      <c r="W138" s="60"/>
      <c r="X138" s="60"/>
      <c r="Y138" s="60"/>
      <c r="Z138" s="60"/>
      <c r="AA138" s="78">
        <f t="shared" si="9"/>
        <v>0</v>
      </c>
      <c r="AB138" s="147"/>
      <c r="AC138" s="77"/>
      <c r="AD138" s="60"/>
      <c r="AE138" s="60"/>
      <c r="AF138" s="60"/>
      <c r="AG138" s="60"/>
      <c r="AH138" s="78">
        <f t="shared" si="10"/>
        <v>0</v>
      </c>
      <c r="AI138" s="147"/>
      <c r="AJ138" s="77"/>
      <c r="AK138" s="60"/>
      <c r="AL138" s="60"/>
      <c r="AM138" s="60"/>
      <c r="AN138" s="60"/>
      <c r="AO138" s="78">
        <f t="shared" si="11"/>
        <v>0</v>
      </c>
    </row>
    <row r="139" spans="1:41" x14ac:dyDescent="0.25">
      <c r="A139" s="70"/>
      <c r="B139" s="58"/>
      <c r="C139" s="58"/>
      <c r="D139" s="58"/>
      <c r="E139" s="58"/>
      <c r="F139" s="72">
        <f t="shared" si="6"/>
        <v>0</v>
      </c>
      <c r="G139" s="151"/>
      <c r="H139" s="77"/>
      <c r="I139" s="60"/>
      <c r="J139" s="60"/>
      <c r="K139" s="60"/>
      <c r="L139" s="60"/>
      <c r="M139" s="78">
        <f t="shared" si="7"/>
        <v>0</v>
      </c>
      <c r="N139" s="147"/>
      <c r="O139" s="77"/>
      <c r="P139" s="60"/>
      <c r="Q139" s="60"/>
      <c r="R139" s="60"/>
      <c r="S139" s="60"/>
      <c r="T139" s="78">
        <f t="shared" si="8"/>
        <v>0</v>
      </c>
      <c r="U139" s="147"/>
      <c r="V139" s="77"/>
      <c r="W139" s="60"/>
      <c r="X139" s="60"/>
      <c r="Y139" s="60"/>
      <c r="Z139" s="60"/>
      <c r="AA139" s="78">
        <f t="shared" si="9"/>
        <v>0</v>
      </c>
      <c r="AB139" s="147"/>
      <c r="AC139" s="77"/>
      <c r="AD139" s="60"/>
      <c r="AE139" s="60"/>
      <c r="AF139" s="60"/>
      <c r="AG139" s="60"/>
      <c r="AH139" s="78">
        <f t="shared" si="10"/>
        <v>0</v>
      </c>
      <c r="AI139" s="147"/>
      <c r="AJ139" s="77"/>
      <c r="AK139" s="60"/>
      <c r="AL139" s="60"/>
      <c r="AM139" s="60"/>
      <c r="AN139" s="60"/>
      <c r="AO139" s="78">
        <f t="shared" si="11"/>
        <v>0</v>
      </c>
    </row>
    <row r="140" spans="1:41" x14ac:dyDescent="0.25">
      <c r="A140" s="70"/>
      <c r="B140" s="58"/>
      <c r="C140" s="58"/>
      <c r="D140" s="58"/>
      <c r="E140" s="58"/>
      <c r="F140" s="72">
        <f t="shared" si="6"/>
        <v>0</v>
      </c>
      <c r="G140" s="151"/>
      <c r="H140" s="77"/>
      <c r="I140" s="60"/>
      <c r="J140" s="60"/>
      <c r="K140" s="60"/>
      <c r="L140" s="60"/>
      <c r="M140" s="78">
        <f t="shared" si="7"/>
        <v>0</v>
      </c>
      <c r="N140" s="147"/>
      <c r="O140" s="77"/>
      <c r="P140" s="60"/>
      <c r="Q140" s="60"/>
      <c r="R140" s="60"/>
      <c r="S140" s="60"/>
      <c r="T140" s="78">
        <f t="shared" si="8"/>
        <v>0</v>
      </c>
      <c r="U140" s="147"/>
      <c r="V140" s="77"/>
      <c r="W140" s="60"/>
      <c r="X140" s="60"/>
      <c r="Y140" s="60"/>
      <c r="Z140" s="60"/>
      <c r="AA140" s="78">
        <f t="shared" si="9"/>
        <v>0</v>
      </c>
      <c r="AB140" s="147"/>
      <c r="AC140" s="77"/>
      <c r="AD140" s="60"/>
      <c r="AE140" s="60"/>
      <c r="AF140" s="60"/>
      <c r="AG140" s="60"/>
      <c r="AH140" s="78">
        <f t="shared" si="10"/>
        <v>0</v>
      </c>
      <c r="AI140" s="147"/>
      <c r="AJ140" s="77"/>
      <c r="AK140" s="60"/>
      <c r="AL140" s="60"/>
      <c r="AM140" s="60"/>
      <c r="AN140" s="60"/>
      <c r="AO140" s="78">
        <f t="shared" si="11"/>
        <v>0</v>
      </c>
    </row>
    <row r="141" spans="1:41" x14ac:dyDescent="0.25">
      <c r="A141" s="70"/>
      <c r="B141" s="58"/>
      <c r="C141" s="58"/>
      <c r="D141" s="58"/>
      <c r="E141" s="58"/>
      <c r="F141" s="72">
        <f t="shared" ref="F141:F204" si="12">SUM(D141:E141)</f>
        <v>0</v>
      </c>
      <c r="G141" s="151"/>
      <c r="H141" s="77"/>
      <c r="I141" s="60"/>
      <c r="J141" s="60"/>
      <c r="K141" s="60"/>
      <c r="L141" s="60"/>
      <c r="M141" s="78">
        <f t="shared" ref="M141:M204" si="13">SUM(K141:L141)</f>
        <v>0</v>
      </c>
      <c r="N141" s="147"/>
      <c r="O141" s="77"/>
      <c r="P141" s="60"/>
      <c r="Q141" s="60"/>
      <c r="R141" s="60"/>
      <c r="S141" s="60"/>
      <c r="T141" s="78">
        <f t="shared" ref="T141:T204" si="14">SUM(R141:S141)</f>
        <v>0</v>
      </c>
      <c r="U141" s="147"/>
      <c r="V141" s="77"/>
      <c r="W141" s="60"/>
      <c r="X141" s="60"/>
      <c r="Y141" s="60"/>
      <c r="Z141" s="60"/>
      <c r="AA141" s="78">
        <f t="shared" ref="AA141:AA204" si="15">SUM(Y141:Z141)</f>
        <v>0</v>
      </c>
      <c r="AB141" s="147"/>
      <c r="AC141" s="77"/>
      <c r="AD141" s="60"/>
      <c r="AE141" s="60"/>
      <c r="AF141" s="60"/>
      <c r="AG141" s="60"/>
      <c r="AH141" s="78">
        <f t="shared" ref="AH141:AH204" si="16">SUM(AF141:AG141)</f>
        <v>0</v>
      </c>
      <c r="AI141" s="147"/>
      <c r="AJ141" s="77"/>
      <c r="AK141" s="60"/>
      <c r="AL141" s="60"/>
      <c r="AM141" s="60"/>
      <c r="AN141" s="60"/>
      <c r="AO141" s="78">
        <f t="shared" ref="AO141:AO204" si="17">SUM(AM141:AN141)</f>
        <v>0</v>
      </c>
    </row>
    <row r="142" spans="1:41" x14ac:dyDescent="0.25">
      <c r="A142" s="70"/>
      <c r="B142" s="58"/>
      <c r="C142" s="58"/>
      <c r="D142" s="58"/>
      <c r="E142" s="58"/>
      <c r="F142" s="72">
        <f t="shared" si="12"/>
        <v>0</v>
      </c>
      <c r="G142" s="151"/>
      <c r="H142" s="77"/>
      <c r="I142" s="60"/>
      <c r="J142" s="60"/>
      <c r="K142" s="60"/>
      <c r="L142" s="60"/>
      <c r="M142" s="78">
        <f t="shared" si="13"/>
        <v>0</v>
      </c>
      <c r="N142" s="147"/>
      <c r="O142" s="77"/>
      <c r="P142" s="60"/>
      <c r="Q142" s="60"/>
      <c r="R142" s="60"/>
      <c r="S142" s="60"/>
      <c r="T142" s="78">
        <f t="shared" si="14"/>
        <v>0</v>
      </c>
      <c r="U142" s="147"/>
      <c r="V142" s="77"/>
      <c r="W142" s="60"/>
      <c r="X142" s="60"/>
      <c r="Y142" s="60"/>
      <c r="Z142" s="60"/>
      <c r="AA142" s="78">
        <f t="shared" si="15"/>
        <v>0</v>
      </c>
      <c r="AB142" s="147"/>
      <c r="AC142" s="77"/>
      <c r="AD142" s="60"/>
      <c r="AE142" s="60"/>
      <c r="AF142" s="60"/>
      <c r="AG142" s="60"/>
      <c r="AH142" s="78">
        <f t="shared" si="16"/>
        <v>0</v>
      </c>
      <c r="AI142" s="147"/>
      <c r="AJ142" s="77"/>
      <c r="AK142" s="60"/>
      <c r="AL142" s="60"/>
      <c r="AM142" s="60"/>
      <c r="AN142" s="60"/>
      <c r="AO142" s="78">
        <f t="shared" si="17"/>
        <v>0</v>
      </c>
    </row>
    <row r="143" spans="1:41" x14ac:dyDescent="0.25">
      <c r="A143" s="70"/>
      <c r="B143" s="58"/>
      <c r="C143" s="58"/>
      <c r="D143" s="58"/>
      <c r="E143" s="58"/>
      <c r="F143" s="72">
        <f t="shared" si="12"/>
        <v>0</v>
      </c>
      <c r="G143" s="151"/>
      <c r="H143" s="77"/>
      <c r="I143" s="60"/>
      <c r="J143" s="60"/>
      <c r="K143" s="60"/>
      <c r="L143" s="60"/>
      <c r="M143" s="78">
        <f t="shared" si="13"/>
        <v>0</v>
      </c>
      <c r="N143" s="147"/>
      <c r="O143" s="77"/>
      <c r="P143" s="60"/>
      <c r="Q143" s="60"/>
      <c r="R143" s="60"/>
      <c r="S143" s="60"/>
      <c r="T143" s="78">
        <f t="shared" si="14"/>
        <v>0</v>
      </c>
      <c r="U143" s="147"/>
      <c r="V143" s="77"/>
      <c r="W143" s="60"/>
      <c r="X143" s="60"/>
      <c r="Y143" s="60"/>
      <c r="Z143" s="60"/>
      <c r="AA143" s="78">
        <f t="shared" si="15"/>
        <v>0</v>
      </c>
      <c r="AB143" s="147"/>
      <c r="AC143" s="77"/>
      <c r="AD143" s="60"/>
      <c r="AE143" s="60"/>
      <c r="AF143" s="60"/>
      <c r="AG143" s="60"/>
      <c r="AH143" s="78">
        <f t="shared" si="16"/>
        <v>0</v>
      </c>
      <c r="AI143" s="147"/>
      <c r="AJ143" s="77"/>
      <c r="AK143" s="60"/>
      <c r="AL143" s="60"/>
      <c r="AM143" s="60"/>
      <c r="AN143" s="60"/>
      <c r="AO143" s="78">
        <f t="shared" si="17"/>
        <v>0</v>
      </c>
    </row>
    <row r="144" spans="1:41" x14ac:dyDescent="0.25">
      <c r="A144" s="70"/>
      <c r="B144" s="58"/>
      <c r="C144" s="58"/>
      <c r="D144" s="58"/>
      <c r="E144" s="58"/>
      <c r="F144" s="72">
        <f t="shared" si="12"/>
        <v>0</v>
      </c>
      <c r="G144" s="151"/>
      <c r="H144" s="77"/>
      <c r="I144" s="60"/>
      <c r="J144" s="60"/>
      <c r="K144" s="60"/>
      <c r="L144" s="60"/>
      <c r="M144" s="78">
        <f t="shared" si="13"/>
        <v>0</v>
      </c>
      <c r="N144" s="147"/>
      <c r="O144" s="77"/>
      <c r="P144" s="60"/>
      <c r="Q144" s="60"/>
      <c r="R144" s="60"/>
      <c r="S144" s="60"/>
      <c r="T144" s="78">
        <f t="shared" si="14"/>
        <v>0</v>
      </c>
      <c r="U144" s="147"/>
      <c r="V144" s="77"/>
      <c r="W144" s="60"/>
      <c r="X144" s="60"/>
      <c r="Y144" s="60"/>
      <c r="Z144" s="60"/>
      <c r="AA144" s="78">
        <f t="shared" si="15"/>
        <v>0</v>
      </c>
      <c r="AB144" s="147"/>
      <c r="AC144" s="77"/>
      <c r="AD144" s="60"/>
      <c r="AE144" s="60"/>
      <c r="AF144" s="60"/>
      <c r="AG144" s="60"/>
      <c r="AH144" s="78">
        <f t="shared" si="16"/>
        <v>0</v>
      </c>
      <c r="AI144" s="147"/>
      <c r="AJ144" s="77"/>
      <c r="AK144" s="60"/>
      <c r="AL144" s="60"/>
      <c r="AM144" s="60"/>
      <c r="AN144" s="60"/>
      <c r="AO144" s="78">
        <f t="shared" si="17"/>
        <v>0</v>
      </c>
    </row>
    <row r="145" spans="1:41" x14ac:dyDescent="0.25">
      <c r="A145" s="70"/>
      <c r="B145" s="58"/>
      <c r="C145" s="58"/>
      <c r="D145" s="58"/>
      <c r="E145" s="58"/>
      <c r="F145" s="72">
        <f t="shared" si="12"/>
        <v>0</v>
      </c>
      <c r="G145" s="151"/>
      <c r="H145" s="77"/>
      <c r="I145" s="60"/>
      <c r="J145" s="60"/>
      <c r="K145" s="60"/>
      <c r="L145" s="60"/>
      <c r="M145" s="78">
        <f t="shared" si="13"/>
        <v>0</v>
      </c>
      <c r="N145" s="147"/>
      <c r="O145" s="77"/>
      <c r="P145" s="60"/>
      <c r="Q145" s="60"/>
      <c r="R145" s="60"/>
      <c r="S145" s="60"/>
      <c r="T145" s="78">
        <f t="shared" si="14"/>
        <v>0</v>
      </c>
      <c r="U145" s="147"/>
      <c r="V145" s="77"/>
      <c r="W145" s="60"/>
      <c r="X145" s="60"/>
      <c r="Y145" s="60"/>
      <c r="Z145" s="60"/>
      <c r="AA145" s="78">
        <f t="shared" si="15"/>
        <v>0</v>
      </c>
      <c r="AB145" s="147"/>
      <c r="AC145" s="77"/>
      <c r="AD145" s="60"/>
      <c r="AE145" s="60"/>
      <c r="AF145" s="60"/>
      <c r="AG145" s="60"/>
      <c r="AH145" s="78">
        <f t="shared" si="16"/>
        <v>0</v>
      </c>
      <c r="AI145" s="147"/>
      <c r="AJ145" s="77"/>
      <c r="AK145" s="60"/>
      <c r="AL145" s="60"/>
      <c r="AM145" s="60"/>
      <c r="AN145" s="60"/>
      <c r="AO145" s="78">
        <f t="shared" si="17"/>
        <v>0</v>
      </c>
    </row>
    <row r="146" spans="1:41" x14ac:dyDescent="0.25">
      <c r="A146" s="70"/>
      <c r="B146" s="58"/>
      <c r="C146" s="58"/>
      <c r="D146" s="58"/>
      <c r="E146" s="58"/>
      <c r="F146" s="72">
        <f t="shared" si="12"/>
        <v>0</v>
      </c>
      <c r="G146" s="151"/>
      <c r="H146" s="77"/>
      <c r="I146" s="60"/>
      <c r="J146" s="60"/>
      <c r="K146" s="60"/>
      <c r="L146" s="60"/>
      <c r="M146" s="78">
        <f t="shared" si="13"/>
        <v>0</v>
      </c>
      <c r="N146" s="147"/>
      <c r="O146" s="77"/>
      <c r="P146" s="60"/>
      <c r="Q146" s="60"/>
      <c r="R146" s="60"/>
      <c r="S146" s="60"/>
      <c r="T146" s="78">
        <f t="shared" si="14"/>
        <v>0</v>
      </c>
      <c r="U146" s="147"/>
      <c r="V146" s="77"/>
      <c r="W146" s="60"/>
      <c r="X146" s="60"/>
      <c r="Y146" s="60"/>
      <c r="Z146" s="60"/>
      <c r="AA146" s="78">
        <f t="shared" si="15"/>
        <v>0</v>
      </c>
      <c r="AB146" s="147"/>
      <c r="AC146" s="77"/>
      <c r="AD146" s="60"/>
      <c r="AE146" s="60"/>
      <c r="AF146" s="60"/>
      <c r="AG146" s="60"/>
      <c r="AH146" s="78">
        <f t="shared" si="16"/>
        <v>0</v>
      </c>
      <c r="AI146" s="147"/>
      <c r="AJ146" s="77"/>
      <c r="AK146" s="60"/>
      <c r="AL146" s="60"/>
      <c r="AM146" s="60"/>
      <c r="AN146" s="60"/>
      <c r="AO146" s="78">
        <f t="shared" si="17"/>
        <v>0</v>
      </c>
    </row>
    <row r="147" spans="1:41" x14ac:dyDescent="0.25">
      <c r="A147" s="70"/>
      <c r="B147" s="58"/>
      <c r="C147" s="58"/>
      <c r="D147" s="58"/>
      <c r="E147" s="58"/>
      <c r="F147" s="72">
        <f t="shared" si="12"/>
        <v>0</v>
      </c>
      <c r="G147" s="151"/>
      <c r="H147" s="77"/>
      <c r="I147" s="60"/>
      <c r="J147" s="60"/>
      <c r="K147" s="60"/>
      <c r="L147" s="60"/>
      <c r="M147" s="78">
        <f t="shared" si="13"/>
        <v>0</v>
      </c>
      <c r="N147" s="147"/>
      <c r="O147" s="77"/>
      <c r="P147" s="60"/>
      <c r="Q147" s="60"/>
      <c r="R147" s="60"/>
      <c r="S147" s="60"/>
      <c r="T147" s="78">
        <f t="shared" si="14"/>
        <v>0</v>
      </c>
      <c r="U147" s="147"/>
      <c r="V147" s="77"/>
      <c r="W147" s="60"/>
      <c r="X147" s="60"/>
      <c r="Y147" s="60"/>
      <c r="Z147" s="60"/>
      <c r="AA147" s="78">
        <f t="shared" si="15"/>
        <v>0</v>
      </c>
      <c r="AB147" s="147"/>
      <c r="AC147" s="77"/>
      <c r="AD147" s="60"/>
      <c r="AE147" s="60"/>
      <c r="AF147" s="60"/>
      <c r="AG147" s="60"/>
      <c r="AH147" s="78">
        <f t="shared" si="16"/>
        <v>0</v>
      </c>
      <c r="AI147" s="147"/>
      <c r="AJ147" s="77"/>
      <c r="AK147" s="60"/>
      <c r="AL147" s="60"/>
      <c r="AM147" s="60"/>
      <c r="AN147" s="60"/>
      <c r="AO147" s="78">
        <f t="shared" si="17"/>
        <v>0</v>
      </c>
    </row>
    <row r="148" spans="1:41" x14ac:dyDescent="0.25">
      <c r="A148" s="70"/>
      <c r="B148" s="58"/>
      <c r="C148" s="58"/>
      <c r="D148" s="58"/>
      <c r="E148" s="58"/>
      <c r="F148" s="72">
        <f t="shared" si="12"/>
        <v>0</v>
      </c>
      <c r="G148" s="151"/>
      <c r="H148" s="77"/>
      <c r="I148" s="60"/>
      <c r="J148" s="60"/>
      <c r="K148" s="60"/>
      <c r="L148" s="60"/>
      <c r="M148" s="78">
        <f t="shared" si="13"/>
        <v>0</v>
      </c>
      <c r="N148" s="147"/>
      <c r="O148" s="77"/>
      <c r="P148" s="60"/>
      <c r="Q148" s="60"/>
      <c r="R148" s="60"/>
      <c r="S148" s="60"/>
      <c r="T148" s="78">
        <f t="shared" si="14"/>
        <v>0</v>
      </c>
      <c r="U148" s="147"/>
      <c r="V148" s="77"/>
      <c r="W148" s="60"/>
      <c r="X148" s="60"/>
      <c r="Y148" s="60"/>
      <c r="Z148" s="60"/>
      <c r="AA148" s="78">
        <f t="shared" si="15"/>
        <v>0</v>
      </c>
      <c r="AB148" s="147"/>
      <c r="AC148" s="77"/>
      <c r="AD148" s="60"/>
      <c r="AE148" s="60"/>
      <c r="AF148" s="60"/>
      <c r="AG148" s="60"/>
      <c r="AH148" s="78">
        <f t="shared" si="16"/>
        <v>0</v>
      </c>
      <c r="AI148" s="147"/>
      <c r="AJ148" s="77"/>
      <c r="AK148" s="60"/>
      <c r="AL148" s="60"/>
      <c r="AM148" s="60"/>
      <c r="AN148" s="60"/>
      <c r="AO148" s="78">
        <f t="shared" si="17"/>
        <v>0</v>
      </c>
    </row>
    <row r="149" spans="1:41" x14ac:dyDescent="0.25">
      <c r="A149" s="70"/>
      <c r="B149" s="58"/>
      <c r="C149" s="58"/>
      <c r="D149" s="58"/>
      <c r="E149" s="58"/>
      <c r="F149" s="72">
        <f t="shared" si="12"/>
        <v>0</v>
      </c>
      <c r="G149" s="151"/>
      <c r="H149" s="77"/>
      <c r="I149" s="60"/>
      <c r="J149" s="60"/>
      <c r="K149" s="60"/>
      <c r="L149" s="60"/>
      <c r="M149" s="78">
        <f t="shared" si="13"/>
        <v>0</v>
      </c>
      <c r="N149" s="147"/>
      <c r="O149" s="77"/>
      <c r="P149" s="60"/>
      <c r="Q149" s="60"/>
      <c r="R149" s="60"/>
      <c r="S149" s="60"/>
      <c r="T149" s="78">
        <f t="shared" si="14"/>
        <v>0</v>
      </c>
      <c r="U149" s="147"/>
      <c r="V149" s="77"/>
      <c r="W149" s="60"/>
      <c r="X149" s="60"/>
      <c r="Y149" s="60"/>
      <c r="Z149" s="60"/>
      <c r="AA149" s="78">
        <f t="shared" si="15"/>
        <v>0</v>
      </c>
      <c r="AB149" s="147"/>
      <c r="AC149" s="77"/>
      <c r="AD149" s="60"/>
      <c r="AE149" s="60"/>
      <c r="AF149" s="60"/>
      <c r="AG149" s="60"/>
      <c r="AH149" s="78">
        <f t="shared" si="16"/>
        <v>0</v>
      </c>
      <c r="AI149" s="147"/>
      <c r="AJ149" s="77"/>
      <c r="AK149" s="60"/>
      <c r="AL149" s="60"/>
      <c r="AM149" s="60"/>
      <c r="AN149" s="60"/>
      <c r="AO149" s="78">
        <f t="shared" si="17"/>
        <v>0</v>
      </c>
    </row>
    <row r="150" spans="1:41" x14ac:dyDescent="0.25">
      <c r="A150" s="70"/>
      <c r="B150" s="58"/>
      <c r="C150" s="58"/>
      <c r="D150" s="58"/>
      <c r="E150" s="58"/>
      <c r="F150" s="72">
        <f t="shared" si="12"/>
        <v>0</v>
      </c>
      <c r="G150" s="151"/>
      <c r="H150" s="77"/>
      <c r="I150" s="60"/>
      <c r="J150" s="60"/>
      <c r="K150" s="60"/>
      <c r="L150" s="60"/>
      <c r="M150" s="78">
        <f t="shared" si="13"/>
        <v>0</v>
      </c>
      <c r="N150" s="147"/>
      <c r="O150" s="77"/>
      <c r="P150" s="60"/>
      <c r="Q150" s="60"/>
      <c r="R150" s="60"/>
      <c r="S150" s="60"/>
      <c r="T150" s="78">
        <f t="shared" si="14"/>
        <v>0</v>
      </c>
      <c r="U150" s="147"/>
      <c r="V150" s="77"/>
      <c r="W150" s="60"/>
      <c r="X150" s="60"/>
      <c r="Y150" s="60"/>
      <c r="Z150" s="60"/>
      <c r="AA150" s="78">
        <f t="shared" si="15"/>
        <v>0</v>
      </c>
      <c r="AB150" s="147"/>
      <c r="AC150" s="77"/>
      <c r="AD150" s="60"/>
      <c r="AE150" s="60"/>
      <c r="AF150" s="60"/>
      <c r="AG150" s="60"/>
      <c r="AH150" s="78">
        <f t="shared" si="16"/>
        <v>0</v>
      </c>
      <c r="AI150" s="147"/>
      <c r="AJ150" s="77"/>
      <c r="AK150" s="60"/>
      <c r="AL150" s="60"/>
      <c r="AM150" s="60"/>
      <c r="AN150" s="60"/>
      <c r="AO150" s="78">
        <f t="shared" si="17"/>
        <v>0</v>
      </c>
    </row>
    <row r="151" spans="1:41" x14ac:dyDescent="0.25">
      <c r="A151" s="70"/>
      <c r="B151" s="58"/>
      <c r="C151" s="58"/>
      <c r="D151" s="58"/>
      <c r="E151" s="58"/>
      <c r="F151" s="72">
        <f t="shared" si="12"/>
        <v>0</v>
      </c>
      <c r="G151" s="151"/>
      <c r="H151" s="77"/>
      <c r="I151" s="60"/>
      <c r="J151" s="60"/>
      <c r="K151" s="60"/>
      <c r="L151" s="60"/>
      <c r="M151" s="78">
        <f t="shared" si="13"/>
        <v>0</v>
      </c>
      <c r="N151" s="147"/>
      <c r="O151" s="77"/>
      <c r="P151" s="60"/>
      <c r="Q151" s="60"/>
      <c r="R151" s="60"/>
      <c r="S151" s="60"/>
      <c r="T151" s="78">
        <f t="shared" si="14"/>
        <v>0</v>
      </c>
      <c r="U151" s="147"/>
      <c r="V151" s="77"/>
      <c r="W151" s="60"/>
      <c r="X151" s="60"/>
      <c r="Y151" s="60"/>
      <c r="Z151" s="60"/>
      <c r="AA151" s="78">
        <f t="shared" si="15"/>
        <v>0</v>
      </c>
      <c r="AB151" s="147"/>
      <c r="AC151" s="77"/>
      <c r="AD151" s="60"/>
      <c r="AE151" s="60"/>
      <c r="AF151" s="60"/>
      <c r="AG151" s="60"/>
      <c r="AH151" s="78">
        <f t="shared" si="16"/>
        <v>0</v>
      </c>
      <c r="AI151" s="147"/>
      <c r="AJ151" s="77"/>
      <c r="AK151" s="60"/>
      <c r="AL151" s="60"/>
      <c r="AM151" s="60"/>
      <c r="AN151" s="60"/>
      <c r="AO151" s="78">
        <f t="shared" si="17"/>
        <v>0</v>
      </c>
    </row>
    <row r="152" spans="1:41" x14ac:dyDescent="0.25">
      <c r="A152" s="70"/>
      <c r="B152" s="58"/>
      <c r="C152" s="58"/>
      <c r="D152" s="58"/>
      <c r="E152" s="58"/>
      <c r="F152" s="72">
        <f t="shared" si="12"/>
        <v>0</v>
      </c>
      <c r="G152" s="151"/>
      <c r="H152" s="77"/>
      <c r="I152" s="60"/>
      <c r="J152" s="60"/>
      <c r="K152" s="60"/>
      <c r="L152" s="60"/>
      <c r="M152" s="78">
        <f t="shared" si="13"/>
        <v>0</v>
      </c>
      <c r="N152" s="147"/>
      <c r="O152" s="77"/>
      <c r="P152" s="60"/>
      <c r="Q152" s="60"/>
      <c r="R152" s="60"/>
      <c r="S152" s="60"/>
      <c r="T152" s="78">
        <f t="shared" si="14"/>
        <v>0</v>
      </c>
      <c r="U152" s="147"/>
      <c r="V152" s="77"/>
      <c r="W152" s="60"/>
      <c r="X152" s="60"/>
      <c r="Y152" s="60"/>
      <c r="Z152" s="60"/>
      <c r="AA152" s="78">
        <f t="shared" si="15"/>
        <v>0</v>
      </c>
      <c r="AB152" s="147"/>
      <c r="AC152" s="77"/>
      <c r="AD152" s="60"/>
      <c r="AE152" s="60"/>
      <c r="AF152" s="60"/>
      <c r="AG152" s="60"/>
      <c r="AH152" s="78">
        <f t="shared" si="16"/>
        <v>0</v>
      </c>
      <c r="AI152" s="147"/>
      <c r="AJ152" s="77"/>
      <c r="AK152" s="60"/>
      <c r="AL152" s="60"/>
      <c r="AM152" s="60"/>
      <c r="AN152" s="60"/>
      <c r="AO152" s="78">
        <f t="shared" si="17"/>
        <v>0</v>
      </c>
    </row>
    <row r="153" spans="1:41" x14ac:dyDescent="0.25">
      <c r="A153" s="70"/>
      <c r="B153" s="58"/>
      <c r="C153" s="58"/>
      <c r="D153" s="58"/>
      <c r="E153" s="58"/>
      <c r="F153" s="72">
        <f t="shared" si="12"/>
        <v>0</v>
      </c>
      <c r="G153" s="151"/>
      <c r="H153" s="77"/>
      <c r="I153" s="60"/>
      <c r="J153" s="60"/>
      <c r="K153" s="60"/>
      <c r="L153" s="60"/>
      <c r="M153" s="78">
        <f t="shared" si="13"/>
        <v>0</v>
      </c>
      <c r="N153" s="147"/>
      <c r="O153" s="77"/>
      <c r="P153" s="60"/>
      <c r="Q153" s="60"/>
      <c r="R153" s="60"/>
      <c r="S153" s="60"/>
      <c r="T153" s="78">
        <f t="shared" si="14"/>
        <v>0</v>
      </c>
      <c r="U153" s="147"/>
      <c r="V153" s="77"/>
      <c r="W153" s="60"/>
      <c r="X153" s="60"/>
      <c r="Y153" s="60"/>
      <c r="Z153" s="60"/>
      <c r="AA153" s="78">
        <f t="shared" si="15"/>
        <v>0</v>
      </c>
      <c r="AB153" s="147"/>
      <c r="AC153" s="77"/>
      <c r="AD153" s="60"/>
      <c r="AE153" s="60"/>
      <c r="AF153" s="60"/>
      <c r="AG153" s="60"/>
      <c r="AH153" s="78">
        <f t="shared" si="16"/>
        <v>0</v>
      </c>
      <c r="AI153" s="147"/>
      <c r="AJ153" s="77"/>
      <c r="AK153" s="60"/>
      <c r="AL153" s="60"/>
      <c r="AM153" s="60"/>
      <c r="AN153" s="60"/>
      <c r="AO153" s="78">
        <f t="shared" si="17"/>
        <v>0</v>
      </c>
    </row>
    <row r="154" spans="1:41" x14ac:dyDescent="0.25">
      <c r="A154" s="70"/>
      <c r="B154" s="58"/>
      <c r="C154" s="58"/>
      <c r="D154" s="58"/>
      <c r="E154" s="58"/>
      <c r="F154" s="72">
        <f t="shared" si="12"/>
        <v>0</v>
      </c>
      <c r="G154" s="151"/>
      <c r="H154" s="77"/>
      <c r="I154" s="60"/>
      <c r="J154" s="60"/>
      <c r="K154" s="60"/>
      <c r="L154" s="60"/>
      <c r="M154" s="78">
        <f t="shared" si="13"/>
        <v>0</v>
      </c>
      <c r="N154" s="147"/>
      <c r="O154" s="77"/>
      <c r="P154" s="60"/>
      <c r="Q154" s="60"/>
      <c r="R154" s="60"/>
      <c r="S154" s="60"/>
      <c r="T154" s="78">
        <f t="shared" si="14"/>
        <v>0</v>
      </c>
      <c r="U154" s="147"/>
      <c r="V154" s="77"/>
      <c r="W154" s="60"/>
      <c r="X154" s="60"/>
      <c r="Y154" s="60"/>
      <c r="Z154" s="60"/>
      <c r="AA154" s="78">
        <f t="shared" si="15"/>
        <v>0</v>
      </c>
      <c r="AB154" s="147"/>
      <c r="AC154" s="77"/>
      <c r="AD154" s="60"/>
      <c r="AE154" s="60"/>
      <c r="AF154" s="60"/>
      <c r="AG154" s="60"/>
      <c r="AH154" s="78">
        <f t="shared" si="16"/>
        <v>0</v>
      </c>
      <c r="AI154" s="147"/>
      <c r="AJ154" s="77"/>
      <c r="AK154" s="60"/>
      <c r="AL154" s="60"/>
      <c r="AM154" s="60"/>
      <c r="AN154" s="60"/>
      <c r="AO154" s="78">
        <f t="shared" si="17"/>
        <v>0</v>
      </c>
    </row>
    <row r="155" spans="1:41" x14ac:dyDescent="0.25">
      <c r="A155" s="70"/>
      <c r="B155" s="58"/>
      <c r="C155" s="58"/>
      <c r="D155" s="58"/>
      <c r="E155" s="58"/>
      <c r="F155" s="72">
        <f t="shared" si="12"/>
        <v>0</v>
      </c>
      <c r="G155" s="151"/>
      <c r="H155" s="77"/>
      <c r="I155" s="60"/>
      <c r="J155" s="60"/>
      <c r="K155" s="60"/>
      <c r="L155" s="60"/>
      <c r="M155" s="78">
        <f t="shared" si="13"/>
        <v>0</v>
      </c>
      <c r="N155" s="147"/>
      <c r="O155" s="77"/>
      <c r="P155" s="60"/>
      <c r="Q155" s="60"/>
      <c r="R155" s="60"/>
      <c r="S155" s="60"/>
      <c r="T155" s="78">
        <f t="shared" si="14"/>
        <v>0</v>
      </c>
      <c r="U155" s="147"/>
      <c r="V155" s="77"/>
      <c r="W155" s="60"/>
      <c r="X155" s="60"/>
      <c r="Y155" s="60"/>
      <c r="Z155" s="60"/>
      <c r="AA155" s="78">
        <f t="shared" si="15"/>
        <v>0</v>
      </c>
      <c r="AB155" s="147"/>
      <c r="AC155" s="77"/>
      <c r="AD155" s="60"/>
      <c r="AE155" s="60"/>
      <c r="AF155" s="60"/>
      <c r="AG155" s="60"/>
      <c r="AH155" s="78">
        <f t="shared" si="16"/>
        <v>0</v>
      </c>
      <c r="AI155" s="147"/>
      <c r="AJ155" s="77"/>
      <c r="AK155" s="60"/>
      <c r="AL155" s="60"/>
      <c r="AM155" s="60"/>
      <c r="AN155" s="60"/>
      <c r="AO155" s="78">
        <f t="shared" si="17"/>
        <v>0</v>
      </c>
    </row>
    <row r="156" spans="1:41" x14ac:dyDescent="0.25">
      <c r="A156" s="70"/>
      <c r="B156" s="58"/>
      <c r="C156" s="58"/>
      <c r="D156" s="58"/>
      <c r="E156" s="58"/>
      <c r="F156" s="72">
        <f t="shared" si="12"/>
        <v>0</v>
      </c>
      <c r="G156" s="151"/>
      <c r="H156" s="77"/>
      <c r="I156" s="60"/>
      <c r="J156" s="60"/>
      <c r="K156" s="60"/>
      <c r="L156" s="60"/>
      <c r="M156" s="78">
        <f t="shared" si="13"/>
        <v>0</v>
      </c>
      <c r="N156" s="147"/>
      <c r="O156" s="77"/>
      <c r="P156" s="60"/>
      <c r="Q156" s="60"/>
      <c r="R156" s="60"/>
      <c r="S156" s="60"/>
      <c r="T156" s="78">
        <f t="shared" si="14"/>
        <v>0</v>
      </c>
      <c r="U156" s="147"/>
      <c r="V156" s="77"/>
      <c r="W156" s="60"/>
      <c r="X156" s="60"/>
      <c r="Y156" s="60"/>
      <c r="Z156" s="60"/>
      <c r="AA156" s="78">
        <f t="shared" si="15"/>
        <v>0</v>
      </c>
      <c r="AB156" s="147"/>
      <c r="AC156" s="77"/>
      <c r="AD156" s="60"/>
      <c r="AE156" s="60"/>
      <c r="AF156" s="60"/>
      <c r="AG156" s="60"/>
      <c r="AH156" s="78">
        <f t="shared" si="16"/>
        <v>0</v>
      </c>
      <c r="AI156" s="147"/>
      <c r="AJ156" s="77"/>
      <c r="AK156" s="60"/>
      <c r="AL156" s="60"/>
      <c r="AM156" s="60"/>
      <c r="AN156" s="60"/>
      <c r="AO156" s="78">
        <f t="shared" si="17"/>
        <v>0</v>
      </c>
    </row>
    <row r="157" spans="1:41" x14ac:dyDescent="0.25">
      <c r="A157" s="70"/>
      <c r="B157" s="58"/>
      <c r="C157" s="58"/>
      <c r="D157" s="58"/>
      <c r="E157" s="58"/>
      <c r="F157" s="72">
        <f t="shared" si="12"/>
        <v>0</v>
      </c>
      <c r="G157" s="151"/>
      <c r="H157" s="77"/>
      <c r="I157" s="60"/>
      <c r="J157" s="60"/>
      <c r="K157" s="60"/>
      <c r="L157" s="60"/>
      <c r="M157" s="78">
        <f t="shared" si="13"/>
        <v>0</v>
      </c>
      <c r="N157" s="147"/>
      <c r="O157" s="77"/>
      <c r="P157" s="60"/>
      <c r="Q157" s="60"/>
      <c r="R157" s="60"/>
      <c r="S157" s="60"/>
      <c r="T157" s="78">
        <f t="shared" si="14"/>
        <v>0</v>
      </c>
      <c r="U157" s="147"/>
      <c r="V157" s="77"/>
      <c r="W157" s="60"/>
      <c r="X157" s="60"/>
      <c r="Y157" s="60"/>
      <c r="Z157" s="60"/>
      <c r="AA157" s="78">
        <f t="shared" si="15"/>
        <v>0</v>
      </c>
      <c r="AB157" s="147"/>
      <c r="AC157" s="77"/>
      <c r="AD157" s="60"/>
      <c r="AE157" s="60"/>
      <c r="AF157" s="60"/>
      <c r="AG157" s="60"/>
      <c r="AH157" s="78">
        <f t="shared" si="16"/>
        <v>0</v>
      </c>
      <c r="AI157" s="147"/>
      <c r="AJ157" s="77"/>
      <c r="AK157" s="60"/>
      <c r="AL157" s="60"/>
      <c r="AM157" s="60"/>
      <c r="AN157" s="60"/>
      <c r="AO157" s="78">
        <f t="shared" si="17"/>
        <v>0</v>
      </c>
    </row>
    <row r="158" spans="1:41" x14ac:dyDescent="0.25">
      <c r="A158" s="70"/>
      <c r="B158" s="58"/>
      <c r="C158" s="58"/>
      <c r="D158" s="58"/>
      <c r="E158" s="58"/>
      <c r="F158" s="72">
        <f t="shared" si="12"/>
        <v>0</v>
      </c>
      <c r="G158" s="151"/>
      <c r="H158" s="77"/>
      <c r="I158" s="60"/>
      <c r="J158" s="60"/>
      <c r="K158" s="60"/>
      <c r="L158" s="60"/>
      <c r="M158" s="78">
        <f t="shared" si="13"/>
        <v>0</v>
      </c>
      <c r="N158" s="147"/>
      <c r="O158" s="77"/>
      <c r="P158" s="60"/>
      <c r="Q158" s="60"/>
      <c r="R158" s="60"/>
      <c r="S158" s="60"/>
      <c r="T158" s="78">
        <f t="shared" si="14"/>
        <v>0</v>
      </c>
      <c r="U158" s="147"/>
      <c r="V158" s="77"/>
      <c r="W158" s="60"/>
      <c r="X158" s="60"/>
      <c r="Y158" s="60"/>
      <c r="Z158" s="60"/>
      <c r="AA158" s="78">
        <f t="shared" si="15"/>
        <v>0</v>
      </c>
      <c r="AB158" s="147"/>
      <c r="AC158" s="77"/>
      <c r="AD158" s="60"/>
      <c r="AE158" s="60"/>
      <c r="AF158" s="60"/>
      <c r="AG158" s="60"/>
      <c r="AH158" s="78">
        <f t="shared" si="16"/>
        <v>0</v>
      </c>
      <c r="AI158" s="147"/>
      <c r="AJ158" s="77"/>
      <c r="AK158" s="60"/>
      <c r="AL158" s="60"/>
      <c r="AM158" s="60"/>
      <c r="AN158" s="60"/>
      <c r="AO158" s="78">
        <f t="shared" si="17"/>
        <v>0</v>
      </c>
    </row>
    <row r="159" spans="1:41" x14ac:dyDescent="0.25">
      <c r="A159" s="70"/>
      <c r="B159" s="58"/>
      <c r="C159" s="58"/>
      <c r="D159" s="58"/>
      <c r="E159" s="58"/>
      <c r="F159" s="72">
        <f t="shared" si="12"/>
        <v>0</v>
      </c>
      <c r="G159" s="151"/>
      <c r="H159" s="77"/>
      <c r="I159" s="60"/>
      <c r="J159" s="60"/>
      <c r="K159" s="60"/>
      <c r="L159" s="60"/>
      <c r="M159" s="78">
        <f t="shared" si="13"/>
        <v>0</v>
      </c>
      <c r="N159" s="147"/>
      <c r="O159" s="77"/>
      <c r="P159" s="60"/>
      <c r="Q159" s="60"/>
      <c r="R159" s="60"/>
      <c r="S159" s="60"/>
      <c r="T159" s="78">
        <f t="shared" si="14"/>
        <v>0</v>
      </c>
      <c r="U159" s="147"/>
      <c r="V159" s="77"/>
      <c r="W159" s="60"/>
      <c r="X159" s="60"/>
      <c r="Y159" s="60"/>
      <c r="Z159" s="60"/>
      <c r="AA159" s="78">
        <f t="shared" si="15"/>
        <v>0</v>
      </c>
      <c r="AB159" s="147"/>
      <c r="AC159" s="77"/>
      <c r="AD159" s="60"/>
      <c r="AE159" s="60"/>
      <c r="AF159" s="60"/>
      <c r="AG159" s="60"/>
      <c r="AH159" s="78">
        <f t="shared" si="16"/>
        <v>0</v>
      </c>
      <c r="AI159" s="147"/>
      <c r="AJ159" s="77"/>
      <c r="AK159" s="60"/>
      <c r="AL159" s="60"/>
      <c r="AM159" s="60"/>
      <c r="AN159" s="60"/>
      <c r="AO159" s="78">
        <f t="shared" si="17"/>
        <v>0</v>
      </c>
    </row>
    <row r="160" spans="1:41" x14ac:dyDescent="0.25">
      <c r="A160" s="70"/>
      <c r="B160" s="58"/>
      <c r="C160" s="58"/>
      <c r="D160" s="58"/>
      <c r="E160" s="58"/>
      <c r="F160" s="72">
        <f t="shared" si="12"/>
        <v>0</v>
      </c>
      <c r="G160" s="151"/>
      <c r="H160" s="77"/>
      <c r="I160" s="60"/>
      <c r="J160" s="60"/>
      <c r="K160" s="60"/>
      <c r="L160" s="60"/>
      <c r="M160" s="78">
        <f t="shared" si="13"/>
        <v>0</v>
      </c>
      <c r="N160" s="147"/>
      <c r="O160" s="77"/>
      <c r="P160" s="60"/>
      <c r="Q160" s="60"/>
      <c r="R160" s="60"/>
      <c r="S160" s="60"/>
      <c r="T160" s="78">
        <f t="shared" si="14"/>
        <v>0</v>
      </c>
      <c r="U160" s="147"/>
      <c r="V160" s="77"/>
      <c r="W160" s="60"/>
      <c r="X160" s="60"/>
      <c r="Y160" s="60"/>
      <c r="Z160" s="60"/>
      <c r="AA160" s="78">
        <f t="shared" si="15"/>
        <v>0</v>
      </c>
      <c r="AB160" s="147"/>
      <c r="AC160" s="77"/>
      <c r="AD160" s="60"/>
      <c r="AE160" s="60"/>
      <c r="AF160" s="60"/>
      <c r="AG160" s="60"/>
      <c r="AH160" s="78">
        <f t="shared" si="16"/>
        <v>0</v>
      </c>
      <c r="AI160" s="147"/>
      <c r="AJ160" s="77"/>
      <c r="AK160" s="60"/>
      <c r="AL160" s="60"/>
      <c r="AM160" s="60"/>
      <c r="AN160" s="60"/>
      <c r="AO160" s="78">
        <f t="shared" si="17"/>
        <v>0</v>
      </c>
    </row>
    <row r="161" spans="1:41" x14ac:dyDescent="0.25">
      <c r="A161" s="70"/>
      <c r="B161" s="58"/>
      <c r="C161" s="58"/>
      <c r="D161" s="58"/>
      <c r="E161" s="58"/>
      <c r="F161" s="72">
        <f t="shared" si="12"/>
        <v>0</v>
      </c>
      <c r="G161" s="151"/>
      <c r="H161" s="77"/>
      <c r="I161" s="60"/>
      <c r="J161" s="60"/>
      <c r="K161" s="60"/>
      <c r="L161" s="60"/>
      <c r="M161" s="78">
        <f t="shared" si="13"/>
        <v>0</v>
      </c>
      <c r="N161" s="147"/>
      <c r="O161" s="77"/>
      <c r="P161" s="60"/>
      <c r="Q161" s="60"/>
      <c r="R161" s="60"/>
      <c r="S161" s="60"/>
      <c r="T161" s="78">
        <f t="shared" si="14"/>
        <v>0</v>
      </c>
      <c r="U161" s="147"/>
      <c r="V161" s="77"/>
      <c r="W161" s="60"/>
      <c r="X161" s="60"/>
      <c r="Y161" s="60"/>
      <c r="Z161" s="60"/>
      <c r="AA161" s="78">
        <f t="shared" si="15"/>
        <v>0</v>
      </c>
      <c r="AB161" s="147"/>
      <c r="AC161" s="77"/>
      <c r="AD161" s="60"/>
      <c r="AE161" s="60"/>
      <c r="AF161" s="60"/>
      <c r="AG161" s="60"/>
      <c r="AH161" s="78">
        <f t="shared" si="16"/>
        <v>0</v>
      </c>
      <c r="AI161" s="147"/>
      <c r="AJ161" s="77"/>
      <c r="AK161" s="60"/>
      <c r="AL161" s="60"/>
      <c r="AM161" s="60"/>
      <c r="AN161" s="60"/>
      <c r="AO161" s="78">
        <f t="shared" si="17"/>
        <v>0</v>
      </c>
    </row>
    <row r="162" spans="1:41" x14ac:dyDescent="0.25">
      <c r="A162" s="70"/>
      <c r="B162" s="58"/>
      <c r="C162" s="58"/>
      <c r="D162" s="58"/>
      <c r="E162" s="58"/>
      <c r="F162" s="72">
        <f t="shared" si="12"/>
        <v>0</v>
      </c>
      <c r="G162" s="151"/>
      <c r="H162" s="77"/>
      <c r="I162" s="60"/>
      <c r="J162" s="60"/>
      <c r="K162" s="60"/>
      <c r="L162" s="60"/>
      <c r="M162" s="78">
        <f t="shared" si="13"/>
        <v>0</v>
      </c>
      <c r="N162" s="147"/>
      <c r="O162" s="77"/>
      <c r="P162" s="60"/>
      <c r="Q162" s="60"/>
      <c r="R162" s="60"/>
      <c r="S162" s="60"/>
      <c r="T162" s="78">
        <f t="shared" si="14"/>
        <v>0</v>
      </c>
      <c r="U162" s="147"/>
      <c r="V162" s="77"/>
      <c r="W162" s="60"/>
      <c r="X162" s="60"/>
      <c r="Y162" s="60"/>
      <c r="Z162" s="60"/>
      <c r="AA162" s="78">
        <f t="shared" si="15"/>
        <v>0</v>
      </c>
      <c r="AB162" s="147"/>
      <c r="AC162" s="77"/>
      <c r="AD162" s="60"/>
      <c r="AE162" s="60"/>
      <c r="AF162" s="60"/>
      <c r="AG162" s="60"/>
      <c r="AH162" s="78">
        <f t="shared" si="16"/>
        <v>0</v>
      </c>
      <c r="AI162" s="147"/>
      <c r="AJ162" s="77"/>
      <c r="AK162" s="60"/>
      <c r="AL162" s="60"/>
      <c r="AM162" s="60"/>
      <c r="AN162" s="60"/>
      <c r="AO162" s="78">
        <f t="shared" si="17"/>
        <v>0</v>
      </c>
    </row>
    <row r="163" spans="1:41" x14ac:dyDescent="0.25">
      <c r="A163" s="70"/>
      <c r="B163" s="58"/>
      <c r="C163" s="58"/>
      <c r="D163" s="58"/>
      <c r="E163" s="58"/>
      <c r="F163" s="72">
        <f t="shared" si="12"/>
        <v>0</v>
      </c>
      <c r="G163" s="151"/>
      <c r="H163" s="77"/>
      <c r="I163" s="60"/>
      <c r="J163" s="60"/>
      <c r="K163" s="60"/>
      <c r="L163" s="60"/>
      <c r="M163" s="78">
        <f t="shared" si="13"/>
        <v>0</v>
      </c>
      <c r="N163" s="147"/>
      <c r="O163" s="77"/>
      <c r="P163" s="60"/>
      <c r="Q163" s="60"/>
      <c r="R163" s="60"/>
      <c r="S163" s="60"/>
      <c r="T163" s="78">
        <f t="shared" si="14"/>
        <v>0</v>
      </c>
      <c r="U163" s="147"/>
      <c r="V163" s="77"/>
      <c r="W163" s="60"/>
      <c r="X163" s="60"/>
      <c r="Y163" s="60"/>
      <c r="Z163" s="60"/>
      <c r="AA163" s="78">
        <f t="shared" si="15"/>
        <v>0</v>
      </c>
      <c r="AB163" s="147"/>
      <c r="AC163" s="77"/>
      <c r="AD163" s="60"/>
      <c r="AE163" s="60"/>
      <c r="AF163" s="60"/>
      <c r="AG163" s="60"/>
      <c r="AH163" s="78">
        <f t="shared" si="16"/>
        <v>0</v>
      </c>
      <c r="AI163" s="147"/>
      <c r="AJ163" s="77"/>
      <c r="AK163" s="60"/>
      <c r="AL163" s="60"/>
      <c r="AM163" s="60"/>
      <c r="AN163" s="60"/>
      <c r="AO163" s="78">
        <f t="shared" si="17"/>
        <v>0</v>
      </c>
    </row>
    <row r="164" spans="1:41" x14ac:dyDescent="0.25">
      <c r="A164" s="70"/>
      <c r="B164" s="58"/>
      <c r="C164" s="58"/>
      <c r="D164" s="58"/>
      <c r="E164" s="58"/>
      <c r="F164" s="72">
        <f t="shared" si="12"/>
        <v>0</v>
      </c>
      <c r="G164" s="151"/>
      <c r="H164" s="77"/>
      <c r="I164" s="60"/>
      <c r="J164" s="60"/>
      <c r="K164" s="60"/>
      <c r="L164" s="60"/>
      <c r="M164" s="78">
        <f t="shared" si="13"/>
        <v>0</v>
      </c>
      <c r="N164" s="147"/>
      <c r="O164" s="77"/>
      <c r="P164" s="60"/>
      <c r="Q164" s="60"/>
      <c r="R164" s="60"/>
      <c r="S164" s="60"/>
      <c r="T164" s="78">
        <f t="shared" si="14"/>
        <v>0</v>
      </c>
      <c r="U164" s="147"/>
      <c r="V164" s="77"/>
      <c r="W164" s="60"/>
      <c r="X164" s="60"/>
      <c r="Y164" s="60"/>
      <c r="Z164" s="60"/>
      <c r="AA164" s="78">
        <f t="shared" si="15"/>
        <v>0</v>
      </c>
      <c r="AB164" s="147"/>
      <c r="AC164" s="77"/>
      <c r="AD164" s="60"/>
      <c r="AE164" s="60"/>
      <c r="AF164" s="60"/>
      <c r="AG164" s="60"/>
      <c r="AH164" s="78">
        <f t="shared" si="16"/>
        <v>0</v>
      </c>
      <c r="AI164" s="147"/>
      <c r="AJ164" s="77"/>
      <c r="AK164" s="60"/>
      <c r="AL164" s="60"/>
      <c r="AM164" s="60"/>
      <c r="AN164" s="60"/>
      <c r="AO164" s="78">
        <f t="shared" si="17"/>
        <v>0</v>
      </c>
    </row>
    <row r="165" spans="1:41" x14ac:dyDescent="0.25">
      <c r="A165" s="70"/>
      <c r="B165" s="58"/>
      <c r="C165" s="58"/>
      <c r="D165" s="58"/>
      <c r="E165" s="58"/>
      <c r="F165" s="72">
        <f t="shared" si="12"/>
        <v>0</v>
      </c>
      <c r="G165" s="151"/>
      <c r="H165" s="77"/>
      <c r="I165" s="60"/>
      <c r="J165" s="60"/>
      <c r="K165" s="60"/>
      <c r="L165" s="60"/>
      <c r="M165" s="78">
        <f t="shared" si="13"/>
        <v>0</v>
      </c>
      <c r="N165" s="147"/>
      <c r="O165" s="77"/>
      <c r="P165" s="60"/>
      <c r="Q165" s="60"/>
      <c r="R165" s="60"/>
      <c r="S165" s="60"/>
      <c r="T165" s="78">
        <f t="shared" si="14"/>
        <v>0</v>
      </c>
      <c r="U165" s="147"/>
      <c r="V165" s="77"/>
      <c r="W165" s="60"/>
      <c r="X165" s="60"/>
      <c r="Y165" s="60"/>
      <c r="Z165" s="60"/>
      <c r="AA165" s="78">
        <f t="shared" si="15"/>
        <v>0</v>
      </c>
      <c r="AB165" s="147"/>
      <c r="AC165" s="77"/>
      <c r="AD165" s="60"/>
      <c r="AE165" s="60"/>
      <c r="AF165" s="60"/>
      <c r="AG165" s="60"/>
      <c r="AH165" s="78">
        <f t="shared" si="16"/>
        <v>0</v>
      </c>
      <c r="AI165" s="147"/>
      <c r="AJ165" s="77"/>
      <c r="AK165" s="60"/>
      <c r="AL165" s="60"/>
      <c r="AM165" s="60"/>
      <c r="AN165" s="60"/>
      <c r="AO165" s="78">
        <f t="shared" si="17"/>
        <v>0</v>
      </c>
    </row>
    <row r="166" spans="1:41" x14ac:dyDescent="0.25">
      <c r="A166" s="70"/>
      <c r="B166" s="58"/>
      <c r="C166" s="58"/>
      <c r="D166" s="58"/>
      <c r="E166" s="58"/>
      <c r="F166" s="72">
        <f t="shared" si="12"/>
        <v>0</v>
      </c>
      <c r="G166" s="151"/>
      <c r="H166" s="77"/>
      <c r="I166" s="60"/>
      <c r="J166" s="60"/>
      <c r="K166" s="60"/>
      <c r="L166" s="60"/>
      <c r="M166" s="78">
        <f t="shared" si="13"/>
        <v>0</v>
      </c>
      <c r="N166" s="147"/>
      <c r="O166" s="77"/>
      <c r="P166" s="60"/>
      <c r="Q166" s="60"/>
      <c r="R166" s="60"/>
      <c r="S166" s="60"/>
      <c r="T166" s="78">
        <f t="shared" si="14"/>
        <v>0</v>
      </c>
      <c r="U166" s="147"/>
      <c r="V166" s="77"/>
      <c r="W166" s="60"/>
      <c r="X166" s="60"/>
      <c r="Y166" s="60"/>
      <c r="Z166" s="60"/>
      <c r="AA166" s="78">
        <f t="shared" si="15"/>
        <v>0</v>
      </c>
      <c r="AB166" s="147"/>
      <c r="AC166" s="77"/>
      <c r="AD166" s="60"/>
      <c r="AE166" s="60"/>
      <c r="AF166" s="60"/>
      <c r="AG166" s="60"/>
      <c r="AH166" s="78">
        <f t="shared" si="16"/>
        <v>0</v>
      </c>
      <c r="AI166" s="147"/>
      <c r="AJ166" s="77"/>
      <c r="AK166" s="60"/>
      <c r="AL166" s="60"/>
      <c r="AM166" s="60"/>
      <c r="AN166" s="60"/>
      <c r="AO166" s="78">
        <f t="shared" si="17"/>
        <v>0</v>
      </c>
    </row>
    <row r="167" spans="1:41" x14ac:dyDescent="0.25">
      <c r="A167" s="70"/>
      <c r="B167" s="58"/>
      <c r="C167" s="58"/>
      <c r="D167" s="58"/>
      <c r="E167" s="58"/>
      <c r="F167" s="72">
        <f t="shared" si="12"/>
        <v>0</v>
      </c>
      <c r="G167" s="151"/>
      <c r="H167" s="77"/>
      <c r="I167" s="60"/>
      <c r="J167" s="60"/>
      <c r="K167" s="60"/>
      <c r="L167" s="60"/>
      <c r="M167" s="78">
        <f t="shared" si="13"/>
        <v>0</v>
      </c>
      <c r="N167" s="147"/>
      <c r="O167" s="77"/>
      <c r="P167" s="60"/>
      <c r="Q167" s="60"/>
      <c r="R167" s="60"/>
      <c r="S167" s="60"/>
      <c r="T167" s="78">
        <f t="shared" si="14"/>
        <v>0</v>
      </c>
      <c r="U167" s="147"/>
      <c r="V167" s="77"/>
      <c r="W167" s="60"/>
      <c r="X167" s="60"/>
      <c r="Y167" s="60"/>
      <c r="Z167" s="60"/>
      <c r="AA167" s="78">
        <f t="shared" si="15"/>
        <v>0</v>
      </c>
      <c r="AB167" s="147"/>
      <c r="AC167" s="77"/>
      <c r="AD167" s="60"/>
      <c r="AE167" s="60"/>
      <c r="AF167" s="60"/>
      <c r="AG167" s="60"/>
      <c r="AH167" s="78">
        <f t="shared" si="16"/>
        <v>0</v>
      </c>
      <c r="AI167" s="147"/>
      <c r="AJ167" s="77"/>
      <c r="AK167" s="60"/>
      <c r="AL167" s="60"/>
      <c r="AM167" s="60"/>
      <c r="AN167" s="60"/>
      <c r="AO167" s="78">
        <f t="shared" si="17"/>
        <v>0</v>
      </c>
    </row>
    <row r="168" spans="1:41" x14ac:dyDescent="0.25">
      <c r="A168" s="70"/>
      <c r="B168" s="58"/>
      <c r="C168" s="58"/>
      <c r="D168" s="58"/>
      <c r="E168" s="58"/>
      <c r="F168" s="72">
        <f t="shared" si="12"/>
        <v>0</v>
      </c>
      <c r="G168" s="151"/>
      <c r="H168" s="77"/>
      <c r="I168" s="60"/>
      <c r="J168" s="60"/>
      <c r="K168" s="60"/>
      <c r="L168" s="60"/>
      <c r="M168" s="78">
        <f t="shared" si="13"/>
        <v>0</v>
      </c>
      <c r="N168" s="147"/>
      <c r="O168" s="77"/>
      <c r="P168" s="60"/>
      <c r="Q168" s="60"/>
      <c r="R168" s="60"/>
      <c r="S168" s="60"/>
      <c r="T168" s="78">
        <f t="shared" si="14"/>
        <v>0</v>
      </c>
      <c r="U168" s="147"/>
      <c r="V168" s="77"/>
      <c r="W168" s="60"/>
      <c r="X168" s="60"/>
      <c r="Y168" s="60"/>
      <c r="Z168" s="60"/>
      <c r="AA168" s="78">
        <f t="shared" si="15"/>
        <v>0</v>
      </c>
      <c r="AB168" s="147"/>
      <c r="AC168" s="77"/>
      <c r="AD168" s="60"/>
      <c r="AE168" s="60"/>
      <c r="AF168" s="60"/>
      <c r="AG168" s="60"/>
      <c r="AH168" s="78">
        <f t="shared" si="16"/>
        <v>0</v>
      </c>
      <c r="AI168" s="147"/>
      <c r="AJ168" s="77"/>
      <c r="AK168" s="60"/>
      <c r="AL168" s="60"/>
      <c r="AM168" s="60"/>
      <c r="AN168" s="60"/>
      <c r="AO168" s="78">
        <f t="shared" si="17"/>
        <v>0</v>
      </c>
    </row>
    <row r="169" spans="1:41" x14ac:dyDescent="0.25">
      <c r="A169" s="70"/>
      <c r="B169" s="58"/>
      <c r="C169" s="58"/>
      <c r="D169" s="58"/>
      <c r="E169" s="58"/>
      <c r="F169" s="72">
        <f t="shared" si="12"/>
        <v>0</v>
      </c>
      <c r="G169" s="151"/>
      <c r="H169" s="77"/>
      <c r="I169" s="60"/>
      <c r="J169" s="60"/>
      <c r="K169" s="60"/>
      <c r="L169" s="60"/>
      <c r="M169" s="78">
        <f t="shared" si="13"/>
        <v>0</v>
      </c>
      <c r="N169" s="147"/>
      <c r="O169" s="77"/>
      <c r="P169" s="60"/>
      <c r="Q169" s="60"/>
      <c r="R169" s="60"/>
      <c r="S169" s="60"/>
      <c r="T169" s="78">
        <f t="shared" si="14"/>
        <v>0</v>
      </c>
      <c r="U169" s="147"/>
      <c r="V169" s="77"/>
      <c r="W169" s="60"/>
      <c r="X169" s="60"/>
      <c r="Y169" s="60"/>
      <c r="Z169" s="60"/>
      <c r="AA169" s="78">
        <f t="shared" si="15"/>
        <v>0</v>
      </c>
      <c r="AB169" s="147"/>
      <c r="AC169" s="77"/>
      <c r="AD169" s="60"/>
      <c r="AE169" s="60"/>
      <c r="AF169" s="60"/>
      <c r="AG169" s="60"/>
      <c r="AH169" s="78">
        <f t="shared" si="16"/>
        <v>0</v>
      </c>
      <c r="AI169" s="147"/>
      <c r="AJ169" s="77"/>
      <c r="AK169" s="60"/>
      <c r="AL169" s="60"/>
      <c r="AM169" s="60"/>
      <c r="AN169" s="60"/>
      <c r="AO169" s="78">
        <f t="shared" si="17"/>
        <v>0</v>
      </c>
    </row>
    <row r="170" spans="1:41" x14ac:dyDescent="0.25">
      <c r="A170" s="70"/>
      <c r="B170" s="58"/>
      <c r="C170" s="58"/>
      <c r="D170" s="58"/>
      <c r="E170" s="58"/>
      <c r="F170" s="72">
        <f t="shared" si="12"/>
        <v>0</v>
      </c>
      <c r="G170" s="151"/>
      <c r="H170" s="77"/>
      <c r="I170" s="60"/>
      <c r="J170" s="60"/>
      <c r="K170" s="60"/>
      <c r="L170" s="60"/>
      <c r="M170" s="78">
        <f t="shared" si="13"/>
        <v>0</v>
      </c>
      <c r="N170" s="147"/>
      <c r="O170" s="77"/>
      <c r="P170" s="60"/>
      <c r="Q170" s="60"/>
      <c r="R170" s="60"/>
      <c r="S170" s="60"/>
      <c r="T170" s="78">
        <f t="shared" si="14"/>
        <v>0</v>
      </c>
      <c r="U170" s="147"/>
      <c r="V170" s="77"/>
      <c r="W170" s="60"/>
      <c r="X170" s="60"/>
      <c r="Y170" s="60"/>
      <c r="Z170" s="60"/>
      <c r="AA170" s="78">
        <f t="shared" si="15"/>
        <v>0</v>
      </c>
      <c r="AB170" s="147"/>
      <c r="AC170" s="77"/>
      <c r="AD170" s="60"/>
      <c r="AE170" s="60"/>
      <c r="AF170" s="60"/>
      <c r="AG170" s="60"/>
      <c r="AH170" s="78">
        <f t="shared" si="16"/>
        <v>0</v>
      </c>
      <c r="AI170" s="147"/>
      <c r="AJ170" s="77"/>
      <c r="AK170" s="60"/>
      <c r="AL170" s="60"/>
      <c r="AM170" s="60"/>
      <c r="AN170" s="60"/>
      <c r="AO170" s="78">
        <f t="shared" si="17"/>
        <v>0</v>
      </c>
    </row>
    <row r="171" spans="1:41" x14ac:dyDescent="0.25">
      <c r="A171" s="70"/>
      <c r="B171" s="58"/>
      <c r="C171" s="58"/>
      <c r="D171" s="58"/>
      <c r="E171" s="58"/>
      <c r="F171" s="72">
        <f t="shared" si="12"/>
        <v>0</v>
      </c>
      <c r="G171" s="151"/>
      <c r="H171" s="77"/>
      <c r="I171" s="60"/>
      <c r="J171" s="60"/>
      <c r="K171" s="60"/>
      <c r="L171" s="60"/>
      <c r="M171" s="78">
        <f t="shared" si="13"/>
        <v>0</v>
      </c>
      <c r="N171" s="147"/>
      <c r="O171" s="77"/>
      <c r="P171" s="60"/>
      <c r="Q171" s="60"/>
      <c r="R171" s="60"/>
      <c r="S171" s="60"/>
      <c r="T171" s="78">
        <f t="shared" si="14"/>
        <v>0</v>
      </c>
      <c r="U171" s="147"/>
      <c r="V171" s="77"/>
      <c r="W171" s="60"/>
      <c r="X171" s="60"/>
      <c r="Y171" s="60"/>
      <c r="Z171" s="60"/>
      <c r="AA171" s="78">
        <f t="shared" si="15"/>
        <v>0</v>
      </c>
      <c r="AB171" s="147"/>
      <c r="AC171" s="77"/>
      <c r="AD171" s="60"/>
      <c r="AE171" s="60"/>
      <c r="AF171" s="60"/>
      <c r="AG171" s="60"/>
      <c r="AH171" s="78">
        <f t="shared" si="16"/>
        <v>0</v>
      </c>
      <c r="AI171" s="147"/>
      <c r="AJ171" s="77"/>
      <c r="AK171" s="60"/>
      <c r="AL171" s="60"/>
      <c r="AM171" s="60"/>
      <c r="AN171" s="60"/>
      <c r="AO171" s="78">
        <f t="shared" si="17"/>
        <v>0</v>
      </c>
    </row>
    <row r="172" spans="1:41" x14ac:dyDescent="0.25">
      <c r="A172" s="70"/>
      <c r="B172" s="58"/>
      <c r="C172" s="58"/>
      <c r="D172" s="58"/>
      <c r="E172" s="58"/>
      <c r="F172" s="72">
        <f t="shared" si="12"/>
        <v>0</v>
      </c>
      <c r="G172" s="151"/>
      <c r="H172" s="77"/>
      <c r="I172" s="60"/>
      <c r="J172" s="60"/>
      <c r="K172" s="60"/>
      <c r="L172" s="60"/>
      <c r="M172" s="78">
        <f t="shared" si="13"/>
        <v>0</v>
      </c>
      <c r="N172" s="147"/>
      <c r="O172" s="77"/>
      <c r="P172" s="60"/>
      <c r="Q172" s="60"/>
      <c r="R172" s="60"/>
      <c r="S172" s="60"/>
      <c r="T172" s="78">
        <f t="shared" si="14"/>
        <v>0</v>
      </c>
      <c r="U172" s="147"/>
      <c r="V172" s="77"/>
      <c r="W172" s="60"/>
      <c r="X172" s="60"/>
      <c r="Y172" s="60"/>
      <c r="Z172" s="60"/>
      <c r="AA172" s="78">
        <f t="shared" si="15"/>
        <v>0</v>
      </c>
      <c r="AB172" s="147"/>
      <c r="AC172" s="77"/>
      <c r="AD172" s="60"/>
      <c r="AE172" s="60"/>
      <c r="AF172" s="60"/>
      <c r="AG172" s="60"/>
      <c r="AH172" s="78">
        <f t="shared" si="16"/>
        <v>0</v>
      </c>
      <c r="AI172" s="147"/>
      <c r="AJ172" s="77"/>
      <c r="AK172" s="60"/>
      <c r="AL172" s="60"/>
      <c r="AM172" s="60"/>
      <c r="AN172" s="60"/>
      <c r="AO172" s="78">
        <f t="shared" si="17"/>
        <v>0</v>
      </c>
    </row>
    <row r="173" spans="1:41" x14ac:dyDescent="0.25">
      <c r="A173" s="70"/>
      <c r="B173" s="58"/>
      <c r="C173" s="58"/>
      <c r="D173" s="58"/>
      <c r="E173" s="58"/>
      <c r="F173" s="72">
        <f t="shared" si="12"/>
        <v>0</v>
      </c>
      <c r="G173" s="151"/>
      <c r="H173" s="77"/>
      <c r="I173" s="60"/>
      <c r="J173" s="60"/>
      <c r="K173" s="60"/>
      <c r="L173" s="60"/>
      <c r="M173" s="78">
        <f t="shared" si="13"/>
        <v>0</v>
      </c>
      <c r="N173" s="147"/>
      <c r="O173" s="77"/>
      <c r="P173" s="60"/>
      <c r="Q173" s="60"/>
      <c r="R173" s="60"/>
      <c r="S173" s="60"/>
      <c r="T173" s="78">
        <f t="shared" si="14"/>
        <v>0</v>
      </c>
      <c r="U173" s="147"/>
      <c r="V173" s="77"/>
      <c r="W173" s="60"/>
      <c r="X173" s="60"/>
      <c r="Y173" s="60"/>
      <c r="Z173" s="60"/>
      <c r="AA173" s="78">
        <f t="shared" si="15"/>
        <v>0</v>
      </c>
      <c r="AB173" s="147"/>
      <c r="AC173" s="77"/>
      <c r="AD173" s="60"/>
      <c r="AE173" s="60"/>
      <c r="AF173" s="60"/>
      <c r="AG173" s="60"/>
      <c r="AH173" s="78">
        <f t="shared" si="16"/>
        <v>0</v>
      </c>
      <c r="AI173" s="147"/>
      <c r="AJ173" s="77"/>
      <c r="AK173" s="60"/>
      <c r="AL173" s="60"/>
      <c r="AM173" s="60"/>
      <c r="AN173" s="60"/>
      <c r="AO173" s="78">
        <f t="shared" si="17"/>
        <v>0</v>
      </c>
    </row>
    <row r="174" spans="1:41" x14ac:dyDescent="0.25">
      <c r="A174" s="70"/>
      <c r="B174" s="58"/>
      <c r="C174" s="58"/>
      <c r="D174" s="58"/>
      <c r="E174" s="58"/>
      <c r="F174" s="72">
        <f t="shared" si="12"/>
        <v>0</v>
      </c>
      <c r="G174" s="151"/>
      <c r="H174" s="77"/>
      <c r="I174" s="60"/>
      <c r="J174" s="60"/>
      <c r="K174" s="60"/>
      <c r="L174" s="60"/>
      <c r="M174" s="78">
        <f t="shared" si="13"/>
        <v>0</v>
      </c>
      <c r="N174" s="147"/>
      <c r="O174" s="77"/>
      <c r="P174" s="60"/>
      <c r="Q174" s="60"/>
      <c r="R174" s="60"/>
      <c r="S174" s="60"/>
      <c r="T174" s="78">
        <f t="shared" si="14"/>
        <v>0</v>
      </c>
      <c r="U174" s="147"/>
      <c r="V174" s="77"/>
      <c r="W174" s="60"/>
      <c r="X174" s="60"/>
      <c r="Y174" s="60"/>
      <c r="Z174" s="60"/>
      <c r="AA174" s="78">
        <f t="shared" si="15"/>
        <v>0</v>
      </c>
      <c r="AB174" s="147"/>
      <c r="AC174" s="77"/>
      <c r="AD174" s="60"/>
      <c r="AE174" s="60"/>
      <c r="AF174" s="60"/>
      <c r="AG174" s="60"/>
      <c r="AH174" s="78">
        <f t="shared" si="16"/>
        <v>0</v>
      </c>
      <c r="AI174" s="147"/>
      <c r="AJ174" s="77"/>
      <c r="AK174" s="60"/>
      <c r="AL174" s="60"/>
      <c r="AM174" s="60"/>
      <c r="AN174" s="60"/>
      <c r="AO174" s="78">
        <f t="shared" si="17"/>
        <v>0</v>
      </c>
    </row>
    <row r="175" spans="1:41" x14ac:dyDescent="0.25">
      <c r="A175" s="70"/>
      <c r="B175" s="58"/>
      <c r="C175" s="58"/>
      <c r="D175" s="58"/>
      <c r="E175" s="58"/>
      <c r="F175" s="72">
        <f t="shared" si="12"/>
        <v>0</v>
      </c>
      <c r="G175" s="151"/>
      <c r="H175" s="77"/>
      <c r="I175" s="60"/>
      <c r="J175" s="60"/>
      <c r="K175" s="60"/>
      <c r="L175" s="60"/>
      <c r="M175" s="78">
        <f t="shared" si="13"/>
        <v>0</v>
      </c>
      <c r="N175" s="147"/>
      <c r="O175" s="77"/>
      <c r="P175" s="60"/>
      <c r="Q175" s="60"/>
      <c r="R175" s="60"/>
      <c r="S175" s="60"/>
      <c r="T175" s="78">
        <f t="shared" si="14"/>
        <v>0</v>
      </c>
      <c r="U175" s="147"/>
      <c r="V175" s="77"/>
      <c r="W175" s="60"/>
      <c r="X175" s="60"/>
      <c r="Y175" s="60"/>
      <c r="Z175" s="60"/>
      <c r="AA175" s="78">
        <f t="shared" si="15"/>
        <v>0</v>
      </c>
      <c r="AB175" s="147"/>
      <c r="AC175" s="77"/>
      <c r="AD175" s="60"/>
      <c r="AE175" s="60"/>
      <c r="AF175" s="60"/>
      <c r="AG175" s="60"/>
      <c r="AH175" s="78">
        <f t="shared" si="16"/>
        <v>0</v>
      </c>
      <c r="AI175" s="147"/>
      <c r="AJ175" s="77"/>
      <c r="AK175" s="60"/>
      <c r="AL175" s="60"/>
      <c r="AM175" s="60"/>
      <c r="AN175" s="60"/>
      <c r="AO175" s="78">
        <f t="shared" si="17"/>
        <v>0</v>
      </c>
    </row>
    <row r="176" spans="1:41" x14ac:dyDescent="0.25">
      <c r="A176" s="70"/>
      <c r="B176" s="58"/>
      <c r="C176" s="58"/>
      <c r="D176" s="58"/>
      <c r="E176" s="58"/>
      <c r="F176" s="72">
        <f t="shared" si="12"/>
        <v>0</v>
      </c>
      <c r="G176" s="151"/>
      <c r="H176" s="77"/>
      <c r="I176" s="60"/>
      <c r="J176" s="60"/>
      <c r="K176" s="60"/>
      <c r="L176" s="60"/>
      <c r="M176" s="78">
        <f t="shared" si="13"/>
        <v>0</v>
      </c>
      <c r="N176" s="147"/>
      <c r="O176" s="77"/>
      <c r="P176" s="60"/>
      <c r="Q176" s="60"/>
      <c r="R176" s="60"/>
      <c r="S176" s="60"/>
      <c r="T176" s="78">
        <f t="shared" si="14"/>
        <v>0</v>
      </c>
      <c r="U176" s="147"/>
      <c r="V176" s="77"/>
      <c r="W176" s="60"/>
      <c r="X176" s="60"/>
      <c r="Y176" s="60"/>
      <c r="Z176" s="60"/>
      <c r="AA176" s="78">
        <f t="shared" si="15"/>
        <v>0</v>
      </c>
      <c r="AB176" s="147"/>
      <c r="AC176" s="77"/>
      <c r="AD176" s="60"/>
      <c r="AE176" s="60"/>
      <c r="AF176" s="60"/>
      <c r="AG176" s="60"/>
      <c r="AH176" s="78">
        <f t="shared" si="16"/>
        <v>0</v>
      </c>
      <c r="AI176" s="147"/>
      <c r="AJ176" s="77"/>
      <c r="AK176" s="60"/>
      <c r="AL176" s="60"/>
      <c r="AM176" s="60"/>
      <c r="AN176" s="60"/>
      <c r="AO176" s="78">
        <f t="shared" si="17"/>
        <v>0</v>
      </c>
    </row>
    <row r="177" spans="1:41" x14ac:dyDescent="0.25">
      <c r="A177" s="70"/>
      <c r="B177" s="58"/>
      <c r="C177" s="58"/>
      <c r="D177" s="58"/>
      <c r="E177" s="58"/>
      <c r="F177" s="72">
        <f t="shared" si="12"/>
        <v>0</v>
      </c>
      <c r="G177" s="151"/>
      <c r="H177" s="77"/>
      <c r="I177" s="60"/>
      <c r="J177" s="60"/>
      <c r="K177" s="60"/>
      <c r="L177" s="60"/>
      <c r="M177" s="78">
        <f t="shared" si="13"/>
        <v>0</v>
      </c>
      <c r="N177" s="147"/>
      <c r="O177" s="77"/>
      <c r="P177" s="60"/>
      <c r="Q177" s="60"/>
      <c r="R177" s="60"/>
      <c r="S177" s="60"/>
      <c r="T177" s="78">
        <f t="shared" si="14"/>
        <v>0</v>
      </c>
      <c r="U177" s="147"/>
      <c r="V177" s="77"/>
      <c r="W177" s="60"/>
      <c r="X177" s="60"/>
      <c r="Y177" s="60"/>
      <c r="Z177" s="60"/>
      <c r="AA177" s="78">
        <f t="shared" si="15"/>
        <v>0</v>
      </c>
      <c r="AB177" s="147"/>
      <c r="AC177" s="77"/>
      <c r="AD177" s="60"/>
      <c r="AE177" s="60"/>
      <c r="AF177" s="60"/>
      <c r="AG177" s="60"/>
      <c r="AH177" s="78">
        <f t="shared" si="16"/>
        <v>0</v>
      </c>
      <c r="AI177" s="147"/>
      <c r="AJ177" s="77"/>
      <c r="AK177" s="60"/>
      <c r="AL177" s="60"/>
      <c r="AM177" s="60"/>
      <c r="AN177" s="60"/>
      <c r="AO177" s="78">
        <f t="shared" si="17"/>
        <v>0</v>
      </c>
    </row>
    <row r="178" spans="1:41" x14ac:dyDescent="0.25">
      <c r="A178" s="70"/>
      <c r="B178" s="58"/>
      <c r="C178" s="58"/>
      <c r="D178" s="58"/>
      <c r="E178" s="58"/>
      <c r="F178" s="72">
        <f t="shared" si="12"/>
        <v>0</v>
      </c>
      <c r="G178" s="151"/>
      <c r="H178" s="77"/>
      <c r="I178" s="60"/>
      <c r="J178" s="60"/>
      <c r="K178" s="60"/>
      <c r="L178" s="60"/>
      <c r="M178" s="78">
        <f t="shared" si="13"/>
        <v>0</v>
      </c>
      <c r="N178" s="147"/>
      <c r="O178" s="77"/>
      <c r="P178" s="60"/>
      <c r="Q178" s="60"/>
      <c r="R178" s="60"/>
      <c r="S178" s="60"/>
      <c r="T178" s="78">
        <f t="shared" si="14"/>
        <v>0</v>
      </c>
      <c r="U178" s="147"/>
      <c r="V178" s="77"/>
      <c r="W178" s="60"/>
      <c r="X178" s="60"/>
      <c r="Y178" s="60"/>
      <c r="Z178" s="60"/>
      <c r="AA178" s="78">
        <f t="shared" si="15"/>
        <v>0</v>
      </c>
      <c r="AB178" s="147"/>
      <c r="AC178" s="77"/>
      <c r="AD178" s="60"/>
      <c r="AE178" s="60"/>
      <c r="AF178" s="60"/>
      <c r="AG178" s="60"/>
      <c r="AH178" s="78">
        <f t="shared" si="16"/>
        <v>0</v>
      </c>
      <c r="AI178" s="147"/>
      <c r="AJ178" s="77"/>
      <c r="AK178" s="60"/>
      <c r="AL178" s="60"/>
      <c r="AM178" s="60"/>
      <c r="AN178" s="60"/>
      <c r="AO178" s="78">
        <f t="shared" si="17"/>
        <v>0</v>
      </c>
    </row>
    <row r="179" spans="1:41" x14ac:dyDescent="0.25">
      <c r="A179" s="70"/>
      <c r="B179" s="58"/>
      <c r="C179" s="58"/>
      <c r="D179" s="58"/>
      <c r="E179" s="58"/>
      <c r="F179" s="72">
        <f t="shared" si="12"/>
        <v>0</v>
      </c>
      <c r="G179" s="151"/>
      <c r="H179" s="77"/>
      <c r="I179" s="60"/>
      <c r="J179" s="60"/>
      <c r="K179" s="60"/>
      <c r="L179" s="60"/>
      <c r="M179" s="78">
        <f t="shared" si="13"/>
        <v>0</v>
      </c>
      <c r="N179" s="147"/>
      <c r="O179" s="77"/>
      <c r="P179" s="60"/>
      <c r="Q179" s="60"/>
      <c r="R179" s="60"/>
      <c r="S179" s="60"/>
      <c r="T179" s="78">
        <f t="shared" si="14"/>
        <v>0</v>
      </c>
      <c r="U179" s="147"/>
      <c r="V179" s="77"/>
      <c r="W179" s="60"/>
      <c r="X179" s="60"/>
      <c r="Y179" s="60"/>
      <c r="Z179" s="60"/>
      <c r="AA179" s="78">
        <f t="shared" si="15"/>
        <v>0</v>
      </c>
      <c r="AB179" s="147"/>
      <c r="AC179" s="77"/>
      <c r="AD179" s="60"/>
      <c r="AE179" s="60"/>
      <c r="AF179" s="60"/>
      <c r="AG179" s="60"/>
      <c r="AH179" s="78">
        <f t="shared" si="16"/>
        <v>0</v>
      </c>
      <c r="AI179" s="147"/>
      <c r="AJ179" s="77"/>
      <c r="AK179" s="60"/>
      <c r="AL179" s="60"/>
      <c r="AM179" s="60"/>
      <c r="AN179" s="60"/>
      <c r="AO179" s="78">
        <f t="shared" si="17"/>
        <v>0</v>
      </c>
    </row>
    <row r="180" spans="1:41" x14ac:dyDescent="0.25">
      <c r="A180" s="70"/>
      <c r="B180" s="58"/>
      <c r="C180" s="58"/>
      <c r="D180" s="58"/>
      <c r="E180" s="58"/>
      <c r="F180" s="72">
        <f t="shared" si="12"/>
        <v>0</v>
      </c>
      <c r="G180" s="151"/>
      <c r="H180" s="77"/>
      <c r="I180" s="60"/>
      <c r="J180" s="60"/>
      <c r="K180" s="60"/>
      <c r="L180" s="60"/>
      <c r="M180" s="78">
        <f t="shared" si="13"/>
        <v>0</v>
      </c>
      <c r="N180" s="147"/>
      <c r="O180" s="77"/>
      <c r="P180" s="60"/>
      <c r="Q180" s="60"/>
      <c r="R180" s="60"/>
      <c r="S180" s="60"/>
      <c r="T180" s="78">
        <f t="shared" si="14"/>
        <v>0</v>
      </c>
      <c r="U180" s="147"/>
      <c r="V180" s="77"/>
      <c r="W180" s="60"/>
      <c r="X180" s="60"/>
      <c r="Y180" s="60"/>
      <c r="Z180" s="60"/>
      <c r="AA180" s="78">
        <f t="shared" si="15"/>
        <v>0</v>
      </c>
      <c r="AB180" s="147"/>
      <c r="AC180" s="77"/>
      <c r="AD180" s="60"/>
      <c r="AE180" s="60"/>
      <c r="AF180" s="60"/>
      <c r="AG180" s="60"/>
      <c r="AH180" s="78">
        <f t="shared" si="16"/>
        <v>0</v>
      </c>
      <c r="AI180" s="147"/>
      <c r="AJ180" s="77"/>
      <c r="AK180" s="60"/>
      <c r="AL180" s="60"/>
      <c r="AM180" s="60"/>
      <c r="AN180" s="60"/>
      <c r="AO180" s="78">
        <f t="shared" si="17"/>
        <v>0</v>
      </c>
    </row>
    <row r="181" spans="1:41" x14ac:dyDescent="0.25">
      <c r="A181" s="70"/>
      <c r="B181" s="58"/>
      <c r="C181" s="58"/>
      <c r="D181" s="58"/>
      <c r="E181" s="58"/>
      <c r="F181" s="72">
        <f t="shared" si="12"/>
        <v>0</v>
      </c>
      <c r="G181" s="151"/>
      <c r="H181" s="77"/>
      <c r="I181" s="60"/>
      <c r="J181" s="60"/>
      <c r="K181" s="60"/>
      <c r="L181" s="60"/>
      <c r="M181" s="78">
        <f t="shared" si="13"/>
        <v>0</v>
      </c>
      <c r="N181" s="147"/>
      <c r="O181" s="77"/>
      <c r="P181" s="60"/>
      <c r="Q181" s="60"/>
      <c r="R181" s="60"/>
      <c r="S181" s="60"/>
      <c r="T181" s="78">
        <f t="shared" si="14"/>
        <v>0</v>
      </c>
      <c r="U181" s="147"/>
      <c r="V181" s="77"/>
      <c r="W181" s="60"/>
      <c r="X181" s="60"/>
      <c r="Y181" s="60"/>
      <c r="Z181" s="60"/>
      <c r="AA181" s="78">
        <f t="shared" si="15"/>
        <v>0</v>
      </c>
      <c r="AB181" s="147"/>
      <c r="AC181" s="77"/>
      <c r="AD181" s="60"/>
      <c r="AE181" s="60"/>
      <c r="AF181" s="60"/>
      <c r="AG181" s="60"/>
      <c r="AH181" s="78">
        <f t="shared" si="16"/>
        <v>0</v>
      </c>
      <c r="AI181" s="147"/>
      <c r="AJ181" s="77"/>
      <c r="AK181" s="60"/>
      <c r="AL181" s="60"/>
      <c r="AM181" s="60"/>
      <c r="AN181" s="60"/>
      <c r="AO181" s="78">
        <f t="shared" si="17"/>
        <v>0</v>
      </c>
    </row>
    <row r="182" spans="1:41" x14ac:dyDescent="0.25">
      <c r="A182" s="70"/>
      <c r="B182" s="58"/>
      <c r="C182" s="58"/>
      <c r="D182" s="58"/>
      <c r="E182" s="58"/>
      <c r="F182" s="72">
        <f t="shared" si="12"/>
        <v>0</v>
      </c>
      <c r="G182" s="151"/>
      <c r="H182" s="77"/>
      <c r="I182" s="60"/>
      <c r="J182" s="60"/>
      <c r="K182" s="60"/>
      <c r="L182" s="60"/>
      <c r="M182" s="78">
        <f t="shared" si="13"/>
        <v>0</v>
      </c>
      <c r="N182" s="147"/>
      <c r="O182" s="77"/>
      <c r="P182" s="60"/>
      <c r="Q182" s="60"/>
      <c r="R182" s="60"/>
      <c r="S182" s="60"/>
      <c r="T182" s="78">
        <f t="shared" si="14"/>
        <v>0</v>
      </c>
      <c r="U182" s="147"/>
      <c r="V182" s="77"/>
      <c r="W182" s="60"/>
      <c r="X182" s="60"/>
      <c r="Y182" s="60"/>
      <c r="Z182" s="60"/>
      <c r="AA182" s="78">
        <f t="shared" si="15"/>
        <v>0</v>
      </c>
      <c r="AB182" s="147"/>
      <c r="AC182" s="77"/>
      <c r="AD182" s="60"/>
      <c r="AE182" s="60"/>
      <c r="AF182" s="60"/>
      <c r="AG182" s="60"/>
      <c r="AH182" s="78">
        <f t="shared" si="16"/>
        <v>0</v>
      </c>
      <c r="AI182" s="147"/>
      <c r="AJ182" s="77"/>
      <c r="AK182" s="60"/>
      <c r="AL182" s="60"/>
      <c r="AM182" s="60"/>
      <c r="AN182" s="60"/>
      <c r="AO182" s="78">
        <f t="shared" si="17"/>
        <v>0</v>
      </c>
    </row>
    <row r="183" spans="1:41" x14ac:dyDescent="0.25">
      <c r="A183" s="70"/>
      <c r="B183" s="58"/>
      <c r="C183" s="58"/>
      <c r="D183" s="58"/>
      <c r="E183" s="58"/>
      <c r="F183" s="72">
        <f t="shared" si="12"/>
        <v>0</v>
      </c>
      <c r="G183" s="151"/>
      <c r="H183" s="77"/>
      <c r="I183" s="60"/>
      <c r="J183" s="60"/>
      <c r="K183" s="60"/>
      <c r="L183" s="60"/>
      <c r="M183" s="78">
        <f t="shared" si="13"/>
        <v>0</v>
      </c>
      <c r="N183" s="147"/>
      <c r="O183" s="77"/>
      <c r="P183" s="60"/>
      <c r="Q183" s="60"/>
      <c r="R183" s="60"/>
      <c r="S183" s="60"/>
      <c r="T183" s="78">
        <f t="shared" si="14"/>
        <v>0</v>
      </c>
      <c r="U183" s="147"/>
      <c r="V183" s="77"/>
      <c r="W183" s="60"/>
      <c r="X183" s="60"/>
      <c r="Y183" s="60"/>
      <c r="Z183" s="60"/>
      <c r="AA183" s="78">
        <f t="shared" si="15"/>
        <v>0</v>
      </c>
      <c r="AB183" s="147"/>
      <c r="AC183" s="77"/>
      <c r="AD183" s="60"/>
      <c r="AE183" s="60"/>
      <c r="AF183" s="60"/>
      <c r="AG183" s="60"/>
      <c r="AH183" s="78">
        <f t="shared" si="16"/>
        <v>0</v>
      </c>
      <c r="AI183" s="147"/>
      <c r="AJ183" s="77"/>
      <c r="AK183" s="60"/>
      <c r="AL183" s="60"/>
      <c r="AM183" s="60"/>
      <c r="AN183" s="60"/>
      <c r="AO183" s="78">
        <f t="shared" si="17"/>
        <v>0</v>
      </c>
    </row>
    <row r="184" spans="1:41" x14ac:dyDescent="0.25">
      <c r="A184" s="70"/>
      <c r="B184" s="58"/>
      <c r="C184" s="58"/>
      <c r="D184" s="58"/>
      <c r="E184" s="58"/>
      <c r="F184" s="72">
        <f t="shared" si="12"/>
        <v>0</v>
      </c>
      <c r="G184" s="151"/>
      <c r="H184" s="77"/>
      <c r="I184" s="60"/>
      <c r="J184" s="60"/>
      <c r="K184" s="60"/>
      <c r="L184" s="60"/>
      <c r="M184" s="78">
        <f t="shared" si="13"/>
        <v>0</v>
      </c>
      <c r="N184" s="147"/>
      <c r="O184" s="77"/>
      <c r="P184" s="60"/>
      <c r="Q184" s="60"/>
      <c r="R184" s="60"/>
      <c r="S184" s="60"/>
      <c r="T184" s="78">
        <f t="shared" si="14"/>
        <v>0</v>
      </c>
      <c r="U184" s="147"/>
      <c r="V184" s="77"/>
      <c r="W184" s="60"/>
      <c r="X184" s="60"/>
      <c r="Y184" s="60"/>
      <c r="Z184" s="60"/>
      <c r="AA184" s="78">
        <f t="shared" si="15"/>
        <v>0</v>
      </c>
      <c r="AB184" s="147"/>
      <c r="AC184" s="77"/>
      <c r="AD184" s="60"/>
      <c r="AE184" s="60"/>
      <c r="AF184" s="60"/>
      <c r="AG184" s="60"/>
      <c r="AH184" s="78">
        <f t="shared" si="16"/>
        <v>0</v>
      </c>
      <c r="AI184" s="147"/>
      <c r="AJ184" s="77"/>
      <c r="AK184" s="60"/>
      <c r="AL184" s="60"/>
      <c r="AM184" s="60"/>
      <c r="AN184" s="60"/>
      <c r="AO184" s="78">
        <f t="shared" si="17"/>
        <v>0</v>
      </c>
    </row>
    <row r="185" spans="1:41" x14ac:dyDescent="0.25">
      <c r="A185" s="70"/>
      <c r="B185" s="58"/>
      <c r="C185" s="58"/>
      <c r="D185" s="58"/>
      <c r="E185" s="58"/>
      <c r="F185" s="72">
        <f t="shared" si="12"/>
        <v>0</v>
      </c>
      <c r="G185" s="151"/>
      <c r="H185" s="77"/>
      <c r="I185" s="60"/>
      <c r="J185" s="60"/>
      <c r="K185" s="60"/>
      <c r="L185" s="60"/>
      <c r="M185" s="78">
        <f t="shared" si="13"/>
        <v>0</v>
      </c>
      <c r="N185" s="147"/>
      <c r="O185" s="77"/>
      <c r="P185" s="60"/>
      <c r="Q185" s="60"/>
      <c r="R185" s="60"/>
      <c r="S185" s="60"/>
      <c r="T185" s="78">
        <f t="shared" si="14"/>
        <v>0</v>
      </c>
      <c r="U185" s="147"/>
      <c r="V185" s="77"/>
      <c r="W185" s="60"/>
      <c r="X185" s="60"/>
      <c r="Y185" s="60"/>
      <c r="Z185" s="60"/>
      <c r="AA185" s="78">
        <f t="shared" si="15"/>
        <v>0</v>
      </c>
      <c r="AB185" s="147"/>
      <c r="AC185" s="77"/>
      <c r="AD185" s="60"/>
      <c r="AE185" s="60"/>
      <c r="AF185" s="60"/>
      <c r="AG185" s="60"/>
      <c r="AH185" s="78">
        <f t="shared" si="16"/>
        <v>0</v>
      </c>
      <c r="AI185" s="147"/>
      <c r="AJ185" s="77"/>
      <c r="AK185" s="60"/>
      <c r="AL185" s="60"/>
      <c r="AM185" s="60"/>
      <c r="AN185" s="60"/>
      <c r="AO185" s="78">
        <f t="shared" si="17"/>
        <v>0</v>
      </c>
    </row>
    <row r="186" spans="1:41" x14ac:dyDescent="0.25">
      <c r="A186" s="70"/>
      <c r="B186" s="58"/>
      <c r="C186" s="58"/>
      <c r="D186" s="58"/>
      <c r="E186" s="58"/>
      <c r="F186" s="72">
        <f t="shared" si="12"/>
        <v>0</v>
      </c>
      <c r="G186" s="151"/>
      <c r="H186" s="77"/>
      <c r="I186" s="60"/>
      <c r="J186" s="60"/>
      <c r="K186" s="60"/>
      <c r="L186" s="60"/>
      <c r="M186" s="78">
        <f t="shared" si="13"/>
        <v>0</v>
      </c>
      <c r="N186" s="147"/>
      <c r="O186" s="77"/>
      <c r="P186" s="60"/>
      <c r="Q186" s="60"/>
      <c r="R186" s="60"/>
      <c r="S186" s="60"/>
      <c r="T186" s="78">
        <f t="shared" si="14"/>
        <v>0</v>
      </c>
      <c r="U186" s="147"/>
      <c r="V186" s="77"/>
      <c r="W186" s="60"/>
      <c r="X186" s="60"/>
      <c r="Y186" s="60"/>
      <c r="Z186" s="60"/>
      <c r="AA186" s="78">
        <f t="shared" si="15"/>
        <v>0</v>
      </c>
      <c r="AB186" s="147"/>
      <c r="AC186" s="77"/>
      <c r="AD186" s="60"/>
      <c r="AE186" s="60"/>
      <c r="AF186" s="60"/>
      <c r="AG186" s="60"/>
      <c r="AH186" s="78">
        <f t="shared" si="16"/>
        <v>0</v>
      </c>
      <c r="AI186" s="147"/>
      <c r="AJ186" s="77"/>
      <c r="AK186" s="60"/>
      <c r="AL186" s="60"/>
      <c r="AM186" s="60"/>
      <c r="AN186" s="60"/>
      <c r="AO186" s="78">
        <f t="shared" si="17"/>
        <v>0</v>
      </c>
    </row>
    <row r="187" spans="1:41" x14ac:dyDescent="0.25">
      <c r="A187" s="70"/>
      <c r="B187" s="58"/>
      <c r="C187" s="58"/>
      <c r="D187" s="58"/>
      <c r="E187" s="58"/>
      <c r="F187" s="72">
        <f t="shared" si="12"/>
        <v>0</v>
      </c>
      <c r="G187" s="151"/>
      <c r="H187" s="77"/>
      <c r="I187" s="60"/>
      <c r="J187" s="60"/>
      <c r="K187" s="60"/>
      <c r="L187" s="60"/>
      <c r="M187" s="78">
        <f t="shared" si="13"/>
        <v>0</v>
      </c>
      <c r="N187" s="147"/>
      <c r="O187" s="77"/>
      <c r="P187" s="60"/>
      <c r="Q187" s="60"/>
      <c r="R187" s="60"/>
      <c r="S187" s="60"/>
      <c r="T187" s="78">
        <f t="shared" si="14"/>
        <v>0</v>
      </c>
      <c r="U187" s="147"/>
      <c r="V187" s="77"/>
      <c r="W187" s="60"/>
      <c r="X187" s="60"/>
      <c r="Y187" s="60"/>
      <c r="Z187" s="60"/>
      <c r="AA187" s="78">
        <f t="shared" si="15"/>
        <v>0</v>
      </c>
      <c r="AB187" s="147"/>
      <c r="AC187" s="77"/>
      <c r="AD187" s="60"/>
      <c r="AE187" s="60"/>
      <c r="AF187" s="60"/>
      <c r="AG187" s="60"/>
      <c r="AH187" s="78">
        <f t="shared" si="16"/>
        <v>0</v>
      </c>
      <c r="AI187" s="147"/>
      <c r="AJ187" s="77"/>
      <c r="AK187" s="60"/>
      <c r="AL187" s="60"/>
      <c r="AM187" s="60"/>
      <c r="AN187" s="60"/>
      <c r="AO187" s="78">
        <f t="shared" si="17"/>
        <v>0</v>
      </c>
    </row>
    <row r="188" spans="1:41" x14ac:dyDescent="0.25">
      <c r="A188" s="70"/>
      <c r="B188" s="58"/>
      <c r="C188" s="58"/>
      <c r="D188" s="58"/>
      <c r="E188" s="58"/>
      <c r="F188" s="72">
        <f t="shared" si="12"/>
        <v>0</v>
      </c>
      <c r="G188" s="151"/>
      <c r="H188" s="77"/>
      <c r="I188" s="60"/>
      <c r="J188" s="60"/>
      <c r="K188" s="60"/>
      <c r="L188" s="60"/>
      <c r="M188" s="78">
        <f t="shared" si="13"/>
        <v>0</v>
      </c>
      <c r="N188" s="147"/>
      <c r="O188" s="77"/>
      <c r="P188" s="60"/>
      <c r="Q188" s="60"/>
      <c r="R188" s="60"/>
      <c r="S188" s="60"/>
      <c r="T188" s="78">
        <f t="shared" si="14"/>
        <v>0</v>
      </c>
      <c r="U188" s="147"/>
      <c r="V188" s="77"/>
      <c r="W188" s="60"/>
      <c r="X188" s="60"/>
      <c r="Y188" s="60"/>
      <c r="Z188" s="60"/>
      <c r="AA188" s="78">
        <f t="shared" si="15"/>
        <v>0</v>
      </c>
      <c r="AB188" s="147"/>
      <c r="AC188" s="77"/>
      <c r="AD188" s="60"/>
      <c r="AE188" s="60"/>
      <c r="AF188" s="60"/>
      <c r="AG188" s="60"/>
      <c r="AH188" s="78">
        <f t="shared" si="16"/>
        <v>0</v>
      </c>
      <c r="AI188" s="147"/>
      <c r="AJ188" s="77"/>
      <c r="AK188" s="60"/>
      <c r="AL188" s="60"/>
      <c r="AM188" s="60"/>
      <c r="AN188" s="60"/>
      <c r="AO188" s="78">
        <f t="shared" si="17"/>
        <v>0</v>
      </c>
    </row>
    <row r="189" spans="1:41" x14ac:dyDescent="0.25">
      <c r="A189" s="70"/>
      <c r="B189" s="58"/>
      <c r="C189" s="58"/>
      <c r="D189" s="58"/>
      <c r="E189" s="58"/>
      <c r="F189" s="72">
        <f t="shared" si="12"/>
        <v>0</v>
      </c>
      <c r="G189" s="151"/>
      <c r="H189" s="77"/>
      <c r="I189" s="60"/>
      <c r="J189" s="60"/>
      <c r="K189" s="60"/>
      <c r="L189" s="60"/>
      <c r="M189" s="78">
        <f t="shared" si="13"/>
        <v>0</v>
      </c>
      <c r="N189" s="147"/>
      <c r="O189" s="77"/>
      <c r="P189" s="60"/>
      <c r="Q189" s="60"/>
      <c r="R189" s="60"/>
      <c r="S189" s="60"/>
      <c r="T189" s="78">
        <f t="shared" si="14"/>
        <v>0</v>
      </c>
      <c r="U189" s="147"/>
      <c r="V189" s="77"/>
      <c r="W189" s="60"/>
      <c r="X189" s="60"/>
      <c r="Y189" s="60"/>
      <c r="Z189" s="60"/>
      <c r="AA189" s="78">
        <f t="shared" si="15"/>
        <v>0</v>
      </c>
      <c r="AB189" s="147"/>
      <c r="AC189" s="77"/>
      <c r="AD189" s="60"/>
      <c r="AE189" s="60"/>
      <c r="AF189" s="60"/>
      <c r="AG189" s="60"/>
      <c r="AH189" s="78">
        <f t="shared" si="16"/>
        <v>0</v>
      </c>
      <c r="AI189" s="147"/>
      <c r="AJ189" s="77"/>
      <c r="AK189" s="60"/>
      <c r="AL189" s="60"/>
      <c r="AM189" s="60"/>
      <c r="AN189" s="60"/>
      <c r="AO189" s="78">
        <f t="shared" si="17"/>
        <v>0</v>
      </c>
    </row>
    <row r="190" spans="1:41" x14ac:dyDescent="0.25">
      <c r="A190" s="70"/>
      <c r="B190" s="58"/>
      <c r="C190" s="58"/>
      <c r="D190" s="58"/>
      <c r="E190" s="58"/>
      <c r="F190" s="72">
        <f t="shared" si="12"/>
        <v>0</v>
      </c>
      <c r="G190" s="151"/>
      <c r="H190" s="77"/>
      <c r="I190" s="60"/>
      <c r="J190" s="60"/>
      <c r="K190" s="60"/>
      <c r="L190" s="60"/>
      <c r="M190" s="78">
        <f t="shared" si="13"/>
        <v>0</v>
      </c>
      <c r="N190" s="147"/>
      <c r="O190" s="77"/>
      <c r="P190" s="60"/>
      <c r="Q190" s="60"/>
      <c r="R190" s="60"/>
      <c r="S190" s="60"/>
      <c r="T190" s="78">
        <f t="shared" si="14"/>
        <v>0</v>
      </c>
      <c r="U190" s="147"/>
      <c r="V190" s="77"/>
      <c r="W190" s="60"/>
      <c r="X190" s="60"/>
      <c r="Y190" s="60"/>
      <c r="Z190" s="60"/>
      <c r="AA190" s="78">
        <f t="shared" si="15"/>
        <v>0</v>
      </c>
      <c r="AB190" s="147"/>
      <c r="AC190" s="77"/>
      <c r="AD190" s="60"/>
      <c r="AE190" s="60"/>
      <c r="AF190" s="60"/>
      <c r="AG190" s="60"/>
      <c r="AH190" s="78">
        <f t="shared" si="16"/>
        <v>0</v>
      </c>
      <c r="AI190" s="147"/>
      <c r="AJ190" s="77"/>
      <c r="AK190" s="60"/>
      <c r="AL190" s="60"/>
      <c r="AM190" s="60"/>
      <c r="AN190" s="60"/>
      <c r="AO190" s="78">
        <f t="shared" si="17"/>
        <v>0</v>
      </c>
    </row>
    <row r="191" spans="1:41" x14ac:dyDescent="0.25">
      <c r="A191" s="70"/>
      <c r="B191" s="58"/>
      <c r="C191" s="58"/>
      <c r="D191" s="58"/>
      <c r="E191" s="58"/>
      <c r="F191" s="72">
        <f t="shared" si="12"/>
        <v>0</v>
      </c>
      <c r="G191" s="151"/>
      <c r="H191" s="77"/>
      <c r="I191" s="60"/>
      <c r="J191" s="60"/>
      <c r="K191" s="60"/>
      <c r="L191" s="60"/>
      <c r="M191" s="78">
        <f t="shared" si="13"/>
        <v>0</v>
      </c>
      <c r="N191" s="147"/>
      <c r="O191" s="77"/>
      <c r="P191" s="60"/>
      <c r="Q191" s="60"/>
      <c r="R191" s="60"/>
      <c r="S191" s="60"/>
      <c r="T191" s="78">
        <f t="shared" si="14"/>
        <v>0</v>
      </c>
      <c r="U191" s="147"/>
      <c r="V191" s="77"/>
      <c r="W191" s="60"/>
      <c r="X191" s="60"/>
      <c r="Y191" s="60"/>
      <c r="Z191" s="60"/>
      <c r="AA191" s="78">
        <f t="shared" si="15"/>
        <v>0</v>
      </c>
      <c r="AB191" s="147"/>
      <c r="AC191" s="77"/>
      <c r="AD191" s="60"/>
      <c r="AE191" s="60"/>
      <c r="AF191" s="60"/>
      <c r="AG191" s="60"/>
      <c r="AH191" s="78">
        <f t="shared" si="16"/>
        <v>0</v>
      </c>
      <c r="AI191" s="147"/>
      <c r="AJ191" s="77"/>
      <c r="AK191" s="60"/>
      <c r="AL191" s="60"/>
      <c r="AM191" s="60"/>
      <c r="AN191" s="60"/>
      <c r="AO191" s="78">
        <f t="shared" si="17"/>
        <v>0</v>
      </c>
    </row>
    <row r="192" spans="1:41" x14ac:dyDescent="0.25">
      <c r="A192" s="70"/>
      <c r="B192" s="58"/>
      <c r="C192" s="58"/>
      <c r="D192" s="58"/>
      <c r="E192" s="58"/>
      <c r="F192" s="72">
        <f t="shared" si="12"/>
        <v>0</v>
      </c>
      <c r="G192" s="151"/>
      <c r="H192" s="77"/>
      <c r="I192" s="60"/>
      <c r="J192" s="60"/>
      <c r="K192" s="60"/>
      <c r="L192" s="60"/>
      <c r="M192" s="78">
        <f t="shared" si="13"/>
        <v>0</v>
      </c>
      <c r="N192" s="147"/>
      <c r="O192" s="77"/>
      <c r="P192" s="60"/>
      <c r="Q192" s="60"/>
      <c r="R192" s="60"/>
      <c r="S192" s="60"/>
      <c r="T192" s="78">
        <f t="shared" si="14"/>
        <v>0</v>
      </c>
      <c r="U192" s="147"/>
      <c r="V192" s="77"/>
      <c r="W192" s="60"/>
      <c r="X192" s="60"/>
      <c r="Y192" s="60"/>
      <c r="Z192" s="60"/>
      <c r="AA192" s="78">
        <f t="shared" si="15"/>
        <v>0</v>
      </c>
      <c r="AB192" s="147"/>
      <c r="AC192" s="77"/>
      <c r="AD192" s="60"/>
      <c r="AE192" s="60"/>
      <c r="AF192" s="60"/>
      <c r="AG192" s="60"/>
      <c r="AH192" s="78">
        <f t="shared" si="16"/>
        <v>0</v>
      </c>
      <c r="AI192" s="147"/>
      <c r="AJ192" s="77"/>
      <c r="AK192" s="60"/>
      <c r="AL192" s="60"/>
      <c r="AM192" s="60"/>
      <c r="AN192" s="60"/>
      <c r="AO192" s="78">
        <f t="shared" si="17"/>
        <v>0</v>
      </c>
    </row>
    <row r="193" spans="1:41" x14ac:dyDescent="0.25">
      <c r="A193" s="70"/>
      <c r="B193" s="58"/>
      <c r="C193" s="58"/>
      <c r="D193" s="58"/>
      <c r="E193" s="58"/>
      <c r="F193" s="72">
        <f t="shared" si="12"/>
        <v>0</v>
      </c>
      <c r="G193" s="151"/>
      <c r="H193" s="77"/>
      <c r="I193" s="60"/>
      <c r="J193" s="60"/>
      <c r="K193" s="60"/>
      <c r="L193" s="60"/>
      <c r="M193" s="78">
        <f t="shared" si="13"/>
        <v>0</v>
      </c>
      <c r="N193" s="147"/>
      <c r="O193" s="77"/>
      <c r="P193" s="60"/>
      <c r="Q193" s="60"/>
      <c r="R193" s="60"/>
      <c r="S193" s="60"/>
      <c r="T193" s="78">
        <f t="shared" si="14"/>
        <v>0</v>
      </c>
      <c r="U193" s="147"/>
      <c r="V193" s="77"/>
      <c r="W193" s="60"/>
      <c r="X193" s="60"/>
      <c r="Y193" s="60"/>
      <c r="Z193" s="60"/>
      <c r="AA193" s="78">
        <f t="shared" si="15"/>
        <v>0</v>
      </c>
      <c r="AB193" s="147"/>
      <c r="AC193" s="77"/>
      <c r="AD193" s="60"/>
      <c r="AE193" s="60"/>
      <c r="AF193" s="60"/>
      <c r="AG193" s="60"/>
      <c r="AH193" s="78">
        <f t="shared" si="16"/>
        <v>0</v>
      </c>
      <c r="AI193" s="147"/>
      <c r="AJ193" s="77"/>
      <c r="AK193" s="60"/>
      <c r="AL193" s="60"/>
      <c r="AM193" s="60"/>
      <c r="AN193" s="60"/>
      <c r="AO193" s="78">
        <f t="shared" si="17"/>
        <v>0</v>
      </c>
    </row>
    <row r="194" spans="1:41" x14ac:dyDescent="0.25">
      <c r="A194" s="70"/>
      <c r="B194" s="58"/>
      <c r="C194" s="58"/>
      <c r="D194" s="58"/>
      <c r="E194" s="58"/>
      <c r="F194" s="72">
        <f t="shared" si="12"/>
        <v>0</v>
      </c>
      <c r="G194" s="151"/>
      <c r="H194" s="77"/>
      <c r="I194" s="60"/>
      <c r="J194" s="60"/>
      <c r="K194" s="60"/>
      <c r="L194" s="60"/>
      <c r="M194" s="78">
        <f t="shared" si="13"/>
        <v>0</v>
      </c>
      <c r="N194" s="147"/>
      <c r="O194" s="77"/>
      <c r="P194" s="60"/>
      <c r="Q194" s="60"/>
      <c r="R194" s="60"/>
      <c r="S194" s="60"/>
      <c r="T194" s="78">
        <f t="shared" si="14"/>
        <v>0</v>
      </c>
      <c r="U194" s="147"/>
      <c r="V194" s="77"/>
      <c r="W194" s="60"/>
      <c r="X194" s="60"/>
      <c r="Y194" s="60"/>
      <c r="Z194" s="60"/>
      <c r="AA194" s="78">
        <f t="shared" si="15"/>
        <v>0</v>
      </c>
      <c r="AB194" s="147"/>
      <c r="AC194" s="77"/>
      <c r="AD194" s="60"/>
      <c r="AE194" s="60"/>
      <c r="AF194" s="60"/>
      <c r="AG194" s="60"/>
      <c r="AH194" s="78">
        <f t="shared" si="16"/>
        <v>0</v>
      </c>
      <c r="AI194" s="147"/>
      <c r="AJ194" s="77"/>
      <c r="AK194" s="60"/>
      <c r="AL194" s="60"/>
      <c r="AM194" s="60"/>
      <c r="AN194" s="60"/>
      <c r="AO194" s="78">
        <f t="shared" si="17"/>
        <v>0</v>
      </c>
    </row>
    <row r="195" spans="1:41" x14ac:dyDescent="0.25">
      <c r="A195" s="70"/>
      <c r="B195" s="58"/>
      <c r="C195" s="58"/>
      <c r="D195" s="58"/>
      <c r="E195" s="58"/>
      <c r="F195" s="72">
        <f t="shared" si="12"/>
        <v>0</v>
      </c>
      <c r="G195" s="151"/>
      <c r="H195" s="77"/>
      <c r="I195" s="60"/>
      <c r="J195" s="60"/>
      <c r="K195" s="60"/>
      <c r="L195" s="60"/>
      <c r="M195" s="78">
        <f t="shared" si="13"/>
        <v>0</v>
      </c>
      <c r="N195" s="147"/>
      <c r="O195" s="77"/>
      <c r="P195" s="60"/>
      <c r="Q195" s="60"/>
      <c r="R195" s="60"/>
      <c r="S195" s="60"/>
      <c r="T195" s="78">
        <f t="shared" si="14"/>
        <v>0</v>
      </c>
      <c r="U195" s="147"/>
      <c r="V195" s="77"/>
      <c r="W195" s="60"/>
      <c r="X195" s="60"/>
      <c r="Y195" s="60"/>
      <c r="Z195" s="60"/>
      <c r="AA195" s="78">
        <f t="shared" si="15"/>
        <v>0</v>
      </c>
      <c r="AB195" s="147"/>
      <c r="AC195" s="77"/>
      <c r="AD195" s="60"/>
      <c r="AE195" s="60"/>
      <c r="AF195" s="60"/>
      <c r="AG195" s="60"/>
      <c r="AH195" s="78">
        <f t="shared" si="16"/>
        <v>0</v>
      </c>
      <c r="AI195" s="147"/>
      <c r="AJ195" s="77"/>
      <c r="AK195" s="60"/>
      <c r="AL195" s="60"/>
      <c r="AM195" s="60"/>
      <c r="AN195" s="60"/>
      <c r="AO195" s="78">
        <f t="shared" si="17"/>
        <v>0</v>
      </c>
    </row>
    <row r="196" spans="1:41" x14ac:dyDescent="0.25">
      <c r="A196" s="70"/>
      <c r="B196" s="58"/>
      <c r="C196" s="58"/>
      <c r="D196" s="58"/>
      <c r="E196" s="58"/>
      <c r="F196" s="72">
        <f t="shared" si="12"/>
        <v>0</v>
      </c>
      <c r="G196" s="151"/>
      <c r="H196" s="77"/>
      <c r="I196" s="60"/>
      <c r="J196" s="60"/>
      <c r="K196" s="60"/>
      <c r="L196" s="60"/>
      <c r="M196" s="78">
        <f t="shared" si="13"/>
        <v>0</v>
      </c>
      <c r="N196" s="147"/>
      <c r="O196" s="77"/>
      <c r="P196" s="60"/>
      <c r="Q196" s="60"/>
      <c r="R196" s="60"/>
      <c r="S196" s="60"/>
      <c r="T196" s="78">
        <f t="shared" si="14"/>
        <v>0</v>
      </c>
      <c r="U196" s="147"/>
      <c r="V196" s="77"/>
      <c r="W196" s="60"/>
      <c r="X196" s="60"/>
      <c r="Y196" s="60"/>
      <c r="Z196" s="60"/>
      <c r="AA196" s="78">
        <f t="shared" si="15"/>
        <v>0</v>
      </c>
      <c r="AB196" s="147"/>
      <c r="AC196" s="77"/>
      <c r="AD196" s="60"/>
      <c r="AE196" s="60"/>
      <c r="AF196" s="60"/>
      <c r="AG196" s="60"/>
      <c r="AH196" s="78">
        <f t="shared" si="16"/>
        <v>0</v>
      </c>
      <c r="AI196" s="147"/>
      <c r="AJ196" s="77"/>
      <c r="AK196" s="60"/>
      <c r="AL196" s="60"/>
      <c r="AM196" s="60"/>
      <c r="AN196" s="60"/>
      <c r="AO196" s="78">
        <f t="shared" si="17"/>
        <v>0</v>
      </c>
    </row>
    <row r="197" spans="1:41" x14ac:dyDescent="0.25">
      <c r="A197" s="70"/>
      <c r="B197" s="58"/>
      <c r="C197" s="58"/>
      <c r="D197" s="58"/>
      <c r="E197" s="58"/>
      <c r="F197" s="72">
        <f t="shared" si="12"/>
        <v>0</v>
      </c>
      <c r="G197" s="151"/>
      <c r="H197" s="77"/>
      <c r="I197" s="60"/>
      <c r="J197" s="60"/>
      <c r="K197" s="60"/>
      <c r="L197" s="60"/>
      <c r="M197" s="78">
        <f t="shared" si="13"/>
        <v>0</v>
      </c>
      <c r="N197" s="147"/>
      <c r="O197" s="77"/>
      <c r="P197" s="60"/>
      <c r="Q197" s="60"/>
      <c r="R197" s="60"/>
      <c r="S197" s="60"/>
      <c r="T197" s="78">
        <f t="shared" si="14"/>
        <v>0</v>
      </c>
      <c r="U197" s="147"/>
      <c r="V197" s="77"/>
      <c r="W197" s="60"/>
      <c r="X197" s="60"/>
      <c r="Y197" s="60"/>
      <c r="Z197" s="60"/>
      <c r="AA197" s="78">
        <f t="shared" si="15"/>
        <v>0</v>
      </c>
      <c r="AB197" s="147"/>
      <c r="AC197" s="77"/>
      <c r="AD197" s="60"/>
      <c r="AE197" s="60"/>
      <c r="AF197" s="60"/>
      <c r="AG197" s="60"/>
      <c r="AH197" s="78">
        <f t="shared" si="16"/>
        <v>0</v>
      </c>
      <c r="AI197" s="147"/>
      <c r="AJ197" s="77"/>
      <c r="AK197" s="60"/>
      <c r="AL197" s="60"/>
      <c r="AM197" s="60"/>
      <c r="AN197" s="60"/>
      <c r="AO197" s="78">
        <f t="shared" si="17"/>
        <v>0</v>
      </c>
    </row>
    <row r="198" spans="1:41" x14ac:dyDescent="0.25">
      <c r="A198" s="70"/>
      <c r="B198" s="58"/>
      <c r="C198" s="58"/>
      <c r="D198" s="58"/>
      <c r="E198" s="58"/>
      <c r="F198" s="72">
        <f t="shared" si="12"/>
        <v>0</v>
      </c>
      <c r="G198" s="151"/>
      <c r="H198" s="77"/>
      <c r="I198" s="60"/>
      <c r="J198" s="60"/>
      <c r="K198" s="60"/>
      <c r="L198" s="60"/>
      <c r="M198" s="78">
        <f t="shared" si="13"/>
        <v>0</v>
      </c>
      <c r="N198" s="147"/>
      <c r="O198" s="77"/>
      <c r="P198" s="60"/>
      <c r="Q198" s="60"/>
      <c r="R198" s="60"/>
      <c r="S198" s="60"/>
      <c r="T198" s="78">
        <f t="shared" si="14"/>
        <v>0</v>
      </c>
      <c r="U198" s="147"/>
      <c r="V198" s="77"/>
      <c r="W198" s="60"/>
      <c r="X198" s="60"/>
      <c r="Y198" s="60"/>
      <c r="Z198" s="60"/>
      <c r="AA198" s="78">
        <f t="shared" si="15"/>
        <v>0</v>
      </c>
      <c r="AB198" s="147"/>
      <c r="AC198" s="77"/>
      <c r="AD198" s="60"/>
      <c r="AE198" s="60"/>
      <c r="AF198" s="60"/>
      <c r="AG198" s="60"/>
      <c r="AH198" s="78">
        <f t="shared" si="16"/>
        <v>0</v>
      </c>
      <c r="AI198" s="147"/>
      <c r="AJ198" s="77"/>
      <c r="AK198" s="60"/>
      <c r="AL198" s="60"/>
      <c r="AM198" s="60"/>
      <c r="AN198" s="60"/>
      <c r="AO198" s="78">
        <f t="shared" si="17"/>
        <v>0</v>
      </c>
    </row>
    <row r="199" spans="1:41" x14ac:dyDescent="0.25">
      <c r="A199" s="70"/>
      <c r="B199" s="58"/>
      <c r="C199" s="58"/>
      <c r="D199" s="58"/>
      <c r="E199" s="58"/>
      <c r="F199" s="72">
        <f t="shared" si="12"/>
        <v>0</v>
      </c>
      <c r="G199" s="151"/>
      <c r="H199" s="77"/>
      <c r="I199" s="60"/>
      <c r="J199" s="60"/>
      <c r="K199" s="60"/>
      <c r="L199" s="60"/>
      <c r="M199" s="78">
        <f t="shared" si="13"/>
        <v>0</v>
      </c>
      <c r="N199" s="147"/>
      <c r="O199" s="77"/>
      <c r="P199" s="60"/>
      <c r="Q199" s="60"/>
      <c r="R199" s="60"/>
      <c r="S199" s="60"/>
      <c r="T199" s="78">
        <f t="shared" si="14"/>
        <v>0</v>
      </c>
      <c r="U199" s="147"/>
      <c r="V199" s="77"/>
      <c r="W199" s="60"/>
      <c r="X199" s="60"/>
      <c r="Y199" s="60"/>
      <c r="Z199" s="60"/>
      <c r="AA199" s="78">
        <f t="shared" si="15"/>
        <v>0</v>
      </c>
      <c r="AB199" s="147"/>
      <c r="AC199" s="77"/>
      <c r="AD199" s="60"/>
      <c r="AE199" s="60"/>
      <c r="AF199" s="60"/>
      <c r="AG199" s="60"/>
      <c r="AH199" s="78">
        <f t="shared" si="16"/>
        <v>0</v>
      </c>
      <c r="AI199" s="147"/>
      <c r="AJ199" s="77"/>
      <c r="AK199" s="60"/>
      <c r="AL199" s="60"/>
      <c r="AM199" s="60"/>
      <c r="AN199" s="60"/>
      <c r="AO199" s="78">
        <f t="shared" si="17"/>
        <v>0</v>
      </c>
    </row>
    <row r="200" spans="1:41" x14ac:dyDescent="0.25">
      <c r="A200" s="70"/>
      <c r="B200" s="58"/>
      <c r="C200" s="58"/>
      <c r="D200" s="58"/>
      <c r="E200" s="58"/>
      <c r="F200" s="72">
        <f t="shared" si="12"/>
        <v>0</v>
      </c>
      <c r="G200" s="151"/>
      <c r="H200" s="77"/>
      <c r="I200" s="60"/>
      <c r="J200" s="60"/>
      <c r="K200" s="60"/>
      <c r="L200" s="60"/>
      <c r="M200" s="78">
        <f t="shared" si="13"/>
        <v>0</v>
      </c>
      <c r="N200" s="147"/>
      <c r="O200" s="77"/>
      <c r="P200" s="60"/>
      <c r="Q200" s="60"/>
      <c r="R200" s="60"/>
      <c r="S200" s="60"/>
      <c r="T200" s="78">
        <f t="shared" si="14"/>
        <v>0</v>
      </c>
      <c r="U200" s="147"/>
      <c r="V200" s="77"/>
      <c r="W200" s="60"/>
      <c r="X200" s="60"/>
      <c r="Y200" s="60"/>
      <c r="Z200" s="60"/>
      <c r="AA200" s="78">
        <f t="shared" si="15"/>
        <v>0</v>
      </c>
      <c r="AB200" s="147"/>
      <c r="AC200" s="77"/>
      <c r="AD200" s="60"/>
      <c r="AE200" s="60"/>
      <c r="AF200" s="60"/>
      <c r="AG200" s="60"/>
      <c r="AH200" s="78">
        <f t="shared" si="16"/>
        <v>0</v>
      </c>
      <c r="AI200" s="147"/>
      <c r="AJ200" s="77"/>
      <c r="AK200" s="60"/>
      <c r="AL200" s="60"/>
      <c r="AM200" s="60"/>
      <c r="AN200" s="60"/>
      <c r="AO200" s="78">
        <f t="shared" si="17"/>
        <v>0</v>
      </c>
    </row>
    <row r="201" spans="1:41" x14ac:dyDescent="0.25">
      <c r="A201" s="70"/>
      <c r="B201" s="58"/>
      <c r="C201" s="58"/>
      <c r="D201" s="58"/>
      <c r="E201" s="58"/>
      <c r="F201" s="72">
        <f t="shared" si="12"/>
        <v>0</v>
      </c>
      <c r="G201" s="151"/>
      <c r="H201" s="77"/>
      <c r="I201" s="60"/>
      <c r="J201" s="60"/>
      <c r="K201" s="60"/>
      <c r="L201" s="60"/>
      <c r="M201" s="78">
        <f t="shared" si="13"/>
        <v>0</v>
      </c>
      <c r="N201" s="147"/>
      <c r="O201" s="77"/>
      <c r="P201" s="60"/>
      <c r="Q201" s="60"/>
      <c r="R201" s="60"/>
      <c r="S201" s="60"/>
      <c r="T201" s="78">
        <f t="shared" si="14"/>
        <v>0</v>
      </c>
      <c r="U201" s="147"/>
      <c r="V201" s="77"/>
      <c r="W201" s="60"/>
      <c r="X201" s="60"/>
      <c r="Y201" s="60"/>
      <c r="Z201" s="60"/>
      <c r="AA201" s="78">
        <f t="shared" si="15"/>
        <v>0</v>
      </c>
      <c r="AB201" s="147"/>
      <c r="AC201" s="77"/>
      <c r="AD201" s="60"/>
      <c r="AE201" s="60"/>
      <c r="AF201" s="60"/>
      <c r="AG201" s="60"/>
      <c r="AH201" s="78">
        <f t="shared" si="16"/>
        <v>0</v>
      </c>
      <c r="AI201" s="147"/>
      <c r="AJ201" s="77"/>
      <c r="AK201" s="60"/>
      <c r="AL201" s="60"/>
      <c r="AM201" s="60"/>
      <c r="AN201" s="60"/>
      <c r="AO201" s="78">
        <f t="shared" si="17"/>
        <v>0</v>
      </c>
    </row>
    <row r="202" spans="1:41" x14ac:dyDescent="0.25">
      <c r="A202" s="70"/>
      <c r="B202" s="58"/>
      <c r="C202" s="58"/>
      <c r="D202" s="58"/>
      <c r="E202" s="58"/>
      <c r="F202" s="72">
        <f t="shared" si="12"/>
        <v>0</v>
      </c>
      <c r="G202" s="151"/>
      <c r="H202" s="77"/>
      <c r="I202" s="60"/>
      <c r="J202" s="60"/>
      <c r="K202" s="60"/>
      <c r="L202" s="60"/>
      <c r="M202" s="78">
        <f t="shared" si="13"/>
        <v>0</v>
      </c>
      <c r="N202" s="147"/>
      <c r="O202" s="77"/>
      <c r="P202" s="60"/>
      <c r="Q202" s="60"/>
      <c r="R202" s="60"/>
      <c r="S202" s="60"/>
      <c r="T202" s="78">
        <f t="shared" si="14"/>
        <v>0</v>
      </c>
      <c r="U202" s="147"/>
      <c r="V202" s="77"/>
      <c r="W202" s="60"/>
      <c r="X202" s="60"/>
      <c r="Y202" s="60"/>
      <c r="Z202" s="60"/>
      <c r="AA202" s="78">
        <f t="shared" si="15"/>
        <v>0</v>
      </c>
      <c r="AB202" s="147"/>
      <c r="AC202" s="77"/>
      <c r="AD202" s="60"/>
      <c r="AE202" s="60"/>
      <c r="AF202" s="60"/>
      <c r="AG202" s="60"/>
      <c r="AH202" s="78">
        <f t="shared" si="16"/>
        <v>0</v>
      </c>
      <c r="AI202" s="147"/>
      <c r="AJ202" s="77"/>
      <c r="AK202" s="60"/>
      <c r="AL202" s="60"/>
      <c r="AM202" s="60"/>
      <c r="AN202" s="60"/>
      <c r="AO202" s="78">
        <f t="shared" si="17"/>
        <v>0</v>
      </c>
    </row>
    <row r="203" spans="1:41" x14ac:dyDescent="0.25">
      <c r="A203" s="70"/>
      <c r="B203" s="58"/>
      <c r="C203" s="58"/>
      <c r="D203" s="58"/>
      <c r="E203" s="58"/>
      <c r="F203" s="72">
        <f t="shared" si="12"/>
        <v>0</v>
      </c>
      <c r="G203" s="151"/>
      <c r="H203" s="77"/>
      <c r="I203" s="60"/>
      <c r="J203" s="60"/>
      <c r="K203" s="60"/>
      <c r="L203" s="60"/>
      <c r="M203" s="78">
        <f t="shared" si="13"/>
        <v>0</v>
      </c>
      <c r="N203" s="147"/>
      <c r="O203" s="77"/>
      <c r="P203" s="60"/>
      <c r="Q203" s="60"/>
      <c r="R203" s="60"/>
      <c r="S203" s="60"/>
      <c r="T203" s="78">
        <f t="shared" si="14"/>
        <v>0</v>
      </c>
      <c r="U203" s="147"/>
      <c r="V203" s="77"/>
      <c r="W203" s="60"/>
      <c r="X203" s="60"/>
      <c r="Y203" s="60"/>
      <c r="Z203" s="60"/>
      <c r="AA203" s="78">
        <f t="shared" si="15"/>
        <v>0</v>
      </c>
      <c r="AB203" s="147"/>
      <c r="AC203" s="77"/>
      <c r="AD203" s="60"/>
      <c r="AE203" s="60"/>
      <c r="AF203" s="60"/>
      <c r="AG203" s="60"/>
      <c r="AH203" s="78">
        <f t="shared" si="16"/>
        <v>0</v>
      </c>
      <c r="AI203" s="147"/>
      <c r="AJ203" s="77"/>
      <c r="AK203" s="60"/>
      <c r="AL203" s="60"/>
      <c r="AM203" s="60"/>
      <c r="AN203" s="60"/>
      <c r="AO203" s="78">
        <f t="shared" si="17"/>
        <v>0</v>
      </c>
    </row>
    <row r="204" spans="1:41" x14ac:dyDescent="0.25">
      <c r="A204" s="70"/>
      <c r="B204" s="58"/>
      <c r="C204" s="58"/>
      <c r="D204" s="58"/>
      <c r="E204" s="58"/>
      <c r="F204" s="72">
        <f t="shared" si="12"/>
        <v>0</v>
      </c>
      <c r="G204" s="151"/>
      <c r="H204" s="77"/>
      <c r="I204" s="60"/>
      <c r="J204" s="60"/>
      <c r="K204" s="60"/>
      <c r="L204" s="60"/>
      <c r="M204" s="78">
        <f t="shared" si="13"/>
        <v>0</v>
      </c>
      <c r="N204" s="147"/>
      <c r="O204" s="77"/>
      <c r="P204" s="60"/>
      <c r="Q204" s="60"/>
      <c r="R204" s="60"/>
      <c r="S204" s="60"/>
      <c r="T204" s="78">
        <f t="shared" si="14"/>
        <v>0</v>
      </c>
      <c r="U204" s="147"/>
      <c r="V204" s="77"/>
      <c r="W204" s="60"/>
      <c r="X204" s="60"/>
      <c r="Y204" s="60"/>
      <c r="Z204" s="60"/>
      <c r="AA204" s="78">
        <f t="shared" si="15"/>
        <v>0</v>
      </c>
      <c r="AB204" s="147"/>
      <c r="AC204" s="77"/>
      <c r="AD204" s="60"/>
      <c r="AE204" s="60"/>
      <c r="AF204" s="60"/>
      <c r="AG204" s="60"/>
      <c r="AH204" s="78">
        <f t="shared" si="16"/>
        <v>0</v>
      </c>
      <c r="AI204" s="147"/>
      <c r="AJ204" s="77"/>
      <c r="AK204" s="60"/>
      <c r="AL204" s="60"/>
      <c r="AM204" s="60"/>
      <c r="AN204" s="60"/>
      <c r="AO204" s="78">
        <f t="shared" si="17"/>
        <v>0</v>
      </c>
    </row>
    <row r="205" spans="1:41" x14ac:dyDescent="0.25">
      <c r="A205" s="70"/>
      <c r="B205" s="58"/>
      <c r="C205" s="58"/>
      <c r="D205" s="58"/>
      <c r="E205" s="58"/>
      <c r="F205" s="72">
        <f t="shared" ref="F205:F268" si="18">SUM(D205:E205)</f>
        <v>0</v>
      </c>
      <c r="G205" s="151"/>
      <c r="H205" s="77"/>
      <c r="I205" s="60"/>
      <c r="J205" s="60"/>
      <c r="K205" s="60"/>
      <c r="L205" s="60"/>
      <c r="M205" s="78">
        <f t="shared" ref="M205:M268" si="19">SUM(K205:L205)</f>
        <v>0</v>
      </c>
      <c r="N205" s="147"/>
      <c r="O205" s="77"/>
      <c r="P205" s="60"/>
      <c r="Q205" s="60"/>
      <c r="R205" s="60"/>
      <c r="S205" s="60"/>
      <c r="T205" s="78">
        <f t="shared" ref="T205:T268" si="20">SUM(R205:S205)</f>
        <v>0</v>
      </c>
      <c r="U205" s="147"/>
      <c r="V205" s="77"/>
      <c r="W205" s="60"/>
      <c r="X205" s="60"/>
      <c r="Y205" s="60"/>
      <c r="Z205" s="60"/>
      <c r="AA205" s="78">
        <f t="shared" ref="AA205:AA268" si="21">SUM(Y205:Z205)</f>
        <v>0</v>
      </c>
      <c r="AB205" s="147"/>
      <c r="AC205" s="77"/>
      <c r="AD205" s="60"/>
      <c r="AE205" s="60"/>
      <c r="AF205" s="60"/>
      <c r="AG205" s="60"/>
      <c r="AH205" s="78">
        <f t="shared" ref="AH205:AH268" si="22">SUM(AF205:AG205)</f>
        <v>0</v>
      </c>
      <c r="AI205" s="147"/>
      <c r="AJ205" s="77"/>
      <c r="AK205" s="60"/>
      <c r="AL205" s="60"/>
      <c r="AM205" s="60"/>
      <c r="AN205" s="60"/>
      <c r="AO205" s="78">
        <f t="shared" ref="AO205:AO268" si="23">SUM(AM205:AN205)</f>
        <v>0</v>
      </c>
    </row>
    <row r="206" spans="1:41" x14ac:dyDescent="0.25">
      <c r="A206" s="70"/>
      <c r="B206" s="58"/>
      <c r="C206" s="58"/>
      <c r="D206" s="58"/>
      <c r="E206" s="58"/>
      <c r="F206" s="72">
        <f t="shared" si="18"/>
        <v>0</v>
      </c>
      <c r="G206" s="151"/>
      <c r="H206" s="77"/>
      <c r="I206" s="60"/>
      <c r="J206" s="60"/>
      <c r="K206" s="60"/>
      <c r="L206" s="60"/>
      <c r="M206" s="78">
        <f t="shared" si="19"/>
        <v>0</v>
      </c>
      <c r="N206" s="147"/>
      <c r="O206" s="77"/>
      <c r="P206" s="60"/>
      <c r="Q206" s="60"/>
      <c r="R206" s="60"/>
      <c r="S206" s="60"/>
      <c r="T206" s="78">
        <f t="shared" si="20"/>
        <v>0</v>
      </c>
      <c r="U206" s="147"/>
      <c r="V206" s="77"/>
      <c r="W206" s="60"/>
      <c r="X206" s="60"/>
      <c r="Y206" s="60"/>
      <c r="Z206" s="60"/>
      <c r="AA206" s="78">
        <f t="shared" si="21"/>
        <v>0</v>
      </c>
      <c r="AB206" s="147"/>
      <c r="AC206" s="77"/>
      <c r="AD206" s="60"/>
      <c r="AE206" s="60"/>
      <c r="AF206" s="60"/>
      <c r="AG206" s="60"/>
      <c r="AH206" s="78">
        <f t="shared" si="22"/>
        <v>0</v>
      </c>
      <c r="AI206" s="147"/>
      <c r="AJ206" s="77"/>
      <c r="AK206" s="60"/>
      <c r="AL206" s="60"/>
      <c r="AM206" s="60"/>
      <c r="AN206" s="60"/>
      <c r="AO206" s="78">
        <f t="shared" si="23"/>
        <v>0</v>
      </c>
    </row>
    <row r="207" spans="1:41" x14ac:dyDescent="0.25">
      <c r="A207" s="70"/>
      <c r="B207" s="58"/>
      <c r="C207" s="58"/>
      <c r="D207" s="58"/>
      <c r="E207" s="58"/>
      <c r="F207" s="72">
        <f t="shared" si="18"/>
        <v>0</v>
      </c>
      <c r="G207" s="151"/>
      <c r="H207" s="77"/>
      <c r="I207" s="60"/>
      <c r="J207" s="60"/>
      <c r="K207" s="60"/>
      <c r="L207" s="60"/>
      <c r="M207" s="78">
        <f t="shared" si="19"/>
        <v>0</v>
      </c>
      <c r="N207" s="147"/>
      <c r="O207" s="77"/>
      <c r="P207" s="60"/>
      <c r="Q207" s="60"/>
      <c r="R207" s="60"/>
      <c r="S207" s="60"/>
      <c r="T207" s="78">
        <f t="shared" si="20"/>
        <v>0</v>
      </c>
      <c r="U207" s="147"/>
      <c r="V207" s="77"/>
      <c r="W207" s="60"/>
      <c r="X207" s="60"/>
      <c r="Y207" s="60"/>
      <c r="Z207" s="60"/>
      <c r="AA207" s="78">
        <f t="shared" si="21"/>
        <v>0</v>
      </c>
      <c r="AB207" s="147"/>
      <c r="AC207" s="77"/>
      <c r="AD207" s="60"/>
      <c r="AE207" s="60"/>
      <c r="AF207" s="60"/>
      <c r="AG207" s="60"/>
      <c r="AH207" s="78">
        <f t="shared" si="22"/>
        <v>0</v>
      </c>
      <c r="AI207" s="147"/>
      <c r="AJ207" s="77"/>
      <c r="AK207" s="60"/>
      <c r="AL207" s="60"/>
      <c r="AM207" s="60"/>
      <c r="AN207" s="60"/>
      <c r="AO207" s="78">
        <f t="shared" si="23"/>
        <v>0</v>
      </c>
    </row>
    <row r="208" spans="1:41" x14ac:dyDescent="0.25">
      <c r="A208" s="70"/>
      <c r="B208" s="58"/>
      <c r="C208" s="58"/>
      <c r="D208" s="58"/>
      <c r="E208" s="58"/>
      <c r="F208" s="72">
        <f t="shared" si="18"/>
        <v>0</v>
      </c>
      <c r="G208" s="151"/>
      <c r="H208" s="77"/>
      <c r="I208" s="60"/>
      <c r="J208" s="60"/>
      <c r="K208" s="60"/>
      <c r="L208" s="60"/>
      <c r="M208" s="78">
        <f t="shared" si="19"/>
        <v>0</v>
      </c>
      <c r="N208" s="147"/>
      <c r="O208" s="77"/>
      <c r="P208" s="60"/>
      <c r="Q208" s="60"/>
      <c r="R208" s="60"/>
      <c r="S208" s="60"/>
      <c r="T208" s="78">
        <f t="shared" si="20"/>
        <v>0</v>
      </c>
      <c r="U208" s="147"/>
      <c r="V208" s="77"/>
      <c r="W208" s="60"/>
      <c r="X208" s="60"/>
      <c r="Y208" s="60"/>
      <c r="Z208" s="60"/>
      <c r="AA208" s="78">
        <f t="shared" si="21"/>
        <v>0</v>
      </c>
      <c r="AB208" s="147"/>
      <c r="AC208" s="77"/>
      <c r="AD208" s="60"/>
      <c r="AE208" s="60"/>
      <c r="AF208" s="60"/>
      <c r="AG208" s="60"/>
      <c r="AH208" s="78">
        <f t="shared" si="22"/>
        <v>0</v>
      </c>
      <c r="AI208" s="147"/>
      <c r="AJ208" s="77"/>
      <c r="AK208" s="60"/>
      <c r="AL208" s="60"/>
      <c r="AM208" s="60"/>
      <c r="AN208" s="60"/>
      <c r="AO208" s="78">
        <f t="shared" si="23"/>
        <v>0</v>
      </c>
    </row>
    <row r="209" spans="1:41" x14ac:dyDescent="0.25">
      <c r="A209" s="70"/>
      <c r="B209" s="58"/>
      <c r="C209" s="58"/>
      <c r="D209" s="58"/>
      <c r="E209" s="58"/>
      <c r="F209" s="72">
        <f t="shared" si="18"/>
        <v>0</v>
      </c>
      <c r="G209" s="151"/>
      <c r="H209" s="77"/>
      <c r="I209" s="60"/>
      <c r="J209" s="60"/>
      <c r="K209" s="60"/>
      <c r="L209" s="60"/>
      <c r="M209" s="78">
        <f t="shared" si="19"/>
        <v>0</v>
      </c>
      <c r="N209" s="147"/>
      <c r="O209" s="77"/>
      <c r="P209" s="60"/>
      <c r="Q209" s="60"/>
      <c r="R209" s="60"/>
      <c r="S209" s="60"/>
      <c r="T209" s="78">
        <f t="shared" si="20"/>
        <v>0</v>
      </c>
      <c r="U209" s="147"/>
      <c r="V209" s="77"/>
      <c r="W209" s="60"/>
      <c r="X209" s="60"/>
      <c r="Y209" s="60"/>
      <c r="Z209" s="60"/>
      <c r="AA209" s="78">
        <f t="shared" si="21"/>
        <v>0</v>
      </c>
      <c r="AB209" s="147"/>
      <c r="AC209" s="77"/>
      <c r="AD209" s="60"/>
      <c r="AE209" s="60"/>
      <c r="AF209" s="60"/>
      <c r="AG209" s="60"/>
      <c r="AH209" s="78">
        <f t="shared" si="22"/>
        <v>0</v>
      </c>
      <c r="AI209" s="147"/>
      <c r="AJ209" s="77"/>
      <c r="AK209" s="60"/>
      <c r="AL209" s="60"/>
      <c r="AM209" s="60"/>
      <c r="AN209" s="60"/>
      <c r="AO209" s="78">
        <f t="shared" si="23"/>
        <v>0</v>
      </c>
    </row>
    <row r="210" spans="1:41" x14ac:dyDescent="0.25">
      <c r="A210" s="70"/>
      <c r="B210" s="58"/>
      <c r="C210" s="58"/>
      <c r="D210" s="58"/>
      <c r="E210" s="58"/>
      <c r="F210" s="72">
        <f t="shared" si="18"/>
        <v>0</v>
      </c>
      <c r="G210" s="151"/>
      <c r="H210" s="77"/>
      <c r="I210" s="60"/>
      <c r="J210" s="60"/>
      <c r="K210" s="60"/>
      <c r="L210" s="60"/>
      <c r="M210" s="78">
        <f t="shared" si="19"/>
        <v>0</v>
      </c>
      <c r="N210" s="147"/>
      <c r="O210" s="77"/>
      <c r="P210" s="60"/>
      <c r="Q210" s="60"/>
      <c r="R210" s="60"/>
      <c r="S210" s="60"/>
      <c r="T210" s="78">
        <f t="shared" si="20"/>
        <v>0</v>
      </c>
      <c r="U210" s="147"/>
      <c r="V210" s="77"/>
      <c r="W210" s="60"/>
      <c r="X210" s="60"/>
      <c r="Y210" s="60"/>
      <c r="Z210" s="60"/>
      <c r="AA210" s="78">
        <f t="shared" si="21"/>
        <v>0</v>
      </c>
      <c r="AB210" s="147"/>
      <c r="AC210" s="77"/>
      <c r="AD210" s="60"/>
      <c r="AE210" s="60"/>
      <c r="AF210" s="60"/>
      <c r="AG210" s="60"/>
      <c r="AH210" s="78">
        <f t="shared" si="22"/>
        <v>0</v>
      </c>
      <c r="AI210" s="147"/>
      <c r="AJ210" s="77"/>
      <c r="AK210" s="60"/>
      <c r="AL210" s="60"/>
      <c r="AM210" s="60"/>
      <c r="AN210" s="60"/>
      <c r="AO210" s="78">
        <f t="shared" si="23"/>
        <v>0</v>
      </c>
    </row>
    <row r="211" spans="1:41" x14ac:dyDescent="0.25">
      <c r="A211" s="70"/>
      <c r="B211" s="58"/>
      <c r="C211" s="58"/>
      <c r="D211" s="58"/>
      <c r="E211" s="58"/>
      <c r="F211" s="72">
        <f t="shared" si="18"/>
        <v>0</v>
      </c>
      <c r="G211" s="151"/>
      <c r="H211" s="77"/>
      <c r="I211" s="60"/>
      <c r="J211" s="60"/>
      <c r="K211" s="60"/>
      <c r="L211" s="60"/>
      <c r="M211" s="78">
        <f t="shared" si="19"/>
        <v>0</v>
      </c>
      <c r="N211" s="147"/>
      <c r="O211" s="77"/>
      <c r="P211" s="60"/>
      <c r="Q211" s="60"/>
      <c r="R211" s="60"/>
      <c r="S211" s="60"/>
      <c r="T211" s="78">
        <f t="shared" si="20"/>
        <v>0</v>
      </c>
      <c r="U211" s="147"/>
      <c r="V211" s="77"/>
      <c r="W211" s="60"/>
      <c r="X211" s="60"/>
      <c r="Y211" s="60"/>
      <c r="Z211" s="60"/>
      <c r="AA211" s="78">
        <f t="shared" si="21"/>
        <v>0</v>
      </c>
      <c r="AB211" s="147"/>
      <c r="AC211" s="77"/>
      <c r="AD211" s="60"/>
      <c r="AE211" s="60"/>
      <c r="AF211" s="60"/>
      <c r="AG211" s="60"/>
      <c r="AH211" s="78">
        <f t="shared" si="22"/>
        <v>0</v>
      </c>
      <c r="AI211" s="147"/>
      <c r="AJ211" s="77"/>
      <c r="AK211" s="60"/>
      <c r="AL211" s="60"/>
      <c r="AM211" s="60"/>
      <c r="AN211" s="60"/>
      <c r="AO211" s="78">
        <f t="shared" si="23"/>
        <v>0</v>
      </c>
    </row>
    <row r="212" spans="1:41" x14ac:dyDescent="0.25">
      <c r="A212" s="70"/>
      <c r="B212" s="58"/>
      <c r="C212" s="58"/>
      <c r="D212" s="58"/>
      <c r="E212" s="58"/>
      <c r="F212" s="72">
        <f t="shared" si="18"/>
        <v>0</v>
      </c>
      <c r="G212" s="151"/>
      <c r="H212" s="77"/>
      <c r="I212" s="60"/>
      <c r="J212" s="60"/>
      <c r="K212" s="60"/>
      <c r="L212" s="60"/>
      <c r="M212" s="78">
        <f t="shared" si="19"/>
        <v>0</v>
      </c>
      <c r="N212" s="147"/>
      <c r="O212" s="77"/>
      <c r="P212" s="60"/>
      <c r="Q212" s="60"/>
      <c r="R212" s="60"/>
      <c r="S212" s="60"/>
      <c r="T212" s="78">
        <f t="shared" si="20"/>
        <v>0</v>
      </c>
      <c r="U212" s="147"/>
      <c r="V212" s="77"/>
      <c r="W212" s="60"/>
      <c r="X212" s="60"/>
      <c r="Y212" s="60"/>
      <c r="Z212" s="60"/>
      <c r="AA212" s="78">
        <f t="shared" si="21"/>
        <v>0</v>
      </c>
      <c r="AB212" s="147"/>
      <c r="AC212" s="77"/>
      <c r="AD212" s="60"/>
      <c r="AE212" s="60"/>
      <c r="AF212" s="60"/>
      <c r="AG212" s="60"/>
      <c r="AH212" s="78">
        <f t="shared" si="22"/>
        <v>0</v>
      </c>
      <c r="AI212" s="147"/>
      <c r="AJ212" s="77"/>
      <c r="AK212" s="60"/>
      <c r="AL212" s="60"/>
      <c r="AM212" s="60"/>
      <c r="AN212" s="60"/>
      <c r="AO212" s="78">
        <f t="shared" si="23"/>
        <v>0</v>
      </c>
    </row>
    <row r="213" spans="1:41" x14ac:dyDescent="0.25">
      <c r="A213" s="70"/>
      <c r="B213" s="58"/>
      <c r="C213" s="58"/>
      <c r="D213" s="58"/>
      <c r="E213" s="58"/>
      <c r="F213" s="72">
        <f t="shared" si="18"/>
        <v>0</v>
      </c>
      <c r="G213" s="151"/>
      <c r="H213" s="77"/>
      <c r="I213" s="60"/>
      <c r="J213" s="60"/>
      <c r="K213" s="60"/>
      <c r="L213" s="60"/>
      <c r="M213" s="78">
        <f t="shared" si="19"/>
        <v>0</v>
      </c>
      <c r="N213" s="147"/>
      <c r="O213" s="77"/>
      <c r="P213" s="60"/>
      <c r="Q213" s="60"/>
      <c r="R213" s="60"/>
      <c r="S213" s="60"/>
      <c r="T213" s="78">
        <f t="shared" si="20"/>
        <v>0</v>
      </c>
      <c r="U213" s="147"/>
      <c r="V213" s="77"/>
      <c r="W213" s="60"/>
      <c r="X213" s="60"/>
      <c r="Y213" s="60"/>
      <c r="Z213" s="60"/>
      <c r="AA213" s="78">
        <f t="shared" si="21"/>
        <v>0</v>
      </c>
      <c r="AB213" s="147"/>
      <c r="AC213" s="77"/>
      <c r="AD213" s="60"/>
      <c r="AE213" s="60"/>
      <c r="AF213" s="60"/>
      <c r="AG213" s="60"/>
      <c r="AH213" s="78">
        <f t="shared" si="22"/>
        <v>0</v>
      </c>
      <c r="AI213" s="147"/>
      <c r="AJ213" s="77"/>
      <c r="AK213" s="60"/>
      <c r="AL213" s="60"/>
      <c r="AM213" s="60"/>
      <c r="AN213" s="60"/>
      <c r="AO213" s="78">
        <f t="shared" si="23"/>
        <v>0</v>
      </c>
    </row>
    <row r="214" spans="1:41" x14ac:dyDescent="0.25">
      <c r="A214" s="70"/>
      <c r="B214" s="58"/>
      <c r="C214" s="58"/>
      <c r="D214" s="58"/>
      <c r="E214" s="58"/>
      <c r="F214" s="72">
        <f t="shared" si="18"/>
        <v>0</v>
      </c>
      <c r="G214" s="151"/>
      <c r="H214" s="77"/>
      <c r="I214" s="60"/>
      <c r="J214" s="60"/>
      <c r="K214" s="60"/>
      <c r="L214" s="60"/>
      <c r="M214" s="78">
        <f t="shared" si="19"/>
        <v>0</v>
      </c>
      <c r="N214" s="147"/>
      <c r="O214" s="77"/>
      <c r="P214" s="60"/>
      <c r="Q214" s="60"/>
      <c r="R214" s="60"/>
      <c r="S214" s="60"/>
      <c r="T214" s="78">
        <f t="shared" si="20"/>
        <v>0</v>
      </c>
      <c r="U214" s="147"/>
      <c r="V214" s="77"/>
      <c r="W214" s="60"/>
      <c r="X214" s="60"/>
      <c r="Y214" s="60"/>
      <c r="Z214" s="60"/>
      <c r="AA214" s="78">
        <f t="shared" si="21"/>
        <v>0</v>
      </c>
      <c r="AB214" s="147"/>
      <c r="AC214" s="77"/>
      <c r="AD214" s="60"/>
      <c r="AE214" s="60"/>
      <c r="AF214" s="60"/>
      <c r="AG214" s="60"/>
      <c r="AH214" s="78">
        <f t="shared" si="22"/>
        <v>0</v>
      </c>
      <c r="AI214" s="147"/>
      <c r="AJ214" s="77"/>
      <c r="AK214" s="60"/>
      <c r="AL214" s="60"/>
      <c r="AM214" s="60"/>
      <c r="AN214" s="60"/>
      <c r="AO214" s="78">
        <f t="shared" si="23"/>
        <v>0</v>
      </c>
    </row>
    <row r="215" spans="1:41" x14ac:dyDescent="0.25">
      <c r="A215" s="70"/>
      <c r="B215" s="58"/>
      <c r="C215" s="58"/>
      <c r="D215" s="58"/>
      <c r="E215" s="58"/>
      <c r="F215" s="72">
        <f t="shared" si="18"/>
        <v>0</v>
      </c>
      <c r="G215" s="151"/>
      <c r="H215" s="77"/>
      <c r="I215" s="60"/>
      <c r="J215" s="60"/>
      <c r="K215" s="60"/>
      <c r="L215" s="60"/>
      <c r="M215" s="78">
        <f t="shared" si="19"/>
        <v>0</v>
      </c>
      <c r="N215" s="147"/>
      <c r="O215" s="77"/>
      <c r="P215" s="60"/>
      <c r="Q215" s="60"/>
      <c r="R215" s="60"/>
      <c r="S215" s="60"/>
      <c r="T215" s="78">
        <f t="shared" si="20"/>
        <v>0</v>
      </c>
      <c r="U215" s="147"/>
      <c r="V215" s="77"/>
      <c r="W215" s="60"/>
      <c r="X215" s="60"/>
      <c r="Y215" s="60"/>
      <c r="Z215" s="60"/>
      <c r="AA215" s="78">
        <f t="shared" si="21"/>
        <v>0</v>
      </c>
      <c r="AB215" s="147"/>
      <c r="AC215" s="77"/>
      <c r="AD215" s="60"/>
      <c r="AE215" s="60"/>
      <c r="AF215" s="60"/>
      <c r="AG215" s="60"/>
      <c r="AH215" s="78">
        <f t="shared" si="22"/>
        <v>0</v>
      </c>
      <c r="AI215" s="147"/>
      <c r="AJ215" s="77"/>
      <c r="AK215" s="60"/>
      <c r="AL215" s="60"/>
      <c r="AM215" s="60"/>
      <c r="AN215" s="60"/>
      <c r="AO215" s="78">
        <f t="shared" si="23"/>
        <v>0</v>
      </c>
    </row>
    <row r="216" spans="1:41" x14ac:dyDescent="0.25">
      <c r="A216" s="70"/>
      <c r="B216" s="58"/>
      <c r="C216" s="58"/>
      <c r="D216" s="58"/>
      <c r="E216" s="58"/>
      <c r="F216" s="72">
        <f t="shared" si="18"/>
        <v>0</v>
      </c>
      <c r="G216" s="151"/>
      <c r="H216" s="77"/>
      <c r="I216" s="60"/>
      <c r="J216" s="60"/>
      <c r="K216" s="60"/>
      <c r="L216" s="60"/>
      <c r="M216" s="78">
        <f t="shared" si="19"/>
        <v>0</v>
      </c>
      <c r="N216" s="147"/>
      <c r="O216" s="77"/>
      <c r="P216" s="60"/>
      <c r="Q216" s="60"/>
      <c r="R216" s="60"/>
      <c r="S216" s="60"/>
      <c r="T216" s="78">
        <f t="shared" si="20"/>
        <v>0</v>
      </c>
      <c r="U216" s="147"/>
      <c r="V216" s="77"/>
      <c r="W216" s="60"/>
      <c r="X216" s="60"/>
      <c r="Y216" s="60"/>
      <c r="Z216" s="60"/>
      <c r="AA216" s="78">
        <f t="shared" si="21"/>
        <v>0</v>
      </c>
      <c r="AB216" s="147"/>
      <c r="AC216" s="77"/>
      <c r="AD216" s="60"/>
      <c r="AE216" s="60"/>
      <c r="AF216" s="60"/>
      <c r="AG216" s="60"/>
      <c r="AH216" s="78">
        <f t="shared" si="22"/>
        <v>0</v>
      </c>
      <c r="AI216" s="147"/>
      <c r="AJ216" s="77"/>
      <c r="AK216" s="60"/>
      <c r="AL216" s="60"/>
      <c r="AM216" s="60"/>
      <c r="AN216" s="60"/>
      <c r="AO216" s="78">
        <f t="shared" si="23"/>
        <v>0</v>
      </c>
    </row>
    <row r="217" spans="1:41" x14ac:dyDescent="0.25">
      <c r="A217" s="70"/>
      <c r="B217" s="58"/>
      <c r="C217" s="58"/>
      <c r="D217" s="58"/>
      <c r="E217" s="58"/>
      <c r="F217" s="72">
        <f t="shared" si="18"/>
        <v>0</v>
      </c>
      <c r="G217" s="151"/>
      <c r="H217" s="77"/>
      <c r="I217" s="60"/>
      <c r="J217" s="60"/>
      <c r="K217" s="60"/>
      <c r="L217" s="60"/>
      <c r="M217" s="78">
        <f t="shared" si="19"/>
        <v>0</v>
      </c>
      <c r="N217" s="147"/>
      <c r="O217" s="77"/>
      <c r="P217" s="60"/>
      <c r="Q217" s="60"/>
      <c r="R217" s="60"/>
      <c r="S217" s="60"/>
      <c r="T217" s="78">
        <f t="shared" si="20"/>
        <v>0</v>
      </c>
      <c r="U217" s="147"/>
      <c r="V217" s="77"/>
      <c r="W217" s="60"/>
      <c r="X217" s="60"/>
      <c r="Y217" s="60"/>
      <c r="Z217" s="60"/>
      <c r="AA217" s="78">
        <f t="shared" si="21"/>
        <v>0</v>
      </c>
      <c r="AB217" s="147"/>
      <c r="AC217" s="77"/>
      <c r="AD217" s="60"/>
      <c r="AE217" s="60"/>
      <c r="AF217" s="60"/>
      <c r="AG217" s="60"/>
      <c r="AH217" s="78">
        <f t="shared" si="22"/>
        <v>0</v>
      </c>
      <c r="AI217" s="147"/>
      <c r="AJ217" s="77"/>
      <c r="AK217" s="60"/>
      <c r="AL217" s="60"/>
      <c r="AM217" s="60"/>
      <c r="AN217" s="60"/>
      <c r="AO217" s="78">
        <f t="shared" si="23"/>
        <v>0</v>
      </c>
    </row>
    <row r="218" spans="1:41" x14ac:dyDescent="0.25">
      <c r="A218" s="70"/>
      <c r="B218" s="58"/>
      <c r="C218" s="58"/>
      <c r="D218" s="58"/>
      <c r="E218" s="58"/>
      <c r="F218" s="72">
        <f t="shared" si="18"/>
        <v>0</v>
      </c>
      <c r="G218" s="151"/>
      <c r="H218" s="77"/>
      <c r="I218" s="60"/>
      <c r="J218" s="60"/>
      <c r="K218" s="60"/>
      <c r="L218" s="60"/>
      <c r="M218" s="78">
        <f t="shared" si="19"/>
        <v>0</v>
      </c>
      <c r="N218" s="147"/>
      <c r="O218" s="77"/>
      <c r="P218" s="60"/>
      <c r="Q218" s="60"/>
      <c r="R218" s="60"/>
      <c r="S218" s="60"/>
      <c r="T218" s="78">
        <f t="shared" si="20"/>
        <v>0</v>
      </c>
      <c r="U218" s="147"/>
      <c r="V218" s="77"/>
      <c r="W218" s="60"/>
      <c r="X218" s="60"/>
      <c r="Y218" s="60"/>
      <c r="Z218" s="60"/>
      <c r="AA218" s="78">
        <f t="shared" si="21"/>
        <v>0</v>
      </c>
      <c r="AB218" s="147"/>
      <c r="AC218" s="77"/>
      <c r="AD218" s="60"/>
      <c r="AE218" s="60"/>
      <c r="AF218" s="60"/>
      <c r="AG218" s="60"/>
      <c r="AH218" s="78">
        <f t="shared" si="22"/>
        <v>0</v>
      </c>
      <c r="AI218" s="147"/>
      <c r="AJ218" s="77"/>
      <c r="AK218" s="60"/>
      <c r="AL218" s="60"/>
      <c r="AM218" s="60"/>
      <c r="AN218" s="60"/>
      <c r="AO218" s="78">
        <f t="shared" si="23"/>
        <v>0</v>
      </c>
    </row>
    <row r="219" spans="1:41" x14ac:dyDescent="0.25">
      <c r="A219" s="70"/>
      <c r="B219" s="58"/>
      <c r="C219" s="58"/>
      <c r="D219" s="58"/>
      <c r="E219" s="58"/>
      <c r="F219" s="72">
        <f t="shared" si="18"/>
        <v>0</v>
      </c>
      <c r="G219" s="151"/>
      <c r="H219" s="77"/>
      <c r="I219" s="60"/>
      <c r="J219" s="60"/>
      <c r="K219" s="60"/>
      <c r="L219" s="60"/>
      <c r="M219" s="78">
        <f t="shared" si="19"/>
        <v>0</v>
      </c>
      <c r="N219" s="147"/>
      <c r="O219" s="77"/>
      <c r="P219" s="60"/>
      <c r="Q219" s="60"/>
      <c r="R219" s="60"/>
      <c r="S219" s="60"/>
      <c r="T219" s="78">
        <f t="shared" si="20"/>
        <v>0</v>
      </c>
      <c r="U219" s="147"/>
      <c r="V219" s="77"/>
      <c r="W219" s="60"/>
      <c r="X219" s="60"/>
      <c r="Y219" s="60"/>
      <c r="Z219" s="60"/>
      <c r="AA219" s="78">
        <f t="shared" si="21"/>
        <v>0</v>
      </c>
      <c r="AB219" s="147"/>
      <c r="AC219" s="77"/>
      <c r="AD219" s="60"/>
      <c r="AE219" s="60"/>
      <c r="AF219" s="60"/>
      <c r="AG219" s="60"/>
      <c r="AH219" s="78">
        <f t="shared" si="22"/>
        <v>0</v>
      </c>
      <c r="AI219" s="147"/>
      <c r="AJ219" s="77"/>
      <c r="AK219" s="60"/>
      <c r="AL219" s="60"/>
      <c r="AM219" s="60"/>
      <c r="AN219" s="60"/>
      <c r="AO219" s="78">
        <f t="shared" si="23"/>
        <v>0</v>
      </c>
    </row>
    <row r="220" spans="1:41" x14ac:dyDescent="0.25">
      <c r="A220" s="70"/>
      <c r="B220" s="58"/>
      <c r="C220" s="58"/>
      <c r="D220" s="58"/>
      <c r="E220" s="58"/>
      <c r="F220" s="72">
        <f t="shared" si="18"/>
        <v>0</v>
      </c>
      <c r="G220" s="151"/>
      <c r="H220" s="77"/>
      <c r="I220" s="60"/>
      <c r="J220" s="60"/>
      <c r="K220" s="60"/>
      <c r="L220" s="60"/>
      <c r="M220" s="78">
        <f t="shared" si="19"/>
        <v>0</v>
      </c>
      <c r="N220" s="147"/>
      <c r="O220" s="77"/>
      <c r="P220" s="60"/>
      <c r="Q220" s="60"/>
      <c r="R220" s="60"/>
      <c r="S220" s="60"/>
      <c r="T220" s="78">
        <f t="shared" si="20"/>
        <v>0</v>
      </c>
      <c r="U220" s="147"/>
      <c r="V220" s="77"/>
      <c r="W220" s="60"/>
      <c r="X220" s="60"/>
      <c r="Y220" s="60"/>
      <c r="Z220" s="60"/>
      <c r="AA220" s="78">
        <f t="shared" si="21"/>
        <v>0</v>
      </c>
      <c r="AB220" s="147"/>
      <c r="AC220" s="77"/>
      <c r="AD220" s="60"/>
      <c r="AE220" s="60"/>
      <c r="AF220" s="60"/>
      <c r="AG220" s="60"/>
      <c r="AH220" s="78">
        <f t="shared" si="22"/>
        <v>0</v>
      </c>
      <c r="AI220" s="147"/>
      <c r="AJ220" s="77"/>
      <c r="AK220" s="60"/>
      <c r="AL220" s="60"/>
      <c r="AM220" s="60"/>
      <c r="AN220" s="60"/>
      <c r="AO220" s="78">
        <f t="shared" si="23"/>
        <v>0</v>
      </c>
    </row>
    <row r="221" spans="1:41" x14ac:dyDescent="0.25">
      <c r="A221" s="70"/>
      <c r="B221" s="58"/>
      <c r="C221" s="58"/>
      <c r="D221" s="58"/>
      <c r="E221" s="58"/>
      <c r="F221" s="72">
        <f t="shared" si="18"/>
        <v>0</v>
      </c>
      <c r="G221" s="151"/>
      <c r="H221" s="77"/>
      <c r="I221" s="60"/>
      <c r="J221" s="60"/>
      <c r="K221" s="60"/>
      <c r="L221" s="60"/>
      <c r="M221" s="78">
        <f t="shared" si="19"/>
        <v>0</v>
      </c>
      <c r="N221" s="147"/>
      <c r="O221" s="77"/>
      <c r="P221" s="60"/>
      <c r="Q221" s="60"/>
      <c r="R221" s="60"/>
      <c r="S221" s="60"/>
      <c r="T221" s="78">
        <f t="shared" si="20"/>
        <v>0</v>
      </c>
      <c r="U221" s="147"/>
      <c r="V221" s="77"/>
      <c r="W221" s="60"/>
      <c r="X221" s="60"/>
      <c r="Y221" s="60"/>
      <c r="Z221" s="60"/>
      <c r="AA221" s="78">
        <f t="shared" si="21"/>
        <v>0</v>
      </c>
      <c r="AB221" s="147"/>
      <c r="AC221" s="77"/>
      <c r="AD221" s="60"/>
      <c r="AE221" s="60"/>
      <c r="AF221" s="60"/>
      <c r="AG221" s="60"/>
      <c r="AH221" s="78">
        <f t="shared" si="22"/>
        <v>0</v>
      </c>
      <c r="AI221" s="147"/>
      <c r="AJ221" s="77"/>
      <c r="AK221" s="60"/>
      <c r="AL221" s="60"/>
      <c r="AM221" s="60"/>
      <c r="AN221" s="60"/>
      <c r="AO221" s="78">
        <f t="shared" si="23"/>
        <v>0</v>
      </c>
    </row>
    <row r="222" spans="1:41" x14ac:dyDescent="0.25">
      <c r="A222" s="70"/>
      <c r="B222" s="58"/>
      <c r="C222" s="58"/>
      <c r="D222" s="58"/>
      <c r="E222" s="58"/>
      <c r="F222" s="72">
        <f t="shared" si="18"/>
        <v>0</v>
      </c>
      <c r="G222" s="151"/>
      <c r="H222" s="77"/>
      <c r="I222" s="60"/>
      <c r="J222" s="60"/>
      <c r="K222" s="60"/>
      <c r="L222" s="60"/>
      <c r="M222" s="78">
        <f t="shared" si="19"/>
        <v>0</v>
      </c>
      <c r="N222" s="147"/>
      <c r="O222" s="77"/>
      <c r="P222" s="60"/>
      <c r="Q222" s="60"/>
      <c r="R222" s="60"/>
      <c r="S222" s="60"/>
      <c r="T222" s="78">
        <f t="shared" si="20"/>
        <v>0</v>
      </c>
      <c r="U222" s="147"/>
      <c r="V222" s="77"/>
      <c r="W222" s="60"/>
      <c r="X222" s="60"/>
      <c r="Y222" s="60"/>
      <c r="Z222" s="60"/>
      <c r="AA222" s="78">
        <f t="shared" si="21"/>
        <v>0</v>
      </c>
      <c r="AB222" s="147"/>
      <c r="AC222" s="77"/>
      <c r="AD222" s="60"/>
      <c r="AE222" s="60"/>
      <c r="AF222" s="60"/>
      <c r="AG222" s="60"/>
      <c r="AH222" s="78">
        <f t="shared" si="22"/>
        <v>0</v>
      </c>
      <c r="AI222" s="147"/>
      <c r="AJ222" s="77"/>
      <c r="AK222" s="60"/>
      <c r="AL222" s="60"/>
      <c r="AM222" s="60"/>
      <c r="AN222" s="60"/>
      <c r="AO222" s="78">
        <f t="shared" si="23"/>
        <v>0</v>
      </c>
    </row>
    <row r="223" spans="1:41" x14ac:dyDescent="0.25">
      <c r="A223" s="70"/>
      <c r="B223" s="58"/>
      <c r="C223" s="58"/>
      <c r="D223" s="58"/>
      <c r="E223" s="58"/>
      <c r="F223" s="72">
        <f t="shared" si="18"/>
        <v>0</v>
      </c>
      <c r="G223" s="151"/>
      <c r="H223" s="77"/>
      <c r="I223" s="60"/>
      <c r="J223" s="60"/>
      <c r="K223" s="60"/>
      <c r="L223" s="60"/>
      <c r="M223" s="78">
        <f t="shared" si="19"/>
        <v>0</v>
      </c>
      <c r="N223" s="147"/>
      <c r="O223" s="77"/>
      <c r="P223" s="60"/>
      <c r="Q223" s="60"/>
      <c r="R223" s="60"/>
      <c r="S223" s="60"/>
      <c r="T223" s="78">
        <f t="shared" si="20"/>
        <v>0</v>
      </c>
      <c r="U223" s="147"/>
      <c r="V223" s="77"/>
      <c r="W223" s="60"/>
      <c r="X223" s="60"/>
      <c r="Y223" s="60"/>
      <c r="Z223" s="60"/>
      <c r="AA223" s="78">
        <f t="shared" si="21"/>
        <v>0</v>
      </c>
      <c r="AB223" s="147"/>
      <c r="AC223" s="77"/>
      <c r="AD223" s="60"/>
      <c r="AE223" s="60"/>
      <c r="AF223" s="60"/>
      <c r="AG223" s="60"/>
      <c r="AH223" s="78">
        <f t="shared" si="22"/>
        <v>0</v>
      </c>
      <c r="AI223" s="147"/>
      <c r="AJ223" s="77"/>
      <c r="AK223" s="60"/>
      <c r="AL223" s="60"/>
      <c r="AM223" s="60"/>
      <c r="AN223" s="60"/>
      <c r="AO223" s="78">
        <f t="shared" si="23"/>
        <v>0</v>
      </c>
    </row>
    <row r="224" spans="1:41" x14ac:dyDescent="0.25">
      <c r="A224" s="70"/>
      <c r="B224" s="58"/>
      <c r="C224" s="58"/>
      <c r="D224" s="58"/>
      <c r="E224" s="58"/>
      <c r="F224" s="72">
        <f t="shared" si="18"/>
        <v>0</v>
      </c>
      <c r="G224" s="151"/>
      <c r="H224" s="77"/>
      <c r="I224" s="60"/>
      <c r="J224" s="60"/>
      <c r="K224" s="60"/>
      <c r="L224" s="60"/>
      <c r="M224" s="78">
        <f t="shared" si="19"/>
        <v>0</v>
      </c>
      <c r="N224" s="147"/>
      <c r="O224" s="77"/>
      <c r="P224" s="60"/>
      <c r="Q224" s="60"/>
      <c r="R224" s="60"/>
      <c r="S224" s="60"/>
      <c r="T224" s="78">
        <f t="shared" si="20"/>
        <v>0</v>
      </c>
      <c r="U224" s="147"/>
      <c r="V224" s="77"/>
      <c r="W224" s="60"/>
      <c r="X224" s="60"/>
      <c r="Y224" s="60"/>
      <c r="Z224" s="60"/>
      <c r="AA224" s="78">
        <f t="shared" si="21"/>
        <v>0</v>
      </c>
      <c r="AB224" s="147"/>
      <c r="AC224" s="77"/>
      <c r="AD224" s="60"/>
      <c r="AE224" s="60"/>
      <c r="AF224" s="60"/>
      <c r="AG224" s="60"/>
      <c r="AH224" s="78">
        <f t="shared" si="22"/>
        <v>0</v>
      </c>
      <c r="AI224" s="147"/>
      <c r="AJ224" s="77"/>
      <c r="AK224" s="60"/>
      <c r="AL224" s="60"/>
      <c r="AM224" s="60"/>
      <c r="AN224" s="60"/>
      <c r="AO224" s="78">
        <f t="shared" si="23"/>
        <v>0</v>
      </c>
    </row>
    <row r="225" spans="1:41" x14ac:dyDescent="0.25">
      <c r="A225" s="70"/>
      <c r="B225" s="58"/>
      <c r="C225" s="58"/>
      <c r="D225" s="58"/>
      <c r="E225" s="58"/>
      <c r="F225" s="72">
        <f t="shared" si="18"/>
        <v>0</v>
      </c>
      <c r="G225" s="151"/>
      <c r="H225" s="77"/>
      <c r="I225" s="60"/>
      <c r="J225" s="60"/>
      <c r="K225" s="60"/>
      <c r="L225" s="60"/>
      <c r="M225" s="78">
        <f t="shared" si="19"/>
        <v>0</v>
      </c>
      <c r="N225" s="147"/>
      <c r="O225" s="77"/>
      <c r="P225" s="60"/>
      <c r="Q225" s="60"/>
      <c r="R225" s="60"/>
      <c r="S225" s="60"/>
      <c r="T225" s="78">
        <f t="shared" si="20"/>
        <v>0</v>
      </c>
      <c r="U225" s="147"/>
      <c r="V225" s="77"/>
      <c r="W225" s="60"/>
      <c r="X225" s="60"/>
      <c r="Y225" s="60"/>
      <c r="Z225" s="60"/>
      <c r="AA225" s="78">
        <f t="shared" si="21"/>
        <v>0</v>
      </c>
      <c r="AB225" s="147"/>
      <c r="AC225" s="77"/>
      <c r="AD225" s="60"/>
      <c r="AE225" s="60"/>
      <c r="AF225" s="60"/>
      <c r="AG225" s="60"/>
      <c r="AH225" s="78">
        <f t="shared" si="22"/>
        <v>0</v>
      </c>
      <c r="AI225" s="147"/>
      <c r="AJ225" s="77"/>
      <c r="AK225" s="60"/>
      <c r="AL225" s="60"/>
      <c r="AM225" s="60"/>
      <c r="AN225" s="60"/>
      <c r="AO225" s="78">
        <f t="shared" si="23"/>
        <v>0</v>
      </c>
    </row>
    <row r="226" spans="1:41" x14ac:dyDescent="0.25">
      <c r="A226" s="70"/>
      <c r="B226" s="58"/>
      <c r="C226" s="58"/>
      <c r="D226" s="58"/>
      <c r="E226" s="58"/>
      <c r="F226" s="72">
        <f t="shared" si="18"/>
        <v>0</v>
      </c>
      <c r="G226" s="151"/>
      <c r="H226" s="77"/>
      <c r="I226" s="60"/>
      <c r="J226" s="60"/>
      <c r="K226" s="60"/>
      <c r="L226" s="60"/>
      <c r="M226" s="78">
        <f t="shared" si="19"/>
        <v>0</v>
      </c>
      <c r="N226" s="147"/>
      <c r="O226" s="77"/>
      <c r="P226" s="60"/>
      <c r="Q226" s="60"/>
      <c r="R226" s="60"/>
      <c r="S226" s="60"/>
      <c r="T226" s="78">
        <f t="shared" si="20"/>
        <v>0</v>
      </c>
      <c r="U226" s="147"/>
      <c r="V226" s="77"/>
      <c r="W226" s="60"/>
      <c r="X226" s="60"/>
      <c r="Y226" s="60"/>
      <c r="Z226" s="60"/>
      <c r="AA226" s="78">
        <f t="shared" si="21"/>
        <v>0</v>
      </c>
      <c r="AB226" s="147"/>
      <c r="AC226" s="77"/>
      <c r="AD226" s="60"/>
      <c r="AE226" s="60"/>
      <c r="AF226" s="60"/>
      <c r="AG226" s="60"/>
      <c r="AH226" s="78">
        <f t="shared" si="22"/>
        <v>0</v>
      </c>
      <c r="AI226" s="147"/>
      <c r="AJ226" s="77"/>
      <c r="AK226" s="60"/>
      <c r="AL226" s="60"/>
      <c r="AM226" s="60"/>
      <c r="AN226" s="60"/>
      <c r="AO226" s="78">
        <f t="shared" si="23"/>
        <v>0</v>
      </c>
    </row>
    <row r="227" spans="1:41" x14ac:dyDescent="0.25">
      <c r="A227" s="70"/>
      <c r="B227" s="58"/>
      <c r="C227" s="58"/>
      <c r="D227" s="58"/>
      <c r="E227" s="58"/>
      <c r="F227" s="72">
        <f t="shared" si="18"/>
        <v>0</v>
      </c>
      <c r="G227" s="151"/>
      <c r="H227" s="77"/>
      <c r="I227" s="60"/>
      <c r="J227" s="60"/>
      <c r="K227" s="60"/>
      <c r="L227" s="60"/>
      <c r="M227" s="78">
        <f t="shared" si="19"/>
        <v>0</v>
      </c>
      <c r="N227" s="147"/>
      <c r="O227" s="77"/>
      <c r="P227" s="60"/>
      <c r="Q227" s="60"/>
      <c r="R227" s="60"/>
      <c r="S227" s="60"/>
      <c r="T227" s="78">
        <f t="shared" si="20"/>
        <v>0</v>
      </c>
      <c r="U227" s="147"/>
      <c r="V227" s="77"/>
      <c r="W227" s="60"/>
      <c r="X227" s="60"/>
      <c r="Y227" s="60"/>
      <c r="Z227" s="60"/>
      <c r="AA227" s="78">
        <f t="shared" si="21"/>
        <v>0</v>
      </c>
      <c r="AB227" s="147"/>
      <c r="AC227" s="77"/>
      <c r="AD227" s="60"/>
      <c r="AE227" s="60"/>
      <c r="AF227" s="60"/>
      <c r="AG227" s="60"/>
      <c r="AH227" s="78">
        <f t="shared" si="22"/>
        <v>0</v>
      </c>
      <c r="AI227" s="147"/>
      <c r="AJ227" s="77"/>
      <c r="AK227" s="60"/>
      <c r="AL227" s="60"/>
      <c r="AM227" s="60"/>
      <c r="AN227" s="60"/>
      <c r="AO227" s="78">
        <f t="shared" si="23"/>
        <v>0</v>
      </c>
    </row>
    <row r="228" spans="1:41" x14ac:dyDescent="0.25">
      <c r="A228" s="70"/>
      <c r="B228" s="58"/>
      <c r="C228" s="58"/>
      <c r="D228" s="58"/>
      <c r="E228" s="58"/>
      <c r="F228" s="72">
        <f t="shared" si="18"/>
        <v>0</v>
      </c>
      <c r="G228" s="151"/>
      <c r="H228" s="77"/>
      <c r="I228" s="60"/>
      <c r="J228" s="60"/>
      <c r="K228" s="60"/>
      <c r="L228" s="60"/>
      <c r="M228" s="78">
        <f t="shared" si="19"/>
        <v>0</v>
      </c>
      <c r="N228" s="147"/>
      <c r="O228" s="77"/>
      <c r="P228" s="60"/>
      <c r="Q228" s="60"/>
      <c r="R228" s="60"/>
      <c r="S228" s="60"/>
      <c r="T228" s="78">
        <f t="shared" si="20"/>
        <v>0</v>
      </c>
      <c r="U228" s="147"/>
      <c r="V228" s="77"/>
      <c r="W228" s="60"/>
      <c r="X228" s="60"/>
      <c r="Y228" s="60"/>
      <c r="Z228" s="60"/>
      <c r="AA228" s="78">
        <f t="shared" si="21"/>
        <v>0</v>
      </c>
      <c r="AB228" s="147"/>
      <c r="AC228" s="77"/>
      <c r="AD228" s="60"/>
      <c r="AE228" s="60"/>
      <c r="AF228" s="60"/>
      <c r="AG228" s="60"/>
      <c r="AH228" s="78">
        <f t="shared" si="22"/>
        <v>0</v>
      </c>
      <c r="AI228" s="147"/>
      <c r="AJ228" s="77"/>
      <c r="AK228" s="60"/>
      <c r="AL228" s="60"/>
      <c r="AM228" s="60"/>
      <c r="AN228" s="60"/>
      <c r="AO228" s="78">
        <f t="shared" si="23"/>
        <v>0</v>
      </c>
    </row>
    <row r="229" spans="1:41" x14ac:dyDescent="0.25">
      <c r="A229" s="70"/>
      <c r="B229" s="58"/>
      <c r="C229" s="58"/>
      <c r="D229" s="58"/>
      <c r="E229" s="58"/>
      <c r="F229" s="72">
        <f t="shared" si="18"/>
        <v>0</v>
      </c>
      <c r="G229" s="151"/>
      <c r="H229" s="77"/>
      <c r="I229" s="60"/>
      <c r="J229" s="60"/>
      <c r="K229" s="60"/>
      <c r="L229" s="60"/>
      <c r="M229" s="78">
        <f t="shared" si="19"/>
        <v>0</v>
      </c>
      <c r="N229" s="147"/>
      <c r="O229" s="77"/>
      <c r="P229" s="60"/>
      <c r="Q229" s="60"/>
      <c r="R229" s="60"/>
      <c r="S229" s="60"/>
      <c r="T229" s="78">
        <f t="shared" si="20"/>
        <v>0</v>
      </c>
      <c r="U229" s="147"/>
      <c r="V229" s="77"/>
      <c r="W229" s="60"/>
      <c r="X229" s="60"/>
      <c r="Y229" s="60"/>
      <c r="Z229" s="60"/>
      <c r="AA229" s="78">
        <f t="shared" si="21"/>
        <v>0</v>
      </c>
      <c r="AB229" s="147"/>
      <c r="AC229" s="77"/>
      <c r="AD229" s="60"/>
      <c r="AE229" s="60"/>
      <c r="AF229" s="60"/>
      <c r="AG229" s="60"/>
      <c r="AH229" s="78">
        <f t="shared" si="22"/>
        <v>0</v>
      </c>
      <c r="AI229" s="147"/>
      <c r="AJ229" s="77"/>
      <c r="AK229" s="60"/>
      <c r="AL229" s="60"/>
      <c r="AM229" s="60"/>
      <c r="AN229" s="60"/>
      <c r="AO229" s="78">
        <f t="shared" si="23"/>
        <v>0</v>
      </c>
    </row>
    <row r="230" spans="1:41" x14ac:dyDescent="0.25">
      <c r="A230" s="70"/>
      <c r="B230" s="58"/>
      <c r="C230" s="58"/>
      <c r="D230" s="58"/>
      <c r="E230" s="58"/>
      <c r="F230" s="72">
        <f t="shared" si="18"/>
        <v>0</v>
      </c>
      <c r="G230" s="151"/>
      <c r="H230" s="77"/>
      <c r="I230" s="60"/>
      <c r="J230" s="60"/>
      <c r="K230" s="60"/>
      <c r="L230" s="60"/>
      <c r="M230" s="78">
        <f t="shared" si="19"/>
        <v>0</v>
      </c>
      <c r="N230" s="147"/>
      <c r="O230" s="77"/>
      <c r="P230" s="60"/>
      <c r="Q230" s="60"/>
      <c r="R230" s="60"/>
      <c r="S230" s="60"/>
      <c r="T230" s="78">
        <f t="shared" si="20"/>
        <v>0</v>
      </c>
      <c r="U230" s="147"/>
      <c r="V230" s="77"/>
      <c r="W230" s="60"/>
      <c r="X230" s="60"/>
      <c r="Y230" s="60"/>
      <c r="Z230" s="60"/>
      <c r="AA230" s="78">
        <f t="shared" si="21"/>
        <v>0</v>
      </c>
      <c r="AB230" s="147"/>
      <c r="AC230" s="77"/>
      <c r="AD230" s="60"/>
      <c r="AE230" s="60"/>
      <c r="AF230" s="60"/>
      <c r="AG230" s="60"/>
      <c r="AH230" s="78">
        <f t="shared" si="22"/>
        <v>0</v>
      </c>
      <c r="AI230" s="147"/>
      <c r="AJ230" s="77"/>
      <c r="AK230" s="60"/>
      <c r="AL230" s="60"/>
      <c r="AM230" s="60"/>
      <c r="AN230" s="60"/>
      <c r="AO230" s="78">
        <f t="shared" si="23"/>
        <v>0</v>
      </c>
    </row>
    <row r="231" spans="1:41" x14ac:dyDescent="0.25">
      <c r="A231" s="70"/>
      <c r="B231" s="58"/>
      <c r="C231" s="58"/>
      <c r="D231" s="58"/>
      <c r="E231" s="58"/>
      <c r="F231" s="72">
        <f t="shared" si="18"/>
        <v>0</v>
      </c>
      <c r="G231" s="151"/>
      <c r="H231" s="77"/>
      <c r="I231" s="60"/>
      <c r="J231" s="60"/>
      <c r="K231" s="60"/>
      <c r="L231" s="60"/>
      <c r="M231" s="78">
        <f t="shared" si="19"/>
        <v>0</v>
      </c>
      <c r="N231" s="147"/>
      <c r="O231" s="77"/>
      <c r="P231" s="60"/>
      <c r="Q231" s="60"/>
      <c r="R231" s="60"/>
      <c r="S231" s="60"/>
      <c r="T231" s="78">
        <f t="shared" si="20"/>
        <v>0</v>
      </c>
      <c r="U231" s="147"/>
      <c r="V231" s="77"/>
      <c r="W231" s="60"/>
      <c r="X231" s="60"/>
      <c r="Y231" s="60"/>
      <c r="Z231" s="60"/>
      <c r="AA231" s="78">
        <f t="shared" si="21"/>
        <v>0</v>
      </c>
      <c r="AB231" s="147"/>
      <c r="AC231" s="77"/>
      <c r="AD231" s="60"/>
      <c r="AE231" s="60"/>
      <c r="AF231" s="60"/>
      <c r="AG231" s="60"/>
      <c r="AH231" s="78">
        <f t="shared" si="22"/>
        <v>0</v>
      </c>
      <c r="AI231" s="147"/>
      <c r="AJ231" s="77"/>
      <c r="AK231" s="60"/>
      <c r="AL231" s="60"/>
      <c r="AM231" s="60"/>
      <c r="AN231" s="60"/>
      <c r="AO231" s="78">
        <f t="shared" si="23"/>
        <v>0</v>
      </c>
    </row>
    <row r="232" spans="1:41" x14ac:dyDescent="0.25">
      <c r="A232" s="70"/>
      <c r="B232" s="58"/>
      <c r="C232" s="58"/>
      <c r="D232" s="58"/>
      <c r="E232" s="58"/>
      <c r="F232" s="72">
        <f t="shared" si="18"/>
        <v>0</v>
      </c>
      <c r="G232" s="151"/>
      <c r="H232" s="77"/>
      <c r="I232" s="60"/>
      <c r="J232" s="60"/>
      <c r="K232" s="60"/>
      <c r="L232" s="60"/>
      <c r="M232" s="78">
        <f t="shared" si="19"/>
        <v>0</v>
      </c>
      <c r="N232" s="147"/>
      <c r="O232" s="77"/>
      <c r="P232" s="60"/>
      <c r="Q232" s="60"/>
      <c r="R232" s="60"/>
      <c r="S232" s="60"/>
      <c r="T232" s="78">
        <f t="shared" si="20"/>
        <v>0</v>
      </c>
      <c r="U232" s="147"/>
      <c r="V232" s="77"/>
      <c r="W232" s="60"/>
      <c r="X232" s="60"/>
      <c r="Y232" s="60"/>
      <c r="Z232" s="60"/>
      <c r="AA232" s="78">
        <f t="shared" si="21"/>
        <v>0</v>
      </c>
      <c r="AB232" s="147"/>
      <c r="AC232" s="77"/>
      <c r="AD232" s="60"/>
      <c r="AE232" s="60"/>
      <c r="AF232" s="60"/>
      <c r="AG232" s="60"/>
      <c r="AH232" s="78">
        <f t="shared" si="22"/>
        <v>0</v>
      </c>
      <c r="AI232" s="147"/>
      <c r="AJ232" s="77"/>
      <c r="AK232" s="60"/>
      <c r="AL232" s="60"/>
      <c r="AM232" s="60"/>
      <c r="AN232" s="60"/>
      <c r="AO232" s="78">
        <f t="shared" si="23"/>
        <v>0</v>
      </c>
    </row>
    <row r="233" spans="1:41" x14ac:dyDescent="0.25">
      <c r="A233" s="70"/>
      <c r="B233" s="58"/>
      <c r="C233" s="58"/>
      <c r="D233" s="58"/>
      <c r="E233" s="58"/>
      <c r="F233" s="72">
        <f t="shared" si="18"/>
        <v>0</v>
      </c>
      <c r="G233" s="151"/>
      <c r="H233" s="77"/>
      <c r="I233" s="60"/>
      <c r="J233" s="60"/>
      <c r="K233" s="60"/>
      <c r="L233" s="60"/>
      <c r="M233" s="78">
        <f t="shared" si="19"/>
        <v>0</v>
      </c>
      <c r="N233" s="147"/>
      <c r="O233" s="77"/>
      <c r="P233" s="60"/>
      <c r="Q233" s="60"/>
      <c r="R233" s="60"/>
      <c r="S233" s="60"/>
      <c r="T233" s="78">
        <f t="shared" si="20"/>
        <v>0</v>
      </c>
      <c r="U233" s="147"/>
      <c r="V233" s="77"/>
      <c r="W233" s="60"/>
      <c r="X233" s="60"/>
      <c r="Y233" s="60"/>
      <c r="Z233" s="60"/>
      <c r="AA233" s="78">
        <f t="shared" si="21"/>
        <v>0</v>
      </c>
      <c r="AB233" s="147"/>
      <c r="AC233" s="77"/>
      <c r="AD233" s="60"/>
      <c r="AE233" s="60"/>
      <c r="AF233" s="60"/>
      <c r="AG233" s="60"/>
      <c r="AH233" s="78">
        <f t="shared" si="22"/>
        <v>0</v>
      </c>
      <c r="AI233" s="147"/>
      <c r="AJ233" s="77"/>
      <c r="AK233" s="60"/>
      <c r="AL233" s="60"/>
      <c r="AM233" s="60"/>
      <c r="AN233" s="60"/>
      <c r="AO233" s="78">
        <f t="shared" si="23"/>
        <v>0</v>
      </c>
    </row>
    <row r="234" spans="1:41" x14ac:dyDescent="0.25">
      <c r="A234" s="70"/>
      <c r="B234" s="58"/>
      <c r="C234" s="58"/>
      <c r="D234" s="58"/>
      <c r="E234" s="58"/>
      <c r="F234" s="72">
        <f t="shared" si="18"/>
        <v>0</v>
      </c>
      <c r="G234" s="151"/>
      <c r="H234" s="77"/>
      <c r="I234" s="60"/>
      <c r="J234" s="60"/>
      <c r="K234" s="60"/>
      <c r="L234" s="60"/>
      <c r="M234" s="78">
        <f t="shared" si="19"/>
        <v>0</v>
      </c>
      <c r="N234" s="147"/>
      <c r="O234" s="77"/>
      <c r="P234" s="60"/>
      <c r="Q234" s="60"/>
      <c r="R234" s="60"/>
      <c r="S234" s="60"/>
      <c r="T234" s="78">
        <f t="shared" si="20"/>
        <v>0</v>
      </c>
      <c r="U234" s="147"/>
      <c r="V234" s="77"/>
      <c r="W234" s="60"/>
      <c r="X234" s="60"/>
      <c r="Y234" s="60"/>
      <c r="Z234" s="60"/>
      <c r="AA234" s="78">
        <f t="shared" si="21"/>
        <v>0</v>
      </c>
      <c r="AB234" s="147"/>
      <c r="AC234" s="77"/>
      <c r="AD234" s="60"/>
      <c r="AE234" s="60"/>
      <c r="AF234" s="60"/>
      <c r="AG234" s="60"/>
      <c r="AH234" s="78">
        <f t="shared" si="22"/>
        <v>0</v>
      </c>
      <c r="AI234" s="147"/>
      <c r="AJ234" s="77"/>
      <c r="AK234" s="60"/>
      <c r="AL234" s="60"/>
      <c r="AM234" s="60"/>
      <c r="AN234" s="60"/>
      <c r="AO234" s="78">
        <f t="shared" si="23"/>
        <v>0</v>
      </c>
    </row>
    <row r="235" spans="1:41" x14ac:dyDescent="0.25">
      <c r="A235" s="70"/>
      <c r="B235" s="58"/>
      <c r="C235" s="58"/>
      <c r="D235" s="58"/>
      <c r="E235" s="58"/>
      <c r="F235" s="72">
        <f t="shared" si="18"/>
        <v>0</v>
      </c>
      <c r="G235" s="151"/>
      <c r="H235" s="77"/>
      <c r="I235" s="60"/>
      <c r="J235" s="60"/>
      <c r="K235" s="60"/>
      <c r="L235" s="60"/>
      <c r="M235" s="78">
        <f t="shared" si="19"/>
        <v>0</v>
      </c>
      <c r="N235" s="147"/>
      <c r="O235" s="77"/>
      <c r="P235" s="60"/>
      <c r="Q235" s="60"/>
      <c r="R235" s="60"/>
      <c r="S235" s="60"/>
      <c r="T235" s="78">
        <f t="shared" si="20"/>
        <v>0</v>
      </c>
      <c r="U235" s="147"/>
      <c r="V235" s="77"/>
      <c r="W235" s="60"/>
      <c r="X235" s="60"/>
      <c r="Y235" s="60"/>
      <c r="Z235" s="60"/>
      <c r="AA235" s="78">
        <f t="shared" si="21"/>
        <v>0</v>
      </c>
      <c r="AB235" s="147"/>
      <c r="AC235" s="77"/>
      <c r="AD235" s="60"/>
      <c r="AE235" s="60"/>
      <c r="AF235" s="60"/>
      <c r="AG235" s="60"/>
      <c r="AH235" s="78">
        <f t="shared" si="22"/>
        <v>0</v>
      </c>
      <c r="AI235" s="147"/>
      <c r="AJ235" s="77"/>
      <c r="AK235" s="60"/>
      <c r="AL235" s="60"/>
      <c r="AM235" s="60"/>
      <c r="AN235" s="60"/>
      <c r="AO235" s="78">
        <f t="shared" si="23"/>
        <v>0</v>
      </c>
    </row>
    <row r="236" spans="1:41" x14ac:dyDescent="0.25">
      <c r="A236" s="70"/>
      <c r="B236" s="58"/>
      <c r="C236" s="58"/>
      <c r="D236" s="58"/>
      <c r="E236" s="58"/>
      <c r="F236" s="72">
        <f t="shared" si="18"/>
        <v>0</v>
      </c>
      <c r="G236" s="151"/>
      <c r="H236" s="77"/>
      <c r="I236" s="60"/>
      <c r="J236" s="60"/>
      <c r="K236" s="60"/>
      <c r="L236" s="60"/>
      <c r="M236" s="78">
        <f t="shared" si="19"/>
        <v>0</v>
      </c>
      <c r="N236" s="147"/>
      <c r="O236" s="77"/>
      <c r="P236" s="60"/>
      <c r="Q236" s="60"/>
      <c r="R236" s="60"/>
      <c r="S236" s="60"/>
      <c r="T236" s="78">
        <f t="shared" si="20"/>
        <v>0</v>
      </c>
      <c r="U236" s="147"/>
      <c r="V236" s="77"/>
      <c r="W236" s="60"/>
      <c r="X236" s="60"/>
      <c r="Y236" s="60"/>
      <c r="Z236" s="60"/>
      <c r="AA236" s="78">
        <f t="shared" si="21"/>
        <v>0</v>
      </c>
      <c r="AB236" s="147"/>
      <c r="AC236" s="77"/>
      <c r="AD236" s="60"/>
      <c r="AE236" s="60"/>
      <c r="AF236" s="60"/>
      <c r="AG236" s="60"/>
      <c r="AH236" s="78">
        <f t="shared" si="22"/>
        <v>0</v>
      </c>
      <c r="AI236" s="147"/>
      <c r="AJ236" s="77"/>
      <c r="AK236" s="60"/>
      <c r="AL236" s="60"/>
      <c r="AM236" s="60"/>
      <c r="AN236" s="60"/>
      <c r="AO236" s="78">
        <f t="shared" si="23"/>
        <v>0</v>
      </c>
    </row>
    <row r="237" spans="1:41" x14ac:dyDescent="0.25">
      <c r="A237" s="70"/>
      <c r="B237" s="58"/>
      <c r="C237" s="58"/>
      <c r="D237" s="58"/>
      <c r="E237" s="58"/>
      <c r="F237" s="72">
        <f t="shared" si="18"/>
        <v>0</v>
      </c>
      <c r="G237" s="151"/>
      <c r="H237" s="77"/>
      <c r="I237" s="60"/>
      <c r="J237" s="60"/>
      <c r="K237" s="60"/>
      <c r="L237" s="60"/>
      <c r="M237" s="78">
        <f t="shared" si="19"/>
        <v>0</v>
      </c>
      <c r="N237" s="147"/>
      <c r="O237" s="77"/>
      <c r="P237" s="60"/>
      <c r="Q237" s="60"/>
      <c r="R237" s="60"/>
      <c r="S237" s="60"/>
      <c r="T237" s="78">
        <f t="shared" si="20"/>
        <v>0</v>
      </c>
      <c r="U237" s="147"/>
      <c r="V237" s="77"/>
      <c r="W237" s="60"/>
      <c r="X237" s="60"/>
      <c r="Y237" s="60"/>
      <c r="Z237" s="60"/>
      <c r="AA237" s="78">
        <f t="shared" si="21"/>
        <v>0</v>
      </c>
      <c r="AB237" s="147"/>
      <c r="AC237" s="77"/>
      <c r="AD237" s="60"/>
      <c r="AE237" s="60"/>
      <c r="AF237" s="60"/>
      <c r="AG237" s="60"/>
      <c r="AH237" s="78">
        <f t="shared" si="22"/>
        <v>0</v>
      </c>
      <c r="AI237" s="147"/>
      <c r="AJ237" s="77"/>
      <c r="AK237" s="60"/>
      <c r="AL237" s="60"/>
      <c r="AM237" s="60"/>
      <c r="AN237" s="60"/>
      <c r="AO237" s="78">
        <f t="shared" si="23"/>
        <v>0</v>
      </c>
    </row>
    <row r="238" spans="1:41" x14ac:dyDescent="0.25">
      <c r="A238" s="70"/>
      <c r="B238" s="58"/>
      <c r="C238" s="58"/>
      <c r="D238" s="58"/>
      <c r="E238" s="58"/>
      <c r="F238" s="72">
        <f t="shared" si="18"/>
        <v>0</v>
      </c>
      <c r="G238" s="151"/>
      <c r="H238" s="77"/>
      <c r="I238" s="60"/>
      <c r="J238" s="60"/>
      <c r="K238" s="60"/>
      <c r="L238" s="60"/>
      <c r="M238" s="78">
        <f t="shared" si="19"/>
        <v>0</v>
      </c>
      <c r="N238" s="147"/>
      <c r="O238" s="77"/>
      <c r="P238" s="60"/>
      <c r="Q238" s="60"/>
      <c r="R238" s="60"/>
      <c r="S238" s="60"/>
      <c r="T238" s="78">
        <f t="shared" si="20"/>
        <v>0</v>
      </c>
      <c r="U238" s="147"/>
      <c r="V238" s="77"/>
      <c r="W238" s="60"/>
      <c r="X238" s="60"/>
      <c r="Y238" s="60"/>
      <c r="Z238" s="60"/>
      <c r="AA238" s="78">
        <f t="shared" si="21"/>
        <v>0</v>
      </c>
      <c r="AB238" s="147"/>
      <c r="AC238" s="77"/>
      <c r="AD238" s="60"/>
      <c r="AE238" s="60"/>
      <c r="AF238" s="60"/>
      <c r="AG238" s="60"/>
      <c r="AH238" s="78">
        <f t="shared" si="22"/>
        <v>0</v>
      </c>
      <c r="AI238" s="147"/>
      <c r="AJ238" s="77"/>
      <c r="AK238" s="60"/>
      <c r="AL238" s="60"/>
      <c r="AM238" s="60"/>
      <c r="AN238" s="60"/>
      <c r="AO238" s="78">
        <f t="shared" si="23"/>
        <v>0</v>
      </c>
    </row>
    <row r="239" spans="1:41" x14ac:dyDescent="0.25">
      <c r="A239" s="70"/>
      <c r="B239" s="58"/>
      <c r="C239" s="58"/>
      <c r="D239" s="58"/>
      <c r="E239" s="58"/>
      <c r="F239" s="72">
        <f t="shared" si="18"/>
        <v>0</v>
      </c>
      <c r="G239" s="151"/>
      <c r="H239" s="77"/>
      <c r="I239" s="60"/>
      <c r="J239" s="60"/>
      <c r="K239" s="60"/>
      <c r="L239" s="60"/>
      <c r="M239" s="78">
        <f t="shared" si="19"/>
        <v>0</v>
      </c>
      <c r="N239" s="147"/>
      <c r="O239" s="77"/>
      <c r="P239" s="60"/>
      <c r="Q239" s="60"/>
      <c r="R239" s="60"/>
      <c r="S239" s="60"/>
      <c r="T239" s="78">
        <f t="shared" si="20"/>
        <v>0</v>
      </c>
      <c r="U239" s="147"/>
      <c r="V239" s="77"/>
      <c r="W239" s="60"/>
      <c r="X239" s="60"/>
      <c r="Y239" s="60"/>
      <c r="Z239" s="60"/>
      <c r="AA239" s="78">
        <f t="shared" si="21"/>
        <v>0</v>
      </c>
      <c r="AB239" s="147"/>
      <c r="AC239" s="77"/>
      <c r="AD239" s="60"/>
      <c r="AE239" s="60"/>
      <c r="AF239" s="60"/>
      <c r="AG239" s="60"/>
      <c r="AH239" s="78">
        <f t="shared" si="22"/>
        <v>0</v>
      </c>
      <c r="AI239" s="147"/>
      <c r="AJ239" s="77"/>
      <c r="AK239" s="60"/>
      <c r="AL239" s="60"/>
      <c r="AM239" s="60"/>
      <c r="AN239" s="60"/>
      <c r="AO239" s="78">
        <f t="shared" si="23"/>
        <v>0</v>
      </c>
    </row>
    <row r="240" spans="1:41" x14ac:dyDescent="0.25">
      <c r="A240" s="70"/>
      <c r="B240" s="58"/>
      <c r="C240" s="58"/>
      <c r="D240" s="58"/>
      <c r="E240" s="58"/>
      <c r="F240" s="72">
        <f t="shared" si="18"/>
        <v>0</v>
      </c>
      <c r="G240" s="151"/>
      <c r="H240" s="77"/>
      <c r="I240" s="60"/>
      <c r="J240" s="60"/>
      <c r="K240" s="60"/>
      <c r="L240" s="60"/>
      <c r="M240" s="78">
        <f t="shared" si="19"/>
        <v>0</v>
      </c>
      <c r="N240" s="147"/>
      <c r="O240" s="77"/>
      <c r="P240" s="60"/>
      <c r="Q240" s="60"/>
      <c r="R240" s="60"/>
      <c r="S240" s="60"/>
      <c r="T240" s="78">
        <f t="shared" si="20"/>
        <v>0</v>
      </c>
      <c r="U240" s="147"/>
      <c r="V240" s="77"/>
      <c r="W240" s="60"/>
      <c r="X240" s="60"/>
      <c r="Y240" s="60"/>
      <c r="Z240" s="60"/>
      <c r="AA240" s="78">
        <f t="shared" si="21"/>
        <v>0</v>
      </c>
      <c r="AB240" s="147"/>
      <c r="AC240" s="77"/>
      <c r="AD240" s="60"/>
      <c r="AE240" s="60"/>
      <c r="AF240" s="60"/>
      <c r="AG240" s="60"/>
      <c r="AH240" s="78">
        <f t="shared" si="22"/>
        <v>0</v>
      </c>
      <c r="AI240" s="147"/>
      <c r="AJ240" s="77"/>
      <c r="AK240" s="60"/>
      <c r="AL240" s="60"/>
      <c r="AM240" s="60"/>
      <c r="AN240" s="60"/>
      <c r="AO240" s="78">
        <f t="shared" si="23"/>
        <v>0</v>
      </c>
    </row>
    <row r="241" spans="1:41" x14ac:dyDescent="0.25">
      <c r="A241" s="70"/>
      <c r="B241" s="58"/>
      <c r="C241" s="58"/>
      <c r="D241" s="58"/>
      <c r="E241" s="58"/>
      <c r="F241" s="72">
        <f t="shared" si="18"/>
        <v>0</v>
      </c>
      <c r="G241" s="151"/>
      <c r="H241" s="77"/>
      <c r="I241" s="60"/>
      <c r="J241" s="60"/>
      <c r="K241" s="60"/>
      <c r="L241" s="60"/>
      <c r="M241" s="78">
        <f t="shared" si="19"/>
        <v>0</v>
      </c>
      <c r="N241" s="147"/>
      <c r="O241" s="77"/>
      <c r="P241" s="60"/>
      <c r="Q241" s="60"/>
      <c r="R241" s="60"/>
      <c r="S241" s="60"/>
      <c r="T241" s="78">
        <f t="shared" si="20"/>
        <v>0</v>
      </c>
      <c r="U241" s="147"/>
      <c r="V241" s="77"/>
      <c r="W241" s="60"/>
      <c r="X241" s="60"/>
      <c r="Y241" s="60"/>
      <c r="Z241" s="60"/>
      <c r="AA241" s="78">
        <f t="shared" si="21"/>
        <v>0</v>
      </c>
      <c r="AB241" s="147"/>
      <c r="AC241" s="77"/>
      <c r="AD241" s="60"/>
      <c r="AE241" s="60"/>
      <c r="AF241" s="60"/>
      <c r="AG241" s="60"/>
      <c r="AH241" s="78">
        <f t="shared" si="22"/>
        <v>0</v>
      </c>
      <c r="AI241" s="147"/>
      <c r="AJ241" s="77"/>
      <c r="AK241" s="60"/>
      <c r="AL241" s="60"/>
      <c r="AM241" s="60"/>
      <c r="AN241" s="60"/>
      <c r="AO241" s="78">
        <f t="shared" si="23"/>
        <v>0</v>
      </c>
    </row>
    <row r="242" spans="1:41" x14ac:dyDescent="0.25">
      <c r="A242" s="70"/>
      <c r="B242" s="58"/>
      <c r="C242" s="58"/>
      <c r="D242" s="58"/>
      <c r="E242" s="58"/>
      <c r="F242" s="72">
        <f t="shared" si="18"/>
        <v>0</v>
      </c>
      <c r="G242" s="151"/>
      <c r="H242" s="77"/>
      <c r="I242" s="60"/>
      <c r="J242" s="60"/>
      <c r="K242" s="60"/>
      <c r="L242" s="60"/>
      <c r="M242" s="78">
        <f t="shared" si="19"/>
        <v>0</v>
      </c>
      <c r="N242" s="147"/>
      <c r="O242" s="77"/>
      <c r="P242" s="60"/>
      <c r="Q242" s="60"/>
      <c r="R242" s="60"/>
      <c r="S242" s="60"/>
      <c r="T242" s="78">
        <f t="shared" si="20"/>
        <v>0</v>
      </c>
      <c r="U242" s="147"/>
      <c r="V242" s="77"/>
      <c r="W242" s="60"/>
      <c r="X242" s="60"/>
      <c r="Y242" s="60"/>
      <c r="Z242" s="60"/>
      <c r="AA242" s="78">
        <f t="shared" si="21"/>
        <v>0</v>
      </c>
      <c r="AB242" s="147"/>
      <c r="AC242" s="77"/>
      <c r="AD242" s="60"/>
      <c r="AE242" s="60"/>
      <c r="AF242" s="60"/>
      <c r="AG242" s="60"/>
      <c r="AH242" s="78">
        <f t="shared" si="22"/>
        <v>0</v>
      </c>
      <c r="AI242" s="147"/>
      <c r="AJ242" s="77"/>
      <c r="AK242" s="60"/>
      <c r="AL242" s="60"/>
      <c r="AM242" s="60"/>
      <c r="AN242" s="60"/>
      <c r="AO242" s="78">
        <f t="shared" si="23"/>
        <v>0</v>
      </c>
    </row>
    <row r="243" spans="1:41" x14ac:dyDescent="0.25">
      <c r="A243" s="70"/>
      <c r="B243" s="58"/>
      <c r="C243" s="58"/>
      <c r="D243" s="58"/>
      <c r="E243" s="58"/>
      <c r="F243" s="72">
        <f t="shared" si="18"/>
        <v>0</v>
      </c>
      <c r="G243" s="151"/>
      <c r="H243" s="77"/>
      <c r="I243" s="60"/>
      <c r="J243" s="60"/>
      <c r="K243" s="60"/>
      <c r="L243" s="60"/>
      <c r="M243" s="78">
        <f t="shared" si="19"/>
        <v>0</v>
      </c>
      <c r="N243" s="147"/>
      <c r="O243" s="77"/>
      <c r="P243" s="60"/>
      <c r="Q243" s="60"/>
      <c r="R243" s="60"/>
      <c r="S243" s="60"/>
      <c r="T243" s="78">
        <f t="shared" si="20"/>
        <v>0</v>
      </c>
      <c r="U243" s="147"/>
      <c r="V243" s="77"/>
      <c r="W243" s="60"/>
      <c r="X243" s="60"/>
      <c r="Y243" s="60"/>
      <c r="Z243" s="60"/>
      <c r="AA243" s="78">
        <f t="shared" si="21"/>
        <v>0</v>
      </c>
      <c r="AB243" s="147"/>
      <c r="AC243" s="77"/>
      <c r="AD243" s="60"/>
      <c r="AE243" s="60"/>
      <c r="AF243" s="60"/>
      <c r="AG243" s="60"/>
      <c r="AH243" s="78">
        <f t="shared" si="22"/>
        <v>0</v>
      </c>
      <c r="AI243" s="147"/>
      <c r="AJ243" s="77"/>
      <c r="AK243" s="60"/>
      <c r="AL243" s="60"/>
      <c r="AM243" s="60"/>
      <c r="AN243" s="60"/>
      <c r="AO243" s="78">
        <f t="shared" si="23"/>
        <v>0</v>
      </c>
    </row>
    <row r="244" spans="1:41" x14ac:dyDescent="0.25">
      <c r="A244" s="70"/>
      <c r="B244" s="58"/>
      <c r="C244" s="58"/>
      <c r="D244" s="58"/>
      <c r="E244" s="58"/>
      <c r="F244" s="72">
        <f t="shared" si="18"/>
        <v>0</v>
      </c>
      <c r="G244" s="151"/>
      <c r="H244" s="77"/>
      <c r="I244" s="60"/>
      <c r="J244" s="60"/>
      <c r="K244" s="60"/>
      <c r="L244" s="60"/>
      <c r="M244" s="78">
        <f t="shared" si="19"/>
        <v>0</v>
      </c>
      <c r="N244" s="147"/>
      <c r="O244" s="77"/>
      <c r="P244" s="60"/>
      <c r="Q244" s="60"/>
      <c r="R244" s="60"/>
      <c r="S244" s="60"/>
      <c r="T244" s="78">
        <f t="shared" si="20"/>
        <v>0</v>
      </c>
      <c r="U244" s="147"/>
      <c r="V244" s="77"/>
      <c r="W244" s="60"/>
      <c r="X244" s="60"/>
      <c r="Y244" s="60"/>
      <c r="Z244" s="60"/>
      <c r="AA244" s="78">
        <f t="shared" si="21"/>
        <v>0</v>
      </c>
      <c r="AB244" s="147"/>
      <c r="AC244" s="77"/>
      <c r="AD244" s="60"/>
      <c r="AE244" s="60"/>
      <c r="AF244" s="60"/>
      <c r="AG244" s="60"/>
      <c r="AH244" s="78">
        <f t="shared" si="22"/>
        <v>0</v>
      </c>
      <c r="AI244" s="147"/>
      <c r="AJ244" s="77"/>
      <c r="AK244" s="60"/>
      <c r="AL244" s="60"/>
      <c r="AM244" s="60"/>
      <c r="AN244" s="60"/>
      <c r="AO244" s="78">
        <f t="shared" si="23"/>
        <v>0</v>
      </c>
    </row>
    <row r="245" spans="1:41" x14ac:dyDescent="0.25">
      <c r="A245" s="70"/>
      <c r="B245" s="58"/>
      <c r="C245" s="58"/>
      <c r="D245" s="58"/>
      <c r="E245" s="58"/>
      <c r="F245" s="72">
        <f t="shared" si="18"/>
        <v>0</v>
      </c>
      <c r="G245" s="151"/>
      <c r="H245" s="77"/>
      <c r="I245" s="60"/>
      <c r="J245" s="60"/>
      <c r="K245" s="60"/>
      <c r="L245" s="60"/>
      <c r="M245" s="78">
        <f t="shared" si="19"/>
        <v>0</v>
      </c>
      <c r="N245" s="147"/>
      <c r="O245" s="77"/>
      <c r="P245" s="60"/>
      <c r="Q245" s="60"/>
      <c r="R245" s="60"/>
      <c r="S245" s="60"/>
      <c r="T245" s="78">
        <f t="shared" si="20"/>
        <v>0</v>
      </c>
      <c r="U245" s="147"/>
      <c r="V245" s="77"/>
      <c r="W245" s="60"/>
      <c r="X245" s="60"/>
      <c r="Y245" s="60"/>
      <c r="Z245" s="60"/>
      <c r="AA245" s="78">
        <f t="shared" si="21"/>
        <v>0</v>
      </c>
      <c r="AB245" s="147"/>
      <c r="AC245" s="77"/>
      <c r="AD245" s="60"/>
      <c r="AE245" s="60"/>
      <c r="AF245" s="60"/>
      <c r="AG245" s="60"/>
      <c r="AH245" s="78">
        <f t="shared" si="22"/>
        <v>0</v>
      </c>
      <c r="AI245" s="147"/>
      <c r="AJ245" s="77"/>
      <c r="AK245" s="60"/>
      <c r="AL245" s="60"/>
      <c r="AM245" s="60"/>
      <c r="AN245" s="60"/>
      <c r="AO245" s="78">
        <f t="shared" si="23"/>
        <v>0</v>
      </c>
    </row>
    <row r="246" spans="1:41" x14ac:dyDescent="0.25">
      <c r="A246" s="70"/>
      <c r="B246" s="58"/>
      <c r="C246" s="58"/>
      <c r="D246" s="58"/>
      <c r="E246" s="58"/>
      <c r="F246" s="72">
        <f t="shared" si="18"/>
        <v>0</v>
      </c>
      <c r="G246" s="151"/>
      <c r="H246" s="77"/>
      <c r="I246" s="60"/>
      <c r="J246" s="60"/>
      <c r="K246" s="60"/>
      <c r="L246" s="60"/>
      <c r="M246" s="78">
        <f t="shared" si="19"/>
        <v>0</v>
      </c>
      <c r="N246" s="147"/>
      <c r="O246" s="77"/>
      <c r="P246" s="60"/>
      <c r="Q246" s="60"/>
      <c r="R246" s="60"/>
      <c r="S246" s="60"/>
      <c r="T246" s="78">
        <f t="shared" si="20"/>
        <v>0</v>
      </c>
      <c r="U246" s="147"/>
      <c r="V246" s="77"/>
      <c r="W246" s="60"/>
      <c r="X246" s="60"/>
      <c r="Y246" s="60"/>
      <c r="Z246" s="60"/>
      <c r="AA246" s="78">
        <f t="shared" si="21"/>
        <v>0</v>
      </c>
      <c r="AB246" s="147"/>
      <c r="AC246" s="77"/>
      <c r="AD246" s="60"/>
      <c r="AE246" s="60"/>
      <c r="AF246" s="60"/>
      <c r="AG246" s="60"/>
      <c r="AH246" s="78">
        <f t="shared" si="22"/>
        <v>0</v>
      </c>
      <c r="AI246" s="147"/>
      <c r="AJ246" s="77"/>
      <c r="AK246" s="60"/>
      <c r="AL246" s="60"/>
      <c r="AM246" s="60"/>
      <c r="AN246" s="60"/>
      <c r="AO246" s="78">
        <f t="shared" si="23"/>
        <v>0</v>
      </c>
    </row>
    <row r="247" spans="1:41" x14ac:dyDescent="0.25">
      <c r="A247" s="70"/>
      <c r="B247" s="58"/>
      <c r="C247" s="58"/>
      <c r="D247" s="58"/>
      <c r="E247" s="58"/>
      <c r="F247" s="72">
        <f t="shared" si="18"/>
        <v>0</v>
      </c>
      <c r="G247" s="151"/>
      <c r="H247" s="77"/>
      <c r="I247" s="60"/>
      <c r="J247" s="60"/>
      <c r="K247" s="60"/>
      <c r="L247" s="60"/>
      <c r="M247" s="78">
        <f t="shared" si="19"/>
        <v>0</v>
      </c>
      <c r="N247" s="147"/>
      <c r="O247" s="77"/>
      <c r="P247" s="60"/>
      <c r="Q247" s="60"/>
      <c r="R247" s="60"/>
      <c r="S247" s="60"/>
      <c r="T247" s="78">
        <f t="shared" si="20"/>
        <v>0</v>
      </c>
      <c r="U247" s="147"/>
      <c r="V247" s="77"/>
      <c r="W247" s="60"/>
      <c r="X247" s="60"/>
      <c r="Y247" s="60"/>
      <c r="Z247" s="60"/>
      <c r="AA247" s="78">
        <f t="shared" si="21"/>
        <v>0</v>
      </c>
      <c r="AB247" s="147"/>
      <c r="AC247" s="77"/>
      <c r="AD247" s="60"/>
      <c r="AE247" s="60"/>
      <c r="AF247" s="60"/>
      <c r="AG247" s="60"/>
      <c r="AH247" s="78">
        <f t="shared" si="22"/>
        <v>0</v>
      </c>
      <c r="AI247" s="147"/>
      <c r="AJ247" s="77"/>
      <c r="AK247" s="60"/>
      <c r="AL247" s="60"/>
      <c r="AM247" s="60"/>
      <c r="AN247" s="60"/>
      <c r="AO247" s="78">
        <f t="shared" si="23"/>
        <v>0</v>
      </c>
    </row>
    <row r="248" spans="1:41" x14ac:dyDescent="0.25">
      <c r="A248" s="70"/>
      <c r="B248" s="58"/>
      <c r="C248" s="58"/>
      <c r="D248" s="58"/>
      <c r="E248" s="58"/>
      <c r="F248" s="72">
        <f t="shared" si="18"/>
        <v>0</v>
      </c>
      <c r="G248" s="151"/>
      <c r="H248" s="77"/>
      <c r="I248" s="60"/>
      <c r="J248" s="60"/>
      <c r="K248" s="60"/>
      <c r="L248" s="60"/>
      <c r="M248" s="78">
        <f t="shared" si="19"/>
        <v>0</v>
      </c>
      <c r="N248" s="147"/>
      <c r="O248" s="77"/>
      <c r="P248" s="60"/>
      <c r="Q248" s="60"/>
      <c r="R248" s="60"/>
      <c r="S248" s="60"/>
      <c r="T248" s="78">
        <f t="shared" si="20"/>
        <v>0</v>
      </c>
      <c r="U248" s="147"/>
      <c r="V248" s="77"/>
      <c r="W248" s="60"/>
      <c r="X248" s="60"/>
      <c r="Y248" s="60"/>
      <c r="Z248" s="60"/>
      <c r="AA248" s="78">
        <f t="shared" si="21"/>
        <v>0</v>
      </c>
      <c r="AB248" s="147"/>
      <c r="AC248" s="77"/>
      <c r="AD248" s="60"/>
      <c r="AE248" s="60"/>
      <c r="AF248" s="60"/>
      <c r="AG248" s="60"/>
      <c r="AH248" s="78">
        <f t="shared" si="22"/>
        <v>0</v>
      </c>
      <c r="AI248" s="147"/>
      <c r="AJ248" s="77"/>
      <c r="AK248" s="60"/>
      <c r="AL248" s="60"/>
      <c r="AM248" s="60"/>
      <c r="AN248" s="60"/>
      <c r="AO248" s="78">
        <f t="shared" si="23"/>
        <v>0</v>
      </c>
    </row>
    <row r="249" spans="1:41" x14ac:dyDescent="0.25">
      <c r="A249" s="70"/>
      <c r="B249" s="58"/>
      <c r="C249" s="58"/>
      <c r="D249" s="58"/>
      <c r="E249" s="58"/>
      <c r="F249" s="72">
        <f t="shared" si="18"/>
        <v>0</v>
      </c>
      <c r="G249" s="151"/>
      <c r="H249" s="77"/>
      <c r="I249" s="60"/>
      <c r="J249" s="60"/>
      <c r="K249" s="60"/>
      <c r="L249" s="60"/>
      <c r="M249" s="78">
        <f t="shared" si="19"/>
        <v>0</v>
      </c>
      <c r="N249" s="147"/>
      <c r="O249" s="77"/>
      <c r="P249" s="60"/>
      <c r="Q249" s="60"/>
      <c r="R249" s="60"/>
      <c r="S249" s="60"/>
      <c r="T249" s="78">
        <f t="shared" si="20"/>
        <v>0</v>
      </c>
      <c r="U249" s="147"/>
      <c r="V249" s="77"/>
      <c r="W249" s="60"/>
      <c r="X249" s="60"/>
      <c r="Y249" s="60"/>
      <c r="Z249" s="60"/>
      <c r="AA249" s="78">
        <f t="shared" si="21"/>
        <v>0</v>
      </c>
      <c r="AB249" s="147"/>
      <c r="AC249" s="77"/>
      <c r="AD249" s="60"/>
      <c r="AE249" s="60"/>
      <c r="AF249" s="60"/>
      <c r="AG249" s="60"/>
      <c r="AH249" s="78">
        <f t="shared" si="22"/>
        <v>0</v>
      </c>
      <c r="AI249" s="147"/>
      <c r="AJ249" s="77"/>
      <c r="AK249" s="60"/>
      <c r="AL249" s="60"/>
      <c r="AM249" s="60"/>
      <c r="AN249" s="60"/>
      <c r="AO249" s="78">
        <f t="shared" si="23"/>
        <v>0</v>
      </c>
    </row>
    <row r="250" spans="1:41" x14ac:dyDescent="0.25">
      <c r="A250" s="70"/>
      <c r="B250" s="58"/>
      <c r="C250" s="58"/>
      <c r="D250" s="58"/>
      <c r="E250" s="58"/>
      <c r="F250" s="72">
        <f t="shared" si="18"/>
        <v>0</v>
      </c>
      <c r="G250" s="151"/>
      <c r="H250" s="77"/>
      <c r="I250" s="60"/>
      <c r="J250" s="60"/>
      <c r="K250" s="60"/>
      <c r="L250" s="60"/>
      <c r="M250" s="78">
        <f t="shared" si="19"/>
        <v>0</v>
      </c>
      <c r="N250" s="147"/>
      <c r="O250" s="77"/>
      <c r="P250" s="60"/>
      <c r="Q250" s="60"/>
      <c r="R250" s="60"/>
      <c r="S250" s="60"/>
      <c r="T250" s="78">
        <f t="shared" si="20"/>
        <v>0</v>
      </c>
      <c r="U250" s="147"/>
      <c r="V250" s="77"/>
      <c r="W250" s="60"/>
      <c r="X250" s="60"/>
      <c r="Y250" s="60"/>
      <c r="Z250" s="60"/>
      <c r="AA250" s="78">
        <f t="shared" si="21"/>
        <v>0</v>
      </c>
      <c r="AB250" s="147"/>
      <c r="AC250" s="77"/>
      <c r="AD250" s="60"/>
      <c r="AE250" s="60"/>
      <c r="AF250" s="60"/>
      <c r="AG250" s="60"/>
      <c r="AH250" s="78">
        <f t="shared" si="22"/>
        <v>0</v>
      </c>
      <c r="AI250" s="147"/>
      <c r="AJ250" s="77"/>
      <c r="AK250" s="60"/>
      <c r="AL250" s="60"/>
      <c r="AM250" s="60"/>
      <c r="AN250" s="60"/>
      <c r="AO250" s="78">
        <f t="shared" si="23"/>
        <v>0</v>
      </c>
    </row>
    <row r="251" spans="1:41" x14ac:dyDescent="0.25">
      <c r="A251" s="70"/>
      <c r="B251" s="58"/>
      <c r="C251" s="58"/>
      <c r="D251" s="58"/>
      <c r="E251" s="58"/>
      <c r="F251" s="72">
        <f t="shared" si="18"/>
        <v>0</v>
      </c>
      <c r="G251" s="151"/>
      <c r="H251" s="77"/>
      <c r="I251" s="60"/>
      <c r="J251" s="60"/>
      <c r="K251" s="60"/>
      <c r="L251" s="60"/>
      <c r="M251" s="78">
        <f t="shared" si="19"/>
        <v>0</v>
      </c>
      <c r="N251" s="147"/>
      <c r="O251" s="77"/>
      <c r="P251" s="60"/>
      <c r="Q251" s="60"/>
      <c r="R251" s="60"/>
      <c r="S251" s="60"/>
      <c r="T251" s="78">
        <f t="shared" si="20"/>
        <v>0</v>
      </c>
      <c r="U251" s="147"/>
      <c r="V251" s="77"/>
      <c r="W251" s="60"/>
      <c r="X251" s="60"/>
      <c r="Y251" s="60"/>
      <c r="Z251" s="60"/>
      <c r="AA251" s="78">
        <f t="shared" si="21"/>
        <v>0</v>
      </c>
      <c r="AB251" s="147"/>
      <c r="AC251" s="77"/>
      <c r="AD251" s="60"/>
      <c r="AE251" s="60"/>
      <c r="AF251" s="60"/>
      <c r="AG251" s="60"/>
      <c r="AH251" s="78">
        <f t="shared" si="22"/>
        <v>0</v>
      </c>
      <c r="AI251" s="147"/>
      <c r="AJ251" s="77"/>
      <c r="AK251" s="60"/>
      <c r="AL251" s="60"/>
      <c r="AM251" s="60"/>
      <c r="AN251" s="60"/>
      <c r="AO251" s="78">
        <f t="shared" si="23"/>
        <v>0</v>
      </c>
    </row>
    <row r="252" spans="1:41" x14ac:dyDescent="0.25">
      <c r="A252" s="70"/>
      <c r="B252" s="58"/>
      <c r="C252" s="58"/>
      <c r="D252" s="58"/>
      <c r="E252" s="58"/>
      <c r="F252" s="72">
        <f t="shared" si="18"/>
        <v>0</v>
      </c>
      <c r="G252" s="151"/>
      <c r="H252" s="77"/>
      <c r="I252" s="60"/>
      <c r="J252" s="60"/>
      <c r="K252" s="60"/>
      <c r="L252" s="60"/>
      <c r="M252" s="78">
        <f t="shared" si="19"/>
        <v>0</v>
      </c>
      <c r="N252" s="147"/>
      <c r="O252" s="77"/>
      <c r="P252" s="60"/>
      <c r="Q252" s="60"/>
      <c r="R252" s="60"/>
      <c r="S252" s="60"/>
      <c r="T252" s="78">
        <f t="shared" si="20"/>
        <v>0</v>
      </c>
      <c r="U252" s="147"/>
      <c r="V252" s="77"/>
      <c r="W252" s="60"/>
      <c r="X252" s="60"/>
      <c r="Y252" s="60"/>
      <c r="Z252" s="60"/>
      <c r="AA252" s="78">
        <f t="shared" si="21"/>
        <v>0</v>
      </c>
      <c r="AB252" s="147"/>
      <c r="AC252" s="77"/>
      <c r="AD252" s="60"/>
      <c r="AE252" s="60"/>
      <c r="AF252" s="60"/>
      <c r="AG252" s="60"/>
      <c r="AH252" s="78">
        <f t="shared" si="22"/>
        <v>0</v>
      </c>
      <c r="AI252" s="147"/>
      <c r="AJ252" s="77"/>
      <c r="AK252" s="60"/>
      <c r="AL252" s="60"/>
      <c r="AM252" s="60"/>
      <c r="AN252" s="60"/>
      <c r="AO252" s="78">
        <f t="shared" si="23"/>
        <v>0</v>
      </c>
    </row>
    <row r="253" spans="1:41" x14ac:dyDescent="0.25">
      <c r="A253" s="70"/>
      <c r="B253" s="58"/>
      <c r="C253" s="58"/>
      <c r="D253" s="58"/>
      <c r="E253" s="58"/>
      <c r="F253" s="72">
        <f t="shared" si="18"/>
        <v>0</v>
      </c>
      <c r="G253" s="151"/>
      <c r="H253" s="77"/>
      <c r="I253" s="60"/>
      <c r="J253" s="60"/>
      <c r="K253" s="60"/>
      <c r="L253" s="60"/>
      <c r="M253" s="78">
        <f t="shared" si="19"/>
        <v>0</v>
      </c>
      <c r="N253" s="147"/>
      <c r="O253" s="77"/>
      <c r="P253" s="60"/>
      <c r="Q253" s="60"/>
      <c r="R253" s="60"/>
      <c r="S253" s="60"/>
      <c r="T253" s="78">
        <f t="shared" si="20"/>
        <v>0</v>
      </c>
      <c r="U253" s="147"/>
      <c r="V253" s="77"/>
      <c r="W253" s="60"/>
      <c r="X253" s="60"/>
      <c r="Y253" s="60"/>
      <c r="Z253" s="60"/>
      <c r="AA253" s="78">
        <f t="shared" si="21"/>
        <v>0</v>
      </c>
      <c r="AB253" s="147"/>
      <c r="AC253" s="77"/>
      <c r="AD253" s="60"/>
      <c r="AE253" s="60"/>
      <c r="AF253" s="60"/>
      <c r="AG253" s="60"/>
      <c r="AH253" s="78">
        <f t="shared" si="22"/>
        <v>0</v>
      </c>
      <c r="AI253" s="147"/>
      <c r="AJ253" s="77"/>
      <c r="AK253" s="60"/>
      <c r="AL253" s="60"/>
      <c r="AM253" s="60"/>
      <c r="AN253" s="60"/>
      <c r="AO253" s="78">
        <f t="shared" si="23"/>
        <v>0</v>
      </c>
    </row>
    <row r="254" spans="1:41" x14ac:dyDescent="0.25">
      <c r="A254" s="70"/>
      <c r="B254" s="58"/>
      <c r="C254" s="58"/>
      <c r="D254" s="58"/>
      <c r="E254" s="58"/>
      <c r="F254" s="72">
        <f t="shared" si="18"/>
        <v>0</v>
      </c>
      <c r="G254" s="151"/>
      <c r="H254" s="77"/>
      <c r="I254" s="60"/>
      <c r="J254" s="60"/>
      <c r="K254" s="60"/>
      <c r="L254" s="60"/>
      <c r="M254" s="78">
        <f t="shared" si="19"/>
        <v>0</v>
      </c>
      <c r="N254" s="147"/>
      <c r="O254" s="77"/>
      <c r="P254" s="60"/>
      <c r="Q254" s="60"/>
      <c r="R254" s="60"/>
      <c r="S254" s="60"/>
      <c r="T254" s="78">
        <f t="shared" si="20"/>
        <v>0</v>
      </c>
      <c r="U254" s="147"/>
      <c r="V254" s="77"/>
      <c r="W254" s="60"/>
      <c r="X254" s="60"/>
      <c r="Y254" s="60"/>
      <c r="Z254" s="60"/>
      <c r="AA254" s="78">
        <f t="shared" si="21"/>
        <v>0</v>
      </c>
      <c r="AB254" s="147"/>
      <c r="AC254" s="77"/>
      <c r="AD254" s="60"/>
      <c r="AE254" s="60"/>
      <c r="AF254" s="60"/>
      <c r="AG254" s="60"/>
      <c r="AH254" s="78">
        <f t="shared" si="22"/>
        <v>0</v>
      </c>
      <c r="AI254" s="147"/>
      <c r="AJ254" s="77"/>
      <c r="AK254" s="60"/>
      <c r="AL254" s="60"/>
      <c r="AM254" s="60"/>
      <c r="AN254" s="60"/>
      <c r="AO254" s="78">
        <f t="shared" si="23"/>
        <v>0</v>
      </c>
    </row>
    <row r="255" spans="1:41" x14ac:dyDescent="0.25">
      <c r="A255" s="70"/>
      <c r="B255" s="58"/>
      <c r="C255" s="58"/>
      <c r="D255" s="58"/>
      <c r="E255" s="58"/>
      <c r="F255" s="72">
        <f t="shared" si="18"/>
        <v>0</v>
      </c>
      <c r="G255" s="151"/>
      <c r="H255" s="77"/>
      <c r="I255" s="60"/>
      <c r="J255" s="60"/>
      <c r="K255" s="60"/>
      <c r="L255" s="60"/>
      <c r="M255" s="78">
        <f t="shared" si="19"/>
        <v>0</v>
      </c>
      <c r="N255" s="147"/>
      <c r="O255" s="77"/>
      <c r="P255" s="60"/>
      <c r="Q255" s="60"/>
      <c r="R255" s="60"/>
      <c r="S255" s="60"/>
      <c r="T255" s="78">
        <f t="shared" si="20"/>
        <v>0</v>
      </c>
      <c r="U255" s="147"/>
      <c r="V255" s="77"/>
      <c r="W255" s="60"/>
      <c r="X255" s="60"/>
      <c r="Y255" s="60"/>
      <c r="Z255" s="60"/>
      <c r="AA255" s="78">
        <f t="shared" si="21"/>
        <v>0</v>
      </c>
      <c r="AB255" s="147"/>
      <c r="AC255" s="77"/>
      <c r="AD255" s="60"/>
      <c r="AE255" s="60"/>
      <c r="AF255" s="60"/>
      <c r="AG255" s="60"/>
      <c r="AH255" s="78">
        <f t="shared" si="22"/>
        <v>0</v>
      </c>
      <c r="AI255" s="147"/>
      <c r="AJ255" s="77"/>
      <c r="AK255" s="60"/>
      <c r="AL255" s="60"/>
      <c r="AM255" s="60"/>
      <c r="AN255" s="60"/>
      <c r="AO255" s="78">
        <f t="shared" si="23"/>
        <v>0</v>
      </c>
    </row>
    <row r="256" spans="1:41" x14ac:dyDescent="0.25">
      <c r="A256" s="70"/>
      <c r="B256" s="58"/>
      <c r="C256" s="58"/>
      <c r="D256" s="58"/>
      <c r="E256" s="58"/>
      <c r="F256" s="72">
        <f t="shared" si="18"/>
        <v>0</v>
      </c>
      <c r="G256" s="151"/>
      <c r="H256" s="77"/>
      <c r="I256" s="60"/>
      <c r="J256" s="60"/>
      <c r="K256" s="60"/>
      <c r="L256" s="60"/>
      <c r="M256" s="78">
        <f t="shared" si="19"/>
        <v>0</v>
      </c>
      <c r="N256" s="147"/>
      <c r="O256" s="77"/>
      <c r="P256" s="60"/>
      <c r="Q256" s="60"/>
      <c r="R256" s="60"/>
      <c r="S256" s="60"/>
      <c r="T256" s="78">
        <f t="shared" si="20"/>
        <v>0</v>
      </c>
      <c r="U256" s="147"/>
      <c r="V256" s="77"/>
      <c r="W256" s="60"/>
      <c r="X256" s="60"/>
      <c r="Y256" s="60"/>
      <c r="Z256" s="60"/>
      <c r="AA256" s="78">
        <f t="shared" si="21"/>
        <v>0</v>
      </c>
      <c r="AB256" s="147"/>
      <c r="AC256" s="77"/>
      <c r="AD256" s="60"/>
      <c r="AE256" s="60"/>
      <c r="AF256" s="60"/>
      <c r="AG256" s="60"/>
      <c r="AH256" s="78">
        <f t="shared" si="22"/>
        <v>0</v>
      </c>
      <c r="AI256" s="147"/>
      <c r="AJ256" s="77"/>
      <c r="AK256" s="60"/>
      <c r="AL256" s="60"/>
      <c r="AM256" s="60"/>
      <c r="AN256" s="60"/>
      <c r="AO256" s="78">
        <f t="shared" si="23"/>
        <v>0</v>
      </c>
    </row>
    <row r="257" spans="1:41" x14ac:dyDescent="0.25">
      <c r="A257" s="70"/>
      <c r="B257" s="58"/>
      <c r="C257" s="58"/>
      <c r="D257" s="58"/>
      <c r="E257" s="58"/>
      <c r="F257" s="72">
        <f t="shared" si="18"/>
        <v>0</v>
      </c>
      <c r="G257" s="151"/>
      <c r="H257" s="77"/>
      <c r="I257" s="60"/>
      <c r="J257" s="60"/>
      <c r="K257" s="60"/>
      <c r="L257" s="60"/>
      <c r="M257" s="78">
        <f t="shared" si="19"/>
        <v>0</v>
      </c>
      <c r="N257" s="147"/>
      <c r="O257" s="77"/>
      <c r="P257" s="60"/>
      <c r="Q257" s="60"/>
      <c r="R257" s="60"/>
      <c r="S257" s="60"/>
      <c r="T257" s="78">
        <f t="shared" si="20"/>
        <v>0</v>
      </c>
      <c r="U257" s="147"/>
      <c r="V257" s="77"/>
      <c r="W257" s="60"/>
      <c r="X257" s="60"/>
      <c r="Y257" s="60"/>
      <c r="Z257" s="60"/>
      <c r="AA257" s="78">
        <f t="shared" si="21"/>
        <v>0</v>
      </c>
      <c r="AB257" s="147"/>
      <c r="AC257" s="77"/>
      <c r="AD257" s="60"/>
      <c r="AE257" s="60"/>
      <c r="AF257" s="60"/>
      <c r="AG257" s="60"/>
      <c r="AH257" s="78">
        <f t="shared" si="22"/>
        <v>0</v>
      </c>
      <c r="AI257" s="147"/>
      <c r="AJ257" s="77"/>
      <c r="AK257" s="60"/>
      <c r="AL257" s="60"/>
      <c r="AM257" s="60"/>
      <c r="AN257" s="60"/>
      <c r="AO257" s="78">
        <f t="shared" si="23"/>
        <v>0</v>
      </c>
    </row>
    <row r="258" spans="1:41" x14ac:dyDescent="0.25">
      <c r="A258" s="70"/>
      <c r="B258" s="58"/>
      <c r="C258" s="58"/>
      <c r="D258" s="58"/>
      <c r="E258" s="58"/>
      <c r="F258" s="72">
        <f t="shared" si="18"/>
        <v>0</v>
      </c>
      <c r="G258" s="151"/>
      <c r="H258" s="77"/>
      <c r="I258" s="60"/>
      <c r="J258" s="60"/>
      <c r="K258" s="60"/>
      <c r="L258" s="60"/>
      <c r="M258" s="78">
        <f t="shared" si="19"/>
        <v>0</v>
      </c>
      <c r="N258" s="147"/>
      <c r="O258" s="77"/>
      <c r="P258" s="60"/>
      <c r="Q258" s="60"/>
      <c r="R258" s="60"/>
      <c r="S258" s="60"/>
      <c r="T258" s="78">
        <f t="shared" si="20"/>
        <v>0</v>
      </c>
      <c r="U258" s="147"/>
      <c r="V258" s="77"/>
      <c r="W258" s="60"/>
      <c r="X258" s="60"/>
      <c r="Y258" s="60"/>
      <c r="Z258" s="60"/>
      <c r="AA258" s="78">
        <f t="shared" si="21"/>
        <v>0</v>
      </c>
      <c r="AB258" s="147"/>
      <c r="AC258" s="77"/>
      <c r="AD258" s="60"/>
      <c r="AE258" s="60"/>
      <c r="AF258" s="60"/>
      <c r="AG258" s="60"/>
      <c r="AH258" s="78">
        <f t="shared" si="22"/>
        <v>0</v>
      </c>
      <c r="AI258" s="147"/>
      <c r="AJ258" s="77"/>
      <c r="AK258" s="60"/>
      <c r="AL258" s="60"/>
      <c r="AM258" s="60"/>
      <c r="AN258" s="60"/>
      <c r="AO258" s="78">
        <f t="shared" si="23"/>
        <v>0</v>
      </c>
    </row>
    <row r="259" spans="1:41" x14ac:dyDescent="0.25">
      <c r="A259" s="70"/>
      <c r="B259" s="58"/>
      <c r="C259" s="58"/>
      <c r="D259" s="58"/>
      <c r="E259" s="58"/>
      <c r="F259" s="72">
        <f t="shared" si="18"/>
        <v>0</v>
      </c>
      <c r="G259" s="151"/>
      <c r="H259" s="77"/>
      <c r="I259" s="60"/>
      <c r="J259" s="60"/>
      <c r="K259" s="60"/>
      <c r="L259" s="60"/>
      <c r="M259" s="78">
        <f t="shared" si="19"/>
        <v>0</v>
      </c>
      <c r="N259" s="147"/>
      <c r="O259" s="77"/>
      <c r="P259" s="60"/>
      <c r="Q259" s="60"/>
      <c r="R259" s="60"/>
      <c r="S259" s="60"/>
      <c r="T259" s="78">
        <f t="shared" si="20"/>
        <v>0</v>
      </c>
      <c r="U259" s="147"/>
      <c r="V259" s="77"/>
      <c r="W259" s="60"/>
      <c r="X259" s="60"/>
      <c r="Y259" s="60"/>
      <c r="Z259" s="60"/>
      <c r="AA259" s="78">
        <f t="shared" si="21"/>
        <v>0</v>
      </c>
      <c r="AB259" s="147"/>
      <c r="AC259" s="77"/>
      <c r="AD259" s="60"/>
      <c r="AE259" s="60"/>
      <c r="AF259" s="60"/>
      <c r="AG259" s="60"/>
      <c r="AH259" s="78">
        <f t="shared" si="22"/>
        <v>0</v>
      </c>
      <c r="AI259" s="147"/>
      <c r="AJ259" s="77"/>
      <c r="AK259" s="60"/>
      <c r="AL259" s="60"/>
      <c r="AM259" s="60"/>
      <c r="AN259" s="60"/>
      <c r="AO259" s="78">
        <f t="shared" si="23"/>
        <v>0</v>
      </c>
    </row>
    <row r="260" spans="1:41" x14ac:dyDescent="0.25">
      <c r="A260" s="70"/>
      <c r="B260" s="58"/>
      <c r="C260" s="58"/>
      <c r="D260" s="58"/>
      <c r="E260" s="58"/>
      <c r="F260" s="72">
        <f t="shared" si="18"/>
        <v>0</v>
      </c>
      <c r="G260" s="151"/>
      <c r="H260" s="77"/>
      <c r="I260" s="60"/>
      <c r="J260" s="60"/>
      <c r="K260" s="60"/>
      <c r="L260" s="60"/>
      <c r="M260" s="78">
        <f t="shared" si="19"/>
        <v>0</v>
      </c>
      <c r="N260" s="147"/>
      <c r="O260" s="77"/>
      <c r="P260" s="60"/>
      <c r="Q260" s="60"/>
      <c r="R260" s="60"/>
      <c r="S260" s="60"/>
      <c r="T260" s="78">
        <f t="shared" si="20"/>
        <v>0</v>
      </c>
      <c r="U260" s="147"/>
      <c r="V260" s="77"/>
      <c r="W260" s="60"/>
      <c r="X260" s="60"/>
      <c r="Y260" s="60"/>
      <c r="Z260" s="60"/>
      <c r="AA260" s="78">
        <f t="shared" si="21"/>
        <v>0</v>
      </c>
      <c r="AB260" s="147"/>
      <c r="AC260" s="77"/>
      <c r="AD260" s="60"/>
      <c r="AE260" s="60"/>
      <c r="AF260" s="60"/>
      <c r="AG260" s="60"/>
      <c r="AH260" s="78">
        <f t="shared" si="22"/>
        <v>0</v>
      </c>
      <c r="AI260" s="147"/>
      <c r="AJ260" s="77"/>
      <c r="AK260" s="60"/>
      <c r="AL260" s="60"/>
      <c r="AM260" s="60"/>
      <c r="AN260" s="60"/>
      <c r="AO260" s="78">
        <f t="shared" si="23"/>
        <v>0</v>
      </c>
    </row>
    <row r="261" spans="1:41" x14ac:dyDescent="0.25">
      <c r="A261" s="70"/>
      <c r="B261" s="58"/>
      <c r="C261" s="58"/>
      <c r="D261" s="58"/>
      <c r="E261" s="58"/>
      <c r="F261" s="72">
        <f t="shared" si="18"/>
        <v>0</v>
      </c>
      <c r="G261" s="151"/>
      <c r="H261" s="77"/>
      <c r="I261" s="60"/>
      <c r="J261" s="60"/>
      <c r="K261" s="60"/>
      <c r="L261" s="60"/>
      <c r="M261" s="78">
        <f t="shared" si="19"/>
        <v>0</v>
      </c>
      <c r="N261" s="147"/>
      <c r="O261" s="77"/>
      <c r="P261" s="60"/>
      <c r="Q261" s="60"/>
      <c r="R261" s="60"/>
      <c r="S261" s="60"/>
      <c r="T261" s="78">
        <f t="shared" si="20"/>
        <v>0</v>
      </c>
      <c r="U261" s="147"/>
      <c r="V261" s="77"/>
      <c r="W261" s="60"/>
      <c r="X261" s="60"/>
      <c r="Y261" s="60"/>
      <c r="Z261" s="60"/>
      <c r="AA261" s="78">
        <f t="shared" si="21"/>
        <v>0</v>
      </c>
      <c r="AB261" s="147"/>
      <c r="AC261" s="77"/>
      <c r="AD261" s="60"/>
      <c r="AE261" s="60"/>
      <c r="AF261" s="60"/>
      <c r="AG261" s="60"/>
      <c r="AH261" s="78">
        <f t="shared" si="22"/>
        <v>0</v>
      </c>
      <c r="AI261" s="147"/>
      <c r="AJ261" s="77"/>
      <c r="AK261" s="60"/>
      <c r="AL261" s="60"/>
      <c r="AM261" s="60"/>
      <c r="AN261" s="60"/>
      <c r="AO261" s="78">
        <f t="shared" si="23"/>
        <v>0</v>
      </c>
    </row>
    <row r="262" spans="1:41" x14ac:dyDescent="0.25">
      <c r="A262" s="70"/>
      <c r="B262" s="58"/>
      <c r="C262" s="58"/>
      <c r="D262" s="58"/>
      <c r="E262" s="58"/>
      <c r="F262" s="72">
        <f t="shared" si="18"/>
        <v>0</v>
      </c>
      <c r="G262" s="151"/>
      <c r="H262" s="77"/>
      <c r="I262" s="60"/>
      <c r="J262" s="60"/>
      <c r="K262" s="60"/>
      <c r="L262" s="60"/>
      <c r="M262" s="78">
        <f t="shared" si="19"/>
        <v>0</v>
      </c>
      <c r="N262" s="147"/>
      <c r="O262" s="77"/>
      <c r="P262" s="60"/>
      <c r="Q262" s="60"/>
      <c r="R262" s="60"/>
      <c r="S262" s="60"/>
      <c r="T262" s="78">
        <f t="shared" si="20"/>
        <v>0</v>
      </c>
      <c r="U262" s="147"/>
      <c r="V262" s="77"/>
      <c r="W262" s="60"/>
      <c r="X262" s="60"/>
      <c r="Y262" s="60"/>
      <c r="Z262" s="60"/>
      <c r="AA262" s="78">
        <f t="shared" si="21"/>
        <v>0</v>
      </c>
      <c r="AB262" s="147"/>
      <c r="AC262" s="77"/>
      <c r="AD262" s="60"/>
      <c r="AE262" s="60"/>
      <c r="AF262" s="60"/>
      <c r="AG262" s="60"/>
      <c r="AH262" s="78">
        <f t="shared" si="22"/>
        <v>0</v>
      </c>
      <c r="AI262" s="147"/>
      <c r="AJ262" s="77"/>
      <c r="AK262" s="60"/>
      <c r="AL262" s="60"/>
      <c r="AM262" s="60"/>
      <c r="AN262" s="60"/>
      <c r="AO262" s="78">
        <f t="shared" si="23"/>
        <v>0</v>
      </c>
    </row>
    <row r="263" spans="1:41" x14ac:dyDescent="0.25">
      <c r="A263" s="70"/>
      <c r="B263" s="58"/>
      <c r="C263" s="58"/>
      <c r="D263" s="58"/>
      <c r="E263" s="58"/>
      <c r="F263" s="72">
        <f t="shared" si="18"/>
        <v>0</v>
      </c>
      <c r="G263" s="151"/>
      <c r="H263" s="77"/>
      <c r="I263" s="60"/>
      <c r="J263" s="60"/>
      <c r="K263" s="60"/>
      <c r="L263" s="60"/>
      <c r="M263" s="78">
        <f t="shared" si="19"/>
        <v>0</v>
      </c>
      <c r="N263" s="147"/>
      <c r="O263" s="77"/>
      <c r="P263" s="60"/>
      <c r="Q263" s="60"/>
      <c r="R263" s="60"/>
      <c r="S263" s="60"/>
      <c r="T263" s="78">
        <f t="shared" si="20"/>
        <v>0</v>
      </c>
      <c r="U263" s="147"/>
      <c r="V263" s="77"/>
      <c r="W263" s="60"/>
      <c r="X263" s="60"/>
      <c r="Y263" s="60"/>
      <c r="Z263" s="60"/>
      <c r="AA263" s="78">
        <f t="shared" si="21"/>
        <v>0</v>
      </c>
      <c r="AB263" s="147"/>
      <c r="AC263" s="77"/>
      <c r="AD263" s="60"/>
      <c r="AE263" s="60"/>
      <c r="AF263" s="60"/>
      <c r="AG263" s="60"/>
      <c r="AH263" s="78">
        <f t="shared" si="22"/>
        <v>0</v>
      </c>
      <c r="AI263" s="147"/>
      <c r="AJ263" s="77"/>
      <c r="AK263" s="60"/>
      <c r="AL263" s="60"/>
      <c r="AM263" s="60"/>
      <c r="AN263" s="60"/>
      <c r="AO263" s="78">
        <f t="shared" si="23"/>
        <v>0</v>
      </c>
    </row>
    <row r="264" spans="1:41" x14ac:dyDescent="0.25">
      <c r="A264" s="70"/>
      <c r="B264" s="58"/>
      <c r="C264" s="58"/>
      <c r="D264" s="58"/>
      <c r="E264" s="58"/>
      <c r="F264" s="72">
        <f t="shared" si="18"/>
        <v>0</v>
      </c>
      <c r="G264" s="151"/>
      <c r="H264" s="77"/>
      <c r="I264" s="60"/>
      <c r="J264" s="60"/>
      <c r="K264" s="60"/>
      <c r="L264" s="60"/>
      <c r="M264" s="78">
        <f t="shared" si="19"/>
        <v>0</v>
      </c>
      <c r="N264" s="147"/>
      <c r="O264" s="77"/>
      <c r="P264" s="60"/>
      <c r="Q264" s="60"/>
      <c r="R264" s="60"/>
      <c r="S264" s="60"/>
      <c r="T264" s="78">
        <f t="shared" si="20"/>
        <v>0</v>
      </c>
      <c r="U264" s="147"/>
      <c r="V264" s="77"/>
      <c r="W264" s="60"/>
      <c r="X264" s="60"/>
      <c r="Y264" s="60"/>
      <c r="Z264" s="60"/>
      <c r="AA264" s="78">
        <f t="shared" si="21"/>
        <v>0</v>
      </c>
      <c r="AB264" s="147"/>
      <c r="AC264" s="77"/>
      <c r="AD264" s="60"/>
      <c r="AE264" s="60"/>
      <c r="AF264" s="60"/>
      <c r="AG264" s="60"/>
      <c r="AH264" s="78">
        <f t="shared" si="22"/>
        <v>0</v>
      </c>
      <c r="AI264" s="147"/>
      <c r="AJ264" s="77"/>
      <c r="AK264" s="60"/>
      <c r="AL264" s="60"/>
      <c r="AM264" s="60"/>
      <c r="AN264" s="60"/>
      <c r="AO264" s="78">
        <f t="shared" si="23"/>
        <v>0</v>
      </c>
    </row>
    <row r="265" spans="1:41" x14ac:dyDescent="0.25">
      <c r="A265" s="70"/>
      <c r="B265" s="58"/>
      <c r="C265" s="58"/>
      <c r="D265" s="58"/>
      <c r="E265" s="58"/>
      <c r="F265" s="72">
        <f t="shared" si="18"/>
        <v>0</v>
      </c>
      <c r="G265" s="151"/>
      <c r="H265" s="77"/>
      <c r="I265" s="60"/>
      <c r="J265" s="60"/>
      <c r="K265" s="60"/>
      <c r="L265" s="60"/>
      <c r="M265" s="78">
        <f t="shared" si="19"/>
        <v>0</v>
      </c>
      <c r="N265" s="147"/>
      <c r="O265" s="77"/>
      <c r="P265" s="60"/>
      <c r="Q265" s="60"/>
      <c r="R265" s="60"/>
      <c r="S265" s="60"/>
      <c r="T265" s="78">
        <f t="shared" si="20"/>
        <v>0</v>
      </c>
      <c r="U265" s="147"/>
      <c r="V265" s="77"/>
      <c r="W265" s="60"/>
      <c r="X265" s="60"/>
      <c r="Y265" s="60"/>
      <c r="Z265" s="60"/>
      <c r="AA265" s="78">
        <f t="shared" si="21"/>
        <v>0</v>
      </c>
      <c r="AB265" s="147"/>
      <c r="AC265" s="77"/>
      <c r="AD265" s="60"/>
      <c r="AE265" s="60"/>
      <c r="AF265" s="60"/>
      <c r="AG265" s="60"/>
      <c r="AH265" s="78">
        <f t="shared" si="22"/>
        <v>0</v>
      </c>
      <c r="AI265" s="147"/>
      <c r="AJ265" s="77"/>
      <c r="AK265" s="60"/>
      <c r="AL265" s="60"/>
      <c r="AM265" s="60"/>
      <c r="AN265" s="60"/>
      <c r="AO265" s="78">
        <f t="shared" si="23"/>
        <v>0</v>
      </c>
    </row>
    <row r="266" spans="1:41" x14ac:dyDescent="0.25">
      <c r="A266" s="70"/>
      <c r="B266" s="58"/>
      <c r="C266" s="58"/>
      <c r="D266" s="58"/>
      <c r="E266" s="58"/>
      <c r="F266" s="72">
        <f t="shared" si="18"/>
        <v>0</v>
      </c>
      <c r="G266" s="151"/>
      <c r="H266" s="77"/>
      <c r="I266" s="60"/>
      <c r="J266" s="60"/>
      <c r="K266" s="60"/>
      <c r="L266" s="60"/>
      <c r="M266" s="78">
        <f t="shared" si="19"/>
        <v>0</v>
      </c>
      <c r="N266" s="147"/>
      <c r="O266" s="77"/>
      <c r="P266" s="60"/>
      <c r="Q266" s="60"/>
      <c r="R266" s="60"/>
      <c r="S266" s="60"/>
      <c r="T266" s="78">
        <f t="shared" si="20"/>
        <v>0</v>
      </c>
      <c r="U266" s="147"/>
      <c r="V266" s="77"/>
      <c r="W266" s="60"/>
      <c r="X266" s="60"/>
      <c r="Y266" s="60"/>
      <c r="Z266" s="60"/>
      <c r="AA266" s="78">
        <f t="shared" si="21"/>
        <v>0</v>
      </c>
      <c r="AB266" s="147"/>
      <c r="AC266" s="77"/>
      <c r="AD266" s="60"/>
      <c r="AE266" s="60"/>
      <c r="AF266" s="60"/>
      <c r="AG266" s="60"/>
      <c r="AH266" s="78">
        <f t="shared" si="22"/>
        <v>0</v>
      </c>
      <c r="AI266" s="147"/>
      <c r="AJ266" s="77"/>
      <c r="AK266" s="60"/>
      <c r="AL266" s="60"/>
      <c r="AM266" s="60"/>
      <c r="AN266" s="60"/>
      <c r="AO266" s="78">
        <f t="shared" si="23"/>
        <v>0</v>
      </c>
    </row>
    <row r="267" spans="1:41" x14ac:dyDescent="0.25">
      <c r="A267" s="70"/>
      <c r="B267" s="58"/>
      <c r="C267" s="58"/>
      <c r="D267" s="58"/>
      <c r="E267" s="58"/>
      <c r="F267" s="72">
        <f t="shared" si="18"/>
        <v>0</v>
      </c>
      <c r="G267" s="151"/>
      <c r="H267" s="77"/>
      <c r="I267" s="60"/>
      <c r="J267" s="60"/>
      <c r="K267" s="60"/>
      <c r="L267" s="60"/>
      <c r="M267" s="78">
        <f t="shared" si="19"/>
        <v>0</v>
      </c>
      <c r="N267" s="147"/>
      <c r="O267" s="77"/>
      <c r="P267" s="60"/>
      <c r="Q267" s="60"/>
      <c r="R267" s="60"/>
      <c r="S267" s="60"/>
      <c r="T267" s="78">
        <f t="shared" si="20"/>
        <v>0</v>
      </c>
      <c r="U267" s="147"/>
      <c r="V267" s="77"/>
      <c r="W267" s="60"/>
      <c r="X267" s="60"/>
      <c r="Y267" s="60"/>
      <c r="Z267" s="60"/>
      <c r="AA267" s="78">
        <f t="shared" si="21"/>
        <v>0</v>
      </c>
      <c r="AB267" s="147"/>
      <c r="AC267" s="77"/>
      <c r="AD267" s="60"/>
      <c r="AE267" s="60"/>
      <c r="AF267" s="60"/>
      <c r="AG267" s="60"/>
      <c r="AH267" s="78">
        <f t="shared" si="22"/>
        <v>0</v>
      </c>
      <c r="AI267" s="147"/>
      <c r="AJ267" s="77"/>
      <c r="AK267" s="60"/>
      <c r="AL267" s="60"/>
      <c r="AM267" s="60"/>
      <c r="AN267" s="60"/>
      <c r="AO267" s="78">
        <f t="shared" si="23"/>
        <v>0</v>
      </c>
    </row>
    <row r="268" spans="1:41" x14ac:dyDescent="0.25">
      <c r="A268" s="70"/>
      <c r="B268" s="58"/>
      <c r="C268" s="58"/>
      <c r="D268" s="58"/>
      <c r="E268" s="58"/>
      <c r="F268" s="72">
        <f t="shared" si="18"/>
        <v>0</v>
      </c>
      <c r="G268" s="151"/>
      <c r="H268" s="77"/>
      <c r="I268" s="60"/>
      <c r="J268" s="60"/>
      <c r="K268" s="60"/>
      <c r="L268" s="60"/>
      <c r="M268" s="78">
        <f t="shared" si="19"/>
        <v>0</v>
      </c>
      <c r="N268" s="147"/>
      <c r="O268" s="77"/>
      <c r="P268" s="60"/>
      <c r="Q268" s="60"/>
      <c r="R268" s="60"/>
      <c r="S268" s="60"/>
      <c r="T268" s="78">
        <f t="shared" si="20"/>
        <v>0</v>
      </c>
      <c r="U268" s="147"/>
      <c r="V268" s="77"/>
      <c r="W268" s="60"/>
      <c r="X268" s="60"/>
      <c r="Y268" s="60"/>
      <c r="Z268" s="60"/>
      <c r="AA268" s="78">
        <f t="shared" si="21"/>
        <v>0</v>
      </c>
      <c r="AB268" s="147"/>
      <c r="AC268" s="77"/>
      <c r="AD268" s="60"/>
      <c r="AE268" s="60"/>
      <c r="AF268" s="60"/>
      <c r="AG268" s="60"/>
      <c r="AH268" s="78">
        <f t="shared" si="22"/>
        <v>0</v>
      </c>
      <c r="AI268" s="147"/>
      <c r="AJ268" s="77"/>
      <c r="AK268" s="60"/>
      <c r="AL268" s="60"/>
      <c r="AM268" s="60"/>
      <c r="AN268" s="60"/>
      <c r="AO268" s="78">
        <f t="shared" si="23"/>
        <v>0</v>
      </c>
    </row>
    <row r="269" spans="1:41" x14ac:dyDescent="0.25">
      <c r="A269" s="70"/>
      <c r="B269" s="58"/>
      <c r="C269" s="58"/>
      <c r="D269" s="58"/>
      <c r="E269" s="58"/>
      <c r="F269" s="72">
        <f t="shared" ref="F269:F332" si="24">SUM(D269:E269)</f>
        <v>0</v>
      </c>
      <c r="G269" s="151"/>
      <c r="H269" s="77"/>
      <c r="I269" s="60"/>
      <c r="J269" s="60"/>
      <c r="K269" s="60"/>
      <c r="L269" s="60"/>
      <c r="M269" s="78">
        <f t="shared" ref="M269:M332" si="25">SUM(K269:L269)</f>
        <v>0</v>
      </c>
      <c r="N269" s="147"/>
      <c r="O269" s="77"/>
      <c r="P269" s="60"/>
      <c r="Q269" s="60"/>
      <c r="R269" s="60"/>
      <c r="S269" s="60"/>
      <c r="T269" s="78">
        <f t="shared" ref="T269:T332" si="26">SUM(R269:S269)</f>
        <v>0</v>
      </c>
      <c r="U269" s="147"/>
      <c r="V269" s="77"/>
      <c r="W269" s="60"/>
      <c r="X269" s="60"/>
      <c r="Y269" s="60"/>
      <c r="Z269" s="60"/>
      <c r="AA269" s="78">
        <f t="shared" ref="AA269:AA332" si="27">SUM(Y269:Z269)</f>
        <v>0</v>
      </c>
      <c r="AB269" s="147"/>
      <c r="AC269" s="77"/>
      <c r="AD269" s="60"/>
      <c r="AE269" s="60"/>
      <c r="AF269" s="60"/>
      <c r="AG269" s="60"/>
      <c r="AH269" s="78">
        <f t="shared" ref="AH269:AH332" si="28">SUM(AF269:AG269)</f>
        <v>0</v>
      </c>
      <c r="AI269" s="147"/>
      <c r="AJ269" s="77"/>
      <c r="AK269" s="60"/>
      <c r="AL269" s="60"/>
      <c r="AM269" s="60"/>
      <c r="AN269" s="60"/>
      <c r="AO269" s="78">
        <f t="shared" ref="AO269:AO332" si="29">SUM(AM269:AN269)</f>
        <v>0</v>
      </c>
    </row>
    <row r="270" spans="1:41" x14ac:dyDescent="0.25">
      <c r="A270" s="70"/>
      <c r="B270" s="58"/>
      <c r="C270" s="58"/>
      <c r="D270" s="58"/>
      <c r="E270" s="58"/>
      <c r="F270" s="72">
        <f t="shared" si="24"/>
        <v>0</v>
      </c>
      <c r="G270" s="151"/>
      <c r="H270" s="77"/>
      <c r="I270" s="60"/>
      <c r="J270" s="60"/>
      <c r="K270" s="60"/>
      <c r="L270" s="60"/>
      <c r="M270" s="78">
        <f t="shared" si="25"/>
        <v>0</v>
      </c>
      <c r="N270" s="147"/>
      <c r="O270" s="77"/>
      <c r="P270" s="60"/>
      <c r="Q270" s="60"/>
      <c r="R270" s="60"/>
      <c r="S270" s="60"/>
      <c r="T270" s="78">
        <f t="shared" si="26"/>
        <v>0</v>
      </c>
      <c r="U270" s="147"/>
      <c r="V270" s="77"/>
      <c r="W270" s="60"/>
      <c r="X270" s="60"/>
      <c r="Y270" s="60"/>
      <c r="Z270" s="60"/>
      <c r="AA270" s="78">
        <f t="shared" si="27"/>
        <v>0</v>
      </c>
      <c r="AB270" s="147"/>
      <c r="AC270" s="77"/>
      <c r="AD270" s="60"/>
      <c r="AE270" s="60"/>
      <c r="AF270" s="60"/>
      <c r="AG270" s="60"/>
      <c r="AH270" s="78">
        <f t="shared" si="28"/>
        <v>0</v>
      </c>
      <c r="AI270" s="147"/>
      <c r="AJ270" s="77"/>
      <c r="AK270" s="60"/>
      <c r="AL270" s="60"/>
      <c r="AM270" s="60"/>
      <c r="AN270" s="60"/>
      <c r="AO270" s="78">
        <f t="shared" si="29"/>
        <v>0</v>
      </c>
    </row>
    <row r="271" spans="1:41" x14ac:dyDescent="0.25">
      <c r="A271" s="70"/>
      <c r="B271" s="58"/>
      <c r="C271" s="58"/>
      <c r="D271" s="58"/>
      <c r="E271" s="58"/>
      <c r="F271" s="72">
        <f t="shared" si="24"/>
        <v>0</v>
      </c>
      <c r="G271" s="151"/>
      <c r="H271" s="77"/>
      <c r="I271" s="60"/>
      <c r="J271" s="60"/>
      <c r="K271" s="60"/>
      <c r="L271" s="60"/>
      <c r="M271" s="78">
        <f t="shared" si="25"/>
        <v>0</v>
      </c>
      <c r="N271" s="147"/>
      <c r="O271" s="77"/>
      <c r="P271" s="60"/>
      <c r="Q271" s="60"/>
      <c r="R271" s="60"/>
      <c r="S271" s="60"/>
      <c r="T271" s="78">
        <f t="shared" si="26"/>
        <v>0</v>
      </c>
      <c r="U271" s="147"/>
      <c r="V271" s="77"/>
      <c r="W271" s="60"/>
      <c r="X271" s="60"/>
      <c r="Y271" s="60"/>
      <c r="Z271" s="60"/>
      <c r="AA271" s="78">
        <f t="shared" si="27"/>
        <v>0</v>
      </c>
      <c r="AB271" s="147"/>
      <c r="AC271" s="77"/>
      <c r="AD271" s="60"/>
      <c r="AE271" s="60"/>
      <c r="AF271" s="60"/>
      <c r="AG271" s="60"/>
      <c r="AH271" s="78">
        <f t="shared" si="28"/>
        <v>0</v>
      </c>
      <c r="AI271" s="147"/>
      <c r="AJ271" s="77"/>
      <c r="AK271" s="60"/>
      <c r="AL271" s="60"/>
      <c r="AM271" s="60"/>
      <c r="AN271" s="60"/>
      <c r="AO271" s="78">
        <f t="shared" si="29"/>
        <v>0</v>
      </c>
    </row>
    <row r="272" spans="1:41" x14ac:dyDescent="0.25">
      <c r="A272" s="70"/>
      <c r="B272" s="58"/>
      <c r="C272" s="58"/>
      <c r="D272" s="58"/>
      <c r="E272" s="58"/>
      <c r="F272" s="72">
        <f t="shared" si="24"/>
        <v>0</v>
      </c>
      <c r="G272" s="151"/>
      <c r="H272" s="77"/>
      <c r="I272" s="60"/>
      <c r="J272" s="60"/>
      <c r="K272" s="60"/>
      <c r="L272" s="60"/>
      <c r="M272" s="78">
        <f t="shared" si="25"/>
        <v>0</v>
      </c>
      <c r="N272" s="147"/>
      <c r="O272" s="77"/>
      <c r="P272" s="60"/>
      <c r="Q272" s="60"/>
      <c r="R272" s="60"/>
      <c r="S272" s="60"/>
      <c r="T272" s="78">
        <f t="shared" si="26"/>
        <v>0</v>
      </c>
      <c r="U272" s="147"/>
      <c r="V272" s="77"/>
      <c r="W272" s="60"/>
      <c r="X272" s="60"/>
      <c r="Y272" s="60"/>
      <c r="Z272" s="60"/>
      <c r="AA272" s="78">
        <f t="shared" si="27"/>
        <v>0</v>
      </c>
      <c r="AB272" s="147"/>
      <c r="AC272" s="77"/>
      <c r="AD272" s="60"/>
      <c r="AE272" s="60"/>
      <c r="AF272" s="60"/>
      <c r="AG272" s="60"/>
      <c r="AH272" s="78">
        <f t="shared" si="28"/>
        <v>0</v>
      </c>
      <c r="AI272" s="147"/>
      <c r="AJ272" s="77"/>
      <c r="AK272" s="60"/>
      <c r="AL272" s="60"/>
      <c r="AM272" s="60"/>
      <c r="AN272" s="60"/>
      <c r="AO272" s="78">
        <f t="shared" si="29"/>
        <v>0</v>
      </c>
    </row>
    <row r="273" spans="1:41" x14ac:dyDescent="0.25">
      <c r="A273" s="70"/>
      <c r="B273" s="58"/>
      <c r="C273" s="58"/>
      <c r="D273" s="58"/>
      <c r="E273" s="58"/>
      <c r="F273" s="72">
        <f t="shared" si="24"/>
        <v>0</v>
      </c>
      <c r="G273" s="151"/>
      <c r="H273" s="77"/>
      <c r="I273" s="60"/>
      <c r="J273" s="60"/>
      <c r="K273" s="60"/>
      <c r="L273" s="60"/>
      <c r="M273" s="78">
        <f t="shared" si="25"/>
        <v>0</v>
      </c>
      <c r="N273" s="147"/>
      <c r="O273" s="77"/>
      <c r="P273" s="60"/>
      <c r="Q273" s="60"/>
      <c r="R273" s="60"/>
      <c r="S273" s="60"/>
      <c r="T273" s="78">
        <f t="shared" si="26"/>
        <v>0</v>
      </c>
      <c r="U273" s="147"/>
      <c r="V273" s="77"/>
      <c r="W273" s="60"/>
      <c r="X273" s="60"/>
      <c r="Y273" s="60"/>
      <c r="Z273" s="60"/>
      <c r="AA273" s="78">
        <f t="shared" si="27"/>
        <v>0</v>
      </c>
      <c r="AB273" s="147"/>
      <c r="AC273" s="77"/>
      <c r="AD273" s="60"/>
      <c r="AE273" s="60"/>
      <c r="AF273" s="60"/>
      <c r="AG273" s="60"/>
      <c r="AH273" s="78">
        <f t="shared" si="28"/>
        <v>0</v>
      </c>
      <c r="AI273" s="147"/>
      <c r="AJ273" s="77"/>
      <c r="AK273" s="60"/>
      <c r="AL273" s="60"/>
      <c r="AM273" s="60"/>
      <c r="AN273" s="60"/>
      <c r="AO273" s="78">
        <f t="shared" si="29"/>
        <v>0</v>
      </c>
    </row>
    <row r="274" spans="1:41" x14ac:dyDescent="0.25">
      <c r="A274" s="70"/>
      <c r="B274" s="58"/>
      <c r="C274" s="58"/>
      <c r="D274" s="58"/>
      <c r="E274" s="58"/>
      <c r="F274" s="72">
        <f t="shared" si="24"/>
        <v>0</v>
      </c>
      <c r="G274" s="151"/>
      <c r="H274" s="77"/>
      <c r="I274" s="60"/>
      <c r="J274" s="60"/>
      <c r="K274" s="60"/>
      <c r="L274" s="60"/>
      <c r="M274" s="78">
        <f t="shared" si="25"/>
        <v>0</v>
      </c>
      <c r="N274" s="147"/>
      <c r="O274" s="77"/>
      <c r="P274" s="60"/>
      <c r="Q274" s="60"/>
      <c r="R274" s="60"/>
      <c r="S274" s="60"/>
      <c r="T274" s="78">
        <f t="shared" si="26"/>
        <v>0</v>
      </c>
      <c r="U274" s="147"/>
      <c r="V274" s="77"/>
      <c r="W274" s="60"/>
      <c r="X274" s="60"/>
      <c r="Y274" s="60"/>
      <c r="Z274" s="60"/>
      <c r="AA274" s="78">
        <f t="shared" si="27"/>
        <v>0</v>
      </c>
      <c r="AB274" s="147"/>
      <c r="AC274" s="77"/>
      <c r="AD274" s="60"/>
      <c r="AE274" s="60"/>
      <c r="AF274" s="60"/>
      <c r="AG274" s="60"/>
      <c r="AH274" s="78">
        <f t="shared" si="28"/>
        <v>0</v>
      </c>
      <c r="AI274" s="147"/>
      <c r="AJ274" s="77"/>
      <c r="AK274" s="60"/>
      <c r="AL274" s="60"/>
      <c r="AM274" s="60"/>
      <c r="AN274" s="60"/>
      <c r="AO274" s="78">
        <f t="shared" si="29"/>
        <v>0</v>
      </c>
    </row>
    <row r="275" spans="1:41" x14ac:dyDescent="0.25">
      <c r="A275" s="70"/>
      <c r="B275" s="58"/>
      <c r="C275" s="58"/>
      <c r="D275" s="58"/>
      <c r="E275" s="58"/>
      <c r="F275" s="72">
        <f t="shared" si="24"/>
        <v>0</v>
      </c>
      <c r="G275" s="151"/>
      <c r="H275" s="77"/>
      <c r="I275" s="60"/>
      <c r="J275" s="60"/>
      <c r="K275" s="60"/>
      <c r="L275" s="60"/>
      <c r="M275" s="78">
        <f t="shared" si="25"/>
        <v>0</v>
      </c>
      <c r="N275" s="147"/>
      <c r="O275" s="77"/>
      <c r="P275" s="60"/>
      <c r="Q275" s="60"/>
      <c r="R275" s="60"/>
      <c r="S275" s="60"/>
      <c r="T275" s="78">
        <f t="shared" si="26"/>
        <v>0</v>
      </c>
      <c r="U275" s="147"/>
      <c r="V275" s="77"/>
      <c r="W275" s="60"/>
      <c r="X275" s="60"/>
      <c r="Y275" s="60"/>
      <c r="Z275" s="60"/>
      <c r="AA275" s="78">
        <f t="shared" si="27"/>
        <v>0</v>
      </c>
      <c r="AB275" s="147"/>
      <c r="AC275" s="77"/>
      <c r="AD275" s="60"/>
      <c r="AE275" s="60"/>
      <c r="AF275" s="60"/>
      <c r="AG275" s="60"/>
      <c r="AH275" s="78">
        <f t="shared" si="28"/>
        <v>0</v>
      </c>
      <c r="AI275" s="147"/>
      <c r="AJ275" s="77"/>
      <c r="AK275" s="60"/>
      <c r="AL275" s="60"/>
      <c r="AM275" s="60"/>
      <c r="AN275" s="60"/>
      <c r="AO275" s="78">
        <f t="shared" si="29"/>
        <v>0</v>
      </c>
    </row>
    <row r="276" spans="1:41" x14ac:dyDescent="0.25">
      <c r="A276" s="70"/>
      <c r="B276" s="58"/>
      <c r="C276" s="58"/>
      <c r="D276" s="58"/>
      <c r="E276" s="58"/>
      <c r="F276" s="72">
        <f t="shared" si="24"/>
        <v>0</v>
      </c>
      <c r="G276" s="151"/>
      <c r="H276" s="77"/>
      <c r="I276" s="60"/>
      <c r="J276" s="60"/>
      <c r="K276" s="60"/>
      <c r="L276" s="60"/>
      <c r="M276" s="78">
        <f t="shared" si="25"/>
        <v>0</v>
      </c>
      <c r="N276" s="147"/>
      <c r="O276" s="77"/>
      <c r="P276" s="60"/>
      <c r="Q276" s="60"/>
      <c r="R276" s="60"/>
      <c r="S276" s="60"/>
      <c r="T276" s="78">
        <f t="shared" si="26"/>
        <v>0</v>
      </c>
      <c r="U276" s="147"/>
      <c r="V276" s="77"/>
      <c r="W276" s="60"/>
      <c r="X276" s="60"/>
      <c r="Y276" s="60"/>
      <c r="Z276" s="60"/>
      <c r="AA276" s="78">
        <f t="shared" si="27"/>
        <v>0</v>
      </c>
      <c r="AB276" s="147"/>
      <c r="AC276" s="77"/>
      <c r="AD276" s="60"/>
      <c r="AE276" s="60"/>
      <c r="AF276" s="60"/>
      <c r="AG276" s="60"/>
      <c r="AH276" s="78">
        <f t="shared" si="28"/>
        <v>0</v>
      </c>
      <c r="AI276" s="147"/>
      <c r="AJ276" s="77"/>
      <c r="AK276" s="60"/>
      <c r="AL276" s="60"/>
      <c r="AM276" s="60"/>
      <c r="AN276" s="60"/>
      <c r="AO276" s="78">
        <f t="shared" si="29"/>
        <v>0</v>
      </c>
    </row>
    <row r="277" spans="1:41" x14ac:dyDescent="0.25">
      <c r="A277" s="70"/>
      <c r="B277" s="58"/>
      <c r="C277" s="58"/>
      <c r="D277" s="58"/>
      <c r="E277" s="58"/>
      <c r="F277" s="72">
        <f t="shared" si="24"/>
        <v>0</v>
      </c>
      <c r="G277" s="151"/>
      <c r="H277" s="77"/>
      <c r="I277" s="60"/>
      <c r="J277" s="60"/>
      <c r="K277" s="60"/>
      <c r="L277" s="60"/>
      <c r="M277" s="78">
        <f t="shared" si="25"/>
        <v>0</v>
      </c>
      <c r="N277" s="147"/>
      <c r="O277" s="77"/>
      <c r="P277" s="60"/>
      <c r="Q277" s="60"/>
      <c r="R277" s="60"/>
      <c r="S277" s="60"/>
      <c r="T277" s="78">
        <f t="shared" si="26"/>
        <v>0</v>
      </c>
      <c r="U277" s="147"/>
      <c r="V277" s="77"/>
      <c r="W277" s="60"/>
      <c r="X277" s="60"/>
      <c r="Y277" s="60"/>
      <c r="Z277" s="60"/>
      <c r="AA277" s="78">
        <f t="shared" si="27"/>
        <v>0</v>
      </c>
      <c r="AB277" s="147"/>
      <c r="AC277" s="77"/>
      <c r="AD277" s="60"/>
      <c r="AE277" s="60"/>
      <c r="AF277" s="60"/>
      <c r="AG277" s="60"/>
      <c r="AH277" s="78">
        <f t="shared" si="28"/>
        <v>0</v>
      </c>
      <c r="AI277" s="147"/>
      <c r="AJ277" s="77"/>
      <c r="AK277" s="60"/>
      <c r="AL277" s="60"/>
      <c r="AM277" s="60"/>
      <c r="AN277" s="60"/>
      <c r="AO277" s="78">
        <f t="shared" si="29"/>
        <v>0</v>
      </c>
    </row>
    <row r="278" spans="1:41" x14ac:dyDescent="0.25">
      <c r="A278" s="70"/>
      <c r="B278" s="58"/>
      <c r="C278" s="58"/>
      <c r="D278" s="58"/>
      <c r="E278" s="58"/>
      <c r="F278" s="72">
        <f t="shared" si="24"/>
        <v>0</v>
      </c>
      <c r="G278" s="151"/>
      <c r="H278" s="77"/>
      <c r="I278" s="60"/>
      <c r="J278" s="60"/>
      <c r="K278" s="60"/>
      <c r="L278" s="60"/>
      <c r="M278" s="78">
        <f t="shared" si="25"/>
        <v>0</v>
      </c>
      <c r="N278" s="147"/>
      <c r="O278" s="77"/>
      <c r="P278" s="60"/>
      <c r="Q278" s="60"/>
      <c r="R278" s="60"/>
      <c r="S278" s="60"/>
      <c r="T278" s="78">
        <f t="shared" si="26"/>
        <v>0</v>
      </c>
      <c r="U278" s="147"/>
      <c r="V278" s="77"/>
      <c r="W278" s="60"/>
      <c r="X278" s="60"/>
      <c r="Y278" s="60"/>
      <c r="Z278" s="60"/>
      <c r="AA278" s="78">
        <f t="shared" si="27"/>
        <v>0</v>
      </c>
      <c r="AB278" s="147"/>
      <c r="AC278" s="77"/>
      <c r="AD278" s="60"/>
      <c r="AE278" s="60"/>
      <c r="AF278" s="60"/>
      <c r="AG278" s="60"/>
      <c r="AH278" s="78">
        <f t="shared" si="28"/>
        <v>0</v>
      </c>
      <c r="AI278" s="147"/>
      <c r="AJ278" s="77"/>
      <c r="AK278" s="60"/>
      <c r="AL278" s="60"/>
      <c r="AM278" s="60"/>
      <c r="AN278" s="60"/>
      <c r="AO278" s="78">
        <f t="shared" si="29"/>
        <v>0</v>
      </c>
    </row>
    <row r="279" spans="1:41" x14ac:dyDescent="0.25">
      <c r="A279" s="70"/>
      <c r="B279" s="58"/>
      <c r="C279" s="58"/>
      <c r="D279" s="58"/>
      <c r="E279" s="58"/>
      <c r="F279" s="72">
        <f t="shared" si="24"/>
        <v>0</v>
      </c>
      <c r="G279" s="151"/>
      <c r="H279" s="77"/>
      <c r="I279" s="60"/>
      <c r="J279" s="60"/>
      <c r="K279" s="60"/>
      <c r="L279" s="60"/>
      <c r="M279" s="78">
        <f t="shared" si="25"/>
        <v>0</v>
      </c>
      <c r="N279" s="147"/>
      <c r="O279" s="77"/>
      <c r="P279" s="60"/>
      <c r="Q279" s="60"/>
      <c r="R279" s="60"/>
      <c r="S279" s="60"/>
      <c r="T279" s="78">
        <f t="shared" si="26"/>
        <v>0</v>
      </c>
      <c r="U279" s="147"/>
      <c r="V279" s="77"/>
      <c r="W279" s="60"/>
      <c r="X279" s="60"/>
      <c r="Y279" s="60"/>
      <c r="Z279" s="60"/>
      <c r="AA279" s="78">
        <f t="shared" si="27"/>
        <v>0</v>
      </c>
      <c r="AB279" s="147"/>
      <c r="AC279" s="77"/>
      <c r="AD279" s="60"/>
      <c r="AE279" s="60"/>
      <c r="AF279" s="60"/>
      <c r="AG279" s="60"/>
      <c r="AH279" s="78">
        <f t="shared" si="28"/>
        <v>0</v>
      </c>
      <c r="AI279" s="147"/>
      <c r="AJ279" s="77"/>
      <c r="AK279" s="60"/>
      <c r="AL279" s="60"/>
      <c r="AM279" s="60"/>
      <c r="AN279" s="60"/>
      <c r="AO279" s="78">
        <f t="shared" si="29"/>
        <v>0</v>
      </c>
    </row>
    <row r="280" spans="1:41" x14ac:dyDescent="0.25">
      <c r="A280" s="70"/>
      <c r="B280" s="58"/>
      <c r="C280" s="58"/>
      <c r="D280" s="58"/>
      <c r="E280" s="58"/>
      <c r="F280" s="72">
        <f t="shared" si="24"/>
        <v>0</v>
      </c>
      <c r="G280" s="151"/>
      <c r="H280" s="77"/>
      <c r="I280" s="60"/>
      <c r="J280" s="60"/>
      <c r="K280" s="60"/>
      <c r="L280" s="60"/>
      <c r="M280" s="78">
        <f t="shared" si="25"/>
        <v>0</v>
      </c>
      <c r="N280" s="147"/>
      <c r="O280" s="77"/>
      <c r="P280" s="60"/>
      <c r="Q280" s="60"/>
      <c r="R280" s="60"/>
      <c r="S280" s="60"/>
      <c r="T280" s="78">
        <f t="shared" si="26"/>
        <v>0</v>
      </c>
      <c r="U280" s="147"/>
      <c r="V280" s="77"/>
      <c r="W280" s="60"/>
      <c r="X280" s="60"/>
      <c r="Y280" s="60"/>
      <c r="Z280" s="60"/>
      <c r="AA280" s="78">
        <f t="shared" si="27"/>
        <v>0</v>
      </c>
      <c r="AB280" s="147"/>
      <c r="AC280" s="77"/>
      <c r="AD280" s="60"/>
      <c r="AE280" s="60"/>
      <c r="AF280" s="60"/>
      <c r="AG280" s="60"/>
      <c r="AH280" s="78">
        <f t="shared" si="28"/>
        <v>0</v>
      </c>
      <c r="AI280" s="147"/>
      <c r="AJ280" s="77"/>
      <c r="AK280" s="60"/>
      <c r="AL280" s="60"/>
      <c r="AM280" s="60"/>
      <c r="AN280" s="60"/>
      <c r="AO280" s="78">
        <f t="shared" si="29"/>
        <v>0</v>
      </c>
    </row>
    <row r="281" spans="1:41" x14ac:dyDescent="0.25">
      <c r="A281" s="70"/>
      <c r="B281" s="58"/>
      <c r="C281" s="58"/>
      <c r="D281" s="58"/>
      <c r="E281" s="58"/>
      <c r="F281" s="72">
        <f t="shared" si="24"/>
        <v>0</v>
      </c>
      <c r="G281" s="151"/>
      <c r="H281" s="77"/>
      <c r="I281" s="60"/>
      <c r="J281" s="60"/>
      <c r="K281" s="60"/>
      <c r="L281" s="60"/>
      <c r="M281" s="78">
        <f t="shared" si="25"/>
        <v>0</v>
      </c>
      <c r="N281" s="147"/>
      <c r="O281" s="77"/>
      <c r="P281" s="60"/>
      <c r="Q281" s="60"/>
      <c r="R281" s="60"/>
      <c r="S281" s="60"/>
      <c r="T281" s="78">
        <f t="shared" si="26"/>
        <v>0</v>
      </c>
      <c r="U281" s="147"/>
      <c r="V281" s="77"/>
      <c r="W281" s="60"/>
      <c r="X281" s="60"/>
      <c r="Y281" s="60"/>
      <c r="Z281" s="60"/>
      <c r="AA281" s="78">
        <f t="shared" si="27"/>
        <v>0</v>
      </c>
      <c r="AB281" s="147"/>
      <c r="AC281" s="77"/>
      <c r="AD281" s="60"/>
      <c r="AE281" s="60"/>
      <c r="AF281" s="60"/>
      <c r="AG281" s="60"/>
      <c r="AH281" s="78">
        <f t="shared" si="28"/>
        <v>0</v>
      </c>
      <c r="AI281" s="147"/>
      <c r="AJ281" s="77"/>
      <c r="AK281" s="60"/>
      <c r="AL281" s="60"/>
      <c r="AM281" s="60"/>
      <c r="AN281" s="60"/>
      <c r="AO281" s="78">
        <f t="shared" si="29"/>
        <v>0</v>
      </c>
    </row>
    <row r="282" spans="1:41" x14ac:dyDescent="0.25">
      <c r="A282" s="70"/>
      <c r="B282" s="58"/>
      <c r="C282" s="58"/>
      <c r="D282" s="58"/>
      <c r="E282" s="58"/>
      <c r="F282" s="72">
        <f t="shared" si="24"/>
        <v>0</v>
      </c>
      <c r="G282" s="151"/>
      <c r="H282" s="77"/>
      <c r="I282" s="60"/>
      <c r="J282" s="60"/>
      <c r="K282" s="60"/>
      <c r="L282" s="60"/>
      <c r="M282" s="78">
        <f t="shared" si="25"/>
        <v>0</v>
      </c>
      <c r="N282" s="147"/>
      <c r="O282" s="77"/>
      <c r="P282" s="60"/>
      <c r="Q282" s="60"/>
      <c r="R282" s="60"/>
      <c r="S282" s="60"/>
      <c r="T282" s="78">
        <f t="shared" si="26"/>
        <v>0</v>
      </c>
      <c r="U282" s="147"/>
      <c r="V282" s="77"/>
      <c r="W282" s="60"/>
      <c r="X282" s="60"/>
      <c r="Y282" s="60"/>
      <c r="Z282" s="60"/>
      <c r="AA282" s="78">
        <f t="shared" si="27"/>
        <v>0</v>
      </c>
      <c r="AB282" s="147"/>
      <c r="AC282" s="77"/>
      <c r="AD282" s="60"/>
      <c r="AE282" s="60"/>
      <c r="AF282" s="60"/>
      <c r="AG282" s="60"/>
      <c r="AH282" s="78">
        <f t="shared" si="28"/>
        <v>0</v>
      </c>
      <c r="AI282" s="147"/>
      <c r="AJ282" s="77"/>
      <c r="AK282" s="60"/>
      <c r="AL282" s="60"/>
      <c r="AM282" s="60"/>
      <c r="AN282" s="60"/>
      <c r="AO282" s="78">
        <f t="shared" si="29"/>
        <v>0</v>
      </c>
    </row>
    <row r="283" spans="1:41" x14ac:dyDescent="0.25">
      <c r="A283" s="70"/>
      <c r="B283" s="58"/>
      <c r="C283" s="58"/>
      <c r="D283" s="58"/>
      <c r="E283" s="58"/>
      <c r="F283" s="72">
        <f t="shared" si="24"/>
        <v>0</v>
      </c>
      <c r="G283" s="151"/>
      <c r="H283" s="77"/>
      <c r="I283" s="60"/>
      <c r="J283" s="60"/>
      <c r="K283" s="60"/>
      <c r="L283" s="60"/>
      <c r="M283" s="78">
        <f t="shared" si="25"/>
        <v>0</v>
      </c>
      <c r="N283" s="147"/>
      <c r="O283" s="77"/>
      <c r="P283" s="60"/>
      <c r="Q283" s="60"/>
      <c r="R283" s="60"/>
      <c r="S283" s="60"/>
      <c r="T283" s="78">
        <f t="shared" si="26"/>
        <v>0</v>
      </c>
      <c r="U283" s="147"/>
      <c r="V283" s="77"/>
      <c r="W283" s="60"/>
      <c r="X283" s="60"/>
      <c r="Y283" s="60"/>
      <c r="Z283" s="60"/>
      <c r="AA283" s="78">
        <f t="shared" si="27"/>
        <v>0</v>
      </c>
      <c r="AB283" s="147"/>
      <c r="AC283" s="77"/>
      <c r="AD283" s="60"/>
      <c r="AE283" s="60"/>
      <c r="AF283" s="60"/>
      <c r="AG283" s="60"/>
      <c r="AH283" s="78">
        <f t="shared" si="28"/>
        <v>0</v>
      </c>
      <c r="AI283" s="147"/>
      <c r="AJ283" s="77"/>
      <c r="AK283" s="60"/>
      <c r="AL283" s="60"/>
      <c r="AM283" s="60"/>
      <c r="AN283" s="60"/>
      <c r="AO283" s="78">
        <f t="shared" si="29"/>
        <v>0</v>
      </c>
    </row>
    <row r="284" spans="1:41" x14ac:dyDescent="0.25">
      <c r="A284" s="70"/>
      <c r="B284" s="58"/>
      <c r="C284" s="58"/>
      <c r="D284" s="58"/>
      <c r="E284" s="58"/>
      <c r="F284" s="72">
        <f t="shared" si="24"/>
        <v>0</v>
      </c>
      <c r="G284" s="151"/>
      <c r="H284" s="77"/>
      <c r="I284" s="60"/>
      <c r="J284" s="60"/>
      <c r="K284" s="60"/>
      <c r="L284" s="60"/>
      <c r="M284" s="78">
        <f t="shared" si="25"/>
        <v>0</v>
      </c>
      <c r="N284" s="147"/>
      <c r="O284" s="77"/>
      <c r="P284" s="60"/>
      <c r="Q284" s="60"/>
      <c r="R284" s="60"/>
      <c r="S284" s="60"/>
      <c r="T284" s="78">
        <f t="shared" si="26"/>
        <v>0</v>
      </c>
      <c r="U284" s="147"/>
      <c r="V284" s="77"/>
      <c r="W284" s="60"/>
      <c r="X284" s="60"/>
      <c r="Y284" s="60"/>
      <c r="Z284" s="60"/>
      <c r="AA284" s="78">
        <f t="shared" si="27"/>
        <v>0</v>
      </c>
      <c r="AB284" s="147"/>
      <c r="AC284" s="77"/>
      <c r="AD284" s="60"/>
      <c r="AE284" s="60"/>
      <c r="AF284" s="60"/>
      <c r="AG284" s="60"/>
      <c r="AH284" s="78">
        <f t="shared" si="28"/>
        <v>0</v>
      </c>
      <c r="AI284" s="147"/>
      <c r="AJ284" s="77"/>
      <c r="AK284" s="60"/>
      <c r="AL284" s="60"/>
      <c r="AM284" s="60"/>
      <c r="AN284" s="60"/>
      <c r="AO284" s="78">
        <f t="shared" si="29"/>
        <v>0</v>
      </c>
    </row>
    <row r="285" spans="1:41" x14ac:dyDescent="0.25">
      <c r="A285" s="70"/>
      <c r="B285" s="58"/>
      <c r="C285" s="58"/>
      <c r="D285" s="58"/>
      <c r="E285" s="58"/>
      <c r="F285" s="72">
        <f t="shared" si="24"/>
        <v>0</v>
      </c>
      <c r="G285" s="151"/>
      <c r="H285" s="77"/>
      <c r="I285" s="60"/>
      <c r="J285" s="60"/>
      <c r="K285" s="60"/>
      <c r="L285" s="60"/>
      <c r="M285" s="78">
        <f t="shared" si="25"/>
        <v>0</v>
      </c>
      <c r="N285" s="147"/>
      <c r="O285" s="77"/>
      <c r="P285" s="60"/>
      <c r="Q285" s="60"/>
      <c r="R285" s="60"/>
      <c r="S285" s="60"/>
      <c r="T285" s="78">
        <f t="shared" si="26"/>
        <v>0</v>
      </c>
      <c r="U285" s="147"/>
      <c r="V285" s="77"/>
      <c r="W285" s="60"/>
      <c r="X285" s="60"/>
      <c r="Y285" s="60"/>
      <c r="Z285" s="60"/>
      <c r="AA285" s="78">
        <f t="shared" si="27"/>
        <v>0</v>
      </c>
      <c r="AB285" s="147"/>
      <c r="AC285" s="77"/>
      <c r="AD285" s="60"/>
      <c r="AE285" s="60"/>
      <c r="AF285" s="60"/>
      <c r="AG285" s="60"/>
      <c r="AH285" s="78">
        <f t="shared" si="28"/>
        <v>0</v>
      </c>
      <c r="AI285" s="147"/>
      <c r="AJ285" s="77"/>
      <c r="AK285" s="60"/>
      <c r="AL285" s="60"/>
      <c r="AM285" s="60"/>
      <c r="AN285" s="60"/>
      <c r="AO285" s="78">
        <f t="shared" si="29"/>
        <v>0</v>
      </c>
    </row>
    <row r="286" spans="1:41" x14ac:dyDescent="0.25">
      <c r="A286" s="70"/>
      <c r="B286" s="58"/>
      <c r="C286" s="58"/>
      <c r="D286" s="58"/>
      <c r="E286" s="58"/>
      <c r="F286" s="72">
        <f t="shared" si="24"/>
        <v>0</v>
      </c>
      <c r="G286" s="151"/>
      <c r="H286" s="77"/>
      <c r="I286" s="60"/>
      <c r="J286" s="60"/>
      <c r="K286" s="60"/>
      <c r="L286" s="60"/>
      <c r="M286" s="78">
        <f t="shared" si="25"/>
        <v>0</v>
      </c>
      <c r="N286" s="147"/>
      <c r="O286" s="77"/>
      <c r="P286" s="60"/>
      <c r="Q286" s="60"/>
      <c r="R286" s="60"/>
      <c r="S286" s="60"/>
      <c r="T286" s="78">
        <f t="shared" si="26"/>
        <v>0</v>
      </c>
      <c r="U286" s="147"/>
      <c r="V286" s="77"/>
      <c r="W286" s="60"/>
      <c r="X286" s="60"/>
      <c r="Y286" s="60"/>
      <c r="Z286" s="60"/>
      <c r="AA286" s="78">
        <f t="shared" si="27"/>
        <v>0</v>
      </c>
      <c r="AB286" s="147"/>
      <c r="AC286" s="77"/>
      <c r="AD286" s="60"/>
      <c r="AE286" s="60"/>
      <c r="AF286" s="60"/>
      <c r="AG286" s="60"/>
      <c r="AH286" s="78">
        <f t="shared" si="28"/>
        <v>0</v>
      </c>
      <c r="AI286" s="147"/>
      <c r="AJ286" s="77"/>
      <c r="AK286" s="60"/>
      <c r="AL286" s="60"/>
      <c r="AM286" s="60"/>
      <c r="AN286" s="60"/>
      <c r="AO286" s="78">
        <f t="shared" si="29"/>
        <v>0</v>
      </c>
    </row>
    <row r="287" spans="1:41" x14ac:dyDescent="0.25">
      <c r="A287" s="70"/>
      <c r="B287" s="58"/>
      <c r="C287" s="58"/>
      <c r="D287" s="58"/>
      <c r="E287" s="58"/>
      <c r="F287" s="72">
        <f t="shared" si="24"/>
        <v>0</v>
      </c>
      <c r="G287" s="151"/>
      <c r="H287" s="77"/>
      <c r="I287" s="60"/>
      <c r="J287" s="60"/>
      <c r="K287" s="60"/>
      <c r="L287" s="60"/>
      <c r="M287" s="78">
        <f t="shared" si="25"/>
        <v>0</v>
      </c>
      <c r="N287" s="147"/>
      <c r="O287" s="77"/>
      <c r="P287" s="60"/>
      <c r="Q287" s="60"/>
      <c r="R287" s="60"/>
      <c r="S287" s="60"/>
      <c r="T287" s="78">
        <f t="shared" si="26"/>
        <v>0</v>
      </c>
      <c r="U287" s="147"/>
      <c r="V287" s="77"/>
      <c r="W287" s="60"/>
      <c r="X287" s="60"/>
      <c r="Y287" s="60"/>
      <c r="Z287" s="60"/>
      <c r="AA287" s="78">
        <f t="shared" si="27"/>
        <v>0</v>
      </c>
      <c r="AB287" s="147"/>
      <c r="AC287" s="77"/>
      <c r="AD287" s="60"/>
      <c r="AE287" s="60"/>
      <c r="AF287" s="60"/>
      <c r="AG287" s="60"/>
      <c r="AH287" s="78">
        <f t="shared" si="28"/>
        <v>0</v>
      </c>
      <c r="AI287" s="147"/>
      <c r="AJ287" s="77"/>
      <c r="AK287" s="60"/>
      <c r="AL287" s="60"/>
      <c r="AM287" s="60"/>
      <c r="AN287" s="60"/>
      <c r="AO287" s="78">
        <f t="shared" si="29"/>
        <v>0</v>
      </c>
    </row>
    <row r="288" spans="1:41" x14ac:dyDescent="0.25">
      <c r="A288" s="70"/>
      <c r="B288" s="58"/>
      <c r="C288" s="58"/>
      <c r="D288" s="58"/>
      <c r="E288" s="58"/>
      <c r="F288" s="72">
        <f t="shared" si="24"/>
        <v>0</v>
      </c>
      <c r="G288" s="151"/>
      <c r="H288" s="77"/>
      <c r="I288" s="60"/>
      <c r="J288" s="60"/>
      <c r="K288" s="60"/>
      <c r="L288" s="60"/>
      <c r="M288" s="78">
        <f t="shared" si="25"/>
        <v>0</v>
      </c>
      <c r="N288" s="147"/>
      <c r="O288" s="77"/>
      <c r="P288" s="60"/>
      <c r="Q288" s="60"/>
      <c r="R288" s="60"/>
      <c r="S288" s="60"/>
      <c r="T288" s="78">
        <f t="shared" si="26"/>
        <v>0</v>
      </c>
      <c r="U288" s="147"/>
      <c r="V288" s="77"/>
      <c r="W288" s="60"/>
      <c r="X288" s="60"/>
      <c r="Y288" s="60"/>
      <c r="Z288" s="60"/>
      <c r="AA288" s="78">
        <f t="shared" si="27"/>
        <v>0</v>
      </c>
      <c r="AB288" s="147"/>
      <c r="AC288" s="77"/>
      <c r="AD288" s="60"/>
      <c r="AE288" s="60"/>
      <c r="AF288" s="60"/>
      <c r="AG288" s="60"/>
      <c r="AH288" s="78">
        <f t="shared" si="28"/>
        <v>0</v>
      </c>
      <c r="AI288" s="147"/>
      <c r="AJ288" s="77"/>
      <c r="AK288" s="60"/>
      <c r="AL288" s="60"/>
      <c r="AM288" s="60"/>
      <c r="AN288" s="60"/>
      <c r="AO288" s="78">
        <f t="shared" si="29"/>
        <v>0</v>
      </c>
    </row>
    <row r="289" spans="1:41" x14ac:dyDescent="0.25">
      <c r="A289" s="70"/>
      <c r="B289" s="58"/>
      <c r="C289" s="58"/>
      <c r="D289" s="58"/>
      <c r="E289" s="58"/>
      <c r="F289" s="72">
        <f t="shared" si="24"/>
        <v>0</v>
      </c>
      <c r="G289" s="151"/>
      <c r="H289" s="77"/>
      <c r="I289" s="60"/>
      <c r="J289" s="60"/>
      <c r="K289" s="60"/>
      <c r="L289" s="60"/>
      <c r="M289" s="78">
        <f t="shared" si="25"/>
        <v>0</v>
      </c>
      <c r="N289" s="147"/>
      <c r="O289" s="77"/>
      <c r="P289" s="60"/>
      <c r="Q289" s="60"/>
      <c r="R289" s="60"/>
      <c r="S289" s="60"/>
      <c r="T289" s="78">
        <f t="shared" si="26"/>
        <v>0</v>
      </c>
      <c r="U289" s="147"/>
      <c r="V289" s="77"/>
      <c r="W289" s="60"/>
      <c r="X289" s="60"/>
      <c r="Y289" s="60"/>
      <c r="Z289" s="60"/>
      <c r="AA289" s="78">
        <f t="shared" si="27"/>
        <v>0</v>
      </c>
      <c r="AB289" s="147"/>
      <c r="AC289" s="77"/>
      <c r="AD289" s="60"/>
      <c r="AE289" s="60"/>
      <c r="AF289" s="60"/>
      <c r="AG289" s="60"/>
      <c r="AH289" s="78">
        <f t="shared" si="28"/>
        <v>0</v>
      </c>
      <c r="AI289" s="147"/>
      <c r="AJ289" s="77"/>
      <c r="AK289" s="60"/>
      <c r="AL289" s="60"/>
      <c r="AM289" s="60"/>
      <c r="AN289" s="60"/>
      <c r="AO289" s="78">
        <f t="shared" si="29"/>
        <v>0</v>
      </c>
    </row>
    <row r="290" spans="1:41" x14ac:dyDescent="0.25">
      <c r="A290" s="70"/>
      <c r="B290" s="58"/>
      <c r="C290" s="58"/>
      <c r="D290" s="58"/>
      <c r="E290" s="58"/>
      <c r="F290" s="72">
        <f t="shared" si="24"/>
        <v>0</v>
      </c>
      <c r="G290" s="151"/>
      <c r="H290" s="77"/>
      <c r="I290" s="60"/>
      <c r="J290" s="60"/>
      <c r="K290" s="60"/>
      <c r="L290" s="60"/>
      <c r="M290" s="78">
        <f t="shared" si="25"/>
        <v>0</v>
      </c>
      <c r="N290" s="147"/>
      <c r="O290" s="77"/>
      <c r="P290" s="60"/>
      <c r="Q290" s="60"/>
      <c r="R290" s="60"/>
      <c r="S290" s="60"/>
      <c r="T290" s="78">
        <f t="shared" si="26"/>
        <v>0</v>
      </c>
      <c r="U290" s="147"/>
      <c r="V290" s="77"/>
      <c r="W290" s="60"/>
      <c r="X290" s="60"/>
      <c r="Y290" s="60"/>
      <c r="Z290" s="60"/>
      <c r="AA290" s="78">
        <f t="shared" si="27"/>
        <v>0</v>
      </c>
      <c r="AB290" s="147"/>
      <c r="AC290" s="77"/>
      <c r="AD290" s="60"/>
      <c r="AE290" s="60"/>
      <c r="AF290" s="60"/>
      <c r="AG290" s="60"/>
      <c r="AH290" s="78">
        <f t="shared" si="28"/>
        <v>0</v>
      </c>
      <c r="AI290" s="147"/>
      <c r="AJ290" s="77"/>
      <c r="AK290" s="60"/>
      <c r="AL290" s="60"/>
      <c r="AM290" s="60"/>
      <c r="AN290" s="60"/>
      <c r="AO290" s="78">
        <f t="shared" si="29"/>
        <v>0</v>
      </c>
    </row>
    <row r="291" spans="1:41" x14ac:dyDescent="0.25">
      <c r="A291" s="70"/>
      <c r="B291" s="58"/>
      <c r="C291" s="58"/>
      <c r="D291" s="58"/>
      <c r="E291" s="58"/>
      <c r="F291" s="72">
        <f t="shared" si="24"/>
        <v>0</v>
      </c>
      <c r="G291" s="151"/>
      <c r="H291" s="77"/>
      <c r="I291" s="60"/>
      <c r="J291" s="60"/>
      <c r="K291" s="60"/>
      <c r="L291" s="60"/>
      <c r="M291" s="78">
        <f t="shared" si="25"/>
        <v>0</v>
      </c>
      <c r="N291" s="147"/>
      <c r="O291" s="77"/>
      <c r="P291" s="60"/>
      <c r="Q291" s="60"/>
      <c r="R291" s="60"/>
      <c r="S291" s="60"/>
      <c r="T291" s="78">
        <f t="shared" si="26"/>
        <v>0</v>
      </c>
      <c r="U291" s="147"/>
      <c r="V291" s="77"/>
      <c r="W291" s="60"/>
      <c r="X291" s="60"/>
      <c r="Y291" s="60"/>
      <c r="Z291" s="60"/>
      <c r="AA291" s="78">
        <f t="shared" si="27"/>
        <v>0</v>
      </c>
      <c r="AB291" s="147"/>
      <c r="AC291" s="77"/>
      <c r="AD291" s="60"/>
      <c r="AE291" s="60"/>
      <c r="AF291" s="60"/>
      <c r="AG291" s="60"/>
      <c r="AH291" s="78">
        <f t="shared" si="28"/>
        <v>0</v>
      </c>
      <c r="AI291" s="147"/>
      <c r="AJ291" s="77"/>
      <c r="AK291" s="60"/>
      <c r="AL291" s="60"/>
      <c r="AM291" s="60"/>
      <c r="AN291" s="60"/>
      <c r="AO291" s="78">
        <f t="shared" si="29"/>
        <v>0</v>
      </c>
    </row>
    <row r="292" spans="1:41" x14ac:dyDescent="0.25">
      <c r="A292" s="70"/>
      <c r="B292" s="58"/>
      <c r="C292" s="58"/>
      <c r="D292" s="58"/>
      <c r="E292" s="58"/>
      <c r="F292" s="72">
        <f t="shared" si="24"/>
        <v>0</v>
      </c>
      <c r="G292" s="151"/>
      <c r="H292" s="77"/>
      <c r="I292" s="60"/>
      <c r="J292" s="60"/>
      <c r="K292" s="60"/>
      <c r="L292" s="60"/>
      <c r="M292" s="78">
        <f t="shared" si="25"/>
        <v>0</v>
      </c>
      <c r="N292" s="147"/>
      <c r="O292" s="77"/>
      <c r="P292" s="60"/>
      <c r="Q292" s="60"/>
      <c r="R292" s="60"/>
      <c r="S292" s="60"/>
      <c r="T292" s="78">
        <f t="shared" si="26"/>
        <v>0</v>
      </c>
      <c r="U292" s="147"/>
      <c r="V292" s="77"/>
      <c r="W292" s="60"/>
      <c r="X292" s="60"/>
      <c r="Y292" s="60"/>
      <c r="Z292" s="60"/>
      <c r="AA292" s="78">
        <f t="shared" si="27"/>
        <v>0</v>
      </c>
      <c r="AB292" s="147"/>
      <c r="AC292" s="77"/>
      <c r="AD292" s="60"/>
      <c r="AE292" s="60"/>
      <c r="AF292" s="60"/>
      <c r="AG292" s="60"/>
      <c r="AH292" s="78">
        <f t="shared" si="28"/>
        <v>0</v>
      </c>
      <c r="AI292" s="147"/>
      <c r="AJ292" s="77"/>
      <c r="AK292" s="60"/>
      <c r="AL292" s="60"/>
      <c r="AM292" s="60"/>
      <c r="AN292" s="60"/>
      <c r="AO292" s="78">
        <f t="shared" si="29"/>
        <v>0</v>
      </c>
    </row>
    <row r="293" spans="1:41" x14ac:dyDescent="0.25">
      <c r="A293" s="70"/>
      <c r="B293" s="58"/>
      <c r="C293" s="58"/>
      <c r="D293" s="58"/>
      <c r="E293" s="58"/>
      <c r="F293" s="72">
        <f t="shared" si="24"/>
        <v>0</v>
      </c>
      <c r="G293" s="151"/>
      <c r="H293" s="77"/>
      <c r="I293" s="60"/>
      <c r="J293" s="60"/>
      <c r="K293" s="60"/>
      <c r="L293" s="60"/>
      <c r="M293" s="78">
        <f t="shared" si="25"/>
        <v>0</v>
      </c>
      <c r="N293" s="147"/>
      <c r="O293" s="77"/>
      <c r="P293" s="60"/>
      <c r="Q293" s="60"/>
      <c r="R293" s="60"/>
      <c r="S293" s="60"/>
      <c r="T293" s="78">
        <f t="shared" si="26"/>
        <v>0</v>
      </c>
      <c r="U293" s="147"/>
      <c r="V293" s="77"/>
      <c r="W293" s="60"/>
      <c r="X293" s="60"/>
      <c r="Y293" s="60"/>
      <c r="Z293" s="60"/>
      <c r="AA293" s="78">
        <f t="shared" si="27"/>
        <v>0</v>
      </c>
      <c r="AB293" s="147"/>
      <c r="AC293" s="77"/>
      <c r="AD293" s="60"/>
      <c r="AE293" s="60"/>
      <c r="AF293" s="60"/>
      <c r="AG293" s="60"/>
      <c r="AH293" s="78">
        <f t="shared" si="28"/>
        <v>0</v>
      </c>
      <c r="AI293" s="147"/>
      <c r="AJ293" s="77"/>
      <c r="AK293" s="60"/>
      <c r="AL293" s="60"/>
      <c r="AM293" s="60"/>
      <c r="AN293" s="60"/>
      <c r="AO293" s="78">
        <f t="shared" si="29"/>
        <v>0</v>
      </c>
    </row>
    <row r="294" spans="1:41" x14ac:dyDescent="0.25">
      <c r="A294" s="70"/>
      <c r="B294" s="58"/>
      <c r="C294" s="58"/>
      <c r="D294" s="58"/>
      <c r="E294" s="58"/>
      <c r="F294" s="72">
        <f t="shared" si="24"/>
        <v>0</v>
      </c>
      <c r="G294" s="151"/>
      <c r="H294" s="77"/>
      <c r="I294" s="60"/>
      <c r="J294" s="60"/>
      <c r="K294" s="60"/>
      <c r="L294" s="60"/>
      <c r="M294" s="78">
        <f t="shared" si="25"/>
        <v>0</v>
      </c>
      <c r="N294" s="147"/>
      <c r="O294" s="77"/>
      <c r="P294" s="60"/>
      <c r="Q294" s="60"/>
      <c r="R294" s="60"/>
      <c r="S294" s="60"/>
      <c r="T294" s="78">
        <f t="shared" si="26"/>
        <v>0</v>
      </c>
      <c r="U294" s="147"/>
      <c r="V294" s="77"/>
      <c r="W294" s="60"/>
      <c r="X294" s="60"/>
      <c r="Y294" s="60"/>
      <c r="Z294" s="60"/>
      <c r="AA294" s="78">
        <f t="shared" si="27"/>
        <v>0</v>
      </c>
      <c r="AB294" s="147"/>
      <c r="AC294" s="77"/>
      <c r="AD294" s="60"/>
      <c r="AE294" s="60"/>
      <c r="AF294" s="60"/>
      <c r="AG294" s="60"/>
      <c r="AH294" s="78">
        <f t="shared" si="28"/>
        <v>0</v>
      </c>
      <c r="AI294" s="147"/>
      <c r="AJ294" s="77"/>
      <c r="AK294" s="60"/>
      <c r="AL294" s="60"/>
      <c r="AM294" s="60"/>
      <c r="AN294" s="60"/>
      <c r="AO294" s="78">
        <f t="shared" si="29"/>
        <v>0</v>
      </c>
    </row>
    <row r="295" spans="1:41" x14ac:dyDescent="0.25">
      <c r="A295" s="70"/>
      <c r="B295" s="58"/>
      <c r="C295" s="58"/>
      <c r="D295" s="58"/>
      <c r="E295" s="58"/>
      <c r="F295" s="72">
        <f t="shared" si="24"/>
        <v>0</v>
      </c>
      <c r="G295" s="151"/>
      <c r="H295" s="77"/>
      <c r="I295" s="60"/>
      <c r="J295" s="60"/>
      <c r="K295" s="60"/>
      <c r="L295" s="60"/>
      <c r="M295" s="78">
        <f t="shared" si="25"/>
        <v>0</v>
      </c>
      <c r="N295" s="147"/>
      <c r="O295" s="77"/>
      <c r="P295" s="60"/>
      <c r="Q295" s="60"/>
      <c r="R295" s="60"/>
      <c r="S295" s="60"/>
      <c r="T295" s="78">
        <f t="shared" si="26"/>
        <v>0</v>
      </c>
      <c r="U295" s="147"/>
      <c r="V295" s="77"/>
      <c r="W295" s="60"/>
      <c r="X295" s="60"/>
      <c r="Y295" s="60"/>
      <c r="Z295" s="60"/>
      <c r="AA295" s="78">
        <f t="shared" si="27"/>
        <v>0</v>
      </c>
      <c r="AB295" s="147"/>
      <c r="AC295" s="77"/>
      <c r="AD295" s="60"/>
      <c r="AE295" s="60"/>
      <c r="AF295" s="60"/>
      <c r="AG295" s="60"/>
      <c r="AH295" s="78">
        <f t="shared" si="28"/>
        <v>0</v>
      </c>
      <c r="AI295" s="147"/>
      <c r="AJ295" s="77"/>
      <c r="AK295" s="60"/>
      <c r="AL295" s="60"/>
      <c r="AM295" s="60"/>
      <c r="AN295" s="60"/>
      <c r="AO295" s="78">
        <f t="shared" si="29"/>
        <v>0</v>
      </c>
    </row>
    <row r="296" spans="1:41" x14ac:dyDescent="0.25">
      <c r="A296" s="70"/>
      <c r="B296" s="58"/>
      <c r="C296" s="58"/>
      <c r="D296" s="58"/>
      <c r="E296" s="58"/>
      <c r="F296" s="72">
        <f t="shared" si="24"/>
        <v>0</v>
      </c>
      <c r="G296" s="151"/>
      <c r="H296" s="77"/>
      <c r="I296" s="60"/>
      <c r="J296" s="60"/>
      <c r="K296" s="60"/>
      <c r="L296" s="60"/>
      <c r="M296" s="78">
        <f t="shared" si="25"/>
        <v>0</v>
      </c>
      <c r="N296" s="147"/>
      <c r="O296" s="77"/>
      <c r="P296" s="60"/>
      <c r="Q296" s="60"/>
      <c r="R296" s="60"/>
      <c r="S296" s="60"/>
      <c r="T296" s="78">
        <f t="shared" si="26"/>
        <v>0</v>
      </c>
      <c r="U296" s="147"/>
      <c r="V296" s="77"/>
      <c r="W296" s="60"/>
      <c r="X296" s="60"/>
      <c r="Y296" s="60"/>
      <c r="Z296" s="60"/>
      <c r="AA296" s="78">
        <f t="shared" si="27"/>
        <v>0</v>
      </c>
      <c r="AB296" s="147"/>
      <c r="AC296" s="77"/>
      <c r="AD296" s="60"/>
      <c r="AE296" s="60"/>
      <c r="AF296" s="60"/>
      <c r="AG296" s="60"/>
      <c r="AH296" s="78">
        <f t="shared" si="28"/>
        <v>0</v>
      </c>
      <c r="AI296" s="147"/>
      <c r="AJ296" s="77"/>
      <c r="AK296" s="60"/>
      <c r="AL296" s="60"/>
      <c r="AM296" s="60"/>
      <c r="AN296" s="60"/>
      <c r="AO296" s="78">
        <f t="shared" si="29"/>
        <v>0</v>
      </c>
    </row>
    <row r="297" spans="1:41" x14ac:dyDescent="0.25">
      <c r="A297" s="70"/>
      <c r="B297" s="58"/>
      <c r="C297" s="58"/>
      <c r="D297" s="58"/>
      <c r="E297" s="58"/>
      <c r="F297" s="72">
        <f t="shared" si="24"/>
        <v>0</v>
      </c>
      <c r="G297" s="151"/>
      <c r="H297" s="77"/>
      <c r="I297" s="60"/>
      <c r="J297" s="60"/>
      <c r="K297" s="60"/>
      <c r="L297" s="60"/>
      <c r="M297" s="78">
        <f t="shared" si="25"/>
        <v>0</v>
      </c>
      <c r="N297" s="147"/>
      <c r="O297" s="77"/>
      <c r="P297" s="60"/>
      <c r="Q297" s="60"/>
      <c r="R297" s="60"/>
      <c r="S297" s="60"/>
      <c r="T297" s="78">
        <f t="shared" si="26"/>
        <v>0</v>
      </c>
      <c r="U297" s="147"/>
      <c r="V297" s="77"/>
      <c r="W297" s="60"/>
      <c r="X297" s="60"/>
      <c r="Y297" s="60"/>
      <c r="Z297" s="60"/>
      <c r="AA297" s="78">
        <f t="shared" si="27"/>
        <v>0</v>
      </c>
      <c r="AB297" s="147"/>
      <c r="AC297" s="77"/>
      <c r="AD297" s="60"/>
      <c r="AE297" s="60"/>
      <c r="AF297" s="60"/>
      <c r="AG297" s="60"/>
      <c r="AH297" s="78">
        <f t="shared" si="28"/>
        <v>0</v>
      </c>
      <c r="AI297" s="147"/>
      <c r="AJ297" s="77"/>
      <c r="AK297" s="60"/>
      <c r="AL297" s="60"/>
      <c r="AM297" s="60"/>
      <c r="AN297" s="60"/>
      <c r="AO297" s="78">
        <f t="shared" si="29"/>
        <v>0</v>
      </c>
    </row>
    <row r="298" spans="1:41" x14ac:dyDescent="0.25">
      <c r="A298" s="70"/>
      <c r="B298" s="58"/>
      <c r="C298" s="58"/>
      <c r="D298" s="58"/>
      <c r="E298" s="58"/>
      <c r="F298" s="72">
        <f t="shared" si="24"/>
        <v>0</v>
      </c>
      <c r="G298" s="151"/>
      <c r="H298" s="77"/>
      <c r="I298" s="60"/>
      <c r="J298" s="60"/>
      <c r="K298" s="60"/>
      <c r="L298" s="60"/>
      <c r="M298" s="78">
        <f t="shared" si="25"/>
        <v>0</v>
      </c>
      <c r="N298" s="147"/>
      <c r="O298" s="77"/>
      <c r="P298" s="60"/>
      <c r="Q298" s="60"/>
      <c r="R298" s="60"/>
      <c r="S298" s="60"/>
      <c r="T298" s="78">
        <f t="shared" si="26"/>
        <v>0</v>
      </c>
      <c r="U298" s="147"/>
      <c r="V298" s="77"/>
      <c r="W298" s="60"/>
      <c r="X298" s="60"/>
      <c r="Y298" s="60"/>
      <c r="Z298" s="60"/>
      <c r="AA298" s="78">
        <f t="shared" si="27"/>
        <v>0</v>
      </c>
      <c r="AB298" s="147"/>
      <c r="AC298" s="77"/>
      <c r="AD298" s="60"/>
      <c r="AE298" s="60"/>
      <c r="AF298" s="60"/>
      <c r="AG298" s="60"/>
      <c r="AH298" s="78">
        <f t="shared" si="28"/>
        <v>0</v>
      </c>
      <c r="AI298" s="147"/>
      <c r="AJ298" s="77"/>
      <c r="AK298" s="60"/>
      <c r="AL298" s="60"/>
      <c r="AM298" s="60"/>
      <c r="AN298" s="60"/>
      <c r="AO298" s="78">
        <f t="shared" si="29"/>
        <v>0</v>
      </c>
    </row>
    <row r="299" spans="1:41" x14ac:dyDescent="0.25">
      <c r="A299" s="70"/>
      <c r="B299" s="58"/>
      <c r="C299" s="58"/>
      <c r="D299" s="58"/>
      <c r="E299" s="58"/>
      <c r="F299" s="72">
        <f t="shared" si="24"/>
        <v>0</v>
      </c>
      <c r="G299" s="151"/>
      <c r="H299" s="77"/>
      <c r="I299" s="60"/>
      <c r="J299" s="60"/>
      <c r="K299" s="60"/>
      <c r="L299" s="60"/>
      <c r="M299" s="78">
        <f t="shared" si="25"/>
        <v>0</v>
      </c>
      <c r="N299" s="147"/>
      <c r="O299" s="77"/>
      <c r="P299" s="60"/>
      <c r="Q299" s="60"/>
      <c r="R299" s="60"/>
      <c r="S299" s="60"/>
      <c r="T299" s="78">
        <f t="shared" si="26"/>
        <v>0</v>
      </c>
      <c r="U299" s="147"/>
      <c r="V299" s="77"/>
      <c r="W299" s="60"/>
      <c r="X299" s="60"/>
      <c r="Y299" s="60"/>
      <c r="Z299" s="60"/>
      <c r="AA299" s="78">
        <f t="shared" si="27"/>
        <v>0</v>
      </c>
      <c r="AB299" s="147"/>
      <c r="AC299" s="77"/>
      <c r="AD299" s="60"/>
      <c r="AE299" s="60"/>
      <c r="AF299" s="60"/>
      <c r="AG299" s="60"/>
      <c r="AH299" s="78">
        <f t="shared" si="28"/>
        <v>0</v>
      </c>
      <c r="AI299" s="147"/>
      <c r="AJ299" s="77"/>
      <c r="AK299" s="60"/>
      <c r="AL299" s="60"/>
      <c r="AM299" s="60"/>
      <c r="AN299" s="60"/>
      <c r="AO299" s="78">
        <f t="shared" si="29"/>
        <v>0</v>
      </c>
    </row>
    <row r="300" spans="1:41" x14ac:dyDescent="0.25">
      <c r="A300" s="70"/>
      <c r="B300" s="58"/>
      <c r="C300" s="58"/>
      <c r="D300" s="58"/>
      <c r="E300" s="58"/>
      <c r="F300" s="72">
        <f t="shared" si="24"/>
        <v>0</v>
      </c>
      <c r="G300" s="151"/>
      <c r="H300" s="77"/>
      <c r="I300" s="60"/>
      <c r="J300" s="60"/>
      <c r="K300" s="60"/>
      <c r="L300" s="60"/>
      <c r="M300" s="78">
        <f t="shared" si="25"/>
        <v>0</v>
      </c>
      <c r="N300" s="147"/>
      <c r="O300" s="77"/>
      <c r="P300" s="60"/>
      <c r="Q300" s="60"/>
      <c r="R300" s="60"/>
      <c r="S300" s="60"/>
      <c r="T300" s="78">
        <f t="shared" si="26"/>
        <v>0</v>
      </c>
      <c r="U300" s="147"/>
      <c r="V300" s="77"/>
      <c r="W300" s="60"/>
      <c r="X300" s="60"/>
      <c r="Y300" s="60"/>
      <c r="Z300" s="60"/>
      <c r="AA300" s="78">
        <f t="shared" si="27"/>
        <v>0</v>
      </c>
      <c r="AB300" s="147"/>
      <c r="AC300" s="77"/>
      <c r="AD300" s="60"/>
      <c r="AE300" s="60"/>
      <c r="AF300" s="60"/>
      <c r="AG300" s="60"/>
      <c r="AH300" s="78">
        <f t="shared" si="28"/>
        <v>0</v>
      </c>
      <c r="AI300" s="147"/>
      <c r="AJ300" s="77"/>
      <c r="AK300" s="60"/>
      <c r="AL300" s="60"/>
      <c r="AM300" s="60"/>
      <c r="AN300" s="60"/>
      <c r="AO300" s="78">
        <f t="shared" si="29"/>
        <v>0</v>
      </c>
    </row>
    <row r="301" spans="1:41" x14ac:dyDescent="0.25">
      <c r="A301" s="70"/>
      <c r="B301" s="58"/>
      <c r="C301" s="58"/>
      <c r="D301" s="58"/>
      <c r="E301" s="58"/>
      <c r="F301" s="72">
        <f t="shared" si="24"/>
        <v>0</v>
      </c>
      <c r="G301" s="151"/>
      <c r="H301" s="77"/>
      <c r="I301" s="60"/>
      <c r="J301" s="60"/>
      <c r="K301" s="60"/>
      <c r="L301" s="60"/>
      <c r="M301" s="78">
        <f t="shared" si="25"/>
        <v>0</v>
      </c>
      <c r="N301" s="147"/>
      <c r="O301" s="77"/>
      <c r="P301" s="60"/>
      <c r="Q301" s="60"/>
      <c r="R301" s="60"/>
      <c r="S301" s="60"/>
      <c r="T301" s="78">
        <f t="shared" si="26"/>
        <v>0</v>
      </c>
      <c r="U301" s="147"/>
      <c r="V301" s="77"/>
      <c r="W301" s="60"/>
      <c r="X301" s="60"/>
      <c r="Y301" s="60"/>
      <c r="Z301" s="60"/>
      <c r="AA301" s="78">
        <f t="shared" si="27"/>
        <v>0</v>
      </c>
      <c r="AB301" s="147"/>
      <c r="AC301" s="77"/>
      <c r="AD301" s="60"/>
      <c r="AE301" s="60"/>
      <c r="AF301" s="60"/>
      <c r="AG301" s="60"/>
      <c r="AH301" s="78">
        <f t="shared" si="28"/>
        <v>0</v>
      </c>
      <c r="AI301" s="147"/>
      <c r="AJ301" s="77"/>
      <c r="AK301" s="60"/>
      <c r="AL301" s="60"/>
      <c r="AM301" s="60"/>
      <c r="AN301" s="60"/>
      <c r="AO301" s="78">
        <f t="shared" si="29"/>
        <v>0</v>
      </c>
    </row>
    <row r="302" spans="1:41" x14ac:dyDescent="0.25">
      <c r="A302" s="70"/>
      <c r="B302" s="58"/>
      <c r="C302" s="58"/>
      <c r="D302" s="58"/>
      <c r="E302" s="58"/>
      <c r="F302" s="72">
        <f t="shared" si="24"/>
        <v>0</v>
      </c>
      <c r="G302" s="151"/>
      <c r="H302" s="77"/>
      <c r="I302" s="60"/>
      <c r="J302" s="60"/>
      <c r="K302" s="60"/>
      <c r="L302" s="60"/>
      <c r="M302" s="78">
        <f t="shared" si="25"/>
        <v>0</v>
      </c>
      <c r="N302" s="147"/>
      <c r="O302" s="77"/>
      <c r="P302" s="60"/>
      <c r="Q302" s="60"/>
      <c r="R302" s="60"/>
      <c r="S302" s="60"/>
      <c r="T302" s="78">
        <f t="shared" si="26"/>
        <v>0</v>
      </c>
      <c r="U302" s="147"/>
      <c r="V302" s="77"/>
      <c r="W302" s="60"/>
      <c r="X302" s="60"/>
      <c r="Y302" s="60"/>
      <c r="Z302" s="60"/>
      <c r="AA302" s="78">
        <f t="shared" si="27"/>
        <v>0</v>
      </c>
      <c r="AB302" s="147"/>
      <c r="AC302" s="77"/>
      <c r="AD302" s="60"/>
      <c r="AE302" s="60"/>
      <c r="AF302" s="60"/>
      <c r="AG302" s="60"/>
      <c r="AH302" s="78">
        <f t="shared" si="28"/>
        <v>0</v>
      </c>
      <c r="AI302" s="147"/>
      <c r="AJ302" s="77"/>
      <c r="AK302" s="60"/>
      <c r="AL302" s="60"/>
      <c r="AM302" s="60"/>
      <c r="AN302" s="60"/>
      <c r="AO302" s="78">
        <f t="shared" si="29"/>
        <v>0</v>
      </c>
    </row>
    <row r="303" spans="1:41" x14ac:dyDescent="0.25">
      <c r="A303" s="70"/>
      <c r="B303" s="58"/>
      <c r="C303" s="58"/>
      <c r="D303" s="58"/>
      <c r="E303" s="58"/>
      <c r="F303" s="72">
        <f t="shared" si="24"/>
        <v>0</v>
      </c>
      <c r="G303" s="151"/>
      <c r="H303" s="77"/>
      <c r="I303" s="60"/>
      <c r="J303" s="60"/>
      <c r="K303" s="60"/>
      <c r="L303" s="60"/>
      <c r="M303" s="78">
        <f t="shared" si="25"/>
        <v>0</v>
      </c>
      <c r="N303" s="147"/>
      <c r="O303" s="77"/>
      <c r="P303" s="60"/>
      <c r="Q303" s="60"/>
      <c r="R303" s="60"/>
      <c r="S303" s="60"/>
      <c r="T303" s="78">
        <f t="shared" si="26"/>
        <v>0</v>
      </c>
      <c r="U303" s="147"/>
      <c r="V303" s="77"/>
      <c r="W303" s="60"/>
      <c r="X303" s="60"/>
      <c r="Y303" s="60"/>
      <c r="Z303" s="60"/>
      <c r="AA303" s="78">
        <f t="shared" si="27"/>
        <v>0</v>
      </c>
      <c r="AB303" s="147"/>
      <c r="AC303" s="77"/>
      <c r="AD303" s="60"/>
      <c r="AE303" s="60"/>
      <c r="AF303" s="60"/>
      <c r="AG303" s="60"/>
      <c r="AH303" s="78">
        <f t="shared" si="28"/>
        <v>0</v>
      </c>
      <c r="AI303" s="147"/>
      <c r="AJ303" s="77"/>
      <c r="AK303" s="60"/>
      <c r="AL303" s="60"/>
      <c r="AM303" s="60"/>
      <c r="AN303" s="60"/>
      <c r="AO303" s="78">
        <f t="shared" si="29"/>
        <v>0</v>
      </c>
    </row>
    <row r="304" spans="1:41" x14ac:dyDescent="0.25">
      <c r="A304" s="70"/>
      <c r="B304" s="58"/>
      <c r="C304" s="58"/>
      <c r="D304" s="58"/>
      <c r="E304" s="58"/>
      <c r="F304" s="72">
        <f t="shared" si="24"/>
        <v>0</v>
      </c>
      <c r="G304" s="151"/>
      <c r="H304" s="77"/>
      <c r="I304" s="60"/>
      <c r="J304" s="60"/>
      <c r="K304" s="60"/>
      <c r="L304" s="60"/>
      <c r="M304" s="78">
        <f t="shared" si="25"/>
        <v>0</v>
      </c>
      <c r="N304" s="147"/>
      <c r="O304" s="77"/>
      <c r="P304" s="60"/>
      <c r="Q304" s="60"/>
      <c r="R304" s="60"/>
      <c r="S304" s="60"/>
      <c r="T304" s="78">
        <f t="shared" si="26"/>
        <v>0</v>
      </c>
      <c r="U304" s="147"/>
      <c r="V304" s="77"/>
      <c r="W304" s="60"/>
      <c r="X304" s="60"/>
      <c r="Y304" s="60"/>
      <c r="Z304" s="60"/>
      <c r="AA304" s="78">
        <f t="shared" si="27"/>
        <v>0</v>
      </c>
      <c r="AB304" s="147"/>
      <c r="AC304" s="77"/>
      <c r="AD304" s="60"/>
      <c r="AE304" s="60"/>
      <c r="AF304" s="60"/>
      <c r="AG304" s="60"/>
      <c r="AH304" s="78">
        <f t="shared" si="28"/>
        <v>0</v>
      </c>
      <c r="AI304" s="147"/>
      <c r="AJ304" s="77"/>
      <c r="AK304" s="60"/>
      <c r="AL304" s="60"/>
      <c r="AM304" s="60"/>
      <c r="AN304" s="60"/>
      <c r="AO304" s="78">
        <f t="shared" si="29"/>
        <v>0</v>
      </c>
    </row>
    <row r="305" spans="1:41" x14ac:dyDescent="0.25">
      <c r="A305" s="70"/>
      <c r="B305" s="58"/>
      <c r="C305" s="58"/>
      <c r="D305" s="58"/>
      <c r="E305" s="58"/>
      <c r="F305" s="72">
        <f t="shared" si="24"/>
        <v>0</v>
      </c>
      <c r="G305" s="151"/>
      <c r="H305" s="77"/>
      <c r="I305" s="60"/>
      <c r="J305" s="60"/>
      <c r="K305" s="60"/>
      <c r="L305" s="60"/>
      <c r="M305" s="78">
        <f t="shared" si="25"/>
        <v>0</v>
      </c>
      <c r="N305" s="147"/>
      <c r="O305" s="77"/>
      <c r="P305" s="60"/>
      <c r="Q305" s="60"/>
      <c r="R305" s="60"/>
      <c r="S305" s="60"/>
      <c r="T305" s="78">
        <f t="shared" si="26"/>
        <v>0</v>
      </c>
      <c r="U305" s="147"/>
      <c r="V305" s="77"/>
      <c r="W305" s="60"/>
      <c r="X305" s="60"/>
      <c r="Y305" s="60"/>
      <c r="Z305" s="60"/>
      <c r="AA305" s="78">
        <f t="shared" si="27"/>
        <v>0</v>
      </c>
      <c r="AB305" s="147"/>
      <c r="AC305" s="77"/>
      <c r="AD305" s="60"/>
      <c r="AE305" s="60"/>
      <c r="AF305" s="60"/>
      <c r="AG305" s="60"/>
      <c r="AH305" s="78">
        <f t="shared" si="28"/>
        <v>0</v>
      </c>
      <c r="AI305" s="147"/>
      <c r="AJ305" s="77"/>
      <c r="AK305" s="60"/>
      <c r="AL305" s="60"/>
      <c r="AM305" s="60"/>
      <c r="AN305" s="60"/>
      <c r="AO305" s="78">
        <f t="shared" si="29"/>
        <v>0</v>
      </c>
    </row>
    <row r="306" spans="1:41" x14ac:dyDescent="0.25">
      <c r="A306" s="70"/>
      <c r="B306" s="58"/>
      <c r="C306" s="58"/>
      <c r="D306" s="58"/>
      <c r="E306" s="58"/>
      <c r="F306" s="72">
        <f t="shared" si="24"/>
        <v>0</v>
      </c>
      <c r="G306" s="151"/>
      <c r="H306" s="77"/>
      <c r="I306" s="60"/>
      <c r="J306" s="60"/>
      <c r="K306" s="60"/>
      <c r="L306" s="60"/>
      <c r="M306" s="78">
        <f t="shared" si="25"/>
        <v>0</v>
      </c>
      <c r="N306" s="147"/>
      <c r="O306" s="77"/>
      <c r="P306" s="60"/>
      <c r="Q306" s="60"/>
      <c r="R306" s="60"/>
      <c r="S306" s="60"/>
      <c r="T306" s="78">
        <f t="shared" si="26"/>
        <v>0</v>
      </c>
      <c r="U306" s="147"/>
      <c r="V306" s="77"/>
      <c r="W306" s="60"/>
      <c r="X306" s="60"/>
      <c r="Y306" s="60"/>
      <c r="Z306" s="60"/>
      <c r="AA306" s="78">
        <f t="shared" si="27"/>
        <v>0</v>
      </c>
      <c r="AB306" s="147"/>
      <c r="AC306" s="77"/>
      <c r="AD306" s="60"/>
      <c r="AE306" s="60"/>
      <c r="AF306" s="60"/>
      <c r="AG306" s="60"/>
      <c r="AH306" s="78">
        <f t="shared" si="28"/>
        <v>0</v>
      </c>
      <c r="AI306" s="147"/>
      <c r="AJ306" s="77"/>
      <c r="AK306" s="60"/>
      <c r="AL306" s="60"/>
      <c r="AM306" s="60"/>
      <c r="AN306" s="60"/>
      <c r="AO306" s="78">
        <f t="shared" si="29"/>
        <v>0</v>
      </c>
    </row>
    <row r="307" spans="1:41" x14ac:dyDescent="0.25">
      <c r="A307" s="70"/>
      <c r="B307" s="58"/>
      <c r="C307" s="58"/>
      <c r="D307" s="58"/>
      <c r="E307" s="58"/>
      <c r="F307" s="72">
        <f t="shared" si="24"/>
        <v>0</v>
      </c>
      <c r="G307" s="151"/>
      <c r="H307" s="77"/>
      <c r="I307" s="60"/>
      <c r="J307" s="60"/>
      <c r="K307" s="60"/>
      <c r="L307" s="60"/>
      <c r="M307" s="78">
        <f t="shared" si="25"/>
        <v>0</v>
      </c>
      <c r="N307" s="147"/>
      <c r="O307" s="77"/>
      <c r="P307" s="60"/>
      <c r="Q307" s="60"/>
      <c r="R307" s="60"/>
      <c r="S307" s="60"/>
      <c r="T307" s="78">
        <f t="shared" si="26"/>
        <v>0</v>
      </c>
      <c r="U307" s="147"/>
      <c r="V307" s="77"/>
      <c r="W307" s="60"/>
      <c r="X307" s="60"/>
      <c r="Y307" s="60"/>
      <c r="Z307" s="60"/>
      <c r="AA307" s="78">
        <f t="shared" si="27"/>
        <v>0</v>
      </c>
      <c r="AB307" s="147"/>
      <c r="AC307" s="77"/>
      <c r="AD307" s="60"/>
      <c r="AE307" s="60"/>
      <c r="AF307" s="60"/>
      <c r="AG307" s="60"/>
      <c r="AH307" s="78">
        <f t="shared" si="28"/>
        <v>0</v>
      </c>
      <c r="AI307" s="147"/>
      <c r="AJ307" s="77"/>
      <c r="AK307" s="60"/>
      <c r="AL307" s="60"/>
      <c r="AM307" s="60"/>
      <c r="AN307" s="60"/>
      <c r="AO307" s="78">
        <f t="shared" si="29"/>
        <v>0</v>
      </c>
    </row>
    <row r="308" spans="1:41" x14ac:dyDescent="0.25">
      <c r="A308" s="70"/>
      <c r="B308" s="58"/>
      <c r="C308" s="58"/>
      <c r="D308" s="58"/>
      <c r="E308" s="58"/>
      <c r="F308" s="72">
        <f t="shared" si="24"/>
        <v>0</v>
      </c>
      <c r="G308" s="151"/>
      <c r="H308" s="77"/>
      <c r="I308" s="60"/>
      <c r="J308" s="60"/>
      <c r="K308" s="60"/>
      <c r="L308" s="60"/>
      <c r="M308" s="78">
        <f t="shared" si="25"/>
        <v>0</v>
      </c>
      <c r="N308" s="147"/>
      <c r="O308" s="77"/>
      <c r="P308" s="60"/>
      <c r="Q308" s="60"/>
      <c r="R308" s="60"/>
      <c r="S308" s="60"/>
      <c r="T308" s="78">
        <f t="shared" si="26"/>
        <v>0</v>
      </c>
      <c r="U308" s="147"/>
      <c r="V308" s="77"/>
      <c r="W308" s="60"/>
      <c r="X308" s="60"/>
      <c r="Y308" s="60"/>
      <c r="Z308" s="60"/>
      <c r="AA308" s="78">
        <f t="shared" si="27"/>
        <v>0</v>
      </c>
      <c r="AB308" s="147"/>
      <c r="AC308" s="77"/>
      <c r="AD308" s="60"/>
      <c r="AE308" s="60"/>
      <c r="AF308" s="60"/>
      <c r="AG308" s="60"/>
      <c r="AH308" s="78">
        <f t="shared" si="28"/>
        <v>0</v>
      </c>
      <c r="AI308" s="147"/>
      <c r="AJ308" s="77"/>
      <c r="AK308" s="60"/>
      <c r="AL308" s="60"/>
      <c r="AM308" s="60"/>
      <c r="AN308" s="60"/>
      <c r="AO308" s="78">
        <f t="shared" si="29"/>
        <v>0</v>
      </c>
    </row>
    <row r="309" spans="1:41" x14ac:dyDescent="0.25">
      <c r="A309" s="70"/>
      <c r="B309" s="58"/>
      <c r="C309" s="58"/>
      <c r="D309" s="58"/>
      <c r="E309" s="58"/>
      <c r="F309" s="72">
        <f t="shared" si="24"/>
        <v>0</v>
      </c>
      <c r="G309" s="151"/>
      <c r="H309" s="77"/>
      <c r="I309" s="60"/>
      <c r="J309" s="60"/>
      <c r="K309" s="60"/>
      <c r="L309" s="60"/>
      <c r="M309" s="78">
        <f t="shared" si="25"/>
        <v>0</v>
      </c>
      <c r="N309" s="147"/>
      <c r="O309" s="77"/>
      <c r="P309" s="60"/>
      <c r="Q309" s="60"/>
      <c r="R309" s="60"/>
      <c r="S309" s="60"/>
      <c r="T309" s="78">
        <f t="shared" si="26"/>
        <v>0</v>
      </c>
      <c r="U309" s="147"/>
      <c r="V309" s="77"/>
      <c r="W309" s="60"/>
      <c r="X309" s="60"/>
      <c r="Y309" s="60"/>
      <c r="Z309" s="60"/>
      <c r="AA309" s="78">
        <f t="shared" si="27"/>
        <v>0</v>
      </c>
      <c r="AB309" s="147"/>
      <c r="AC309" s="77"/>
      <c r="AD309" s="60"/>
      <c r="AE309" s="60"/>
      <c r="AF309" s="60"/>
      <c r="AG309" s="60"/>
      <c r="AH309" s="78">
        <f t="shared" si="28"/>
        <v>0</v>
      </c>
      <c r="AI309" s="147"/>
      <c r="AJ309" s="77"/>
      <c r="AK309" s="60"/>
      <c r="AL309" s="60"/>
      <c r="AM309" s="60"/>
      <c r="AN309" s="60"/>
      <c r="AO309" s="78">
        <f t="shared" si="29"/>
        <v>0</v>
      </c>
    </row>
    <row r="310" spans="1:41" x14ac:dyDescent="0.25">
      <c r="A310" s="70"/>
      <c r="B310" s="58"/>
      <c r="C310" s="58"/>
      <c r="D310" s="58"/>
      <c r="E310" s="58"/>
      <c r="F310" s="72">
        <f t="shared" si="24"/>
        <v>0</v>
      </c>
      <c r="G310" s="151"/>
      <c r="H310" s="77"/>
      <c r="I310" s="60"/>
      <c r="J310" s="60"/>
      <c r="K310" s="60"/>
      <c r="L310" s="60"/>
      <c r="M310" s="78">
        <f t="shared" si="25"/>
        <v>0</v>
      </c>
      <c r="N310" s="147"/>
      <c r="O310" s="77"/>
      <c r="P310" s="60"/>
      <c r="Q310" s="60"/>
      <c r="R310" s="60"/>
      <c r="S310" s="60"/>
      <c r="T310" s="78">
        <f t="shared" si="26"/>
        <v>0</v>
      </c>
      <c r="U310" s="147"/>
      <c r="V310" s="77"/>
      <c r="W310" s="60"/>
      <c r="X310" s="60"/>
      <c r="Y310" s="60"/>
      <c r="Z310" s="60"/>
      <c r="AA310" s="78">
        <f t="shared" si="27"/>
        <v>0</v>
      </c>
      <c r="AB310" s="147"/>
      <c r="AC310" s="77"/>
      <c r="AD310" s="60"/>
      <c r="AE310" s="60"/>
      <c r="AF310" s="60"/>
      <c r="AG310" s="60"/>
      <c r="AH310" s="78">
        <f t="shared" si="28"/>
        <v>0</v>
      </c>
      <c r="AI310" s="147"/>
      <c r="AJ310" s="77"/>
      <c r="AK310" s="60"/>
      <c r="AL310" s="60"/>
      <c r="AM310" s="60"/>
      <c r="AN310" s="60"/>
      <c r="AO310" s="78">
        <f t="shared" si="29"/>
        <v>0</v>
      </c>
    </row>
    <row r="311" spans="1:41" x14ac:dyDescent="0.25">
      <c r="A311" s="70"/>
      <c r="B311" s="58"/>
      <c r="C311" s="58"/>
      <c r="D311" s="58"/>
      <c r="E311" s="58"/>
      <c r="F311" s="72">
        <f t="shared" si="24"/>
        <v>0</v>
      </c>
      <c r="G311" s="151"/>
      <c r="H311" s="77"/>
      <c r="I311" s="60"/>
      <c r="J311" s="60"/>
      <c r="K311" s="60"/>
      <c r="L311" s="60"/>
      <c r="M311" s="78">
        <f t="shared" si="25"/>
        <v>0</v>
      </c>
      <c r="N311" s="147"/>
      <c r="O311" s="77"/>
      <c r="P311" s="60"/>
      <c r="Q311" s="60"/>
      <c r="R311" s="60"/>
      <c r="S311" s="60"/>
      <c r="T311" s="78">
        <f t="shared" si="26"/>
        <v>0</v>
      </c>
      <c r="U311" s="147"/>
      <c r="V311" s="77"/>
      <c r="W311" s="60"/>
      <c r="X311" s="60"/>
      <c r="Y311" s="60"/>
      <c r="Z311" s="60"/>
      <c r="AA311" s="78">
        <f t="shared" si="27"/>
        <v>0</v>
      </c>
      <c r="AB311" s="147"/>
      <c r="AC311" s="77"/>
      <c r="AD311" s="60"/>
      <c r="AE311" s="60"/>
      <c r="AF311" s="60"/>
      <c r="AG311" s="60"/>
      <c r="AH311" s="78">
        <f t="shared" si="28"/>
        <v>0</v>
      </c>
      <c r="AI311" s="147"/>
      <c r="AJ311" s="77"/>
      <c r="AK311" s="60"/>
      <c r="AL311" s="60"/>
      <c r="AM311" s="60"/>
      <c r="AN311" s="60"/>
      <c r="AO311" s="78">
        <f t="shared" si="29"/>
        <v>0</v>
      </c>
    </row>
    <row r="312" spans="1:41" x14ac:dyDescent="0.25">
      <c r="A312" s="70"/>
      <c r="B312" s="58"/>
      <c r="C312" s="58"/>
      <c r="D312" s="58"/>
      <c r="E312" s="58"/>
      <c r="F312" s="72">
        <f t="shared" si="24"/>
        <v>0</v>
      </c>
      <c r="G312" s="151"/>
      <c r="H312" s="77"/>
      <c r="I312" s="60"/>
      <c r="J312" s="60"/>
      <c r="K312" s="60"/>
      <c r="L312" s="60"/>
      <c r="M312" s="78">
        <f t="shared" si="25"/>
        <v>0</v>
      </c>
      <c r="N312" s="147"/>
      <c r="O312" s="77"/>
      <c r="P312" s="60"/>
      <c r="Q312" s="60"/>
      <c r="R312" s="60"/>
      <c r="S312" s="60"/>
      <c r="T312" s="78">
        <f t="shared" si="26"/>
        <v>0</v>
      </c>
      <c r="U312" s="147"/>
      <c r="V312" s="77"/>
      <c r="W312" s="60"/>
      <c r="X312" s="60"/>
      <c r="Y312" s="60"/>
      <c r="Z312" s="60"/>
      <c r="AA312" s="78">
        <f t="shared" si="27"/>
        <v>0</v>
      </c>
      <c r="AB312" s="147"/>
      <c r="AC312" s="77"/>
      <c r="AD312" s="60"/>
      <c r="AE312" s="60"/>
      <c r="AF312" s="60"/>
      <c r="AG312" s="60"/>
      <c r="AH312" s="78">
        <f t="shared" si="28"/>
        <v>0</v>
      </c>
      <c r="AI312" s="147"/>
      <c r="AJ312" s="77"/>
      <c r="AK312" s="60"/>
      <c r="AL312" s="60"/>
      <c r="AM312" s="60"/>
      <c r="AN312" s="60"/>
      <c r="AO312" s="78">
        <f t="shared" si="29"/>
        <v>0</v>
      </c>
    </row>
    <row r="313" spans="1:41" x14ac:dyDescent="0.25">
      <c r="A313" s="70"/>
      <c r="B313" s="58"/>
      <c r="C313" s="58"/>
      <c r="D313" s="58"/>
      <c r="E313" s="58"/>
      <c r="F313" s="72">
        <f t="shared" si="24"/>
        <v>0</v>
      </c>
      <c r="G313" s="151"/>
      <c r="H313" s="77"/>
      <c r="I313" s="60"/>
      <c r="J313" s="60"/>
      <c r="K313" s="60"/>
      <c r="L313" s="60"/>
      <c r="M313" s="78">
        <f t="shared" si="25"/>
        <v>0</v>
      </c>
      <c r="N313" s="147"/>
      <c r="O313" s="77"/>
      <c r="P313" s="60"/>
      <c r="Q313" s="60"/>
      <c r="R313" s="60"/>
      <c r="S313" s="60"/>
      <c r="T313" s="78">
        <f t="shared" si="26"/>
        <v>0</v>
      </c>
      <c r="U313" s="147"/>
      <c r="V313" s="77"/>
      <c r="W313" s="60"/>
      <c r="X313" s="60"/>
      <c r="Y313" s="60"/>
      <c r="Z313" s="60"/>
      <c r="AA313" s="78">
        <f t="shared" si="27"/>
        <v>0</v>
      </c>
      <c r="AB313" s="147"/>
      <c r="AC313" s="77"/>
      <c r="AD313" s="60"/>
      <c r="AE313" s="60"/>
      <c r="AF313" s="60"/>
      <c r="AG313" s="60"/>
      <c r="AH313" s="78">
        <f t="shared" si="28"/>
        <v>0</v>
      </c>
      <c r="AI313" s="147"/>
      <c r="AJ313" s="77"/>
      <c r="AK313" s="60"/>
      <c r="AL313" s="60"/>
      <c r="AM313" s="60"/>
      <c r="AN313" s="60"/>
      <c r="AO313" s="78">
        <f t="shared" si="29"/>
        <v>0</v>
      </c>
    </row>
    <row r="314" spans="1:41" x14ac:dyDescent="0.25">
      <c r="A314" s="70"/>
      <c r="B314" s="58"/>
      <c r="C314" s="58"/>
      <c r="D314" s="58"/>
      <c r="E314" s="58"/>
      <c r="F314" s="72">
        <f t="shared" si="24"/>
        <v>0</v>
      </c>
      <c r="G314" s="151"/>
      <c r="H314" s="77"/>
      <c r="I314" s="60"/>
      <c r="J314" s="60"/>
      <c r="K314" s="60"/>
      <c r="L314" s="60"/>
      <c r="M314" s="78">
        <f t="shared" si="25"/>
        <v>0</v>
      </c>
      <c r="N314" s="147"/>
      <c r="O314" s="77"/>
      <c r="P314" s="60"/>
      <c r="Q314" s="60"/>
      <c r="R314" s="60"/>
      <c r="S314" s="60"/>
      <c r="T314" s="78">
        <f t="shared" si="26"/>
        <v>0</v>
      </c>
      <c r="U314" s="147"/>
      <c r="V314" s="77"/>
      <c r="W314" s="60"/>
      <c r="X314" s="60"/>
      <c r="Y314" s="60"/>
      <c r="Z314" s="60"/>
      <c r="AA314" s="78">
        <f t="shared" si="27"/>
        <v>0</v>
      </c>
      <c r="AB314" s="147"/>
      <c r="AC314" s="77"/>
      <c r="AD314" s="60"/>
      <c r="AE314" s="60"/>
      <c r="AF314" s="60"/>
      <c r="AG314" s="60"/>
      <c r="AH314" s="78">
        <f t="shared" si="28"/>
        <v>0</v>
      </c>
      <c r="AI314" s="147"/>
      <c r="AJ314" s="77"/>
      <c r="AK314" s="60"/>
      <c r="AL314" s="60"/>
      <c r="AM314" s="60"/>
      <c r="AN314" s="60"/>
      <c r="AO314" s="78">
        <f t="shared" si="29"/>
        <v>0</v>
      </c>
    </row>
    <row r="315" spans="1:41" x14ac:dyDescent="0.25">
      <c r="A315" s="70"/>
      <c r="B315" s="58"/>
      <c r="C315" s="58"/>
      <c r="D315" s="58"/>
      <c r="E315" s="58"/>
      <c r="F315" s="72">
        <f t="shared" si="24"/>
        <v>0</v>
      </c>
      <c r="G315" s="151"/>
      <c r="H315" s="77"/>
      <c r="I315" s="60"/>
      <c r="J315" s="60"/>
      <c r="K315" s="60"/>
      <c r="L315" s="60"/>
      <c r="M315" s="78">
        <f t="shared" si="25"/>
        <v>0</v>
      </c>
      <c r="N315" s="147"/>
      <c r="O315" s="77"/>
      <c r="P315" s="60"/>
      <c r="Q315" s="60"/>
      <c r="R315" s="60"/>
      <c r="S315" s="60"/>
      <c r="T315" s="78">
        <f t="shared" si="26"/>
        <v>0</v>
      </c>
      <c r="U315" s="147"/>
      <c r="V315" s="77"/>
      <c r="W315" s="60"/>
      <c r="X315" s="60"/>
      <c r="Y315" s="60"/>
      <c r="Z315" s="60"/>
      <c r="AA315" s="78">
        <f t="shared" si="27"/>
        <v>0</v>
      </c>
      <c r="AB315" s="147"/>
      <c r="AC315" s="77"/>
      <c r="AD315" s="60"/>
      <c r="AE315" s="60"/>
      <c r="AF315" s="60"/>
      <c r="AG315" s="60"/>
      <c r="AH315" s="78">
        <f t="shared" si="28"/>
        <v>0</v>
      </c>
      <c r="AI315" s="147"/>
      <c r="AJ315" s="77"/>
      <c r="AK315" s="60"/>
      <c r="AL315" s="60"/>
      <c r="AM315" s="60"/>
      <c r="AN315" s="60"/>
      <c r="AO315" s="78">
        <f t="shared" si="29"/>
        <v>0</v>
      </c>
    </row>
    <row r="316" spans="1:41" x14ac:dyDescent="0.25">
      <c r="A316" s="70"/>
      <c r="B316" s="58"/>
      <c r="C316" s="58"/>
      <c r="D316" s="58"/>
      <c r="E316" s="58"/>
      <c r="F316" s="72">
        <f t="shared" si="24"/>
        <v>0</v>
      </c>
      <c r="G316" s="151"/>
      <c r="H316" s="77"/>
      <c r="I316" s="60"/>
      <c r="J316" s="60"/>
      <c r="K316" s="60"/>
      <c r="L316" s="60"/>
      <c r="M316" s="78">
        <f t="shared" si="25"/>
        <v>0</v>
      </c>
      <c r="N316" s="147"/>
      <c r="O316" s="77"/>
      <c r="P316" s="60"/>
      <c r="Q316" s="60"/>
      <c r="R316" s="60"/>
      <c r="S316" s="60"/>
      <c r="T316" s="78">
        <f t="shared" si="26"/>
        <v>0</v>
      </c>
      <c r="U316" s="147"/>
      <c r="V316" s="77"/>
      <c r="W316" s="60"/>
      <c r="X316" s="60"/>
      <c r="Y316" s="60"/>
      <c r="Z316" s="60"/>
      <c r="AA316" s="78">
        <f t="shared" si="27"/>
        <v>0</v>
      </c>
      <c r="AB316" s="147"/>
      <c r="AC316" s="77"/>
      <c r="AD316" s="60"/>
      <c r="AE316" s="60"/>
      <c r="AF316" s="60"/>
      <c r="AG316" s="60"/>
      <c r="AH316" s="78">
        <f t="shared" si="28"/>
        <v>0</v>
      </c>
      <c r="AI316" s="147"/>
      <c r="AJ316" s="77"/>
      <c r="AK316" s="60"/>
      <c r="AL316" s="60"/>
      <c r="AM316" s="60"/>
      <c r="AN316" s="60"/>
      <c r="AO316" s="78">
        <f t="shared" si="29"/>
        <v>0</v>
      </c>
    </row>
    <row r="317" spans="1:41" x14ac:dyDescent="0.25">
      <c r="A317" s="70"/>
      <c r="B317" s="58"/>
      <c r="C317" s="58"/>
      <c r="D317" s="58"/>
      <c r="E317" s="58"/>
      <c r="F317" s="72">
        <f t="shared" si="24"/>
        <v>0</v>
      </c>
      <c r="G317" s="151"/>
      <c r="H317" s="77"/>
      <c r="I317" s="60"/>
      <c r="J317" s="60"/>
      <c r="K317" s="60"/>
      <c r="L317" s="60"/>
      <c r="M317" s="78">
        <f t="shared" si="25"/>
        <v>0</v>
      </c>
      <c r="N317" s="147"/>
      <c r="O317" s="77"/>
      <c r="P317" s="60"/>
      <c r="Q317" s="60"/>
      <c r="R317" s="60"/>
      <c r="S317" s="60"/>
      <c r="T317" s="78">
        <f t="shared" si="26"/>
        <v>0</v>
      </c>
      <c r="U317" s="147"/>
      <c r="V317" s="77"/>
      <c r="W317" s="60"/>
      <c r="X317" s="60"/>
      <c r="Y317" s="60"/>
      <c r="Z317" s="60"/>
      <c r="AA317" s="78">
        <f t="shared" si="27"/>
        <v>0</v>
      </c>
      <c r="AB317" s="147"/>
      <c r="AC317" s="77"/>
      <c r="AD317" s="60"/>
      <c r="AE317" s="60"/>
      <c r="AF317" s="60"/>
      <c r="AG317" s="60"/>
      <c r="AH317" s="78">
        <f t="shared" si="28"/>
        <v>0</v>
      </c>
      <c r="AI317" s="147"/>
      <c r="AJ317" s="77"/>
      <c r="AK317" s="60"/>
      <c r="AL317" s="60"/>
      <c r="AM317" s="60"/>
      <c r="AN317" s="60"/>
      <c r="AO317" s="78">
        <f t="shared" si="29"/>
        <v>0</v>
      </c>
    </row>
    <row r="318" spans="1:41" x14ac:dyDescent="0.25">
      <c r="A318" s="70"/>
      <c r="B318" s="58"/>
      <c r="C318" s="58"/>
      <c r="D318" s="58"/>
      <c r="E318" s="58"/>
      <c r="F318" s="72">
        <f t="shared" si="24"/>
        <v>0</v>
      </c>
      <c r="G318" s="151"/>
      <c r="H318" s="77"/>
      <c r="I318" s="60"/>
      <c r="J318" s="60"/>
      <c r="K318" s="60"/>
      <c r="L318" s="60"/>
      <c r="M318" s="78">
        <f t="shared" si="25"/>
        <v>0</v>
      </c>
      <c r="N318" s="147"/>
      <c r="O318" s="77"/>
      <c r="P318" s="60"/>
      <c r="Q318" s="60"/>
      <c r="R318" s="60"/>
      <c r="S318" s="60"/>
      <c r="T318" s="78">
        <f t="shared" si="26"/>
        <v>0</v>
      </c>
      <c r="U318" s="147"/>
      <c r="V318" s="77"/>
      <c r="W318" s="60"/>
      <c r="X318" s="60"/>
      <c r="Y318" s="60"/>
      <c r="Z318" s="60"/>
      <c r="AA318" s="78">
        <f t="shared" si="27"/>
        <v>0</v>
      </c>
      <c r="AB318" s="147"/>
      <c r="AC318" s="77"/>
      <c r="AD318" s="60"/>
      <c r="AE318" s="60"/>
      <c r="AF318" s="60"/>
      <c r="AG318" s="60"/>
      <c r="AH318" s="78">
        <f t="shared" si="28"/>
        <v>0</v>
      </c>
      <c r="AI318" s="147"/>
      <c r="AJ318" s="77"/>
      <c r="AK318" s="60"/>
      <c r="AL318" s="60"/>
      <c r="AM318" s="60"/>
      <c r="AN318" s="60"/>
      <c r="AO318" s="78">
        <f t="shared" si="29"/>
        <v>0</v>
      </c>
    </row>
    <row r="319" spans="1:41" x14ac:dyDescent="0.25">
      <c r="A319" s="70"/>
      <c r="B319" s="58"/>
      <c r="C319" s="58"/>
      <c r="D319" s="58"/>
      <c r="E319" s="58"/>
      <c r="F319" s="72">
        <f t="shared" si="24"/>
        <v>0</v>
      </c>
      <c r="G319" s="151"/>
      <c r="H319" s="77"/>
      <c r="I319" s="60"/>
      <c r="J319" s="60"/>
      <c r="K319" s="60"/>
      <c r="L319" s="60"/>
      <c r="M319" s="78">
        <f t="shared" si="25"/>
        <v>0</v>
      </c>
      <c r="N319" s="147"/>
      <c r="O319" s="77"/>
      <c r="P319" s="60"/>
      <c r="Q319" s="60"/>
      <c r="R319" s="60"/>
      <c r="S319" s="60"/>
      <c r="T319" s="78">
        <f t="shared" si="26"/>
        <v>0</v>
      </c>
      <c r="U319" s="147"/>
      <c r="V319" s="77"/>
      <c r="W319" s="60"/>
      <c r="X319" s="60"/>
      <c r="Y319" s="60"/>
      <c r="Z319" s="60"/>
      <c r="AA319" s="78">
        <f t="shared" si="27"/>
        <v>0</v>
      </c>
      <c r="AB319" s="147"/>
      <c r="AC319" s="77"/>
      <c r="AD319" s="60"/>
      <c r="AE319" s="60"/>
      <c r="AF319" s="60"/>
      <c r="AG319" s="60"/>
      <c r="AH319" s="78">
        <f t="shared" si="28"/>
        <v>0</v>
      </c>
      <c r="AI319" s="147"/>
      <c r="AJ319" s="77"/>
      <c r="AK319" s="60"/>
      <c r="AL319" s="60"/>
      <c r="AM319" s="60"/>
      <c r="AN319" s="60"/>
      <c r="AO319" s="78">
        <f t="shared" si="29"/>
        <v>0</v>
      </c>
    </row>
    <row r="320" spans="1:41" x14ac:dyDescent="0.25">
      <c r="A320" s="70"/>
      <c r="B320" s="58"/>
      <c r="C320" s="58"/>
      <c r="D320" s="58"/>
      <c r="E320" s="58"/>
      <c r="F320" s="72">
        <f t="shared" si="24"/>
        <v>0</v>
      </c>
      <c r="G320" s="151"/>
      <c r="H320" s="77"/>
      <c r="I320" s="60"/>
      <c r="J320" s="60"/>
      <c r="K320" s="60"/>
      <c r="L320" s="60"/>
      <c r="M320" s="78">
        <f t="shared" si="25"/>
        <v>0</v>
      </c>
      <c r="N320" s="147"/>
      <c r="O320" s="77"/>
      <c r="P320" s="60"/>
      <c r="Q320" s="60"/>
      <c r="R320" s="60"/>
      <c r="S320" s="60"/>
      <c r="T320" s="78">
        <f t="shared" si="26"/>
        <v>0</v>
      </c>
      <c r="U320" s="147"/>
      <c r="V320" s="77"/>
      <c r="W320" s="60"/>
      <c r="X320" s="60"/>
      <c r="Y320" s="60"/>
      <c r="Z320" s="60"/>
      <c r="AA320" s="78">
        <f t="shared" si="27"/>
        <v>0</v>
      </c>
      <c r="AB320" s="147"/>
      <c r="AC320" s="77"/>
      <c r="AD320" s="60"/>
      <c r="AE320" s="60"/>
      <c r="AF320" s="60"/>
      <c r="AG320" s="60"/>
      <c r="AH320" s="78">
        <f t="shared" si="28"/>
        <v>0</v>
      </c>
      <c r="AI320" s="147"/>
      <c r="AJ320" s="77"/>
      <c r="AK320" s="60"/>
      <c r="AL320" s="60"/>
      <c r="AM320" s="60"/>
      <c r="AN320" s="60"/>
      <c r="AO320" s="78">
        <f t="shared" si="29"/>
        <v>0</v>
      </c>
    </row>
    <row r="321" spans="1:41" x14ac:dyDescent="0.25">
      <c r="A321" s="70"/>
      <c r="B321" s="58"/>
      <c r="C321" s="58"/>
      <c r="D321" s="58"/>
      <c r="E321" s="58"/>
      <c r="F321" s="72">
        <f t="shared" si="24"/>
        <v>0</v>
      </c>
      <c r="G321" s="151"/>
      <c r="H321" s="77"/>
      <c r="I321" s="60"/>
      <c r="J321" s="60"/>
      <c r="K321" s="60"/>
      <c r="L321" s="60"/>
      <c r="M321" s="78">
        <f t="shared" si="25"/>
        <v>0</v>
      </c>
      <c r="N321" s="147"/>
      <c r="O321" s="77"/>
      <c r="P321" s="60"/>
      <c r="Q321" s="60"/>
      <c r="R321" s="60"/>
      <c r="S321" s="60"/>
      <c r="T321" s="78">
        <f t="shared" si="26"/>
        <v>0</v>
      </c>
      <c r="U321" s="147"/>
      <c r="V321" s="77"/>
      <c r="W321" s="60"/>
      <c r="X321" s="60"/>
      <c r="Y321" s="60"/>
      <c r="Z321" s="60"/>
      <c r="AA321" s="78">
        <f t="shared" si="27"/>
        <v>0</v>
      </c>
      <c r="AB321" s="147"/>
      <c r="AC321" s="77"/>
      <c r="AD321" s="60"/>
      <c r="AE321" s="60"/>
      <c r="AF321" s="60"/>
      <c r="AG321" s="60"/>
      <c r="AH321" s="78">
        <f t="shared" si="28"/>
        <v>0</v>
      </c>
      <c r="AI321" s="147"/>
      <c r="AJ321" s="77"/>
      <c r="AK321" s="60"/>
      <c r="AL321" s="60"/>
      <c r="AM321" s="60"/>
      <c r="AN321" s="60"/>
      <c r="AO321" s="78">
        <f t="shared" si="29"/>
        <v>0</v>
      </c>
    </row>
    <row r="322" spans="1:41" x14ac:dyDescent="0.25">
      <c r="A322" s="70"/>
      <c r="B322" s="58"/>
      <c r="C322" s="58"/>
      <c r="D322" s="58"/>
      <c r="E322" s="58"/>
      <c r="F322" s="72">
        <f t="shared" si="24"/>
        <v>0</v>
      </c>
      <c r="G322" s="151"/>
      <c r="H322" s="77"/>
      <c r="I322" s="60"/>
      <c r="J322" s="60"/>
      <c r="K322" s="60"/>
      <c r="L322" s="60"/>
      <c r="M322" s="78">
        <f t="shared" si="25"/>
        <v>0</v>
      </c>
      <c r="N322" s="147"/>
      <c r="O322" s="77"/>
      <c r="P322" s="60"/>
      <c r="Q322" s="60"/>
      <c r="R322" s="60"/>
      <c r="S322" s="60"/>
      <c r="T322" s="78">
        <f t="shared" si="26"/>
        <v>0</v>
      </c>
      <c r="U322" s="147"/>
      <c r="V322" s="77"/>
      <c r="W322" s="60"/>
      <c r="X322" s="60"/>
      <c r="Y322" s="60"/>
      <c r="Z322" s="60"/>
      <c r="AA322" s="78">
        <f t="shared" si="27"/>
        <v>0</v>
      </c>
      <c r="AB322" s="147"/>
      <c r="AC322" s="77"/>
      <c r="AD322" s="60"/>
      <c r="AE322" s="60"/>
      <c r="AF322" s="60"/>
      <c r="AG322" s="60"/>
      <c r="AH322" s="78">
        <f t="shared" si="28"/>
        <v>0</v>
      </c>
      <c r="AI322" s="147"/>
      <c r="AJ322" s="77"/>
      <c r="AK322" s="60"/>
      <c r="AL322" s="60"/>
      <c r="AM322" s="60"/>
      <c r="AN322" s="60"/>
      <c r="AO322" s="78">
        <f t="shared" si="29"/>
        <v>0</v>
      </c>
    </row>
    <row r="323" spans="1:41" x14ac:dyDescent="0.25">
      <c r="A323" s="70"/>
      <c r="B323" s="58"/>
      <c r="C323" s="58"/>
      <c r="D323" s="58"/>
      <c r="E323" s="58"/>
      <c r="F323" s="72">
        <f t="shared" si="24"/>
        <v>0</v>
      </c>
      <c r="G323" s="151"/>
      <c r="H323" s="77"/>
      <c r="I323" s="60"/>
      <c r="J323" s="60"/>
      <c r="K323" s="60"/>
      <c r="L323" s="60"/>
      <c r="M323" s="78">
        <f t="shared" si="25"/>
        <v>0</v>
      </c>
      <c r="N323" s="147"/>
      <c r="O323" s="77"/>
      <c r="P323" s="60"/>
      <c r="Q323" s="60"/>
      <c r="R323" s="60"/>
      <c r="S323" s="60"/>
      <c r="T323" s="78">
        <f t="shared" si="26"/>
        <v>0</v>
      </c>
      <c r="U323" s="147"/>
      <c r="V323" s="77"/>
      <c r="W323" s="60"/>
      <c r="X323" s="60"/>
      <c r="Y323" s="60"/>
      <c r="Z323" s="60"/>
      <c r="AA323" s="78">
        <f t="shared" si="27"/>
        <v>0</v>
      </c>
      <c r="AB323" s="147"/>
      <c r="AC323" s="77"/>
      <c r="AD323" s="60"/>
      <c r="AE323" s="60"/>
      <c r="AF323" s="60"/>
      <c r="AG323" s="60"/>
      <c r="AH323" s="78">
        <f t="shared" si="28"/>
        <v>0</v>
      </c>
      <c r="AI323" s="147"/>
      <c r="AJ323" s="77"/>
      <c r="AK323" s="60"/>
      <c r="AL323" s="60"/>
      <c r="AM323" s="60"/>
      <c r="AN323" s="60"/>
      <c r="AO323" s="78">
        <f t="shared" si="29"/>
        <v>0</v>
      </c>
    </row>
    <row r="324" spans="1:41" x14ac:dyDescent="0.25">
      <c r="A324" s="70"/>
      <c r="B324" s="58"/>
      <c r="C324" s="58"/>
      <c r="D324" s="58"/>
      <c r="E324" s="58"/>
      <c r="F324" s="72">
        <f t="shared" si="24"/>
        <v>0</v>
      </c>
      <c r="G324" s="151"/>
      <c r="H324" s="77"/>
      <c r="I324" s="60"/>
      <c r="J324" s="60"/>
      <c r="K324" s="60"/>
      <c r="L324" s="60"/>
      <c r="M324" s="78">
        <f t="shared" si="25"/>
        <v>0</v>
      </c>
      <c r="N324" s="147"/>
      <c r="O324" s="77"/>
      <c r="P324" s="60"/>
      <c r="Q324" s="60"/>
      <c r="R324" s="60"/>
      <c r="S324" s="60"/>
      <c r="T324" s="78">
        <f t="shared" si="26"/>
        <v>0</v>
      </c>
      <c r="U324" s="147"/>
      <c r="V324" s="77"/>
      <c r="W324" s="60"/>
      <c r="X324" s="60"/>
      <c r="Y324" s="60"/>
      <c r="Z324" s="60"/>
      <c r="AA324" s="78">
        <f t="shared" si="27"/>
        <v>0</v>
      </c>
      <c r="AB324" s="147"/>
      <c r="AC324" s="77"/>
      <c r="AD324" s="60"/>
      <c r="AE324" s="60"/>
      <c r="AF324" s="60"/>
      <c r="AG324" s="60"/>
      <c r="AH324" s="78">
        <f t="shared" si="28"/>
        <v>0</v>
      </c>
      <c r="AI324" s="147"/>
      <c r="AJ324" s="77"/>
      <c r="AK324" s="60"/>
      <c r="AL324" s="60"/>
      <c r="AM324" s="60"/>
      <c r="AN324" s="60"/>
      <c r="AO324" s="78">
        <f t="shared" si="29"/>
        <v>0</v>
      </c>
    </row>
    <row r="325" spans="1:41" x14ac:dyDescent="0.25">
      <c r="A325" s="70"/>
      <c r="B325" s="58"/>
      <c r="C325" s="58"/>
      <c r="D325" s="58"/>
      <c r="E325" s="58"/>
      <c r="F325" s="72">
        <f t="shared" si="24"/>
        <v>0</v>
      </c>
      <c r="G325" s="151"/>
      <c r="H325" s="77"/>
      <c r="I325" s="60"/>
      <c r="J325" s="60"/>
      <c r="K325" s="60"/>
      <c r="L325" s="60"/>
      <c r="M325" s="78">
        <f t="shared" si="25"/>
        <v>0</v>
      </c>
      <c r="N325" s="147"/>
      <c r="O325" s="77"/>
      <c r="P325" s="60"/>
      <c r="Q325" s="60"/>
      <c r="R325" s="60"/>
      <c r="S325" s="60"/>
      <c r="T325" s="78">
        <f t="shared" si="26"/>
        <v>0</v>
      </c>
      <c r="U325" s="147"/>
      <c r="V325" s="77"/>
      <c r="W325" s="60"/>
      <c r="X325" s="60"/>
      <c r="Y325" s="60"/>
      <c r="Z325" s="60"/>
      <c r="AA325" s="78">
        <f t="shared" si="27"/>
        <v>0</v>
      </c>
      <c r="AB325" s="147"/>
      <c r="AC325" s="77"/>
      <c r="AD325" s="60"/>
      <c r="AE325" s="60"/>
      <c r="AF325" s="60"/>
      <c r="AG325" s="60"/>
      <c r="AH325" s="78">
        <f t="shared" si="28"/>
        <v>0</v>
      </c>
      <c r="AI325" s="147"/>
      <c r="AJ325" s="77"/>
      <c r="AK325" s="60"/>
      <c r="AL325" s="60"/>
      <c r="AM325" s="60"/>
      <c r="AN325" s="60"/>
      <c r="AO325" s="78">
        <f t="shared" si="29"/>
        <v>0</v>
      </c>
    </row>
    <row r="326" spans="1:41" x14ac:dyDescent="0.25">
      <c r="A326" s="70"/>
      <c r="B326" s="58"/>
      <c r="C326" s="58"/>
      <c r="D326" s="58"/>
      <c r="E326" s="58"/>
      <c r="F326" s="72">
        <f t="shared" si="24"/>
        <v>0</v>
      </c>
      <c r="G326" s="151"/>
      <c r="H326" s="77"/>
      <c r="I326" s="60"/>
      <c r="J326" s="60"/>
      <c r="K326" s="60"/>
      <c r="L326" s="60"/>
      <c r="M326" s="78">
        <f t="shared" si="25"/>
        <v>0</v>
      </c>
      <c r="N326" s="147"/>
      <c r="O326" s="77"/>
      <c r="P326" s="60"/>
      <c r="Q326" s="60"/>
      <c r="R326" s="60"/>
      <c r="S326" s="60"/>
      <c r="T326" s="78">
        <f t="shared" si="26"/>
        <v>0</v>
      </c>
      <c r="U326" s="147"/>
      <c r="V326" s="77"/>
      <c r="W326" s="60"/>
      <c r="X326" s="60"/>
      <c r="Y326" s="60"/>
      <c r="Z326" s="60"/>
      <c r="AA326" s="78">
        <f t="shared" si="27"/>
        <v>0</v>
      </c>
      <c r="AB326" s="147"/>
      <c r="AC326" s="77"/>
      <c r="AD326" s="60"/>
      <c r="AE326" s="60"/>
      <c r="AF326" s="60"/>
      <c r="AG326" s="60"/>
      <c r="AH326" s="78">
        <f t="shared" si="28"/>
        <v>0</v>
      </c>
      <c r="AI326" s="147"/>
      <c r="AJ326" s="77"/>
      <c r="AK326" s="60"/>
      <c r="AL326" s="60"/>
      <c r="AM326" s="60"/>
      <c r="AN326" s="60"/>
      <c r="AO326" s="78">
        <f t="shared" si="29"/>
        <v>0</v>
      </c>
    </row>
    <row r="327" spans="1:41" x14ac:dyDescent="0.25">
      <c r="A327" s="70"/>
      <c r="B327" s="58"/>
      <c r="C327" s="58"/>
      <c r="D327" s="58"/>
      <c r="E327" s="58"/>
      <c r="F327" s="72">
        <f t="shared" si="24"/>
        <v>0</v>
      </c>
      <c r="G327" s="151"/>
      <c r="H327" s="77"/>
      <c r="I327" s="60"/>
      <c r="J327" s="60"/>
      <c r="K327" s="60"/>
      <c r="L327" s="60"/>
      <c r="M327" s="78">
        <f t="shared" si="25"/>
        <v>0</v>
      </c>
      <c r="N327" s="147"/>
      <c r="O327" s="77"/>
      <c r="P327" s="60"/>
      <c r="Q327" s="60"/>
      <c r="R327" s="60"/>
      <c r="S327" s="60"/>
      <c r="T327" s="78">
        <f t="shared" si="26"/>
        <v>0</v>
      </c>
      <c r="U327" s="147"/>
      <c r="V327" s="77"/>
      <c r="W327" s="60"/>
      <c r="X327" s="60"/>
      <c r="Y327" s="60"/>
      <c r="Z327" s="60"/>
      <c r="AA327" s="78">
        <f t="shared" si="27"/>
        <v>0</v>
      </c>
      <c r="AB327" s="147"/>
      <c r="AC327" s="77"/>
      <c r="AD327" s="60"/>
      <c r="AE327" s="60"/>
      <c r="AF327" s="60"/>
      <c r="AG327" s="60"/>
      <c r="AH327" s="78">
        <f t="shared" si="28"/>
        <v>0</v>
      </c>
      <c r="AI327" s="147"/>
      <c r="AJ327" s="77"/>
      <c r="AK327" s="60"/>
      <c r="AL327" s="60"/>
      <c r="AM327" s="60"/>
      <c r="AN327" s="60"/>
      <c r="AO327" s="78">
        <f t="shared" si="29"/>
        <v>0</v>
      </c>
    </row>
    <row r="328" spans="1:41" x14ac:dyDescent="0.25">
      <c r="A328" s="70"/>
      <c r="B328" s="58"/>
      <c r="C328" s="58"/>
      <c r="D328" s="58"/>
      <c r="E328" s="58"/>
      <c r="F328" s="72">
        <f t="shared" si="24"/>
        <v>0</v>
      </c>
      <c r="G328" s="151"/>
      <c r="H328" s="77"/>
      <c r="I328" s="60"/>
      <c r="J328" s="60"/>
      <c r="K328" s="60"/>
      <c r="L328" s="60"/>
      <c r="M328" s="78">
        <f t="shared" si="25"/>
        <v>0</v>
      </c>
      <c r="N328" s="147"/>
      <c r="O328" s="77"/>
      <c r="P328" s="60"/>
      <c r="Q328" s="60"/>
      <c r="R328" s="60"/>
      <c r="S328" s="60"/>
      <c r="T328" s="78">
        <f t="shared" si="26"/>
        <v>0</v>
      </c>
      <c r="U328" s="147"/>
      <c r="V328" s="77"/>
      <c r="W328" s="60"/>
      <c r="X328" s="60"/>
      <c r="Y328" s="60"/>
      <c r="Z328" s="60"/>
      <c r="AA328" s="78">
        <f t="shared" si="27"/>
        <v>0</v>
      </c>
      <c r="AB328" s="147"/>
      <c r="AC328" s="77"/>
      <c r="AD328" s="60"/>
      <c r="AE328" s="60"/>
      <c r="AF328" s="60"/>
      <c r="AG328" s="60"/>
      <c r="AH328" s="78">
        <f t="shared" si="28"/>
        <v>0</v>
      </c>
      <c r="AI328" s="147"/>
      <c r="AJ328" s="77"/>
      <c r="AK328" s="60"/>
      <c r="AL328" s="60"/>
      <c r="AM328" s="60"/>
      <c r="AN328" s="60"/>
      <c r="AO328" s="78">
        <f t="shared" si="29"/>
        <v>0</v>
      </c>
    </row>
    <row r="329" spans="1:41" x14ac:dyDescent="0.25">
      <c r="A329" s="70"/>
      <c r="B329" s="58"/>
      <c r="C329" s="58"/>
      <c r="D329" s="58"/>
      <c r="E329" s="58"/>
      <c r="F329" s="72">
        <f t="shared" si="24"/>
        <v>0</v>
      </c>
      <c r="G329" s="151"/>
      <c r="H329" s="77"/>
      <c r="I329" s="60"/>
      <c r="J329" s="60"/>
      <c r="K329" s="60"/>
      <c r="L329" s="60"/>
      <c r="M329" s="78">
        <f t="shared" si="25"/>
        <v>0</v>
      </c>
      <c r="N329" s="147"/>
      <c r="O329" s="77"/>
      <c r="P329" s="60"/>
      <c r="Q329" s="60"/>
      <c r="R329" s="60"/>
      <c r="S329" s="60"/>
      <c r="T329" s="78">
        <f t="shared" si="26"/>
        <v>0</v>
      </c>
      <c r="U329" s="147"/>
      <c r="V329" s="77"/>
      <c r="W329" s="60"/>
      <c r="X329" s="60"/>
      <c r="Y329" s="60"/>
      <c r="Z329" s="60"/>
      <c r="AA329" s="78">
        <f t="shared" si="27"/>
        <v>0</v>
      </c>
      <c r="AB329" s="147"/>
      <c r="AC329" s="77"/>
      <c r="AD329" s="60"/>
      <c r="AE329" s="60"/>
      <c r="AF329" s="60"/>
      <c r="AG329" s="60"/>
      <c r="AH329" s="78">
        <f t="shared" si="28"/>
        <v>0</v>
      </c>
      <c r="AI329" s="147"/>
      <c r="AJ329" s="77"/>
      <c r="AK329" s="60"/>
      <c r="AL329" s="60"/>
      <c r="AM329" s="60"/>
      <c r="AN329" s="60"/>
      <c r="AO329" s="78">
        <f t="shared" si="29"/>
        <v>0</v>
      </c>
    </row>
    <row r="330" spans="1:41" x14ac:dyDescent="0.25">
      <c r="A330" s="70"/>
      <c r="B330" s="58"/>
      <c r="C330" s="58"/>
      <c r="D330" s="58"/>
      <c r="E330" s="58"/>
      <c r="F330" s="72">
        <f t="shared" si="24"/>
        <v>0</v>
      </c>
      <c r="G330" s="151"/>
      <c r="H330" s="77"/>
      <c r="I330" s="60"/>
      <c r="J330" s="60"/>
      <c r="K330" s="60"/>
      <c r="L330" s="60"/>
      <c r="M330" s="78">
        <f t="shared" si="25"/>
        <v>0</v>
      </c>
      <c r="N330" s="147"/>
      <c r="O330" s="77"/>
      <c r="P330" s="60"/>
      <c r="Q330" s="60"/>
      <c r="R330" s="60"/>
      <c r="S330" s="60"/>
      <c r="T330" s="78">
        <f t="shared" si="26"/>
        <v>0</v>
      </c>
      <c r="U330" s="147"/>
      <c r="V330" s="77"/>
      <c r="W330" s="60"/>
      <c r="X330" s="60"/>
      <c r="Y330" s="60"/>
      <c r="Z330" s="60"/>
      <c r="AA330" s="78">
        <f t="shared" si="27"/>
        <v>0</v>
      </c>
      <c r="AB330" s="147"/>
      <c r="AC330" s="77"/>
      <c r="AD330" s="60"/>
      <c r="AE330" s="60"/>
      <c r="AF330" s="60"/>
      <c r="AG330" s="60"/>
      <c r="AH330" s="78">
        <f t="shared" si="28"/>
        <v>0</v>
      </c>
      <c r="AI330" s="147"/>
      <c r="AJ330" s="77"/>
      <c r="AK330" s="60"/>
      <c r="AL330" s="60"/>
      <c r="AM330" s="60"/>
      <c r="AN330" s="60"/>
      <c r="AO330" s="78">
        <f t="shared" si="29"/>
        <v>0</v>
      </c>
    </row>
    <row r="331" spans="1:41" x14ac:dyDescent="0.25">
      <c r="A331" s="70"/>
      <c r="B331" s="58"/>
      <c r="C331" s="58"/>
      <c r="D331" s="58"/>
      <c r="E331" s="58"/>
      <c r="F331" s="72">
        <f t="shared" si="24"/>
        <v>0</v>
      </c>
      <c r="G331" s="151"/>
      <c r="H331" s="77"/>
      <c r="I331" s="60"/>
      <c r="J331" s="60"/>
      <c r="K331" s="60"/>
      <c r="L331" s="60"/>
      <c r="M331" s="78">
        <f t="shared" si="25"/>
        <v>0</v>
      </c>
      <c r="N331" s="147"/>
      <c r="O331" s="77"/>
      <c r="P331" s="60"/>
      <c r="Q331" s="60"/>
      <c r="R331" s="60"/>
      <c r="S331" s="60"/>
      <c r="T331" s="78">
        <f t="shared" si="26"/>
        <v>0</v>
      </c>
      <c r="U331" s="147"/>
      <c r="V331" s="77"/>
      <c r="W331" s="60"/>
      <c r="X331" s="60"/>
      <c r="Y331" s="60"/>
      <c r="Z331" s="60"/>
      <c r="AA331" s="78">
        <f t="shared" si="27"/>
        <v>0</v>
      </c>
      <c r="AB331" s="147"/>
      <c r="AC331" s="77"/>
      <c r="AD331" s="60"/>
      <c r="AE331" s="60"/>
      <c r="AF331" s="60"/>
      <c r="AG331" s="60"/>
      <c r="AH331" s="78">
        <f t="shared" si="28"/>
        <v>0</v>
      </c>
      <c r="AI331" s="147"/>
      <c r="AJ331" s="77"/>
      <c r="AK331" s="60"/>
      <c r="AL331" s="60"/>
      <c r="AM331" s="60"/>
      <c r="AN331" s="60"/>
      <c r="AO331" s="78">
        <f t="shared" si="29"/>
        <v>0</v>
      </c>
    </row>
    <row r="332" spans="1:41" x14ac:dyDescent="0.25">
      <c r="A332" s="70"/>
      <c r="B332" s="58"/>
      <c r="C332" s="58"/>
      <c r="D332" s="58"/>
      <c r="E332" s="58"/>
      <c r="F332" s="72">
        <f t="shared" si="24"/>
        <v>0</v>
      </c>
      <c r="G332" s="151"/>
      <c r="H332" s="77"/>
      <c r="I332" s="60"/>
      <c r="J332" s="60"/>
      <c r="K332" s="60"/>
      <c r="L332" s="60"/>
      <c r="M332" s="78">
        <f t="shared" si="25"/>
        <v>0</v>
      </c>
      <c r="N332" s="147"/>
      <c r="O332" s="77"/>
      <c r="P332" s="60"/>
      <c r="Q332" s="60"/>
      <c r="R332" s="60"/>
      <c r="S332" s="60"/>
      <c r="T332" s="78">
        <f t="shared" si="26"/>
        <v>0</v>
      </c>
      <c r="U332" s="147"/>
      <c r="V332" s="77"/>
      <c r="W332" s="60"/>
      <c r="X332" s="60"/>
      <c r="Y332" s="60"/>
      <c r="Z332" s="60"/>
      <c r="AA332" s="78">
        <f t="shared" si="27"/>
        <v>0</v>
      </c>
      <c r="AB332" s="147"/>
      <c r="AC332" s="77"/>
      <c r="AD332" s="60"/>
      <c r="AE332" s="60"/>
      <c r="AF332" s="60"/>
      <c r="AG332" s="60"/>
      <c r="AH332" s="78">
        <f t="shared" si="28"/>
        <v>0</v>
      </c>
      <c r="AI332" s="147"/>
      <c r="AJ332" s="77"/>
      <c r="AK332" s="60"/>
      <c r="AL332" s="60"/>
      <c r="AM332" s="60"/>
      <c r="AN332" s="60"/>
      <c r="AO332" s="78">
        <f t="shared" si="29"/>
        <v>0</v>
      </c>
    </row>
    <row r="333" spans="1:41" x14ac:dyDescent="0.25">
      <c r="A333" s="70"/>
      <c r="B333" s="58"/>
      <c r="C333" s="58"/>
      <c r="D333" s="58"/>
      <c r="E333" s="58"/>
      <c r="F333" s="72">
        <f t="shared" ref="F333:F396" si="30">SUM(D333:E333)</f>
        <v>0</v>
      </c>
      <c r="G333" s="151"/>
      <c r="H333" s="77"/>
      <c r="I333" s="60"/>
      <c r="J333" s="60"/>
      <c r="K333" s="60"/>
      <c r="L333" s="60"/>
      <c r="M333" s="78">
        <f t="shared" ref="M333:M396" si="31">SUM(K333:L333)</f>
        <v>0</v>
      </c>
      <c r="N333" s="147"/>
      <c r="O333" s="77"/>
      <c r="P333" s="60"/>
      <c r="Q333" s="60"/>
      <c r="R333" s="60"/>
      <c r="S333" s="60"/>
      <c r="T333" s="78">
        <f t="shared" ref="T333:T396" si="32">SUM(R333:S333)</f>
        <v>0</v>
      </c>
      <c r="U333" s="147"/>
      <c r="V333" s="77"/>
      <c r="W333" s="60"/>
      <c r="X333" s="60"/>
      <c r="Y333" s="60"/>
      <c r="Z333" s="60"/>
      <c r="AA333" s="78">
        <f t="shared" ref="AA333:AA396" si="33">SUM(Y333:Z333)</f>
        <v>0</v>
      </c>
      <c r="AB333" s="147"/>
      <c r="AC333" s="77"/>
      <c r="AD333" s="60"/>
      <c r="AE333" s="60"/>
      <c r="AF333" s="60"/>
      <c r="AG333" s="60"/>
      <c r="AH333" s="78">
        <f t="shared" ref="AH333:AH396" si="34">SUM(AF333:AG333)</f>
        <v>0</v>
      </c>
      <c r="AI333" s="147"/>
      <c r="AJ333" s="77"/>
      <c r="AK333" s="60"/>
      <c r="AL333" s="60"/>
      <c r="AM333" s="60"/>
      <c r="AN333" s="60"/>
      <c r="AO333" s="78">
        <f t="shared" ref="AO333:AO396" si="35">SUM(AM333:AN333)</f>
        <v>0</v>
      </c>
    </row>
    <row r="334" spans="1:41" x14ac:dyDescent="0.25">
      <c r="A334" s="70"/>
      <c r="B334" s="58"/>
      <c r="C334" s="58"/>
      <c r="D334" s="58"/>
      <c r="E334" s="58"/>
      <c r="F334" s="72">
        <f t="shared" si="30"/>
        <v>0</v>
      </c>
      <c r="G334" s="151"/>
      <c r="H334" s="77"/>
      <c r="I334" s="60"/>
      <c r="J334" s="60"/>
      <c r="K334" s="60"/>
      <c r="L334" s="60"/>
      <c r="M334" s="78">
        <f t="shared" si="31"/>
        <v>0</v>
      </c>
      <c r="N334" s="147"/>
      <c r="O334" s="77"/>
      <c r="P334" s="60"/>
      <c r="Q334" s="60"/>
      <c r="R334" s="60"/>
      <c r="S334" s="60"/>
      <c r="T334" s="78">
        <f t="shared" si="32"/>
        <v>0</v>
      </c>
      <c r="U334" s="147"/>
      <c r="V334" s="77"/>
      <c r="W334" s="60"/>
      <c r="X334" s="60"/>
      <c r="Y334" s="60"/>
      <c r="Z334" s="60"/>
      <c r="AA334" s="78">
        <f t="shared" si="33"/>
        <v>0</v>
      </c>
      <c r="AB334" s="147"/>
      <c r="AC334" s="77"/>
      <c r="AD334" s="60"/>
      <c r="AE334" s="60"/>
      <c r="AF334" s="60"/>
      <c r="AG334" s="60"/>
      <c r="AH334" s="78">
        <f t="shared" si="34"/>
        <v>0</v>
      </c>
      <c r="AI334" s="147"/>
      <c r="AJ334" s="77"/>
      <c r="AK334" s="60"/>
      <c r="AL334" s="60"/>
      <c r="AM334" s="60"/>
      <c r="AN334" s="60"/>
      <c r="AO334" s="78">
        <f t="shared" si="35"/>
        <v>0</v>
      </c>
    </row>
    <row r="335" spans="1:41" x14ac:dyDescent="0.25">
      <c r="A335" s="70"/>
      <c r="B335" s="58"/>
      <c r="C335" s="58"/>
      <c r="D335" s="58"/>
      <c r="E335" s="58"/>
      <c r="F335" s="72">
        <f t="shared" si="30"/>
        <v>0</v>
      </c>
      <c r="G335" s="151"/>
      <c r="H335" s="77"/>
      <c r="I335" s="60"/>
      <c r="J335" s="60"/>
      <c r="K335" s="60"/>
      <c r="L335" s="60"/>
      <c r="M335" s="78">
        <f t="shared" si="31"/>
        <v>0</v>
      </c>
      <c r="N335" s="147"/>
      <c r="O335" s="77"/>
      <c r="P335" s="60"/>
      <c r="Q335" s="60"/>
      <c r="R335" s="60"/>
      <c r="S335" s="60"/>
      <c r="T335" s="78">
        <f t="shared" si="32"/>
        <v>0</v>
      </c>
      <c r="U335" s="147"/>
      <c r="V335" s="77"/>
      <c r="W335" s="60"/>
      <c r="X335" s="60"/>
      <c r="Y335" s="60"/>
      <c r="Z335" s="60"/>
      <c r="AA335" s="78">
        <f t="shared" si="33"/>
        <v>0</v>
      </c>
      <c r="AB335" s="147"/>
      <c r="AC335" s="77"/>
      <c r="AD335" s="60"/>
      <c r="AE335" s="60"/>
      <c r="AF335" s="60"/>
      <c r="AG335" s="60"/>
      <c r="AH335" s="78">
        <f t="shared" si="34"/>
        <v>0</v>
      </c>
      <c r="AI335" s="147"/>
      <c r="AJ335" s="77"/>
      <c r="AK335" s="60"/>
      <c r="AL335" s="60"/>
      <c r="AM335" s="60"/>
      <c r="AN335" s="60"/>
      <c r="AO335" s="78">
        <f t="shared" si="35"/>
        <v>0</v>
      </c>
    </row>
    <row r="336" spans="1:41" x14ac:dyDescent="0.25">
      <c r="A336" s="70"/>
      <c r="B336" s="58"/>
      <c r="C336" s="58"/>
      <c r="D336" s="58"/>
      <c r="E336" s="58"/>
      <c r="F336" s="72">
        <f t="shared" si="30"/>
        <v>0</v>
      </c>
      <c r="G336" s="151"/>
      <c r="H336" s="77"/>
      <c r="I336" s="60"/>
      <c r="J336" s="60"/>
      <c r="K336" s="60"/>
      <c r="L336" s="60"/>
      <c r="M336" s="78">
        <f t="shared" si="31"/>
        <v>0</v>
      </c>
      <c r="N336" s="147"/>
      <c r="O336" s="77"/>
      <c r="P336" s="60"/>
      <c r="Q336" s="60"/>
      <c r="R336" s="60"/>
      <c r="S336" s="60"/>
      <c r="T336" s="78">
        <f t="shared" si="32"/>
        <v>0</v>
      </c>
      <c r="U336" s="147"/>
      <c r="V336" s="77"/>
      <c r="W336" s="60"/>
      <c r="X336" s="60"/>
      <c r="Y336" s="60"/>
      <c r="Z336" s="60"/>
      <c r="AA336" s="78">
        <f t="shared" si="33"/>
        <v>0</v>
      </c>
      <c r="AB336" s="147"/>
      <c r="AC336" s="77"/>
      <c r="AD336" s="60"/>
      <c r="AE336" s="60"/>
      <c r="AF336" s="60"/>
      <c r="AG336" s="60"/>
      <c r="AH336" s="78">
        <f t="shared" si="34"/>
        <v>0</v>
      </c>
      <c r="AI336" s="147"/>
      <c r="AJ336" s="77"/>
      <c r="AK336" s="60"/>
      <c r="AL336" s="60"/>
      <c r="AM336" s="60"/>
      <c r="AN336" s="60"/>
      <c r="AO336" s="78">
        <f t="shared" si="35"/>
        <v>0</v>
      </c>
    </row>
    <row r="337" spans="1:41" x14ac:dyDescent="0.25">
      <c r="A337" s="70"/>
      <c r="B337" s="58"/>
      <c r="C337" s="58"/>
      <c r="D337" s="58"/>
      <c r="E337" s="58"/>
      <c r="F337" s="72">
        <f t="shared" si="30"/>
        <v>0</v>
      </c>
      <c r="G337" s="151"/>
      <c r="H337" s="77"/>
      <c r="I337" s="60"/>
      <c r="J337" s="60"/>
      <c r="K337" s="60"/>
      <c r="L337" s="60"/>
      <c r="M337" s="78">
        <f t="shared" si="31"/>
        <v>0</v>
      </c>
      <c r="N337" s="147"/>
      <c r="O337" s="77"/>
      <c r="P337" s="60"/>
      <c r="Q337" s="60"/>
      <c r="R337" s="60"/>
      <c r="S337" s="60"/>
      <c r="T337" s="78">
        <f t="shared" si="32"/>
        <v>0</v>
      </c>
      <c r="U337" s="147"/>
      <c r="V337" s="77"/>
      <c r="W337" s="60"/>
      <c r="X337" s="60"/>
      <c r="Y337" s="60"/>
      <c r="Z337" s="60"/>
      <c r="AA337" s="78">
        <f t="shared" si="33"/>
        <v>0</v>
      </c>
      <c r="AB337" s="147"/>
      <c r="AC337" s="77"/>
      <c r="AD337" s="60"/>
      <c r="AE337" s="60"/>
      <c r="AF337" s="60"/>
      <c r="AG337" s="60"/>
      <c r="AH337" s="78">
        <f t="shared" si="34"/>
        <v>0</v>
      </c>
      <c r="AI337" s="147"/>
      <c r="AJ337" s="77"/>
      <c r="AK337" s="60"/>
      <c r="AL337" s="60"/>
      <c r="AM337" s="60"/>
      <c r="AN337" s="60"/>
      <c r="AO337" s="78">
        <f t="shared" si="35"/>
        <v>0</v>
      </c>
    </row>
    <row r="338" spans="1:41" x14ac:dyDescent="0.25">
      <c r="A338" s="70"/>
      <c r="B338" s="58"/>
      <c r="C338" s="58"/>
      <c r="D338" s="58"/>
      <c r="E338" s="58"/>
      <c r="F338" s="72">
        <f t="shared" si="30"/>
        <v>0</v>
      </c>
      <c r="G338" s="151"/>
      <c r="H338" s="77"/>
      <c r="I338" s="60"/>
      <c r="J338" s="60"/>
      <c r="K338" s="60"/>
      <c r="L338" s="60"/>
      <c r="M338" s="78">
        <f t="shared" si="31"/>
        <v>0</v>
      </c>
      <c r="N338" s="147"/>
      <c r="O338" s="77"/>
      <c r="P338" s="60"/>
      <c r="Q338" s="60"/>
      <c r="R338" s="60"/>
      <c r="S338" s="60"/>
      <c r="T338" s="78">
        <f t="shared" si="32"/>
        <v>0</v>
      </c>
      <c r="U338" s="147"/>
      <c r="V338" s="77"/>
      <c r="W338" s="60"/>
      <c r="X338" s="60"/>
      <c r="Y338" s="60"/>
      <c r="Z338" s="60"/>
      <c r="AA338" s="78">
        <f t="shared" si="33"/>
        <v>0</v>
      </c>
      <c r="AB338" s="147"/>
      <c r="AC338" s="77"/>
      <c r="AD338" s="60"/>
      <c r="AE338" s="60"/>
      <c r="AF338" s="60"/>
      <c r="AG338" s="60"/>
      <c r="AH338" s="78">
        <f t="shared" si="34"/>
        <v>0</v>
      </c>
      <c r="AI338" s="147"/>
      <c r="AJ338" s="77"/>
      <c r="AK338" s="60"/>
      <c r="AL338" s="60"/>
      <c r="AM338" s="60"/>
      <c r="AN338" s="60"/>
      <c r="AO338" s="78">
        <f t="shared" si="35"/>
        <v>0</v>
      </c>
    </row>
    <row r="339" spans="1:41" x14ac:dyDescent="0.25">
      <c r="A339" s="70"/>
      <c r="B339" s="58"/>
      <c r="C339" s="58"/>
      <c r="D339" s="58"/>
      <c r="E339" s="58"/>
      <c r="F339" s="72">
        <f t="shared" si="30"/>
        <v>0</v>
      </c>
      <c r="G339" s="151"/>
      <c r="H339" s="77"/>
      <c r="I339" s="60"/>
      <c r="J339" s="60"/>
      <c r="K339" s="60"/>
      <c r="L339" s="60"/>
      <c r="M339" s="78">
        <f t="shared" si="31"/>
        <v>0</v>
      </c>
      <c r="N339" s="147"/>
      <c r="O339" s="77"/>
      <c r="P339" s="60"/>
      <c r="Q339" s="60"/>
      <c r="R339" s="60"/>
      <c r="S339" s="60"/>
      <c r="T339" s="78">
        <f t="shared" si="32"/>
        <v>0</v>
      </c>
      <c r="U339" s="147"/>
      <c r="V339" s="77"/>
      <c r="W339" s="60"/>
      <c r="X339" s="60"/>
      <c r="Y339" s="60"/>
      <c r="Z339" s="60"/>
      <c r="AA339" s="78">
        <f t="shared" si="33"/>
        <v>0</v>
      </c>
      <c r="AB339" s="147"/>
      <c r="AC339" s="77"/>
      <c r="AD339" s="60"/>
      <c r="AE339" s="60"/>
      <c r="AF339" s="60"/>
      <c r="AG339" s="60"/>
      <c r="AH339" s="78">
        <f t="shared" si="34"/>
        <v>0</v>
      </c>
      <c r="AI339" s="147"/>
      <c r="AJ339" s="77"/>
      <c r="AK339" s="60"/>
      <c r="AL339" s="60"/>
      <c r="AM339" s="60"/>
      <c r="AN339" s="60"/>
      <c r="AO339" s="78">
        <f t="shared" si="35"/>
        <v>0</v>
      </c>
    </row>
    <row r="340" spans="1:41" x14ac:dyDescent="0.25">
      <c r="A340" s="70"/>
      <c r="B340" s="58"/>
      <c r="C340" s="58"/>
      <c r="D340" s="58"/>
      <c r="E340" s="58"/>
      <c r="F340" s="72">
        <f t="shared" si="30"/>
        <v>0</v>
      </c>
      <c r="G340" s="151"/>
      <c r="H340" s="77"/>
      <c r="I340" s="60"/>
      <c r="J340" s="60"/>
      <c r="K340" s="60"/>
      <c r="L340" s="60"/>
      <c r="M340" s="78">
        <f t="shared" si="31"/>
        <v>0</v>
      </c>
      <c r="N340" s="147"/>
      <c r="O340" s="77"/>
      <c r="P340" s="60"/>
      <c r="Q340" s="60"/>
      <c r="R340" s="60"/>
      <c r="S340" s="60"/>
      <c r="T340" s="78">
        <f t="shared" si="32"/>
        <v>0</v>
      </c>
      <c r="U340" s="147"/>
      <c r="V340" s="77"/>
      <c r="W340" s="60"/>
      <c r="X340" s="60"/>
      <c r="Y340" s="60"/>
      <c r="Z340" s="60"/>
      <c r="AA340" s="78">
        <f t="shared" si="33"/>
        <v>0</v>
      </c>
      <c r="AB340" s="147"/>
      <c r="AC340" s="77"/>
      <c r="AD340" s="60"/>
      <c r="AE340" s="60"/>
      <c r="AF340" s="60"/>
      <c r="AG340" s="60"/>
      <c r="AH340" s="78">
        <f t="shared" si="34"/>
        <v>0</v>
      </c>
      <c r="AI340" s="147"/>
      <c r="AJ340" s="77"/>
      <c r="AK340" s="60"/>
      <c r="AL340" s="60"/>
      <c r="AM340" s="60"/>
      <c r="AN340" s="60"/>
      <c r="AO340" s="78">
        <f t="shared" si="35"/>
        <v>0</v>
      </c>
    </row>
    <row r="341" spans="1:41" x14ac:dyDescent="0.25">
      <c r="A341" s="70"/>
      <c r="B341" s="58"/>
      <c r="C341" s="58"/>
      <c r="D341" s="58"/>
      <c r="E341" s="58"/>
      <c r="F341" s="72">
        <f t="shared" si="30"/>
        <v>0</v>
      </c>
      <c r="G341" s="151"/>
      <c r="H341" s="77"/>
      <c r="I341" s="60"/>
      <c r="J341" s="60"/>
      <c r="K341" s="60"/>
      <c r="L341" s="60"/>
      <c r="M341" s="78">
        <f t="shared" si="31"/>
        <v>0</v>
      </c>
      <c r="N341" s="147"/>
      <c r="O341" s="77"/>
      <c r="P341" s="60"/>
      <c r="Q341" s="60"/>
      <c r="R341" s="60"/>
      <c r="S341" s="60"/>
      <c r="T341" s="78">
        <f t="shared" si="32"/>
        <v>0</v>
      </c>
      <c r="U341" s="147"/>
      <c r="V341" s="77"/>
      <c r="W341" s="60"/>
      <c r="X341" s="60"/>
      <c r="Y341" s="60"/>
      <c r="Z341" s="60"/>
      <c r="AA341" s="78">
        <f t="shared" si="33"/>
        <v>0</v>
      </c>
      <c r="AB341" s="147"/>
      <c r="AC341" s="77"/>
      <c r="AD341" s="60"/>
      <c r="AE341" s="60"/>
      <c r="AF341" s="60"/>
      <c r="AG341" s="60"/>
      <c r="AH341" s="78">
        <f t="shared" si="34"/>
        <v>0</v>
      </c>
      <c r="AI341" s="147"/>
      <c r="AJ341" s="77"/>
      <c r="AK341" s="60"/>
      <c r="AL341" s="60"/>
      <c r="AM341" s="60"/>
      <c r="AN341" s="60"/>
      <c r="AO341" s="78">
        <f t="shared" si="35"/>
        <v>0</v>
      </c>
    </row>
    <row r="342" spans="1:41" x14ac:dyDescent="0.25">
      <c r="A342" s="70"/>
      <c r="B342" s="58"/>
      <c r="C342" s="58"/>
      <c r="D342" s="58"/>
      <c r="E342" s="58"/>
      <c r="F342" s="72">
        <f t="shared" si="30"/>
        <v>0</v>
      </c>
      <c r="G342" s="151"/>
      <c r="H342" s="77"/>
      <c r="I342" s="60"/>
      <c r="J342" s="60"/>
      <c r="K342" s="60"/>
      <c r="L342" s="60"/>
      <c r="M342" s="78">
        <f t="shared" si="31"/>
        <v>0</v>
      </c>
      <c r="N342" s="147"/>
      <c r="O342" s="77"/>
      <c r="P342" s="60"/>
      <c r="Q342" s="60"/>
      <c r="R342" s="60"/>
      <c r="S342" s="60"/>
      <c r="T342" s="78">
        <f t="shared" si="32"/>
        <v>0</v>
      </c>
      <c r="U342" s="147"/>
      <c r="V342" s="77"/>
      <c r="W342" s="60"/>
      <c r="X342" s="60"/>
      <c r="Y342" s="60"/>
      <c r="Z342" s="60"/>
      <c r="AA342" s="78">
        <f t="shared" si="33"/>
        <v>0</v>
      </c>
      <c r="AB342" s="147"/>
      <c r="AC342" s="77"/>
      <c r="AD342" s="60"/>
      <c r="AE342" s="60"/>
      <c r="AF342" s="60"/>
      <c r="AG342" s="60"/>
      <c r="AH342" s="78">
        <f t="shared" si="34"/>
        <v>0</v>
      </c>
      <c r="AI342" s="147"/>
      <c r="AJ342" s="77"/>
      <c r="AK342" s="60"/>
      <c r="AL342" s="60"/>
      <c r="AM342" s="60"/>
      <c r="AN342" s="60"/>
      <c r="AO342" s="78">
        <f t="shared" si="35"/>
        <v>0</v>
      </c>
    </row>
    <row r="343" spans="1:41" x14ac:dyDescent="0.25">
      <c r="A343" s="70"/>
      <c r="B343" s="58"/>
      <c r="C343" s="58"/>
      <c r="D343" s="58"/>
      <c r="E343" s="58"/>
      <c r="F343" s="72">
        <f t="shared" si="30"/>
        <v>0</v>
      </c>
      <c r="G343" s="151"/>
      <c r="H343" s="77"/>
      <c r="I343" s="60"/>
      <c r="J343" s="60"/>
      <c r="K343" s="60"/>
      <c r="L343" s="60"/>
      <c r="M343" s="78">
        <f t="shared" si="31"/>
        <v>0</v>
      </c>
      <c r="N343" s="147"/>
      <c r="O343" s="77"/>
      <c r="P343" s="60"/>
      <c r="Q343" s="60"/>
      <c r="R343" s="60"/>
      <c r="S343" s="60"/>
      <c r="T343" s="78">
        <f t="shared" si="32"/>
        <v>0</v>
      </c>
      <c r="U343" s="147"/>
      <c r="V343" s="77"/>
      <c r="W343" s="60"/>
      <c r="X343" s="60"/>
      <c r="Y343" s="60"/>
      <c r="Z343" s="60"/>
      <c r="AA343" s="78">
        <f t="shared" si="33"/>
        <v>0</v>
      </c>
      <c r="AB343" s="147"/>
      <c r="AC343" s="77"/>
      <c r="AD343" s="60"/>
      <c r="AE343" s="60"/>
      <c r="AF343" s="60"/>
      <c r="AG343" s="60"/>
      <c r="AH343" s="78">
        <f t="shared" si="34"/>
        <v>0</v>
      </c>
      <c r="AI343" s="147"/>
      <c r="AJ343" s="77"/>
      <c r="AK343" s="60"/>
      <c r="AL343" s="60"/>
      <c r="AM343" s="60"/>
      <c r="AN343" s="60"/>
      <c r="AO343" s="78">
        <f t="shared" si="35"/>
        <v>0</v>
      </c>
    </row>
    <row r="344" spans="1:41" x14ac:dyDescent="0.25">
      <c r="A344" s="70"/>
      <c r="B344" s="58"/>
      <c r="C344" s="58"/>
      <c r="D344" s="58"/>
      <c r="E344" s="58"/>
      <c r="F344" s="72">
        <f t="shared" si="30"/>
        <v>0</v>
      </c>
      <c r="G344" s="151"/>
      <c r="H344" s="77"/>
      <c r="I344" s="60"/>
      <c r="J344" s="60"/>
      <c r="K344" s="60"/>
      <c r="L344" s="60"/>
      <c r="M344" s="78">
        <f t="shared" si="31"/>
        <v>0</v>
      </c>
      <c r="N344" s="147"/>
      <c r="O344" s="77"/>
      <c r="P344" s="60"/>
      <c r="Q344" s="60"/>
      <c r="R344" s="60"/>
      <c r="S344" s="60"/>
      <c r="T344" s="78">
        <f t="shared" si="32"/>
        <v>0</v>
      </c>
      <c r="U344" s="147"/>
      <c r="V344" s="77"/>
      <c r="W344" s="60"/>
      <c r="X344" s="60"/>
      <c r="Y344" s="60"/>
      <c r="Z344" s="60"/>
      <c r="AA344" s="78">
        <f t="shared" si="33"/>
        <v>0</v>
      </c>
      <c r="AB344" s="147"/>
      <c r="AC344" s="77"/>
      <c r="AD344" s="60"/>
      <c r="AE344" s="60"/>
      <c r="AF344" s="60"/>
      <c r="AG344" s="60"/>
      <c r="AH344" s="78">
        <f t="shared" si="34"/>
        <v>0</v>
      </c>
      <c r="AI344" s="147"/>
      <c r="AJ344" s="77"/>
      <c r="AK344" s="60"/>
      <c r="AL344" s="60"/>
      <c r="AM344" s="60"/>
      <c r="AN344" s="60"/>
      <c r="AO344" s="78">
        <f t="shared" si="35"/>
        <v>0</v>
      </c>
    </row>
    <row r="345" spans="1:41" x14ac:dyDescent="0.25">
      <c r="A345" s="70"/>
      <c r="B345" s="58"/>
      <c r="C345" s="58"/>
      <c r="D345" s="58"/>
      <c r="E345" s="58"/>
      <c r="F345" s="72">
        <f t="shared" si="30"/>
        <v>0</v>
      </c>
      <c r="G345" s="151"/>
      <c r="H345" s="77"/>
      <c r="I345" s="60"/>
      <c r="J345" s="60"/>
      <c r="K345" s="60"/>
      <c r="L345" s="60"/>
      <c r="M345" s="78">
        <f t="shared" si="31"/>
        <v>0</v>
      </c>
      <c r="N345" s="147"/>
      <c r="O345" s="77"/>
      <c r="P345" s="60"/>
      <c r="Q345" s="60"/>
      <c r="R345" s="60"/>
      <c r="S345" s="60"/>
      <c r="T345" s="78">
        <f t="shared" si="32"/>
        <v>0</v>
      </c>
      <c r="U345" s="147"/>
      <c r="V345" s="77"/>
      <c r="W345" s="60"/>
      <c r="X345" s="60"/>
      <c r="Y345" s="60"/>
      <c r="Z345" s="60"/>
      <c r="AA345" s="78">
        <f t="shared" si="33"/>
        <v>0</v>
      </c>
      <c r="AB345" s="147"/>
      <c r="AC345" s="77"/>
      <c r="AD345" s="60"/>
      <c r="AE345" s="60"/>
      <c r="AF345" s="60"/>
      <c r="AG345" s="60"/>
      <c r="AH345" s="78">
        <f t="shared" si="34"/>
        <v>0</v>
      </c>
      <c r="AI345" s="147"/>
      <c r="AJ345" s="77"/>
      <c r="AK345" s="60"/>
      <c r="AL345" s="60"/>
      <c r="AM345" s="60"/>
      <c r="AN345" s="60"/>
      <c r="AO345" s="78">
        <f t="shared" si="35"/>
        <v>0</v>
      </c>
    </row>
    <row r="346" spans="1:41" x14ac:dyDescent="0.25">
      <c r="A346" s="70"/>
      <c r="B346" s="58"/>
      <c r="C346" s="58"/>
      <c r="D346" s="58"/>
      <c r="E346" s="58"/>
      <c r="F346" s="72">
        <f t="shared" si="30"/>
        <v>0</v>
      </c>
      <c r="G346" s="151"/>
      <c r="H346" s="77"/>
      <c r="I346" s="60"/>
      <c r="J346" s="60"/>
      <c r="K346" s="60"/>
      <c r="L346" s="60"/>
      <c r="M346" s="78">
        <f t="shared" si="31"/>
        <v>0</v>
      </c>
      <c r="N346" s="147"/>
      <c r="O346" s="77"/>
      <c r="P346" s="60"/>
      <c r="Q346" s="60"/>
      <c r="R346" s="60"/>
      <c r="S346" s="60"/>
      <c r="T346" s="78">
        <f t="shared" si="32"/>
        <v>0</v>
      </c>
      <c r="U346" s="147"/>
      <c r="V346" s="77"/>
      <c r="W346" s="60"/>
      <c r="X346" s="60"/>
      <c r="Y346" s="60"/>
      <c r="Z346" s="60"/>
      <c r="AA346" s="78">
        <f t="shared" si="33"/>
        <v>0</v>
      </c>
      <c r="AB346" s="147"/>
      <c r="AC346" s="77"/>
      <c r="AD346" s="60"/>
      <c r="AE346" s="60"/>
      <c r="AF346" s="60"/>
      <c r="AG346" s="60"/>
      <c r="AH346" s="78">
        <f t="shared" si="34"/>
        <v>0</v>
      </c>
      <c r="AI346" s="147"/>
      <c r="AJ346" s="77"/>
      <c r="AK346" s="60"/>
      <c r="AL346" s="60"/>
      <c r="AM346" s="60"/>
      <c r="AN346" s="60"/>
      <c r="AO346" s="78">
        <f t="shared" si="35"/>
        <v>0</v>
      </c>
    </row>
    <row r="347" spans="1:41" x14ac:dyDescent="0.25">
      <c r="A347" s="70"/>
      <c r="B347" s="58"/>
      <c r="C347" s="58"/>
      <c r="D347" s="58"/>
      <c r="E347" s="58"/>
      <c r="F347" s="72">
        <f t="shared" si="30"/>
        <v>0</v>
      </c>
      <c r="G347" s="151"/>
      <c r="H347" s="77"/>
      <c r="I347" s="60"/>
      <c r="J347" s="60"/>
      <c r="K347" s="60"/>
      <c r="L347" s="60"/>
      <c r="M347" s="78">
        <f t="shared" si="31"/>
        <v>0</v>
      </c>
      <c r="N347" s="147"/>
      <c r="O347" s="77"/>
      <c r="P347" s="60"/>
      <c r="Q347" s="60"/>
      <c r="R347" s="60"/>
      <c r="S347" s="60"/>
      <c r="T347" s="78">
        <f t="shared" si="32"/>
        <v>0</v>
      </c>
      <c r="U347" s="147"/>
      <c r="V347" s="77"/>
      <c r="W347" s="60"/>
      <c r="X347" s="60"/>
      <c r="Y347" s="60"/>
      <c r="Z347" s="60"/>
      <c r="AA347" s="78">
        <f t="shared" si="33"/>
        <v>0</v>
      </c>
      <c r="AB347" s="147"/>
      <c r="AC347" s="77"/>
      <c r="AD347" s="60"/>
      <c r="AE347" s="60"/>
      <c r="AF347" s="60"/>
      <c r="AG347" s="60"/>
      <c r="AH347" s="78">
        <f t="shared" si="34"/>
        <v>0</v>
      </c>
      <c r="AI347" s="147"/>
      <c r="AJ347" s="77"/>
      <c r="AK347" s="60"/>
      <c r="AL347" s="60"/>
      <c r="AM347" s="60"/>
      <c r="AN347" s="60"/>
      <c r="AO347" s="78">
        <f t="shared" si="35"/>
        <v>0</v>
      </c>
    </row>
    <row r="348" spans="1:41" x14ac:dyDescent="0.25">
      <c r="A348" s="70"/>
      <c r="B348" s="58"/>
      <c r="C348" s="58"/>
      <c r="D348" s="58"/>
      <c r="E348" s="58"/>
      <c r="F348" s="72">
        <f t="shared" si="30"/>
        <v>0</v>
      </c>
      <c r="G348" s="151"/>
      <c r="H348" s="77"/>
      <c r="I348" s="60"/>
      <c r="J348" s="60"/>
      <c r="K348" s="60"/>
      <c r="L348" s="60"/>
      <c r="M348" s="78">
        <f t="shared" si="31"/>
        <v>0</v>
      </c>
      <c r="N348" s="147"/>
      <c r="O348" s="77"/>
      <c r="P348" s="60"/>
      <c r="Q348" s="60"/>
      <c r="R348" s="60"/>
      <c r="S348" s="60"/>
      <c r="T348" s="78">
        <f t="shared" si="32"/>
        <v>0</v>
      </c>
      <c r="U348" s="147"/>
      <c r="V348" s="77"/>
      <c r="W348" s="60"/>
      <c r="X348" s="60"/>
      <c r="Y348" s="60"/>
      <c r="Z348" s="60"/>
      <c r="AA348" s="78">
        <f t="shared" si="33"/>
        <v>0</v>
      </c>
      <c r="AB348" s="147"/>
      <c r="AC348" s="77"/>
      <c r="AD348" s="60"/>
      <c r="AE348" s="60"/>
      <c r="AF348" s="60"/>
      <c r="AG348" s="60"/>
      <c r="AH348" s="78">
        <f t="shared" si="34"/>
        <v>0</v>
      </c>
      <c r="AI348" s="147"/>
      <c r="AJ348" s="77"/>
      <c r="AK348" s="60"/>
      <c r="AL348" s="60"/>
      <c r="AM348" s="60"/>
      <c r="AN348" s="60"/>
      <c r="AO348" s="78">
        <f t="shared" si="35"/>
        <v>0</v>
      </c>
    </row>
    <row r="349" spans="1:41" x14ac:dyDescent="0.25">
      <c r="A349" s="70"/>
      <c r="B349" s="58"/>
      <c r="C349" s="58"/>
      <c r="D349" s="58"/>
      <c r="E349" s="58"/>
      <c r="F349" s="72">
        <f t="shared" si="30"/>
        <v>0</v>
      </c>
      <c r="G349" s="151"/>
      <c r="H349" s="77"/>
      <c r="I349" s="60"/>
      <c r="J349" s="60"/>
      <c r="K349" s="60"/>
      <c r="L349" s="60"/>
      <c r="M349" s="78">
        <f t="shared" si="31"/>
        <v>0</v>
      </c>
      <c r="N349" s="147"/>
      <c r="O349" s="77"/>
      <c r="P349" s="60"/>
      <c r="Q349" s="60"/>
      <c r="R349" s="60"/>
      <c r="S349" s="60"/>
      <c r="T349" s="78">
        <f t="shared" si="32"/>
        <v>0</v>
      </c>
      <c r="U349" s="147"/>
      <c r="V349" s="77"/>
      <c r="W349" s="60"/>
      <c r="X349" s="60"/>
      <c r="Y349" s="60"/>
      <c r="Z349" s="60"/>
      <c r="AA349" s="78">
        <f t="shared" si="33"/>
        <v>0</v>
      </c>
      <c r="AB349" s="147"/>
      <c r="AC349" s="77"/>
      <c r="AD349" s="60"/>
      <c r="AE349" s="60"/>
      <c r="AF349" s="60"/>
      <c r="AG349" s="60"/>
      <c r="AH349" s="78">
        <f t="shared" si="34"/>
        <v>0</v>
      </c>
      <c r="AI349" s="147"/>
      <c r="AJ349" s="77"/>
      <c r="AK349" s="60"/>
      <c r="AL349" s="60"/>
      <c r="AM349" s="60"/>
      <c r="AN349" s="60"/>
      <c r="AO349" s="78">
        <f t="shared" si="35"/>
        <v>0</v>
      </c>
    </row>
    <row r="350" spans="1:41" x14ac:dyDescent="0.25">
      <c r="A350" s="70"/>
      <c r="B350" s="58"/>
      <c r="C350" s="58"/>
      <c r="D350" s="58"/>
      <c r="E350" s="58"/>
      <c r="F350" s="72">
        <f t="shared" si="30"/>
        <v>0</v>
      </c>
      <c r="G350" s="151"/>
      <c r="H350" s="77"/>
      <c r="I350" s="60"/>
      <c r="J350" s="60"/>
      <c r="K350" s="60"/>
      <c r="L350" s="60"/>
      <c r="M350" s="78">
        <f t="shared" si="31"/>
        <v>0</v>
      </c>
      <c r="N350" s="147"/>
      <c r="O350" s="77"/>
      <c r="P350" s="60"/>
      <c r="Q350" s="60"/>
      <c r="R350" s="60"/>
      <c r="S350" s="60"/>
      <c r="T350" s="78">
        <f t="shared" si="32"/>
        <v>0</v>
      </c>
      <c r="U350" s="147"/>
      <c r="V350" s="77"/>
      <c r="W350" s="60"/>
      <c r="X350" s="60"/>
      <c r="Y350" s="60"/>
      <c r="Z350" s="60"/>
      <c r="AA350" s="78">
        <f t="shared" si="33"/>
        <v>0</v>
      </c>
      <c r="AB350" s="147"/>
      <c r="AC350" s="77"/>
      <c r="AD350" s="60"/>
      <c r="AE350" s="60"/>
      <c r="AF350" s="60"/>
      <c r="AG350" s="60"/>
      <c r="AH350" s="78">
        <f t="shared" si="34"/>
        <v>0</v>
      </c>
      <c r="AI350" s="147"/>
      <c r="AJ350" s="77"/>
      <c r="AK350" s="60"/>
      <c r="AL350" s="60"/>
      <c r="AM350" s="60"/>
      <c r="AN350" s="60"/>
      <c r="AO350" s="78">
        <f t="shared" si="35"/>
        <v>0</v>
      </c>
    </row>
    <row r="351" spans="1:41" x14ac:dyDescent="0.25">
      <c r="A351" s="70"/>
      <c r="B351" s="58"/>
      <c r="C351" s="58"/>
      <c r="D351" s="58"/>
      <c r="E351" s="58"/>
      <c r="F351" s="72">
        <f t="shared" si="30"/>
        <v>0</v>
      </c>
      <c r="G351" s="151"/>
      <c r="H351" s="77"/>
      <c r="I351" s="60"/>
      <c r="J351" s="60"/>
      <c r="K351" s="60"/>
      <c r="L351" s="60"/>
      <c r="M351" s="78">
        <f t="shared" si="31"/>
        <v>0</v>
      </c>
      <c r="N351" s="147"/>
      <c r="O351" s="77"/>
      <c r="P351" s="60"/>
      <c r="Q351" s="60"/>
      <c r="R351" s="60"/>
      <c r="S351" s="60"/>
      <c r="T351" s="78">
        <f t="shared" si="32"/>
        <v>0</v>
      </c>
      <c r="U351" s="147"/>
      <c r="V351" s="77"/>
      <c r="W351" s="60"/>
      <c r="X351" s="60"/>
      <c r="Y351" s="60"/>
      <c r="Z351" s="60"/>
      <c r="AA351" s="78">
        <f t="shared" si="33"/>
        <v>0</v>
      </c>
      <c r="AB351" s="147"/>
      <c r="AC351" s="77"/>
      <c r="AD351" s="60"/>
      <c r="AE351" s="60"/>
      <c r="AF351" s="60"/>
      <c r="AG351" s="60"/>
      <c r="AH351" s="78">
        <f t="shared" si="34"/>
        <v>0</v>
      </c>
      <c r="AI351" s="147"/>
      <c r="AJ351" s="77"/>
      <c r="AK351" s="60"/>
      <c r="AL351" s="60"/>
      <c r="AM351" s="60"/>
      <c r="AN351" s="60"/>
      <c r="AO351" s="78">
        <f t="shared" si="35"/>
        <v>0</v>
      </c>
    </row>
    <row r="352" spans="1:41" x14ac:dyDescent="0.25">
      <c r="A352" s="70"/>
      <c r="B352" s="58"/>
      <c r="C352" s="58"/>
      <c r="D352" s="58"/>
      <c r="E352" s="58"/>
      <c r="F352" s="72">
        <f t="shared" si="30"/>
        <v>0</v>
      </c>
      <c r="G352" s="151"/>
      <c r="H352" s="77"/>
      <c r="I352" s="60"/>
      <c r="J352" s="60"/>
      <c r="K352" s="60"/>
      <c r="L352" s="60"/>
      <c r="M352" s="78">
        <f t="shared" si="31"/>
        <v>0</v>
      </c>
      <c r="N352" s="147"/>
      <c r="O352" s="77"/>
      <c r="P352" s="60"/>
      <c r="Q352" s="60"/>
      <c r="R352" s="60"/>
      <c r="S352" s="60"/>
      <c r="T352" s="78">
        <f t="shared" si="32"/>
        <v>0</v>
      </c>
      <c r="U352" s="147"/>
      <c r="V352" s="77"/>
      <c r="W352" s="60"/>
      <c r="X352" s="60"/>
      <c r="Y352" s="60"/>
      <c r="Z352" s="60"/>
      <c r="AA352" s="78">
        <f t="shared" si="33"/>
        <v>0</v>
      </c>
      <c r="AB352" s="147"/>
      <c r="AC352" s="77"/>
      <c r="AD352" s="60"/>
      <c r="AE352" s="60"/>
      <c r="AF352" s="60"/>
      <c r="AG352" s="60"/>
      <c r="AH352" s="78">
        <f t="shared" si="34"/>
        <v>0</v>
      </c>
      <c r="AI352" s="147"/>
      <c r="AJ352" s="77"/>
      <c r="AK352" s="60"/>
      <c r="AL352" s="60"/>
      <c r="AM352" s="60"/>
      <c r="AN352" s="60"/>
      <c r="AO352" s="78">
        <f t="shared" si="35"/>
        <v>0</v>
      </c>
    </row>
    <row r="353" spans="1:41" x14ac:dyDescent="0.25">
      <c r="A353" s="70"/>
      <c r="B353" s="58"/>
      <c r="C353" s="58"/>
      <c r="D353" s="58"/>
      <c r="E353" s="58"/>
      <c r="F353" s="72">
        <f t="shared" si="30"/>
        <v>0</v>
      </c>
      <c r="G353" s="151"/>
      <c r="H353" s="77"/>
      <c r="I353" s="60"/>
      <c r="J353" s="60"/>
      <c r="K353" s="60"/>
      <c r="L353" s="60"/>
      <c r="M353" s="78">
        <f t="shared" si="31"/>
        <v>0</v>
      </c>
      <c r="N353" s="147"/>
      <c r="O353" s="77"/>
      <c r="P353" s="60"/>
      <c r="Q353" s="60"/>
      <c r="R353" s="60"/>
      <c r="S353" s="60"/>
      <c r="T353" s="78">
        <f t="shared" si="32"/>
        <v>0</v>
      </c>
      <c r="U353" s="147"/>
      <c r="V353" s="77"/>
      <c r="W353" s="60"/>
      <c r="X353" s="60"/>
      <c r="Y353" s="60"/>
      <c r="Z353" s="60"/>
      <c r="AA353" s="78">
        <f t="shared" si="33"/>
        <v>0</v>
      </c>
      <c r="AB353" s="147"/>
      <c r="AC353" s="77"/>
      <c r="AD353" s="60"/>
      <c r="AE353" s="60"/>
      <c r="AF353" s="60"/>
      <c r="AG353" s="60"/>
      <c r="AH353" s="78">
        <f t="shared" si="34"/>
        <v>0</v>
      </c>
      <c r="AI353" s="147"/>
      <c r="AJ353" s="77"/>
      <c r="AK353" s="60"/>
      <c r="AL353" s="60"/>
      <c r="AM353" s="60"/>
      <c r="AN353" s="60"/>
      <c r="AO353" s="78">
        <f t="shared" si="35"/>
        <v>0</v>
      </c>
    </row>
    <row r="354" spans="1:41" x14ac:dyDescent="0.25">
      <c r="A354" s="70"/>
      <c r="B354" s="58"/>
      <c r="C354" s="58"/>
      <c r="D354" s="58"/>
      <c r="E354" s="58"/>
      <c r="F354" s="72">
        <f t="shared" si="30"/>
        <v>0</v>
      </c>
      <c r="G354" s="151"/>
      <c r="H354" s="77"/>
      <c r="I354" s="60"/>
      <c r="J354" s="60"/>
      <c r="K354" s="60"/>
      <c r="L354" s="60"/>
      <c r="M354" s="78">
        <f t="shared" si="31"/>
        <v>0</v>
      </c>
      <c r="N354" s="147"/>
      <c r="O354" s="77"/>
      <c r="P354" s="60"/>
      <c r="Q354" s="60"/>
      <c r="R354" s="60"/>
      <c r="S354" s="60"/>
      <c r="T354" s="78">
        <f t="shared" si="32"/>
        <v>0</v>
      </c>
      <c r="U354" s="147"/>
      <c r="V354" s="77"/>
      <c r="W354" s="60"/>
      <c r="X354" s="60"/>
      <c r="Y354" s="60"/>
      <c r="Z354" s="60"/>
      <c r="AA354" s="78">
        <f t="shared" si="33"/>
        <v>0</v>
      </c>
      <c r="AB354" s="147"/>
      <c r="AC354" s="77"/>
      <c r="AD354" s="60"/>
      <c r="AE354" s="60"/>
      <c r="AF354" s="60"/>
      <c r="AG354" s="60"/>
      <c r="AH354" s="78">
        <f t="shared" si="34"/>
        <v>0</v>
      </c>
      <c r="AI354" s="147"/>
      <c r="AJ354" s="77"/>
      <c r="AK354" s="60"/>
      <c r="AL354" s="60"/>
      <c r="AM354" s="60"/>
      <c r="AN354" s="60"/>
      <c r="AO354" s="78">
        <f t="shared" si="35"/>
        <v>0</v>
      </c>
    </row>
    <row r="355" spans="1:41" x14ac:dyDescent="0.25">
      <c r="A355" s="70"/>
      <c r="B355" s="58"/>
      <c r="C355" s="58"/>
      <c r="D355" s="58"/>
      <c r="E355" s="58"/>
      <c r="F355" s="72">
        <f t="shared" si="30"/>
        <v>0</v>
      </c>
      <c r="G355" s="151"/>
      <c r="H355" s="77"/>
      <c r="I355" s="60"/>
      <c r="J355" s="60"/>
      <c r="K355" s="60"/>
      <c r="L355" s="60"/>
      <c r="M355" s="78">
        <f t="shared" si="31"/>
        <v>0</v>
      </c>
      <c r="N355" s="147"/>
      <c r="O355" s="77"/>
      <c r="P355" s="60"/>
      <c r="Q355" s="60"/>
      <c r="R355" s="60"/>
      <c r="S355" s="60"/>
      <c r="T355" s="78">
        <f t="shared" si="32"/>
        <v>0</v>
      </c>
      <c r="U355" s="147"/>
      <c r="V355" s="77"/>
      <c r="W355" s="60"/>
      <c r="X355" s="60"/>
      <c r="Y355" s="60"/>
      <c r="Z355" s="60"/>
      <c r="AA355" s="78">
        <f t="shared" si="33"/>
        <v>0</v>
      </c>
      <c r="AB355" s="147"/>
      <c r="AC355" s="77"/>
      <c r="AD355" s="60"/>
      <c r="AE355" s="60"/>
      <c r="AF355" s="60"/>
      <c r="AG355" s="60"/>
      <c r="AH355" s="78">
        <f t="shared" si="34"/>
        <v>0</v>
      </c>
      <c r="AI355" s="147"/>
      <c r="AJ355" s="77"/>
      <c r="AK355" s="60"/>
      <c r="AL355" s="60"/>
      <c r="AM355" s="60"/>
      <c r="AN355" s="60"/>
      <c r="AO355" s="78">
        <f t="shared" si="35"/>
        <v>0</v>
      </c>
    </row>
    <row r="356" spans="1:41" x14ac:dyDescent="0.25">
      <c r="A356" s="70"/>
      <c r="B356" s="58"/>
      <c r="C356" s="58"/>
      <c r="D356" s="58"/>
      <c r="E356" s="58"/>
      <c r="F356" s="72">
        <f t="shared" si="30"/>
        <v>0</v>
      </c>
      <c r="G356" s="151"/>
      <c r="H356" s="77"/>
      <c r="I356" s="60"/>
      <c r="J356" s="60"/>
      <c r="K356" s="60"/>
      <c r="L356" s="60"/>
      <c r="M356" s="78">
        <f t="shared" si="31"/>
        <v>0</v>
      </c>
      <c r="N356" s="147"/>
      <c r="O356" s="77"/>
      <c r="P356" s="60"/>
      <c r="Q356" s="60"/>
      <c r="R356" s="60"/>
      <c r="S356" s="60"/>
      <c r="T356" s="78">
        <f t="shared" si="32"/>
        <v>0</v>
      </c>
      <c r="U356" s="147"/>
      <c r="V356" s="77"/>
      <c r="W356" s="60"/>
      <c r="X356" s="60"/>
      <c r="Y356" s="60"/>
      <c r="Z356" s="60"/>
      <c r="AA356" s="78">
        <f t="shared" si="33"/>
        <v>0</v>
      </c>
      <c r="AB356" s="147"/>
      <c r="AC356" s="77"/>
      <c r="AD356" s="60"/>
      <c r="AE356" s="60"/>
      <c r="AF356" s="60"/>
      <c r="AG356" s="60"/>
      <c r="AH356" s="78">
        <f t="shared" si="34"/>
        <v>0</v>
      </c>
      <c r="AI356" s="147"/>
      <c r="AJ356" s="77"/>
      <c r="AK356" s="60"/>
      <c r="AL356" s="60"/>
      <c r="AM356" s="60"/>
      <c r="AN356" s="60"/>
      <c r="AO356" s="78">
        <f t="shared" si="35"/>
        <v>0</v>
      </c>
    </row>
    <row r="357" spans="1:41" x14ac:dyDescent="0.25">
      <c r="A357" s="70"/>
      <c r="B357" s="58"/>
      <c r="C357" s="58"/>
      <c r="D357" s="58"/>
      <c r="E357" s="58"/>
      <c r="F357" s="72">
        <f t="shared" si="30"/>
        <v>0</v>
      </c>
      <c r="G357" s="151"/>
      <c r="H357" s="77"/>
      <c r="I357" s="60"/>
      <c r="J357" s="60"/>
      <c r="K357" s="60"/>
      <c r="L357" s="60"/>
      <c r="M357" s="78">
        <f t="shared" si="31"/>
        <v>0</v>
      </c>
      <c r="N357" s="147"/>
      <c r="O357" s="77"/>
      <c r="P357" s="60"/>
      <c r="Q357" s="60"/>
      <c r="R357" s="60"/>
      <c r="S357" s="60"/>
      <c r="T357" s="78">
        <f t="shared" si="32"/>
        <v>0</v>
      </c>
      <c r="U357" s="147"/>
      <c r="V357" s="77"/>
      <c r="W357" s="60"/>
      <c r="X357" s="60"/>
      <c r="Y357" s="60"/>
      <c r="Z357" s="60"/>
      <c r="AA357" s="78">
        <f t="shared" si="33"/>
        <v>0</v>
      </c>
      <c r="AB357" s="147"/>
      <c r="AC357" s="77"/>
      <c r="AD357" s="60"/>
      <c r="AE357" s="60"/>
      <c r="AF357" s="60"/>
      <c r="AG357" s="60"/>
      <c r="AH357" s="78">
        <f t="shared" si="34"/>
        <v>0</v>
      </c>
      <c r="AI357" s="147"/>
      <c r="AJ357" s="77"/>
      <c r="AK357" s="60"/>
      <c r="AL357" s="60"/>
      <c r="AM357" s="60"/>
      <c r="AN357" s="60"/>
      <c r="AO357" s="78">
        <f t="shared" si="35"/>
        <v>0</v>
      </c>
    </row>
    <row r="358" spans="1:41" x14ac:dyDescent="0.25">
      <c r="A358" s="70"/>
      <c r="B358" s="58"/>
      <c r="C358" s="58"/>
      <c r="D358" s="58"/>
      <c r="E358" s="58"/>
      <c r="F358" s="72">
        <f t="shared" si="30"/>
        <v>0</v>
      </c>
      <c r="G358" s="151"/>
      <c r="H358" s="77"/>
      <c r="I358" s="60"/>
      <c r="J358" s="60"/>
      <c r="K358" s="60"/>
      <c r="L358" s="60"/>
      <c r="M358" s="78">
        <f t="shared" si="31"/>
        <v>0</v>
      </c>
      <c r="N358" s="147"/>
      <c r="O358" s="77"/>
      <c r="P358" s="60"/>
      <c r="Q358" s="60"/>
      <c r="R358" s="60"/>
      <c r="S358" s="60"/>
      <c r="T358" s="78">
        <f t="shared" si="32"/>
        <v>0</v>
      </c>
      <c r="U358" s="147"/>
      <c r="V358" s="77"/>
      <c r="W358" s="60"/>
      <c r="X358" s="60"/>
      <c r="Y358" s="60"/>
      <c r="Z358" s="60"/>
      <c r="AA358" s="78">
        <f t="shared" si="33"/>
        <v>0</v>
      </c>
      <c r="AB358" s="147"/>
      <c r="AC358" s="77"/>
      <c r="AD358" s="60"/>
      <c r="AE358" s="60"/>
      <c r="AF358" s="60"/>
      <c r="AG358" s="60"/>
      <c r="AH358" s="78">
        <f t="shared" si="34"/>
        <v>0</v>
      </c>
      <c r="AI358" s="147"/>
      <c r="AJ358" s="77"/>
      <c r="AK358" s="60"/>
      <c r="AL358" s="60"/>
      <c r="AM358" s="60"/>
      <c r="AN358" s="60"/>
      <c r="AO358" s="78">
        <f t="shared" si="35"/>
        <v>0</v>
      </c>
    </row>
    <row r="359" spans="1:41" x14ac:dyDescent="0.25">
      <c r="A359" s="70"/>
      <c r="B359" s="58"/>
      <c r="C359" s="58"/>
      <c r="D359" s="58"/>
      <c r="E359" s="58"/>
      <c r="F359" s="72">
        <f t="shared" si="30"/>
        <v>0</v>
      </c>
      <c r="G359" s="151"/>
      <c r="H359" s="77"/>
      <c r="I359" s="60"/>
      <c r="J359" s="60"/>
      <c r="K359" s="60"/>
      <c r="L359" s="60"/>
      <c r="M359" s="78">
        <f t="shared" si="31"/>
        <v>0</v>
      </c>
      <c r="N359" s="147"/>
      <c r="O359" s="77"/>
      <c r="P359" s="60"/>
      <c r="Q359" s="60"/>
      <c r="R359" s="60"/>
      <c r="S359" s="60"/>
      <c r="T359" s="78">
        <f t="shared" si="32"/>
        <v>0</v>
      </c>
      <c r="U359" s="147"/>
      <c r="V359" s="77"/>
      <c r="W359" s="60"/>
      <c r="X359" s="60"/>
      <c r="Y359" s="60"/>
      <c r="Z359" s="60"/>
      <c r="AA359" s="78">
        <f t="shared" si="33"/>
        <v>0</v>
      </c>
      <c r="AB359" s="147"/>
      <c r="AC359" s="77"/>
      <c r="AD359" s="60"/>
      <c r="AE359" s="60"/>
      <c r="AF359" s="60"/>
      <c r="AG359" s="60"/>
      <c r="AH359" s="78">
        <f t="shared" si="34"/>
        <v>0</v>
      </c>
      <c r="AI359" s="147"/>
      <c r="AJ359" s="77"/>
      <c r="AK359" s="60"/>
      <c r="AL359" s="60"/>
      <c r="AM359" s="60"/>
      <c r="AN359" s="60"/>
      <c r="AO359" s="78">
        <f t="shared" si="35"/>
        <v>0</v>
      </c>
    </row>
    <row r="360" spans="1:41" x14ac:dyDescent="0.25">
      <c r="A360" s="70"/>
      <c r="B360" s="58"/>
      <c r="C360" s="58"/>
      <c r="D360" s="58"/>
      <c r="E360" s="58"/>
      <c r="F360" s="72">
        <f t="shared" si="30"/>
        <v>0</v>
      </c>
      <c r="G360" s="151"/>
      <c r="H360" s="77"/>
      <c r="I360" s="60"/>
      <c r="J360" s="60"/>
      <c r="K360" s="60"/>
      <c r="L360" s="60"/>
      <c r="M360" s="78">
        <f t="shared" si="31"/>
        <v>0</v>
      </c>
      <c r="N360" s="147"/>
      <c r="O360" s="77"/>
      <c r="P360" s="60"/>
      <c r="Q360" s="60"/>
      <c r="R360" s="60"/>
      <c r="S360" s="60"/>
      <c r="T360" s="78">
        <f t="shared" si="32"/>
        <v>0</v>
      </c>
      <c r="U360" s="147"/>
      <c r="V360" s="77"/>
      <c r="W360" s="60"/>
      <c r="X360" s="60"/>
      <c r="Y360" s="60"/>
      <c r="Z360" s="60"/>
      <c r="AA360" s="78">
        <f t="shared" si="33"/>
        <v>0</v>
      </c>
      <c r="AB360" s="147"/>
      <c r="AC360" s="77"/>
      <c r="AD360" s="60"/>
      <c r="AE360" s="60"/>
      <c r="AF360" s="60"/>
      <c r="AG360" s="60"/>
      <c r="AH360" s="78">
        <f t="shared" si="34"/>
        <v>0</v>
      </c>
      <c r="AI360" s="147"/>
      <c r="AJ360" s="77"/>
      <c r="AK360" s="60"/>
      <c r="AL360" s="60"/>
      <c r="AM360" s="60"/>
      <c r="AN360" s="60"/>
      <c r="AO360" s="78">
        <f t="shared" si="35"/>
        <v>0</v>
      </c>
    </row>
    <row r="361" spans="1:41" x14ac:dyDescent="0.25">
      <c r="A361" s="70"/>
      <c r="B361" s="58"/>
      <c r="C361" s="58"/>
      <c r="D361" s="58"/>
      <c r="E361" s="58"/>
      <c r="F361" s="72">
        <f t="shared" si="30"/>
        <v>0</v>
      </c>
      <c r="G361" s="151"/>
      <c r="H361" s="77"/>
      <c r="I361" s="60"/>
      <c r="J361" s="60"/>
      <c r="K361" s="60"/>
      <c r="L361" s="60"/>
      <c r="M361" s="78">
        <f t="shared" si="31"/>
        <v>0</v>
      </c>
      <c r="N361" s="147"/>
      <c r="O361" s="77"/>
      <c r="P361" s="60"/>
      <c r="Q361" s="60"/>
      <c r="R361" s="60"/>
      <c r="S361" s="60"/>
      <c r="T361" s="78">
        <f t="shared" si="32"/>
        <v>0</v>
      </c>
      <c r="U361" s="147"/>
      <c r="V361" s="77"/>
      <c r="W361" s="60"/>
      <c r="X361" s="60"/>
      <c r="Y361" s="60"/>
      <c r="Z361" s="60"/>
      <c r="AA361" s="78">
        <f t="shared" si="33"/>
        <v>0</v>
      </c>
      <c r="AB361" s="147"/>
      <c r="AC361" s="77"/>
      <c r="AD361" s="60"/>
      <c r="AE361" s="60"/>
      <c r="AF361" s="60"/>
      <c r="AG361" s="60"/>
      <c r="AH361" s="78">
        <f t="shared" si="34"/>
        <v>0</v>
      </c>
      <c r="AI361" s="147"/>
      <c r="AJ361" s="77"/>
      <c r="AK361" s="60"/>
      <c r="AL361" s="60"/>
      <c r="AM361" s="60"/>
      <c r="AN361" s="60"/>
      <c r="AO361" s="78">
        <f t="shared" si="35"/>
        <v>0</v>
      </c>
    </row>
    <row r="362" spans="1:41" x14ac:dyDescent="0.25">
      <c r="A362" s="70"/>
      <c r="B362" s="58"/>
      <c r="C362" s="58"/>
      <c r="D362" s="58"/>
      <c r="E362" s="58"/>
      <c r="F362" s="72">
        <f t="shared" si="30"/>
        <v>0</v>
      </c>
      <c r="G362" s="151"/>
      <c r="H362" s="77"/>
      <c r="I362" s="60"/>
      <c r="J362" s="60"/>
      <c r="K362" s="60"/>
      <c r="L362" s="60"/>
      <c r="M362" s="78">
        <f t="shared" si="31"/>
        <v>0</v>
      </c>
      <c r="N362" s="147"/>
      <c r="O362" s="77"/>
      <c r="P362" s="60"/>
      <c r="Q362" s="60"/>
      <c r="R362" s="60"/>
      <c r="S362" s="60"/>
      <c r="T362" s="78">
        <f t="shared" si="32"/>
        <v>0</v>
      </c>
      <c r="U362" s="147"/>
      <c r="V362" s="77"/>
      <c r="W362" s="60"/>
      <c r="X362" s="60"/>
      <c r="Y362" s="60"/>
      <c r="Z362" s="60"/>
      <c r="AA362" s="78">
        <f t="shared" si="33"/>
        <v>0</v>
      </c>
      <c r="AB362" s="147"/>
      <c r="AC362" s="77"/>
      <c r="AD362" s="60"/>
      <c r="AE362" s="60"/>
      <c r="AF362" s="60"/>
      <c r="AG362" s="60"/>
      <c r="AH362" s="78">
        <f t="shared" si="34"/>
        <v>0</v>
      </c>
      <c r="AI362" s="147"/>
      <c r="AJ362" s="77"/>
      <c r="AK362" s="60"/>
      <c r="AL362" s="60"/>
      <c r="AM362" s="60"/>
      <c r="AN362" s="60"/>
      <c r="AO362" s="78">
        <f t="shared" si="35"/>
        <v>0</v>
      </c>
    </row>
    <row r="363" spans="1:41" x14ac:dyDescent="0.25">
      <c r="A363" s="70"/>
      <c r="B363" s="58"/>
      <c r="C363" s="58"/>
      <c r="D363" s="58"/>
      <c r="E363" s="58"/>
      <c r="F363" s="72">
        <f t="shared" si="30"/>
        <v>0</v>
      </c>
      <c r="G363" s="151"/>
      <c r="H363" s="77"/>
      <c r="I363" s="60"/>
      <c r="J363" s="60"/>
      <c r="K363" s="60"/>
      <c r="L363" s="60"/>
      <c r="M363" s="78">
        <f t="shared" si="31"/>
        <v>0</v>
      </c>
      <c r="N363" s="147"/>
      <c r="O363" s="77"/>
      <c r="P363" s="60"/>
      <c r="Q363" s="60"/>
      <c r="R363" s="60"/>
      <c r="S363" s="60"/>
      <c r="T363" s="78">
        <f t="shared" si="32"/>
        <v>0</v>
      </c>
      <c r="U363" s="147"/>
      <c r="V363" s="77"/>
      <c r="W363" s="60"/>
      <c r="X363" s="60"/>
      <c r="Y363" s="60"/>
      <c r="Z363" s="60"/>
      <c r="AA363" s="78">
        <f t="shared" si="33"/>
        <v>0</v>
      </c>
      <c r="AB363" s="147"/>
      <c r="AC363" s="77"/>
      <c r="AD363" s="60"/>
      <c r="AE363" s="60"/>
      <c r="AF363" s="60"/>
      <c r="AG363" s="60"/>
      <c r="AH363" s="78">
        <f t="shared" si="34"/>
        <v>0</v>
      </c>
      <c r="AI363" s="147"/>
      <c r="AJ363" s="77"/>
      <c r="AK363" s="60"/>
      <c r="AL363" s="60"/>
      <c r="AM363" s="60"/>
      <c r="AN363" s="60"/>
      <c r="AO363" s="78">
        <f t="shared" si="35"/>
        <v>0</v>
      </c>
    </row>
    <row r="364" spans="1:41" x14ac:dyDescent="0.25">
      <c r="A364" s="70"/>
      <c r="B364" s="58"/>
      <c r="C364" s="58"/>
      <c r="D364" s="58"/>
      <c r="E364" s="58"/>
      <c r="F364" s="72">
        <f t="shared" si="30"/>
        <v>0</v>
      </c>
      <c r="G364" s="151"/>
      <c r="H364" s="77"/>
      <c r="I364" s="60"/>
      <c r="J364" s="60"/>
      <c r="K364" s="60"/>
      <c r="L364" s="60"/>
      <c r="M364" s="78">
        <f t="shared" si="31"/>
        <v>0</v>
      </c>
      <c r="N364" s="147"/>
      <c r="O364" s="77"/>
      <c r="P364" s="60"/>
      <c r="Q364" s="60"/>
      <c r="R364" s="60"/>
      <c r="S364" s="60"/>
      <c r="T364" s="78">
        <f t="shared" si="32"/>
        <v>0</v>
      </c>
      <c r="U364" s="147"/>
      <c r="V364" s="77"/>
      <c r="W364" s="60"/>
      <c r="X364" s="60"/>
      <c r="Y364" s="60"/>
      <c r="Z364" s="60"/>
      <c r="AA364" s="78">
        <f t="shared" si="33"/>
        <v>0</v>
      </c>
      <c r="AB364" s="147"/>
      <c r="AC364" s="77"/>
      <c r="AD364" s="60"/>
      <c r="AE364" s="60"/>
      <c r="AF364" s="60"/>
      <c r="AG364" s="60"/>
      <c r="AH364" s="78">
        <f t="shared" si="34"/>
        <v>0</v>
      </c>
      <c r="AI364" s="147"/>
      <c r="AJ364" s="77"/>
      <c r="AK364" s="60"/>
      <c r="AL364" s="60"/>
      <c r="AM364" s="60"/>
      <c r="AN364" s="60"/>
      <c r="AO364" s="78">
        <f t="shared" si="35"/>
        <v>0</v>
      </c>
    </row>
    <row r="365" spans="1:41" x14ac:dyDescent="0.25">
      <c r="A365" s="70"/>
      <c r="B365" s="58"/>
      <c r="C365" s="58"/>
      <c r="D365" s="58"/>
      <c r="E365" s="58"/>
      <c r="F365" s="72">
        <f t="shared" si="30"/>
        <v>0</v>
      </c>
      <c r="G365" s="151"/>
      <c r="H365" s="77"/>
      <c r="I365" s="60"/>
      <c r="J365" s="60"/>
      <c r="K365" s="60"/>
      <c r="L365" s="60"/>
      <c r="M365" s="78">
        <f t="shared" si="31"/>
        <v>0</v>
      </c>
      <c r="N365" s="147"/>
      <c r="O365" s="77"/>
      <c r="P365" s="60"/>
      <c r="Q365" s="60"/>
      <c r="R365" s="60"/>
      <c r="S365" s="60"/>
      <c r="T365" s="78">
        <f t="shared" si="32"/>
        <v>0</v>
      </c>
      <c r="U365" s="147"/>
      <c r="V365" s="77"/>
      <c r="W365" s="60"/>
      <c r="X365" s="60"/>
      <c r="Y365" s="60"/>
      <c r="Z365" s="60"/>
      <c r="AA365" s="78">
        <f t="shared" si="33"/>
        <v>0</v>
      </c>
      <c r="AB365" s="147"/>
      <c r="AC365" s="77"/>
      <c r="AD365" s="60"/>
      <c r="AE365" s="60"/>
      <c r="AF365" s="60"/>
      <c r="AG365" s="60"/>
      <c r="AH365" s="78">
        <f t="shared" si="34"/>
        <v>0</v>
      </c>
      <c r="AI365" s="147"/>
      <c r="AJ365" s="77"/>
      <c r="AK365" s="60"/>
      <c r="AL365" s="60"/>
      <c r="AM365" s="60"/>
      <c r="AN365" s="60"/>
      <c r="AO365" s="78">
        <f t="shared" si="35"/>
        <v>0</v>
      </c>
    </row>
    <row r="366" spans="1:41" x14ac:dyDescent="0.25">
      <c r="A366" s="70"/>
      <c r="B366" s="58"/>
      <c r="C366" s="58"/>
      <c r="D366" s="58"/>
      <c r="E366" s="58"/>
      <c r="F366" s="72">
        <f t="shared" si="30"/>
        <v>0</v>
      </c>
      <c r="G366" s="151"/>
      <c r="H366" s="77"/>
      <c r="I366" s="60"/>
      <c r="J366" s="60"/>
      <c r="K366" s="60"/>
      <c r="L366" s="60"/>
      <c r="M366" s="78">
        <f t="shared" si="31"/>
        <v>0</v>
      </c>
      <c r="N366" s="147"/>
      <c r="O366" s="77"/>
      <c r="P366" s="60"/>
      <c r="Q366" s="60"/>
      <c r="R366" s="60"/>
      <c r="S366" s="60"/>
      <c r="T366" s="78">
        <f t="shared" si="32"/>
        <v>0</v>
      </c>
      <c r="U366" s="147"/>
      <c r="V366" s="77"/>
      <c r="W366" s="60"/>
      <c r="X366" s="60"/>
      <c r="Y366" s="60"/>
      <c r="Z366" s="60"/>
      <c r="AA366" s="78">
        <f t="shared" si="33"/>
        <v>0</v>
      </c>
      <c r="AB366" s="147"/>
      <c r="AC366" s="77"/>
      <c r="AD366" s="60"/>
      <c r="AE366" s="60"/>
      <c r="AF366" s="60"/>
      <c r="AG366" s="60"/>
      <c r="AH366" s="78">
        <f t="shared" si="34"/>
        <v>0</v>
      </c>
      <c r="AI366" s="147"/>
      <c r="AJ366" s="77"/>
      <c r="AK366" s="60"/>
      <c r="AL366" s="60"/>
      <c r="AM366" s="60"/>
      <c r="AN366" s="60"/>
      <c r="AO366" s="78">
        <f t="shared" si="35"/>
        <v>0</v>
      </c>
    </row>
    <row r="367" spans="1:41" x14ac:dyDescent="0.25">
      <c r="A367" s="70"/>
      <c r="B367" s="58"/>
      <c r="C367" s="58"/>
      <c r="D367" s="58"/>
      <c r="E367" s="58"/>
      <c r="F367" s="72">
        <f t="shared" si="30"/>
        <v>0</v>
      </c>
      <c r="G367" s="151"/>
      <c r="H367" s="77"/>
      <c r="I367" s="60"/>
      <c r="J367" s="60"/>
      <c r="K367" s="60"/>
      <c r="L367" s="60"/>
      <c r="M367" s="78">
        <f t="shared" si="31"/>
        <v>0</v>
      </c>
      <c r="N367" s="147"/>
      <c r="O367" s="77"/>
      <c r="P367" s="60"/>
      <c r="Q367" s="60"/>
      <c r="R367" s="60"/>
      <c r="S367" s="60"/>
      <c r="T367" s="78">
        <f t="shared" si="32"/>
        <v>0</v>
      </c>
      <c r="U367" s="147"/>
      <c r="V367" s="77"/>
      <c r="W367" s="60"/>
      <c r="X367" s="60"/>
      <c r="Y367" s="60"/>
      <c r="Z367" s="60"/>
      <c r="AA367" s="78">
        <f t="shared" si="33"/>
        <v>0</v>
      </c>
      <c r="AB367" s="147"/>
      <c r="AC367" s="77"/>
      <c r="AD367" s="60"/>
      <c r="AE367" s="60"/>
      <c r="AF367" s="60"/>
      <c r="AG367" s="60"/>
      <c r="AH367" s="78">
        <f t="shared" si="34"/>
        <v>0</v>
      </c>
      <c r="AI367" s="147"/>
      <c r="AJ367" s="77"/>
      <c r="AK367" s="60"/>
      <c r="AL367" s="60"/>
      <c r="AM367" s="60"/>
      <c r="AN367" s="60"/>
      <c r="AO367" s="78">
        <f t="shared" si="35"/>
        <v>0</v>
      </c>
    </row>
    <row r="368" spans="1:41" x14ac:dyDescent="0.25">
      <c r="A368" s="70"/>
      <c r="B368" s="58"/>
      <c r="C368" s="58"/>
      <c r="D368" s="58"/>
      <c r="E368" s="58"/>
      <c r="F368" s="72">
        <f t="shared" si="30"/>
        <v>0</v>
      </c>
      <c r="G368" s="151"/>
      <c r="H368" s="77"/>
      <c r="I368" s="60"/>
      <c r="J368" s="60"/>
      <c r="K368" s="60"/>
      <c r="L368" s="60"/>
      <c r="M368" s="78">
        <f t="shared" si="31"/>
        <v>0</v>
      </c>
      <c r="N368" s="147"/>
      <c r="O368" s="77"/>
      <c r="P368" s="60"/>
      <c r="Q368" s="60"/>
      <c r="R368" s="60"/>
      <c r="S368" s="60"/>
      <c r="T368" s="78">
        <f t="shared" si="32"/>
        <v>0</v>
      </c>
      <c r="U368" s="147"/>
      <c r="V368" s="77"/>
      <c r="W368" s="60"/>
      <c r="X368" s="60"/>
      <c r="Y368" s="60"/>
      <c r="Z368" s="60"/>
      <c r="AA368" s="78">
        <f t="shared" si="33"/>
        <v>0</v>
      </c>
      <c r="AB368" s="147"/>
      <c r="AC368" s="77"/>
      <c r="AD368" s="60"/>
      <c r="AE368" s="60"/>
      <c r="AF368" s="60"/>
      <c r="AG368" s="60"/>
      <c r="AH368" s="78">
        <f t="shared" si="34"/>
        <v>0</v>
      </c>
      <c r="AI368" s="147"/>
      <c r="AJ368" s="77"/>
      <c r="AK368" s="60"/>
      <c r="AL368" s="60"/>
      <c r="AM368" s="60"/>
      <c r="AN368" s="60"/>
      <c r="AO368" s="78">
        <f t="shared" si="35"/>
        <v>0</v>
      </c>
    </row>
    <row r="369" spans="1:41" x14ac:dyDescent="0.25">
      <c r="A369" s="70"/>
      <c r="B369" s="58"/>
      <c r="C369" s="58"/>
      <c r="D369" s="58"/>
      <c r="E369" s="58"/>
      <c r="F369" s="72">
        <f t="shared" si="30"/>
        <v>0</v>
      </c>
      <c r="G369" s="151"/>
      <c r="H369" s="77"/>
      <c r="I369" s="60"/>
      <c r="J369" s="60"/>
      <c r="K369" s="60"/>
      <c r="L369" s="60"/>
      <c r="M369" s="78">
        <f t="shared" si="31"/>
        <v>0</v>
      </c>
      <c r="N369" s="147"/>
      <c r="O369" s="77"/>
      <c r="P369" s="60"/>
      <c r="Q369" s="60"/>
      <c r="R369" s="60"/>
      <c r="S369" s="60"/>
      <c r="T369" s="78">
        <f t="shared" si="32"/>
        <v>0</v>
      </c>
      <c r="U369" s="147"/>
      <c r="V369" s="77"/>
      <c r="W369" s="60"/>
      <c r="X369" s="60"/>
      <c r="Y369" s="60"/>
      <c r="Z369" s="60"/>
      <c r="AA369" s="78">
        <f t="shared" si="33"/>
        <v>0</v>
      </c>
      <c r="AB369" s="147"/>
      <c r="AC369" s="77"/>
      <c r="AD369" s="60"/>
      <c r="AE369" s="60"/>
      <c r="AF369" s="60"/>
      <c r="AG369" s="60"/>
      <c r="AH369" s="78">
        <f t="shared" si="34"/>
        <v>0</v>
      </c>
      <c r="AI369" s="147"/>
      <c r="AJ369" s="77"/>
      <c r="AK369" s="60"/>
      <c r="AL369" s="60"/>
      <c r="AM369" s="60"/>
      <c r="AN369" s="60"/>
      <c r="AO369" s="78">
        <f t="shared" si="35"/>
        <v>0</v>
      </c>
    </row>
    <row r="370" spans="1:41" x14ac:dyDescent="0.25">
      <c r="A370" s="70"/>
      <c r="B370" s="58"/>
      <c r="C370" s="58"/>
      <c r="D370" s="58"/>
      <c r="E370" s="58"/>
      <c r="F370" s="72">
        <f t="shared" si="30"/>
        <v>0</v>
      </c>
      <c r="G370" s="151"/>
      <c r="H370" s="77"/>
      <c r="I370" s="60"/>
      <c r="J370" s="60"/>
      <c r="K370" s="60"/>
      <c r="L370" s="60"/>
      <c r="M370" s="78">
        <f t="shared" si="31"/>
        <v>0</v>
      </c>
      <c r="N370" s="147"/>
      <c r="O370" s="77"/>
      <c r="P370" s="60"/>
      <c r="Q370" s="60"/>
      <c r="R370" s="60"/>
      <c r="S370" s="60"/>
      <c r="T370" s="78">
        <f t="shared" si="32"/>
        <v>0</v>
      </c>
      <c r="U370" s="147"/>
      <c r="V370" s="77"/>
      <c r="W370" s="60"/>
      <c r="X370" s="60"/>
      <c r="Y370" s="60"/>
      <c r="Z370" s="60"/>
      <c r="AA370" s="78">
        <f t="shared" si="33"/>
        <v>0</v>
      </c>
      <c r="AB370" s="147"/>
      <c r="AC370" s="77"/>
      <c r="AD370" s="60"/>
      <c r="AE370" s="60"/>
      <c r="AF370" s="60"/>
      <c r="AG370" s="60"/>
      <c r="AH370" s="78">
        <f t="shared" si="34"/>
        <v>0</v>
      </c>
      <c r="AI370" s="147"/>
      <c r="AJ370" s="77"/>
      <c r="AK370" s="60"/>
      <c r="AL370" s="60"/>
      <c r="AM370" s="60"/>
      <c r="AN370" s="60"/>
      <c r="AO370" s="78">
        <f t="shared" si="35"/>
        <v>0</v>
      </c>
    </row>
    <row r="371" spans="1:41" x14ac:dyDescent="0.25">
      <c r="A371" s="70"/>
      <c r="B371" s="58"/>
      <c r="C371" s="58"/>
      <c r="D371" s="58"/>
      <c r="E371" s="58"/>
      <c r="F371" s="72">
        <f t="shared" si="30"/>
        <v>0</v>
      </c>
      <c r="G371" s="151"/>
      <c r="H371" s="77"/>
      <c r="I371" s="60"/>
      <c r="J371" s="60"/>
      <c r="K371" s="60"/>
      <c r="L371" s="60"/>
      <c r="M371" s="78">
        <f t="shared" si="31"/>
        <v>0</v>
      </c>
      <c r="N371" s="147"/>
      <c r="O371" s="77"/>
      <c r="P371" s="60"/>
      <c r="Q371" s="60"/>
      <c r="R371" s="60"/>
      <c r="S371" s="60"/>
      <c r="T371" s="78">
        <f t="shared" si="32"/>
        <v>0</v>
      </c>
      <c r="U371" s="147"/>
      <c r="V371" s="77"/>
      <c r="W371" s="60"/>
      <c r="X371" s="60"/>
      <c r="Y371" s="60"/>
      <c r="Z371" s="60"/>
      <c r="AA371" s="78">
        <f t="shared" si="33"/>
        <v>0</v>
      </c>
      <c r="AB371" s="147"/>
      <c r="AC371" s="77"/>
      <c r="AD371" s="60"/>
      <c r="AE371" s="60"/>
      <c r="AF371" s="60"/>
      <c r="AG371" s="60"/>
      <c r="AH371" s="78">
        <f t="shared" si="34"/>
        <v>0</v>
      </c>
      <c r="AI371" s="147"/>
      <c r="AJ371" s="77"/>
      <c r="AK371" s="60"/>
      <c r="AL371" s="60"/>
      <c r="AM371" s="60"/>
      <c r="AN371" s="60"/>
      <c r="AO371" s="78">
        <f t="shared" si="35"/>
        <v>0</v>
      </c>
    </row>
    <row r="372" spans="1:41" x14ac:dyDescent="0.25">
      <c r="A372" s="70"/>
      <c r="B372" s="58"/>
      <c r="C372" s="58"/>
      <c r="D372" s="58"/>
      <c r="E372" s="58"/>
      <c r="F372" s="72">
        <f t="shared" si="30"/>
        <v>0</v>
      </c>
      <c r="G372" s="151"/>
      <c r="H372" s="77"/>
      <c r="I372" s="60"/>
      <c r="J372" s="60"/>
      <c r="K372" s="60"/>
      <c r="L372" s="60"/>
      <c r="M372" s="78">
        <f t="shared" si="31"/>
        <v>0</v>
      </c>
      <c r="N372" s="147"/>
      <c r="O372" s="77"/>
      <c r="P372" s="60"/>
      <c r="Q372" s="60"/>
      <c r="R372" s="60"/>
      <c r="S372" s="60"/>
      <c r="T372" s="78">
        <f t="shared" si="32"/>
        <v>0</v>
      </c>
      <c r="U372" s="147"/>
      <c r="V372" s="77"/>
      <c r="W372" s="60"/>
      <c r="X372" s="60"/>
      <c r="Y372" s="60"/>
      <c r="Z372" s="60"/>
      <c r="AA372" s="78">
        <f t="shared" si="33"/>
        <v>0</v>
      </c>
      <c r="AB372" s="147"/>
      <c r="AC372" s="77"/>
      <c r="AD372" s="60"/>
      <c r="AE372" s="60"/>
      <c r="AF372" s="60"/>
      <c r="AG372" s="60"/>
      <c r="AH372" s="78">
        <f t="shared" si="34"/>
        <v>0</v>
      </c>
      <c r="AI372" s="147"/>
      <c r="AJ372" s="77"/>
      <c r="AK372" s="60"/>
      <c r="AL372" s="60"/>
      <c r="AM372" s="60"/>
      <c r="AN372" s="60"/>
      <c r="AO372" s="78">
        <f t="shared" si="35"/>
        <v>0</v>
      </c>
    </row>
    <row r="373" spans="1:41" x14ac:dyDescent="0.25">
      <c r="A373" s="70"/>
      <c r="B373" s="58"/>
      <c r="C373" s="58"/>
      <c r="D373" s="58"/>
      <c r="E373" s="58"/>
      <c r="F373" s="72">
        <f t="shared" si="30"/>
        <v>0</v>
      </c>
      <c r="G373" s="151"/>
      <c r="H373" s="77"/>
      <c r="I373" s="60"/>
      <c r="J373" s="60"/>
      <c r="K373" s="60"/>
      <c r="L373" s="60"/>
      <c r="M373" s="78">
        <f t="shared" si="31"/>
        <v>0</v>
      </c>
      <c r="N373" s="147"/>
      <c r="O373" s="77"/>
      <c r="P373" s="60"/>
      <c r="Q373" s="60"/>
      <c r="R373" s="60"/>
      <c r="S373" s="60"/>
      <c r="T373" s="78">
        <f t="shared" si="32"/>
        <v>0</v>
      </c>
      <c r="U373" s="147"/>
      <c r="V373" s="77"/>
      <c r="W373" s="60"/>
      <c r="X373" s="60"/>
      <c r="Y373" s="60"/>
      <c r="Z373" s="60"/>
      <c r="AA373" s="78">
        <f t="shared" si="33"/>
        <v>0</v>
      </c>
      <c r="AB373" s="147"/>
      <c r="AC373" s="77"/>
      <c r="AD373" s="60"/>
      <c r="AE373" s="60"/>
      <c r="AF373" s="60"/>
      <c r="AG373" s="60"/>
      <c r="AH373" s="78">
        <f t="shared" si="34"/>
        <v>0</v>
      </c>
      <c r="AI373" s="147"/>
      <c r="AJ373" s="77"/>
      <c r="AK373" s="60"/>
      <c r="AL373" s="60"/>
      <c r="AM373" s="60"/>
      <c r="AN373" s="60"/>
      <c r="AO373" s="78">
        <f t="shared" si="35"/>
        <v>0</v>
      </c>
    </row>
    <row r="374" spans="1:41" x14ac:dyDescent="0.25">
      <c r="A374" s="70"/>
      <c r="B374" s="58"/>
      <c r="C374" s="58"/>
      <c r="D374" s="58"/>
      <c r="E374" s="58"/>
      <c r="F374" s="72">
        <f t="shared" si="30"/>
        <v>0</v>
      </c>
      <c r="G374" s="151"/>
      <c r="H374" s="77"/>
      <c r="I374" s="60"/>
      <c r="J374" s="60"/>
      <c r="K374" s="60"/>
      <c r="L374" s="60"/>
      <c r="M374" s="78">
        <f t="shared" si="31"/>
        <v>0</v>
      </c>
      <c r="N374" s="147"/>
      <c r="O374" s="77"/>
      <c r="P374" s="60"/>
      <c r="Q374" s="60"/>
      <c r="R374" s="60"/>
      <c r="S374" s="60"/>
      <c r="T374" s="78">
        <f t="shared" si="32"/>
        <v>0</v>
      </c>
      <c r="U374" s="147"/>
      <c r="V374" s="77"/>
      <c r="W374" s="60"/>
      <c r="X374" s="60"/>
      <c r="Y374" s="60"/>
      <c r="Z374" s="60"/>
      <c r="AA374" s="78">
        <f t="shared" si="33"/>
        <v>0</v>
      </c>
      <c r="AB374" s="147"/>
      <c r="AC374" s="77"/>
      <c r="AD374" s="60"/>
      <c r="AE374" s="60"/>
      <c r="AF374" s="60"/>
      <c r="AG374" s="60"/>
      <c r="AH374" s="78">
        <f t="shared" si="34"/>
        <v>0</v>
      </c>
      <c r="AI374" s="147"/>
      <c r="AJ374" s="77"/>
      <c r="AK374" s="60"/>
      <c r="AL374" s="60"/>
      <c r="AM374" s="60"/>
      <c r="AN374" s="60"/>
      <c r="AO374" s="78">
        <f t="shared" si="35"/>
        <v>0</v>
      </c>
    </row>
    <row r="375" spans="1:41" x14ac:dyDescent="0.25">
      <c r="A375" s="70"/>
      <c r="B375" s="58"/>
      <c r="C375" s="58"/>
      <c r="D375" s="58"/>
      <c r="E375" s="58"/>
      <c r="F375" s="72">
        <f t="shared" si="30"/>
        <v>0</v>
      </c>
      <c r="G375" s="151"/>
      <c r="H375" s="77"/>
      <c r="I375" s="60"/>
      <c r="J375" s="60"/>
      <c r="K375" s="60"/>
      <c r="L375" s="60"/>
      <c r="M375" s="78">
        <f t="shared" si="31"/>
        <v>0</v>
      </c>
      <c r="N375" s="147"/>
      <c r="O375" s="77"/>
      <c r="P375" s="60"/>
      <c r="Q375" s="60"/>
      <c r="R375" s="60"/>
      <c r="S375" s="60"/>
      <c r="T375" s="78">
        <f t="shared" si="32"/>
        <v>0</v>
      </c>
      <c r="U375" s="147"/>
      <c r="V375" s="77"/>
      <c r="W375" s="60"/>
      <c r="X375" s="60"/>
      <c r="Y375" s="60"/>
      <c r="Z375" s="60"/>
      <c r="AA375" s="78">
        <f t="shared" si="33"/>
        <v>0</v>
      </c>
      <c r="AB375" s="147"/>
      <c r="AC375" s="77"/>
      <c r="AD375" s="60"/>
      <c r="AE375" s="60"/>
      <c r="AF375" s="60"/>
      <c r="AG375" s="60"/>
      <c r="AH375" s="78">
        <f t="shared" si="34"/>
        <v>0</v>
      </c>
      <c r="AI375" s="147"/>
      <c r="AJ375" s="77"/>
      <c r="AK375" s="60"/>
      <c r="AL375" s="60"/>
      <c r="AM375" s="60"/>
      <c r="AN375" s="60"/>
      <c r="AO375" s="78">
        <f t="shared" si="35"/>
        <v>0</v>
      </c>
    </row>
    <row r="376" spans="1:41" x14ac:dyDescent="0.25">
      <c r="A376" s="70"/>
      <c r="B376" s="58"/>
      <c r="C376" s="58"/>
      <c r="D376" s="58"/>
      <c r="E376" s="58"/>
      <c r="F376" s="72">
        <f t="shared" si="30"/>
        <v>0</v>
      </c>
      <c r="G376" s="151"/>
      <c r="H376" s="77"/>
      <c r="I376" s="60"/>
      <c r="J376" s="60"/>
      <c r="K376" s="60"/>
      <c r="L376" s="60"/>
      <c r="M376" s="78">
        <f t="shared" si="31"/>
        <v>0</v>
      </c>
      <c r="N376" s="147"/>
      <c r="O376" s="77"/>
      <c r="P376" s="60"/>
      <c r="Q376" s="60"/>
      <c r="R376" s="60"/>
      <c r="S376" s="60"/>
      <c r="T376" s="78">
        <f t="shared" si="32"/>
        <v>0</v>
      </c>
      <c r="U376" s="147"/>
      <c r="V376" s="77"/>
      <c r="W376" s="60"/>
      <c r="X376" s="60"/>
      <c r="Y376" s="60"/>
      <c r="Z376" s="60"/>
      <c r="AA376" s="78">
        <f t="shared" si="33"/>
        <v>0</v>
      </c>
      <c r="AB376" s="147"/>
      <c r="AC376" s="77"/>
      <c r="AD376" s="60"/>
      <c r="AE376" s="60"/>
      <c r="AF376" s="60"/>
      <c r="AG376" s="60"/>
      <c r="AH376" s="78">
        <f t="shared" si="34"/>
        <v>0</v>
      </c>
      <c r="AI376" s="147"/>
      <c r="AJ376" s="77"/>
      <c r="AK376" s="60"/>
      <c r="AL376" s="60"/>
      <c r="AM376" s="60"/>
      <c r="AN376" s="60"/>
      <c r="AO376" s="78">
        <f t="shared" si="35"/>
        <v>0</v>
      </c>
    </row>
    <row r="377" spans="1:41" x14ac:dyDescent="0.25">
      <c r="A377" s="70"/>
      <c r="B377" s="58"/>
      <c r="C377" s="58"/>
      <c r="D377" s="58"/>
      <c r="E377" s="58"/>
      <c r="F377" s="72">
        <f t="shared" si="30"/>
        <v>0</v>
      </c>
      <c r="G377" s="151"/>
      <c r="H377" s="77"/>
      <c r="I377" s="60"/>
      <c r="J377" s="60"/>
      <c r="K377" s="60"/>
      <c r="L377" s="60"/>
      <c r="M377" s="78">
        <f t="shared" si="31"/>
        <v>0</v>
      </c>
      <c r="N377" s="147"/>
      <c r="O377" s="77"/>
      <c r="P377" s="60"/>
      <c r="Q377" s="60"/>
      <c r="R377" s="60"/>
      <c r="S377" s="60"/>
      <c r="T377" s="78">
        <f t="shared" si="32"/>
        <v>0</v>
      </c>
      <c r="U377" s="147"/>
      <c r="V377" s="77"/>
      <c r="W377" s="60"/>
      <c r="X377" s="60"/>
      <c r="Y377" s="60"/>
      <c r="Z377" s="60"/>
      <c r="AA377" s="78">
        <f t="shared" si="33"/>
        <v>0</v>
      </c>
      <c r="AB377" s="147"/>
      <c r="AC377" s="77"/>
      <c r="AD377" s="60"/>
      <c r="AE377" s="60"/>
      <c r="AF377" s="60"/>
      <c r="AG377" s="60"/>
      <c r="AH377" s="78">
        <f t="shared" si="34"/>
        <v>0</v>
      </c>
      <c r="AI377" s="147"/>
      <c r="AJ377" s="77"/>
      <c r="AK377" s="60"/>
      <c r="AL377" s="60"/>
      <c r="AM377" s="60"/>
      <c r="AN377" s="60"/>
      <c r="AO377" s="78">
        <f t="shared" si="35"/>
        <v>0</v>
      </c>
    </row>
    <row r="378" spans="1:41" x14ac:dyDescent="0.25">
      <c r="A378" s="70"/>
      <c r="B378" s="58"/>
      <c r="C378" s="58"/>
      <c r="D378" s="58"/>
      <c r="E378" s="58"/>
      <c r="F378" s="72">
        <f t="shared" si="30"/>
        <v>0</v>
      </c>
      <c r="G378" s="151"/>
      <c r="H378" s="77"/>
      <c r="I378" s="60"/>
      <c r="J378" s="60"/>
      <c r="K378" s="60"/>
      <c r="L378" s="60"/>
      <c r="M378" s="78">
        <f t="shared" si="31"/>
        <v>0</v>
      </c>
      <c r="N378" s="147"/>
      <c r="O378" s="77"/>
      <c r="P378" s="60"/>
      <c r="Q378" s="60"/>
      <c r="R378" s="60"/>
      <c r="S378" s="60"/>
      <c r="T378" s="78">
        <f t="shared" si="32"/>
        <v>0</v>
      </c>
      <c r="U378" s="147"/>
      <c r="V378" s="77"/>
      <c r="W378" s="60"/>
      <c r="X378" s="60"/>
      <c r="Y378" s="60"/>
      <c r="Z378" s="60"/>
      <c r="AA378" s="78">
        <f t="shared" si="33"/>
        <v>0</v>
      </c>
      <c r="AB378" s="147"/>
      <c r="AC378" s="77"/>
      <c r="AD378" s="60"/>
      <c r="AE378" s="60"/>
      <c r="AF378" s="60"/>
      <c r="AG378" s="60"/>
      <c r="AH378" s="78">
        <f t="shared" si="34"/>
        <v>0</v>
      </c>
      <c r="AI378" s="147"/>
      <c r="AJ378" s="77"/>
      <c r="AK378" s="60"/>
      <c r="AL378" s="60"/>
      <c r="AM378" s="60"/>
      <c r="AN378" s="60"/>
      <c r="AO378" s="78">
        <f t="shared" si="35"/>
        <v>0</v>
      </c>
    </row>
    <row r="379" spans="1:41" x14ac:dyDescent="0.25">
      <c r="A379" s="70"/>
      <c r="B379" s="58"/>
      <c r="C379" s="58"/>
      <c r="D379" s="58"/>
      <c r="E379" s="58"/>
      <c r="F379" s="72">
        <f t="shared" si="30"/>
        <v>0</v>
      </c>
      <c r="G379" s="151"/>
      <c r="H379" s="77"/>
      <c r="I379" s="60"/>
      <c r="J379" s="60"/>
      <c r="K379" s="60"/>
      <c r="L379" s="60"/>
      <c r="M379" s="78">
        <f t="shared" si="31"/>
        <v>0</v>
      </c>
      <c r="N379" s="147"/>
      <c r="O379" s="77"/>
      <c r="P379" s="60"/>
      <c r="Q379" s="60"/>
      <c r="R379" s="60"/>
      <c r="S379" s="60"/>
      <c r="T379" s="78">
        <f t="shared" si="32"/>
        <v>0</v>
      </c>
      <c r="U379" s="147"/>
      <c r="V379" s="77"/>
      <c r="W379" s="60"/>
      <c r="X379" s="60"/>
      <c r="Y379" s="60"/>
      <c r="Z379" s="60"/>
      <c r="AA379" s="78">
        <f t="shared" si="33"/>
        <v>0</v>
      </c>
      <c r="AB379" s="147"/>
      <c r="AC379" s="77"/>
      <c r="AD379" s="60"/>
      <c r="AE379" s="60"/>
      <c r="AF379" s="60"/>
      <c r="AG379" s="60"/>
      <c r="AH379" s="78">
        <f t="shared" si="34"/>
        <v>0</v>
      </c>
      <c r="AI379" s="147"/>
      <c r="AJ379" s="77"/>
      <c r="AK379" s="60"/>
      <c r="AL379" s="60"/>
      <c r="AM379" s="60"/>
      <c r="AN379" s="60"/>
      <c r="AO379" s="78">
        <f t="shared" si="35"/>
        <v>0</v>
      </c>
    </row>
    <row r="380" spans="1:41" x14ac:dyDescent="0.25">
      <c r="A380" s="70"/>
      <c r="B380" s="58"/>
      <c r="C380" s="58"/>
      <c r="D380" s="58"/>
      <c r="E380" s="58"/>
      <c r="F380" s="72">
        <f t="shared" si="30"/>
        <v>0</v>
      </c>
      <c r="G380" s="151"/>
      <c r="H380" s="77"/>
      <c r="I380" s="60"/>
      <c r="J380" s="60"/>
      <c r="K380" s="60"/>
      <c r="L380" s="60"/>
      <c r="M380" s="78">
        <f t="shared" si="31"/>
        <v>0</v>
      </c>
      <c r="N380" s="147"/>
      <c r="O380" s="77"/>
      <c r="P380" s="60"/>
      <c r="Q380" s="60"/>
      <c r="R380" s="60"/>
      <c r="S380" s="60"/>
      <c r="T380" s="78">
        <f t="shared" si="32"/>
        <v>0</v>
      </c>
      <c r="U380" s="147"/>
      <c r="V380" s="77"/>
      <c r="W380" s="60"/>
      <c r="X380" s="60"/>
      <c r="Y380" s="60"/>
      <c r="Z380" s="60"/>
      <c r="AA380" s="78">
        <f t="shared" si="33"/>
        <v>0</v>
      </c>
      <c r="AB380" s="147"/>
      <c r="AC380" s="77"/>
      <c r="AD380" s="60"/>
      <c r="AE380" s="60"/>
      <c r="AF380" s="60"/>
      <c r="AG380" s="60"/>
      <c r="AH380" s="78">
        <f t="shared" si="34"/>
        <v>0</v>
      </c>
      <c r="AI380" s="147"/>
      <c r="AJ380" s="77"/>
      <c r="AK380" s="60"/>
      <c r="AL380" s="60"/>
      <c r="AM380" s="60"/>
      <c r="AN380" s="60"/>
      <c r="AO380" s="78">
        <f t="shared" si="35"/>
        <v>0</v>
      </c>
    </row>
    <row r="381" spans="1:41" x14ac:dyDescent="0.25">
      <c r="A381" s="70"/>
      <c r="B381" s="58"/>
      <c r="C381" s="58"/>
      <c r="D381" s="58"/>
      <c r="E381" s="58"/>
      <c r="F381" s="72">
        <f t="shared" si="30"/>
        <v>0</v>
      </c>
      <c r="G381" s="151"/>
      <c r="H381" s="77"/>
      <c r="I381" s="60"/>
      <c r="J381" s="60"/>
      <c r="K381" s="60"/>
      <c r="L381" s="60"/>
      <c r="M381" s="78">
        <f t="shared" si="31"/>
        <v>0</v>
      </c>
      <c r="N381" s="147"/>
      <c r="O381" s="77"/>
      <c r="P381" s="60"/>
      <c r="Q381" s="60"/>
      <c r="R381" s="60"/>
      <c r="S381" s="60"/>
      <c r="T381" s="78">
        <f t="shared" si="32"/>
        <v>0</v>
      </c>
      <c r="U381" s="147"/>
      <c r="V381" s="77"/>
      <c r="W381" s="60"/>
      <c r="X381" s="60"/>
      <c r="Y381" s="60"/>
      <c r="Z381" s="60"/>
      <c r="AA381" s="78">
        <f t="shared" si="33"/>
        <v>0</v>
      </c>
      <c r="AB381" s="147"/>
      <c r="AC381" s="77"/>
      <c r="AD381" s="60"/>
      <c r="AE381" s="60"/>
      <c r="AF381" s="60"/>
      <c r="AG381" s="60"/>
      <c r="AH381" s="78">
        <f t="shared" si="34"/>
        <v>0</v>
      </c>
      <c r="AI381" s="147"/>
      <c r="AJ381" s="77"/>
      <c r="AK381" s="60"/>
      <c r="AL381" s="60"/>
      <c r="AM381" s="60"/>
      <c r="AN381" s="60"/>
      <c r="AO381" s="78">
        <f t="shared" si="35"/>
        <v>0</v>
      </c>
    </row>
    <row r="382" spans="1:41" x14ac:dyDescent="0.25">
      <c r="A382" s="70"/>
      <c r="B382" s="58"/>
      <c r="C382" s="58"/>
      <c r="D382" s="58"/>
      <c r="E382" s="58"/>
      <c r="F382" s="72">
        <f t="shared" si="30"/>
        <v>0</v>
      </c>
      <c r="G382" s="151"/>
      <c r="H382" s="77"/>
      <c r="I382" s="60"/>
      <c r="J382" s="60"/>
      <c r="K382" s="60"/>
      <c r="L382" s="60"/>
      <c r="M382" s="78">
        <f t="shared" si="31"/>
        <v>0</v>
      </c>
      <c r="N382" s="147"/>
      <c r="O382" s="77"/>
      <c r="P382" s="60"/>
      <c r="Q382" s="60"/>
      <c r="R382" s="60"/>
      <c r="S382" s="60"/>
      <c r="T382" s="78">
        <f t="shared" si="32"/>
        <v>0</v>
      </c>
      <c r="U382" s="147"/>
      <c r="V382" s="77"/>
      <c r="W382" s="60"/>
      <c r="X382" s="60"/>
      <c r="Y382" s="60"/>
      <c r="Z382" s="60"/>
      <c r="AA382" s="78">
        <f t="shared" si="33"/>
        <v>0</v>
      </c>
      <c r="AB382" s="147"/>
      <c r="AC382" s="77"/>
      <c r="AD382" s="60"/>
      <c r="AE382" s="60"/>
      <c r="AF382" s="60"/>
      <c r="AG382" s="60"/>
      <c r="AH382" s="78">
        <f t="shared" si="34"/>
        <v>0</v>
      </c>
      <c r="AI382" s="147"/>
      <c r="AJ382" s="77"/>
      <c r="AK382" s="60"/>
      <c r="AL382" s="60"/>
      <c r="AM382" s="60"/>
      <c r="AN382" s="60"/>
      <c r="AO382" s="78">
        <f t="shared" si="35"/>
        <v>0</v>
      </c>
    </row>
    <row r="383" spans="1:41" x14ac:dyDescent="0.25">
      <c r="A383" s="70"/>
      <c r="B383" s="58"/>
      <c r="C383" s="58"/>
      <c r="D383" s="58"/>
      <c r="E383" s="58"/>
      <c r="F383" s="72">
        <f t="shared" si="30"/>
        <v>0</v>
      </c>
      <c r="G383" s="151"/>
      <c r="H383" s="77"/>
      <c r="I383" s="60"/>
      <c r="J383" s="60"/>
      <c r="K383" s="60"/>
      <c r="L383" s="60"/>
      <c r="M383" s="78">
        <f t="shared" si="31"/>
        <v>0</v>
      </c>
      <c r="N383" s="147"/>
      <c r="O383" s="77"/>
      <c r="P383" s="60"/>
      <c r="Q383" s="60"/>
      <c r="R383" s="60"/>
      <c r="S383" s="60"/>
      <c r="T383" s="78">
        <f t="shared" si="32"/>
        <v>0</v>
      </c>
      <c r="U383" s="147"/>
      <c r="V383" s="77"/>
      <c r="W383" s="60"/>
      <c r="X383" s="60"/>
      <c r="Y383" s="60"/>
      <c r="Z383" s="60"/>
      <c r="AA383" s="78">
        <f t="shared" si="33"/>
        <v>0</v>
      </c>
      <c r="AB383" s="147"/>
      <c r="AC383" s="77"/>
      <c r="AD383" s="60"/>
      <c r="AE383" s="60"/>
      <c r="AF383" s="60"/>
      <c r="AG383" s="60"/>
      <c r="AH383" s="78">
        <f t="shared" si="34"/>
        <v>0</v>
      </c>
      <c r="AI383" s="147"/>
      <c r="AJ383" s="77"/>
      <c r="AK383" s="60"/>
      <c r="AL383" s="60"/>
      <c r="AM383" s="60"/>
      <c r="AN383" s="60"/>
      <c r="AO383" s="78">
        <f t="shared" si="35"/>
        <v>0</v>
      </c>
    </row>
    <row r="384" spans="1:41" x14ac:dyDescent="0.25">
      <c r="A384" s="70"/>
      <c r="B384" s="58"/>
      <c r="C384" s="58"/>
      <c r="D384" s="58"/>
      <c r="E384" s="58"/>
      <c r="F384" s="72">
        <f t="shared" si="30"/>
        <v>0</v>
      </c>
      <c r="G384" s="151"/>
      <c r="H384" s="77"/>
      <c r="I384" s="60"/>
      <c r="J384" s="60"/>
      <c r="K384" s="60"/>
      <c r="L384" s="60"/>
      <c r="M384" s="78">
        <f t="shared" si="31"/>
        <v>0</v>
      </c>
      <c r="N384" s="147"/>
      <c r="O384" s="77"/>
      <c r="P384" s="60"/>
      <c r="Q384" s="60"/>
      <c r="R384" s="60"/>
      <c r="S384" s="60"/>
      <c r="T384" s="78">
        <f t="shared" si="32"/>
        <v>0</v>
      </c>
      <c r="U384" s="147"/>
      <c r="V384" s="77"/>
      <c r="W384" s="60"/>
      <c r="X384" s="60"/>
      <c r="Y384" s="60"/>
      <c r="Z384" s="60"/>
      <c r="AA384" s="78">
        <f t="shared" si="33"/>
        <v>0</v>
      </c>
      <c r="AB384" s="147"/>
      <c r="AC384" s="77"/>
      <c r="AD384" s="60"/>
      <c r="AE384" s="60"/>
      <c r="AF384" s="60"/>
      <c r="AG384" s="60"/>
      <c r="AH384" s="78">
        <f t="shared" si="34"/>
        <v>0</v>
      </c>
      <c r="AI384" s="147"/>
      <c r="AJ384" s="77"/>
      <c r="AK384" s="60"/>
      <c r="AL384" s="60"/>
      <c r="AM384" s="60"/>
      <c r="AN384" s="60"/>
      <c r="AO384" s="78">
        <f t="shared" si="35"/>
        <v>0</v>
      </c>
    </row>
    <row r="385" spans="1:41" x14ac:dyDescent="0.25">
      <c r="A385" s="70"/>
      <c r="B385" s="58"/>
      <c r="C385" s="58"/>
      <c r="D385" s="58"/>
      <c r="E385" s="58"/>
      <c r="F385" s="72">
        <f t="shared" si="30"/>
        <v>0</v>
      </c>
      <c r="G385" s="151"/>
      <c r="H385" s="77"/>
      <c r="I385" s="60"/>
      <c r="J385" s="60"/>
      <c r="K385" s="60"/>
      <c r="L385" s="60"/>
      <c r="M385" s="78">
        <f t="shared" si="31"/>
        <v>0</v>
      </c>
      <c r="N385" s="147"/>
      <c r="O385" s="77"/>
      <c r="P385" s="60"/>
      <c r="Q385" s="60"/>
      <c r="R385" s="60"/>
      <c r="S385" s="60"/>
      <c r="T385" s="78">
        <f t="shared" si="32"/>
        <v>0</v>
      </c>
      <c r="U385" s="147"/>
      <c r="V385" s="77"/>
      <c r="W385" s="60"/>
      <c r="X385" s="60"/>
      <c r="Y385" s="60"/>
      <c r="Z385" s="60"/>
      <c r="AA385" s="78">
        <f t="shared" si="33"/>
        <v>0</v>
      </c>
      <c r="AB385" s="147"/>
      <c r="AC385" s="77"/>
      <c r="AD385" s="60"/>
      <c r="AE385" s="60"/>
      <c r="AF385" s="60"/>
      <c r="AG385" s="60"/>
      <c r="AH385" s="78">
        <f t="shared" si="34"/>
        <v>0</v>
      </c>
      <c r="AI385" s="147"/>
      <c r="AJ385" s="77"/>
      <c r="AK385" s="60"/>
      <c r="AL385" s="60"/>
      <c r="AM385" s="60"/>
      <c r="AN385" s="60"/>
      <c r="AO385" s="78">
        <f t="shared" si="35"/>
        <v>0</v>
      </c>
    </row>
    <row r="386" spans="1:41" x14ac:dyDescent="0.25">
      <c r="A386" s="70"/>
      <c r="B386" s="58"/>
      <c r="C386" s="58"/>
      <c r="D386" s="58"/>
      <c r="E386" s="58"/>
      <c r="F386" s="72">
        <f t="shared" si="30"/>
        <v>0</v>
      </c>
      <c r="G386" s="151"/>
      <c r="H386" s="77"/>
      <c r="I386" s="60"/>
      <c r="J386" s="60"/>
      <c r="K386" s="60"/>
      <c r="L386" s="60"/>
      <c r="M386" s="78">
        <f t="shared" si="31"/>
        <v>0</v>
      </c>
      <c r="N386" s="147"/>
      <c r="O386" s="77"/>
      <c r="P386" s="60"/>
      <c r="Q386" s="60"/>
      <c r="R386" s="60"/>
      <c r="S386" s="60"/>
      <c r="T386" s="78">
        <f t="shared" si="32"/>
        <v>0</v>
      </c>
      <c r="U386" s="147"/>
      <c r="V386" s="77"/>
      <c r="W386" s="60"/>
      <c r="X386" s="60"/>
      <c r="Y386" s="60"/>
      <c r="Z386" s="60"/>
      <c r="AA386" s="78">
        <f t="shared" si="33"/>
        <v>0</v>
      </c>
      <c r="AB386" s="147"/>
      <c r="AC386" s="77"/>
      <c r="AD386" s="60"/>
      <c r="AE386" s="60"/>
      <c r="AF386" s="60"/>
      <c r="AG386" s="60"/>
      <c r="AH386" s="78">
        <f t="shared" si="34"/>
        <v>0</v>
      </c>
      <c r="AI386" s="147"/>
      <c r="AJ386" s="77"/>
      <c r="AK386" s="60"/>
      <c r="AL386" s="60"/>
      <c r="AM386" s="60"/>
      <c r="AN386" s="60"/>
      <c r="AO386" s="78">
        <f t="shared" si="35"/>
        <v>0</v>
      </c>
    </row>
    <row r="387" spans="1:41" x14ac:dyDescent="0.25">
      <c r="A387" s="70"/>
      <c r="B387" s="58"/>
      <c r="C387" s="58"/>
      <c r="D387" s="58"/>
      <c r="E387" s="58"/>
      <c r="F387" s="72">
        <f t="shared" si="30"/>
        <v>0</v>
      </c>
      <c r="G387" s="151"/>
      <c r="H387" s="77"/>
      <c r="I387" s="60"/>
      <c r="J387" s="60"/>
      <c r="K387" s="60"/>
      <c r="L387" s="60"/>
      <c r="M387" s="78">
        <f t="shared" si="31"/>
        <v>0</v>
      </c>
      <c r="N387" s="147"/>
      <c r="O387" s="77"/>
      <c r="P387" s="60"/>
      <c r="Q387" s="60"/>
      <c r="R387" s="60"/>
      <c r="S387" s="60"/>
      <c r="T387" s="78">
        <f t="shared" si="32"/>
        <v>0</v>
      </c>
      <c r="U387" s="147"/>
      <c r="V387" s="77"/>
      <c r="W387" s="60"/>
      <c r="X387" s="60"/>
      <c r="Y387" s="60"/>
      <c r="Z387" s="60"/>
      <c r="AA387" s="78">
        <f t="shared" si="33"/>
        <v>0</v>
      </c>
      <c r="AB387" s="147"/>
      <c r="AC387" s="77"/>
      <c r="AD387" s="60"/>
      <c r="AE387" s="60"/>
      <c r="AF387" s="60"/>
      <c r="AG387" s="60"/>
      <c r="AH387" s="78">
        <f t="shared" si="34"/>
        <v>0</v>
      </c>
      <c r="AI387" s="147"/>
      <c r="AJ387" s="77"/>
      <c r="AK387" s="60"/>
      <c r="AL387" s="60"/>
      <c r="AM387" s="60"/>
      <c r="AN387" s="60"/>
      <c r="AO387" s="78">
        <f t="shared" si="35"/>
        <v>0</v>
      </c>
    </row>
    <row r="388" spans="1:41" x14ac:dyDescent="0.25">
      <c r="A388" s="70"/>
      <c r="B388" s="58"/>
      <c r="C388" s="58"/>
      <c r="D388" s="58"/>
      <c r="E388" s="58"/>
      <c r="F388" s="72">
        <f t="shared" si="30"/>
        <v>0</v>
      </c>
      <c r="G388" s="151"/>
      <c r="H388" s="77"/>
      <c r="I388" s="60"/>
      <c r="J388" s="60"/>
      <c r="K388" s="60"/>
      <c r="L388" s="60"/>
      <c r="M388" s="78">
        <f t="shared" si="31"/>
        <v>0</v>
      </c>
      <c r="N388" s="147"/>
      <c r="O388" s="77"/>
      <c r="P388" s="60"/>
      <c r="Q388" s="60"/>
      <c r="R388" s="60"/>
      <c r="S388" s="60"/>
      <c r="T388" s="78">
        <f t="shared" si="32"/>
        <v>0</v>
      </c>
      <c r="U388" s="147"/>
      <c r="V388" s="77"/>
      <c r="W388" s="60"/>
      <c r="X388" s="60"/>
      <c r="Y388" s="60"/>
      <c r="Z388" s="60"/>
      <c r="AA388" s="78">
        <f t="shared" si="33"/>
        <v>0</v>
      </c>
      <c r="AB388" s="147"/>
      <c r="AC388" s="77"/>
      <c r="AD388" s="60"/>
      <c r="AE388" s="60"/>
      <c r="AF388" s="60"/>
      <c r="AG388" s="60"/>
      <c r="AH388" s="78">
        <f t="shared" si="34"/>
        <v>0</v>
      </c>
      <c r="AI388" s="147"/>
      <c r="AJ388" s="77"/>
      <c r="AK388" s="60"/>
      <c r="AL388" s="60"/>
      <c r="AM388" s="60"/>
      <c r="AN388" s="60"/>
      <c r="AO388" s="78">
        <f t="shared" si="35"/>
        <v>0</v>
      </c>
    </row>
    <row r="389" spans="1:41" x14ac:dyDescent="0.25">
      <c r="A389" s="70"/>
      <c r="B389" s="58"/>
      <c r="C389" s="58"/>
      <c r="D389" s="58"/>
      <c r="E389" s="58"/>
      <c r="F389" s="72">
        <f t="shared" si="30"/>
        <v>0</v>
      </c>
      <c r="G389" s="151"/>
      <c r="H389" s="77"/>
      <c r="I389" s="60"/>
      <c r="J389" s="60"/>
      <c r="K389" s="60"/>
      <c r="L389" s="60"/>
      <c r="M389" s="78">
        <f t="shared" si="31"/>
        <v>0</v>
      </c>
      <c r="N389" s="147"/>
      <c r="O389" s="77"/>
      <c r="P389" s="60"/>
      <c r="Q389" s="60"/>
      <c r="R389" s="60"/>
      <c r="S389" s="60"/>
      <c r="T389" s="78">
        <f t="shared" si="32"/>
        <v>0</v>
      </c>
      <c r="U389" s="147"/>
      <c r="V389" s="77"/>
      <c r="W389" s="60"/>
      <c r="X389" s="60"/>
      <c r="Y389" s="60"/>
      <c r="Z389" s="60"/>
      <c r="AA389" s="78">
        <f t="shared" si="33"/>
        <v>0</v>
      </c>
      <c r="AB389" s="147"/>
      <c r="AC389" s="77"/>
      <c r="AD389" s="60"/>
      <c r="AE389" s="60"/>
      <c r="AF389" s="60"/>
      <c r="AG389" s="60"/>
      <c r="AH389" s="78">
        <f t="shared" si="34"/>
        <v>0</v>
      </c>
      <c r="AI389" s="147"/>
      <c r="AJ389" s="77"/>
      <c r="AK389" s="60"/>
      <c r="AL389" s="60"/>
      <c r="AM389" s="60"/>
      <c r="AN389" s="60"/>
      <c r="AO389" s="78">
        <f t="shared" si="35"/>
        <v>0</v>
      </c>
    </row>
    <row r="390" spans="1:41" x14ac:dyDescent="0.25">
      <c r="A390" s="70"/>
      <c r="B390" s="58"/>
      <c r="C390" s="58"/>
      <c r="D390" s="58"/>
      <c r="E390" s="58"/>
      <c r="F390" s="72">
        <f t="shared" si="30"/>
        <v>0</v>
      </c>
      <c r="G390" s="151"/>
      <c r="H390" s="77"/>
      <c r="I390" s="60"/>
      <c r="J390" s="60"/>
      <c r="K390" s="60"/>
      <c r="L390" s="60"/>
      <c r="M390" s="78">
        <f t="shared" si="31"/>
        <v>0</v>
      </c>
      <c r="N390" s="147"/>
      <c r="O390" s="77"/>
      <c r="P390" s="60"/>
      <c r="Q390" s="60"/>
      <c r="R390" s="60"/>
      <c r="S390" s="60"/>
      <c r="T390" s="78">
        <f t="shared" si="32"/>
        <v>0</v>
      </c>
      <c r="U390" s="147"/>
      <c r="V390" s="77"/>
      <c r="W390" s="60"/>
      <c r="X390" s="60"/>
      <c r="Y390" s="60"/>
      <c r="Z390" s="60"/>
      <c r="AA390" s="78">
        <f t="shared" si="33"/>
        <v>0</v>
      </c>
      <c r="AB390" s="147"/>
      <c r="AC390" s="77"/>
      <c r="AD390" s="60"/>
      <c r="AE390" s="60"/>
      <c r="AF390" s="60"/>
      <c r="AG390" s="60"/>
      <c r="AH390" s="78">
        <f t="shared" si="34"/>
        <v>0</v>
      </c>
      <c r="AI390" s="147"/>
      <c r="AJ390" s="77"/>
      <c r="AK390" s="60"/>
      <c r="AL390" s="60"/>
      <c r="AM390" s="60"/>
      <c r="AN390" s="60"/>
      <c r="AO390" s="78">
        <f t="shared" si="35"/>
        <v>0</v>
      </c>
    </row>
    <row r="391" spans="1:41" x14ac:dyDescent="0.25">
      <c r="A391" s="70"/>
      <c r="B391" s="58"/>
      <c r="C391" s="58"/>
      <c r="D391" s="58"/>
      <c r="E391" s="58"/>
      <c r="F391" s="72">
        <f t="shared" si="30"/>
        <v>0</v>
      </c>
      <c r="G391" s="151"/>
      <c r="H391" s="77"/>
      <c r="I391" s="60"/>
      <c r="J391" s="60"/>
      <c r="K391" s="60"/>
      <c r="L391" s="60"/>
      <c r="M391" s="78">
        <f t="shared" si="31"/>
        <v>0</v>
      </c>
      <c r="N391" s="147"/>
      <c r="O391" s="77"/>
      <c r="P391" s="60"/>
      <c r="Q391" s="60"/>
      <c r="R391" s="60"/>
      <c r="S391" s="60"/>
      <c r="T391" s="78">
        <f t="shared" si="32"/>
        <v>0</v>
      </c>
      <c r="U391" s="147"/>
      <c r="V391" s="77"/>
      <c r="W391" s="60"/>
      <c r="X391" s="60"/>
      <c r="Y391" s="60"/>
      <c r="Z391" s="60"/>
      <c r="AA391" s="78">
        <f t="shared" si="33"/>
        <v>0</v>
      </c>
      <c r="AB391" s="147"/>
      <c r="AC391" s="77"/>
      <c r="AD391" s="60"/>
      <c r="AE391" s="60"/>
      <c r="AF391" s="60"/>
      <c r="AG391" s="60"/>
      <c r="AH391" s="78">
        <f t="shared" si="34"/>
        <v>0</v>
      </c>
      <c r="AI391" s="147"/>
      <c r="AJ391" s="77"/>
      <c r="AK391" s="60"/>
      <c r="AL391" s="60"/>
      <c r="AM391" s="60"/>
      <c r="AN391" s="60"/>
      <c r="AO391" s="78">
        <f t="shared" si="35"/>
        <v>0</v>
      </c>
    </row>
    <row r="392" spans="1:41" x14ac:dyDescent="0.25">
      <c r="A392" s="70"/>
      <c r="B392" s="58"/>
      <c r="C392" s="58"/>
      <c r="D392" s="58"/>
      <c r="E392" s="58"/>
      <c r="F392" s="72">
        <f t="shared" si="30"/>
        <v>0</v>
      </c>
      <c r="G392" s="151"/>
      <c r="H392" s="77"/>
      <c r="I392" s="60"/>
      <c r="J392" s="60"/>
      <c r="K392" s="60"/>
      <c r="L392" s="60"/>
      <c r="M392" s="78">
        <f t="shared" si="31"/>
        <v>0</v>
      </c>
      <c r="N392" s="147"/>
      <c r="O392" s="77"/>
      <c r="P392" s="60"/>
      <c r="Q392" s="60"/>
      <c r="R392" s="60"/>
      <c r="S392" s="60"/>
      <c r="T392" s="78">
        <f t="shared" si="32"/>
        <v>0</v>
      </c>
      <c r="U392" s="147"/>
      <c r="V392" s="77"/>
      <c r="W392" s="60"/>
      <c r="X392" s="60"/>
      <c r="Y392" s="60"/>
      <c r="Z392" s="60"/>
      <c r="AA392" s="78">
        <f t="shared" si="33"/>
        <v>0</v>
      </c>
      <c r="AB392" s="147"/>
      <c r="AC392" s="77"/>
      <c r="AD392" s="60"/>
      <c r="AE392" s="60"/>
      <c r="AF392" s="60"/>
      <c r="AG392" s="60"/>
      <c r="AH392" s="78">
        <f t="shared" si="34"/>
        <v>0</v>
      </c>
      <c r="AI392" s="147"/>
      <c r="AJ392" s="77"/>
      <c r="AK392" s="60"/>
      <c r="AL392" s="60"/>
      <c r="AM392" s="60"/>
      <c r="AN392" s="60"/>
      <c r="AO392" s="78">
        <f t="shared" si="35"/>
        <v>0</v>
      </c>
    </row>
    <row r="393" spans="1:41" x14ac:dyDescent="0.25">
      <c r="A393" s="70"/>
      <c r="B393" s="58"/>
      <c r="C393" s="58"/>
      <c r="D393" s="58"/>
      <c r="E393" s="58"/>
      <c r="F393" s="72">
        <f t="shared" si="30"/>
        <v>0</v>
      </c>
      <c r="G393" s="151"/>
      <c r="H393" s="77"/>
      <c r="I393" s="60"/>
      <c r="J393" s="60"/>
      <c r="K393" s="60"/>
      <c r="L393" s="60"/>
      <c r="M393" s="78">
        <f t="shared" si="31"/>
        <v>0</v>
      </c>
      <c r="N393" s="147"/>
      <c r="O393" s="77"/>
      <c r="P393" s="60"/>
      <c r="Q393" s="60"/>
      <c r="R393" s="60"/>
      <c r="S393" s="60"/>
      <c r="T393" s="78">
        <f t="shared" si="32"/>
        <v>0</v>
      </c>
      <c r="U393" s="147"/>
      <c r="V393" s="77"/>
      <c r="W393" s="60"/>
      <c r="X393" s="60"/>
      <c r="Y393" s="60"/>
      <c r="Z393" s="60"/>
      <c r="AA393" s="78">
        <f t="shared" si="33"/>
        <v>0</v>
      </c>
      <c r="AB393" s="147"/>
      <c r="AC393" s="77"/>
      <c r="AD393" s="60"/>
      <c r="AE393" s="60"/>
      <c r="AF393" s="60"/>
      <c r="AG393" s="60"/>
      <c r="AH393" s="78">
        <f t="shared" si="34"/>
        <v>0</v>
      </c>
      <c r="AI393" s="147"/>
      <c r="AJ393" s="77"/>
      <c r="AK393" s="60"/>
      <c r="AL393" s="60"/>
      <c r="AM393" s="60"/>
      <c r="AN393" s="60"/>
      <c r="AO393" s="78">
        <f t="shared" si="35"/>
        <v>0</v>
      </c>
    </row>
    <row r="394" spans="1:41" x14ac:dyDescent="0.25">
      <c r="A394" s="70"/>
      <c r="B394" s="58"/>
      <c r="C394" s="58"/>
      <c r="D394" s="58"/>
      <c r="E394" s="58"/>
      <c r="F394" s="72">
        <f t="shared" si="30"/>
        <v>0</v>
      </c>
      <c r="G394" s="151"/>
      <c r="H394" s="77"/>
      <c r="I394" s="60"/>
      <c r="J394" s="60"/>
      <c r="K394" s="60"/>
      <c r="L394" s="60"/>
      <c r="M394" s="78">
        <f t="shared" si="31"/>
        <v>0</v>
      </c>
      <c r="N394" s="147"/>
      <c r="O394" s="77"/>
      <c r="P394" s="60"/>
      <c r="Q394" s="60"/>
      <c r="R394" s="60"/>
      <c r="S394" s="60"/>
      <c r="T394" s="78">
        <f t="shared" si="32"/>
        <v>0</v>
      </c>
      <c r="U394" s="147"/>
      <c r="V394" s="77"/>
      <c r="W394" s="60"/>
      <c r="X394" s="60"/>
      <c r="Y394" s="60"/>
      <c r="Z394" s="60"/>
      <c r="AA394" s="78">
        <f t="shared" si="33"/>
        <v>0</v>
      </c>
      <c r="AB394" s="147"/>
      <c r="AC394" s="77"/>
      <c r="AD394" s="60"/>
      <c r="AE394" s="60"/>
      <c r="AF394" s="60"/>
      <c r="AG394" s="60"/>
      <c r="AH394" s="78">
        <f t="shared" si="34"/>
        <v>0</v>
      </c>
      <c r="AI394" s="147"/>
      <c r="AJ394" s="77"/>
      <c r="AK394" s="60"/>
      <c r="AL394" s="60"/>
      <c r="AM394" s="60"/>
      <c r="AN394" s="60"/>
      <c r="AO394" s="78">
        <f t="shared" si="35"/>
        <v>0</v>
      </c>
    </row>
    <row r="395" spans="1:41" x14ac:dyDescent="0.25">
      <c r="A395" s="70"/>
      <c r="B395" s="58"/>
      <c r="C395" s="58"/>
      <c r="D395" s="58"/>
      <c r="E395" s="58"/>
      <c r="F395" s="72">
        <f t="shared" si="30"/>
        <v>0</v>
      </c>
      <c r="G395" s="151"/>
      <c r="H395" s="77"/>
      <c r="I395" s="60"/>
      <c r="J395" s="60"/>
      <c r="K395" s="60"/>
      <c r="L395" s="60"/>
      <c r="M395" s="78">
        <f t="shared" si="31"/>
        <v>0</v>
      </c>
      <c r="N395" s="147"/>
      <c r="O395" s="77"/>
      <c r="P395" s="60"/>
      <c r="Q395" s="60"/>
      <c r="R395" s="60"/>
      <c r="S395" s="60"/>
      <c r="T395" s="78">
        <f t="shared" si="32"/>
        <v>0</v>
      </c>
      <c r="U395" s="147"/>
      <c r="V395" s="77"/>
      <c r="W395" s="60"/>
      <c r="X395" s="60"/>
      <c r="Y395" s="60"/>
      <c r="Z395" s="60"/>
      <c r="AA395" s="78">
        <f t="shared" si="33"/>
        <v>0</v>
      </c>
      <c r="AB395" s="147"/>
      <c r="AC395" s="77"/>
      <c r="AD395" s="60"/>
      <c r="AE395" s="60"/>
      <c r="AF395" s="60"/>
      <c r="AG395" s="60"/>
      <c r="AH395" s="78">
        <f t="shared" si="34"/>
        <v>0</v>
      </c>
      <c r="AI395" s="147"/>
      <c r="AJ395" s="77"/>
      <c r="AK395" s="60"/>
      <c r="AL395" s="60"/>
      <c r="AM395" s="60"/>
      <c r="AN395" s="60"/>
      <c r="AO395" s="78">
        <f t="shared" si="35"/>
        <v>0</v>
      </c>
    </row>
    <row r="396" spans="1:41" x14ac:dyDescent="0.25">
      <c r="A396" s="70"/>
      <c r="B396" s="58"/>
      <c r="C396" s="58"/>
      <c r="D396" s="58"/>
      <c r="E396" s="58"/>
      <c r="F396" s="72">
        <f t="shared" si="30"/>
        <v>0</v>
      </c>
      <c r="G396" s="151"/>
      <c r="H396" s="77"/>
      <c r="I396" s="60"/>
      <c r="J396" s="60"/>
      <c r="K396" s="60"/>
      <c r="L396" s="60"/>
      <c r="M396" s="78">
        <f t="shared" si="31"/>
        <v>0</v>
      </c>
      <c r="N396" s="147"/>
      <c r="O396" s="77"/>
      <c r="P396" s="60"/>
      <c r="Q396" s="60"/>
      <c r="R396" s="60"/>
      <c r="S396" s="60"/>
      <c r="T396" s="78">
        <f t="shared" si="32"/>
        <v>0</v>
      </c>
      <c r="U396" s="147"/>
      <c r="V396" s="77"/>
      <c r="W396" s="60"/>
      <c r="X396" s="60"/>
      <c r="Y396" s="60"/>
      <c r="Z396" s="60"/>
      <c r="AA396" s="78">
        <f t="shared" si="33"/>
        <v>0</v>
      </c>
      <c r="AB396" s="147"/>
      <c r="AC396" s="77"/>
      <c r="AD396" s="60"/>
      <c r="AE396" s="60"/>
      <c r="AF396" s="60"/>
      <c r="AG396" s="60"/>
      <c r="AH396" s="78">
        <f t="shared" si="34"/>
        <v>0</v>
      </c>
      <c r="AI396" s="147"/>
      <c r="AJ396" s="77"/>
      <c r="AK396" s="60"/>
      <c r="AL396" s="60"/>
      <c r="AM396" s="60"/>
      <c r="AN396" s="60"/>
      <c r="AO396" s="78">
        <f t="shared" si="35"/>
        <v>0</v>
      </c>
    </row>
    <row r="397" spans="1:41" x14ac:dyDescent="0.25">
      <c r="A397" s="70"/>
      <c r="B397" s="58"/>
      <c r="C397" s="58"/>
      <c r="D397" s="58"/>
      <c r="E397" s="58"/>
      <c r="F397" s="72">
        <f t="shared" ref="F397:F460" si="36">SUM(D397:E397)</f>
        <v>0</v>
      </c>
      <c r="G397" s="151"/>
      <c r="H397" s="77"/>
      <c r="I397" s="60"/>
      <c r="J397" s="60"/>
      <c r="K397" s="60"/>
      <c r="L397" s="60"/>
      <c r="M397" s="78">
        <f t="shared" ref="M397:M460" si="37">SUM(K397:L397)</f>
        <v>0</v>
      </c>
      <c r="N397" s="147"/>
      <c r="O397" s="77"/>
      <c r="P397" s="60"/>
      <c r="Q397" s="60"/>
      <c r="R397" s="60"/>
      <c r="S397" s="60"/>
      <c r="T397" s="78">
        <f t="shared" ref="T397:T460" si="38">SUM(R397:S397)</f>
        <v>0</v>
      </c>
      <c r="U397" s="147"/>
      <c r="V397" s="77"/>
      <c r="W397" s="60"/>
      <c r="X397" s="60"/>
      <c r="Y397" s="60"/>
      <c r="Z397" s="60"/>
      <c r="AA397" s="78">
        <f t="shared" ref="AA397:AA460" si="39">SUM(Y397:Z397)</f>
        <v>0</v>
      </c>
      <c r="AB397" s="147"/>
      <c r="AC397" s="77"/>
      <c r="AD397" s="60"/>
      <c r="AE397" s="60"/>
      <c r="AF397" s="60"/>
      <c r="AG397" s="60"/>
      <c r="AH397" s="78">
        <f t="shared" ref="AH397:AH460" si="40">SUM(AF397:AG397)</f>
        <v>0</v>
      </c>
      <c r="AI397" s="147"/>
      <c r="AJ397" s="77"/>
      <c r="AK397" s="60"/>
      <c r="AL397" s="60"/>
      <c r="AM397" s="60"/>
      <c r="AN397" s="60"/>
      <c r="AO397" s="78">
        <f t="shared" ref="AO397:AO460" si="41">SUM(AM397:AN397)</f>
        <v>0</v>
      </c>
    </row>
    <row r="398" spans="1:41" x14ac:dyDescent="0.25">
      <c r="A398" s="70"/>
      <c r="B398" s="58"/>
      <c r="C398" s="58"/>
      <c r="D398" s="58"/>
      <c r="E398" s="58"/>
      <c r="F398" s="72">
        <f t="shared" si="36"/>
        <v>0</v>
      </c>
      <c r="G398" s="151"/>
      <c r="H398" s="77"/>
      <c r="I398" s="60"/>
      <c r="J398" s="60"/>
      <c r="K398" s="60"/>
      <c r="L398" s="60"/>
      <c r="M398" s="78">
        <f t="shared" si="37"/>
        <v>0</v>
      </c>
      <c r="N398" s="147"/>
      <c r="O398" s="77"/>
      <c r="P398" s="60"/>
      <c r="Q398" s="60"/>
      <c r="R398" s="60"/>
      <c r="S398" s="60"/>
      <c r="T398" s="78">
        <f t="shared" si="38"/>
        <v>0</v>
      </c>
      <c r="U398" s="147"/>
      <c r="V398" s="77"/>
      <c r="W398" s="60"/>
      <c r="X398" s="60"/>
      <c r="Y398" s="60"/>
      <c r="Z398" s="60"/>
      <c r="AA398" s="78">
        <f t="shared" si="39"/>
        <v>0</v>
      </c>
      <c r="AB398" s="147"/>
      <c r="AC398" s="77"/>
      <c r="AD398" s="60"/>
      <c r="AE398" s="60"/>
      <c r="AF398" s="60"/>
      <c r="AG398" s="60"/>
      <c r="AH398" s="78">
        <f t="shared" si="40"/>
        <v>0</v>
      </c>
      <c r="AI398" s="147"/>
      <c r="AJ398" s="77"/>
      <c r="AK398" s="60"/>
      <c r="AL398" s="60"/>
      <c r="AM398" s="60"/>
      <c r="AN398" s="60"/>
      <c r="AO398" s="78">
        <f t="shared" si="41"/>
        <v>0</v>
      </c>
    </row>
    <row r="399" spans="1:41" x14ac:dyDescent="0.25">
      <c r="A399" s="70"/>
      <c r="B399" s="58"/>
      <c r="C399" s="58"/>
      <c r="D399" s="58"/>
      <c r="E399" s="58"/>
      <c r="F399" s="72">
        <f t="shared" si="36"/>
        <v>0</v>
      </c>
      <c r="G399" s="151"/>
      <c r="H399" s="77"/>
      <c r="I399" s="60"/>
      <c r="J399" s="60"/>
      <c r="K399" s="60"/>
      <c r="L399" s="60"/>
      <c r="M399" s="78">
        <f t="shared" si="37"/>
        <v>0</v>
      </c>
      <c r="N399" s="147"/>
      <c r="O399" s="77"/>
      <c r="P399" s="60"/>
      <c r="Q399" s="60"/>
      <c r="R399" s="60"/>
      <c r="S399" s="60"/>
      <c r="T399" s="78">
        <f t="shared" si="38"/>
        <v>0</v>
      </c>
      <c r="U399" s="147"/>
      <c r="V399" s="77"/>
      <c r="W399" s="60"/>
      <c r="X399" s="60"/>
      <c r="Y399" s="60"/>
      <c r="Z399" s="60"/>
      <c r="AA399" s="78">
        <f t="shared" si="39"/>
        <v>0</v>
      </c>
      <c r="AB399" s="147"/>
      <c r="AC399" s="77"/>
      <c r="AD399" s="60"/>
      <c r="AE399" s="60"/>
      <c r="AF399" s="60"/>
      <c r="AG399" s="60"/>
      <c r="AH399" s="78">
        <f t="shared" si="40"/>
        <v>0</v>
      </c>
      <c r="AI399" s="147"/>
      <c r="AJ399" s="77"/>
      <c r="AK399" s="60"/>
      <c r="AL399" s="60"/>
      <c r="AM399" s="60"/>
      <c r="AN399" s="60"/>
      <c r="AO399" s="78">
        <f t="shared" si="41"/>
        <v>0</v>
      </c>
    </row>
    <row r="400" spans="1:41" x14ac:dyDescent="0.25">
      <c r="A400" s="70"/>
      <c r="B400" s="58"/>
      <c r="C400" s="58"/>
      <c r="D400" s="58"/>
      <c r="E400" s="58"/>
      <c r="F400" s="72">
        <f t="shared" si="36"/>
        <v>0</v>
      </c>
      <c r="G400" s="151"/>
      <c r="H400" s="77"/>
      <c r="I400" s="60"/>
      <c r="J400" s="60"/>
      <c r="K400" s="60"/>
      <c r="L400" s="60"/>
      <c r="M400" s="78">
        <f t="shared" si="37"/>
        <v>0</v>
      </c>
      <c r="N400" s="147"/>
      <c r="O400" s="77"/>
      <c r="P400" s="60"/>
      <c r="Q400" s="60"/>
      <c r="R400" s="60"/>
      <c r="S400" s="60"/>
      <c r="T400" s="78">
        <f t="shared" si="38"/>
        <v>0</v>
      </c>
      <c r="U400" s="147"/>
      <c r="V400" s="77"/>
      <c r="W400" s="60"/>
      <c r="X400" s="60"/>
      <c r="Y400" s="60"/>
      <c r="Z400" s="60"/>
      <c r="AA400" s="78">
        <f t="shared" si="39"/>
        <v>0</v>
      </c>
      <c r="AB400" s="147"/>
      <c r="AC400" s="77"/>
      <c r="AD400" s="60"/>
      <c r="AE400" s="60"/>
      <c r="AF400" s="60"/>
      <c r="AG400" s="60"/>
      <c r="AH400" s="78">
        <f t="shared" si="40"/>
        <v>0</v>
      </c>
      <c r="AI400" s="147"/>
      <c r="AJ400" s="77"/>
      <c r="AK400" s="60"/>
      <c r="AL400" s="60"/>
      <c r="AM400" s="60"/>
      <c r="AN400" s="60"/>
      <c r="AO400" s="78">
        <f t="shared" si="41"/>
        <v>0</v>
      </c>
    </row>
    <row r="401" spans="1:41" x14ac:dyDescent="0.25">
      <c r="A401" s="70"/>
      <c r="B401" s="58"/>
      <c r="C401" s="58"/>
      <c r="D401" s="58"/>
      <c r="E401" s="58"/>
      <c r="F401" s="72">
        <f t="shared" si="36"/>
        <v>0</v>
      </c>
      <c r="G401" s="151"/>
      <c r="H401" s="77"/>
      <c r="I401" s="60"/>
      <c r="J401" s="60"/>
      <c r="K401" s="60"/>
      <c r="L401" s="60"/>
      <c r="M401" s="78">
        <f t="shared" si="37"/>
        <v>0</v>
      </c>
      <c r="N401" s="147"/>
      <c r="O401" s="77"/>
      <c r="P401" s="60"/>
      <c r="Q401" s="60"/>
      <c r="R401" s="60"/>
      <c r="S401" s="60"/>
      <c r="T401" s="78">
        <f t="shared" si="38"/>
        <v>0</v>
      </c>
      <c r="U401" s="147"/>
      <c r="V401" s="77"/>
      <c r="W401" s="60"/>
      <c r="X401" s="60"/>
      <c r="Y401" s="60"/>
      <c r="Z401" s="60"/>
      <c r="AA401" s="78">
        <f t="shared" si="39"/>
        <v>0</v>
      </c>
      <c r="AB401" s="147"/>
      <c r="AC401" s="77"/>
      <c r="AD401" s="60"/>
      <c r="AE401" s="60"/>
      <c r="AF401" s="60"/>
      <c r="AG401" s="60"/>
      <c r="AH401" s="78">
        <f t="shared" si="40"/>
        <v>0</v>
      </c>
      <c r="AI401" s="147"/>
      <c r="AJ401" s="77"/>
      <c r="AK401" s="60"/>
      <c r="AL401" s="60"/>
      <c r="AM401" s="60"/>
      <c r="AN401" s="60"/>
      <c r="AO401" s="78">
        <f t="shared" si="41"/>
        <v>0</v>
      </c>
    </row>
    <row r="402" spans="1:41" x14ac:dyDescent="0.25">
      <c r="A402" s="70"/>
      <c r="B402" s="58"/>
      <c r="C402" s="58"/>
      <c r="D402" s="58"/>
      <c r="E402" s="58"/>
      <c r="F402" s="72">
        <f t="shared" si="36"/>
        <v>0</v>
      </c>
      <c r="G402" s="151"/>
      <c r="H402" s="77"/>
      <c r="I402" s="60"/>
      <c r="J402" s="60"/>
      <c r="K402" s="60"/>
      <c r="L402" s="60"/>
      <c r="M402" s="78">
        <f t="shared" si="37"/>
        <v>0</v>
      </c>
      <c r="N402" s="147"/>
      <c r="O402" s="77"/>
      <c r="P402" s="60"/>
      <c r="Q402" s="60"/>
      <c r="R402" s="60"/>
      <c r="S402" s="60"/>
      <c r="T402" s="78">
        <f t="shared" si="38"/>
        <v>0</v>
      </c>
      <c r="U402" s="147"/>
      <c r="V402" s="77"/>
      <c r="W402" s="60"/>
      <c r="X402" s="60"/>
      <c r="Y402" s="60"/>
      <c r="Z402" s="60"/>
      <c r="AA402" s="78">
        <f t="shared" si="39"/>
        <v>0</v>
      </c>
      <c r="AB402" s="147"/>
      <c r="AC402" s="77"/>
      <c r="AD402" s="60"/>
      <c r="AE402" s="60"/>
      <c r="AF402" s="60"/>
      <c r="AG402" s="60"/>
      <c r="AH402" s="78">
        <f t="shared" si="40"/>
        <v>0</v>
      </c>
      <c r="AI402" s="147"/>
      <c r="AJ402" s="77"/>
      <c r="AK402" s="60"/>
      <c r="AL402" s="60"/>
      <c r="AM402" s="60"/>
      <c r="AN402" s="60"/>
      <c r="AO402" s="78">
        <f t="shared" si="41"/>
        <v>0</v>
      </c>
    </row>
    <row r="403" spans="1:41" x14ac:dyDescent="0.25">
      <c r="A403" s="70"/>
      <c r="B403" s="58"/>
      <c r="C403" s="58"/>
      <c r="D403" s="58"/>
      <c r="E403" s="58"/>
      <c r="F403" s="72">
        <f t="shared" si="36"/>
        <v>0</v>
      </c>
      <c r="G403" s="151"/>
      <c r="H403" s="77"/>
      <c r="I403" s="60"/>
      <c r="J403" s="60"/>
      <c r="K403" s="60"/>
      <c r="L403" s="60"/>
      <c r="M403" s="78">
        <f t="shared" si="37"/>
        <v>0</v>
      </c>
      <c r="N403" s="147"/>
      <c r="O403" s="77"/>
      <c r="P403" s="60"/>
      <c r="Q403" s="60"/>
      <c r="R403" s="60"/>
      <c r="S403" s="60"/>
      <c r="T403" s="78">
        <f t="shared" si="38"/>
        <v>0</v>
      </c>
      <c r="U403" s="147"/>
      <c r="V403" s="77"/>
      <c r="W403" s="60"/>
      <c r="X403" s="60"/>
      <c r="Y403" s="60"/>
      <c r="Z403" s="60"/>
      <c r="AA403" s="78">
        <f t="shared" si="39"/>
        <v>0</v>
      </c>
      <c r="AB403" s="147"/>
      <c r="AC403" s="77"/>
      <c r="AD403" s="60"/>
      <c r="AE403" s="60"/>
      <c r="AF403" s="60"/>
      <c r="AG403" s="60"/>
      <c r="AH403" s="78">
        <f t="shared" si="40"/>
        <v>0</v>
      </c>
      <c r="AI403" s="147"/>
      <c r="AJ403" s="77"/>
      <c r="AK403" s="60"/>
      <c r="AL403" s="60"/>
      <c r="AM403" s="60"/>
      <c r="AN403" s="60"/>
      <c r="AO403" s="78">
        <f t="shared" si="41"/>
        <v>0</v>
      </c>
    </row>
    <row r="404" spans="1:41" x14ac:dyDescent="0.25">
      <c r="A404" s="70"/>
      <c r="B404" s="58"/>
      <c r="C404" s="58"/>
      <c r="D404" s="58"/>
      <c r="E404" s="58"/>
      <c r="F404" s="72">
        <f t="shared" si="36"/>
        <v>0</v>
      </c>
      <c r="G404" s="151"/>
      <c r="H404" s="77"/>
      <c r="I404" s="60"/>
      <c r="J404" s="60"/>
      <c r="K404" s="60"/>
      <c r="L404" s="60"/>
      <c r="M404" s="78">
        <f t="shared" si="37"/>
        <v>0</v>
      </c>
      <c r="N404" s="147"/>
      <c r="O404" s="77"/>
      <c r="P404" s="60"/>
      <c r="Q404" s="60"/>
      <c r="R404" s="60"/>
      <c r="S404" s="60"/>
      <c r="T404" s="78">
        <f t="shared" si="38"/>
        <v>0</v>
      </c>
      <c r="U404" s="147"/>
      <c r="V404" s="77"/>
      <c r="W404" s="60"/>
      <c r="X404" s="60"/>
      <c r="Y404" s="60"/>
      <c r="Z404" s="60"/>
      <c r="AA404" s="78">
        <f t="shared" si="39"/>
        <v>0</v>
      </c>
      <c r="AB404" s="147"/>
      <c r="AC404" s="77"/>
      <c r="AD404" s="60"/>
      <c r="AE404" s="60"/>
      <c r="AF404" s="60"/>
      <c r="AG404" s="60"/>
      <c r="AH404" s="78">
        <f t="shared" si="40"/>
        <v>0</v>
      </c>
      <c r="AI404" s="147"/>
      <c r="AJ404" s="77"/>
      <c r="AK404" s="60"/>
      <c r="AL404" s="60"/>
      <c r="AM404" s="60"/>
      <c r="AN404" s="60"/>
      <c r="AO404" s="78">
        <f t="shared" si="41"/>
        <v>0</v>
      </c>
    </row>
    <row r="405" spans="1:41" x14ac:dyDescent="0.25">
      <c r="A405" s="70"/>
      <c r="B405" s="58"/>
      <c r="C405" s="58"/>
      <c r="D405" s="58"/>
      <c r="E405" s="58"/>
      <c r="F405" s="72">
        <f t="shared" si="36"/>
        <v>0</v>
      </c>
      <c r="G405" s="151"/>
      <c r="H405" s="77"/>
      <c r="I405" s="60"/>
      <c r="J405" s="60"/>
      <c r="K405" s="60"/>
      <c r="L405" s="60"/>
      <c r="M405" s="78">
        <f t="shared" si="37"/>
        <v>0</v>
      </c>
      <c r="N405" s="147"/>
      <c r="O405" s="77"/>
      <c r="P405" s="60"/>
      <c r="Q405" s="60"/>
      <c r="R405" s="60"/>
      <c r="S405" s="60"/>
      <c r="T405" s="78">
        <f t="shared" si="38"/>
        <v>0</v>
      </c>
      <c r="U405" s="147"/>
      <c r="V405" s="77"/>
      <c r="W405" s="60"/>
      <c r="X405" s="60"/>
      <c r="Y405" s="60"/>
      <c r="Z405" s="60"/>
      <c r="AA405" s="78">
        <f t="shared" si="39"/>
        <v>0</v>
      </c>
      <c r="AB405" s="147"/>
      <c r="AC405" s="77"/>
      <c r="AD405" s="60"/>
      <c r="AE405" s="60"/>
      <c r="AF405" s="60"/>
      <c r="AG405" s="60"/>
      <c r="AH405" s="78">
        <f t="shared" si="40"/>
        <v>0</v>
      </c>
      <c r="AI405" s="147"/>
      <c r="AJ405" s="77"/>
      <c r="AK405" s="60"/>
      <c r="AL405" s="60"/>
      <c r="AM405" s="60"/>
      <c r="AN405" s="60"/>
      <c r="AO405" s="78">
        <f t="shared" si="41"/>
        <v>0</v>
      </c>
    </row>
    <row r="406" spans="1:41" x14ac:dyDescent="0.25">
      <c r="A406" s="70"/>
      <c r="B406" s="58"/>
      <c r="C406" s="58"/>
      <c r="D406" s="58"/>
      <c r="E406" s="58"/>
      <c r="F406" s="72">
        <f t="shared" si="36"/>
        <v>0</v>
      </c>
      <c r="G406" s="151"/>
      <c r="H406" s="77"/>
      <c r="I406" s="60"/>
      <c r="J406" s="60"/>
      <c r="K406" s="60"/>
      <c r="L406" s="60"/>
      <c r="M406" s="78">
        <f t="shared" si="37"/>
        <v>0</v>
      </c>
      <c r="N406" s="147"/>
      <c r="O406" s="77"/>
      <c r="P406" s="60"/>
      <c r="Q406" s="60"/>
      <c r="R406" s="60"/>
      <c r="S406" s="60"/>
      <c r="T406" s="78">
        <f t="shared" si="38"/>
        <v>0</v>
      </c>
      <c r="U406" s="147"/>
      <c r="V406" s="77"/>
      <c r="W406" s="60"/>
      <c r="X406" s="60"/>
      <c r="Y406" s="60"/>
      <c r="Z406" s="60"/>
      <c r="AA406" s="78">
        <f t="shared" si="39"/>
        <v>0</v>
      </c>
      <c r="AB406" s="147"/>
      <c r="AC406" s="77"/>
      <c r="AD406" s="60"/>
      <c r="AE406" s="60"/>
      <c r="AF406" s="60"/>
      <c r="AG406" s="60"/>
      <c r="AH406" s="78">
        <f t="shared" si="40"/>
        <v>0</v>
      </c>
      <c r="AI406" s="147"/>
      <c r="AJ406" s="77"/>
      <c r="AK406" s="60"/>
      <c r="AL406" s="60"/>
      <c r="AM406" s="60"/>
      <c r="AN406" s="60"/>
      <c r="AO406" s="78">
        <f t="shared" si="41"/>
        <v>0</v>
      </c>
    </row>
    <row r="407" spans="1:41" x14ac:dyDescent="0.25">
      <c r="A407" s="70"/>
      <c r="B407" s="58"/>
      <c r="C407" s="58"/>
      <c r="D407" s="58"/>
      <c r="E407" s="58"/>
      <c r="F407" s="72">
        <f t="shared" si="36"/>
        <v>0</v>
      </c>
      <c r="G407" s="151"/>
      <c r="H407" s="77"/>
      <c r="I407" s="60"/>
      <c r="J407" s="60"/>
      <c r="K407" s="60"/>
      <c r="L407" s="60"/>
      <c r="M407" s="78">
        <f t="shared" si="37"/>
        <v>0</v>
      </c>
      <c r="N407" s="147"/>
      <c r="O407" s="77"/>
      <c r="P407" s="60"/>
      <c r="Q407" s="60"/>
      <c r="R407" s="60"/>
      <c r="S407" s="60"/>
      <c r="T407" s="78">
        <f t="shared" si="38"/>
        <v>0</v>
      </c>
      <c r="U407" s="147"/>
      <c r="V407" s="77"/>
      <c r="W407" s="60"/>
      <c r="X407" s="60"/>
      <c r="Y407" s="60"/>
      <c r="Z407" s="60"/>
      <c r="AA407" s="78">
        <f t="shared" si="39"/>
        <v>0</v>
      </c>
      <c r="AB407" s="147"/>
      <c r="AC407" s="77"/>
      <c r="AD407" s="60"/>
      <c r="AE407" s="60"/>
      <c r="AF407" s="60"/>
      <c r="AG407" s="60"/>
      <c r="AH407" s="78">
        <f t="shared" si="40"/>
        <v>0</v>
      </c>
      <c r="AI407" s="147"/>
      <c r="AJ407" s="77"/>
      <c r="AK407" s="60"/>
      <c r="AL407" s="60"/>
      <c r="AM407" s="60"/>
      <c r="AN407" s="60"/>
      <c r="AO407" s="78">
        <f t="shared" si="41"/>
        <v>0</v>
      </c>
    </row>
    <row r="408" spans="1:41" x14ac:dyDescent="0.25">
      <c r="A408" s="70"/>
      <c r="B408" s="58"/>
      <c r="C408" s="58"/>
      <c r="D408" s="58"/>
      <c r="E408" s="58"/>
      <c r="F408" s="72">
        <f t="shared" si="36"/>
        <v>0</v>
      </c>
      <c r="G408" s="151"/>
      <c r="H408" s="77"/>
      <c r="I408" s="60"/>
      <c r="J408" s="60"/>
      <c r="K408" s="60"/>
      <c r="L408" s="60"/>
      <c r="M408" s="78">
        <f t="shared" si="37"/>
        <v>0</v>
      </c>
      <c r="N408" s="147"/>
      <c r="O408" s="77"/>
      <c r="P408" s="60"/>
      <c r="Q408" s="60"/>
      <c r="R408" s="60"/>
      <c r="S408" s="60"/>
      <c r="T408" s="78">
        <f t="shared" si="38"/>
        <v>0</v>
      </c>
      <c r="U408" s="147"/>
      <c r="V408" s="77"/>
      <c r="W408" s="60"/>
      <c r="X408" s="60"/>
      <c r="Y408" s="60"/>
      <c r="Z408" s="60"/>
      <c r="AA408" s="78">
        <f t="shared" si="39"/>
        <v>0</v>
      </c>
      <c r="AB408" s="147"/>
      <c r="AC408" s="77"/>
      <c r="AD408" s="60"/>
      <c r="AE408" s="60"/>
      <c r="AF408" s="60"/>
      <c r="AG408" s="60"/>
      <c r="AH408" s="78">
        <f t="shared" si="40"/>
        <v>0</v>
      </c>
      <c r="AI408" s="147"/>
      <c r="AJ408" s="77"/>
      <c r="AK408" s="60"/>
      <c r="AL408" s="60"/>
      <c r="AM408" s="60"/>
      <c r="AN408" s="60"/>
      <c r="AO408" s="78">
        <f t="shared" si="41"/>
        <v>0</v>
      </c>
    </row>
    <row r="409" spans="1:41" x14ac:dyDescent="0.25">
      <c r="A409" s="70"/>
      <c r="B409" s="58"/>
      <c r="C409" s="58"/>
      <c r="D409" s="58"/>
      <c r="E409" s="58"/>
      <c r="F409" s="72">
        <f t="shared" si="36"/>
        <v>0</v>
      </c>
      <c r="G409" s="151"/>
      <c r="H409" s="77"/>
      <c r="I409" s="60"/>
      <c r="J409" s="60"/>
      <c r="K409" s="60"/>
      <c r="L409" s="60"/>
      <c r="M409" s="78">
        <f t="shared" si="37"/>
        <v>0</v>
      </c>
      <c r="N409" s="147"/>
      <c r="O409" s="77"/>
      <c r="P409" s="60"/>
      <c r="Q409" s="60"/>
      <c r="R409" s="60"/>
      <c r="S409" s="60"/>
      <c r="T409" s="78">
        <f t="shared" si="38"/>
        <v>0</v>
      </c>
      <c r="U409" s="147"/>
      <c r="V409" s="77"/>
      <c r="W409" s="60"/>
      <c r="X409" s="60"/>
      <c r="Y409" s="60"/>
      <c r="Z409" s="60"/>
      <c r="AA409" s="78">
        <f t="shared" si="39"/>
        <v>0</v>
      </c>
      <c r="AB409" s="147"/>
      <c r="AC409" s="77"/>
      <c r="AD409" s="60"/>
      <c r="AE409" s="60"/>
      <c r="AF409" s="60"/>
      <c r="AG409" s="60"/>
      <c r="AH409" s="78">
        <f t="shared" si="40"/>
        <v>0</v>
      </c>
      <c r="AI409" s="147"/>
      <c r="AJ409" s="77"/>
      <c r="AK409" s="60"/>
      <c r="AL409" s="60"/>
      <c r="AM409" s="60"/>
      <c r="AN409" s="60"/>
      <c r="AO409" s="78">
        <f t="shared" si="41"/>
        <v>0</v>
      </c>
    </row>
    <row r="410" spans="1:41" x14ac:dyDescent="0.25">
      <c r="A410" s="70"/>
      <c r="B410" s="58"/>
      <c r="C410" s="58"/>
      <c r="D410" s="58"/>
      <c r="E410" s="58"/>
      <c r="F410" s="72">
        <f t="shared" si="36"/>
        <v>0</v>
      </c>
      <c r="G410" s="151"/>
      <c r="H410" s="77"/>
      <c r="I410" s="60"/>
      <c r="J410" s="60"/>
      <c r="K410" s="60"/>
      <c r="L410" s="60"/>
      <c r="M410" s="78">
        <f t="shared" si="37"/>
        <v>0</v>
      </c>
      <c r="N410" s="147"/>
      <c r="O410" s="77"/>
      <c r="P410" s="60"/>
      <c r="Q410" s="60"/>
      <c r="R410" s="60"/>
      <c r="S410" s="60"/>
      <c r="T410" s="78">
        <f t="shared" si="38"/>
        <v>0</v>
      </c>
      <c r="U410" s="147"/>
      <c r="V410" s="77"/>
      <c r="W410" s="60"/>
      <c r="X410" s="60"/>
      <c r="Y410" s="60"/>
      <c r="Z410" s="60"/>
      <c r="AA410" s="78">
        <f t="shared" si="39"/>
        <v>0</v>
      </c>
      <c r="AB410" s="147"/>
      <c r="AC410" s="77"/>
      <c r="AD410" s="60"/>
      <c r="AE410" s="60"/>
      <c r="AF410" s="60"/>
      <c r="AG410" s="60"/>
      <c r="AH410" s="78">
        <f t="shared" si="40"/>
        <v>0</v>
      </c>
      <c r="AI410" s="147"/>
      <c r="AJ410" s="77"/>
      <c r="AK410" s="60"/>
      <c r="AL410" s="60"/>
      <c r="AM410" s="60"/>
      <c r="AN410" s="60"/>
      <c r="AO410" s="78">
        <f t="shared" si="41"/>
        <v>0</v>
      </c>
    </row>
    <row r="411" spans="1:41" x14ac:dyDescent="0.25">
      <c r="A411" s="70"/>
      <c r="B411" s="58"/>
      <c r="C411" s="58"/>
      <c r="D411" s="58"/>
      <c r="E411" s="58"/>
      <c r="F411" s="72">
        <f t="shared" si="36"/>
        <v>0</v>
      </c>
      <c r="G411" s="151"/>
      <c r="H411" s="77"/>
      <c r="I411" s="60"/>
      <c r="J411" s="60"/>
      <c r="K411" s="60"/>
      <c r="L411" s="60"/>
      <c r="M411" s="78">
        <f t="shared" si="37"/>
        <v>0</v>
      </c>
      <c r="N411" s="147"/>
      <c r="O411" s="77"/>
      <c r="P411" s="60"/>
      <c r="Q411" s="60"/>
      <c r="R411" s="60"/>
      <c r="S411" s="60"/>
      <c r="T411" s="78">
        <f t="shared" si="38"/>
        <v>0</v>
      </c>
      <c r="U411" s="147"/>
      <c r="V411" s="77"/>
      <c r="W411" s="60"/>
      <c r="X411" s="60"/>
      <c r="Y411" s="60"/>
      <c r="Z411" s="60"/>
      <c r="AA411" s="78">
        <f t="shared" si="39"/>
        <v>0</v>
      </c>
      <c r="AB411" s="147"/>
      <c r="AC411" s="77"/>
      <c r="AD411" s="60"/>
      <c r="AE411" s="60"/>
      <c r="AF411" s="60"/>
      <c r="AG411" s="60"/>
      <c r="AH411" s="78">
        <f t="shared" si="40"/>
        <v>0</v>
      </c>
      <c r="AI411" s="147"/>
      <c r="AJ411" s="77"/>
      <c r="AK411" s="60"/>
      <c r="AL411" s="60"/>
      <c r="AM411" s="60"/>
      <c r="AN411" s="60"/>
      <c r="AO411" s="78">
        <f t="shared" si="41"/>
        <v>0</v>
      </c>
    </row>
    <row r="412" spans="1:41" x14ac:dyDescent="0.25">
      <c r="A412" s="70"/>
      <c r="B412" s="58"/>
      <c r="C412" s="58"/>
      <c r="D412" s="58"/>
      <c r="E412" s="58"/>
      <c r="F412" s="72">
        <f t="shared" si="36"/>
        <v>0</v>
      </c>
      <c r="G412" s="151"/>
      <c r="H412" s="77"/>
      <c r="I412" s="60"/>
      <c r="J412" s="60"/>
      <c r="K412" s="60"/>
      <c r="L412" s="60"/>
      <c r="M412" s="78">
        <f t="shared" si="37"/>
        <v>0</v>
      </c>
      <c r="N412" s="147"/>
      <c r="O412" s="77"/>
      <c r="P412" s="60"/>
      <c r="Q412" s="60"/>
      <c r="R412" s="60"/>
      <c r="S412" s="60"/>
      <c r="T412" s="78">
        <f t="shared" si="38"/>
        <v>0</v>
      </c>
      <c r="U412" s="147"/>
      <c r="V412" s="77"/>
      <c r="W412" s="60"/>
      <c r="X412" s="60"/>
      <c r="Y412" s="60"/>
      <c r="Z412" s="60"/>
      <c r="AA412" s="78">
        <f t="shared" si="39"/>
        <v>0</v>
      </c>
      <c r="AB412" s="147"/>
      <c r="AC412" s="77"/>
      <c r="AD412" s="60"/>
      <c r="AE412" s="60"/>
      <c r="AF412" s="60"/>
      <c r="AG412" s="60"/>
      <c r="AH412" s="78">
        <f t="shared" si="40"/>
        <v>0</v>
      </c>
      <c r="AI412" s="147"/>
      <c r="AJ412" s="77"/>
      <c r="AK412" s="60"/>
      <c r="AL412" s="60"/>
      <c r="AM412" s="60"/>
      <c r="AN412" s="60"/>
      <c r="AO412" s="78">
        <f t="shared" si="41"/>
        <v>0</v>
      </c>
    </row>
    <row r="413" spans="1:41" x14ac:dyDescent="0.25">
      <c r="A413" s="70"/>
      <c r="B413" s="58"/>
      <c r="C413" s="58"/>
      <c r="D413" s="58"/>
      <c r="E413" s="58"/>
      <c r="F413" s="72">
        <f t="shared" si="36"/>
        <v>0</v>
      </c>
      <c r="G413" s="151"/>
      <c r="H413" s="77"/>
      <c r="I413" s="60"/>
      <c r="J413" s="60"/>
      <c r="K413" s="60"/>
      <c r="L413" s="60"/>
      <c r="M413" s="78">
        <f t="shared" si="37"/>
        <v>0</v>
      </c>
      <c r="N413" s="147"/>
      <c r="O413" s="77"/>
      <c r="P413" s="60"/>
      <c r="Q413" s="60"/>
      <c r="R413" s="60"/>
      <c r="S413" s="60"/>
      <c r="T413" s="78">
        <f t="shared" si="38"/>
        <v>0</v>
      </c>
      <c r="U413" s="147"/>
      <c r="V413" s="77"/>
      <c r="W413" s="60"/>
      <c r="X413" s="60"/>
      <c r="Y413" s="60"/>
      <c r="Z413" s="60"/>
      <c r="AA413" s="78">
        <f t="shared" si="39"/>
        <v>0</v>
      </c>
      <c r="AB413" s="147"/>
      <c r="AC413" s="77"/>
      <c r="AD413" s="60"/>
      <c r="AE413" s="60"/>
      <c r="AF413" s="60"/>
      <c r="AG413" s="60"/>
      <c r="AH413" s="78">
        <f t="shared" si="40"/>
        <v>0</v>
      </c>
      <c r="AI413" s="147"/>
      <c r="AJ413" s="77"/>
      <c r="AK413" s="60"/>
      <c r="AL413" s="60"/>
      <c r="AM413" s="60"/>
      <c r="AN413" s="60"/>
      <c r="AO413" s="78">
        <f t="shared" si="41"/>
        <v>0</v>
      </c>
    </row>
    <row r="414" spans="1:41" x14ac:dyDescent="0.25">
      <c r="A414" s="70"/>
      <c r="B414" s="58"/>
      <c r="C414" s="58"/>
      <c r="D414" s="58"/>
      <c r="E414" s="58"/>
      <c r="F414" s="72">
        <f t="shared" si="36"/>
        <v>0</v>
      </c>
      <c r="G414" s="151"/>
      <c r="H414" s="77"/>
      <c r="I414" s="60"/>
      <c r="J414" s="60"/>
      <c r="K414" s="60"/>
      <c r="L414" s="60"/>
      <c r="M414" s="78">
        <f t="shared" si="37"/>
        <v>0</v>
      </c>
      <c r="N414" s="147"/>
      <c r="O414" s="77"/>
      <c r="P414" s="60"/>
      <c r="Q414" s="60"/>
      <c r="R414" s="60"/>
      <c r="S414" s="60"/>
      <c r="T414" s="78">
        <f t="shared" si="38"/>
        <v>0</v>
      </c>
      <c r="U414" s="147"/>
      <c r="V414" s="77"/>
      <c r="W414" s="60"/>
      <c r="X414" s="60"/>
      <c r="Y414" s="60"/>
      <c r="Z414" s="60"/>
      <c r="AA414" s="78">
        <f t="shared" si="39"/>
        <v>0</v>
      </c>
      <c r="AB414" s="147"/>
      <c r="AC414" s="77"/>
      <c r="AD414" s="60"/>
      <c r="AE414" s="60"/>
      <c r="AF414" s="60"/>
      <c r="AG414" s="60"/>
      <c r="AH414" s="78">
        <f t="shared" si="40"/>
        <v>0</v>
      </c>
      <c r="AI414" s="147"/>
      <c r="AJ414" s="77"/>
      <c r="AK414" s="60"/>
      <c r="AL414" s="60"/>
      <c r="AM414" s="60"/>
      <c r="AN414" s="60"/>
      <c r="AO414" s="78">
        <f t="shared" si="41"/>
        <v>0</v>
      </c>
    </row>
    <row r="415" spans="1:41" x14ac:dyDescent="0.25">
      <c r="A415" s="70"/>
      <c r="B415" s="58"/>
      <c r="C415" s="58"/>
      <c r="D415" s="58"/>
      <c r="E415" s="58"/>
      <c r="F415" s="72">
        <f t="shared" si="36"/>
        <v>0</v>
      </c>
      <c r="G415" s="151"/>
      <c r="H415" s="77"/>
      <c r="I415" s="60"/>
      <c r="J415" s="60"/>
      <c r="K415" s="60"/>
      <c r="L415" s="60"/>
      <c r="M415" s="78">
        <f t="shared" si="37"/>
        <v>0</v>
      </c>
      <c r="N415" s="147"/>
      <c r="O415" s="77"/>
      <c r="P415" s="60"/>
      <c r="Q415" s="60"/>
      <c r="R415" s="60"/>
      <c r="S415" s="60"/>
      <c r="T415" s="78">
        <f t="shared" si="38"/>
        <v>0</v>
      </c>
      <c r="U415" s="147"/>
      <c r="V415" s="77"/>
      <c r="W415" s="60"/>
      <c r="X415" s="60"/>
      <c r="Y415" s="60"/>
      <c r="Z415" s="60"/>
      <c r="AA415" s="78">
        <f t="shared" si="39"/>
        <v>0</v>
      </c>
      <c r="AB415" s="147"/>
      <c r="AC415" s="77"/>
      <c r="AD415" s="60"/>
      <c r="AE415" s="60"/>
      <c r="AF415" s="60"/>
      <c r="AG415" s="60"/>
      <c r="AH415" s="78">
        <f t="shared" si="40"/>
        <v>0</v>
      </c>
      <c r="AI415" s="147"/>
      <c r="AJ415" s="77"/>
      <c r="AK415" s="60"/>
      <c r="AL415" s="60"/>
      <c r="AM415" s="60"/>
      <c r="AN415" s="60"/>
      <c r="AO415" s="78">
        <f t="shared" si="41"/>
        <v>0</v>
      </c>
    </row>
    <row r="416" spans="1:41" x14ac:dyDescent="0.25">
      <c r="A416" s="70"/>
      <c r="B416" s="58"/>
      <c r="C416" s="58"/>
      <c r="D416" s="58"/>
      <c r="E416" s="58"/>
      <c r="F416" s="72">
        <f t="shared" si="36"/>
        <v>0</v>
      </c>
      <c r="G416" s="151"/>
      <c r="H416" s="77"/>
      <c r="I416" s="60"/>
      <c r="J416" s="60"/>
      <c r="K416" s="60"/>
      <c r="L416" s="60"/>
      <c r="M416" s="78">
        <f t="shared" si="37"/>
        <v>0</v>
      </c>
      <c r="N416" s="147"/>
      <c r="O416" s="77"/>
      <c r="P416" s="60"/>
      <c r="Q416" s="60"/>
      <c r="R416" s="60"/>
      <c r="S416" s="60"/>
      <c r="T416" s="78">
        <f t="shared" si="38"/>
        <v>0</v>
      </c>
      <c r="U416" s="147"/>
      <c r="V416" s="77"/>
      <c r="W416" s="60"/>
      <c r="X416" s="60"/>
      <c r="Y416" s="60"/>
      <c r="Z416" s="60"/>
      <c r="AA416" s="78">
        <f t="shared" si="39"/>
        <v>0</v>
      </c>
      <c r="AB416" s="147"/>
      <c r="AC416" s="77"/>
      <c r="AD416" s="60"/>
      <c r="AE416" s="60"/>
      <c r="AF416" s="60"/>
      <c r="AG416" s="60"/>
      <c r="AH416" s="78">
        <f t="shared" si="40"/>
        <v>0</v>
      </c>
      <c r="AI416" s="147"/>
      <c r="AJ416" s="77"/>
      <c r="AK416" s="60"/>
      <c r="AL416" s="60"/>
      <c r="AM416" s="60"/>
      <c r="AN416" s="60"/>
      <c r="AO416" s="78">
        <f t="shared" si="41"/>
        <v>0</v>
      </c>
    </row>
    <row r="417" spans="1:41" x14ac:dyDescent="0.25">
      <c r="A417" s="70"/>
      <c r="B417" s="58"/>
      <c r="C417" s="58"/>
      <c r="D417" s="58"/>
      <c r="E417" s="58"/>
      <c r="F417" s="72">
        <f t="shared" si="36"/>
        <v>0</v>
      </c>
      <c r="G417" s="151"/>
      <c r="H417" s="77"/>
      <c r="I417" s="60"/>
      <c r="J417" s="60"/>
      <c r="K417" s="60"/>
      <c r="L417" s="60"/>
      <c r="M417" s="78">
        <f t="shared" si="37"/>
        <v>0</v>
      </c>
      <c r="N417" s="147"/>
      <c r="O417" s="77"/>
      <c r="P417" s="60"/>
      <c r="Q417" s="60"/>
      <c r="R417" s="60"/>
      <c r="S417" s="60"/>
      <c r="T417" s="78">
        <f t="shared" si="38"/>
        <v>0</v>
      </c>
      <c r="U417" s="147"/>
      <c r="V417" s="77"/>
      <c r="W417" s="60"/>
      <c r="X417" s="60"/>
      <c r="Y417" s="60"/>
      <c r="Z417" s="60"/>
      <c r="AA417" s="78">
        <f t="shared" si="39"/>
        <v>0</v>
      </c>
      <c r="AB417" s="147"/>
      <c r="AC417" s="77"/>
      <c r="AD417" s="60"/>
      <c r="AE417" s="60"/>
      <c r="AF417" s="60"/>
      <c r="AG417" s="60"/>
      <c r="AH417" s="78">
        <f t="shared" si="40"/>
        <v>0</v>
      </c>
      <c r="AI417" s="147"/>
      <c r="AJ417" s="77"/>
      <c r="AK417" s="60"/>
      <c r="AL417" s="60"/>
      <c r="AM417" s="60"/>
      <c r="AN417" s="60"/>
      <c r="AO417" s="78">
        <f t="shared" si="41"/>
        <v>0</v>
      </c>
    </row>
    <row r="418" spans="1:41" x14ac:dyDescent="0.25">
      <c r="A418" s="70"/>
      <c r="B418" s="58"/>
      <c r="C418" s="58"/>
      <c r="D418" s="58"/>
      <c r="E418" s="58"/>
      <c r="F418" s="72">
        <f t="shared" si="36"/>
        <v>0</v>
      </c>
      <c r="G418" s="151"/>
      <c r="H418" s="77"/>
      <c r="I418" s="60"/>
      <c r="J418" s="60"/>
      <c r="K418" s="60"/>
      <c r="L418" s="60"/>
      <c r="M418" s="78">
        <f t="shared" si="37"/>
        <v>0</v>
      </c>
      <c r="N418" s="147"/>
      <c r="O418" s="77"/>
      <c r="P418" s="60"/>
      <c r="Q418" s="60"/>
      <c r="R418" s="60"/>
      <c r="S418" s="60"/>
      <c r="T418" s="78">
        <f t="shared" si="38"/>
        <v>0</v>
      </c>
      <c r="U418" s="147"/>
      <c r="V418" s="77"/>
      <c r="W418" s="60"/>
      <c r="X418" s="60"/>
      <c r="Y418" s="60"/>
      <c r="Z418" s="60"/>
      <c r="AA418" s="78">
        <f t="shared" si="39"/>
        <v>0</v>
      </c>
      <c r="AB418" s="147"/>
      <c r="AC418" s="77"/>
      <c r="AD418" s="60"/>
      <c r="AE418" s="60"/>
      <c r="AF418" s="60"/>
      <c r="AG418" s="60"/>
      <c r="AH418" s="78">
        <f t="shared" si="40"/>
        <v>0</v>
      </c>
      <c r="AI418" s="147"/>
      <c r="AJ418" s="77"/>
      <c r="AK418" s="60"/>
      <c r="AL418" s="60"/>
      <c r="AM418" s="60"/>
      <c r="AN418" s="60"/>
      <c r="AO418" s="78">
        <f t="shared" si="41"/>
        <v>0</v>
      </c>
    </row>
    <row r="419" spans="1:41" x14ac:dyDescent="0.25">
      <c r="A419" s="70"/>
      <c r="B419" s="58"/>
      <c r="C419" s="58"/>
      <c r="D419" s="58"/>
      <c r="E419" s="58"/>
      <c r="F419" s="72">
        <f t="shared" si="36"/>
        <v>0</v>
      </c>
      <c r="G419" s="151"/>
      <c r="H419" s="77"/>
      <c r="I419" s="60"/>
      <c r="J419" s="60"/>
      <c r="K419" s="60"/>
      <c r="L419" s="60"/>
      <c r="M419" s="78">
        <f t="shared" si="37"/>
        <v>0</v>
      </c>
      <c r="N419" s="147"/>
      <c r="O419" s="77"/>
      <c r="P419" s="60"/>
      <c r="Q419" s="60"/>
      <c r="R419" s="60"/>
      <c r="S419" s="60"/>
      <c r="T419" s="78">
        <f t="shared" si="38"/>
        <v>0</v>
      </c>
      <c r="U419" s="147"/>
      <c r="V419" s="77"/>
      <c r="W419" s="60"/>
      <c r="X419" s="60"/>
      <c r="Y419" s="60"/>
      <c r="Z419" s="60"/>
      <c r="AA419" s="78">
        <f t="shared" si="39"/>
        <v>0</v>
      </c>
      <c r="AB419" s="147"/>
      <c r="AC419" s="77"/>
      <c r="AD419" s="60"/>
      <c r="AE419" s="60"/>
      <c r="AF419" s="60"/>
      <c r="AG419" s="60"/>
      <c r="AH419" s="78">
        <f t="shared" si="40"/>
        <v>0</v>
      </c>
      <c r="AI419" s="147"/>
      <c r="AJ419" s="77"/>
      <c r="AK419" s="60"/>
      <c r="AL419" s="60"/>
      <c r="AM419" s="60"/>
      <c r="AN419" s="60"/>
      <c r="AO419" s="78">
        <f t="shared" si="41"/>
        <v>0</v>
      </c>
    </row>
    <row r="420" spans="1:41" x14ac:dyDescent="0.25">
      <c r="A420" s="70"/>
      <c r="B420" s="58"/>
      <c r="C420" s="58"/>
      <c r="D420" s="58"/>
      <c r="E420" s="58"/>
      <c r="F420" s="72">
        <f t="shared" si="36"/>
        <v>0</v>
      </c>
      <c r="G420" s="151"/>
      <c r="H420" s="77"/>
      <c r="I420" s="60"/>
      <c r="J420" s="60"/>
      <c r="K420" s="60"/>
      <c r="L420" s="60"/>
      <c r="M420" s="78">
        <f t="shared" si="37"/>
        <v>0</v>
      </c>
      <c r="N420" s="147"/>
      <c r="O420" s="77"/>
      <c r="P420" s="60"/>
      <c r="Q420" s="60"/>
      <c r="R420" s="60"/>
      <c r="S420" s="60"/>
      <c r="T420" s="78">
        <f t="shared" si="38"/>
        <v>0</v>
      </c>
      <c r="U420" s="147"/>
      <c r="V420" s="77"/>
      <c r="W420" s="60"/>
      <c r="X420" s="60"/>
      <c r="Y420" s="60"/>
      <c r="Z420" s="60"/>
      <c r="AA420" s="78">
        <f t="shared" si="39"/>
        <v>0</v>
      </c>
      <c r="AB420" s="147"/>
      <c r="AC420" s="77"/>
      <c r="AD420" s="60"/>
      <c r="AE420" s="60"/>
      <c r="AF420" s="60"/>
      <c r="AG420" s="60"/>
      <c r="AH420" s="78">
        <f t="shared" si="40"/>
        <v>0</v>
      </c>
      <c r="AI420" s="147"/>
      <c r="AJ420" s="77"/>
      <c r="AK420" s="60"/>
      <c r="AL420" s="60"/>
      <c r="AM420" s="60"/>
      <c r="AN420" s="60"/>
      <c r="AO420" s="78">
        <f t="shared" si="41"/>
        <v>0</v>
      </c>
    </row>
    <row r="421" spans="1:41" x14ac:dyDescent="0.25">
      <c r="A421" s="70"/>
      <c r="B421" s="58"/>
      <c r="C421" s="58"/>
      <c r="D421" s="58"/>
      <c r="E421" s="58"/>
      <c r="F421" s="72">
        <f t="shared" si="36"/>
        <v>0</v>
      </c>
      <c r="G421" s="151"/>
      <c r="H421" s="77"/>
      <c r="I421" s="60"/>
      <c r="J421" s="60"/>
      <c r="K421" s="60"/>
      <c r="L421" s="60"/>
      <c r="M421" s="78">
        <f t="shared" si="37"/>
        <v>0</v>
      </c>
      <c r="N421" s="147"/>
      <c r="O421" s="77"/>
      <c r="P421" s="60"/>
      <c r="Q421" s="60"/>
      <c r="R421" s="60"/>
      <c r="S421" s="60"/>
      <c r="T421" s="78">
        <f t="shared" si="38"/>
        <v>0</v>
      </c>
      <c r="U421" s="147"/>
      <c r="V421" s="77"/>
      <c r="W421" s="60"/>
      <c r="X421" s="60"/>
      <c r="Y421" s="60"/>
      <c r="Z421" s="60"/>
      <c r="AA421" s="78">
        <f t="shared" si="39"/>
        <v>0</v>
      </c>
      <c r="AB421" s="147"/>
      <c r="AC421" s="77"/>
      <c r="AD421" s="60"/>
      <c r="AE421" s="60"/>
      <c r="AF421" s="60"/>
      <c r="AG421" s="60"/>
      <c r="AH421" s="78">
        <f t="shared" si="40"/>
        <v>0</v>
      </c>
      <c r="AI421" s="147"/>
      <c r="AJ421" s="77"/>
      <c r="AK421" s="60"/>
      <c r="AL421" s="60"/>
      <c r="AM421" s="60"/>
      <c r="AN421" s="60"/>
      <c r="AO421" s="78">
        <f t="shared" si="41"/>
        <v>0</v>
      </c>
    </row>
    <row r="422" spans="1:41" x14ac:dyDescent="0.25">
      <c r="A422" s="70"/>
      <c r="B422" s="58"/>
      <c r="C422" s="58"/>
      <c r="D422" s="58"/>
      <c r="E422" s="58"/>
      <c r="F422" s="72">
        <f t="shared" si="36"/>
        <v>0</v>
      </c>
      <c r="G422" s="151"/>
      <c r="H422" s="77"/>
      <c r="I422" s="60"/>
      <c r="J422" s="60"/>
      <c r="K422" s="60"/>
      <c r="L422" s="60"/>
      <c r="M422" s="78">
        <f t="shared" si="37"/>
        <v>0</v>
      </c>
      <c r="N422" s="147"/>
      <c r="O422" s="77"/>
      <c r="P422" s="60"/>
      <c r="Q422" s="60"/>
      <c r="R422" s="60"/>
      <c r="S422" s="60"/>
      <c r="T422" s="78">
        <f t="shared" si="38"/>
        <v>0</v>
      </c>
      <c r="U422" s="147"/>
      <c r="V422" s="77"/>
      <c r="W422" s="60"/>
      <c r="X422" s="60"/>
      <c r="Y422" s="60"/>
      <c r="Z422" s="60"/>
      <c r="AA422" s="78">
        <f t="shared" si="39"/>
        <v>0</v>
      </c>
      <c r="AB422" s="147"/>
      <c r="AC422" s="77"/>
      <c r="AD422" s="60"/>
      <c r="AE422" s="60"/>
      <c r="AF422" s="60"/>
      <c r="AG422" s="60"/>
      <c r="AH422" s="78">
        <f t="shared" si="40"/>
        <v>0</v>
      </c>
      <c r="AI422" s="147"/>
      <c r="AJ422" s="77"/>
      <c r="AK422" s="60"/>
      <c r="AL422" s="60"/>
      <c r="AM422" s="60"/>
      <c r="AN422" s="60"/>
      <c r="AO422" s="78">
        <f t="shared" si="41"/>
        <v>0</v>
      </c>
    </row>
    <row r="423" spans="1:41" x14ac:dyDescent="0.25">
      <c r="A423" s="70"/>
      <c r="B423" s="58"/>
      <c r="C423" s="58"/>
      <c r="D423" s="58"/>
      <c r="E423" s="58"/>
      <c r="F423" s="72">
        <f t="shared" si="36"/>
        <v>0</v>
      </c>
      <c r="G423" s="151"/>
      <c r="H423" s="77"/>
      <c r="I423" s="60"/>
      <c r="J423" s="60"/>
      <c r="K423" s="60"/>
      <c r="L423" s="60"/>
      <c r="M423" s="78">
        <f t="shared" si="37"/>
        <v>0</v>
      </c>
      <c r="N423" s="147"/>
      <c r="O423" s="77"/>
      <c r="P423" s="60"/>
      <c r="Q423" s="60"/>
      <c r="R423" s="60"/>
      <c r="S423" s="60"/>
      <c r="T423" s="78">
        <f t="shared" si="38"/>
        <v>0</v>
      </c>
      <c r="U423" s="147"/>
      <c r="V423" s="77"/>
      <c r="W423" s="60"/>
      <c r="X423" s="60"/>
      <c r="Y423" s="60"/>
      <c r="Z423" s="60"/>
      <c r="AA423" s="78">
        <f t="shared" si="39"/>
        <v>0</v>
      </c>
      <c r="AB423" s="147"/>
      <c r="AC423" s="77"/>
      <c r="AD423" s="60"/>
      <c r="AE423" s="60"/>
      <c r="AF423" s="60"/>
      <c r="AG423" s="60"/>
      <c r="AH423" s="78">
        <f t="shared" si="40"/>
        <v>0</v>
      </c>
      <c r="AI423" s="147"/>
      <c r="AJ423" s="77"/>
      <c r="AK423" s="60"/>
      <c r="AL423" s="60"/>
      <c r="AM423" s="60"/>
      <c r="AN423" s="60"/>
      <c r="AO423" s="78">
        <f t="shared" si="41"/>
        <v>0</v>
      </c>
    </row>
    <row r="424" spans="1:41" x14ac:dyDescent="0.25">
      <c r="A424" s="70"/>
      <c r="B424" s="58"/>
      <c r="C424" s="58"/>
      <c r="D424" s="58"/>
      <c r="E424" s="58"/>
      <c r="F424" s="72">
        <f t="shared" si="36"/>
        <v>0</v>
      </c>
      <c r="G424" s="151"/>
      <c r="H424" s="77"/>
      <c r="I424" s="60"/>
      <c r="J424" s="60"/>
      <c r="K424" s="60"/>
      <c r="L424" s="60"/>
      <c r="M424" s="78">
        <f t="shared" si="37"/>
        <v>0</v>
      </c>
      <c r="N424" s="147"/>
      <c r="O424" s="77"/>
      <c r="P424" s="60"/>
      <c r="Q424" s="60"/>
      <c r="R424" s="60"/>
      <c r="S424" s="60"/>
      <c r="T424" s="78">
        <f t="shared" si="38"/>
        <v>0</v>
      </c>
      <c r="U424" s="147"/>
      <c r="V424" s="77"/>
      <c r="W424" s="60"/>
      <c r="X424" s="60"/>
      <c r="Y424" s="60"/>
      <c r="Z424" s="60"/>
      <c r="AA424" s="78">
        <f t="shared" si="39"/>
        <v>0</v>
      </c>
      <c r="AB424" s="147"/>
      <c r="AC424" s="77"/>
      <c r="AD424" s="60"/>
      <c r="AE424" s="60"/>
      <c r="AF424" s="60"/>
      <c r="AG424" s="60"/>
      <c r="AH424" s="78">
        <f t="shared" si="40"/>
        <v>0</v>
      </c>
      <c r="AI424" s="147"/>
      <c r="AJ424" s="77"/>
      <c r="AK424" s="60"/>
      <c r="AL424" s="60"/>
      <c r="AM424" s="60"/>
      <c r="AN424" s="60"/>
      <c r="AO424" s="78">
        <f t="shared" si="41"/>
        <v>0</v>
      </c>
    </row>
    <row r="425" spans="1:41" x14ac:dyDescent="0.25">
      <c r="A425" s="70"/>
      <c r="B425" s="58"/>
      <c r="C425" s="58"/>
      <c r="D425" s="58"/>
      <c r="E425" s="58"/>
      <c r="F425" s="72">
        <f t="shared" si="36"/>
        <v>0</v>
      </c>
      <c r="G425" s="151"/>
      <c r="H425" s="77"/>
      <c r="I425" s="60"/>
      <c r="J425" s="60"/>
      <c r="K425" s="60"/>
      <c r="L425" s="60"/>
      <c r="M425" s="78">
        <f t="shared" si="37"/>
        <v>0</v>
      </c>
      <c r="N425" s="147"/>
      <c r="O425" s="77"/>
      <c r="P425" s="60"/>
      <c r="Q425" s="60"/>
      <c r="R425" s="60"/>
      <c r="S425" s="60"/>
      <c r="T425" s="78">
        <f t="shared" si="38"/>
        <v>0</v>
      </c>
      <c r="U425" s="147"/>
      <c r="V425" s="77"/>
      <c r="W425" s="60"/>
      <c r="X425" s="60"/>
      <c r="Y425" s="60"/>
      <c r="Z425" s="60"/>
      <c r="AA425" s="78">
        <f t="shared" si="39"/>
        <v>0</v>
      </c>
      <c r="AB425" s="147"/>
      <c r="AC425" s="77"/>
      <c r="AD425" s="60"/>
      <c r="AE425" s="60"/>
      <c r="AF425" s="60"/>
      <c r="AG425" s="60"/>
      <c r="AH425" s="78">
        <f t="shared" si="40"/>
        <v>0</v>
      </c>
      <c r="AI425" s="147"/>
      <c r="AJ425" s="77"/>
      <c r="AK425" s="60"/>
      <c r="AL425" s="60"/>
      <c r="AM425" s="60"/>
      <c r="AN425" s="60"/>
      <c r="AO425" s="78">
        <f t="shared" si="41"/>
        <v>0</v>
      </c>
    </row>
    <row r="426" spans="1:41" x14ac:dyDescent="0.25">
      <c r="A426" s="70"/>
      <c r="B426" s="58"/>
      <c r="C426" s="58"/>
      <c r="D426" s="58"/>
      <c r="E426" s="58"/>
      <c r="F426" s="72">
        <f t="shared" si="36"/>
        <v>0</v>
      </c>
      <c r="G426" s="151"/>
      <c r="H426" s="77"/>
      <c r="I426" s="60"/>
      <c r="J426" s="60"/>
      <c r="K426" s="60"/>
      <c r="L426" s="60"/>
      <c r="M426" s="78">
        <f t="shared" si="37"/>
        <v>0</v>
      </c>
      <c r="N426" s="147"/>
      <c r="O426" s="77"/>
      <c r="P426" s="60"/>
      <c r="Q426" s="60"/>
      <c r="R426" s="60"/>
      <c r="S426" s="60"/>
      <c r="T426" s="78">
        <f t="shared" si="38"/>
        <v>0</v>
      </c>
      <c r="U426" s="147"/>
      <c r="V426" s="77"/>
      <c r="W426" s="60"/>
      <c r="X426" s="60"/>
      <c r="Y426" s="60"/>
      <c r="Z426" s="60"/>
      <c r="AA426" s="78">
        <f t="shared" si="39"/>
        <v>0</v>
      </c>
      <c r="AB426" s="147"/>
      <c r="AC426" s="77"/>
      <c r="AD426" s="60"/>
      <c r="AE426" s="60"/>
      <c r="AF426" s="60"/>
      <c r="AG426" s="60"/>
      <c r="AH426" s="78">
        <f t="shared" si="40"/>
        <v>0</v>
      </c>
      <c r="AI426" s="147"/>
      <c r="AJ426" s="77"/>
      <c r="AK426" s="60"/>
      <c r="AL426" s="60"/>
      <c r="AM426" s="60"/>
      <c r="AN426" s="60"/>
      <c r="AO426" s="78">
        <f t="shared" si="41"/>
        <v>0</v>
      </c>
    </row>
    <row r="427" spans="1:41" x14ac:dyDescent="0.25">
      <c r="A427" s="70"/>
      <c r="B427" s="58"/>
      <c r="C427" s="58"/>
      <c r="D427" s="58"/>
      <c r="E427" s="58"/>
      <c r="F427" s="72">
        <f t="shared" si="36"/>
        <v>0</v>
      </c>
      <c r="G427" s="151"/>
      <c r="H427" s="77"/>
      <c r="I427" s="60"/>
      <c r="J427" s="60"/>
      <c r="K427" s="60"/>
      <c r="L427" s="60"/>
      <c r="M427" s="78">
        <f t="shared" si="37"/>
        <v>0</v>
      </c>
      <c r="N427" s="147"/>
      <c r="O427" s="77"/>
      <c r="P427" s="60"/>
      <c r="Q427" s="60"/>
      <c r="R427" s="60"/>
      <c r="S427" s="60"/>
      <c r="T427" s="78">
        <f t="shared" si="38"/>
        <v>0</v>
      </c>
      <c r="U427" s="147"/>
      <c r="V427" s="77"/>
      <c r="W427" s="60"/>
      <c r="X427" s="60"/>
      <c r="Y427" s="60"/>
      <c r="Z427" s="60"/>
      <c r="AA427" s="78">
        <f t="shared" si="39"/>
        <v>0</v>
      </c>
      <c r="AB427" s="147"/>
      <c r="AC427" s="77"/>
      <c r="AD427" s="60"/>
      <c r="AE427" s="60"/>
      <c r="AF427" s="60"/>
      <c r="AG427" s="60"/>
      <c r="AH427" s="78">
        <f t="shared" si="40"/>
        <v>0</v>
      </c>
      <c r="AI427" s="147"/>
      <c r="AJ427" s="77"/>
      <c r="AK427" s="60"/>
      <c r="AL427" s="60"/>
      <c r="AM427" s="60"/>
      <c r="AN427" s="60"/>
      <c r="AO427" s="78">
        <f t="shared" si="41"/>
        <v>0</v>
      </c>
    </row>
    <row r="428" spans="1:41" x14ac:dyDescent="0.25">
      <c r="A428" s="70"/>
      <c r="B428" s="58"/>
      <c r="C428" s="58"/>
      <c r="D428" s="58"/>
      <c r="E428" s="58"/>
      <c r="F428" s="72">
        <f t="shared" si="36"/>
        <v>0</v>
      </c>
      <c r="G428" s="151"/>
      <c r="H428" s="77"/>
      <c r="I428" s="60"/>
      <c r="J428" s="60"/>
      <c r="K428" s="60"/>
      <c r="L428" s="60"/>
      <c r="M428" s="78">
        <f t="shared" si="37"/>
        <v>0</v>
      </c>
      <c r="N428" s="147"/>
      <c r="O428" s="77"/>
      <c r="P428" s="60"/>
      <c r="Q428" s="60"/>
      <c r="R428" s="60"/>
      <c r="S428" s="60"/>
      <c r="T428" s="78">
        <f t="shared" si="38"/>
        <v>0</v>
      </c>
      <c r="U428" s="147"/>
      <c r="V428" s="77"/>
      <c r="W428" s="60"/>
      <c r="X428" s="60"/>
      <c r="Y428" s="60"/>
      <c r="Z428" s="60"/>
      <c r="AA428" s="78">
        <f t="shared" si="39"/>
        <v>0</v>
      </c>
      <c r="AB428" s="147"/>
      <c r="AC428" s="77"/>
      <c r="AD428" s="60"/>
      <c r="AE428" s="60"/>
      <c r="AF428" s="60"/>
      <c r="AG428" s="60"/>
      <c r="AH428" s="78">
        <f t="shared" si="40"/>
        <v>0</v>
      </c>
      <c r="AI428" s="147"/>
      <c r="AJ428" s="77"/>
      <c r="AK428" s="60"/>
      <c r="AL428" s="60"/>
      <c r="AM428" s="60"/>
      <c r="AN428" s="60"/>
      <c r="AO428" s="78">
        <f t="shared" si="41"/>
        <v>0</v>
      </c>
    </row>
    <row r="429" spans="1:41" x14ac:dyDescent="0.25">
      <c r="A429" s="70"/>
      <c r="B429" s="58"/>
      <c r="C429" s="58"/>
      <c r="D429" s="58"/>
      <c r="E429" s="58"/>
      <c r="F429" s="72">
        <f t="shared" si="36"/>
        <v>0</v>
      </c>
      <c r="G429" s="151"/>
      <c r="H429" s="77"/>
      <c r="I429" s="60"/>
      <c r="J429" s="60"/>
      <c r="K429" s="60"/>
      <c r="L429" s="60"/>
      <c r="M429" s="78">
        <f t="shared" si="37"/>
        <v>0</v>
      </c>
      <c r="N429" s="147"/>
      <c r="O429" s="77"/>
      <c r="P429" s="60"/>
      <c r="Q429" s="60"/>
      <c r="R429" s="60"/>
      <c r="S429" s="60"/>
      <c r="T429" s="78">
        <f t="shared" si="38"/>
        <v>0</v>
      </c>
      <c r="U429" s="147"/>
      <c r="V429" s="77"/>
      <c r="W429" s="60"/>
      <c r="X429" s="60"/>
      <c r="Y429" s="60"/>
      <c r="Z429" s="60"/>
      <c r="AA429" s="78">
        <f t="shared" si="39"/>
        <v>0</v>
      </c>
      <c r="AB429" s="147"/>
      <c r="AC429" s="77"/>
      <c r="AD429" s="60"/>
      <c r="AE429" s="60"/>
      <c r="AF429" s="60"/>
      <c r="AG429" s="60"/>
      <c r="AH429" s="78">
        <f t="shared" si="40"/>
        <v>0</v>
      </c>
      <c r="AI429" s="147"/>
      <c r="AJ429" s="77"/>
      <c r="AK429" s="60"/>
      <c r="AL429" s="60"/>
      <c r="AM429" s="60"/>
      <c r="AN429" s="60"/>
      <c r="AO429" s="78">
        <f t="shared" si="41"/>
        <v>0</v>
      </c>
    </row>
    <row r="430" spans="1:41" x14ac:dyDescent="0.25">
      <c r="A430" s="70"/>
      <c r="B430" s="58"/>
      <c r="C430" s="58"/>
      <c r="D430" s="58"/>
      <c r="E430" s="58"/>
      <c r="F430" s="72">
        <f t="shared" si="36"/>
        <v>0</v>
      </c>
      <c r="G430" s="151"/>
      <c r="H430" s="77"/>
      <c r="I430" s="60"/>
      <c r="J430" s="60"/>
      <c r="K430" s="60"/>
      <c r="L430" s="60"/>
      <c r="M430" s="78">
        <f t="shared" si="37"/>
        <v>0</v>
      </c>
      <c r="N430" s="147"/>
      <c r="O430" s="77"/>
      <c r="P430" s="60"/>
      <c r="Q430" s="60"/>
      <c r="R430" s="60"/>
      <c r="S430" s="60"/>
      <c r="T430" s="78">
        <f t="shared" si="38"/>
        <v>0</v>
      </c>
      <c r="U430" s="147"/>
      <c r="V430" s="77"/>
      <c r="W430" s="60"/>
      <c r="X430" s="60"/>
      <c r="Y430" s="60"/>
      <c r="Z430" s="60"/>
      <c r="AA430" s="78">
        <f t="shared" si="39"/>
        <v>0</v>
      </c>
      <c r="AB430" s="147"/>
      <c r="AC430" s="77"/>
      <c r="AD430" s="60"/>
      <c r="AE430" s="60"/>
      <c r="AF430" s="60"/>
      <c r="AG430" s="60"/>
      <c r="AH430" s="78">
        <f t="shared" si="40"/>
        <v>0</v>
      </c>
      <c r="AI430" s="147"/>
      <c r="AJ430" s="77"/>
      <c r="AK430" s="60"/>
      <c r="AL430" s="60"/>
      <c r="AM430" s="60"/>
      <c r="AN430" s="60"/>
      <c r="AO430" s="78">
        <f t="shared" si="41"/>
        <v>0</v>
      </c>
    </row>
    <row r="431" spans="1:41" x14ac:dyDescent="0.25">
      <c r="A431" s="70"/>
      <c r="B431" s="58"/>
      <c r="C431" s="58"/>
      <c r="D431" s="58"/>
      <c r="E431" s="58"/>
      <c r="F431" s="72">
        <f t="shared" si="36"/>
        <v>0</v>
      </c>
      <c r="G431" s="151"/>
      <c r="H431" s="77"/>
      <c r="I431" s="60"/>
      <c r="J431" s="60"/>
      <c r="K431" s="60"/>
      <c r="L431" s="60"/>
      <c r="M431" s="78">
        <f t="shared" si="37"/>
        <v>0</v>
      </c>
      <c r="N431" s="147"/>
      <c r="O431" s="77"/>
      <c r="P431" s="60"/>
      <c r="Q431" s="60"/>
      <c r="R431" s="60"/>
      <c r="S431" s="60"/>
      <c r="T431" s="78">
        <f t="shared" si="38"/>
        <v>0</v>
      </c>
      <c r="U431" s="147"/>
      <c r="V431" s="77"/>
      <c r="W431" s="60"/>
      <c r="X431" s="60"/>
      <c r="Y431" s="60"/>
      <c r="Z431" s="60"/>
      <c r="AA431" s="78">
        <f t="shared" si="39"/>
        <v>0</v>
      </c>
      <c r="AB431" s="147"/>
      <c r="AC431" s="77"/>
      <c r="AD431" s="60"/>
      <c r="AE431" s="60"/>
      <c r="AF431" s="60"/>
      <c r="AG431" s="60"/>
      <c r="AH431" s="78">
        <f t="shared" si="40"/>
        <v>0</v>
      </c>
      <c r="AI431" s="147"/>
      <c r="AJ431" s="77"/>
      <c r="AK431" s="60"/>
      <c r="AL431" s="60"/>
      <c r="AM431" s="60"/>
      <c r="AN431" s="60"/>
      <c r="AO431" s="78">
        <f t="shared" si="41"/>
        <v>0</v>
      </c>
    </row>
    <row r="432" spans="1:41" x14ac:dyDescent="0.25">
      <c r="A432" s="70"/>
      <c r="B432" s="58"/>
      <c r="C432" s="58"/>
      <c r="D432" s="58"/>
      <c r="E432" s="58"/>
      <c r="F432" s="72">
        <f t="shared" si="36"/>
        <v>0</v>
      </c>
      <c r="G432" s="151"/>
      <c r="H432" s="77"/>
      <c r="I432" s="60"/>
      <c r="J432" s="60"/>
      <c r="K432" s="60"/>
      <c r="L432" s="60"/>
      <c r="M432" s="78">
        <f t="shared" si="37"/>
        <v>0</v>
      </c>
      <c r="N432" s="147"/>
      <c r="O432" s="77"/>
      <c r="P432" s="60"/>
      <c r="Q432" s="60"/>
      <c r="R432" s="60"/>
      <c r="S432" s="60"/>
      <c r="T432" s="78">
        <f t="shared" si="38"/>
        <v>0</v>
      </c>
      <c r="U432" s="147"/>
      <c r="V432" s="77"/>
      <c r="W432" s="60"/>
      <c r="X432" s="60"/>
      <c r="Y432" s="60"/>
      <c r="Z432" s="60"/>
      <c r="AA432" s="78">
        <f t="shared" si="39"/>
        <v>0</v>
      </c>
      <c r="AB432" s="147"/>
      <c r="AC432" s="77"/>
      <c r="AD432" s="60"/>
      <c r="AE432" s="60"/>
      <c r="AF432" s="60"/>
      <c r="AG432" s="60"/>
      <c r="AH432" s="78">
        <f t="shared" si="40"/>
        <v>0</v>
      </c>
      <c r="AI432" s="147"/>
      <c r="AJ432" s="77"/>
      <c r="AK432" s="60"/>
      <c r="AL432" s="60"/>
      <c r="AM432" s="60"/>
      <c r="AN432" s="60"/>
      <c r="AO432" s="78">
        <f t="shared" si="41"/>
        <v>0</v>
      </c>
    </row>
    <row r="433" spans="1:41" x14ac:dyDescent="0.25">
      <c r="A433" s="70"/>
      <c r="B433" s="58"/>
      <c r="C433" s="58"/>
      <c r="D433" s="58"/>
      <c r="E433" s="58"/>
      <c r="F433" s="72">
        <f t="shared" si="36"/>
        <v>0</v>
      </c>
      <c r="G433" s="151"/>
      <c r="H433" s="77"/>
      <c r="I433" s="60"/>
      <c r="J433" s="60"/>
      <c r="K433" s="60"/>
      <c r="L433" s="60"/>
      <c r="M433" s="78">
        <f t="shared" si="37"/>
        <v>0</v>
      </c>
      <c r="N433" s="147"/>
      <c r="O433" s="77"/>
      <c r="P433" s="60"/>
      <c r="Q433" s="60"/>
      <c r="R433" s="60"/>
      <c r="S433" s="60"/>
      <c r="T433" s="78">
        <f t="shared" si="38"/>
        <v>0</v>
      </c>
      <c r="U433" s="147"/>
      <c r="V433" s="77"/>
      <c r="W433" s="60"/>
      <c r="X433" s="60"/>
      <c r="Y433" s="60"/>
      <c r="Z433" s="60"/>
      <c r="AA433" s="78">
        <f t="shared" si="39"/>
        <v>0</v>
      </c>
      <c r="AB433" s="147"/>
      <c r="AC433" s="77"/>
      <c r="AD433" s="60"/>
      <c r="AE433" s="60"/>
      <c r="AF433" s="60"/>
      <c r="AG433" s="60"/>
      <c r="AH433" s="78">
        <f t="shared" si="40"/>
        <v>0</v>
      </c>
      <c r="AI433" s="147"/>
      <c r="AJ433" s="77"/>
      <c r="AK433" s="60"/>
      <c r="AL433" s="60"/>
      <c r="AM433" s="60"/>
      <c r="AN433" s="60"/>
      <c r="AO433" s="78">
        <f t="shared" si="41"/>
        <v>0</v>
      </c>
    </row>
    <row r="434" spans="1:41" x14ac:dyDescent="0.25">
      <c r="A434" s="70"/>
      <c r="B434" s="58"/>
      <c r="C434" s="58"/>
      <c r="D434" s="58"/>
      <c r="E434" s="58"/>
      <c r="F434" s="72">
        <f t="shared" si="36"/>
        <v>0</v>
      </c>
      <c r="G434" s="151"/>
      <c r="H434" s="77"/>
      <c r="I434" s="60"/>
      <c r="J434" s="60"/>
      <c r="K434" s="60"/>
      <c r="L434" s="60"/>
      <c r="M434" s="78">
        <f t="shared" si="37"/>
        <v>0</v>
      </c>
      <c r="N434" s="147"/>
      <c r="O434" s="77"/>
      <c r="P434" s="60"/>
      <c r="Q434" s="60"/>
      <c r="R434" s="60"/>
      <c r="S434" s="60"/>
      <c r="T434" s="78">
        <f t="shared" si="38"/>
        <v>0</v>
      </c>
      <c r="U434" s="147"/>
      <c r="V434" s="77"/>
      <c r="W434" s="60"/>
      <c r="X434" s="60"/>
      <c r="Y434" s="60"/>
      <c r="Z434" s="60"/>
      <c r="AA434" s="78">
        <f t="shared" si="39"/>
        <v>0</v>
      </c>
      <c r="AB434" s="147"/>
      <c r="AC434" s="77"/>
      <c r="AD434" s="60"/>
      <c r="AE434" s="60"/>
      <c r="AF434" s="60"/>
      <c r="AG434" s="60"/>
      <c r="AH434" s="78">
        <f t="shared" si="40"/>
        <v>0</v>
      </c>
      <c r="AI434" s="147"/>
      <c r="AJ434" s="77"/>
      <c r="AK434" s="60"/>
      <c r="AL434" s="60"/>
      <c r="AM434" s="60"/>
      <c r="AN434" s="60"/>
      <c r="AO434" s="78">
        <f t="shared" si="41"/>
        <v>0</v>
      </c>
    </row>
    <row r="435" spans="1:41" x14ac:dyDescent="0.25">
      <c r="A435" s="70"/>
      <c r="B435" s="58"/>
      <c r="C435" s="58"/>
      <c r="D435" s="58"/>
      <c r="E435" s="58"/>
      <c r="F435" s="72">
        <f t="shared" si="36"/>
        <v>0</v>
      </c>
      <c r="G435" s="151"/>
      <c r="H435" s="77"/>
      <c r="I435" s="60"/>
      <c r="J435" s="60"/>
      <c r="K435" s="60"/>
      <c r="L435" s="60"/>
      <c r="M435" s="78">
        <f t="shared" si="37"/>
        <v>0</v>
      </c>
      <c r="N435" s="147"/>
      <c r="O435" s="77"/>
      <c r="P435" s="60"/>
      <c r="Q435" s="60"/>
      <c r="R435" s="60"/>
      <c r="S435" s="60"/>
      <c r="T435" s="78">
        <f t="shared" si="38"/>
        <v>0</v>
      </c>
      <c r="U435" s="147"/>
      <c r="V435" s="77"/>
      <c r="W435" s="60"/>
      <c r="X435" s="60"/>
      <c r="Y435" s="60"/>
      <c r="Z435" s="60"/>
      <c r="AA435" s="78">
        <f t="shared" si="39"/>
        <v>0</v>
      </c>
      <c r="AB435" s="147"/>
      <c r="AC435" s="77"/>
      <c r="AD435" s="60"/>
      <c r="AE435" s="60"/>
      <c r="AF435" s="60"/>
      <c r="AG435" s="60"/>
      <c r="AH435" s="78">
        <f t="shared" si="40"/>
        <v>0</v>
      </c>
      <c r="AI435" s="147"/>
      <c r="AJ435" s="77"/>
      <c r="AK435" s="60"/>
      <c r="AL435" s="60"/>
      <c r="AM435" s="60"/>
      <c r="AN435" s="60"/>
      <c r="AO435" s="78">
        <f t="shared" si="41"/>
        <v>0</v>
      </c>
    </row>
    <row r="436" spans="1:41" x14ac:dyDescent="0.25">
      <c r="A436" s="70"/>
      <c r="B436" s="58"/>
      <c r="C436" s="58"/>
      <c r="D436" s="58"/>
      <c r="E436" s="58"/>
      <c r="F436" s="72">
        <f t="shared" si="36"/>
        <v>0</v>
      </c>
      <c r="G436" s="151"/>
      <c r="H436" s="77"/>
      <c r="I436" s="60"/>
      <c r="J436" s="60"/>
      <c r="K436" s="60"/>
      <c r="L436" s="60"/>
      <c r="M436" s="78">
        <f t="shared" si="37"/>
        <v>0</v>
      </c>
      <c r="N436" s="147"/>
      <c r="O436" s="77"/>
      <c r="P436" s="60"/>
      <c r="Q436" s="60"/>
      <c r="R436" s="60"/>
      <c r="S436" s="60"/>
      <c r="T436" s="78">
        <f t="shared" si="38"/>
        <v>0</v>
      </c>
      <c r="U436" s="147"/>
      <c r="V436" s="77"/>
      <c r="W436" s="60"/>
      <c r="X436" s="60"/>
      <c r="Y436" s="60"/>
      <c r="Z436" s="60"/>
      <c r="AA436" s="78">
        <f t="shared" si="39"/>
        <v>0</v>
      </c>
      <c r="AB436" s="147"/>
      <c r="AC436" s="77"/>
      <c r="AD436" s="60"/>
      <c r="AE436" s="60"/>
      <c r="AF436" s="60"/>
      <c r="AG436" s="60"/>
      <c r="AH436" s="78">
        <f t="shared" si="40"/>
        <v>0</v>
      </c>
      <c r="AI436" s="147"/>
      <c r="AJ436" s="77"/>
      <c r="AK436" s="60"/>
      <c r="AL436" s="60"/>
      <c r="AM436" s="60"/>
      <c r="AN436" s="60"/>
      <c r="AO436" s="78">
        <f t="shared" si="41"/>
        <v>0</v>
      </c>
    </row>
    <row r="437" spans="1:41" x14ac:dyDescent="0.25">
      <c r="A437" s="70"/>
      <c r="B437" s="58"/>
      <c r="C437" s="58"/>
      <c r="D437" s="58"/>
      <c r="E437" s="58"/>
      <c r="F437" s="72">
        <f t="shared" si="36"/>
        <v>0</v>
      </c>
      <c r="G437" s="151"/>
      <c r="H437" s="77"/>
      <c r="I437" s="60"/>
      <c r="J437" s="60"/>
      <c r="K437" s="60"/>
      <c r="L437" s="60"/>
      <c r="M437" s="78">
        <f t="shared" si="37"/>
        <v>0</v>
      </c>
      <c r="N437" s="147"/>
      <c r="O437" s="77"/>
      <c r="P437" s="60"/>
      <c r="Q437" s="60"/>
      <c r="R437" s="60"/>
      <c r="S437" s="60"/>
      <c r="T437" s="78">
        <f t="shared" si="38"/>
        <v>0</v>
      </c>
      <c r="U437" s="147"/>
      <c r="V437" s="77"/>
      <c r="W437" s="60"/>
      <c r="X437" s="60"/>
      <c r="Y437" s="60"/>
      <c r="Z437" s="60"/>
      <c r="AA437" s="78">
        <f t="shared" si="39"/>
        <v>0</v>
      </c>
      <c r="AB437" s="147"/>
      <c r="AC437" s="77"/>
      <c r="AD437" s="60"/>
      <c r="AE437" s="60"/>
      <c r="AF437" s="60"/>
      <c r="AG437" s="60"/>
      <c r="AH437" s="78">
        <f t="shared" si="40"/>
        <v>0</v>
      </c>
      <c r="AI437" s="147"/>
      <c r="AJ437" s="77"/>
      <c r="AK437" s="60"/>
      <c r="AL437" s="60"/>
      <c r="AM437" s="60"/>
      <c r="AN437" s="60"/>
      <c r="AO437" s="78">
        <f t="shared" si="41"/>
        <v>0</v>
      </c>
    </row>
    <row r="438" spans="1:41" x14ac:dyDescent="0.25">
      <c r="A438" s="70"/>
      <c r="B438" s="58"/>
      <c r="C438" s="58"/>
      <c r="D438" s="58"/>
      <c r="E438" s="58"/>
      <c r="F438" s="72">
        <f t="shared" si="36"/>
        <v>0</v>
      </c>
      <c r="G438" s="151"/>
      <c r="H438" s="77"/>
      <c r="I438" s="60"/>
      <c r="J438" s="60"/>
      <c r="K438" s="60"/>
      <c r="L438" s="60"/>
      <c r="M438" s="78">
        <f t="shared" si="37"/>
        <v>0</v>
      </c>
      <c r="N438" s="147"/>
      <c r="O438" s="77"/>
      <c r="P438" s="60"/>
      <c r="Q438" s="60"/>
      <c r="R438" s="60"/>
      <c r="S438" s="60"/>
      <c r="T438" s="78">
        <f t="shared" si="38"/>
        <v>0</v>
      </c>
      <c r="U438" s="147"/>
      <c r="V438" s="77"/>
      <c r="W438" s="60"/>
      <c r="X438" s="60"/>
      <c r="Y438" s="60"/>
      <c r="Z438" s="60"/>
      <c r="AA438" s="78">
        <f t="shared" si="39"/>
        <v>0</v>
      </c>
      <c r="AB438" s="147"/>
      <c r="AC438" s="77"/>
      <c r="AD438" s="60"/>
      <c r="AE438" s="60"/>
      <c r="AF438" s="60"/>
      <c r="AG438" s="60"/>
      <c r="AH438" s="78">
        <f t="shared" si="40"/>
        <v>0</v>
      </c>
      <c r="AI438" s="147"/>
      <c r="AJ438" s="77"/>
      <c r="AK438" s="60"/>
      <c r="AL438" s="60"/>
      <c r="AM438" s="60"/>
      <c r="AN438" s="60"/>
      <c r="AO438" s="78">
        <f t="shared" si="41"/>
        <v>0</v>
      </c>
    </row>
    <row r="439" spans="1:41" x14ac:dyDescent="0.25">
      <c r="A439" s="70"/>
      <c r="B439" s="58"/>
      <c r="C439" s="58"/>
      <c r="D439" s="58"/>
      <c r="E439" s="58"/>
      <c r="F439" s="72">
        <f t="shared" si="36"/>
        <v>0</v>
      </c>
      <c r="G439" s="151"/>
      <c r="H439" s="77"/>
      <c r="I439" s="60"/>
      <c r="J439" s="60"/>
      <c r="K439" s="60"/>
      <c r="L439" s="60"/>
      <c r="M439" s="78">
        <f t="shared" si="37"/>
        <v>0</v>
      </c>
      <c r="N439" s="147"/>
      <c r="O439" s="77"/>
      <c r="P439" s="60"/>
      <c r="Q439" s="60"/>
      <c r="R439" s="60"/>
      <c r="S439" s="60"/>
      <c r="T439" s="78">
        <f t="shared" si="38"/>
        <v>0</v>
      </c>
      <c r="U439" s="147"/>
      <c r="V439" s="77"/>
      <c r="W439" s="60"/>
      <c r="X439" s="60"/>
      <c r="Y439" s="60"/>
      <c r="Z439" s="60"/>
      <c r="AA439" s="78">
        <f t="shared" si="39"/>
        <v>0</v>
      </c>
      <c r="AB439" s="147"/>
      <c r="AC439" s="77"/>
      <c r="AD439" s="60"/>
      <c r="AE439" s="60"/>
      <c r="AF439" s="60"/>
      <c r="AG439" s="60"/>
      <c r="AH439" s="78">
        <f t="shared" si="40"/>
        <v>0</v>
      </c>
      <c r="AI439" s="147"/>
      <c r="AJ439" s="77"/>
      <c r="AK439" s="60"/>
      <c r="AL439" s="60"/>
      <c r="AM439" s="60"/>
      <c r="AN439" s="60"/>
      <c r="AO439" s="78">
        <f t="shared" si="41"/>
        <v>0</v>
      </c>
    </row>
    <row r="440" spans="1:41" x14ac:dyDescent="0.25">
      <c r="A440" s="70"/>
      <c r="B440" s="58"/>
      <c r="C440" s="58"/>
      <c r="D440" s="58"/>
      <c r="E440" s="58"/>
      <c r="F440" s="72">
        <f t="shared" si="36"/>
        <v>0</v>
      </c>
      <c r="G440" s="151"/>
      <c r="H440" s="77"/>
      <c r="I440" s="60"/>
      <c r="J440" s="60"/>
      <c r="K440" s="60"/>
      <c r="L440" s="60"/>
      <c r="M440" s="78">
        <f t="shared" si="37"/>
        <v>0</v>
      </c>
      <c r="N440" s="147"/>
      <c r="O440" s="77"/>
      <c r="P440" s="60"/>
      <c r="Q440" s="60"/>
      <c r="R440" s="60"/>
      <c r="S440" s="60"/>
      <c r="T440" s="78">
        <f t="shared" si="38"/>
        <v>0</v>
      </c>
      <c r="U440" s="147"/>
      <c r="V440" s="77"/>
      <c r="W440" s="60"/>
      <c r="X440" s="60"/>
      <c r="Y440" s="60"/>
      <c r="Z440" s="60"/>
      <c r="AA440" s="78">
        <f t="shared" si="39"/>
        <v>0</v>
      </c>
      <c r="AB440" s="147"/>
      <c r="AC440" s="77"/>
      <c r="AD440" s="60"/>
      <c r="AE440" s="60"/>
      <c r="AF440" s="60"/>
      <c r="AG440" s="60"/>
      <c r="AH440" s="78">
        <f t="shared" si="40"/>
        <v>0</v>
      </c>
      <c r="AI440" s="147"/>
      <c r="AJ440" s="77"/>
      <c r="AK440" s="60"/>
      <c r="AL440" s="60"/>
      <c r="AM440" s="60"/>
      <c r="AN440" s="60"/>
      <c r="AO440" s="78">
        <f t="shared" si="41"/>
        <v>0</v>
      </c>
    </row>
    <row r="441" spans="1:41" x14ac:dyDescent="0.25">
      <c r="A441" s="70"/>
      <c r="B441" s="58"/>
      <c r="C441" s="58"/>
      <c r="D441" s="58"/>
      <c r="E441" s="58"/>
      <c r="F441" s="72">
        <f t="shared" si="36"/>
        <v>0</v>
      </c>
      <c r="G441" s="151"/>
      <c r="H441" s="77"/>
      <c r="I441" s="60"/>
      <c r="J441" s="60"/>
      <c r="K441" s="60"/>
      <c r="L441" s="60"/>
      <c r="M441" s="78">
        <f t="shared" si="37"/>
        <v>0</v>
      </c>
      <c r="N441" s="147"/>
      <c r="O441" s="77"/>
      <c r="P441" s="60"/>
      <c r="Q441" s="60"/>
      <c r="R441" s="60"/>
      <c r="S441" s="60"/>
      <c r="T441" s="78">
        <f t="shared" si="38"/>
        <v>0</v>
      </c>
      <c r="U441" s="147"/>
      <c r="V441" s="77"/>
      <c r="W441" s="60"/>
      <c r="X441" s="60"/>
      <c r="Y441" s="60"/>
      <c r="Z441" s="60"/>
      <c r="AA441" s="78">
        <f t="shared" si="39"/>
        <v>0</v>
      </c>
      <c r="AB441" s="147"/>
      <c r="AC441" s="77"/>
      <c r="AD441" s="60"/>
      <c r="AE441" s="60"/>
      <c r="AF441" s="60"/>
      <c r="AG441" s="60"/>
      <c r="AH441" s="78">
        <f t="shared" si="40"/>
        <v>0</v>
      </c>
      <c r="AI441" s="147"/>
      <c r="AJ441" s="77"/>
      <c r="AK441" s="60"/>
      <c r="AL441" s="60"/>
      <c r="AM441" s="60"/>
      <c r="AN441" s="60"/>
      <c r="AO441" s="78">
        <f t="shared" si="41"/>
        <v>0</v>
      </c>
    </row>
    <row r="442" spans="1:41" x14ac:dyDescent="0.25">
      <c r="A442" s="70"/>
      <c r="B442" s="58"/>
      <c r="C442" s="58"/>
      <c r="D442" s="58"/>
      <c r="E442" s="58"/>
      <c r="F442" s="72">
        <f t="shared" si="36"/>
        <v>0</v>
      </c>
      <c r="G442" s="151"/>
      <c r="H442" s="77"/>
      <c r="I442" s="60"/>
      <c r="J442" s="60"/>
      <c r="K442" s="60"/>
      <c r="L442" s="60"/>
      <c r="M442" s="78">
        <f t="shared" si="37"/>
        <v>0</v>
      </c>
      <c r="N442" s="147"/>
      <c r="O442" s="77"/>
      <c r="P442" s="60"/>
      <c r="Q442" s="60"/>
      <c r="R442" s="60"/>
      <c r="S442" s="60"/>
      <c r="T442" s="78">
        <f t="shared" si="38"/>
        <v>0</v>
      </c>
      <c r="U442" s="147"/>
      <c r="V442" s="77"/>
      <c r="W442" s="60"/>
      <c r="X442" s="60"/>
      <c r="Y442" s="60"/>
      <c r="Z442" s="60"/>
      <c r="AA442" s="78">
        <f t="shared" si="39"/>
        <v>0</v>
      </c>
      <c r="AB442" s="147"/>
      <c r="AC442" s="77"/>
      <c r="AD442" s="60"/>
      <c r="AE442" s="60"/>
      <c r="AF442" s="60"/>
      <c r="AG442" s="60"/>
      <c r="AH442" s="78">
        <f t="shared" si="40"/>
        <v>0</v>
      </c>
      <c r="AI442" s="147"/>
      <c r="AJ442" s="77"/>
      <c r="AK442" s="60"/>
      <c r="AL442" s="60"/>
      <c r="AM442" s="60"/>
      <c r="AN442" s="60"/>
      <c r="AO442" s="78">
        <f t="shared" si="41"/>
        <v>0</v>
      </c>
    </row>
    <row r="443" spans="1:41" x14ac:dyDescent="0.25">
      <c r="A443" s="70"/>
      <c r="B443" s="58"/>
      <c r="C443" s="58"/>
      <c r="D443" s="58"/>
      <c r="E443" s="58"/>
      <c r="F443" s="72">
        <f t="shared" si="36"/>
        <v>0</v>
      </c>
      <c r="G443" s="151"/>
      <c r="H443" s="77"/>
      <c r="I443" s="60"/>
      <c r="J443" s="60"/>
      <c r="K443" s="60"/>
      <c r="L443" s="60"/>
      <c r="M443" s="78">
        <f t="shared" si="37"/>
        <v>0</v>
      </c>
      <c r="N443" s="147"/>
      <c r="O443" s="77"/>
      <c r="P443" s="60"/>
      <c r="Q443" s="60"/>
      <c r="R443" s="60"/>
      <c r="S443" s="60"/>
      <c r="T443" s="78">
        <f t="shared" si="38"/>
        <v>0</v>
      </c>
      <c r="U443" s="147"/>
      <c r="V443" s="77"/>
      <c r="W443" s="60"/>
      <c r="X443" s="60"/>
      <c r="Y443" s="60"/>
      <c r="Z443" s="60"/>
      <c r="AA443" s="78">
        <f t="shared" si="39"/>
        <v>0</v>
      </c>
      <c r="AB443" s="147"/>
      <c r="AC443" s="77"/>
      <c r="AD443" s="60"/>
      <c r="AE443" s="60"/>
      <c r="AF443" s="60"/>
      <c r="AG443" s="60"/>
      <c r="AH443" s="78">
        <f t="shared" si="40"/>
        <v>0</v>
      </c>
      <c r="AI443" s="147"/>
      <c r="AJ443" s="77"/>
      <c r="AK443" s="60"/>
      <c r="AL443" s="60"/>
      <c r="AM443" s="60"/>
      <c r="AN443" s="60"/>
      <c r="AO443" s="78">
        <f t="shared" si="41"/>
        <v>0</v>
      </c>
    </row>
    <row r="444" spans="1:41" x14ac:dyDescent="0.25">
      <c r="A444" s="70"/>
      <c r="B444" s="58"/>
      <c r="C444" s="58"/>
      <c r="D444" s="58"/>
      <c r="E444" s="58"/>
      <c r="F444" s="72">
        <f t="shared" si="36"/>
        <v>0</v>
      </c>
      <c r="G444" s="151"/>
      <c r="H444" s="77"/>
      <c r="I444" s="60"/>
      <c r="J444" s="60"/>
      <c r="K444" s="60"/>
      <c r="L444" s="60"/>
      <c r="M444" s="78">
        <f t="shared" si="37"/>
        <v>0</v>
      </c>
      <c r="N444" s="147"/>
      <c r="O444" s="77"/>
      <c r="P444" s="60"/>
      <c r="Q444" s="60"/>
      <c r="R444" s="60"/>
      <c r="S444" s="60"/>
      <c r="T444" s="78">
        <f t="shared" si="38"/>
        <v>0</v>
      </c>
      <c r="U444" s="147"/>
      <c r="V444" s="77"/>
      <c r="W444" s="60"/>
      <c r="X444" s="60"/>
      <c r="Y444" s="60"/>
      <c r="Z444" s="60"/>
      <c r="AA444" s="78">
        <f t="shared" si="39"/>
        <v>0</v>
      </c>
      <c r="AB444" s="147"/>
      <c r="AC444" s="77"/>
      <c r="AD444" s="60"/>
      <c r="AE444" s="60"/>
      <c r="AF444" s="60"/>
      <c r="AG444" s="60"/>
      <c r="AH444" s="78">
        <f t="shared" si="40"/>
        <v>0</v>
      </c>
      <c r="AI444" s="147"/>
      <c r="AJ444" s="77"/>
      <c r="AK444" s="60"/>
      <c r="AL444" s="60"/>
      <c r="AM444" s="60"/>
      <c r="AN444" s="60"/>
      <c r="AO444" s="78">
        <f t="shared" si="41"/>
        <v>0</v>
      </c>
    </row>
    <row r="445" spans="1:41" x14ac:dyDescent="0.25">
      <c r="A445" s="70"/>
      <c r="B445" s="58"/>
      <c r="C445" s="58"/>
      <c r="D445" s="58"/>
      <c r="E445" s="58"/>
      <c r="F445" s="72">
        <f t="shared" si="36"/>
        <v>0</v>
      </c>
      <c r="G445" s="151"/>
      <c r="H445" s="77"/>
      <c r="I445" s="60"/>
      <c r="J445" s="60"/>
      <c r="K445" s="60"/>
      <c r="L445" s="60"/>
      <c r="M445" s="78">
        <f t="shared" si="37"/>
        <v>0</v>
      </c>
      <c r="N445" s="147"/>
      <c r="O445" s="77"/>
      <c r="P445" s="60"/>
      <c r="Q445" s="60"/>
      <c r="R445" s="60"/>
      <c r="S445" s="60"/>
      <c r="T445" s="78">
        <f t="shared" si="38"/>
        <v>0</v>
      </c>
      <c r="U445" s="147"/>
      <c r="V445" s="77"/>
      <c r="W445" s="60"/>
      <c r="X445" s="60"/>
      <c r="Y445" s="60"/>
      <c r="Z445" s="60"/>
      <c r="AA445" s="78">
        <f t="shared" si="39"/>
        <v>0</v>
      </c>
      <c r="AB445" s="147"/>
      <c r="AC445" s="77"/>
      <c r="AD445" s="60"/>
      <c r="AE445" s="60"/>
      <c r="AF445" s="60"/>
      <c r="AG445" s="60"/>
      <c r="AH445" s="78">
        <f t="shared" si="40"/>
        <v>0</v>
      </c>
      <c r="AI445" s="147"/>
      <c r="AJ445" s="77"/>
      <c r="AK445" s="60"/>
      <c r="AL445" s="60"/>
      <c r="AM445" s="60"/>
      <c r="AN445" s="60"/>
      <c r="AO445" s="78">
        <f t="shared" si="41"/>
        <v>0</v>
      </c>
    </row>
    <row r="446" spans="1:41" x14ac:dyDescent="0.25">
      <c r="A446" s="70"/>
      <c r="B446" s="58"/>
      <c r="C446" s="58"/>
      <c r="D446" s="58"/>
      <c r="E446" s="58"/>
      <c r="F446" s="72">
        <f t="shared" si="36"/>
        <v>0</v>
      </c>
      <c r="G446" s="151"/>
      <c r="H446" s="77"/>
      <c r="I446" s="60"/>
      <c r="J446" s="60"/>
      <c r="K446" s="60"/>
      <c r="L446" s="60"/>
      <c r="M446" s="78">
        <f t="shared" si="37"/>
        <v>0</v>
      </c>
      <c r="N446" s="147"/>
      <c r="O446" s="77"/>
      <c r="P446" s="60"/>
      <c r="Q446" s="60"/>
      <c r="R446" s="60"/>
      <c r="S446" s="60"/>
      <c r="T446" s="78">
        <f t="shared" si="38"/>
        <v>0</v>
      </c>
      <c r="U446" s="147"/>
      <c r="V446" s="77"/>
      <c r="W446" s="60"/>
      <c r="X446" s="60"/>
      <c r="Y446" s="60"/>
      <c r="Z446" s="60"/>
      <c r="AA446" s="78">
        <f t="shared" si="39"/>
        <v>0</v>
      </c>
      <c r="AB446" s="147"/>
      <c r="AC446" s="77"/>
      <c r="AD446" s="60"/>
      <c r="AE446" s="60"/>
      <c r="AF446" s="60"/>
      <c r="AG446" s="60"/>
      <c r="AH446" s="78">
        <f t="shared" si="40"/>
        <v>0</v>
      </c>
      <c r="AI446" s="147"/>
      <c r="AJ446" s="77"/>
      <c r="AK446" s="60"/>
      <c r="AL446" s="60"/>
      <c r="AM446" s="60"/>
      <c r="AN446" s="60"/>
      <c r="AO446" s="78">
        <f t="shared" si="41"/>
        <v>0</v>
      </c>
    </row>
    <row r="447" spans="1:41" x14ac:dyDescent="0.25">
      <c r="A447" s="70"/>
      <c r="B447" s="58"/>
      <c r="C447" s="58"/>
      <c r="D447" s="58"/>
      <c r="E447" s="58"/>
      <c r="F447" s="72">
        <f t="shared" si="36"/>
        <v>0</v>
      </c>
      <c r="G447" s="151"/>
      <c r="H447" s="77"/>
      <c r="I447" s="60"/>
      <c r="J447" s="60"/>
      <c r="K447" s="60"/>
      <c r="L447" s="60"/>
      <c r="M447" s="78">
        <f t="shared" si="37"/>
        <v>0</v>
      </c>
      <c r="N447" s="147"/>
      <c r="O447" s="77"/>
      <c r="P447" s="60"/>
      <c r="Q447" s="60"/>
      <c r="R447" s="60"/>
      <c r="S447" s="60"/>
      <c r="T447" s="78">
        <f t="shared" si="38"/>
        <v>0</v>
      </c>
      <c r="U447" s="147"/>
      <c r="V447" s="77"/>
      <c r="W447" s="60"/>
      <c r="X447" s="60"/>
      <c r="Y447" s="60"/>
      <c r="Z447" s="60"/>
      <c r="AA447" s="78">
        <f t="shared" si="39"/>
        <v>0</v>
      </c>
      <c r="AB447" s="147"/>
      <c r="AC447" s="77"/>
      <c r="AD447" s="60"/>
      <c r="AE447" s="60"/>
      <c r="AF447" s="60"/>
      <c r="AG447" s="60"/>
      <c r="AH447" s="78">
        <f t="shared" si="40"/>
        <v>0</v>
      </c>
      <c r="AI447" s="147"/>
      <c r="AJ447" s="77"/>
      <c r="AK447" s="60"/>
      <c r="AL447" s="60"/>
      <c r="AM447" s="60"/>
      <c r="AN447" s="60"/>
      <c r="AO447" s="78">
        <f t="shared" si="41"/>
        <v>0</v>
      </c>
    </row>
    <row r="448" spans="1:41" x14ac:dyDescent="0.25">
      <c r="A448" s="70"/>
      <c r="B448" s="58"/>
      <c r="C448" s="58"/>
      <c r="D448" s="58"/>
      <c r="E448" s="58"/>
      <c r="F448" s="72">
        <f t="shared" si="36"/>
        <v>0</v>
      </c>
      <c r="G448" s="151"/>
      <c r="H448" s="77"/>
      <c r="I448" s="60"/>
      <c r="J448" s="60"/>
      <c r="K448" s="60"/>
      <c r="L448" s="60"/>
      <c r="M448" s="78">
        <f t="shared" si="37"/>
        <v>0</v>
      </c>
      <c r="N448" s="147"/>
      <c r="O448" s="77"/>
      <c r="P448" s="60"/>
      <c r="Q448" s="60"/>
      <c r="R448" s="60"/>
      <c r="S448" s="60"/>
      <c r="T448" s="78">
        <f t="shared" si="38"/>
        <v>0</v>
      </c>
      <c r="U448" s="147"/>
      <c r="V448" s="77"/>
      <c r="W448" s="60"/>
      <c r="X448" s="60"/>
      <c r="Y448" s="60"/>
      <c r="Z448" s="60"/>
      <c r="AA448" s="78">
        <f t="shared" si="39"/>
        <v>0</v>
      </c>
      <c r="AB448" s="147"/>
      <c r="AC448" s="77"/>
      <c r="AD448" s="60"/>
      <c r="AE448" s="60"/>
      <c r="AF448" s="60"/>
      <c r="AG448" s="60"/>
      <c r="AH448" s="78">
        <f t="shared" si="40"/>
        <v>0</v>
      </c>
      <c r="AI448" s="147"/>
      <c r="AJ448" s="77"/>
      <c r="AK448" s="60"/>
      <c r="AL448" s="60"/>
      <c r="AM448" s="60"/>
      <c r="AN448" s="60"/>
      <c r="AO448" s="78">
        <f t="shared" si="41"/>
        <v>0</v>
      </c>
    </row>
    <row r="449" spans="1:41" x14ac:dyDescent="0.25">
      <c r="A449" s="70"/>
      <c r="B449" s="58"/>
      <c r="C449" s="58"/>
      <c r="D449" s="58"/>
      <c r="E449" s="58"/>
      <c r="F449" s="72">
        <f t="shared" si="36"/>
        <v>0</v>
      </c>
      <c r="G449" s="151"/>
      <c r="H449" s="77"/>
      <c r="I449" s="60"/>
      <c r="J449" s="60"/>
      <c r="K449" s="60"/>
      <c r="L449" s="60"/>
      <c r="M449" s="78">
        <f t="shared" si="37"/>
        <v>0</v>
      </c>
      <c r="N449" s="147"/>
      <c r="O449" s="77"/>
      <c r="P449" s="60"/>
      <c r="Q449" s="60"/>
      <c r="R449" s="60"/>
      <c r="S449" s="60"/>
      <c r="T449" s="78">
        <f t="shared" si="38"/>
        <v>0</v>
      </c>
      <c r="U449" s="147"/>
      <c r="V449" s="77"/>
      <c r="W449" s="60"/>
      <c r="X449" s="60"/>
      <c r="Y449" s="60"/>
      <c r="Z449" s="60"/>
      <c r="AA449" s="78">
        <f t="shared" si="39"/>
        <v>0</v>
      </c>
      <c r="AB449" s="147"/>
      <c r="AC449" s="77"/>
      <c r="AD449" s="60"/>
      <c r="AE449" s="60"/>
      <c r="AF449" s="60"/>
      <c r="AG449" s="60"/>
      <c r="AH449" s="78">
        <f t="shared" si="40"/>
        <v>0</v>
      </c>
      <c r="AI449" s="147"/>
      <c r="AJ449" s="77"/>
      <c r="AK449" s="60"/>
      <c r="AL449" s="60"/>
      <c r="AM449" s="60"/>
      <c r="AN449" s="60"/>
      <c r="AO449" s="78">
        <f t="shared" si="41"/>
        <v>0</v>
      </c>
    </row>
    <row r="450" spans="1:41" x14ac:dyDescent="0.25">
      <c r="A450" s="70"/>
      <c r="B450" s="58"/>
      <c r="C450" s="58"/>
      <c r="D450" s="58"/>
      <c r="E450" s="58"/>
      <c r="F450" s="72">
        <f t="shared" si="36"/>
        <v>0</v>
      </c>
      <c r="G450" s="151"/>
      <c r="H450" s="77"/>
      <c r="I450" s="60"/>
      <c r="J450" s="60"/>
      <c r="K450" s="60"/>
      <c r="L450" s="60"/>
      <c r="M450" s="78">
        <f t="shared" si="37"/>
        <v>0</v>
      </c>
      <c r="N450" s="147"/>
      <c r="O450" s="77"/>
      <c r="P450" s="60"/>
      <c r="Q450" s="60"/>
      <c r="R450" s="60"/>
      <c r="S450" s="60"/>
      <c r="T450" s="78">
        <f t="shared" si="38"/>
        <v>0</v>
      </c>
      <c r="U450" s="147"/>
      <c r="V450" s="77"/>
      <c r="W450" s="60"/>
      <c r="X450" s="60"/>
      <c r="Y450" s="60"/>
      <c r="Z450" s="60"/>
      <c r="AA450" s="78">
        <f t="shared" si="39"/>
        <v>0</v>
      </c>
      <c r="AB450" s="147"/>
      <c r="AC450" s="77"/>
      <c r="AD450" s="60"/>
      <c r="AE450" s="60"/>
      <c r="AF450" s="60"/>
      <c r="AG450" s="60"/>
      <c r="AH450" s="78">
        <f t="shared" si="40"/>
        <v>0</v>
      </c>
      <c r="AI450" s="147"/>
      <c r="AJ450" s="77"/>
      <c r="AK450" s="60"/>
      <c r="AL450" s="60"/>
      <c r="AM450" s="60"/>
      <c r="AN450" s="60"/>
      <c r="AO450" s="78">
        <f t="shared" si="41"/>
        <v>0</v>
      </c>
    </row>
    <row r="451" spans="1:41" x14ac:dyDescent="0.25">
      <c r="A451" s="70"/>
      <c r="B451" s="58"/>
      <c r="C451" s="58"/>
      <c r="D451" s="58"/>
      <c r="E451" s="58"/>
      <c r="F451" s="72">
        <f t="shared" si="36"/>
        <v>0</v>
      </c>
      <c r="G451" s="151"/>
      <c r="H451" s="77"/>
      <c r="I451" s="60"/>
      <c r="J451" s="60"/>
      <c r="K451" s="60"/>
      <c r="L451" s="60"/>
      <c r="M451" s="78">
        <f t="shared" si="37"/>
        <v>0</v>
      </c>
      <c r="N451" s="147"/>
      <c r="O451" s="77"/>
      <c r="P451" s="60"/>
      <c r="Q451" s="60"/>
      <c r="R451" s="60"/>
      <c r="S451" s="60"/>
      <c r="T451" s="78">
        <f t="shared" si="38"/>
        <v>0</v>
      </c>
      <c r="U451" s="147"/>
      <c r="V451" s="77"/>
      <c r="W451" s="60"/>
      <c r="X451" s="60"/>
      <c r="Y451" s="60"/>
      <c r="Z451" s="60"/>
      <c r="AA451" s="78">
        <f t="shared" si="39"/>
        <v>0</v>
      </c>
      <c r="AB451" s="147"/>
      <c r="AC451" s="77"/>
      <c r="AD451" s="60"/>
      <c r="AE451" s="60"/>
      <c r="AF451" s="60"/>
      <c r="AG451" s="60"/>
      <c r="AH451" s="78">
        <f t="shared" si="40"/>
        <v>0</v>
      </c>
      <c r="AI451" s="147"/>
      <c r="AJ451" s="77"/>
      <c r="AK451" s="60"/>
      <c r="AL451" s="60"/>
      <c r="AM451" s="60"/>
      <c r="AN451" s="60"/>
      <c r="AO451" s="78">
        <f t="shared" si="41"/>
        <v>0</v>
      </c>
    </row>
    <row r="452" spans="1:41" x14ac:dyDescent="0.25">
      <c r="A452" s="70"/>
      <c r="B452" s="58"/>
      <c r="C452" s="58"/>
      <c r="D452" s="58"/>
      <c r="E452" s="58"/>
      <c r="F452" s="72">
        <f t="shared" si="36"/>
        <v>0</v>
      </c>
      <c r="G452" s="151"/>
      <c r="H452" s="77"/>
      <c r="I452" s="60"/>
      <c r="J452" s="60"/>
      <c r="K452" s="60"/>
      <c r="L452" s="60"/>
      <c r="M452" s="78">
        <f t="shared" si="37"/>
        <v>0</v>
      </c>
      <c r="N452" s="147"/>
      <c r="O452" s="77"/>
      <c r="P452" s="60"/>
      <c r="Q452" s="60"/>
      <c r="R452" s="60"/>
      <c r="S452" s="60"/>
      <c r="T452" s="78">
        <f t="shared" si="38"/>
        <v>0</v>
      </c>
      <c r="U452" s="147"/>
      <c r="V452" s="77"/>
      <c r="W452" s="60"/>
      <c r="X452" s="60"/>
      <c r="Y452" s="60"/>
      <c r="Z452" s="60"/>
      <c r="AA452" s="78">
        <f t="shared" si="39"/>
        <v>0</v>
      </c>
      <c r="AB452" s="147"/>
      <c r="AC452" s="77"/>
      <c r="AD452" s="60"/>
      <c r="AE452" s="60"/>
      <c r="AF452" s="60"/>
      <c r="AG452" s="60"/>
      <c r="AH452" s="78">
        <f t="shared" si="40"/>
        <v>0</v>
      </c>
      <c r="AI452" s="147"/>
      <c r="AJ452" s="77"/>
      <c r="AK452" s="60"/>
      <c r="AL452" s="60"/>
      <c r="AM452" s="60"/>
      <c r="AN452" s="60"/>
      <c r="AO452" s="78">
        <f t="shared" si="41"/>
        <v>0</v>
      </c>
    </row>
    <row r="453" spans="1:41" x14ac:dyDescent="0.25">
      <c r="A453" s="70"/>
      <c r="B453" s="58"/>
      <c r="C453" s="58"/>
      <c r="D453" s="58"/>
      <c r="E453" s="58"/>
      <c r="F453" s="72">
        <f t="shared" si="36"/>
        <v>0</v>
      </c>
      <c r="G453" s="151"/>
      <c r="H453" s="77"/>
      <c r="I453" s="60"/>
      <c r="J453" s="60"/>
      <c r="K453" s="60"/>
      <c r="L453" s="60"/>
      <c r="M453" s="78">
        <f t="shared" si="37"/>
        <v>0</v>
      </c>
      <c r="N453" s="147"/>
      <c r="O453" s="77"/>
      <c r="P453" s="60"/>
      <c r="Q453" s="60"/>
      <c r="R453" s="60"/>
      <c r="S453" s="60"/>
      <c r="T453" s="78">
        <f t="shared" si="38"/>
        <v>0</v>
      </c>
      <c r="U453" s="147"/>
      <c r="V453" s="77"/>
      <c r="W453" s="60"/>
      <c r="X453" s="60"/>
      <c r="Y453" s="60"/>
      <c r="Z453" s="60"/>
      <c r="AA453" s="78">
        <f t="shared" si="39"/>
        <v>0</v>
      </c>
      <c r="AB453" s="147"/>
      <c r="AC453" s="77"/>
      <c r="AD453" s="60"/>
      <c r="AE453" s="60"/>
      <c r="AF453" s="60"/>
      <c r="AG453" s="60"/>
      <c r="AH453" s="78">
        <f t="shared" si="40"/>
        <v>0</v>
      </c>
      <c r="AI453" s="147"/>
      <c r="AJ453" s="77"/>
      <c r="AK453" s="60"/>
      <c r="AL453" s="60"/>
      <c r="AM453" s="60"/>
      <c r="AN453" s="60"/>
      <c r="AO453" s="78">
        <f t="shared" si="41"/>
        <v>0</v>
      </c>
    </row>
    <row r="454" spans="1:41" x14ac:dyDescent="0.25">
      <c r="A454" s="70"/>
      <c r="B454" s="58"/>
      <c r="C454" s="58"/>
      <c r="D454" s="58"/>
      <c r="E454" s="58"/>
      <c r="F454" s="72">
        <f t="shared" si="36"/>
        <v>0</v>
      </c>
      <c r="G454" s="151"/>
      <c r="H454" s="77"/>
      <c r="I454" s="60"/>
      <c r="J454" s="60"/>
      <c r="K454" s="60"/>
      <c r="L454" s="60"/>
      <c r="M454" s="78">
        <f t="shared" si="37"/>
        <v>0</v>
      </c>
      <c r="N454" s="147"/>
      <c r="O454" s="77"/>
      <c r="P454" s="60"/>
      <c r="Q454" s="60"/>
      <c r="R454" s="60"/>
      <c r="S454" s="60"/>
      <c r="T454" s="78">
        <f t="shared" si="38"/>
        <v>0</v>
      </c>
      <c r="U454" s="147"/>
      <c r="V454" s="77"/>
      <c r="W454" s="60"/>
      <c r="X454" s="60"/>
      <c r="Y454" s="60"/>
      <c r="Z454" s="60"/>
      <c r="AA454" s="78">
        <f t="shared" si="39"/>
        <v>0</v>
      </c>
      <c r="AB454" s="147"/>
      <c r="AC454" s="77"/>
      <c r="AD454" s="60"/>
      <c r="AE454" s="60"/>
      <c r="AF454" s="60"/>
      <c r="AG454" s="60"/>
      <c r="AH454" s="78">
        <f t="shared" si="40"/>
        <v>0</v>
      </c>
      <c r="AI454" s="147"/>
      <c r="AJ454" s="77"/>
      <c r="AK454" s="60"/>
      <c r="AL454" s="60"/>
      <c r="AM454" s="60"/>
      <c r="AN454" s="60"/>
      <c r="AO454" s="78">
        <f t="shared" si="41"/>
        <v>0</v>
      </c>
    </row>
    <row r="455" spans="1:41" x14ac:dyDescent="0.25">
      <c r="A455" s="70"/>
      <c r="B455" s="58"/>
      <c r="C455" s="58"/>
      <c r="D455" s="58"/>
      <c r="E455" s="58"/>
      <c r="F455" s="72">
        <f t="shared" si="36"/>
        <v>0</v>
      </c>
      <c r="G455" s="151"/>
      <c r="H455" s="77"/>
      <c r="I455" s="60"/>
      <c r="J455" s="60"/>
      <c r="K455" s="60"/>
      <c r="L455" s="60"/>
      <c r="M455" s="78">
        <f t="shared" si="37"/>
        <v>0</v>
      </c>
      <c r="N455" s="147"/>
      <c r="O455" s="77"/>
      <c r="P455" s="60"/>
      <c r="Q455" s="60"/>
      <c r="R455" s="60"/>
      <c r="S455" s="60"/>
      <c r="T455" s="78">
        <f t="shared" si="38"/>
        <v>0</v>
      </c>
      <c r="U455" s="147"/>
      <c r="V455" s="77"/>
      <c r="W455" s="60"/>
      <c r="X455" s="60"/>
      <c r="Y455" s="60"/>
      <c r="Z455" s="60"/>
      <c r="AA455" s="78">
        <f t="shared" si="39"/>
        <v>0</v>
      </c>
      <c r="AB455" s="147"/>
      <c r="AC455" s="77"/>
      <c r="AD455" s="60"/>
      <c r="AE455" s="60"/>
      <c r="AF455" s="60"/>
      <c r="AG455" s="60"/>
      <c r="AH455" s="78">
        <f t="shared" si="40"/>
        <v>0</v>
      </c>
      <c r="AI455" s="147"/>
      <c r="AJ455" s="77"/>
      <c r="AK455" s="60"/>
      <c r="AL455" s="60"/>
      <c r="AM455" s="60"/>
      <c r="AN455" s="60"/>
      <c r="AO455" s="78">
        <f t="shared" si="41"/>
        <v>0</v>
      </c>
    </row>
    <row r="456" spans="1:41" x14ac:dyDescent="0.25">
      <c r="A456" s="70"/>
      <c r="B456" s="58"/>
      <c r="C456" s="58"/>
      <c r="D456" s="58"/>
      <c r="E456" s="58"/>
      <c r="F456" s="72">
        <f t="shared" si="36"/>
        <v>0</v>
      </c>
      <c r="G456" s="151"/>
      <c r="H456" s="77"/>
      <c r="I456" s="60"/>
      <c r="J456" s="60"/>
      <c r="K456" s="60"/>
      <c r="L456" s="60"/>
      <c r="M456" s="78">
        <f t="shared" si="37"/>
        <v>0</v>
      </c>
      <c r="N456" s="147"/>
      <c r="O456" s="77"/>
      <c r="P456" s="60"/>
      <c r="Q456" s="60"/>
      <c r="R456" s="60"/>
      <c r="S456" s="60"/>
      <c r="T456" s="78">
        <f t="shared" si="38"/>
        <v>0</v>
      </c>
      <c r="U456" s="147"/>
      <c r="V456" s="77"/>
      <c r="W456" s="60"/>
      <c r="X456" s="60"/>
      <c r="Y456" s="60"/>
      <c r="Z456" s="60"/>
      <c r="AA456" s="78">
        <f t="shared" si="39"/>
        <v>0</v>
      </c>
      <c r="AB456" s="147"/>
      <c r="AC456" s="77"/>
      <c r="AD456" s="60"/>
      <c r="AE456" s="60"/>
      <c r="AF456" s="60"/>
      <c r="AG456" s="60"/>
      <c r="AH456" s="78">
        <f t="shared" si="40"/>
        <v>0</v>
      </c>
      <c r="AI456" s="147"/>
      <c r="AJ456" s="77"/>
      <c r="AK456" s="60"/>
      <c r="AL456" s="60"/>
      <c r="AM456" s="60"/>
      <c r="AN456" s="60"/>
      <c r="AO456" s="78">
        <f t="shared" si="41"/>
        <v>0</v>
      </c>
    </row>
    <row r="457" spans="1:41" x14ac:dyDescent="0.25">
      <c r="A457" s="70"/>
      <c r="B457" s="58"/>
      <c r="C457" s="58"/>
      <c r="D457" s="58"/>
      <c r="E457" s="58"/>
      <c r="F457" s="72">
        <f t="shared" si="36"/>
        <v>0</v>
      </c>
      <c r="G457" s="151"/>
      <c r="H457" s="77"/>
      <c r="I457" s="60"/>
      <c r="J457" s="60"/>
      <c r="K457" s="60"/>
      <c r="L457" s="60"/>
      <c r="M457" s="78">
        <f t="shared" si="37"/>
        <v>0</v>
      </c>
      <c r="N457" s="147"/>
      <c r="O457" s="77"/>
      <c r="P457" s="60"/>
      <c r="Q457" s="60"/>
      <c r="R457" s="60"/>
      <c r="S457" s="60"/>
      <c r="T457" s="78">
        <f t="shared" si="38"/>
        <v>0</v>
      </c>
      <c r="U457" s="147"/>
      <c r="V457" s="77"/>
      <c r="W457" s="60"/>
      <c r="X457" s="60"/>
      <c r="Y457" s="60"/>
      <c r="Z457" s="60"/>
      <c r="AA457" s="78">
        <f t="shared" si="39"/>
        <v>0</v>
      </c>
      <c r="AB457" s="147"/>
      <c r="AC457" s="77"/>
      <c r="AD457" s="60"/>
      <c r="AE457" s="60"/>
      <c r="AF457" s="60"/>
      <c r="AG457" s="60"/>
      <c r="AH457" s="78">
        <f t="shared" si="40"/>
        <v>0</v>
      </c>
      <c r="AI457" s="147"/>
      <c r="AJ457" s="77"/>
      <c r="AK457" s="60"/>
      <c r="AL457" s="60"/>
      <c r="AM457" s="60"/>
      <c r="AN457" s="60"/>
      <c r="AO457" s="78">
        <f t="shared" si="41"/>
        <v>0</v>
      </c>
    </row>
    <row r="458" spans="1:41" x14ac:dyDescent="0.25">
      <c r="A458" s="70"/>
      <c r="B458" s="58"/>
      <c r="C458" s="58"/>
      <c r="D458" s="58"/>
      <c r="E458" s="58"/>
      <c r="F458" s="72">
        <f t="shared" si="36"/>
        <v>0</v>
      </c>
      <c r="G458" s="151"/>
      <c r="H458" s="77"/>
      <c r="I458" s="60"/>
      <c r="J458" s="60"/>
      <c r="K458" s="60"/>
      <c r="L458" s="60"/>
      <c r="M458" s="78">
        <f t="shared" si="37"/>
        <v>0</v>
      </c>
      <c r="N458" s="147"/>
      <c r="O458" s="77"/>
      <c r="P458" s="60"/>
      <c r="Q458" s="60"/>
      <c r="R458" s="60"/>
      <c r="S458" s="60"/>
      <c r="T458" s="78">
        <f t="shared" si="38"/>
        <v>0</v>
      </c>
      <c r="U458" s="147"/>
      <c r="V458" s="77"/>
      <c r="W458" s="60"/>
      <c r="X458" s="60"/>
      <c r="Y458" s="60"/>
      <c r="Z458" s="60"/>
      <c r="AA458" s="78">
        <f t="shared" si="39"/>
        <v>0</v>
      </c>
      <c r="AB458" s="147"/>
      <c r="AC458" s="77"/>
      <c r="AD458" s="60"/>
      <c r="AE458" s="60"/>
      <c r="AF458" s="60"/>
      <c r="AG458" s="60"/>
      <c r="AH458" s="78">
        <f t="shared" si="40"/>
        <v>0</v>
      </c>
      <c r="AI458" s="147"/>
      <c r="AJ458" s="77"/>
      <c r="AK458" s="60"/>
      <c r="AL458" s="60"/>
      <c r="AM458" s="60"/>
      <c r="AN458" s="60"/>
      <c r="AO458" s="78">
        <f t="shared" si="41"/>
        <v>0</v>
      </c>
    </row>
    <row r="459" spans="1:41" x14ac:dyDescent="0.25">
      <c r="A459" s="70"/>
      <c r="B459" s="58"/>
      <c r="C459" s="58"/>
      <c r="D459" s="58"/>
      <c r="E459" s="58"/>
      <c r="F459" s="72">
        <f t="shared" si="36"/>
        <v>0</v>
      </c>
      <c r="G459" s="151"/>
      <c r="H459" s="77"/>
      <c r="I459" s="60"/>
      <c r="J459" s="60"/>
      <c r="K459" s="60"/>
      <c r="L459" s="60"/>
      <c r="M459" s="78">
        <f t="shared" si="37"/>
        <v>0</v>
      </c>
      <c r="N459" s="147"/>
      <c r="O459" s="77"/>
      <c r="P459" s="60"/>
      <c r="Q459" s="60"/>
      <c r="R459" s="60"/>
      <c r="S459" s="60"/>
      <c r="T459" s="78">
        <f t="shared" si="38"/>
        <v>0</v>
      </c>
      <c r="U459" s="147"/>
      <c r="V459" s="77"/>
      <c r="W459" s="60"/>
      <c r="X459" s="60"/>
      <c r="Y459" s="60"/>
      <c r="Z459" s="60"/>
      <c r="AA459" s="78">
        <f t="shared" si="39"/>
        <v>0</v>
      </c>
      <c r="AB459" s="147"/>
      <c r="AC459" s="77"/>
      <c r="AD459" s="60"/>
      <c r="AE459" s="60"/>
      <c r="AF459" s="60"/>
      <c r="AG459" s="60"/>
      <c r="AH459" s="78">
        <f t="shared" si="40"/>
        <v>0</v>
      </c>
      <c r="AI459" s="147"/>
      <c r="AJ459" s="77"/>
      <c r="AK459" s="60"/>
      <c r="AL459" s="60"/>
      <c r="AM459" s="60"/>
      <c r="AN459" s="60"/>
      <c r="AO459" s="78">
        <f t="shared" si="41"/>
        <v>0</v>
      </c>
    </row>
    <row r="460" spans="1:41" x14ac:dyDescent="0.25">
      <c r="A460" s="70"/>
      <c r="B460" s="58"/>
      <c r="C460" s="58"/>
      <c r="D460" s="58"/>
      <c r="E460" s="58"/>
      <c r="F460" s="72">
        <f t="shared" si="36"/>
        <v>0</v>
      </c>
      <c r="G460" s="151"/>
      <c r="H460" s="77"/>
      <c r="I460" s="60"/>
      <c r="J460" s="60"/>
      <c r="K460" s="60"/>
      <c r="L460" s="60"/>
      <c r="M460" s="78">
        <f t="shared" si="37"/>
        <v>0</v>
      </c>
      <c r="N460" s="147"/>
      <c r="O460" s="77"/>
      <c r="P460" s="60"/>
      <c r="Q460" s="60"/>
      <c r="R460" s="60"/>
      <c r="S460" s="60"/>
      <c r="T460" s="78">
        <f t="shared" si="38"/>
        <v>0</v>
      </c>
      <c r="U460" s="147"/>
      <c r="V460" s="77"/>
      <c r="W460" s="60"/>
      <c r="X460" s="60"/>
      <c r="Y460" s="60"/>
      <c r="Z460" s="60"/>
      <c r="AA460" s="78">
        <f t="shared" si="39"/>
        <v>0</v>
      </c>
      <c r="AB460" s="147"/>
      <c r="AC460" s="77"/>
      <c r="AD460" s="60"/>
      <c r="AE460" s="60"/>
      <c r="AF460" s="60"/>
      <c r="AG460" s="60"/>
      <c r="AH460" s="78">
        <f t="shared" si="40"/>
        <v>0</v>
      </c>
      <c r="AI460" s="147"/>
      <c r="AJ460" s="77"/>
      <c r="AK460" s="60"/>
      <c r="AL460" s="60"/>
      <c r="AM460" s="60"/>
      <c r="AN460" s="60"/>
      <c r="AO460" s="78">
        <f t="shared" si="41"/>
        <v>0</v>
      </c>
    </row>
    <row r="461" spans="1:41" x14ac:dyDescent="0.25">
      <c r="A461" s="70"/>
      <c r="B461" s="58"/>
      <c r="C461" s="58"/>
      <c r="D461" s="58"/>
      <c r="E461" s="58"/>
      <c r="F461" s="72">
        <f t="shared" ref="F461:F524" si="42">SUM(D461:E461)</f>
        <v>0</v>
      </c>
      <c r="G461" s="151"/>
      <c r="H461" s="77"/>
      <c r="I461" s="60"/>
      <c r="J461" s="60"/>
      <c r="K461" s="60"/>
      <c r="L461" s="60"/>
      <c r="M461" s="78">
        <f t="shared" ref="M461:M524" si="43">SUM(K461:L461)</f>
        <v>0</v>
      </c>
      <c r="N461" s="147"/>
      <c r="O461" s="77"/>
      <c r="P461" s="60"/>
      <c r="Q461" s="60"/>
      <c r="R461" s="60"/>
      <c r="S461" s="60"/>
      <c r="T461" s="78">
        <f t="shared" ref="T461:T524" si="44">SUM(R461:S461)</f>
        <v>0</v>
      </c>
      <c r="U461" s="147"/>
      <c r="V461" s="77"/>
      <c r="W461" s="60"/>
      <c r="X461" s="60"/>
      <c r="Y461" s="60"/>
      <c r="Z461" s="60"/>
      <c r="AA461" s="78">
        <f t="shared" ref="AA461:AA524" si="45">SUM(Y461:Z461)</f>
        <v>0</v>
      </c>
      <c r="AB461" s="147"/>
      <c r="AC461" s="77"/>
      <c r="AD461" s="60"/>
      <c r="AE461" s="60"/>
      <c r="AF461" s="60"/>
      <c r="AG461" s="60"/>
      <c r="AH461" s="78">
        <f t="shared" ref="AH461:AH524" si="46">SUM(AF461:AG461)</f>
        <v>0</v>
      </c>
      <c r="AI461" s="147"/>
      <c r="AJ461" s="77"/>
      <c r="AK461" s="60"/>
      <c r="AL461" s="60"/>
      <c r="AM461" s="60"/>
      <c r="AN461" s="60"/>
      <c r="AO461" s="78">
        <f t="shared" ref="AO461:AO524" si="47">SUM(AM461:AN461)</f>
        <v>0</v>
      </c>
    </row>
    <row r="462" spans="1:41" x14ac:dyDescent="0.25">
      <c r="A462" s="70"/>
      <c r="B462" s="58"/>
      <c r="C462" s="58"/>
      <c r="D462" s="58"/>
      <c r="E462" s="58"/>
      <c r="F462" s="72">
        <f t="shared" si="42"/>
        <v>0</v>
      </c>
      <c r="G462" s="151"/>
      <c r="H462" s="77"/>
      <c r="I462" s="60"/>
      <c r="J462" s="60"/>
      <c r="K462" s="60"/>
      <c r="L462" s="60"/>
      <c r="M462" s="78">
        <f t="shared" si="43"/>
        <v>0</v>
      </c>
      <c r="N462" s="147"/>
      <c r="O462" s="77"/>
      <c r="P462" s="60"/>
      <c r="Q462" s="60"/>
      <c r="R462" s="60"/>
      <c r="S462" s="60"/>
      <c r="T462" s="78">
        <f t="shared" si="44"/>
        <v>0</v>
      </c>
      <c r="U462" s="147"/>
      <c r="V462" s="77"/>
      <c r="W462" s="60"/>
      <c r="X462" s="60"/>
      <c r="Y462" s="60"/>
      <c r="Z462" s="60"/>
      <c r="AA462" s="78">
        <f t="shared" si="45"/>
        <v>0</v>
      </c>
      <c r="AB462" s="147"/>
      <c r="AC462" s="77"/>
      <c r="AD462" s="60"/>
      <c r="AE462" s="60"/>
      <c r="AF462" s="60"/>
      <c r="AG462" s="60"/>
      <c r="AH462" s="78">
        <f t="shared" si="46"/>
        <v>0</v>
      </c>
      <c r="AI462" s="147"/>
      <c r="AJ462" s="77"/>
      <c r="AK462" s="60"/>
      <c r="AL462" s="60"/>
      <c r="AM462" s="60"/>
      <c r="AN462" s="60"/>
      <c r="AO462" s="78">
        <f t="shared" si="47"/>
        <v>0</v>
      </c>
    </row>
    <row r="463" spans="1:41" x14ac:dyDescent="0.25">
      <c r="A463" s="70"/>
      <c r="B463" s="58"/>
      <c r="C463" s="58"/>
      <c r="D463" s="58"/>
      <c r="E463" s="58"/>
      <c r="F463" s="72">
        <f t="shared" si="42"/>
        <v>0</v>
      </c>
      <c r="G463" s="151"/>
      <c r="H463" s="77"/>
      <c r="I463" s="60"/>
      <c r="J463" s="60"/>
      <c r="K463" s="60"/>
      <c r="L463" s="60"/>
      <c r="M463" s="78">
        <f t="shared" si="43"/>
        <v>0</v>
      </c>
      <c r="N463" s="147"/>
      <c r="O463" s="77"/>
      <c r="P463" s="60"/>
      <c r="Q463" s="60"/>
      <c r="R463" s="60"/>
      <c r="S463" s="60"/>
      <c r="T463" s="78">
        <f t="shared" si="44"/>
        <v>0</v>
      </c>
      <c r="U463" s="147"/>
      <c r="V463" s="77"/>
      <c r="W463" s="60"/>
      <c r="X463" s="60"/>
      <c r="Y463" s="60"/>
      <c r="Z463" s="60"/>
      <c r="AA463" s="78">
        <f t="shared" si="45"/>
        <v>0</v>
      </c>
      <c r="AB463" s="147"/>
      <c r="AC463" s="77"/>
      <c r="AD463" s="60"/>
      <c r="AE463" s="60"/>
      <c r="AF463" s="60"/>
      <c r="AG463" s="60"/>
      <c r="AH463" s="78">
        <f t="shared" si="46"/>
        <v>0</v>
      </c>
      <c r="AI463" s="147"/>
      <c r="AJ463" s="77"/>
      <c r="AK463" s="60"/>
      <c r="AL463" s="60"/>
      <c r="AM463" s="60"/>
      <c r="AN463" s="60"/>
      <c r="AO463" s="78">
        <f t="shared" si="47"/>
        <v>0</v>
      </c>
    </row>
    <row r="464" spans="1:41" x14ac:dyDescent="0.25">
      <c r="A464" s="70"/>
      <c r="B464" s="58"/>
      <c r="C464" s="58"/>
      <c r="D464" s="58"/>
      <c r="E464" s="58"/>
      <c r="F464" s="72">
        <f t="shared" si="42"/>
        <v>0</v>
      </c>
      <c r="G464" s="151"/>
      <c r="H464" s="77"/>
      <c r="I464" s="60"/>
      <c r="J464" s="60"/>
      <c r="K464" s="60"/>
      <c r="L464" s="60"/>
      <c r="M464" s="78">
        <f t="shared" si="43"/>
        <v>0</v>
      </c>
      <c r="N464" s="147"/>
      <c r="O464" s="77"/>
      <c r="P464" s="60"/>
      <c r="Q464" s="60"/>
      <c r="R464" s="60"/>
      <c r="S464" s="60"/>
      <c r="T464" s="78">
        <f t="shared" si="44"/>
        <v>0</v>
      </c>
      <c r="U464" s="147"/>
      <c r="V464" s="77"/>
      <c r="W464" s="60"/>
      <c r="X464" s="60"/>
      <c r="Y464" s="60"/>
      <c r="Z464" s="60"/>
      <c r="AA464" s="78">
        <f t="shared" si="45"/>
        <v>0</v>
      </c>
      <c r="AB464" s="147"/>
      <c r="AC464" s="77"/>
      <c r="AD464" s="60"/>
      <c r="AE464" s="60"/>
      <c r="AF464" s="60"/>
      <c r="AG464" s="60"/>
      <c r="AH464" s="78">
        <f t="shared" si="46"/>
        <v>0</v>
      </c>
      <c r="AI464" s="147"/>
      <c r="AJ464" s="77"/>
      <c r="AK464" s="60"/>
      <c r="AL464" s="60"/>
      <c r="AM464" s="60"/>
      <c r="AN464" s="60"/>
      <c r="AO464" s="78">
        <f t="shared" si="47"/>
        <v>0</v>
      </c>
    </row>
    <row r="465" spans="1:41" x14ac:dyDescent="0.25">
      <c r="A465" s="70"/>
      <c r="B465" s="58"/>
      <c r="C465" s="58"/>
      <c r="D465" s="58"/>
      <c r="E465" s="58"/>
      <c r="F465" s="72">
        <f t="shared" si="42"/>
        <v>0</v>
      </c>
      <c r="G465" s="151"/>
      <c r="H465" s="77"/>
      <c r="I465" s="60"/>
      <c r="J465" s="60"/>
      <c r="K465" s="60"/>
      <c r="L465" s="60"/>
      <c r="M465" s="78">
        <f t="shared" si="43"/>
        <v>0</v>
      </c>
      <c r="N465" s="147"/>
      <c r="O465" s="77"/>
      <c r="P465" s="60"/>
      <c r="Q465" s="60"/>
      <c r="R465" s="60"/>
      <c r="S465" s="60"/>
      <c r="T465" s="78">
        <f t="shared" si="44"/>
        <v>0</v>
      </c>
      <c r="U465" s="147"/>
      <c r="V465" s="77"/>
      <c r="W465" s="60"/>
      <c r="X465" s="60"/>
      <c r="Y465" s="60"/>
      <c r="Z465" s="60"/>
      <c r="AA465" s="78">
        <f t="shared" si="45"/>
        <v>0</v>
      </c>
      <c r="AB465" s="147"/>
      <c r="AC465" s="77"/>
      <c r="AD465" s="60"/>
      <c r="AE465" s="60"/>
      <c r="AF465" s="60"/>
      <c r="AG465" s="60"/>
      <c r="AH465" s="78">
        <f t="shared" si="46"/>
        <v>0</v>
      </c>
      <c r="AI465" s="147"/>
      <c r="AJ465" s="77"/>
      <c r="AK465" s="60"/>
      <c r="AL465" s="60"/>
      <c r="AM465" s="60"/>
      <c r="AN465" s="60"/>
      <c r="AO465" s="78">
        <f t="shared" si="47"/>
        <v>0</v>
      </c>
    </row>
    <row r="466" spans="1:41" x14ac:dyDescent="0.25">
      <c r="A466" s="70"/>
      <c r="B466" s="58"/>
      <c r="C466" s="58"/>
      <c r="D466" s="58"/>
      <c r="E466" s="58"/>
      <c r="F466" s="72">
        <f t="shared" si="42"/>
        <v>0</v>
      </c>
      <c r="G466" s="151"/>
      <c r="H466" s="77"/>
      <c r="I466" s="60"/>
      <c r="J466" s="60"/>
      <c r="K466" s="60"/>
      <c r="L466" s="60"/>
      <c r="M466" s="78">
        <f t="shared" si="43"/>
        <v>0</v>
      </c>
      <c r="N466" s="147"/>
      <c r="O466" s="77"/>
      <c r="P466" s="60"/>
      <c r="Q466" s="60"/>
      <c r="R466" s="60"/>
      <c r="S466" s="60"/>
      <c r="T466" s="78">
        <f t="shared" si="44"/>
        <v>0</v>
      </c>
      <c r="U466" s="147"/>
      <c r="V466" s="77"/>
      <c r="W466" s="60"/>
      <c r="X466" s="60"/>
      <c r="Y466" s="60"/>
      <c r="Z466" s="60"/>
      <c r="AA466" s="78">
        <f t="shared" si="45"/>
        <v>0</v>
      </c>
      <c r="AB466" s="147"/>
      <c r="AC466" s="77"/>
      <c r="AD466" s="60"/>
      <c r="AE466" s="60"/>
      <c r="AF466" s="60"/>
      <c r="AG466" s="60"/>
      <c r="AH466" s="78">
        <f t="shared" si="46"/>
        <v>0</v>
      </c>
      <c r="AI466" s="147"/>
      <c r="AJ466" s="77"/>
      <c r="AK466" s="60"/>
      <c r="AL466" s="60"/>
      <c r="AM466" s="60"/>
      <c r="AN466" s="60"/>
      <c r="AO466" s="78">
        <f t="shared" si="47"/>
        <v>0</v>
      </c>
    </row>
    <row r="467" spans="1:41" x14ac:dyDescent="0.25">
      <c r="A467" s="70"/>
      <c r="B467" s="58"/>
      <c r="C467" s="58"/>
      <c r="D467" s="58"/>
      <c r="E467" s="58"/>
      <c r="F467" s="72">
        <f t="shared" si="42"/>
        <v>0</v>
      </c>
      <c r="G467" s="151"/>
      <c r="H467" s="77"/>
      <c r="I467" s="60"/>
      <c r="J467" s="60"/>
      <c r="K467" s="60"/>
      <c r="L467" s="60"/>
      <c r="M467" s="78">
        <f t="shared" si="43"/>
        <v>0</v>
      </c>
      <c r="N467" s="147"/>
      <c r="O467" s="77"/>
      <c r="P467" s="60"/>
      <c r="Q467" s="60"/>
      <c r="R467" s="60"/>
      <c r="S467" s="60"/>
      <c r="T467" s="78">
        <f t="shared" si="44"/>
        <v>0</v>
      </c>
      <c r="U467" s="147"/>
      <c r="V467" s="77"/>
      <c r="W467" s="60"/>
      <c r="X467" s="60"/>
      <c r="Y467" s="60"/>
      <c r="Z467" s="60"/>
      <c r="AA467" s="78">
        <f t="shared" si="45"/>
        <v>0</v>
      </c>
      <c r="AB467" s="147"/>
      <c r="AC467" s="77"/>
      <c r="AD467" s="60"/>
      <c r="AE467" s="60"/>
      <c r="AF467" s="60"/>
      <c r="AG467" s="60"/>
      <c r="AH467" s="78">
        <f t="shared" si="46"/>
        <v>0</v>
      </c>
      <c r="AI467" s="147"/>
      <c r="AJ467" s="77"/>
      <c r="AK467" s="60"/>
      <c r="AL467" s="60"/>
      <c r="AM467" s="60"/>
      <c r="AN467" s="60"/>
      <c r="AO467" s="78">
        <f t="shared" si="47"/>
        <v>0</v>
      </c>
    </row>
    <row r="468" spans="1:41" x14ac:dyDescent="0.25">
      <c r="A468" s="70"/>
      <c r="B468" s="58"/>
      <c r="C468" s="58"/>
      <c r="D468" s="58"/>
      <c r="E468" s="58"/>
      <c r="F468" s="72">
        <f t="shared" si="42"/>
        <v>0</v>
      </c>
      <c r="G468" s="151"/>
      <c r="H468" s="77"/>
      <c r="I468" s="60"/>
      <c r="J468" s="60"/>
      <c r="K468" s="60"/>
      <c r="L468" s="60"/>
      <c r="M468" s="78">
        <f t="shared" si="43"/>
        <v>0</v>
      </c>
      <c r="N468" s="147"/>
      <c r="O468" s="77"/>
      <c r="P468" s="60"/>
      <c r="Q468" s="60"/>
      <c r="R468" s="60"/>
      <c r="S468" s="60"/>
      <c r="T468" s="78">
        <f t="shared" si="44"/>
        <v>0</v>
      </c>
      <c r="U468" s="147"/>
      <c r="V468" s="77"/>
      <c r="W468" s="60"/>
      <c r="X468" s="60"/>
      <c r="Y468" s="60"/>
      <c r="Z468" s="60"/>
      <c r="AA468" s="78">
        <f t="shared" si="45"/>
        <v>0</v>
      </c>
      <c r="AB468" s="147"/>
      <c r="AC468" s="77"/>
      <c r="AD468" s="60"/>
      <c r="AE468" s="60"/>
      <c r="AF468" s="60"/>
      <c r="AG468" s="60"/>
      <c r="AH468" s="78">
        <f t="shared" si="46"/>
        <v>0</v>
      </c>
      <c r="AI468" s="147"/>
      <c r="AJ468" s="77"/>
      <c r="AK468" s="60"/>
      <c r="AL468" s="60"/>
      <c r="AM468" s="60"/>
      <c r="AN468" s="60"/>
      <c r="AO468" s="78">
        <f t="shared" si="47"/>
        <v>0</v>
      </c>
    </row>
    <row r="469" spans="1:41" x14ac:dyDescent="0.25">
      <c r="A469" s="70"/>
      <c r="B469" s="58"/>
      <c r="C469" s="58"/>
      <c r="D469" s="58"/>
      <c r="E469" s="58"/>
      <c r="F469" s="72">
        <f t="shared" si="42"/>
        <v>0</v>
      </c>
      <c r="G469" s="151"/>
      <c r="H469" s="77"/>
      <c r="I469" s="60"/>
      <c r="J469" s="60"/>
      <c r="K469" s="60"/>
      <c r="L469" s="60"/>
      <c r="M469" s="78">
        <f t="shared" si="43"/>
        <v>0</v>
      </c>
      <c r="N469" s="147"/>
      <c r="O469" s="77"/>
      <c r="P469" s="60"/>
      <c r="Q469" s="60"/>
      <c r="R469" s="60"/>
      <c r="S469" s="60"/>
      <c r="T469" s="78">
        <f t="shared" si="44"/>
        <v>0</v>
      </c>
      <c r="U469" s="147"/>
      <c r="V469" s="77"/>
      <c r="W469" s="60"/>
      <c r="X469" s="60"/>
      <c r="Y469" s="60"/>
      <c r="Z469" s="60"/>
      <c r="AA469" s="78">
        <f t="shared" si="45"/>
        <v>0</v>
      </c>
      <c r="AB469" s="147"/>
      <c r="AC469" s="77"/>
      <c r="AD469" s="60"/>
      <c r="AE469" s="60"/>
      <c r="AF469" s="60"/>
      <c r="AG469" s="60"/>
      <c r="AH469" s="78">
        <f t="shared" si="46"/>
        <v>0</v>
      </c>
      <c r="AI469" s="147"/>
      <c r="AJ469" s="77"/>
      <c r="AK469" s="60"/>
      <c r="AL469" s="60"/>
      <c r="AM469" s="60"/>
      <c r="AN469" s="60"/>
      <c r="AO469" s="78">
        <f t="shared" si="47"/>
        <v>0</v>
      </c>
    </row>
    <row r="470" spans="1:41" x14ac:dyDescent="0.25">
      <c r="A470" s="70"/>
      <c r="B470" s="58"/>
      <c r="C470" s="58"/>
      <c r="D470" s="58"/>
      <c r="E470" s="58"/>
      <c r="F470" s="72">
        <f t="shared" si="42"/>
        <v>0</v>
      </c>
      <c r="G470" s="151"/>
      <c r="H470" s="77"/>
      <c r="I470" s="60"/>
      <c r="J470" s="60"/>
      <c r="K470" s="60"/>
      <c r="L470" s="60"/>
      <c r="M470" s="78">
        <f t="shared" si="43"/>
        <v>0</v>
      </c>
      <c r="N470" s="147"/>
      <c r="O470" s="77"/>
      <c r="P470" s="60"/>
      <c r="Q470" s="60"/>
      <c r="R470" s="60"/>
      <c r="S470" s="60"/>
      <c r="T470" s="78">
        <f t="shared" si="44"/>
        <v>0</v>
      </c>
      <c r="U470" s="147"/>
      <c r="V470" s="77"/>
      <c r="W470" s="60"/>
      <c r="X470" s="60"/>
      <c r="Y470" s="60"/>
      <c r="Z470" s="60"/>
      <c r="AA470" s="78">
        <f t="shared" si="45"/>
        <v>0</v>
      </c>
      <c r="AB470" s="147"/>
      <c r="AC470" s="77"/>
      <c r="AD470" s="60"/>
      <c r="AE470" s="60"/>
      <c r="AF470" s="60"/>
      <c r="AG470" s="60"/>
      <c r="AH470" s="78">
        <f t="shared" si="46"/>
        <v>0</v>
      </c>
      <c r="AI470" s="147"/>
      <c r="AJ470" s="77"/>
      <c r="AK470" s="60"/>
      <c r="AL470" s="60"/>
      <c r="AM470" s="60"/>
      <c r="AN470" s="60"/>
      <c r="AO470" s="78">
        <f t="shared" si="47"/>
        <v>0</v>
      </c>
    </row>
    <row r="471" spans="1:41" x14ac:dyDescent="0.25">
      <c r="A471" s="70"/>
      <c r="B471" s="58"/>
      <c r="C471" s="58"/>
      <c r="D471" s="58"/>
      <c r="E471" s="58"/>
      <c r="F471" s="72">
        <f t="shared" si="42"/>
        <v>0</v>
      </c>
      <c r="G471" s="151"/>
      <c r="H471" s="77"/>
      <c r="I471" s="60"/>
      <c r="J471" s="60"/>
      <c r="K471" s="60"/>
      <c r="L471" s="60"/>
      <c r="M471" s="78">
        <f t="shared" si="43"/>
        <v>0</v>
      </c>
      <c r="N471" s="147"/>
      <c r="O471" s="77"/>
      <c r="P471" s="60"/>
      <c r="Q471" s="60"/>
      <c r="R471" s="60"/>
      <c r="S471" s="60"/>
      <c r="T471" s="78">
        <f t="shared" si="44"/>
        <v>0</v>
      </c>
      <c r="U471" s="147"/>
      <c r="V471" s="77"/>
      <c r="W471" s="60"/>
      <c r="X471" s="60"/>
      <c r="Y471" s="60"/>
      <c r="Z471" s="60"/>
      <c r="AA471" s="78">
        <f t="shared" si="45"/>
        <v>0</v>
      </c>
      <c r="AB471" s="147"/>
      <c r="AC471" s="77"/>
      <c r="AD471" s="60"/>
      <c r="AE471" s="60"/>
      <c r="AF471" s="60"/>
      <c r="AG471" s="60"/>
      <c r="AH471" s="78">
        <f t="shared" si="46"/>
        <v>0</v>
      </c>
      <c r="AI471" s="147"/>
      <c r="AJ471" s="77"/>
      <c r="AK471" s="60"/>
      <c r="AL471" s="60"/>
      <c r="AM471" s="60"/>
      <c r="AN471" s="60"/>
      <c r="AO471" s="78">
        <f t="shared" si="47"/>
        <v>0</v>
      </c>
    </row>
    <row r="472" spans="1:41" x14ac:dyDescent="0.25">
      <c r="A472" s="70"/>
      <c r="B472" s="58"/>
      <c r="C472" s="58"/>
      <c r="D472" s="58"/>
      <c r="E472" s="58"/>
      <c r="F472" s="72">
        <f t="shared" si="42"/>
        <v>0</v>
      </c>
      <c r="G472" s="151"/>
      <c r="H472" s="77"/>
      <c r="I472" s="60"/>
      <c r="J472" s="60"/>
      <c r="K472" s="60"/>
      <c r="L472" s="60"/>
      <c r="M472" s="78">
        <f t="shared" si="43"/>
        <v>0</v>
      </c>
      <c r="N472" s="147"/>
      <c r="O472" s="77"/>
      <c r="P472" s="60"/>
      <c r="Q472" s="60"/>
      <c r="R472" s="60"/>
      <c r="S472" s="60"/>
      <c r="T472" s="78">
        <f t="shared" si="44"/>
        <v>0</v>
      </c>
      <c r="U472" s="147"/>
      <c r="V472" s="77"/>
      <c r="W472" s="60"/>
      <c r="X472" s="60"/>
      <c r="Y472" s="60"/>
      <c r="Z472" s="60"/>
      <c r="AA472" s="78">
        <f t="shared" si="45"/>
        <v>0</v>
      </c>
      <c r="AB472" s="147"/>
      <c r="AC472" s="77"/>
      <c r="AD472" s="60"/>
      <c r="AE472" s="60"/>
      <c r="AF472" s="60"/>
      <c r="AG472" s="60"/>
      <c r="AH472" s="78">
        <f t="shared" si="46"/>
        <v>0</v>
      </c>
      <c r="AI472" s="147"/>
      <c r="AJ472" s="77"/>
      <c r="AK472" s="60"/>
      <c r="AL472" s="60"/>
      <c r="AM472" s="60"/>
      <c r="AN472" s="60"/>
      <c r="AO472" s="78">
        <f t="shared" si="47"/>
        <v>0</v>
      </c>
    </row>
    <row r="473" spans="1:41" x14ac:dyDescent="0.25">
      <c r="A473" s="70"/>
      <c r="B473" s="58"/>
      <c r="C473" s="58"/>
      <c r="D473" s="58"/>
      <c r="E473" s="58"/>
      <c r="F473" s="72">
        <f t="shared" si="42"/>
        <v>0</v>
      </c>
      <c r="G473" s="151"/>
      <c r="H473" s="77"/>
      <c r="I473" s="60"/>
      <c r="J473" s="60"/>
      <c r="K473" s="60"/>
      <c r="L473" s="60"/>
      <c r="M473" s="78">
        <f t="shared" si="43"/>
        <v>0</v>
      </c>
      <c r="N473" s="147"/>
      <c r="O473" s="77"/>
      <c r="P473" s="60"/>
      <c r="Q473" s="60"/>
      <c r="R473" s="60"/>
      <c r="S473" s="60"/>
      <c r="T473" s="78">
        <f t="shared" si="44"/>
        <v>0</v>
      </c>
      <c r="U473" s="147"/>
      <c r="V473" s="77"/>
      <c r="W473" s="60"/>
      <c r="X473" s="60"/>
      <c r="Y473" s="60"/>
      <c r="Z473" s="60"/>
      <c r="AA473" s="78">
        <f t="shared" si="45"/>
        <v>0</v>
      </c>
      <c r="AB473" s="147"/>
      <c r="AC473" s="77"/>
      <c r="AD473" s="60"/>
      <c r="AE473" s="60"/>
      <c r="AF473" s="60"/>
      <c r="AG473" s="60"/>
      <c r="AH473" s="78">
        <f t="shared" si="46"/>
        <v>0</v>
      </c>
      <c r="AI473" s="147"/>
      <c r="AJ473" s="77"/>
      <c r="AK473" s="60"/>
      <c r="AL473" s="60"/>
      <c r="AM473" s="60"/>
      <c r="AN473" s="60"/>
      <c r="AO473" s="78">
        <f t="shared" si="47"/>
        <v>0</v>
      </c>
    </row>
    <row r="474" spans="1:41" x14ac:dyDescent="0.25">
      <c r="A474" s="70"/>
      <c r="B474" s="58"/>
      <c r="C474" s="58"/>
      <c r="D474" s="58"/>
      <c r="E474" s="58"/>
      <c r="F474" s="72">
        <f t="shared" si="42"/>
        <v>0</v>
      </c>
      <c r="G474" s="151"/>
      <c r="H474" s="77"/>
      <c r="I474" s="60"/>
      <c r="J474" s="60"/>
      <c r="K474" s="60"/>
      <c r="L474" s="60"/>
      <c r="M474" s="78">
        <f t="shared" si="43"/>
        <v>0</v>
      </c>
      <c r="N474" s="147"/>
      <c r="O474" s="77"/>
      <c r="P474" s="60"/>
      <c r="Q474" s="60"/>
      <c r="R474" s="60"/>
      <c r="S474" s="60"/>
      <c r="T474" s="78">
        <f t="shared" si="44"/>
        <v>0</v>
      </c>
      <c r="U474" s="147"/>
      <c r="V474" s="77"/>
      <c r="W474" s="60"/>
      <c r="X474" s="60"/>
      <c r="Y474" s="60"/>
      <c r="Z474" s="60"/>
      <c r="AA474" s="78">
        <f t="shared" si="45"/>
        <v>0</v>
      </c>
      <c r="AB474" s="147"/>
      <c r="AC474" s="77"/>
      <c r="AD474" s="60"/>
      <c r="AE474" s="60"/>
      <c r="AF474" s="60"/>
      <c r="AG474" s="60"/>
      <c r="AH474" s="78">
        <f t="shared" si="46"/>
        <v>0</v>
      </c>
      <c r="AI474" s="147"/>
      <c r="AJ474" s="77"/>
      <c r="AK474" s="60"/>
      <c r="AL474" s="60"/>
      <c r="AM474" s="60"/>
      <c r="AN474" s="60"/>
      <c r="AO474" s="78">
        <f t="shared" si="47"/>
        <v>0</v>
      </c>
    </row>
    <row r="475" spans="1:41" x14ac:dyDescent="0.25">
      <c r="A475" s="70"/>
      <c r="B475" s="58"/>
      <c r="C475" s="58"/>
      <c r="D475" s="58"/>
      <c r="E475" s="58"/>
      <c r="F475" s="72">
        <f t="shared" si="42"/>
        <v>0</v>
      </c>
      <c r="G475" s="151"/>
      <c r="H475" s="77"/>
      <c r="I475" s="60"/>
      <c r="J475" s="60"/>
      <c r="K475" s="60"/>
      <c r="L475" s="60"/>
      <c r="M475" s="78">
        <f t="shared" si="43"/>
        <v>0</v>
      </c>
      <c r="N475" s="147"/>
      <c r="O475" s="77"/>
      <c r="P475" s="60"/>
      <c r="Q475" s="60"/>
      <c r="R475" s="60"/>
      <c r="S475" s="60"/>
      <c r="T475" s="78">
        <f t="shared" si="44"/>
        <v>0</v>
      </c>
      <c r="U475" s="147"/>
      <c r="V475" s="77"/>
      <c r="W475" s="60"/>
      <c r="X475" s="60"/>
      <c r="Y475" s="60"/>
      <c r="Z475" s="60"/>
      <c r="AA475" s="78">
        <f t="shared" si="45"/>
        <v>0</v>
      </c>
      <c r="AB475" s="147"/>
      <c r="AC475" s="77"/>
      <c r="AD475" s="60"/>
      <c r="AE475" s="60"/>
      <c r="AF475" s="60"/>
      <c r="AG475" s="60"/>
      <c r="AH475" s="78">
        <f t="shared" si="46"/>
        <v>0</v>
      </c>
      <c r="AI475" s="147"/>
      <c r="AJ475" s="77"/>
      <c r="AK475" s="60"/>
      <c r="AL475" s="60"/>
      <c r="AM475" s="60"/>
      <c r="AN475" s="60"/>
      <c r="AO475" s="78">
        <f t="shared" si="47"/>
        <v>0</v>
      </c>
    </row>
    <row r="476" spans="1:41" x14ac:dyDescent="0.25">
      <c r="A476" s="70"/>
      <c r="B476" s="58"/>
      <c r="C476" s="58"/>
      <c r="D476" s="58"/>
      <c r="E476" s="58"/>
      <c r="F476" s="72">
        <f t="shared" si="42"/>
        <v>0</v>
      </c>
      <c r="G476" s="151"/>
      <c r="H476" s="77"/>
      <c r="I476" s="60"/>
      <c r="J476" s="60"/>
      <c r="K476" s="60"/>
      <c r="L476" s="60"/>
      <c r="M476" s="78">
        <f t="shared" si="43"/>
        <v>0</v>
      </c>
      <c r="N476" s="147"/>
      <c r="O476" s="77"/>
      <c r="P476" s="60"/>
      <c r="Q476" s="60"/>
      <c r="R476" s="60"/>
      <c r="S476" s="60"/>
      <c r="T476" s="78">
        <f t="shared" si="44"/>
        <v>0</v>
      </c>
      <c r="U476" s="147"/>
      <c r="V476" s="77"/>
      <c r="W476" s="60"/>
      <c r="X476" s="60"/>
      <c r="Y476" s="60"/>
      <c r="Z476" s="60"/>
      <c r="AA476" s="78">
        <f t="shared" si="45"/>
        <v>0</v>
      </c>
      <c r="AB476" s="147"/>
      <c r="AC476" s="77"/>
      <c r="AD476" s="60"/>
      <c r="AE476" s="60"/>
      <c r="AF476" s="60"/>
      <c r="AG476" s="60"/>
      <c r="AH476" s="78">
        <f t="shared" si="46"/>
        <v>0</v>
      </c>
      <c r="AI476" s="147"/>
      <c r="AJ476" s="77"/>
      <c r="AK476" s="60"/>
      <c r="AL476" s="60"/>
      <c r="AM476" s="60"/>
      <c r="AN476" s="60"/>
      <c r="AO476" s="78">
        <f t="shared" si="47"/>
        <v>0</v>
      </c>
    </row>
    <row r="477" spans="1:41" x14ac:dyDescent="0.25">
      <c r="A477" s="70"/>
      <c r="B477" s="58"/>
      <c r="C477" s="58"/>
      <c r="D477" s="58"/>
      <c r="E477" s="58"/>
      <c r="F477" s="72">
        <f t="shared" si="42"/>
        <v>0</v>
      </c>
      <c r="G477" s="151"/>
      <c r="H477" s="77"/>
      <c r="I477" s="60"/>
      <c r="J477" s="60"/>
      <c r="K477" s="60"/>
      <c r="L477" s="60"/>
      <c r="M477" s="78">
        <f t="shared" si="43"/>
        <v>0</v>
      </c>
      <c r="N477" s="147"/>
      <c r="O477" s="77"/>
      <c r="P477" s="60"/>
      <c r="Q477" s="60"/>
      <c r="R477" s="60"/>
      <c r="S477" s="60"/>
      <c r="T477" s="78">
        <f t="shared" si="44"/>
        <v>0</v>
      </c>
      <c r="U477" s="147"/>
      <c r="V477" s="77"/>
      <c r="W477" s="60"/>
      <c r="X477" s="60"/>
      <c r="Y477" s="60"/>
      <c r="Z477" s="60"/>
      <c r="AA477" s="78">
        <f t="shared" si="45"/>
        <v>0</v>
      </c>
      <c r="AB477" s="147"/>
      <c r="AC477" s="77"/>
      <c r="AD477" s="60"/>
      <c r="AE477" s="60"/>
      <c r="AF477" s="60"/>
      <c r="AG477" s="60"/>
      <c r="AH477" s="78">
        <f t="shared" si="46"/>
        <v>0</v>
      </c>
      <c r="AI477" s="147"/>
      <c r="AJ477" s="77"/>
      <c r="AK477" s="60"/>
      <c r="AL477" s="60"/>
      <c r="AM477" s="60"/>
      <c r="AN477" s="60"/>
      <c r="AO477" s="78">
        <f t="shared" si="47"/>
        <v>0</v>
      </c>
    </row>
    <row r="478" spans="1:41" x14ac:dyDescent="0.25">
      <c r="A478" s="70"/>
      <c r="B478" s="58"/>
      <c r="C478" s="58"/>
      <c r="D478" s="58"/>
      <c r="E478" s="58"/>
      <c r="F478" s="72">
        <f t="shared" si="42"/>
        <v>0</v>
      </c>
      <c r="G478" s="151"/>
      <c r="H478" s="77"/>
      <c r="I478" s="60"/>
      <c r="J478" s="60"/>
      <c r="K478" s="60"/>
      <c r="L478" s="60"/>
      <c r="M478" s="78">
        <f t="shared" si="43"/>
        <v>0</v>
      </c>
      <c r="N478" s="147"/>
      <c r="O478" s="77"/>
      <c r="P478" s="60"/>
      <c r="Q478" s="60"/>
      <c r="R478" s="60"/>
      <c r="S478" s="60"/>
      <c r="T478" s="78">
        <f t="shared" si="44"/>
        <v>0</v>
      </c>
      <c r="U478" s="147"/>
      <c r="V478" s="77"/>
      <c r="W478" s="60"/>
      <c r="X478" s="60"/>
      <c r="Y478" s="60"/>
      <c r="Z478" s="60"/>
      <c r="AA478" s="78">
        <f t="shared" si="45"/>
        <v>0</v>
      </c>
      <c r="AB478" s="147"/>
      <c r="AC478" s="77"/>
      <c r="AD478" s="60"/>
      <c r="AE478" s="60"/>
      <c r="AF478" s="60"/>
      <c r="AG478" s="60"/>
      <c r="AH478" s="78">
        <f t="shared" si="46"/>
        <v>0</v>
      </c>
      <c r="AI478" s="147"/>
      <c r="AJ478" s="77"/>
      <c r="AK478" s="60"/>
      <c r="AL478" s="60"/>
      <c r="AM478" s="60"/>
      <c r="AN478" s="60"/>
      <c r="AO478" s="78">
        <f t="shared" si="47"/>
        <v>0</v>
      </c>
    </row>
    <row r="479" spans="1:41" x14ac:dyDescent="0.25">
      <c r="A479" s="70"/>
      <c r="B479" s="58"/>
      <c r="C479" s="58"/>
      <c r="D479" s="58"/>
      <c r="E479" s="58"/>
      <c r="F479" s="72">
        <f t="shared" si="42"/>
        <v>0</v>
      </c>
      <c r="G479" s="151"/>
      <c r="H479" s="77"/>
      <c r="I479" s="60"/>
      <c r="J479" s="60"/>
      <c r="K479" s="60"/>
      <c r="L479" s="60"/>
      <c r="M479" s="78">
        <f t="shared" si="43"/>
        <v>0</v>
      </c>
      <c r="N479" s="147"/>
      <c r="O479" s="77"/>
      <c r="P479" s="60"/>
      <c r="Q479" s="60"/>
      <c r="R479" s="60"/>
      <c r="S479" s="60"/>
      <c r="T479" s="78">
        <f t="shared" si="44"/>
        <v>0</v>
      </c>
      <c r="U479" s="147"/>
      <c r="V479" s="77"/>
      <c r="W479" s="60"/>
      <c r="X479" s="60"/>
      <c r="Y479" s="60"/>
      <c r="Z479" s="60"/>
      <c r="AA479" s="78">
        <f t="shared" si="45"/>
        <v>0</v>
      </c>
      <c r="AB479" s="147"/>
      <c r="AC479" s="77"/>
      <c r="AD479" s="60"/>
      <c r="AE479" s="60"/>
      <c r="AF479" s="60"/>
      <c r="AG479" s="60"/>
      <c r="AH479" s="78">
        <f t="shared" si="46"/>
        <v>0</v>
      </c>
      <c r="AI479" s="147"/>
      <c r="AJ479" s="77"/>
      <c r="AK479" s="60"/>
      <c r="AL479" s="60"/>
      <c r="AM479" s="60"/>
      <c r="AN479" s="60"/>
      <c r="AO479" s="78">
        <f t="shared" si="47"/>
        <v>0</v>
      </c>
    </row>
    <row r="480" spans="1:41" x14ac:dyDescent="0.25">
      <c r="A480" s="70"/>
      <c r="B480" s="58"/>
      <c r="C480" s="58"/>
      <c r="D480" s="58"/>
      <c r="E480" s="58"/>
      <c r="F480" s="72">
        <f t="shared" si="42"/>
        <v>0</v>
      </c>
      <c r="G480" s="151"/>
      <c r="H480" s="77"/>
      <c r="I480" s="60"/>
      <c r="J480" s="60"/>
      <c r="K480" s="60"/>
      <c r="L480" s="60"/>
      <c r="M480" s="78">
        <f t="shared" si="43"/>
        <v>0</v>
      </c>
      <c r="N480" s="147"/>
      <c r="O480" s="77"/>
      <c r="P480" s="60"/>
      <c r="Q480" s="60"/>
      <c r="R480" s="60"/>
      <c r="S480" s="60"/>
      <c r="T480" s="78">
        <f t="shared" si="44"/>
        <v>0</v>
      </c>
      <c r="U480" s="147"/>
      <c r="V480" s="77"/>
      <c r="W480" s="60"/>
      <c r="X480" s="60"/>
      <c r="Y480" s="60"/>
      <c r="Z480" s="60"/>
      <c r="AA480" s="78">
        <f t="shared" si="45"/>
        <v>0</v>
      </c>
      <c r="AB480" s="147"/>
      <c r="AC480" s="77"/>
      <c r="AD480" s="60"/>
      <c r="AE480" s="60"/>
      <c r="AF480" s="60"/>
      <c r="AG480" s="60"/>
      <c r="AH480" s="78">
        <f t="shared" si="46"/>
        <v>0</v>
      </c>
      <c r="AI480" s="147"/>
      <c r="AJ480" s="77"/>
      <c r="AK480" s="60"/>
      <c r="AL480" s="60"/>
      <c r="AM480" s="60"/>
      <c r="AN480" s="60"/>
      <c r="AO480" s="78">
        <f t="shared" si="47"/>
        <v>0</v>
      </c>
    </row>
    <row r="481" spans="1:41" x14ac:dyDescent="0.25">
      <c r="A481" s="70"/>
      <c r="B481" s="58"/>
      <c r="C481" s="58"/>
      <c r="D481" s="58"/>
      <c r="E481" s="58"/>
      <c r="F481" s="72">
        <f t="shared" si="42"/>
        <v>0</v>
      </c>
      <c r="G481" s="151"/>
      <c r="H481" s="77"/>
      <c r="I481" s="60"/>
      <c r="J481" s="60"/>
      <c r="K481" s="60"/>
      <c r="L481" s="60"/>
      <c r="M481" s="78">
        <f t="shared" si="43"/>
        <v>0</v>
      </c>
      <c r="N481" s="147"/>
      <c r="O481" s="77"/>
      <c r="P481" s="60"/>
      <c r="Q481" s="60"/>
      <c r="R481" s="60"/>
      <c r="S481" s="60"/>
      <c r="T481" s="78">
        <f t="shared" si="44"/>
        <v>0</v>
      </c>
      <c r="U481" s="147"/>
      <c r="V481" s="77"/>
      <c r="W481" s="60"/>
      <c r="X481" s="60"/>
      <c r="Y481" s="60"/>
      <c r="Z481" s="60"/>
      <c r="AA481" s="78">
        <f t="shared" si="45"/>
        <v>0</v>
      </c>
      <c r="AB481" s="147"/>
      <c r="AC481" s="77"/>
      <c r="AD481" s="60"/>
      <c r="AE481" s="60"/>
      <c r="AF481" s="60"/>
      <c r="AG481" s="60"/>
      <c r="AH481" s="78">
        <f t="shared" si="46"/>
        <v>0</v>
      </c>
      <c r="AI481" s="147"/>
      <c r="AJ481" s="77"/>
      <c r="AK481" s="60"/>
      <c r="AL481" s="60"/>
      <c r="AM481" s="60"/>
      <c r="AN481" s="60"/>
      <c r="AO481" s="78">
        <f t="shared" si="47"/>
        <v>0</v>
      </c>
    </row>
    <row r="482" spans="1:41" x14ac:dyDescent="0.25">
      <c r="A482" s="70"/>
      <c r="B482" s="58"/>
      <c r="C482" s="58"/>
      <c r="D482" s="58"/>
      <c r="E482" s="58"/>
      <c r="F482" s="72">
        <f t="shared" si="42"/>
        <v>0</v>
      </c>
      <c r="G482" s="151"/>
      <c r="H482" s="77"/>
      <c r="I482" s="60"/>
      <c r="J482" s="60"/>
      <c r="K482" s="60"/>
      <c r="L482" s="60"/>
      <c r="M482" s="78">
        <f t="shared" si="43"/>
        <v>0</v>
      </c>
      <c r="N482" s="147"/>
      <c r="O482" s="77"/>
      <c r="P482" s="60"/>
      <c r="Q482" s="60"/>
      <c r="R482" s="60"/>
      <c r="S482" s="60"/>
      <c r="T482" s="78">
        <f t="shared" si="44"/>
        <v>0</v>
      </c>
      <c r="U482" s="147"/>
      <c r="V482" s="77"/>
      <c r="W482" s="60"/>
      <c r="X482" s="60"/>
      <c r="Y482" s="60"/>
      <c r="Z482" s="60"/>
      <c r="AA482" s="78">
        <f t="shared" si="45"/>
        <v>0</v>
      </c>
      <c r="AB482" s="147"/>
      <c r="AC482" s="77"/>
      <c r="AD482" s="60"/>
      <c r="AE482" s="60"/>
      <c r="AF482" s="60"/>
      <c r="AG482" s="60"/>
      <c r="AH482" s="78">
        <f t="shared" si="46"/>
        <v>0</v>
      </c>
      <c r="AI482" s="147"/>
      <c r="AJ482" s="77"/>
      <c r="AK482" s="60"/>
      <c r="AL482" s="60"/>
      <c r="AM482" s="60"/>
      <c r="AN482" s="60"/>
      <c r="AO482" s="78">
        <f t="shared" si="47"/>
        <v>0</v>
      </c>
    </row>
    <row r="483" spans="1:41" x14ac:dyDescent="0.25">
      <c r="A483" s="70"/>
      <c r="B483" s="58"/>
      <c r="C483" s="58"/>
      <c r="D483" s="58"/>
      <c r="E483" s="58"/>
      <c r="F483" s="72">
        <f t="shared" si="42"/>
        <v>0</v>
      </c>
      <c r="G483" s="151"/>
      <c r="H483" s="77"/>
      <c r="I483" s="60"/>
      <c r="J483" s="60"/>
      <c r="K483" s="60"/>
      <c r="L483" s="60"/>
      <c r="M483" s="78">
        <f t="shared" si="43"/>
        <v>0</v>
      </c>
      <c r="N483" s="147"/>
      <c r="O483" s="77"/>
      <c r="P483" s="60"/>
      <c r="Q483" s="60"/>
      <c r="R483" s="60"/>
      <c r="S483" s="60"/>
      <c r="T483" s="78">
        <f t="shared" si="44"/>
        <v>0</v>
      </c>
      <c r="U483" s="147"/>
      <c r="V483" s="77"/>
      <c r="W483" s="60"/>
      <c r="X483" s="60"/>
      <c r="Y483" s="60"/>
      <c r="Z483" s="60"/>
      <c r="AA483" s="78">
        <f t="shared" si="45"/>
        <v>0</v>
      </c>
      <c r="AB483" s="147"/>
      <c r="AC483" s="77"/>
      <c r="AD483" s="60"/>
      <c r="AE483" s="60"/>
      <c r="AF483" s="60"/>
      <c r="AG483" s="60"/>
      <c r="AH483" s="78">
        <f t="shared" si="46"/>
        <v>0</v>
      </c>
      <c r="AI483" s="147"/>
      <c r="AJ483" s="77"/>
      <c r="AK483" s="60"/>
      <c r="AL483" s="60"/>
      <c r="AM483" s="60"/>
      <c r="AN483" s="60"/>
      <c r="AO483" s="78">
        <f t="shared" si="47"/>
        <v>0</v>
      </c>
    </row>
    <row r="484" spans="1:41" x14ac:dyDescent="0.25">
      <c r="A484" s="70"/>
      <c r="B484" s="58"/>
      <c r="C484" s="58"/>
      <c r="D484" s="58"/>
      <c r="E484" s="58"/>
      <c r="F484" s="72">
        <f t="shared" si="42"/>
        <v>0</v>
      </c>
      <c r="G484" s="151"/>
      <c r="H484" s="77"/>
      <c r="I484" s="60"/>
      <c r="J484" s="60"/>
      <c r="K484" s="60"/>
      <c r="L484" s="60"/>
      <c r="M484" s="78">
        <f t="shared" si="43"/>
        <v>0</v>
      </c>
      <c r="N484" s="147"/>
      <c r="O484" s="77"/>
      <c r="P484" s="60"/>
      <c r="Q484" s="60"/>
      <c r="R484" s="60"/>
      <c r="S484" s="60"/>
      <c r="T484" s="78">
        <f t="shared" si="44"/>
        <v>0</v>
      </c>
      <c r="U484" s="147"/>
      <c r="V484" s="77"/>
      <c r="W484" s="60"/>
      <c r="X484" s="60"/>
      <c r="Y484" s="60"/>
      <c r="Z484" s="60"/>
      <c r="AA484" s="78">
        <f t="shared" si="45"/>
        <v>0</v>
      </c>
      <c r="AB484" s="147"/>
      <c r="AC484" s="77"/>
      <c r="AD484" s="60"/>
      <c r="AE484" s="60"/>
      <c r="AF484" s="60"/>
      <c r="AG484" s="60"/>
      <c r="AH484" s="78">
        <f t="shared" si="46"/>
        <v>0</v>
      </c>
      <c r="AI484" s="147"/>
      <c r="AJ484" s="77"/>
      <c r="AK484" s="60"/>
      <c r="AL484" s="60"/>
      <c r="AM484" s="60"/>
      <c r="AN484" s="60"/>
      <c r="AO484" s="78">
        <f t="shared" si="47"/>
        <v>0</v>
      </c>
    </row>
    <row r="485" spans="1:41" x14ac:dyDescent="0.25">
      <c r="A485" s="70"/>
      <c r="B485" s="58"/>
      <c r="C485" s="58"/>
      <c r="D485" s="58"/>
      <c r="E485" s="58"/>
      <c r="F485" s="72">
        <f t="shared" si="42"/>
        <v>0</v>
      </c>
      <c r="G485" s="151"/>
      <c r="H485" s="77"/>
      <c r="I485" s="60"/>
      <c r="J485" s="60"/>
      <c r="K485" s="60"/>
      <c r="L485" s="60"/>
      <c r="M485" s="78">
        <f t="shared" si="43"/>
        <v>0</v>
      </c>
      <c r="N485" s="147"/>
      <c r="O485" s="77"/>
      <c r="P485" s="60"/>
      <c r="Q485" s="60"/>
      <c r="R485" s="60"/>
      <c r="S485" s="60"/>
      <c r="T485" s="78">
        <f t="shared" si="44"/>
        <v>0</v>
      </c>
      <c r="U485" s="147"/>
      <c r="V485" s="77"/>
      <c r="W485" s="60"/>
      <c r="X485" s="60"/>
      <c r="Y485" s="60"/>
      <c r="Z485" s="60"/>
      <c r="AA485" s="78">
        <f t="shared" si="45"/>
        <v>0</v>
      </c>
      <c r="AB485" s="147"/>
      <c r="AC485" s="77"/>
      <c r="AD485" s="60"/>
      <c r="AE485" s="60"/>
      <c r="AF485" s="60"/>
      <c r="AG485" s="60"/>
      <c r="AH485" s="78">
        <f t="shared" si="46"/>
        <v>0</v>
      </c>
      <c r="AI485" s="147"/>
      <c r="AJ485" s="77"/>
      <c r="AK485" s="60"/>
      <c r="AL485" s="60"/>
      <c r="AM485" s="60"/>
      <c r="AN485" s="60"/>
      <c r="AO485" s="78">
        <f t="shared" si="47"/>
        <v>0</v>
      </c>
    </row>
    <row r="486" spans="1:41" x14ac:dyDescent="0.25">
      <c r="A486" s="70"/>
      <c r="B486" s="58"/>
      <c r="C486" s="58"/>
      <c r="D486" s="58"/>
      <c r="E486" s="58"/>
      <c r="F486" s="72">
        <f t="shared" si="42"/>
        <v>0</v>
      </c>
      <c r="G486" s="151"/>
      <c r="H486" s="77"/>
      <c r="I486" s="60"/>
      <c r="J486" s="60"/>
      <c r="K486" s="60"/>
      <c r="L486" s="60"/>
      <c r="M486" s="78">
        <f t="shared" si="43"/>
        <v>0</v>
      </c>
      <c r="N486" s="147"/>
      <c r="O486" s="77"/>
      <c r="P486" s="60"/>
      <c r="Q486" s="60"/>
      <c r="R486" s="60"/>
      <c r="S486" s="60"/>
      <c r="T486" s="78">
        <f t="shared" si="44"/>
        <v>0</v>
      </c>
      <c r="U486" s="147"/>
      <c r="V486" s="77"/>
      <c r="W486" s="60"/>
      <c r="X486" s="60"/>
      <c r="Y486" s="60"/>
      <c r="Z486" s="60"/>
      <c r="AA486" s="78">
        <f t="shared" si="45"/>
        <v>0</v>
      </c>
      <c r="AB486" s="147"/>
      <c r="AC486" s="77"/>
      <c r="AD486" s="60"/>
      <c r="AE486" s="60"/>
      <c r="AF486" s="60"/>
      <c r="AG486" s="60"/>
      <c r="AH486" s="78">
        <f t="shared" si="46"/>
        <v>0</v>
      </c>
      <c r="AI486" s="147"/>
      <c r="AJ486" s="77"/>
      <c r="AK486" s="60"/>
      <c r="AL486" s="60"/>
      <c r="AM486" s="60"/>
      <c r="AN486" s="60"/>
      <c r="AO486" s="78">
        <f t="shared" si="47"/>
        <v>0</v>
      </c>
    </row>
    <row r="487" spans="1:41" x14ac:dyDescent="0.25">
      <c r="A487" s="70"/>
      <c r="B487" s="58"/>
      <c r="C487" s="58"/>
      <c r="D487" s="58"/>
      <c r="E487" s="58"/>
      <c r="F487" s="72">
        <f t="shared" si="42"/>
        <v>0</v>
      </c>
      <c r="G487" s="151"/>
      <c r="H487" s="77"/>
      <c r="I487" s="60"/>
      <c r="J487" s="60"/>
      <c r="K487" s="60"/>
      <c r="L487" s="60"/>
      <c r="M487" s="78">
        <f t="shared" si="43"/>
        <v>0</v>
      </c>
      <c r="N487" s="147"/>
      <c r="O487" s="77"/>
      <c r="P487" s="60"/>
      <c r="Q487" s="60"/>
      <c r="R487" s="60"/>
      <c r="S487" s="60"/>
      <c r="T487" s="78">
        <f t="shared" si="44"/>
        <v>0</v>
      </c>
      <c r="U487" s="147"/>
      <c r="V487" s="77"/>
      <c r="W487" s="60"/>
      <c r="X487" s="60"/>
      <c r="Y487" s="60"/>
      <c r="Z487" s="60"/>
      <c r="AA487" s="78">
        <f t="shared" si="45"/>
        <v>0</v>
      </c>
      <c r="AB487" s="147"/>
      <c r="AC487" s="77"/>
      <c r="AD487" s="60"/>
      <c r="AE487" s="60"/>
      <c r="AF487" s="60"/>
      <c r="AG487" s="60"/>
      <c r="AH487" s="78">
        <f t="shared" si="46"/>
        <v>0</v>
      </c>
      <c r="AI487" s="147"/>
      <c r="AJ487" s="77"/>
      <c r="AK487" s="60"/>
      <c r="AL487" s="60"/>
      <c r="AM487" s="60"/>
      <c r="AN487" s="60"/>
      <c r="AO487" s="78">
        <f t="shared" si="47"/>
        <v>0</v>
      </c>
    </row>
    <row r="488" spans="1:41" x14ac:dyDescent="0.25">
      <c r="A488" s="70"/>
      <c r="B488" s="58"/>
      <c r="C488" s="58"/>
      <c r="D488" s="58"/>
      <c r="E488" s="58"/>
      <c r="F488" s="72">
        <f t="shared" si="42"/>
        <v>0</v>
      </c>
      <c r="G488" s="151"/>
      <c r="H488" s="77"/>
      <c r="I488" s="60"/>
      <c r="J488" s="60"/>
      <c r="K488" s="60"/>
      <c r="L488" s="60"/>
      <c r="M488" s="78">
        <f t="shared" si="43"/>
        <v>0</v>
      </c>
      <c r="N488" s="147"/>
      <c r="O488" s="77"/>
      <c r="P488" s="60"/>
      <c r="Q488" s="60"/>
      <c r="R488" s="60"/>
      <c r="S488" s="60"/>
      <c r="T488" s="78">
        <f t="shared" si="44"/>
        <v>0</v>
      </c>
      <c r="U488" s="147"/>
      <c r="V488" s="77"/>
      <c r="W488" s="60"/>
      <c r="X488" s="60"/>
      <c r="Y488" s="60"/>
      <c r="Z488" s="60"/>
      <c r="AA488" s="78">
        <f t="shared" si="45"/>
        <v>0</v>
      </c>
      <c r="AB488" s="147"/>
      <c r="AC488" s="77"/>
      <c r="AD488" s="60"/>
      <c r="AE488" s="60"/>
      <c r="AF488" s="60"/>
      <c r="AG488" s="60"/>
      <c r="AH488" s="78">
        <f t="shared" si="46"/>
        <v>0</v>
      </c>
      <c r="AI488" s="147"/>
      <c r="AJ488" s="77"/>
      <c r="AK488" s="60"/>
      <c r="AL488" s="60"/>
      <c r="AM488" s="60"/>
      <c r="AN488" s="60"/>
      <c r="AO488" s="78">
        <f t="shared" si="47"/>
        <v>0</v>
      </c>
    </row>
    <row r="489" spans="1:41" x14ac:dyDescent="0.25">
      <c r="A489" s="70"/>
      <c r="B489" s="58"/>
      <c r="C489" s="58"/>
      <c r="D489" s="58"/>
      <c r="E489" s="58"/>
      <c r="F489" s="72">
        <f t="shared" si="42"/>
        <v>0</v>
      </c>
      <c r="G489" s="151"/>
      <c r="H489" s="77"/>
      <c r="I489" s="60"/>
      <c r="J489" s="60"/>
      <c r="K489" s="60"/>
      <c r="L489" s="60"/>
      <c r="M489" s="78">
        <f t="shared" si="43"/>
        <v>0</v>
      </c>
      <c r="N489" s="147"/>
      <c r="O489" s="77"/>
      <c r="P489" s="60"/>
      <c r="Q489" s="60"/>
      <c r="R489" s="60"/>
      <c r="S489" s="60"/>
      <c r="T489" s="78">
        <f t="shared" si="44"/>
        <v>0</v>
      </c>
      <c r="U489" s="147"/>
      <c r="V489" s="77"/>
      <c r="W489" s="60"/>
      <c r="X489" s="60"/>
      <c r="Y489" s="60"/>
      <c r="Z489" s="60"/>
      <c r="AA489" s="78">
        <f t="shared" si="45"/>
        <v>0</v>
      </c>
      <c r="AB489" s="147"/>
      <c r="AC489" s="77"/>
      <c r="AD489" s="60"/>
      <c r="AE489" s="60"/>
      <c r="AF489" s="60"/>
      <c r="AG489" s="60"/>
      <c r="AH489" s="78">
        <f t="shared" si="46"/>
        <v>0</v>
      </c>
      <c r="AI489" s="147"/>
      <c r="AJ489" s="77"/>
      <c r="AK489" s="60"/>
      <c r="AL489" s="60"/>
      <c r="AM489" s="60"/>
      <c r="AN489" s="60"/>
      <c r="AO489" s="78">
        <f t="shared" si="47"/>
        <v>0</v>
      </c>
    </row>
    <row r="490" spans="1:41" x14ac:dyDescent="0.25">
      <c r="A490" s="70"/>
      <c r="B490" s="58"/>
      <c r="C490" s="58"/>
      <c r="D490" s="58"/>
      <c r="E490" s="58"/>
      <c r="F490" s="72">
        <f t="shared" si="42"/>
        <v>0</v>
      </c>
      <c r="G490" s="151"/>
      <c r="H490" s="77"/>
      <c r="I490" s="60"/>
      <c r="J490" s="60"/>
      <c r="K490" s="60"/>
      <c r="L490" s="60"/>
      <c r="M490" s="78">
        <f t="shared" si="43"/>
        <v>0</v>
      </c>
      <c r="N490" s="147"/>
      <c r="O490" s="77"/>
      <c r="P490" s="60"/>
      <c r="Q490" s="60"/>
      <c r="R490" s="60"/>
      <c r="S490" s="60"/>
      <c r="T490" s="78">
        <f t="shared" si="44"/>
        <v>0</v>
      </c>
      <c r="U490" s="147"/>
      <c r="V490" s="77"/>
      <c r="W490" s="60"/>
      <c r="X490" s="60"/>
      <c r="Y490" s="60"/>
      <c r="Z490" s="60"/>
      <c r="AA490" s="78">
        <f t="shared" si="45"/>
        <v>0</v>
      </c>
      <c r="AB490" s="147"/>
      <c r="AC490" s="77"/>
      <c r="AD490" s="60"/>
      <c r="AE490" s="60"/>
      <c r="AF490" s="60"/>
      <c r="AG490" s="60"/>
      <c r="AH490" s="78">
        <f t="shared" si="46"/>
        <v>0</v>
      </c>
      <c r="AI490" s="147"/>
      <c r="AJ490" s="77"/>
      <c r="AK490" s="60"/>
      <c r="AL490" s="60"/>
      <c r="AM490" s="60"/>
      <c r="AN490" s="60"/>
      <c r="AO490" s="78">
        <f t="shared" si="47"/>
        <v>0</v>
      </c>
    </row>
    <row r="491" spans="1:41" x14ac:dyDescent="0.25">
      <c r="A491" s="70"/>
      <c r="B491" s="58"/>
      <c r="C491" s="58"/>
      <c r="D491" s="58"/>
      <c r="E491" s="58"/>
      <c r="F491" s="72">
        <f t="shared" si="42"/>
        <v>0</v>
      </c>
      <c r="G491" s="151"/>
      <c r="H491" s="77"/>
      <c r="I491" s="60"/>
      <c r="J491" s="60"/>
      <c r="K491" s="60"/>
      <c r="L491" s="60"/>
      <c r="M491" s="78">
        <f t="shared" si="43"/>
        <v>0</v>
      </c>
      <c r="N491" s="147"/>
      <c r="O491" s="77"/>
      <c r="P491" s="60"/>
      <c r="Q491" s="60"/>
      <c r="R491" s="60"/>
      <c r="S491" s="60"/>
      <c r="T491" s="78">
        <f t="shared" si="44"/>
        <v>0</v>
      </c>
      <c r="U491" s="147"/>
      <c r="V491" s="77"/>
      <c r="W491" s="60"/>
      <c r="X491" s="60"/>
      <c r="Y491" s="60"/>
      <c r="Z491" s="60"/>
      <c r="AA491" s="78">
        <f t="shared" si="45"/>
        <v>0</v>
      </c>
      <c r="AB491" s="147"/>
      <c r="AC491" s="77"/>
      <c r="AD491" s="60"/>
      <c r="AE491" s="60"/>
      <c r="AF491" s="60"/>
      <c r="AG491" s="60"/>
      <c r="AH491" s="78">
        <f t="shared" si="46"/>
        <v>0</v>
      </c>
      <c r="AI491" s="147"/>
      <c r="AJ491" s="77"/>
      <c r="AK491" s="60"/>
      <c r="AL491" s="60"/>
      <c r="AM491" s="60"/>
      <c r="AN491" s="60"/>
      <c r="AO491" s="78">
        <f t="shared" si="47"/>
        <v>0</v>
      </c>
    </row>
    <row r="492" spans="1:41" x14ac:dyDescent="0.25">
      <c r="A492" s="70"/>
      <c r="B492" s="58"/>
      <c r="C492" s="58"/>
      <c r="D492" s="58"/>
      <c r="E492" s="58"/>
      <c r="F492" s="72">
        <f t="shared" si="42"/>
        <v>0</v>
      </c>
      <c r="G492" s="151"/>
      <c r="H492" s="77"/>
      <c r="I492" s="60"/>
      <c r="J492" s="60"/>
      <c r="K492" s="60"/>
      <c r="L492" s="60"/>
      <c r="M492" s="78">
        <f t="shared" si="43"/>
        <v>0</v>
      </c>
      <c r="N492" s="147"/>
      <c r="O492" s="77"/>
      <c r="P492" s="60"/>
      <c r="Q492" s="60"/>
      <c r="R492" s="60"/>
      <c r="S492" s="60"/>
      <c r="T492" s="78">
        <f t="shared" si="44"/>
        <v>0</v>
      </c>
      <c r="U492" s="147"/>
      <c r="V492" s="77"/>
      <c r="W492" s="60"/>
      <c r="X492" s="60"/>
      <c r="Y492" s="60"/>
      <c r="Z492" s="60"/>
      <c r="AA492" s="78">
        <f t="shared" si="45"/>
        <v>0</v>
      </c>
      <c r="AB492" s="147"/>
      <c r="AC492" s="77"/>
      <c r="AD492" s="60"/>
      <c r="AE492" s="60"/>
      <c r="AF492" s="60"/>
      <c r="AG492" s="60"/>
      <c r="AH492" s="78">
        <f t="shared" si="46"/>
        <v>0</v>
      </c>
      <c r="AI492" s="147"/>
      <c r="AJ492" s="77"/>
      <c r="AK492" s="60"/>
      <c r="AL492" s="60"/>
      <c r="AM492" s="60"/>
      <c r="AN492" s="60"/>
      <c r="AO492" s="78">
        <f t="shared" si="47"/>
        <v>0</v>
      </c>
    </row>
    <row r="493" spans="1:41" x14ac:dyDescent="0.25">
      <c r="A493" s="70"/>
      <c r="B493" s="58"/>
      <c r="C493" s="58"/>
      <c r="D493" s="58"/>
      <c r="E493" s="58"/>
      <c r="F493" s="72">
        <f t="shared" si="42"/>
        <v>0</v>
      </c>
      <c r="G493" s="151"/>
      <c r="H493" s="77"/>
      <c r="I493" s="60"/>
      <c r="J493" s="60"/>
      <c r="K493" s="60"/>
      <c r="L493" s="60"/>
      <c r="M493" s="78">
        <f t="shared" si="43"/>
        <v>0</v>
      </c>
      <c r="N493" s="147"/>
      <c r="O493" s="77"/>
      <c r="P493" s="60"/>
      <c r="Q493" s="60"/>
      <c r="R493" s="60"/>
      <c r="S493" s="60"/>
      <c r="T493" s="78">
        <f t="shared" si="44"/>
        <v>0</v>
      </c>
      <c r="U493" s="147"/>
      <c r="V493" s="77"/>
      <c r="W493" s="60"/>
      <c r="X493" s="60"/>
      <c r="Y493" s="60"/>
      <c r="Z493" s="60"/>
      <c r="AA493" s="78">
        <f t="shared" si="45"/>
        <v>0</v>
      </c>
      <c r="AB493" s="147"/>
      <c r="AC493" s="77"/>
      <c r="AD493" s="60"/>
      <c r="AE493" s="60"/>
      <c r="AF493" s="60"/>
      <c r="AG493" s="60"/>
      <c r="AH493" s="78">
        <f t="shared" si="46"/>
        <v>0</v>
      </c>
      <c r="AI493" s="147"/>
      <c r="AJ493" s="77"/>
      <c r="AK493" s="60"/>
      <c r="AL493" s="60"/>
      <c r="AM493" s="60"/>
      <c r="AN493" s="60"/>
      <c r="AO493" s="78">
        <f t="shared" si="47"/>
        <v>0</v>
      </c>
    </row>
    <row r="494" spans="1:41" x14ac:dyDescent="0.25">
      <c r="A494" s="70"/>
      <c r="B494" s="58"/>
      <c r="C494" s="58"/>
      <c r="D494" s="58"/>
      <c r="E494" s="58"/>
      <c r="F494" s="72">
        <f t="shared" si="42"/>
        <v>0</v>
      </c>
      <c r="G494" s="151"/>
      <c r="H494" s="77"/>
      <c r="I494" s="60"/>
      <c r="J494" s="60"/>
      <c r="K494" s="60"/>
      <c r="L494" s="60"/>
      <c r="M494" s="78">
        <f t="shared" si="43"/>
        <v>0</v>
      </c>
      <c r="N494" s="147"/>
      <c r="O494" s="77"/>
      <c r="P494" s="60"/>
      <c r="Q494" s="60"/>
      <c r="R494" s="60"/>
      <c r="S494" s="60"/>
      <c r="T494" s="78">
        <f t="shared" si="44"/>
        <v>0</v>
      </c>
      <c r="U494" s="147"/>
      <c r="V494" s="77"/>
      <c r="W494" s="60"/>
      <c r="X494" s="60"/>
      <c r="Y494" s="60"/>
      <c r="Z494" s="60"/>
      <c r="AA494" s="78">
        <f t="shared" si="45"/>
        <v>0</v>
      </c>
      <c r="AB494" s="147"/>
      <c r="AC494" s="77"/>
      <c r="AD494" s="60"/>
      <c r="AE494" s="60"/>
      <c r="AF494" s="60"/>
      <c r="AG494" s="60"/>
      <c r="AH494" s="78">
        <f t="shared" si="46"/>
        <v>0</v>
      </c>
      <c r="AI494" s="147"/>
      <c r="AJ494" s="77"/>
      <c r="AK494" s="60"/>
      <c r="AL494" s="60"/>
      <c r="AM494" s="60"/>
      <c r="AN494" s="60"/>
      <c r="AO494" s="78">
        <f t="shared" si="47"/>
        <v>0</v>
      </c>
    </row>
    <row r="495" spans="1:41" x14ac:dyDescent="0.25">
      <c r="A495" s="70"/>
      <c r="B495" s="58"/>
      <c r="C495" s="58"/>
      <c r="D495" s="58"/>
      <c r="E495" s="58"/>
      <c r="F495" s="72">
        <f t="shared" si="42"/>
        <v>0</v>
      </c>
      <c r="G495" s="151"/>
      <c r="H495" s="77"/>
      <c r="I495" s="60"/>
      <c r="J495" s="60"/>
      <c r="K495" s="60"/>
      <c r="L495" s="60"/>
      <c r="M495" s="78">
        <f t="shared" si="43"/>
        <v>0</v>
      </c>
      <c r="N495" s="147"/>
      <c r="O495" s="77"/>
      <c r="P495" s="60"/>
      <c r="Q495" s="60"/>
      <c r="R495" s="60"/>
      <c r="S495" s="60"/>
      <c r="T495" s="78">
        <f t="shared" si="44"/>
        <v>0</v>
      </c>
      <c r="U495" s="147"/>
      <c r="V495" s="77"/>
      <c r="W495" s="60"/>
      <c r="X495" s="60"/>
      <c r="Y495" s="60"/>
      <c r="Z495" s="60"/>
      <c r="AA495" s="78">
        <f t="shared" si="45"/>
        <v>0</v>
      </c>
      <c r="AB495" s="147"/>
      <c r="AC495" s="77"/>
      <c r="AD495" s="60"/>
      <c r="AE495" s="60"/>
      <c r="AF495" s="60"/>
      <c r="AG495" s="60"/>
      <c r="AH495" s="78">
        <f t="shared" si="46"/>
        <v>0</v>
      </c>
      <c r="AI495" s="147"/>
      <c r="AJ495" s="77"/>
      <c r="AK495" s="60"/>
      <c r="AL495" s="60"/>
      <c r="AM495" s="60"/>
      <c r="AN495" s="60"/>
      <c r="AO495" s="78">
        <f t="shared" si="47"/>
        <v>0</v>
      </c>
    </row>
    <row r="496" spans="1:41" x14ac:dyDescent="0.25">
      <c r="A496" s="70"/>
      <c r="B496" s="58"/>
      <c r="C496" s="58"/>
      <c r="D496" s="58"/>
      <c r="E496" s="58"/>
      <c r="F496" s="72">
        <f t="shared" si="42"/>
        <v>0</v>
      </c>
      <c r="G496" s="151"/>
      <c r="H496" s="77"/>
      <c r="I496" s="60"/>
      <c r="J496" s="60"/>
      <c r="K496" s="60"/>
      <c r="L496" s="60"/>
      <c r="M496" s="78">
        <f t="shared" si="43"/>
        <v>0</v>
      </c>
      <c r="N496" s="147"/>
      <c r="O496" s="77"/>
      <c r="P496" s="60"/>
      <c r="Q496" s="60"/>
      <c r="R496" s="60"/>
      <c r="S496" s="60"/>
      <c r="T496" s="78">
        <f t="shared" si="44"/>
        <v>0</v>
      </c>
      <c r="U496" s="147"/>
      <c r="V496" s="77"/>
      <c r="W496" s="60"/>
      <c r="X496" s="60"/>
      <c r="Y496" s="60"/>
      <c r="Z496" s="60"/>
      <c r="AA496" s="78">
        <f t="shared" si="45"/>
        <v>0</v>
      </c>
      <c r="AB496" s="147"/>
      <c r="AC496" s="77"/>
      <c r="AD496" s="60"/>
      <c r="AE496" s="60"/>
      <c r="AF496" s="60"/>
      <c r="AG496" s="60"/>
      <c r="AH496" s="78">
        <f t="shared" si="46"/>
        <v>0</v>
      </c>
      <c r="AI496" s="147"/>
      <c r="AJ496" s="77"/>
      <c r="AK496" s="60"/>
      <c r="AL496" s="60"/>
      <c r="AM496" s="60"/>
      <c r="AN496" s="60"/>
      <c r="AO496" s="78">
        <f t="shared" si="47"/>
        <v>0</v>
      </c>
    </row>
    <row r="497" spans="1:41" x14ac:dyDescent="0.25">
      <c r="A497" s="70"/>
      <c r="B497" s="58"/>
      <c r="C497" s="58"/>
      <c r="D497" s="58"/>
      <c r="E497" s="58"/>
      <c r="F497" s="72">
        <f t="shared" si="42"/>
        <v>0</v>
      </c>
      <c r="G497" s="151"/>
      <c r="H497" s="77"/>
      <c r="I497" s="60"/>
      <c r="J497" s="60"/>
      <c r="K497" s="60"/>
      <c r="L497" s="60"/>
      <c r="M497" s="78">
        <f t="shared" si="43"/>
        <v>0</v>
      </c>
      <c r="N497" s="147"/>
      <c r="O497" s="77"/>
      <c r="P497" s="60"/>
      <c r="Q497" s="60"/>
      <c r="R497" s="60"/>
      <c r="S497" s="60"/>
      <c r="T497" s="78">
        <f t="shared" si="44"/>
        <v>0</v>
      </c>
      <c r="U497" s="147"/>
      <c r="V497" s="77"/>
      <c r="W497" s="60"/>
      <c r="X497" s="60"/>
      <c r="Y497" s="60"/>
      <c r="Z497" s="60"/>
      <c r="AA497" s="78">
        <f t="shared" si="45"/>
        <v>0</v>
      </c>
      <c r="AB497" s="147"/>
      <c r="AC497" s="77"/>
      <c r="AD497" s="60"/>
      <c r="AE497" s="60"/>
      <c r="AF497" s="60"/>
      <c r="AG497" s="60"/>
      <c r="AH497" s="78">
        <f t="shared" si="46"/>
        <v>0</v>
      </c>
      <c r="AI497" s="147"/>
      <c r="AJ497" s="77"/>
      <c r="AK497" s="60"/>
      <c r="AL497" s="60"/>
      <c r="AM497" s="60"/>
      <c r="AN497" s="60"/>
      <c r="AO497" s="78">
        <f t="shared" si="47"/>
        <v>0</v>
      </c>
    </row>
    <row r="498" spans="1:41" x14ac:dyDescent="0.25">
      <c r="A498" s="70"/>
      <c r="B498" s="58"/>
      <c r="C498" s="58"/>
      <c r="D498" s="58"/>
      <c r="E498" s="58"/>
      <c r="F498" s="72">
        <f t="shared" si="42"/>
        <v>0</v>
      </c>
      <c r="G498" s="151"/>
      <c r="H498" s="77"/>
      <c r="I498" s="60"/>
      <c r="J498" s="60"/>
      <c r="K498" s="60"/>
      <c r="L498" s="60"/>
      <c r="M498" s="78">
        <f t="shared" si="43"/>
        <v>0</v>
      </c>
      <c r="N498" s="147"/>
      <c r="O498" s="77"/>
      <c r="P498" s="60"/>
      <c r="Q498" s="60"/>
      <c r="R498" s="60"/>
      <c r="S498" s="60"/>
      <c r="T498" s="78">
        <f t="shared" si="44"/>
        <v>0</v>
      </c>
      <c r="U498" s="147"/>
      <c r="V498" s="77"/>
      <c r="W498" s="60"/>
      <c r="X498" s="60"/>
      <c r="Y498" s="60"/>
      <c r="Z498" s="60"/>
      <c r="AA498" s="78">
        <f t="shared" si="45"/>
        <v>0</v>
      </c>
      <c r="AB498" s="147"/>
      <c r="AC498" s="77"/>
      <c r="AD498" s="60"/>
      <c r="AE498" s="60"/>
      <c r="AF498" s="60"/>
      <c r="AG498" s="60"/>
      <c r="AH498" s="78">
        <f t="shared" si="46"/>
        <v>0</v>
      </c>
      <c r="AI498" s="147"/>
      <c r="AJ498" s="77"/>
      <c r="AK498" s="60"/>
      <c r="AL498" s="60"/>
      <c r="AM498" s="60"/>
      <c r="AN498" s="60"/>
      <c r="AO498" s="78">
        <f t="shared" si="47"/>
        <v>0</v>
      </c>
    </row>
    <row r="499" spans="1:41" x14ac:dyDescent="0.25">
      <c r="A499" s="70"/>
      <c r="B499" s="58"/>
      <c r="C499" s="58"/>
      <c r="D499" s="58"/>
      <c r="E499" s="58"/>
      <c r="F499" s="72">
        <f t="shared" si="42"/>
        <v>0</v>
      </c>
      <c r="G499" s="151"/>
      <c r="H499" s="77"/>
      <c r="I499" s="60"/>
      <c r="J499" s="60"/>
      <c r="K499" s="60"/>
      <c r="L499" s="60"/>
      <c r="M499" s="78">
        <f t="shared" si="43"/>
        <v>0</v>
      </c>
      <c r="N499" s="147"/>
      <c r="O499" s="77"/>
      <c r="P499" s="60"/>
      <c r="Q499" s="60"/>
      <c r="R499" s="60"/>
      <c r="S499" s="60"/>
      <c r="T499" s="78">
        <f t="shared" si="44"/>
        <v>0</v>
      </c>
      <c r="U499" s="147"/>
      <c r="V499" s="77"/>
      <c r="W499" s="60"/>
      <c r="X499" s="60"/>
      <c r="Y499" s="60"/>
      <c r="Z499" s="60"/>
      <c r="AA499" s="78">
        <f t="shared" si="45"/>
        <v>0</v>
      </c>
      <c r="AB499" s="147"/>
      <c r="AC499" s="77"/>
      <c r="AD499" s="60"/>
      <c r="AE499" s="60"/>
      <c r="AF499" s="60"/>
      <c r="AG499" s="60"/>
      <c r="AH499" s="78">
        <f t="shared" si="46"/>
        <v>0</v>
      </c>
      <c r="AI499" s="147"/>
      <c r="AJ499" s="77"/>
      <c r="AK499" s="60"/>
      <c r="AL499" s="60"/>
      <c r="AM499" s="60"/>
      <c r="AN499" s="60"/>
      <c r="AO499" s="78">
        <f t="shared" si="47"/>
        <v>0</v>
      </c>
    </row>
    <row r="500" spans="1:41" x14ac:dyDescent="0.25">
      <c r="A500" s="70"/>
      <c r="B500" s="58"/>
      <c r="C500" s="58"/>
      <c r="D500" s="58"/>
      <c r="E500" s="58"/>
      <c r="F500" s="72">
        <f t="shared" si="42"/>
        <v>0</v>
      </c>
      <c r="G500" s="151"/>
      <c r="H500" s="77"/>
      <c r="I500" s="60"/>
      <c r="J500" s="60"/>
      <c r="K500" s="60"/>
      <c r="L500" s="60"/>
      <c r="M500" s="78">
        <f t="shared" si="43"/>
        <v>0</v>
      </c>
      <c r="N500" s="147"/>
      <c r="O500" s="77"/>
      <c r="P500" s="60"/>
      <c r="Q500" s="60"/>
      <c r="R500" s="60"/>
      <c r="S500" s="60"/>
      <c r="T500" s="78">
        <f t="shared" si="44"/>
        <v>0</v>
      </c>
      <c r="U500" s="147"/>
      <c r="V500" s="77"/>
      <c r="W500" s="60"/>
      <c r="X500" s="60"/>
      <c r="Y500" s="60"/>
      <c r="Z500" s="60"/>
      <c r="AA500" s="78">
        <f t="shared" si="45"/>
        <v>0</v>
      </c>
      <c r="AB500" s="147"/>
      <c r="AC500" s="77"/>
      <c r="AD500" s="60"/>
      <c r="AE500" s="60"/>
      <c r="AF500" s="60"/>
      <c r="AG500" s="60"/>
      <c r="AH500" s="78">
        <f t="shared" si="46"/>
        <v>0</v>
      </c>
      <c r="AI500" s="147"/>
      <c r="AJ500" s="77"/>
      <c r="AK500" s="60"/>
      <c r="AL500" s="60"/>
      <c r="AM500" s="60"/>
      <c r="AN500" s="60"/>
      <c r="AO500" s="78">
        <f t="shared" si="47"/>
        <v>0</v>
      </c>
    </row>
    <row r="501" spans="1:41" x14ac:dyDescent="0.25">
      <c r="A501" s="70"/>
      <c r="B501" s="58"/>
      <c r="C501" s="58"/>
      <c r="D501" s="58"/>
      <c r="E501" s="58"/>
      <c r="F501" s="72">
        <f t="shared" si="42"/>
        <v>0</v>
      </c>
      <c r="G501" s="151"/>
      <c r="H501" s="77"/>
      <c r="I501" s="60"/>
      <c r="J501" s="60"/>
      <c r="K501" s="60"/>
      <c r="L501" s="60"/>
      <c r="M501" s="78">
        <f t="shared" si="43"/>
        <v>0</v>
      </c>
      <c r="N501" s="147"/>
      <c r="O501" s="77"/>
      <c r="P501" s="60"/>
      <c r="Q501" s="60"/>
      <c r="R501" s="60"/>
      <c r="S501" s="60"/>
      <c r="T501" s="78">
        <f t="shared" si="44"/>
        <v>0</v>
      </c>
      <c r="U501" s="147"/>
      <c r="V501" s="77"/>
      <c r="W501" s="60"/>
      <c r="X501" s="60"/>
      <c r="Y501" s="60"/>
      <c r="Z501" s="60"/>
      <c r="AA501" s="78">
        <f t="shared" si="45"/>
        <v>0</v>
      </c>
      <c r="AB501" s="147"/>
      <c r="AC501" s="77"/>
      <c r="AD501" s="60"/>
      <c r="AE501" s="60"/>
      <c r="AF501" s="60"/>
      <c r="AG501" s="60"/>
      <c r="AH501" s="78">
        <f t="shared" si="46"/>
        <v>0</v>
      </c>
      <c r="AI501" s="147"/>
      <c r="AJ501" s="77"/>
      <c r="AK501" s="60"/>
      <c r="AL501" s="60"/>
      <c r="AM501" s="60"/>
      <c r="AN501" s="60"/>
      <c r="AO501" s="78">
        <f t="shared" si="47"/>
        <v>0</v>
      </c>
    </row>
    <row r="502" spans="1:41" x14ac:dyDescent="0.25">
      <c r="A502" s="70"/>
      <c r="B502" s="58"/>
      <c r="C502" s="58"/>
      <c r="D502" s="58"/>
      <c r="E502" s="58"/>
      <c r="F502" s="72">
        <f t="shared" si="42"/>
        <v>0</v>
      </c>
      <c r="G502" s="151"/>
      <c r="H502" s="77"/>
      <c r="I502" s="60"/>
      <c r="J502" s="60"/>
      <c r="K502" s="60"/>
      <c r="L502" s="60"/>
      <c r="M502" s="78">
        <f t="shared" si="43"/>
        <v>0</v>
      </c>
      <c r="N502" s="147"/>
      <c r="O502" s="77"/>
      <c r="P502" s="60"/>
      <c r="Q502" s="60"/>
      <c r="R502" s="60"/>
      <c r="S502" s="60"/>
      <c r="T502" s="78">
        <f t="shared" si="44"/>
        <v>0</v>
      </c>
      <c r="U502" s="147"/>
      <c r="V502" s="77"/>
      <c r="W502" s="60"/>
      <c r="X502" s="60"/>
      <c r="Y502" s="60"/>
      <c r="Z502" s="60"/>
      <c r="AA502" s="78">
        <f t="shared" si="45"/>
        <v>0</v>
      </c>
      <c r="AB502" s="147"/>
      <c r="AC502" s="77"/>
      <c r="AD502" s="60"/>
      <c r="AE502" s="60"/>
      <c r="AF502" s="60"/>
      <c r="AG502" s="60"/>
      <c r="AH502" s="78">
        <f t="shared" si="46"/>
        <v>0</v>
      </c>
      <c r="AI502" s="147"/>
      <c r="AJ502" s="77"/>
      <c r="AK502" s="60"/>
      <c r="AL502" s="60"/>
      <c r="AM502" s="60"/>
      <c r="AN502" s="60"/>
      <c r="AO502" s="78">
        <f t="shared" si="47"/>
        <v>0</v>
      </c>
    </row>
    <row r="503" spans="1:41" x14ac:dyDescent="0.25">
      <c r="A503" s="70"/>
      <c r="B503" s="58"/>
      <c r="C503" s="58"/>
      <c r="D503" s="58"/>
      <c r="E503" s="58"/>
      <c r="F503" s="72">
        <f t="shared" si="42"/>
        <v>0</v>
      </c>
      <c r="G503" s="151"/>
      <c r="H503" s="77"/>
      <c r="I503" s="60"/>
      <c r="J503" s="60"/>
      <c r="K503" s="60"/>
      <c r="L503" s="60"/>
      <c r="M503" s="78">
        <f t="shared" si="43"/>
        <v>0</v>
      </c>
      <c r="N503" s="147"/>
      <c r="O503" s="77"/>
      <c r="P503" s="60"/>
      <c r="Q503" s="60"/>
      <c r="R503" s="60"/>
      <c r="S503" s="60"/>
      <c r="T503" s="78">
        <f t="shared" si="44"/>
        <v>0</v>
      </c>
      <c r="U503" s="147"/>
      <c r="V503" s="77"/>
      <c r="W503" s="60"/>
      <c r="X503" s="60"/>
      <c r="Y503" s="60"/>
      <c r="Z503" s="60"/>
      <c r="AA503" s="78">
        <f t="shared" si="45"/>
        <v>0</v>
      </c>
      <c r="AB503" s="147"/>
      <c r="AC503" s="77"/>
      <c r="AD503" s="60"/>
      <c r="AE503" s="60"/>
      <c r="AF503" s="60"/>
      <c r="AG503" s="60"/>
      <c r="AH503" s="78">
        <f t="shared" si="46"/>
        <v>0</v>
      </c>
      <c r="AI503" s="147"/>
      <c r="AJ503" s="77"/>
      <c r="AK503" s="60"/>
      <c r="AL503" s="60"/>
      <c r="AM503" s="60"/>
      <c r="AN503" s="60"/>
      <c r="AO503" s="78">
        <f t="shared" si="47"/>
        <v>0</v>
      </c>
    </row>
    <row r="504" spans="1:41" x14ac:dyDescent="0.25">
      <c r="A504" s="70"/>
      <c r="B504" s="58"/>
      <c r="C504" s="58"/>
      <c r="D504" s="58"/>
      <c r="E504" s="58"/>
      <c r="F504" s="72">
        <f t="shared" si="42"/>
        <v>0</v>
      </c>
      <c r="G504" s="151"/>
      <c r="H504" s="77"/>
      <c r="I504" s="60"/>
      <c r="J504" s="60"/>
      <c r="K504" s="60"/>
      <c r="L504" s="60"/>
      <c r="M504" s="78">
        <f t="shared" si="43"/>
        <v>0</v>
      </c>
      <c r="N504" s="147"/>
      <c r="O504" s="77"/>
      <c r="P504" s="60"/>
      <c r="Q504" s="60"/>
      <c r="R504" s="60"/>
      <c r="S504" s="60"/>
      <c r="T504" s="78">
        <f t="shared" si="44"/>
        <v>0</v>
      </c>
      <c r="U504" s="147"/>
      <c r="V504" s="77"/>
      <c r="W504" s="60"/>
      <c r="X504" s="60"/>
      <c r="Y504" s="60"/>
      <c r="Z504" s="60"/>
      <c r="AA504" s="78">
        <f t="shared" si="45"/>
        <v>0</v>
      </c>
      <c r="AB504" s="147"/>
      <c r="AC504" s="77"/>
      <c r="AD504" s="60"/>
      <c r="AE504" s="60"/>
      <c r="AF504" s="60"/>
      <c r="AG504" s="60"/>
      <c r="AH504" s="78">
        <f t="shared" si="46"/>
        <v>0</v>
      </c>
      <c r="AI504" s="147"/>
      <c r="AJ504" s="77"/>
      <c r="AK504" s="60"/>
      <c r="AL504" s="60"/>
      <c r="AM504" s="60"/>
      <c r="AN504" s="60"/>
      <c r="AO504" s="78">
        <f t="shared" si="47"/>
        <v>0</v>
      </c>
    </row>
    <row r="505" spans="1:41" x14ac:dyDescent="0.25">
      <c r="A505" s="70"/>
      <c r="B505" s="58"/>
      <c r="C505" s="58"/>
      <c r="D505" s="58"/>
      <c r="E505" s="58"/>
      <c r="F505" s="72">
        <f t="shared" si="42"/>
        <v>0</v>
      </c>
      <c r="G505" s="151"/>
      <c r="H505" s="77"/>
      <c r="I505" s="60"/>
      <c r="J505" s="60"/>
      <c r="K505" s="60"/>
      <c r="L505" s="60"/>
      <c r="M505" s="78">
        <f t="shared" si="43"/>
        <v>0</v>
      </c>
      <c r="N505" s="147"/>
      <c r="O505" s="77"/>
      <c r="P505" s="60"/>
      <c r="Q505" s="60"/>
      <c r="R505" s="60"/>
      <c r="S505" s="60"/>
      <c r="T505" s="78">
        <f t="shared" si="44"/>
        <v>0</v>
      </c>
      <c r="U505" s="147"/>
      <c r="V505" s="77"/>
      <c r="W505" s="60"/>
      <c r="X505" s="60"/>
      <c r="Y505" s="60"/>
      <c r="Z505" s="60"/>
      <c r="AA505" s="78">
        <f t="shared" si="45"/>
        <v>0</v>
      </c>
      <c r="AB505" s="147"/>
      <c r="AC505" s="77"/>
      <c r="AD505" s="60"/>
      <c r="AE505" s="60"/>
      <c r="AF505" s="60"/>
      <c r="AG505" s="60"/>
      <c r="AH505" s="78">
        <f t="shared" si="46"/>
        <v>0</v>
      </c>
      <c r="AI505" s="147"/>
      <c r="AJ505" s="77"/>
      <c r="AK505" s="60"/>
      <c r="AL505" s="60"/>
      <c r="AM505" s="60"/>
      <c r="AN505" s="60"/>
      <c r="AO505" s="78">
        <f t="shared" si="47"/>
        <v>0</v>
      </c>
    </row>
    <row r="506" spans="1:41" x14ac:dyDescent="0.25">
      <c r="A506" s="70"/>
      <c r="B506" s="58"/>
      <c r="C506" s="58"/>
      <c r="D506" s="58"/>
      <c r="E506" s="58"/>
      <c r="F506" s="72">
        <f t="shared" si="42"/>
        <v>0</v>
      </c>
      <c r="G506" s="151"/>
      <c r="H506" s="77"/>
      <c r="I506" s="60"/>
      <c r="J506" s="60"/>
      <c r="K506" s="60"/>
      <c r="L506" s="60"/>
      <c r="M506" s="78">
        <f t="shared" si="43"/>
        <v>0</v>
      </c>
      <c r="N506" s="147"/>
      <c r="O506" s="77"/>
      <c r="P506" s="60"/>
      <c r="Q506" s="60"/>
      <c r="R506" s="60"/>
      <c r="S506" s="60"/>
      <c r="T506" s="78">
        <f t="shared" si="44"/>
        <v>0</v>
      </c>
      <c r="U506" s="147"/>
      <c r="V506" s="77"/>
      <c r="W506" s="60"/>
      <c r="X506" s="60"/>
      <c r="Y506" s="60"/>
      <c r="Z506" s="60"/>
      <c r="AA506" s="78">
        <f t="shared" si="45"/>
        <v>0</v>
      </c>
      <c r="AB506" s="147"/>
      <c r="AC506" s="77"/>
      <c r="AD506" s="60"/>
      <c r="AE506" s="60"/>
      <c r="AF506" s="60"/>
      <c r="AG506" s="60"/>
      <c r="AH506" s="78">
        <f t="shared" si="46"/>
        <v>0</v>
      </c>
      <c r="AI506" s="147"/>
      <c r="AJ506" s="77"/>
      <c r="AK506" s="60"/>
      <c r="AL506" s="60"/>
      <c r="AM506" s="60"/>
      <c r="AN506" s="60"/>
      <c r="AO506" s="78">
        <f t="shared" si="47"/>
        <v>0</v>
      </c>
    </row>
    <row r="507" spans="1:41" x14ac:dyDescent="0.25">
      <c r="A507" s="70"/>
      <c r="B507" s="58"/>
      <c r="C507" s="58"/>
      <c r="D507" s="58"/>
      <c r="E507" s="58"/>
      <c r="F507" s="72">
        <f t="shared" si="42"/>
        <v>0</v>
      </c>
      <c r="G507" s="151"/>
      <c r="H507" s="77"/>
      <c r="I507" s="60"/>
      <c r="J507" s="60"/>
      <c r="K507" s="60"/>
      <c r="L507" s="60"/>
      <c r="M507" s="78">
        <f t="shared" si="43"/>
        <v>0</v>
      </c>
      <c r="N507" s="147"/>
      <c r="O507" s="77"/>
      <c r="P507" s="60"/>
      <c r="Q507" s="60"/>
      <c r="R507" s="60"/>
      <c r="S507" s="60"/>
      <c r="T507" s="78">
        <f t="shared" si="44"/>
        <v>0</v>
      </c>
      <c r="U507" s="147"/>
      <c r="V507" s="77"/>
      <c r="W507" s="60"/>
      <c r="X507" s="60"/>
      <c r="Y507" s="60"/>
      <c r="Z507" s="60"/>
      <c r="AA507" s="78">
        <f t="shared" si="45"/>
        <v>0</v>
      </c>
      <c r="AB507" s="147"/>
      <c r="AC507" s="77"/>
      <c r="AD507" s="60"/>
      <c r="AE507" s="60"/>
      <c r="AF507" s="60"/>
      <c r="AG507" s="60"/>
      <c r="AH507" s="78">
        <f t="shared" si="46"/>
        <v>0</v>
      </c>
      <c r="AI507" s="147"/>
      <c r="AJ507" s="77"/>
      <c r="AK507" s="60"/>
      <c r="AL507" s="60"/>
      <c r="AM507" s="60"/>
      <c r="AN507" s="60"/>
      <c r="AO507" s="78">
        <f t="shared" si="47"/>
        <v>0</v>
      </c>
    </row>
    <row r="508" spans="1:41" x14ac:dyDescent="0.25">
      <c r="A508" s="70"/>
      <c r="B508" s="58"/>
      <c r="C508" s="58"/>
      <c r="D508" s="58"/>
      <c r="E508" s="58"/>
      <c r="F508" s="72">
        <f t="shared" si="42"/>
        <v>0</v>
      </c>
      <c r="G508" s="151"/>
      <c r="H508" s="77"/>
      <c r="I508" s="60"/>
      <c r="J508" s="60"/>
      <c r="K508" s="60"/>
      <c r="L508" s="60"/>
      <c r="M508" s="78">
        <f t="shared" si="43"/>
        <v>0</v>
      </c>
      <c r="N508" s="147"/>
      <c r="O508" s="77"/>
      <c r="P508" s="60"/>
      <c r="Q508" s="60"/>
      <c r="R508" s="60"/>
      <c r="S508" s="60"/>
      <c r="T508" s="78">
        <f t="shared" si="44"/>
        <v>0</v>
      </c>
      <c r="U508" s="147"/>
      <c r="V508" s="77"/>
      <c r="W508" s="60"/>
      <c r="X508" s="60"/>
      <c r="Y508" s="60"/>
      <c r="Z508" s="60"/>
      <c r="AA508" s="78">
        <f t="shared" si="45"/>
        <v>0</v>
      </c>
      <c r="AB508" s="147"/>
      <c r="AC508" s="77"/>
      <c r="AD508" s="60"/>
      <c r="AE508" s="60"/>
      <c r="AF508" s="60"/>
      <c r="AG508" s="60"/>
      <c r="AH508" s="78">
        <f t="shared" si="46"/>
        <v>0</v>
      </c>
      <c r="AI508" s="147"/>
      <c r="AJ508" s="77"/>
      <c r="AK508" s="60"/>
      <c r="AL508" s="60"/>
      <c r="AM508" s="60"/>
      <c r="AN508" s="60"/>
      <c r="AO508" s="78">
        <f t="shared" si="47"/>
        <v>0</v>
      </c>
    </row>
    <row r="509" spans="1:41" x14ac:dyDescent="0.25">
      <c r="A509" s="70"/>
      <c r="B509" s="58"/>
      <c r="C509" s="58"/>
      <c r="D509" s="58"/>
      <c r="E509" s="58"/>
      <c r="F509" s="72">
        <f t="shared" si="42"/>
        <v>0</v>
      </c>
      <c r="G509" s="151"/>
      <c r="H509" s="77"/>
      <c r="I509" s="60"/>
      <c r="J509" s="60"/>
      <c r="K509" s="60"/>
      <c r="L509" s="60"/>
      <c r="M509" s="78">
        <f t="shared" si="43"/>
        <v>0</v>
      </c>
      <c r="N509" s="147"/>
      <c r="O509" s="77"/>
      <c r="P509" s="60"/>
      <c r="Q509" s="60"/>
      <c r="R509" s="60"/>
      <c r="S509" s="60"/>
      <c r="T509" s="78">
        <f t="shared" si="44"/>
        <v>0</v>
      </c>
      <c r="U509" s="147"/>
      <c r="V509" s="77"/>
      <c r="W509" s="60"/>
      <c r="X509" s="60"/>
      <c r="Y509" s="60"/>
      <c r="Z509" s="60"/>
      <c r="AA509" s="78">
        <f t="shared" si="45"/>
        <v>0</v>
      </c>
      <c r="AB509" s="147"/>
      <c r="AC509" s="77"/>
      <c r="AD509" s="60"/>
      <c r="AE509" s="60"/>
      <c r="AF509" s="60"/>
      <c r="AG509" s="60"/>
      <c r="AH509" s="78">
        <f t="shared" si="46"/>
        <v>0</v>
      </c>
      <c r="AI509" s="147"/>
      <c r="AJ509" s="77"/>
      <c r="AK509" s="60"/>
      <c r="AL509" s="60"/>
      <c r="AM509" s="60"/>
      <c r="AN509" s="60"/>
      <c r="AO509" s="78">
        <f t="shared" si="47"/>
        <v>0</v>
      </c>
    </row>
    <row r="510" spans="1:41" x14ac:dyDescent="0.25">
      <c r="A510" s="70"/>
      <c r="B510" s="58"/>
      <c r="C510" s="58"/>
      <c r="D510" s="58"/>
      <c r="E510" s="58"/>
      <c r="F510" s="72">
        <f t="shared" si="42"/>
        <v>0</v>
      </c>
      <c r="G510" s="151"/>
      <c r="H510" s="77"/>
      <c r="I510" s="60"/>
      <c r="J510" s="60"/>
      <c r="K510" s="60"/>
      <c r="L510" s="60"/>
      <c r="M510" s="78">
        <f t="shared" si="43"/>
        <v>0</v>
      </c>
      <c r="N510" s="147"/>
      <c r="O510" s="77"/>
      <c r="P510" s="60"/>
      <c r="Q510" s="60"/>
      <c r="R510" s="60"/>
      <c r="S510" s="60"/>
      <c r="T510" s="78">
        <f t="shared" si="44"/>
        <v>0</v>
      </c>
      <c r="U510" s="147"/>
      <c r="V510" s="77"/>
      <c r="W510" s="60"/>
      <c r="X510" s="60"/>
      <c r="Y510" s="60"/>
      <c r="Z510" s="60"/>
      <c r="AA510" s="78">
        <f t="shared" si="45"/>
        <v>0</v>
      </c>
      <c r="AB510" s="147"/>
      <c r="AC510" s="77"/>
      <c r="AD510" s="60"/>
      <c r="AE510" s="60"/>
      <c r="AF510" s="60"/>
      <c r="AG510" s="60"/>
      <c r="AH510" s="78">
        <f t="shared" si="46"/>
        <v>0</v>
      </c>
      <c r="AI510" s="147"/>
      <c r="AJ510" s="77"/>
      <c r="AK510" s="60"/>
      <c r="AL510" s="60"/>
      <c r="AM510" s="60"/>
      <c r="AN510" s="60"/>
      <c r="AO510" s="78">
        <f t="shared" si="47"/>
        <v>0</v>
      </c>
    </row>
    <row r="511" spans="1:41" x14ac:dyDescent="0.25">
      <c r="A511" s="70"/>
      <c r="B511" s="58"/>
      <c r="C511" s="58"/>
      <c r="D511" s="58"/>
      <c r="E511" s="58"/>
      <c r="F511" s="72">
        <f t="shared" si="42"/>
        <v>0</v>
      </c>
      <c r="G511" s="151"/>
      <c r="H511" s="77"/>
      <c r="I511" s="60"/>
      <c r="J511" s="60"/>
      <c r="K511" s="60"/>
      <c r="L511" s="60"/>
      <c r="M511" s="78">
        <f t="shared" si="43"/>
        <v>0</v>
      </c>
      <c r="N511" s="147"/>
      <c r="O511" s="77"/>
      <c r="P511" s="60"/>
      <c r="Q511" s="60"/>
      <c r="R511" s="60"/>
      <c r="S511" s="60"/>
      <c r="T511" s="78">
        <f t="shared" si="44"/>
        <v>0</v>
      </c>
      <c r="U511" s="147"/>
      <c r="V511" s="77"/>
      <c r="W511" s="60"/>
      <c r="X511" s="60"/>
      <c r="Y511" s="60"/>
      <c r="Z511" s="60"/>
      <c r="AA511" s="78">
        <f t="shared" si="45"/>
        <v>0</v>
      </c>
      <c r="AB511" s="147"/>
      <c r="AC511" s="77"/>
      <c r="AD511" s="60"/>
      <c r="AE511" s="60"/>
      <c r="AF511" s="60"/>
      <c r="AG511" s="60"/>
      <c r="AH511" s="78">
        <f t="shared" si="46"/>
        <v>0</v>
      </c>
      <c r="AI511" s="147"/>
      <c r="AJ511" s="77"/>
      <c r="AK511" s="60"/>
      <c r="AL511" s="60"/>
      <c r="AM511" s="60"/>
      <c r="AN511" s="60"/>
      <c r="AO511" s="78">
        <f t="shared" si="47"/>
        <v>0</v>
      </c>
    </row>
    <row r="512" spans="1:41" x14ac:dyDescent="0.25">
      <c r="A512" s="70"/>
      <c r="B512" s="58"/>
      <c r="C512" s="58"/>
      <c r="D512" s="58"/>
      <c r="E512" s="58"/>
      <c r="F512" s="72">
        <f t="shared" si="42"/>
        <v>0</v>
      </c>
      <c r="G512" s="151"/>
      <c r="H512" s="77"/>
      <c r="I512" s="60"/>
      <c r="J512" s="60"/>
      <c r="K512" s="60"/>
      <c r="L512" s="60"/>
      <c r="M512" s="78">
        <f t="shared" si="43"/>
        <v>0</v>
      </c>
      <c r="N512" s="147"/>
      <c r="O512" s="77"/>
      <c r="P512" s="60"/>
      <c r="Q512" s="60"/>
      <c r="R512" s="60"/>
      <c r="S512" s="60"/>
      <c r="T512" s="78">
        <f t="shared" si="44"/>
        <v>0</v>
      </c>
      <c r="U512" s="147"/>
      <c r="V512" s="77"/>
      <c r="W512" s="60"/>
      <c r="X512" s="60"/>
      <c r="Y512" s="60"/>
      <c r="Z512" s="60"/>
      <c r="AA512" s="78">
        <f t="shared" si="45"/>
        <v>0</v>
      </c>
      <c r="AB512" s="147"/>
      <c r="AC512" s="77"/>
      <c r="AD512" s="60"/>
      <c r="AE512" s="60"/>
      <c r="AF512" s="60"/>
      <c r="AG512" s="60"/>
      <c r="AH512" s="78">
        <f t="shared" si="46"/>
        <v>0</v>
      </c>
      <c r="AI512" s="147"/>
      <c r="AJ512" s="77"/>
      <c r="AK512" s="60"/>
      <c r="AL512" s="60"/>
      <c r="AM512" s="60"/>
      <c r="AN512" s="60"/>
      <c r="AO512" s="78">
        <f t="shared" si="47"/>
        <v>0</v>
      </c>
    </row>
    <row r="513" spans="1:41" x14ac:dyDescent="0.25">
      <c r="A513" s="70"/>
      <c r="B513" s="58"/>
      <c r="C513" s="58"/>
      <c r="D513" s="58"/>
      <c r="E513" s="58"/>
      <c r="F513" s="72">
        <f t="shared" si="42"/>
        <v>0</v>
      </c>
      <c r="G513" s="151"/>
      <c r="H513" s="77"/>
      <c r="I513" s="60"/>
      <c r="J513" s="60"/>
      <c r="K513" s="60"/>
      <c r="L513" s="60"/>
      <c r="M513" s="78">
        <f t="shared" si="43"/>
        <v>0</v>
      </c>
      <c r="N513" s="147"/>
      <c r="O513" s="77"/>
      <c r="P513" s="60"/>
      <c r="Q513" s="60"/>
      <c r="R513" s="60"/>
      <c r="S513" s="60"/>
      <c r="T513" s="78">
        <f t="shared" si="44"/>
        <v>0</v>
      </c>
      <c r="U513" s="147"/>
      <c r="V513" s="77"/>
      <c r="W513" s="60"/>
      <c r="X513" s="60"/>
      <c r="Y513" s="60"/>
      <c r="Z513" s="60"/>
      <c r="AA513" s="78">
        <f t="shared" si="45"/>
        <v>0</v>
      </c>
      <c r="AB513" s="147"/>
      <c r="AC513" s="77"/>
      <c r="AD513" s="60"/>
      <c r="AE513" s="60"/>
      <c r="AF513" s="60"/>
      <c r="AG513" s="60"/>
      <c r="AH513" s="78">
        <f t="shared" si="46"/>
        <v>0</v>
      </c>
      <c r="AI513" s="147"/>
      <c r="AJ513" s="77"/>
      <c r="AK513" s="60"/>
      <c r="AL513" s="60"/>
      <c r="AM513" s="60"/>
      <c r="AN513" s="60"/>
      <c r="AO513" s="78">
        <f t="shared" si="47"/>
        <v>0</v>
      </c>
    </row>
    <row r="514" spans="1:41" x14ac:dyDescent="0.25">
      <c r="A514" s="70"/>
      <c r="B514" s="58"/>
      <c r="C514" s="58"/>
      <c r="D514" s="58"/>
      <c r="E514" s="58"/>
      <c r="F514" s="72">
        <f t="shared" si="42"/>
        <v>0</v>
      </c>
      <c r="G514" s="151"/>
      <c r="H514" s="77"/>
      <c r="I514" s="60"/>
      <c r="J514" s="60"/>
      <c r="K514" s="60"/>
      <c r="L514" s="60"/>
      <c r="M514" s="78">
        <f t="shared" si="43"/>
        <v>0</v>
      </c>
      <c r="N514" s="147"/>
      <c r="O514" s="77"/>
      <c r="P514" s="60"/>
      <c r="Q514" s="60"/>
      <c r="R514" s="60"/>
      <c r="S514" s="60"/>
      <c r="T514" s="78">
        <f t="shared" si="44"/>
        <v>0</v>
      </c>
      <c r="U514" s="147"/>
      <c r="V514" s="77"/>
      <c r="W514" s="60"/>
      <c r="X514" s="60"/>
      <c r="Y514" s="60"/>
      <c r="Z514" s="60"/>
      <c r="AA514" s="78">
        <f t="shared" si="45"/>
        <v>0</v>
      </c>
      <c r="AB514" s="147"/>
      <c r="AC514" s="77"/>
      <c r="AD514" s="60"/>
      <c r="AE514" s="60"/>
      <c r="AF514" s="60"/>
      <c r="AG514" s="60"/>
      <c r="AH514" s="78">
        <f t="shared" si="46"/>
        <v>0</v>
      </c>
      <c r="AI514" s="147"/>
      <c r="AJ514" s="77"/>
      <c r="AK514" s="60"/>
      <c r="AL514" s="60"/>
      <c r="AM514" s="60"/>
      <c r="AN514" s="60"/>
      <c r="AO514" s="78">
        <f t="shared" si="47"/>
        <v>0</v>
      </c>
    </row>
    <row r="515" spans="1:41" x14ac:dyDescent="0.25">
      <c r="A515" s="70"/>
      <c r="B515" s="58"/>
      <c r="C515" s="58"/>
      <c r="D515" s="58"/>
      <c r="E515" s="58"/>
      <c r="F515" s="72">
        <f t="shared" si="42"/>
        <v>0</v>
      </c>
      <c r="G515" s="151"/>
      <c r="H515" s="77"/>
      <c r="I515" s="60"/>
      <c r="J515" s="60"/>
      <c r="K515" s="60"/>
      <c r="L515" s="60"/>
      <c r="M515" s="78">
        <f t="shared" si="43"/>
        <v>0</v>
      </c>
      <c r="N515" s="147"/>
      <c r="O515" s="77"/>
      <c r="P515" s="60"/>
      <c r="Q515" s="60"/>
      <c r="R515" s="60"/>
      <c r="S515" s="60"/>
      <c r="T515" s="78">
        <f t="shared" si="44"/>
        <v>0</v>
      </c>
      <c r="U515" s="147"/>
      <c r="V515" s="77"/>
      <c r="W515" s="60"/>
      <c r="X515" s="60"/>
      <c r="Y515" s="60"/>
      <c r="Z515" s="60"/>
      <c r="AA515" s="78">
        <f t="shared" si="45"/>
        <v>0</v>
      </c>
      <c r="AB515" s="147"/>
      <c r="AC515" s="77"/>
      <c r="AD515" s="60"/>
      <c r="AE515" s="60"/>
      <c r="AF515" s="60"/>
      <c r="AG515" s="60"/>
      <c r="AH515" s="78">
        <f t="shared" si="46"/>
        <v>0</v>
      </c>
      <c r="AI515" s="147"/>
      <c r="AJ515" s="77"/>
      <c r="AK515" s="60"/>
      <c r="AL515" s="60"/>
      <c r="AM515" s="60"/>
      <c r="AN515" s="60"/>
      <c r="AO515" s="78">
        <f t="shared" si="47"/>
        <v>0</v>
      </c>
    </row>
    <row r="516" spans="1:41" x14ac:dyDescent="0.25">
      <c r="A516" s="70"/>
      <c r="B516" s="58"/>
      <c r="C516" s="58"/>
      <c r="D516" s="58"/>
      <c r="E516" s="58"/>
      <c r="F516" s="72">
        <f t="shared" si="42"/>
        <v>0</v>
      </c>
      <c r="G516" s="151"/>
      <c r="H516" s="77"/>
      <c r="I516" s="60"/>
      <c r="J516" s="60"/>
      <c r="K516" s="60"/>
      <c r="L516" s="60"/>
      <c r="M516" s="78">
        <f t="shared" si="43"/>
        <v>0</v>
      </c>
      <c r="N516" s="147"/>
      <c r="O516" s="77"/>
      <c r="P516" s="60"/>
      <c r="Q516" s="60"/>
      <c r="R516" s="60"/>
      <c r="S516" s="60"/>
      <c r="T516" s="78">
        <f t="shared" si="44"/>
        <v>0</v>
      </c>
      <c r="U516" s="147"/>
      <c r="V516" s="77"/>
      <c r="W516" s="60"/>
      <c r="X516" s="60"/>
      <c r="Y516" s="60"/>
      <c r="Z516" s="60"/>
      <c r="AA516" s="78">
        <f t="shared" si="45"/>
        <v>0</v>
      </c>
      <c r="AB516" s="147"/>
      <c r="AC516" s="77"/>
      <c r="AD516" s="60"/>
      <c r="AE516" s="60"/>
      <c r="AF516" s="60"/>
      <c r="AG516" s="60"/>
      <c r="AH516" s="78">
        <f t="shared" si="46"/>
        <v>0</v>
      </c>
      <c r="AI516" s="147"/>
      <c r="AJ516" s="77"/>
      <c r="AK516" s="60"/>
      <c r="AL516" s="60"/>
      <c r="AM516" s="60"/>
      <c r="AN516" s="60"/>
      <c r="AO516" s="78">
        <f t="shared" si="47"/>
        <v>0</v>
      </c>
    </row>
    <row r="517" spans="1:41" x14ac:dyDescent="0.25">
      <c r="A517" s="70"/>
      <c r="B517" s="58"/>
      <c r="C517" s="58"/>
      <c r="D517" s="58"/>
      <c r="E517" s="58"/>
      <c r="F517" s="72">
        <f t="shared" si="42"/>
        <v>0</v>
      </c>
      <c r="G517" s="151"/>
      <c r="H517" s="77"/>
      <c r="I517" s="60"/>
      <c r="J517" s="60"/>
      <c r="K517" s="60"/>
      <c r="L517" s="60"/>
      <c r="M517" s="78">
        <f t="shared" si="43"/>
        <v>0</v>
      </c>
      <c r="N517" s="147"/>
      <c r="O517" s="77"/>
      <c r="P517" s="60"/>
      <c r="Q517" s="60"/>
      <c r="R517" s="60"/>
      <c r="S517" s="60"/>
      <c r="T517" s="78">
        <f t="shared" si="44"/>
        <v>0</v>
      </c>
      <c r="U517" s="147"/>
      <c r="V517" s="77"/>
      <c r="W517" s="60"/>
      <c r="X517" s="60"/>
      <c r="Y517" s="60"/>
      <c r="Z517" s="60"/>
      <c r="AA517" s="78">
        <f t="shared" si="45"/>
        <v>0</v>
      </c>
      <c r="AB517" s="147"/>
      <c r="AC517" s="77"/>
      <c r="AD517" s="60"/>
      <c r="AE517" s="60"/>
      <c r="AF517" s="60"/>
      <c r="AG517" s="60"/>
      <c r="AH517" s="78">
        <f t="shared" si="46"/>
        <v>0</v>
      </c>
      <c r="AI517" s="147"/>
      <c r="AJ517" s="77"/>
      <c r="AK517" s="60"/>
      <c r="AL517" s="60"/>
      <c r="AM517" s="60"/>
      <c r="AN517" s="60"/>
      <c r="AO517" s="78">
        <f t="shared" si="47"/>
        <v>0</v>
      </c>
    </row>
    <row r="518" spans="1:41" x14ac:dyDescent="0.25">
      <c r="A518" s="70"/>
      <c r="B518" s="58"/>
      <c r="C518" s="58"/>
      <c r="D518" s="58"/>
      <c r="E518" s="58"/>
      <c r="F518" s="72">
        <f t="shared" si="42"/>
        <v>0</v>
      </c>
      <c r="G518" s="151"/>
      <c r="H518" s="77"/>
      <c r="I518" s="60"/>
      <c r="J518" s="60"/>
      <c r="K518" s="60"/>
      <c r="L518" s="60"/>
      <c r="M518" s="78">
        <f t="shared" si="43"/>
        <v>0</v>
      </c>
      <c r="N518" s="147"/>
      <c r="O518" s="77"/>
      <c r="P518" s="60"/>
      <c r="Q518" s="60"/>
      <c r="R518" s="60"/>
      <c r="S518" s="60"/>
      <c r="T518" s="78">
        <f t="shared" si="44"/>
        <v>0</v>
      </c>
      <c r="U518" s="147"/>
      <c r="V518" s="77"/>
      <c r="W518" s="60"/>
      <c r="X518" s="60"/>
      <c r="Y518" s="60"/>
      <c r="Z518" s="60"/>
      <c r="AA518" s="78">
        <f t="shared" si="45"/>
        <v>0</v>
      </c>
      <c r="AB518" s="147"/>
      <c r="AC518" s="77"/>
      <c r="AD518" s="60"/>
      <c r="AE518" s="60"/>
      <c r="AF518" s="60"/>
      <c r="AG518" s="60"/>
      <c r="AH518" s="78">
        <f t="shared" si="46"/>
        <v>0</v>
      </c>
      <c r="AI518" s="147"/>
      <c r="AJ518" s="77"/>
      <c r="AK518" s="60"/>
      <c r="AL518" s="60"/>
      <c r="AM518" s="60"/>
      <c r="AN518" s="60"/>
      <c r="AO518" s="78">
        <f t="shared" si="47"/>
        <v>0</v>
      </c>
    </row>
    <row r="519" spans="1:41" x14ac:dyDescent="0.25">
      <c r="A519" s="70"/>
      <c r="B519" s="58"/>
      <c r="C519" s="58"/>
      <c r="D519" s="58"/>
      <c r="E519" s="58"/>
      <c r="F519" s="72">
        <f t="shared" si="42"/>
        <v>0</v>
      </c>
      <c r="G519" s="151"/>
      <c r="H519" s="77"/>
      <c r="I519" s="60"/>
      <c r="J519" s="60"/>
      <c r="K519" s="60"/>
      <c r="L519" s="60"/>
      <c r="M519" s="78">
        <f t="shared" si="43"/>
        <v>0</v>
      </c>
      <c r="N519" s="147"/>
      <c r="O519" s="77"/>
      <c r="P519" s="60"/>
      <c r="Q519" s="60"/>
      <c r="R519" s="60"/>
      <c r="S519" s="60"/>
      <c r="T519" s="78">
        <f t="shared" si="44"/>
        <v>0</v>
      </c>
      <c r="U519" s="147"/>
      <c r="V519" s="77"/>
      <c r="W519" s="60"/>
      <c r="X519" s="60"/>
      <c r="Y519" s="60"/>
      <c r="Z519" s="60"/>
      <c r="AA519" s="78">
        <f t="shared" si="45"/>
        <v>0</v>
      </c>
      <c r="AB519" s="147"/>
      <c r="AC519" s="77"/>
      <c r="AD519" s="60"/>
      <c r="AE519" s="60"/>
      <c r="AF519" s="60"/>
      <c r="AG519" s="60"/>
      <c r="AH519" s="78">
        <f t="shared" si="46"/>
        <v>0</v>
      </c>
      <c r="AI519" s="147"/>
      <c r="AJ519" s="77"/>
      <c r="AK519" s="60"/>
      <c r="AL519" s="60"/>
      <c r="AM519" s="60"/>
      <c r="AN519" s="60"/>
      <c r="AO519" s="78">
        <f t="shared" si="47"/>
        <v>0</v>
      </c>
    </row>
    <row r="520" spans="1:41" x14ac:dyDescent="0.25">
      <c r="A520" s="70"/>
      <c r="B520" s="58"/>
      <c r="C520" s="58"/>
      <c r="D520" s="58"/>
      <c r="E520" s="58"/>
      <c r="F520" s="72">
        <f t="shared" si="42"/>
        <v>0</v>
      </c>
      <c r="G520" s="151"/>
      <c r="H520" s="77"/>
      <c r="I520" s="60"/>
      <c r="J520" s="60"/>
      <c r="K520" s="60"/>
      <c r="L520" s="60"/>
      <c r="M520" s="78">
        <f t="shared" si="43"/>
        <v>0</v>
      </c>
      <c r="N520" s="147"/>
      <c r="O520" s="77"/>
      <c r="P520" s="60"/>
      <c r="Q520" s="60"/>
      <c r="R520" s="60"/>
      <c r="S520" s="60"/>
      <c r="T520" s="78">
        <f t="shared" si="44"/>
        <v>0</v>
      </c>
      <c r="U520" s="147"/>
      <c r="V520" s="77"/>
      <c r="W520" s="60"/>
      <c r="X520" s="60"/>
      <c r="Y520" s="60"/>
      <c r="Z520" s="60"/>
      <c r="AA520" s="78">
        <f t="shared" si="45"/>
        <v>0</v>
      </c>
      <c r="AB520" s="147"/>
      <c r="AC520" s="77"/>
      <c r="AD520" s="60"/>
      <c r="AE520" s="60"/>
      <c r="AF520" s="60"/>
      <c r="AG520" s="60"/>
      <c r="AH520" s="78">
        <f t="shared" si="46"/>
        <v>0</v>
      </c>
      <c r="AI520" s="147"/>
      <c r="AJ520" s="77"/>
      <c r="AK520" s="60"/>
      <c r="AL520" s="60"/>
      <c r="AM520" s="60"/>
      <c r="AN520" s="60"/>
      <c r="AO520" s="78">
        <f t="shared" si="47"/>
        <v>0</v>
      </c>
    </row>
    <row r="521" spans="1:41" x14ac:dyDescent="0.25">
      <c r="A521" s="70"/>
      <c r="B521" s="58"/>
      <c r="C521" s="58"/>
      <c r="D521" s="58"/>
      <c r="E521" s="58"/>
      <c r="F521" s="72">
        <f t="shared" si="42"/>
        <v>0</v>
      </c>
      <c r="G521" s="151"/>
      <c r="H521" s="77"/>
      <c r="I521" s="60"/>
      <c r="J521" s="60"/>
      <c r="K521" s="60"/>
      <c r="L521" s="60"/>
      <c r="M521" s="78">
        <f t="shared" si="43"/>
        <v>0</v>
      </c>
      <c r="N521" s="147"/>
      <c r="O521" s="77"/>
      <c r="P521" s="60"/>
      <c r="Q521" s="60"/>
      <c r="R521" s="60"/>
      <c r="S521" s="60"/>
      <c r="T521" s="78">
        <f t="shared" si="44"/>
        <v>0</v>
      </c>
      <c r="U521" s="147"/>
      <c r="V521" s="77"/>
      <c r="W521" s="60"/>
      <c r="X521" s="60"/>
      <c r="Y521" s="60"/>
      <c r="Z521" s="60"/>
      <c r="AA521" s="78">
        <f t="shared" si="45"/>
        <v>0</v>
      </c>
      <c r="AB521" s="147"/>
      <c r="AC521" s="77"/>
      <c r="AD521" s="60"/>
      <c r="AE521" s="60"/>
      <c r="AF521" s="60"/>
      <c r="AG521" s="60"/>
      <c r="AH521" s="78">
        <f t="shared" si="46"/>
        <v>0</v>
      </c>
      <c r="AI521" s="147"/>
      <c r="AJ521" s="77"/>
      <c r="AK521" s="60"/>
      <c r="AL521" s="60"/>
      <c r="AM521" s="60"/>
      <c r="AN521" s="60"/>
      <c r="AO521" s="78">
        <f t="shared" si="47"/>
        <v>0</v>
      </c>
    </row>
    <row r="522" spans="1:41" x14ac:dyDescent="0.25">
      <c r="A522" s="70"/>
      <c r="B522" s="58"/>
      <c r="C522" s="58"/>
      <c r="D522" s="58"/>
      <c r="E522" s="58"/>
      <c r="F522" s="72">
        <f t="shared" si="42"/>
        <v>0</v>
      </c>
      <c r="G522" s="151"/>
      <c r="H522" s="77"/>
      <c r="I522" s="60"/>
      <c r="J522" s="60"/>
      <c r="K522" s="60"/>
      <c r="L522" s="60"/>
      <c r="M522" s="78">
        <f t="shared" si="43"/>
        <v>0</v>
      </c>
      <c r="N522" s="147"/>
      <c r="O522" s="77"/>
      <c r="P522" s="60"/>
      <c r="Q522" s="60"/>
      <c r="R522" s="60"/>
      <c r="S522" s="60"/>
      <c r="T522" s="78">
        <f t="shared" si="44"/>
        <v>0</v>
      </c>
      <c r="U522" s="147"/>
      <c r="V522" s="77"/>
      <c r="W522" s="60"/>
      <c r="X522" s="60"/>
      <c r="Y522" s="60"/>
      <c r="Z522" s="60"/>
      <c r="AA522" s="78">
        <f t="shared" si="45"/>
        <v>0</v>
      </c>
      <c r="AB522" s="147"/>
      <c r="AC522" s="77"/>
      <c r="AD522" s="60"/>
      <c r="AE522" s="60"/>
      <c r="AF522" s="60"/>
      <c r="AG522" s="60"/>
      <c r="AH522" s="78">
        <f t="shared" si="46"/>
        <v>0</v>
      </c>
      <c r="AI522" s="147"/>
      <c r="AJ522" s="77"/>
      <c r="AK522" s="60"/>
      <c r="AL522" s="60"/>
      <c r="AM522" s="60"/>
      <c r="AN522" s="60"/>
      <c r="AO522" s="78">
        <f t="shared" si="47"/>
        <v>0</v>
      </c>
    </row>
    <row r="523" spans="1:41" x14ac:dyDescent="0.25">
      <c r="A523" s="70"/>
      <c r="B523" s="58"/>
      <c r="C523" s="58"/>
      <c r="D523" s="58"/>
      <c r="E523" s="58"/>
      <c r="F523" s="72">
        <f t="shared" si="42"/>
        <v>0</v>
      </c>
      <c r="G523" s="151"/>
      <c r="H523" s="77"/>
      <c r="I523" s="60"/>
      <c r="J523" s="60"/>
      <c r="K523" s="60"/>
      <c r="L523" s="60"/>
      <c r="M523" s="78">
        <f t="shared" si="43"/>
        <v>0</v>
      </c>
      <c r="N523" s="147"/>
      <c r="O523" s="77"/>
      <c r="P523" s="60"/>
      <c r="Q523" s="60"/>
      <c r="R523" s="60"/>
      <c r="S523" s="60"/>
      <c r="T523" s="78">
        <f t="shared" si="44"/>
        <v>0</v>
      </c>
      <c r="U523" s="147"/>
      <c r="V523" s="77"/>
      <c r="W523" s="60"/>
      <c r="X523" s="60"/>
      <c r="Y523" s="60"/>
      <c r="Z523" s="60"/>
      <c r="AA523" s="78">
        <f t="shared" si="45"/>
        <v>0</v>
      </c>
      <c r="AB523" s="147"/>
      <c r="AC523" s="77"/>
      <c r="AD523" s="60"/>
      <c r="AE523" s="60"/>
      <c r="AF523" s="60"/>
      <c r="AG523" s="60"/>
      <c r="AH523" s="78">
        <f t="shared" si="46"/>
        <v>0</v>
      </c>
      <c r="AI523" s="147"/>
      <c r="AJ523" s="77"/>
      <c r="AK523" s="60"/>
      <c r="AL523" s="60"/>
      <c r="AM523" s="60"/>
      <c r="AN523" s="60"/>
      <c r="AO523" s="78">
        <f t="shared" si="47"/>
        <v>0</v>
      </c>
    </row>
    <row r="524" spans="1:41" x14ac:dyDescent="0.25">
      <c r="A524" s="70"/>
      <c r="B524" s="58"/>
      <c r="C524" s="58"/>
      <c r="D524" s="58"/>
      <c r="E524" s="58"/>
      <c r="F524" s="72">
        <f t="shared" si="42"/>
        <v>0</v>
      </c>
      <c r="G524" s="151"/>
      <c r="H524" s="77"/>
      <c r="I524" s="60"/>
      <c r="J524" s="60"/>
      <c r="K524" s="60"/>
      <c r="L524" s="60"/>
      <c r="M524" s="78">
        <f t="shared" si="43"/>
        <v>0</v>
      </c>
      <c r="N524" s="147"/>
      <c r="O524" s="77"/>
      <c r="P524" s="60"/>
      <c r="Q524" s="60"/>
      <c r="R524" s="60"/>
      <c r="S524" s="60"/>
      <c r="T524" s="78">
        <f t="shared" si="44"/>
        <v>0</v>
      </c>
      <c r="U524" s="147"/>
      <c r="V524" s="77"/>
      <c r="W524" s="60"/>
      <c r="X524" s="60"/>
      <c r="Y524" s="60"/>
      <c r="Z524" s="60"/>
      <c r="AA524" s="78">
        <f t="shared" si="45"/>
        <v>0</v>
      </c>
      <c r="AB524" s="147"/>
      <c r="AC524" s="77"/>
      <c r="AD524" s="60"/>
      <c r="AE524" s="60"/>
      <c r="AF524" s="60"/>
      <c r="AG524" s="60"/>
      <c r="AH524" s="78">
        <f t="shared" si="46"/>
        <v>0</v>
      </c>
      <c r="AI524" s="147"/>
      <c r="AJ524" s="77"/>
      <c r="AK524" s="60"/>
      <c r="AL524" s="60"/>
      <c r="AM524" s="60"/>
      <c r="AN524" s="60"/>
      <c r="AO524" s="78">
        <f t="shared" si="47"/>
        <v>0</v>
      </c>
    </row>
    <row r="525" spans="1:41" x14ac:dyDescent="0.25">
      <c r="A525" s="70"/>
      <c r="B525" s="58"/>
      <c r="C525" s="58"/>
      <c r="D525" s="58"/>
      <c r="E525" s="58"/>
      <c r="F525" s="72">
        <f t="shared" ref="F525:F588" si="48">SUM(D525:E525)</f>
        <v>0</v>
      </c>
      <c r="G525" s="151"/>
      <c r="H525" s="77"/>
      <c r="I525" s="60"/>
      <c r="J525" s="60"/>
      <c r="K525" s="60"/>
      <c r="L525" s="60"/>
      <c r="M525" s="78">
        <f t="shared" ref="M525:M588" si="49">SUM(K525:L525)</f>
        <v>0</v>
      </c>
      <c r="N525" s="147"/>
      <c r="O525" s="77"/>
      <c r="P525" s="60"/>
      <c r="Q525" s="60"/>
      <c r="R525" s="60"/>
      <c r="S525" s="60"/>
      <c r="T525" s="78">
        <f t="shared" ref="T525:T588" si="50">SUM(R525:S525)</f>
        <v>0</v>
      </c>
      <c r="U525" s="147"/>
      <c r="V525" s="77"/>
      <c r="W525" s="60"/>
      <c r="X525" s="60"/>
      <c r="Y525" s="60"/>
      <c r="Z525" s="60"/>
      <c r="AA525" s="78">
        <f t="shared" ref="AA525:AA588" si="51">SUM(Y525:Z525)</f>
        <v>0</v>
      </c>
      <c r="AB525" s="147"/>
      <c r="AC525" s="77"/>
      <c r="AD525" s="60"/>
      <c r="AE525" s="60"/>
      <c r="AF525" s="60"/>
      <c r="AG525" s="60"/>
      <c r="AH525" s="78">
        <f t="shared" ref="AH525:AH588" si="52">SUM(AF525:AG525)</f>
        <v>0</v>
      </c>
      <c r="AI525" s="147"/>
      <c r="AJ525" s="77"/>
      <c r="AK525" s="60"/>
      <c r="AL525" s="60"/>
      <c r="AM525" s="60"/>
      <c r="AN525" s="60"/>
      <c r="AO525" s="78">
        <f t="shared" ref="AO525:AO588" si="53">SUM(AM525:AN525)</f>
        <v>0</v>
      </c>
    </row>
    <row r="526" spans="1:41" x14ac:dyDescent="0.25">
      <c r="A526" s="70"/>
      <c r="B526" s="58"/>
      <c r="C526" s="58"/>
      <c r="D526" s="58"/>
      <c r="E526" s="58"/>
      <c r="F526" s="72">
        <f t="shared" si="48"/>
        <v>0</v>
      </c>
      <c r="G526" s="151"/>
      <c r="H526" s="77"/>
      <c r="I526" s="60"/>
      <c r="J526" s="60"/>
      <c r="K526" s="60"/>
      <c r="L526" s="60"/>
      <c r="M526" s="78">
        <f t="shared" si="49"/>
        <v>0</v>
      </c>
      <c r="N526" s="147"/>
      <c r="O526" s="77"/>
      <c r="P526" s="60"/>
      <c r="Q526" s="60"/>
      <c r="R526" s="60"/>
      <c r="S526" s="60"/>
      <c r="T526" s="78">
        <f t="shared" si="50"/>
        <v>0</v>
      </c>
      <c r="U526" s="147"/>
      <c r="V526" s="77"/>
      <c r="W526" s="60"/>
      <c r="X526" s="60"/>
      <c r="Y526" s="60"/>
      <c r="Z526" s="60"/>
      <c r="AA526" s="78">
        <f t="shared" si="51"/>
        <v>0</v>
      </c>
      <c r="AB526" s="147"/>
      <c r="AC526" s="77"/>
      <c r="AD526" s="60"/>
      <c r="AE526" s="60"/>
      <c r="AF526" s="60"/>
      <c r="AG526" s="60"/>
      <c r="AH526" s="78">
        <f t="shared" si="52"/>
        <v>0</v>
      </c>
      <c r="AI526" s="147"/>
      <c r="AJ526" s="77"/>
      <c r="AK526" s="60"/>
      <c r="AL526" s="60"/>
      <c r="AM526" s="60"/>
      <c r="AN526" s="60"/>
      <c r="AO526" s="78">
        <f t="shared" si="53"/>
        <v>0</v>
      </c>
    </row>
    <row r="527" spans="1:41" x14ac:dyDescent="0.25">
      <c r="A527" s="70"/>
      <c r="B527" s="58"/>
      <c r="C527" s="58"/>
      <c r="D527" s="58"/>
      <c r="E527" s="58"/>
      <c r="F527" s="72">
        <f t="shared" si="48"/>
        <v>0</v>
      </c>
      <c r="G527" s="151"/>
      <c r="H527" s="77"/>
      <c r="I527" s="60"/>
      <c r="J527" s="60"/>
      <c r="K527" s="60"/>
      <c r="L527" s="60"/>
      <c r="M527" s="78">
        <f t="shared" si="49"/>
        <v>0</v>
      </c>
      <c r="N527" s="147"/>
      <c r="O527" s="77"/>
      <c r="P527" s="60"/>
      <c r="Q527" s="60"/>
      <c r="R527" s="60"/>
      <c r="S527" s="60"/>
      <c r="T527" s="78">
        <f t="shared" si="50"/>
        <v>0</v>
      </c>
      <c r="U527" s="147"/>
      <c r="V527" s="77"/>
      <c r="W527" s="60"/>
      <c r="X527" s="60"/>
      <c r="Y527" s="60"/>
      <c r="Z527" s="60"/>
      <c r="AA527" s="78">
        <f t="shared" si="51"/>
        <v>0</v>
      </c>
      <c r="AB527" s="147"/>
      <c r="AC527" s="77"/>
      <c r="AD527" s="60"/>
      <c r="AE527" s="60"/>
      <c r="AF527" s="60"/>
      <c r="AG527" s="60"/>
      <c r="AH527" s="78">
        <f t="shared" si="52"/>
        <v>0</v>
      </c>
      <c r="AI527" s="147"/>
      <c r="AJ527" s="77"/>
      <c r="AK527" s="60"/>
      <c r="AL527" s="60"/>
      <c r="AM527" s="60"/>
      <c r="AN527" s="60"/>
      <c r="AO527" s="78">
        <f t="shared" si="53"/>
        <v>0</v>
      </c>
    </row>
    <row r="528" spans="1:41" x14ac:dyDescent="0.25">
      <c r="A528" s="70"/>
      <c r="B528" s="58"/>
      <c r="C528" s="58"/>
      <c r="D528" s="58"/>
      <c r="E528" s="58"/>
      <c r="F528" s="72">
        <f t="shared" si="48"/>
        <v>0</v>
      </c>
      <c r="G528" s="151"/>
      <c r="H528" s="77"/>
      <c r="I528" s="60"/>
      <c r="J528" s="60"/>
      <c r="K528" s="60"/>
      <c r="L528" s="60"/>
      <c r="M528" s="78">
        <f t="shared" si="49"/>
        <v>0</v>
      </c>
      <c r="N528" s="147"/>
      <c r="O528" s="77"/>
      <c r="P528" s="60"/>
      <c r="Q528" s="60"/>
      <c r="R528" s="60"/>
      <c r="S528" s="60"/>
      <c r="T528" s="78">
        <f t="shared" si="50"/>
        <v>0</v>
      </c>
      <c r="U528" s="147"/>
      <c r="V528" s="77"/>
      <c r="W528" s="60"/>
      <c r="X528" s="60"/>
      <c r="Y528" s="60"/>
      <c r="Z528" s="60"/>
      <c r="AA528" s="78">
        <f t="shared" si="51"/>
        <v>0</v>
      </c>
      <c r="AB528" s="147"/>
      <c r="AC528" s="77"/>
      <c r="AD528" s="60"/>
      <c r="AE528" s="60"/>
      <c r="AF528" s="60"/>
      <c r="AG528" s="60"/>
      <c r="AH528" s="78">
        <f t="shared" si="52"/>
        <v>0</v>
      </c>
      <c r="AI528" s="147"/>
      <c r="AJ528" s="77"/>
      <c r="AK528" s="60"/>
      <c r="AL528" s="60"/>
      <c r="AM528" s="60"/>
      <c r="AN528" s="60"/>
      <c r="AO528" s="78">
        <f t="shared" si="53"/>
        <v>0</v>
      </c>
    </row>
    <row r="529" spans="1:41" x14ac:dyDescent="0.25">
      <c r="A529" s="70"/>
      <c r="B529" s="58"/>
      <c r="C529" s="58"/>
      <c r="D529" s="58"/>
      <c r="E529" s="58"/>
      <c r="F529" s="72">
        <f t="shared" si="48"/>
        <v>0</v>
      </c>
      <c r="G529" s="151"/>
      <c r="H529" s="77"/>
      <c r="I529" s="60"/>
      <c r="J529" s="60"/>
      <c r="K529" s="60"/>
      <c r="L529" s="60"/>
      <c r="M529" s="78">
        <f t="shared" si="49"/>
        <v>0</v>
      </c>
      <c r="N529" s="147"/>
      <c r="O529" s="77"/>
      <c r="P529" s="60"/>
      <c r="Q529" s="60"/>
      <c r="R529" s="60"/>
      <c r="S529" s="60"/>
      <c r="T529" s="78">
        <f t="shared" si="50"/>
        <v>0</v>
      </c>
      <c r="U529" s="147"/>
      <c r="V529" s="77"/>
      <c r="W529" s="60"/>
      <c r="X529" s="60"/>
      <c r="Y529" s="60"/>
      <c r="Z529" s="60"/>
      <c r="AA529" s="78">
        <f t="shared" si="51"/>
        <v>0</v>
      </c>
      <c r="AB529" s="147"/>
      <c r="AC529" s="77"/>
      <c r="AD529" s="60"/>
      <c r="AE529" s="60"/>
      <c r="AF529" s="60"/>
      <c r="AG529" s="60"/>
      <c r="AH529" s="78">
        <f t="shared" si="52"/>
        <v>0</v>
      </c>
      <c r="AI529" s="147"/>
      <c r="AJ529" s="77"/>
      <c r="AK529" s="60"/>
      <c r="AL529" s="60"/>
      <c r="AM529" s="60"/>
      <c r="AN529" s="60"/>
      <c r="AO529" s="78">
        <f t="shared" si="53"/>
        <v>0</v>
      </c>
    </row>
    <row r="530" spans="1:41" x14ac:dyDescent="0.25">
      <c r="A530" s="70"/>
      <c r="B530" s="58"/>
      <c r="C530" s="58"/>
      <c r="D530" s="58"/>
      <c r="E530" s="58"/>
      <c r="F530" s="72">
        <f t="shared" si="48"/>
        <v>0</v>
      </c>
      <c r="G530" s="151"/>
      <c r="H530" s="77"/>
      <c r="I530" s="60"/>
      <c r="J530" s="60"/>
      <c r="K530" s="60"/>
      <c r="L530" s="60"/>
      <c r="M530" s="78">
        <f t="shared" si="49"/>
        <v>0</v>
      </c>
      <c r="N530" s="147"/>
      <c r="O530" s="77"/>
      <c r="P530" s="60"/>
      <c r="Q530" s="60"/>
      <c r="R530" s="60"/>
      <c r="S530" s="60"/>
      <c r="T530" s="78">
        <f t="shared" si="50"/>
        <v>0</v>
      </c>
      <c r="U530" s="147"/>
      <c r="V530" s="77"/>
      <c r="W530" s="60"/>
      <c r="X530" s="60"/>
      <c r="Y530" s="60"/>
      <c r="Z530" s="60"/>
      <c r="AA530" s="78">
        <f t="shared" si="51"/>
        <v>0</v>
      </c>
      <c r="AB530" s="147"/>
      <c r="AC530" s="77"/>
      <c r="AD530" s="60"/>
      <c r="AE530" s="60"/>
      <c r="AF530" s="60"/>
      <c r="AG530" s="60"/>
      <c r="AH530" s="78">
        <f t="shared" si="52"/>
        <v>0</v>
      </c>
      <c r="AI530" s="147"/>
      <c r="AJ530" s="77"/>
      <c r="AK530" s="60"/>
      <c r="AL530" s="60"/>
      <c r="AM530" s="60"/>
      <c r="AN530" s="60"/>
      <c r="AO530" s="78">
        <f t="shared" si="53"/>
        <v>0</v>
      </c>
    </row>
    <row r="531" spans="1:41" x14ac:dyDescent="0.25">
      <c r="A531" s="70"/>
      <c r="B531" s="58"/>
      <c r="C531" s="58"/>
      <c r="D531" s="58"/>
      <c r="E531" s="58"/>
      <c r="F531" s="72">
        <f t="shared" si="48"/>
        <v>0</v>
      </c>
      <c r="G531" s="151"/>
      <c r="H531" s="77"/>
      <c r="I531" s="60"/>
      <c r="J531" s="60"/>
      <c r="K531" s="60"/>
      <c r="L531" s="60"/>
      <c r="M531" s="78">
        <f t="shared" si="49"/>
        <v>0</v>
      </c>
      <c r="N531" s="147"/>
      <c r="O531" s="77"/>
      <c r="P531" s="60"/>
      <c r="Q531" s="60"/>
      <c r="R531" s="60"/>
      <c r="S531" s="60"/>
      <c r="T531" s="78">
        <f t="shared" si="50"/>
        <v>0</v>
      </c>
      <c r="U531" s="147"/>
      <c r="V531" s="77"/>
      <c r="W531" s="60"/>
      <c r="X531" s="60"/>
      <c r="Y531" s="60"/>
      <c r="Z531" s="60"/>
      <c r="AA531" s="78">
        <f t="shared" si="51"/>
        <v>0</v>
      </c>
      <c r="AB531" s="147"/>
      <c r="AC531" s="77"/>
      <c r="AD531" s="60"/>
      <c r="AE531" s="60"/>
      <c r="AF531" s="60"/>
      <c r="AG531" s="60"/>
      <c r="AH531" s="78">
        <f t="shared" si="52"/>
        <v>0</v>
      </c>
      <c r="AI531" s="147"/>
      <c r="AJ531" s="77"/>
      <c r="AK531" s="60"/>
      <c r="AL531" s="60"/>
      <c r="AM531" s="60"/>
      <c r="AN531" s="60"/>
      <c r="AO531" s="78">
        <f t="shared" si="53"/>
        <v>0</v>
      </c>
    </row>
    <row r="532" spans="1:41" x14ac:dyDescent="0.25">
      <c r="A532" s="70"/>
      <c r="B532" s="58"/>
      <c r="C532" s="58"/>
      <c r="D532" s="58"/>
      <c r="E532" s="58"/>
      <c r="F532" s="72">
        <f t="shared" si="48"/>
        <v>0</v>
      </c>
      <c r="G532" s="151"/>
      <c r="H532" s="77"/>
      <c r="I532" s="60"/>
      <c r="J532" s="60"/>
      <c r="K532" s="60"/>
      <c r="L532" s="60"/>
      <c r="M532" s="78">
        <f t="shared" si="49"/>
        <v>0</v>
      </c>
      <c r="N532" s="147"/>
      <c r="O532" s="77"/>
      <c r="P532" s="60"/>
      <c r="Q532" s="60"/>
      <c r="R532" s="60"/>
      <c r="S532" s="60"/>
      <c r="T532" s="78">
        <f t="shared" si="50"/>
        <v>0</v>
      </c>
      <c r="U532" s="147"/>
      <c r="V532" s="77"/>
      <c r="W532" s="60"/>
      <c r="X532" s="60"/>
      <c r="Y532" s="60"/>
      <c r="Z532" s="60"/>
      <c r="AA532" s="78">
        <f t="shared" si="51"/>
        <v>0</v>
      </c>
      <c r="AB532" s="147"/>
      <c r="AC532" s="77"/>
      <c r="AD532" s="60"/>
      <c r="AE532" s="60"/>
      <c r="AF532" s="60"/>
      <c r="AG532" s="60"/>
      <c r="AH532" s="78">
        <f t="shared" si="52"/>
        <v>0</v>
      </c>
      <c r="AI532" s="147"/>
      <c r="AJ532" s="77"/>
      <c r="AK532" s="60"/>
      <c r="AL532" s="60"/>
      <c r="AM532" s="60"/>
      <c r="AN532" s="60"/>
      <c r="AO532" s="78">
        <f t="shared" si="53"/>
        <v>0</v>
      </c>
    </row>
    <row r="533" spans="1:41" x14ac:dyDescent="0.25">
      <c r="A533" s="70"/>
      <c r="B533" s="58"/>
      <c r="C533" s="58"/>
      <c r="D533" s="58"/>
      <c r="E533" s="58"/>
      <c r="F533" s="72">
        <f t="shared" si="48"/>
        <v>0</v>
      </c>
      <c r="G533" s="151"/>
      <c r="H533" s="77"/>
      <c r="I533" s="60"/>
      <c r="J533" s="60"/>
      <c r="K533" s="60"/>
      <c r="L533" s="60"/>
      <c r="M533" s="78">
        <f t="shared" si="49"/>
        <v>0</v>
      </c>
      <c r="N533" s="147"/>
      <c r="O533" s="77"/>
      <c r="P533" s="60"/>
      <c r="Q533" s="60"/>
      <c r="R533" s="60"/>
      <c r="S533" s="60"/>
      <c r="T533" s="78">
        <f t="shared" si="50"/>
        <v>0</v>
      </c>
      <c r="U533" s="147"/>
      <c r="V533" s="77"/>
      <c r="W533" s="60"/>
      <c r="X533" s="60"/>
      <c r="Y533" s="60"/>
      <c r="Z533" s="60"/>
      <c r="AA533" s="78">
        <f t="shared" si="51"/>
        <v>0</v>
      </c>
      <c r="AB533" s="147"/>
      <c r="AC533" s="77"/>
      <c r="AD533" s="60"/>
      <c r="AE533" s="60"/>
      <c r="AF533" s="60"/>
      <c r="AG533" s="60"/>
      <c r="AH533" s="78">
        <f t="shared" si="52"/>
        <v>0</v>
      </c>
      <c r="AI533" s="147"/>
      <c r="AJ533" s="77"/>
      <c r="AK533" s="60"/>
      <c r="AL533" s="60"/>
      <c r="AM533" s="60"/>
      <c r="AN533" s="60"/>
      <c r="AO533" s="78">
        <f t="shared" si="53"/>
        <v>0</v>
      </c>
    </row>
    <row r="534" spans="1:41" x14ac:dyDescent="0.25">
      <c r="A534" s="70"/>
      <c r="B534" s="58"/>
      <c r="C534" s="58"/>
      <c r="D534" s="58"/>
      <c r="E534" s="58"/>
      <c r="F534" s="72">
        <f t="shared" si="48"/>
        <v>0</v>
      </c>
      <c r="G534" s="151"/>
      <c r="H534" s="77"/>
      <c r="I534" s="60"/>
      <c r="J534" s="60"/>
      <c r="K534" s="60"/>
      <c r="L534" s="60"/>
      <c r="M534" s="78">
        <f t="shared" si="49"/>
        <v>0</v>
      </c>
      <c r="N534" s="147"/>
      <c r="O534" s="77"/>
      <c r="P534" s="60"/>
      <c r="Q534" s="60"/>
      <c r="R534" s="60"/>
      <c r="S534" s="60"/>
      <c r="T534" s="78">
        <f t="shared" si="50"/>
        <v>0</v>
      </c>
      <c r="U534" s="147"/>
      <c r="V534" s="77"/>
      <c r="W534" s="60"/>
      <c r="X534" s="60"/>
      <c r="Y534" s="60"/>
      <c r="Z534" s="60"/>
      <c r="AA534" s="78">
        <f t="shared" si="51"/>
        <v>0</v>
      </c>
      <c r="AB534" s="147"/>
      <c r="AC534" s="77"/>
      <c r="AD534" s="60"/>
      <c r="AE534" s="60"/>
      <c r="AF534" s="60"/>
      <c r="AG534" s="60"/>
      <c r="AH534" s="78">
        <f t="shared" si="52"/>
        <v>0</v>
      </c>
      <c r="AI534" s="147"/>
      <c r="AJ534" s="77"/>
      <c r="AK534" s="60"/>
      <c r="AL534" s="60"/>
      <c r="AM534" s="60"/>
      <c r="AN534" s="60"/>
      <c r="AO534" s="78">
        <f t="shared" si="53"/>
        <v>0</v>
      </c>
    </row>
    <row r="535" spans="1:41" x14ac:dyDescent="0.25">
      <c r="A535" s="70"/>
      <c r="B535" s="58"/>
      <c r="C535" s="58"/>
      <c r="D535" s="58"/>
      <c r="E535" s="58"/>
      <c r="F535" s="72">
        <f t="shared" si="48"/>
        <v>0</v>
      </c>
      <c r="G535" s="151"/>
      <c r="H535" s="77"/>
      <c r="I535" s="60"/>
      <c r="J535" s="60"/>
      <c r="K535" s="60"/>
      <c r="L535" s="60"/>
      <c r="M535" s="78">
        <f t="shared" si="49"/>
        <v>0</v>
      </c>
      <c r="N535" s="147"/>
      <c r="O535" s="77"/>
      <c r="P535" s="60"/>
      <c r="Q535" s="60"/>
      <c r="R535" s="60"/>
      <c r="S535" s="60"/>
      <c r="T535" s="78">
        <f t="shared" si="50"/>
        <v>0</v>
      </c>
      <c r="U535" s="147"/>
      <c r="V535" s="77"/>
      <c r="W535" s="60"/>
      <c r="X535" s="60"/>
      <c r="Y535" s="60"/>
      <c r="Z535" s="60"/>
      <c r="AA535" s="78">
        <f t="shared" si="51"/>
        <v>0</v>
      </c>
      <c r="AB535" s="147"/>
      <c r="AC535" s="77"/>
      <c r="AD535" s="60"/>
      <c r="AE535" s="60"/>
      <c r="AF535" s="60"/>
      <c r="AG535" s="60"/>
      <c r="AH535" s="78">
        <f t="shared" si="52"/>
        <v>0</v>
      </c>
      <c r="AI535" s="147"/>
      <c r="AJ535" s="77"/>
      <c r="AK535" s="60"/>
      <c r="AL535" s="60"/>
      <c r="AM535" s="60"/>
      <c r="AN535" s="60"/>
      <c r="AO535" s="78">
        <f t="shared" si="53"/>
        <v>0</v>
      </c>
    </row>
    <row r="536" spans="1:41" x14ac:dyDescent="0.25">
      <c r="A536" s="70"/>
      <c r="B536" s="58"/>
      <c r="C536" s="58"/>
      <c r="D536" s="58"/>
      <c r="E536" s="58"/>
      <c r="F536" s="72">
        <f t="shared" si="48"/>
        <v>0</v>
      </c>
      <c r="G536" s="151"/>
      <c r="H536" s="77"/>
      <c r="I536" s="60"/>
      <c r="J536" s="60"/>
      <c r="K536" s="60"/>
      <c r="L536" s="60"/>
      <c r="M536" s="78">
        <f t="shared" si="49"/>
        <v>0</v>
      </c>
      <c r="N536" s="147"/>
      <c r="O536" s="77"/>
      <c r="P536" s="60"/>
      <c r="Q536" s="60"/>
      <c r="R536" s="60"/>
      <c r="S536" s="60"/>
      <c r="T536" s="78">
        <f t="shared" si="50"/>
        <v>0</v>
      </c>
      <c r="U536" s="147"/>
      <c r="V536" s="77"/>
      <c r="W536" s="60"/>
      <c r="X536" s="60"/>
      <c r="Y536" s="60"/>
      <c r="Z536" s="60"/>
      <c r="AA536" s="78">
        <f t="shared" si="51"/>
        <v>0</v>
      </c>
      <c r="AB536" s="147"/>
      <c r="AC536" s="77"/>
      <c r="AD536" s="60"/>
      <c r="AE536" s="60"/>
      <c r="AF536" s="60"/>
      <c r="AG536" s="60"/>
      <c r="AH536" s="78">
        <f t="shared" si="52"/>
        <v>0</v>
      </c>
      <c r="AI536" s="147"/>
      <c r="AJ536" s="77"/>
      <c r="AK536" s="60"/>
      <c r="AL536" s="60"/>
      <c r="AM536" s="60"/>
      <c r="AN536" s="60"/>
      <c r="AO536" s="78">
        <f t="shared" si="53"/>
        <v>0</v>
      </c>
    </row>
    <row r="537" spans="1:41" x14ac:dyDescent="0.25">
      <c r="A537" s="70"/>
      <c r="B537" s="58"/>
      <c r="C537" s="58"/>
      <c r="D537" s="58"/>
      <c r="E537" s="58"/>
      <c r="F537" s="72">
        <f t="shared" si="48"/>
        <v>0</v>
      </c>
      <c r="G537" s="151"/>
      <c r="H537" s="77"/>
      <c r="I537" s="60"/>
      <c r="J537" s="60"/>
      <c r="K537" s="60"/>
      <c r="L537" s="60"/>
      <c r="M537" s="78">
        <f t="shared" si="49"/>
        <v>0</v>
      </c>
      <c r="N537" s="147"/>
      <c r="O537" s="77"/>
      <c r="P537" s="60"/>
      <c r="Q537" s="60"/>
      <c r="R537" s="60"/>
      <c r="S537" s="60"/>
      <c r="T537" s="78">
        <f t="shared" si="50"/>
        <v>0</v>
      </c>
      <c r="U537" s="147"/>
      <c r="V537" s="77"/>
      <c r="W537" s="60"/>
      <c r="X537" s="60"/>
      <c r="Y537" s="60"/>
      <c r="Z537" s="60"/>
      <c r="AA537" s="78">
        <f t="shared" si="51"/>
        <v>0</v>
      </c>
      <c r="AB537" s="147"/>
      <c r="AC537" s="77"/>
      <c r="AD537" s="60"/>
      <c r="AE537" s="60"/>
      <c r="AF537" s="60"/>
      <c r="AG537" s="60"/>
      <c r="AH537" s="78">
        <f t="shared" si="52"/>
        <v>0</v>
      </c>
      <c r="AI537" s="147"/>
      <c r="AJ537" s="77"/>
      <c r="AK537" s="60"/>
      <c r="AL537" s="60"/>
      <c r="AM537" s="60"/>
      <c r="AN537" s="60"/>
      <c r="AO537" s="78">
        <f t="shared" si="53"/>
        <v>0</v>
      </c>
    </row>
    <row r="538" spans="1:41" x14ac:dyDescent="0.25">
      <c r="A538" s="70"/>
      <c r="B538" s="58"/>
      <c r="C538" s="58"/>
      <c r="D538" s="58"/>
      <c r="E538" s="58"/>
      <c r="F538" s="72">
        <f t="shared" si="48"/>
        <v>0</v>
      </c>
      <c r="G538" s="151"/>
      <c r="H538" s="77"/>
      <c r="I538" s="60"/>
      <c r="J538" s="60"/>
      <c r="K538" s="60"/>
      <c r="L538" s="60"/>
      <c r="M538" s="78">
        <f t="shared" si="49"/>
        <v>0</v>
      </c>
      <c r="N538" s="147"/>
      <c r="O538" s="77"/>
      <c r="P538" s="60"/>
      <c r="Q538" s="60"/>
      <c r="R538" s="60"/>
      <c r="S538" s="60"/>
      <c r="T538" s="78">
        <f t="shared" si="50"/>
        <v>0</v>
      </c>
      <c r="U538" s="147"/>
      <c r="V538" s="77"/>
      <c r="W538" s="60"/>
      <c r="X538" s="60"/>
      <c r="Y538" s="60"/>
      <c r="Z538" s="60"/>
      <c r="AA538" s="78">
        <f t="shared" si="51"/>
        <v>0</v>
      </c>
      <c r="AB538" s="147"/>
      <c r="AC538" s="77"/>
      <c r="AD538" s="60"/>
      <c r="AE538" s="60"/>
      <c r="AF538" s="60"/>
      <c r="AG538" s="60"/>
      <c r="AH538" s="78">
        <f t="shared" si="52"/>
        <v>0</v>
      </c>
      <c r="AI538" s="147"/>
      <c r="AJ538" s="77"/>
      <c r="AK538" s="60"/>
      <c r="AL538" s="60"/>
      <c r="AM538" s="60"/>
      <c r="AN538" s="60"/>
      <c r="AO538" s="78">
        <f t="shared" si="53"/>
        <v>0</v>
      </c>
    </row>
    <row r="539" spans="1:41" x14ac:dyDescent="0.25">
      <c r="A539" s="70"/>
      <c r="B539" s="58"/>
      <c r="C539" s="58"/>
      <c r="D539" s="58"/>
      <c r="E539" s="58"/>
      <c r="F539" s="72">
        <f t="shared" si="48"/>
        <v>0</v>
      </c>
      <c r="G539" s="151"/>
      <c r="H539" s="77"/>
      <c r="I539" s="60"/>
      <c r="J539" s="60"/>
      <c r="K539" s="60"/>
      <c r="L539" s="60"/>
      <c r="M539" s="78">
        <f t="shared" si="49"/>
        <v>0</v>
      </c>
      <c r="N539" s="147"/>
      <c r="O539" s="77"/>
      <c r="P539" s="60"/>
      <c r="Q539" s="60"/>
      <c r="R539" s="60"/>
      <c r="S539" s="60"/>
      <c r="T539" s="78">
        <f t="shared" si="50"/>
        <v>0</v>
      </c>
      <c r="U539" s="147"/>
      <c r="V539" s="77"/>
      <c r="W539" s="60"/>
      <c r="X539" s="60"/>
      <c r="Y539" s="60"/>
      <c r="Z539" s="60"/>
      <c r="AA539" s="78">
        <f t="shared" si="51"/>
        <v>0</v>
      </c>
      <c r="AB539" s="147"/>
      <c r="AC539" s="77"/>
      <c r="AD539" s="60"/>
      <c r="AE539" s="60"/>
      <c r="AF539" s="60"/>
      <c r="AG539" s="60"/>
      <c r="AH539" s="78">
        <f t="shared" si="52"/>
        <v>0</v>
      </c>
      <c r="AI539" s="147"/>
      <c r="AJ539" s="77"/>
      <c r="AK539" s="60"/>
      <c r="AL539" s="60"/>
      <c r="AM539" s="60"/>
      <c r="AN539" s="60"/>
      <c r="AO539" s="78">
        <f t="shared" si="53"/>
        <v>0</v>
      </c>
    </row>
    <row r="540" spans="1:41" x14ac:dyDescent="0.25">
      <c r="A540" s="70"/>
      <c r="B540" s="58"/>
      <c r="C540" s="58"/>
      <c r="D540" s="58"/>
      <c r="E540" s="58"/>
      <c r="F540" s="72">
        <f t="shared" si="48"/>
        <v>0</v>
      </c>
      <c r="G540" s="151"/>
      <c r="H540" s="77"/>
      <c r="I540" s="60"/>
      <c r="J540" s="60"/>
      <c r="K540" s="60"/>
      <c r="L540" s="60"/>
      <c r="M540" s="78">
        <f t="shared" si="49"/>
        <v>0</v>
      </c>
      <c r="N540" s="147"/>
      <c r="O540" s="77"/>
      <c r="P540" s="60"/>
      <c r="Q540" s="60"/>
      <c r="R540" s="60"/>
      <c r="S540" s="60"/>
      <c r="T540" s="78">
        <f t="shared" si="50"/>
        <v>0</v>
      </c>
      <c r="U540" s="147"/>
      <c r="V540" s="77"/>
      <c r="W540" s="60"/>
      <c r="X540" s="60"/>
      <c r="Y540" s="60"/>
      <c r="Z540" s="60"/>
      <c r="AA540" s="78">
        <f t="shared" si="51"/>
        <v>0</v>
      </c>
      <c r="AB540" s="147"/>
      <c r="AC540" s="77"/>
      <c r="AD540" s="60"/>
      <c r="AE540" s="60"/>
      <c r="AF540" s="60"/>
      <c r="AG540" s="60"/>
      <c r="AH540" s="78">
        <f t="shared" si="52"/>
        <v>0</v>
      </c>
      <c r="AI540" s="147"/>
      <c r="AJ540" s="77"/>
      <c r="AK540" s="60"/>
      <c r="AL540" s="60"/>
      <c r="AM540" s="60"/>
      <c r="AN540" s="60"/>
      <c r="AO540" s="78">
        <f t="shared" si="53"/>
        <v>0</v>
      </c>
    </row>
    <row r="541" spans="1:41" x14ac:dyDescent="0.25">
      <c r="A541" s="70"/>
      <c r="B541" s="58"/>
      <c r="C541" s="58"/>
      <c r="D541" s="58"/>
      <c r="E541" s="58"/>
      <c r="F541" s="72">
        <f t="shared" si="48"/>
        <v>0</v>
      </c>
      <c r="G541" s="151"/>
      <c r="H541" s="77"/>
      <c r="I541" s="60"/>
      <c r="J541" s="60"/>
      <c r="K541" s="60"/>
      <c r="L541" s="60"/>
      <c r="M541" s="78">
        <f t="shared" si="49"/>
        <v>0</v>
      </c>
      <c r="N541" s="147"/>
      <c r="O541" s="77"/>
      <c r="P541" s="60"/>
      <c r="Q541" s="60"/>
      <c r="R541" s="60"/>
      <c r="S541" s="60"/>
      <c r="T541" s="78">
        <f t="shared" si="50"/>
        <v>0</v>
      </c>
      <c r="U541" s="147"/>
      <c r="V541" s="77"/>
      <c r="W541" s="60"/>
      <c r="X541" s="60"/>
      <c r="Y541" s="60"/>
      <c r="Z541" s="60"/>
      <c r="AA541" s="78">
        <f t="shared" si="51"/>
        <v>0</v>
      </c>
      <c r="AB541" s="147"/>
      <c r="AC541" s="77"/>
      <c r="AD541" s="60"/>
      <c r="AE541" s="60"/>
      <c r="AF541" s="60"/>
      <c r="AG541" s="60"/>
      <c r="AH541" s="78">
        <f t="shared" si="52"/>
        <v>0</v>
      </c>
      <c r="AI541" s="147"/>
      <c r="AJ541" s="77"/>
      <c r="AK541" s="60"/>
      <c r="AL541" s="60"/>
      <c r="AM541" s="60"/>
      <c r="AN541" s="60"/>
      <c r="AO541" s="78">
        <f t="shared" si="53"/>
        <v>0</v>
      </c>
    </row>
    <row r="542" spans="1:41" x14ac:dyDescent="0.25">
      <c r="A542" s="70"/>
      <c r="B542" s="58"/>
      <c r="C542" s="58"/>
      <c r="D542" s="58"/>
      <c r="E542" s="58"/>
      <c r="F542" s="72">
        <f t="shared" si="48"/>
        <v>0</v>
      </c>
      <c r="G542" s="151"/>
      <c r="H542" s="77"/>
      <c r="I542" s="60"/>
      <c r="J542" s="60"/>
      <c r="K542" s="60"/>
      <c r="L542" s="60"/>
      <c r="M542" s="78">
        <f t="shared" si="49"/>
        <v>0</v>
      </c>
      <c r="N542" s="147"/>
      <c r="O542" s="77"/>
      <c r="P542" s="60"/>
      <c r="Q542" s="60"/>
      <c r="R542" s="60"/>
      <c r="S542" s="60"/>
      <c r="T542" s="78">
        <f t="shared" si="50"/>
        <v>0</v>
      </c>
      <c r="U542" s="147"/>
      <c r="V542" s="77"/>
      <c r="W542" s="60"/>
      <c r="X542" s="60"/>
      <c r="Y542" s="60"/>
      <c r="Z542" s="60"/>
      <c r="AA542" s="78">
        <f t="shared" si="51"/>
        <v>0</v>
      </c>
      <c r="AB542" s="147"/>
      <c r="AC542" s="77"/>
      <c r="AD542" s="60"/>
      <c r="AE542" s="60"/>
      <c r="AF542" s="60"/>
      <c r="AG542" s="60"/>
      <c r="AH542" s="78">
        <f t="shared" si="52"/>
        <v>0</v>
      </c>
      <c r="AI542" s="147"/>
      <c r="AJ542" s="77"/>
      <c r="AK542" s="60"/>
      <c r="AL542" s="60"/>
      <c r="AM542" s="60"/>
      <c r="AN542" s="60"/>
      <c r="AO542" s="78">
        <f t="shared" si="53"/>
        <v>0</v>
      </c>
    </row>
    <row r="543" spans="1:41" x14ac:dyDescent="0.25">
      <c r="A543" s="70"/>
      <c r="B543" s="58"/>
      <c r="C543" s="58"/>
      <c r="D543" s="58"/>
      <c r="E543" s="58"/>
      <c r="F543" s="72">
        <f t="shared" si="48"/>
        <v>0</v>
      </c>
      <c r="G543" s="151"/>
      <c r="H543" s="77"/>
      <c r="I543" s="60"/>
      <c r="J543" s="60"/>
      <c r="K543" s="60"/>
      <c r="L543" s="60"/>
      <c r="M543" s="78">
        <f t="shared" si="49"/>
        <v>0</v>
      </c>
      <c r="N543" s="147"/>
      <c r="O543" s="77"/>
      <c r="P543" s="60"/>
      <c r="Q543" s="60"/>
      <c r="R543" s="60"/>
      <c r="S543" s="60"/>
      <c r="T543" s="78">
        <f t="shared" si="50"/>
        <v>0</v>
      </c>
      <c r="U543" s="147"/>
      <c r="V543" s="77"/>
      <c r="W543" s="60"/>
      <c r="X543" s="60"/>
      <c r="Y543" s="60"/>
      <c r="Z543" s="60"/>
      <c r="AA543" s="78">
        <f t="shared" si="51"/>
        <v>0</v>
      </c>
      <c r="AB543" s="147"/>
      <c r="AC543" s="77"/>
      <c r="AD543" s="60"/>
      <c r="AE543" s="60"/>
      <c r="AF543" s="60"/>
      <c r="AG543" s="60"/>
      <c r="AH543" s="78">
        <f t="shared" si="52"/>
        <v>0</v>
      </c>
      <c r="AI543" s="147"/>
      <c r="AJ543" s="77"/>
      <c r="AK543" s="60"/>
      <c r="AL543" s="60"/>
      <c r="AM543" s="60"/>
      <c r="AN543" s="60"/>
      <c r="AO543" s="78">
        <f t="shared" si="53"/>
        <v>0</v>
      </c>
    </row>
    <row r="544" spans="1:41" x14ac:dyDescent="0.25">
      <c r="A544" s="70"/>
      <c r="B544" s="58"/>
      <c r="C544" s="58"/>
      <c r="D544" s="58"/>
      <c r="E544" s="58"/>
      <c r="F544" s="72">
        <f t="shared" si="48"/>
        <v>0</v>
      </c>
      <c r="G544" s="151"/>
      <c r="H544" s="77"/>
      <c r="I544" s="60"/>
      <c r="J544" s="60"/>
      <c r="K544" s="60"/>
      <c r="L544" s="60"/>
      <c r="M544" s="78">
        <f t="shared" si="49"/>
        <v>0</v>
      </c>
      <c r="N544" s="147"/>
      <c r="O544" s="77"/>
      <c r="P544" s="60"/>
      <c r="Q544" s="60"/>
      <c r="R544" s="60"/>
      <c r="S544" s="60"/>
      <c r="T544" s="78">
        <f t="shared" si="50"/>
        <v>0</v>
      </c>
      <c r="U544" s="147"/>
      <c r="V544" s="77"/>
      <c r="W544" s="60"/>
      <c r="X544" s="60"/>
      <c r="Y544" s="60"/>
      <c r="Z544" s="60"/>
      <c r="AA544" s="78">
        <f t="shared" si="51"/>
        <v>0</v>
      </c>
      <c r="AB544" s="147"/>
      <c r="AC544" s="77"/>
      <c r="AD544" s="60"/>
      <c r="AE544" s="60"/>
      <c r="AF544" s="60"/>
      <c r="AG544" s="60"/>
      <c r="AH544" s="78">
        <f t="shared" si="52"/>
        <v>0</v>
      </c>
      <c r="AI544" s="147"/>
      <c r="AJ544" s="77"/>
      <c r="AK544" s="60"/>
      <c r="AL544" s="60"/>
      <c r="AM544" s="60"/>
      <c r="AN544" s="60"/>
      <c r="AO544" s="78">
        <f t="shared" si="53"/>
        <v>0</v>
      </c>
    </row>
    <row r="545" spans="1:41" x14ac:dyDescent="0.25">
      <c r="A545" s="70"/>
      <c r="B545" s="58"/>
      <c r="C545" s="58"/>
      <c r="D545" s="58"/>
      <c r="E545" s="58"/>
      <c r="F545" s="72">
        <f t="shared" si="48"/>
        <v>0</v>
      </c>
      <c r="G545" s="151"/>
      <c r="H545" s="77"/>
      <c r="I545" s="60"/>
      <c r="J545" s="60"/>
      <c r="K545" s="60"/>
      <c r="L545" s="60"/>
      <c r="M545" s="78">
        <f t="shared" si="49"/>
        <v>0</v>
      </c>
      <c r="N545" s="147"/>
      <c r="O545" s="77"/>
      <c r="P545" s="60"/>
      <c r="Q545" s="60"/>
      <c r="R545" s="60"/>
      <c r="S545" s="60"/>
      <c r="T545" s="78">
        <f t="shared" si="50"/>
        <v>0</v>
      </c>
      <c r="U545" s="147"/>
      <c r="V545" s="77"/>
      <c r="W545" s="60"/>
      <c r="X545" s="60"/>
      <c r="Y545" s="60"/>
      <c r="Z545" s="60"/>
      <c r="AA545" s="78">
        <f t="shared" si="51"/>
        <v>0</v>
      </c>
      <c r="AB545" s="147"/>
      <c r="AC545" s="77"/>
      <c r="AD545" s="60"/>
      <c r="AE545" s="60"/>
      <c r="AF545" s="60"/>
      <c r="AG545" s="60"/>
      <c r="AH545" s="78">
        <f t="shared" si="52"/>
        <v>0</v>
      </c>
      <c r="AI545" s="147"/>
      <c r="AJ545" s="77"/>
      <c r="AK545" s="60"/>
      <c r="AL545" s="60"/>
      <c r="AM545" s="60"/>
      <c r="AN545" s="60"/>
      <c r="AO545" s="78">
        <f t="shared" si="53"/>
        <v>0</v>
      </c>
    </row>
    <row r="546" spans="1:41" x14ac:dyDescent="0.25">
      <c r="A546" s="70"/>
      <c r="B546" s="58"/>
      <c r="C546" s="58"/>
      <c r="D546" s="58"/>
      <c r="E546" s="58"/>
      <c r="F546" s="72">
        <f t="shared" si="48"/>
        <v>0</v>
      </c>
      <c r="G546" s="151"/>
      <c r="H546" s="77"/>
      <c r="I546" s="60"/>
      <c r="J546" s="60"/>
      <c r="K546" s="60"/>
      <c r="L546" s="60"/>
      <c r="M546" s="78">
        <f t="shared" si="49"/>
        <v>0</v>
      </c>
      <c r="N546" s="147"/>
      <c r="O546" s="77"/>
      <c r="P546" s="60"/>
      <c r="Q546" s="60"/>
      <c r="R546" s="60"/>
      <c r="S546" s="60"/>
      <c r="T546" s="78">
        <f t="shared" si="50"/>
        <v>0</v>
      </c>
      <c r="U546" s="147"/>
      <c r="V546" s="77"/>
      <c r="W546" s="60"/>
      <c r="X546" s="60"/>
      <c r="Y546" s="60"/>
      <c r="Z546" s="60"/>
      <c r="AA546" s="78">
        <f t="shared" si="51"/>
        <v>0</v>
      </c>
      <c r="AB546" s="147"/>
      <c r="AC546" s="77"/>
      <c r="AD546" s="60"/>
      <c r="AE546" s="60"/>
      <c r="AF546" s="60"/>
      <c r="AG546" s="60"/>
      <c r="AH546" s="78">
        <f t="shared" si="52"/>
        <v>0</v>
      </c>
      <c r="AI546" s="147"/>
      <c r="AJ546" s="77"/>
      <c r="AK546" s="60"/>
      <c r="AL546" s="60"/>
      <c r="AM546" s="60"/>
      <c r="AN546" s="60"/>
      <c r="AO546" s="78">
        <f t="shared" si="53"/>
        <v>0</v>
      </c>
    </row>
    <row r="547" spans="1:41" x14ac:dyDescent="0.25">
      <c r="A547" s="70"/>
      <c r="B547" s="58"/>
      <c r="C547" s="58"/>
      <c r="D547" s="58"/>
      <c r="E547" s="58"/>
      <c r="F547" s="72">
        <f t="shared" si="48"/>
        <v>0</v>
      </c>
      <c r="G547" s="151"/>
      <c r="H547" s="77"/>
      <c r="I547" s="60"/>
      <c r="J547" s="60"/>
      <c r="K547" s="60"/>
      <c r="L547" s="60"/>
      <c r="M547" s="78">
        <f t="shared" si="49"/>
        <v>0</v>
      </c>
      <c r="N547" s="147"/>
      <c r="O547" s="77"/>
      <c r="P547" s="60"/>
      <c r="Q547" s="60"/>
      <c r="R547" s="60"/>
      <c r="S547" s="60"/>
      <c r="T547" s="78">
        <f t="shared" si="50"/>
        <v>0</v>
      </c>
      <c r="U547" s="147"/>
      <c r="V547" s="77"/>
      <c r="W547" s="60"/>
      <c r="X547" s="60"/>
      <c r="Y547" s="60"/>
      <c r="Z547" s="60"/>
      <c r="AA547" s="78">
        <f t="shared" si="51"/>
        <v>0</v>
      </c>
      <c r="AB547" s="147"/>
      <c r="AC547" s="77"/>
      <c r="AD547" s="60"/>
      <c r="AE547" s="60"/>
      <c r="AF547" s="60"/>
      <c r="AG547" s="60"/>
      <c r="AH547" s="78">
        <f t="shared" si="52"/>
        <v>0</v>
      </c>
      <c r="AI547" s="147"/>
      <c r="AJ547" s="77"/>
      <c r="AK547" s="60"/>
      <c r="AL547" s="60"/>
      <c r="AM547" s="60"/>
      <c r="AN547" s="60"/>
      <c r="AO547" s="78">
        <f t="shared" si="53"/>
        <v>0</v>
      </c>
    </row>
    <row r="548" spans="1:41" x14ac:dyDescent="0.25">
      <c r="A548" s="70"/>
      <c r="B548" s="58"/>
      <c r="C548" s="58"/>
      <c r="D548" s="58"/>
      <c r="E548" s="58"/>
      <c r="F548" s="72">
        <f t="shared" si="48"/>
        <v>0</v>
      </c>
      <c r="G548" s="151"/>
      <c r="H548" s="77"/>
      <c r="I548" s="60"/>
      <c r="J548" s="60"/>
      <c r="K548" s="60"/>
      <c r="L548" s="60"/>
      <c r="M548" s="78">
        <f t="shared" si="49"/>
        <v>0</v>
      </c>
      <c r="N548" s="147"/>
      <c r="O548" s="77"/>
      <c r="P548" s="60"/>
      <c r="Q548" s="60"/>
      <c r="R548" s="60"/>
      <c r="S548" s="60"/>
      <c r="T548" s="78">
        <f t="shared" si="50"/>
        <v>0</v>
      </c>
      <c r="U548" s="147"/>
      <c r="V548" s="77"/>
      <c r="W548" s="60"/>
      <c r="X548" s="60"/>
      <c r="Y548" s="60"/>
      <c r="Z548" s="60"/>
      <c r="AA548" s="78">
        <f t="shared" si="51"/>
        <v>0</v>
      </c>
      <c r="AB548" s="147"/>
      <c r="AC548" s="77"/>
      <c r="AD548" s="60"/>
      <c r="AE548" s="60"/>
      <c r="AF548" s="60"/>
      <c r="AG548" s="60"/>
      <c r="AH548" s="78">
        <f t="shared" si="52"/>
        <v>0</v>
      </c>
      <c r="AI548" s="147"/>
      <c r="AJ548" s="77"/>
      <c r="AK548" s="60"/>
      <c r="AL548" s="60"/>
      <c r="AM548" s="60"/>
      <c r="AN548" s="60"/>
      <c r="AO548" s="78">
        <f t="shared" si="53"/>
        <v>0</v>
      </c>
    </row>
    <row r="549" spans="1:41" x14ac:dyDescent="0.25">
      <c r="A549" s="70"/>
      <c r="B549" s="58"/>
      <c r="C549" s="58"/>
      <c r="D549" s="58"/>
      <c r="E549" s="58"/>
      <c r="F549" s="72">
        <f t="shared" si="48"/>
        <v>0</v>
      </c>
      <c r="G549" s="151"/>
      <c r="H549" s="77"/>
      <c r="I549" s="60"/>
      <c r="J549" s="60"/>
      <c r="K549" s="60"/>
      <c r="L549" s="60"/>
      <c r="M549" s="78">
        <f t="shared" si="49"/>
        <v>0</v>
      </c>
      <c r="N549" s="147"/>
      <c r="O549" s="77"/>
      <c r="P549" s="60"/>
      <c r="Q549" s="60"/>
      <c r="R549" s="60"/>
      <c r="S549" s="60"/>
      <c r="T549" s="78">
        <f t="shared" si="50"/>
        <v>0</v>
      </c>
      <c r="U549" s="147"/>
      <c r="V549" s="77"/>
      <c r="W549" s="60"/>
      <c r="X549" s="60"/>
      <c r="Y549" s="60"/>
      <c r="Z549" s="60"/>
      <c r="AA549" s="78">
        <f t="shared" si="51"/>
        <v>0</v>
      </c>
      <c r="AB549" s="147"/>
      <c r="AC549" s="77"/>
      <c r="AD549" s="60"/>
      <c r="AE549" s="60"/>
      <c r="AF549" s="60"/>
      <c r="AG549" s="60"/>
      <c r="AH549" s="78">
        <f t="shared" si="52"/>
        <v>0</v>
      </c>
      <c r="AI549" s="147"/>
      <c r="AJ549" s="77"/>
      <c r="AK549" s="60"/>
      <c r="AL549" s="60"/>
      <c r="AM549" s="60"/>
      <c r="AN549" s="60"/>
      <c r="AO549" s="78">
        <f t="shared" si="53"/>
        <v>0</v>
      </c>
    </row>
    <row r="550" spans="1:41" x14ac:dyDescent="0.25">
      <c r="A550" s="70"/>
      <c r="B550" s="58"/>
      <c r="C550" s="58"/>
      <c r="D550" s="58"/>
      <c r="E550" s="58"/>
      <c r="F550" s="72">
        <f t="shared" si="48"/>
        <v>0</v>
      </c>
      <c r="G550" s="151"/>
      <c r="H550" s="77"/>
      <c r="I550" s="60"/>
      <c r="J550" s="60"/>
      <c r="K550" s="60"/>
      <c r="L550" s="60"/>
      <c r="M550" s="78">
        <f t="shared" si="49"/>
        <v>0</v>
      </c>
      <c r="N550" s="147"/>
      <c r="O550" s="77"/>
      <c r="P550" s="60"/>
      <c r="Q550" s="60"/>
      <c r="R550" s="60"/>
      <c r="S550" s="60"/>
      <c r="T550" s="78">
        <f t="shared" si="50"/>
        <v>0</v>
      </c>
      <c r="U550" s="147"/>
      <c r="V550" s="77"/>
      <c r="W550" s="60"/>
      <c r="X550" s="60"/>
      <c r="Y550" s="60"/>
      <c r="Z550" s="60"/>
      <c r="AA550" s="78">
        <f t="shared" si="51"/>
        <v>0</v>
      </c>
      <c r="AB550" s="147"/>
      <c r="AC550" s="77"/>
      <c r="AD550" s="60"/>
      <c r="AE550" s="60"/>
      <c r="AF550" s="60"/>
      <c r="AG550" s="60"/>
      <c r="AH550" s="78">
        <f t="shared" si="52"/>
        <v>0</v>
      </c>
      <c r="AI550" s="147"/>
      <c r="AJ550" s="77"/>
      <c r="AK550" s="60"/>
      <c r="AL550" s="60"/>
      <c r="AM550" s="60"/>
      <c r="AN550" s="60"/>
      <c r="AO550" s="78">
        <f t="shared" si="53"/>
        <v>0</v>
      </c>
    </row>
    <row r="551" spans="1:41" x14ac:dyDescent="0.25">
      <c r="A551" s="70"/>
      <c r="B551" s="58"/>
      <c r="C551" s="58"/>
      <c r="D551" s="58"/>
      <c r="E551" s="58"/>
      <c r="F551" s="72">
        <f t="shared" si="48"/>
        <v>0</v>
      </c>
      <c r="G551" s="151"/>
      <c r="H551" s="77"/>
      <c r="I551" s="60"/>
      <c r="J551" s="60"/>
      <c r="K551" s="60"/>
      <c r="L551" s="60"/>
      <c r="M551" s="78">
        <f t="shared" si="49"/>
        <v>0</v>
      </c>
      <c r="N551" s="147"/>
      <c r="O551" s="77"/>
      <c r="P551" s="60"/>
      <c r="Q551" s="60"/>
      <c r="R551" s="60"/>
      <c r="S551" s="60"/>
      <c r="T551" s="78">
        <f t="shared" si="50"/>
        <v>0</v>
      </c>
      <c r="U551" s="147"/>
      <c r="V551" s="77"/>
      <c r="W551" s="60"/>
      <c r="X551" s="60"/>
      <c r="Y551" s="60"/>
      <c r="Z551" s="60"/>
      <c r="AA551" s="78">
        <f t="shared" si="51"/>
        <v>0</v>
      </c>
      <c r="AB551" s="147"/>
      <c r="AC551" s="77"/>
      <c r="AD551" s="60"/>
      <c r="AE551" s="60"/>
      <c r="AF551" s="60"/>
      <c r="AG551" s="60"/>
      <c r="AH551" s="78">
        <f t="shared" si="52"/>
        <v>0</v>
      </c>
      <c r="AI551" s="147"/>
      <c r="AJ551" s="77"/>
      <c r="AK551" s="60"/>
      <c r="AL551" s="60"/>
      <c r="AM551" s="60"/>
      <c r="AN551" s="60"/>
      <c r="AO551" s="78">
        <f t="shared" si="53"/>
        <v>0</v>
      </c>
    </row>
    <row r="552" spans="1:41" x14ac:dyDescent="0.25">
      <c r="A552" s="70"/>
      <c r="B552" s="58"/>
      <c r="C552" s="58"/>
      <c r="D552" s="58"/>
      <c r="E552" s="58"/>
      <c r="F552" s="72">
        <f t="shared" si="48"/>
        <v>0</v>
      </c>
      <c r="G552" s="151"/>
      <c r="H552" s="77"/>
      <c r="I552" s="60"/>
      <c r="J552" s="60"/>
      <c r="K552" s="60"/>
      <c r="L552" s="60"/>
      <c r="M552" s="78">
        <f t="shared" si="49"/>
        <v>0</v>
      </c>
      <c r="N552" s="147"/>
      <c r="O552" s="77"/>
      <c r="P552" s="60"/>
      <c r="Q552" s="60"/>
      <c r="R552" s="60"/>
      <c r="S552" s="60"/>
      <c r="T552" s="78">
        <f t="shared" si="50"/>
        <v>0</v>
      </c>
      <c r="U552" s="147"/>
      <c r="V552" s="77"/>
      <c r="W552" s="60"/>
      <c r="X552" s="60"/>
      <c r="Y552" s="60"/>
      <c r="Z552" s="60"/>
      <c r="AA552" s="78">
        <f t="shared" si="51"/>
        <v>0</v>
      </c>
      <c r="AB552" s="147"/>
      <c r="AC552" s="77"/>
      <c r="AD552" s="60"/>
      <c r="AE552" s="60"/>
      <c r="AF552" s="60"/>
      <c r="AG552" s="60"/>
      <c r="AH552" s="78">
        <f t="shared" si="52"/>
        <v>0</v>
      </c>
      <c r="AI552" s="147"/>
      <c r="AJ552" s="77"/>
      <c r="AK552" s="60"/>
      <c r="AL552" s="60"/>
      <c r="AM552" s="60"/>
      <c r="AN552" s="60"/>
      <c r="AO552" s="78">
        <f t="shared" si="53"/>
        <v>0</v>
      </c>
    </row>
    <row r="553" spans="1:41" x14ac:dyDescent="0.25">
      <c r="A553" s="70"/>
      <c r="B553" s="58"/>
      <c r="C553" s="58"/>
      <c r="D553" s="58"/>
      <c r="E553" s="58"/>
      <c r="F553" s="72">
        <f t="shared" si="48"/>
        <v>0</v>
      </c>
      <c r="G553" s="151"/>
      <c r="H553" s="77"/>
      <c r="I553" s="60"/>
      <c r="J553" s="60"/>
      <c r="K553" s="60"/>
      <c r="L553" s="60"/>
      <c r="M553" s="78">
        <f t="shared" si="49"/>
        <v>0</v>
      </c>
      <c r="N553" s="147"/>
      <c r="O553" s="77"/>
      <c r="P553" s="60"/>
      <c r="Q553" s="60"/>
      <c r="R553" s="60"/>
      <c r="S553" s="60"/>
      <c r="T553" s="78">
        <f t="shared" si="50"/>
        <v>0</v>
      </c>
      <c r="U553" s="147"/>
      <c r="V553" s="77"/>
      <c r="W553" s="60"/>
      <c r="X553" s="60"/>
      <c r="Y553" s="60"/>
      <c r="Z553" s="60"/>
      <c r="AA553" s="78">
        <f t="shared" si="51"/>
        <v>0</v>
      </c>
      <c r="AB553" s="147"/>
      <c r="AC553" s="77"/>
      <c r="AD553" s="60"/>
      <c r="AE553" s="60"/>
      <c r="AF553" s="60"/>
      <c r="AG553" s="60"/>
      <c r="AH553" s="78">
        <f t="shared" si="52"/>
        <v>0</v>
      </c>
      <c r="AI553" s="147"/>
      <c r="AJ553" s="77"/>
      <c r="AK553" s="60"/>
      <c r="AL553" s="60"/>
      <c r="AM553" s="60"/>
      <c r="AN553" s="60"/>
      <c r="AO553" s="78">
        <f t="shared" si="53"/>
        <v>0</v>
      </c>
    </row>
    <row r="554" spans="1:41" x14ac:dyDescent="0.25">
      <c r="A554" s="70"/>
      <c r="B554" s="58"/>
      <c r="C554" s="58"/>
      <c r="D554" s="58"/>
      <c r="E554" s="58"/>
      <c r="F554" s="72">
        <f t="shared" si="48"/>
        <v>0</v>
      </c>
      <c r="G554" s="151"/>
      <c r="H554" s="77"/>
      <c r="I554" s="60"/>
      <c r="J554" s="60"/>
      <c r="K554" s="60"/>
      <c r="L554" s="60"/>
      <c r="M554" s="78">
        <f t="shared" si="49"/>
        <v>0</v>
      </c>
      <c r="N554" s="147"/>
      <c r="O554" s="77"/>
      <c r="P554" s="60"/>
      <c r="Q554" s="60"/>
      <c r="R554" s="60"/>
      <c r="S554" s="60"/>
      <c r="T554" s="78">
        <f t="shared" si="50"/>
        <v>0</v>
      </c>
      <c r="U554" s="147"/>
      <c r="V554" s="77"/>
      <c r="W554" s="60"/>
      <c r="X554" s="60"/>
      <c r="Y554" s="60"/>
      <c r="Z554" s="60"/>
      <c r="AA554" s="78">
        <f t="shared" si="51"/>
        <v>0</v>
      </c>
      <c r="AB554" s="147"/>
      <c r="AC554" s="77"/>
      <c r="AD554" s="60"/>
      <c r="AE554" s="60"/>
      <c r="AF554" s="60"/>
      <c r="AG554" s="60"/>
      <c r="AH554" s="78">
        <f t="shared" si="52"/>
        <v>0</v>
      </c>
      <c r="AI554" s="147"/>
      <c r="AJ554" s="77"/>
      <c r="AK554" s="60"/>
      <c r="AL554" s="60"/>
      <c r="AM554" s="60"/>
      <c r="AN554" s="60"/>
      <c r="AO554" s="78">
        <f t="shared" si="53"/>
        <v>0</v>
      </c>
    </row>
    <row r="555" spans="1:41" x14ac:dyDescent="0.25">
      <c r="A555" s="70"/>
      <c r="B555" s="58"/>
      <c r="C555" s="58"/>
      <c r="D555" s="58"/>
      <c r="E555" s="58"/>
      <c r="F555" s="72">
        <f t="shared" si="48"/>
        <v>0</v>
      </c>
      <c r="G555" s="151"/>
      <c r="H555" s="77"/>
      <c r="I555" s="60"/>
      <c r="J555" s="60"/>
      <c r="K555" s="60"/>
      <c r="L555" s="60"/>
      <c r="M555" s="78">
        <f t="shared" si="49"/>
        <v>0</v>
      </c>
      <c r="N555" s="147"/>
      <c r="O555" s="77"/>
      <c r="P555" s="60"/>
      <c r="Q555" s="60"/>
      <c r="R555" s="60"/>
      <c r="S555" s="60"/>
      <c r="T555" s="78">
        <f t="shared" si="50"/>
        <v>0</v>
      </c>
      <c r="U555" s="147"/>
      <c r="V555" s="77"/>
      <c r="W555" s="60"/>
      <c r="X555" s="60"/>
      <c r="Y555" s="60"/>
      <c r="Z555" s="60"/>
      <c r="AA555" s="78">
        <f t="shared" si="51"/>
        <v>0</v>
      </c>
      <c r="AB555" s="147"/>
      <c r="AC555" s="77"/>
      <c r="AD555" s="60"/>
      <c r="AE555" s="60"/>
      <c r="AF555" s="60"/>
      <c r="AG555" s="60"/>
      <c r="AH555" s="78">
        <f t="shared" si="52"/>
        <v>0</v>
      </c>
      <c r="AI555" s="147"/>
      <c r="AJ555" s="77"/>
      <c r="AK555" s="60"/>
      <c r="AL555" s="60"/>
      <c r="AM555" s="60"/>
      <c r="AN555" s="60"/>
      <c r="AO555" s="78">
        <f t="shared" si="53"/>
        <v>0</v>
      </c>
    </row>
    <row r="556" spans="1:41" x14ac:dyDescent="0.25">
      <c r="A556" s="70"/>
      <c r="B556" s="58"/>
      <c r="C556" s="58"/>
      <c r="D556" s="58"/>
      <c r="E556" s="58"/>
      <c r="F556" s="72">
        <f t="shared" si="48"/>
        <v>0</v>
      </c>
      <c r="G556" s="151"/>
      <c r="H556" s="77"/>
      <c r="I556" s="60"/>
      <c r="J556" s="60"/>
      <c r="K556" s="60"/>
      <c r="L556" s="60"/>
      <c r="M556" s="78">
        <f t="shared" si="49"/>
        <v>0</v>
      </c>
      <c r="N556" s="147"/>
      <c r="O556" s="77"/>
      <c r="P556" s="60"/>
      <c r="Q556" s="60"/>
      <c r="R556" s="60"/>
      <c r="S556" s="60"/>
      <c r="T556" s="78">
        <f t="shared" si="50"/>
        <v>0</v>
      </c>
      <c r="U556" s="147"/>
      <c r="V556" s="77"/>
      <c r="W556" s="60"/>
      <c r="X556" s="60"/>
      <c r="Y556" s="60"/>
      <c r="Z556" s="60"/>
      <c r="AA556" s="78">
        <f t="shared" si="51"/>
        <v>0</v>
      </c>
      <c r="AB556" s="147"/>
      <c r="AC556" s="77"/>
      <c r="AD556" s="60"/>
      <c r="AE556" s="60"/>
      <c r="AF556" s="60"/>
      <c r="AG556" s="60"/>
      <c r="AH556" s="78">
        <f t="shared" si="52"/>
        <v>0</v>
      </c>
      <c r="AI556" s="147"/>
      <c r="AJ556" s="77"/>
      <c r="AK556" s="60"/>
      <c r="AL556" s="60"/>
      <c r="AM556" s="60"/>
      <c r="AN556" s="60"/>
      <c r="AO556" s="78">
        <f t="shared" si="53"/>
        <v>0</v>
      </c>
    </row>
    <row r="557" spans="1:41" x14ac:dyDescent="0.25">
      <c r="A557" s="70"/>
      <c r="B557" s="58"/>
      <c r="C557" s="58"/>
      <c r="D557" s="58"/>
      <c r="E557" s="58"/>
      <c r="F557" s="72">
        <f t="shared" si="48"/>
        <v>0</v>
      </c>
      <c r="G557" s="151"/>
      <c r="H557" s="77"/>
      <c r="I557" s="60"/>
      <c r="J557" s="60"/>
      <c r="K557" s="60"/>
      <c r="L557" s="60"/>
      <c r="M557" s="78">
        <f t="shared" si="49"/>
        <v>0</v>
      </c>
      <c r="N557" s="147"/>
      <c r="O557" s="77"/>
      <c r="P557" s="60"/>
      <c r="Q557" s="60"/>
      <c r="R557" s="60"/>
      <c r="S557" s="60"/>
      <c r="T557" s="78">
        <f t="shared" si="50"/>
        <v>0</v>
      </c>
      <c r="U557" s="147"/>
      <c r="V557" s="77"/>
      <c r="W557" s="60"/>
      <c r="X557" s="60"/>
      <c r="Y557" s="60"/>
      <c r="Z557" s="60"/>
      <c r="AA557" s="78">
        <f t="shared" si="51"/>
        <v>0</v>
      </c>
      <c r="AB557" s="147"/>
      <c r="AC557" s="77"/>
      <c r="AD557" s="60"/>
      <c r="AE557" s="60"/>
      <c r="AF557" s="60"/>
      <c r="AG557" s="60"/>
      <c r="AH557" s="78">
        <f t="shared" si="52"/>
        <v>0</v>
      </c>
      <c r="AI557" s="147"/>
      <c r="AJ557" s="77"/>
      <c r="AK557" s="60"/>
      <c r="AL557" s="60"/>
      <c r="AM557" s="60"/>
      <c r="AN557" s="60"/>
      <c r="AO557" s="78">
        <f t="shared" si="53"/>
        <v>0</v>
      </c>
    </row>
    <row r="558" spans="1:41" x14ac:dyDescent="0.25">
      <c r="A558" s="70"/>
      <c r="B558" s="58"/>
      <c r="C558" s="58"/>
      <c r="D558" s="58"/>
      <c r="E558" s="58"/>
      <c r="F558" s="72">
        <f t="shared" si="48"/>
        <v>0</v>
      </c>
      <c r="G558" s="151"/>
      <c r="H558" s="77"/>
      <c r="I558" s="60"/>
      <c r="J558" s="60"/>
      <c r="K558" s="60"/>
      <c r="L558" s="60"/>
      <c r="M558" s="78">
        <f t="shared" si="49"/>
        <v>0</v>
      </c>
      <c r="N558" s="147"/>
      <c r="O558" s="77"/>
      <c r="P558" s="60"/>
      <c r="Q558" s="60"/>
      <c r="R558" s="60"/>
      <c r="S558" s="60"/>
      <c r="T558" s="78">
        <f t="shared" si="50"/>
        <v>0</v>
      </c>
      <c r="U558" s="147"/>
      <c r="V558" s="77"/>
      <c r="W558" s="60"/>
      <c r="X558" s="60"/>
      <c r="Y558" s="60"/>
      <c r="Z558" s="60"/>
      <c r="AA558" s="78">
        <f t="shared" si="51"/>
        <v>0</v>
      </c>
      <c r="AB558" s="147"/>
      <c r="AC558" s="77"/>
      <c r="AD558" s="60"/>
      <c r="AE558" s="60"/>
      <c r="AF558" s="60"/>
      <c r="AG558" s="60"/>
      <c r="AH558" s="78">
        <f t="shared" si="52"/>
        <v>0</v>
      </c>
      <c r="AI558" s="147"/>
      <c r="AJ558" s="77"/>
      <c r="AK558" s="60"/>
      <c r="AL558" s="60"/>
      <c r="AM558" s="60"/>
      <c r="AN558" s="60"/>
      <c r="AO558" s="78">
        <f t="shared" si="53"/>
        <v>0</v>
      </c>
    </row>
    <row r="559" spans="1:41" x14ac:dyDescent="0.25">
      <c r="A559" s="70"/>
      <c r="B559" s="58"/>
      <c r="C559" s="58"/>
      <c r="D559" s="58"/>
      <c r="E559" s="58"/>
      <c r="F559" s="72">
        <f t="shared" si="48"/>
        <v>0</v>
      </c>
      <c r="G559" s="151"/>
      <c r="H559" s="77"/>
      <c r="I559" s="60"/>
      <c r="J559" s="60"/>
      <c r="K559" s="60"/>
      <c r="L559" s="60"/>
      <c r="M559" s="78">
        <f t="shared" si="49"/>
        <v>0</v>
      </c>
      <c r="N559" s="147"/>
      <c r="O559" s="77"/>
      <c r="P559" s="60"/>
      <c r="Q559" s="60"/>
      <c r="R559" s="60"/>
      <c r="S559" s="60"/>
      <c r="T559" s="78">
        <f t="shared" si="50"/>
        <v>0</v>
      </c>
      <c r="U559" s="147"/>
      <c r="V559" s="77"/>
      <c r="W559" s="60"/>
      <c r="X559" s="60"/>
      <c r="Y559" s="60"/>
      <c r="Z559" s="60"/>
      <c r="AA559" s="78">
        <f t="shared" si="51"/>
        <v>0</v>
      </c>
      <c r="AB559" s="147"/>
      <c r="AC559" s="77"/>
      <c r="AD559" s="60"/>
      <c r="AE559" s="60"/>
      <c r="AF559" s="60"/>
      <c r="AG559" s="60"/>
      <c r="AH559" s="78">
        <f t="shared" si="52"/>
        <v>0</v>
      </c>
      <c r="AI559" s="147"/>
      <c r="AJ559" s="77"/>
      <c r="AK559" s="60"/>
      <c r="AL559" s="60"/>
      <c r="AM559" s="60"/>
      <c r="AN559" s="60"/>
      <c r="AO559" s="78">
        <f t="shared" si="53"/>
        <v>0</v>
      </c>
    </row>
    <row r="560" spans="1:41" x14ac:dyDescent="0.25">
      <c r="A560" s="70"/>
      <c r="B560" s="58"/>
      <c r="C560" s="58"/>
      <c r="D560" s="58"/>
      <c r="E560" s="58"/>
      <c r="F560" s="72">
        <f t="shared" si="48"/>
        <v>0</v>
      </c>
      <c r="G560" s="151"/>
      <c r="H560" s="77"/>
      <c r="I560" s="60"/>
      <c r="J560" s="60"/>
      <c r="K560" s="60"/>
      <c r="L560" s="60"/>
      <c r="M560" s="78">
        <f t="shared" si="49"/>
        <v>0</v>
      </c>
      <c r="N560" s="147"/>
      <c r="O560" s="77"/>
      <c r="P560" s="60"/>
      <c r="Q560" s="60"/>
      <c r="R560" s="60"/>
      <c r="S560" s="60"/>
      <c r="T560" s="78">
        <f t="shared" si="50"/>
        <v>0</v>
      </c>
      <c r="U560" s="147"/>
      <c r="V560" s="77"/>
      <c r="W560" s="60"/>
      <c r="X560" s="60"/>
      <c r="Y560" s="60"/>
      <c r="Z560" s="60"/>
      <c r="AA560" s="78">
        <f t="shared" si="51"/>
        <v>0</v>
      </c>
      <c r="AB560" s="147"/>
      <c r="AC560" s="77"/>
      <c r="AD560" s="60"/>
      <c r="AE560" s="60"/>
      <c r="AF560" s="60"/>
      <c r="AG560" s="60"/>
      <c r="AH560" s="78">
        <f t="shared" si="52"/>
        <v>0</v>
      </c>
      <c r="AI560" s="147"/>
      <c r="AJ560" s="77"/>
      <c r="AK560" s="60"/>
      <c r="AL560" s="60"/>
      <c r="AM560" s="60"/>
      <c r="AN560" s="60"/>
      <c r="AO560" s="78">
        <f t="shared" si="53"/>
        <v>0</v>
      </c>
    </row>
    <row r="561" spans="1:41" x14ac:dyDescent="0.25">
      <c r="A561" s="70"/>
      <c r="B561" s="58"/>
      <c r="C561" s="58"/>
      <c r="D561" s="58"/>
      <c r="E561" s="58"/>
      <c r="F561" s="72">
        <f t="shared" si="48"/>
        <v>0</v>
      </c>
      <c r="G561" s="151"/>
      <c r="H561" s="77"/>
      <c r="I561" s="60"/>
      <c r="J561" s="60"/>
      <c r="K561" s="60"/>
      <c r="L561" s="60"/>
      <c r="M561" s="78">
        <f t="shared" si="49"/>
        <v>0</v>
      </c>
      <c r="N561" s="147"/>
      <c r="O561" s="77"/>
      <c r="P561" s="60"/>
      <c r="Q561" s="60"/>
      <c r="R561" s="60"/>
      <c r="S561" s="60"/>
      <c r="T561" s="78">
        <f t="shared" si="50"/>
        <v>0</v>
      </c>
      <c r="U561" s="147"/>
      <c r="V561" s="77"/>
      <c r="W561" s="60"/>
      <c r="X561" s="60"/>
      <c r="Y561" s="60"/>
      <c r="Z561" s="60"/>
      <c r="AA561" s="78">
        <f t="shared" si="51"/>
        <v>0</v>
      </c>
      <c r="AB561" s="147"/>
      <c r="AC561" s="77"/>
      <c r="AD561" s="60"/>
      <c r="AE561" s="60"/>
      <c r="AF561" s="60"/>
      <c r="AG561" s="60"/>
      <c r="AH561" s="78">
        <f t="shared" si="52"/>
        <v>0</v>
      </c>
      <c r="AI561" s="147"/>
      <c r="AJ561" s="77"/>
      <c r="AK561" s="60"/>
      <c r="AL561" s="60"/>
      <c r="AM561" s="60"/>
      <c r="AN561" s="60"/>
      <c r="AO561" s="78">
        <f t="shared" si="53"/>
        <v>0</v>
      </c>
    </row>
    <row r="562" spans="1:41" x14ac:dyDescent="0.25">
      <c r="A562" s="70"/>
      <c r="B562" s="58"/>
      <c r="C562" s="58"/>
      <c r="D562" s="58"/>
      <c r="E562" s="58"/>
      <c r="F562" s="72">
        <f t="shared" si="48"/>
        <v>0</v>
      </c>
      <c r="G562" s="151"/>
      <c r="H562" s="77"/>
      <c r="I562" s="60"/>
      <c r="J562" s="60"/>
      <c r="K562" s="60"/>
      <c r="L562" s="60"/>
      <c r="M562" s="78">
        <f t="shared" si="49"/>
        <v>0</v>
      </c>
      <c r="N562" s="147"/>
      <c r="O562" s="77"/>
      <c r="P562" s="60"/>
      <c r="Q562" s="60"/>
      <c r="R562" s="60"/>
      <c r="S562" s="60"/>
      <c r="T562" s="78">
        <f t="shared" si="50"/>
        <v>0</v>
      </c>
      <c r="U562" s="147"/>
      <c r="V562" s="77"/>
      <c r="W562" s="60"/>
      <c r="X562" s="60"/>
      <c r="Y562" s="60"/>
      <c r="Z562" s="60"/>
      <c r="AA562" s="78">
        <f t="shared" si="51"/>
        <v>0</v>
      </c>
      <c r="AB562" s="147"/>
      <c r="AC562" s="77"/>
      <c r="AD562" s="60"/>
      <c r="AE562" s="60"/>
      <c r="AF562" s="60"/>
      <c r="AG562" s="60"/>
      <c r="AH562" s="78">
        <f t="shared" si="52"/>
        <v>0</v>
      </c>
      <c r="AI562" s="147"/>
      <c r="AJ562" s="77"/>
      <c r="AK562" s="60"/>
      <c r="AL562" s="60"/>
      <c r="AM562" s="60"/>
      <c r="AN562" s="60"/>
      <c r="AO562" s="78">
        <f t="shared" si="53"/>
        <v>0</v>
      </c>
    </row>
    <row r="563" spans="1:41" x14ac:dyDescent="0.25">
      <c r="A563" s="70"/>
      <c r="B563" s="58"/>
      <c r="C563" s="58"/>
      <c r="D563" s="58"/>
      <c r="E563" s="58"/>
      <c r="F563" s="72">
        <f t="shared" si="48"/>
        <v>0</v>
      </c>
      <c r="G563" s="151"/>
      <c r="H563" s="77"/>
      <c r="I563" s="60"/>
      <c r="J563" s="60"/>
      <c r="K563" s="60"/>
      <c r="L563" s="60"/>
      <c r="M563" s="78">
        <f t="shared" si="49"/>
        <v>0</v>
      </c>
      <c r="N563" s="147"/>
      <c r="O563" s="77"/>
      <c r="P563" s="60"/>
      <c r="Q563" s="60"/>
      <c r="R563" s="60"/>
      <c r="S563" s="60"/>
      <c r="T563" s="78">
        <f t="shared" si="50"/>
        <v>0</v>
      </c>
      <c r="U563" s="147"/>
      <c r="V563" s="77"/>
      <c r="W563" s="60"/>
      <c r="X563" s="60"/>
      <c r="Y563" s="60"/>
      <c r="Z563" s="60"/>
      <c r="AA563" s="78">
        <f t="shared" si="51"/>
        <v>0</v>
      </c>
      <c r="AB563" s="147"/>
      <c r="AC563" s="77"/>
      <c r="AD563" s="60"/>
      <c r="AE563" s="60"/>
      <c r="AF563" s="60"/>
      <c r="AG563" s="60"/>
      <c r="AH563" s="78">
        <f t="shared" si="52"/>
        <v>0</v>
      </c>
      <c r="AI563" s="147"/>
      <c r="AJ563" s="77"/>
      <c r="AK563" s="60"/>
      <c r="AL563" s="60"/>
      <c r="AM563" s="60"/>
      <c r="AN563" s="60"/>
      <c r="AO563" s="78">
        <f t="shared" si="53"/>
        <v>0</v>
      </c>
    </row>
    <row r="564" spans="1:41" x14ac:dyDescent="0.25">
      <c r="A564" s="70"/>
      <c r="B564" s="58"/>
      <c r="C564" s="58"/>
      <c r="D564" s="58"/>
      <c r="E564" s="58"/>
      <c r="F564" s="72">
        <f t="shared" si="48"/>
        <v>0</v>
      </c>
      <c r="G564" s="151"/>
      <c r="H564" s="77"/>
      <c r="I564" s="60"/>
      <c r="J564" s="60"/>
      <c r="K564" s="60"/>
      <c r="L564" s="60"/>
      <c r="M564" s="78">
        <f t="shared" si="49"/>
        <v>0</v>
      </c>
      <c r="N564" s="147"/>
      <c r="O564" s="77"/>
      <c r="P564" s="60"/>
      <c r="Q564" s="60"/>
      <c r="R564" s="60"/>
      <c r="S564" s="60"/>
      <c r="T564" s="78">
        <f t="shared" si="50"/>
        <v>0</v>
      </c>
      <c r="U564" s="147"/>
      <c r="V564" s="77"/>
      <c r="W564" s="60"/>
      <c r="X564" s="60"/>
      <c r="Y564" s="60"/>
      <c r="Z564" s="60"/>
      <c r="AA564" s="78">
        <f t="shared" si="51"/>
        <v>0</v>
      </c>
      <c r="AB564" s="147"/>
      <c r="AC564" s="77"/>
      <c r="AD564" s="60"/>
      <c r="AE564" s="60"/>
      <c r="AF564" s="60"/>
      <c r="AG564" s="60"/>
      <c r="AH564" s="78">
        <f t="shared" si="52"/>
        <v>0</v>
      </c>
      <c r="AI564" s="147"/>
      <c r="AJ564" s="77"/>
      <c r="AK564" s="60"/>
      <c r="AL564" s="60"/>
      <c r="AM564" s="60"/>
      <c r="AN564" s="60"/>
      <c r="AO564" s="78">
        <f t="shared" si="53"/>
        <v>0</v>
      </c>
    </row>
    <row r="565" spans="1:41" x14ac:dyDescent="0.25">
      <c r="A565" s="70"/>
      <c r="B565" s="58"/>
      <c r="C565" s="58"/>
      <c r="D565" s="58"/>
      <c r="E565" s="58"/>
      <c r="F565" s="72">
        <f t="shared" si="48"/>
        <v>0</v>
      </c>
      <c r="G565" s="151"/>
      <c r="H565" s="77"/>
      <c r="I565" s="60"/>
      <c r="J565" s="60"/>
      <c r="K565" s="60"/>
      <c r="L565" s="60"/>
      <c r="M565" s="78">
        <f t="shared" si="49"/>
        <v>0</v>
      </c>
      <c r="N565" s="147"/>
      <c r="O565" s="77"/>
      <c r="P565" s="60"/>
      <c r="Q565" s="60"/>
      <c r="R565" s="60"/>
      <c r="S565" s="60"/>
      <c r="T565" s="78">
        <f t="shared" si="50"/>
        <v>0</v>
      </c>
      <c r="U565" s="147"/>
      <c r="V565" s="77"/>
      <c r="W565" s="60"/>
      <c r="X565" s="60"/>
      <c r="Y565" s="60"/>
      <c r="Z565" s="60"/>
      <c r="AA565" s="78">
        <f t="shared" si="51"/>
        <v>0</v>
      </c>
      <c r="AB565" s="147"/>
      <c r="AC565" s="77"/>
      <c r="AD565" s="60"/>
      <c r="AE565" s="60"/>
      <c r="AF565" s="60"/>
      <c r="AG565" s="60"/>
      <c r="AH565" s="78">
        <f t="shared" si="52"/>
        <v>0</v>
      </c>
      <c r="AI565" s="147"/>
      <c r="AJ565" s="77"/>
      <c r="AK565" s="60"/>
      <c r="AL565" s="60"/>
      <c r="AM565" s="60"/>
      <c r="AN565" s="60"/>
      <c r="AO565" s="78">
        <f t="shared" si="53"/>
        <v>0</v>
      </c>
    </row>
    <row r="566" spans="1:41" x14ac:dyDescent="0.25">
      <c r="A566" s="70"/>
      <c r="B566" s="58"/>
      <c r="C566" s="58"/>
      <c r="D566" s="58"/>
      <c r="E566" s="58"/>
      <c r="F566" s="72">
        <f t="shared" si="48"/>
        <v>0</v>
      </c>
      <c r="G566" s="151"/>
      <c r="H566" s="77"/>
      <c r="I566" s="60"/>
      <c r="J566" s="60"/>
      <c r="K566" s="60"/>
      <c r="L566" s="60"/>
      <c r="M566" s="78">
        <f t="shared" si="49"/>
        <v>0</v>
      </c>
      <c r="N566" s="147"/>
      <c r="O566" s="77"/>
      <c r="P566" s="60"/>
      <c r="Q566" s="60"/>
      <c r="R566" s="60"/>
      <c r="S566" s="60"/>
      <c r="T566" s="78">
        <f t="shared" si="50"/>
        <v>0</v>
      </c>
      <c r="U566" s="147"/>
      <c r="V566" s="77"/>
      <c r="W566" s="60"/>
      <c r="X566" s="60"/>
      <c r="Y566" s="60"/>
      <c r="Z566" s="60"/>
      <c r="AA566" s="78">
        <f t="shared" si="51"/>
        <v>0</v>
      </c>
      <c r="AB566" s="147"/>
      <c r="AC566" s="77"/>
      <c r="AD566" s="60"/>
      <c r="AE566" s="60"/>
      <c r="AF566" s="60"/>
      <c r="AG566" s="60"/>
      <c r="AH566" s="78">
        <f t="shared" si="52"/>
        <v>0</v>
      </c>
      <c r="AI566" s="147"/>
      <c r="AJ566" s="77"/>
      <c r="AK566" s="60"/>
      <c r="AL566" s="60"/>
      <c r="AM566" s="60"/>
      <c r="AN566" s="60"/>
      <c r="AO566" s="78">
        <f t="shared" si="53"/>
        <v>0</v>
      </c>
    </row>
    <row r="567" spans="1:41" x14ac:dyDescent="0.25">
      <c r="A567" s="70"/>
      <c r="B567" s="58"/>
      <c r="C567" s="58"/>
      <c r="D567" s="58"/>
      <c r="E567" s="58"/>
      <c r="F567" s="72">
        <f t="shared" si="48"/>
        <v>0</v>
      </c>
      <c r="G567" s="151"/>
      <c r="H567" s="77"/>
      <c r="I567" s="60"/>
      <c r="J567" s="60"/>
      <c r="K567" s="60"/>
      <c r="L567" s="60"/>
      <c r="M567" s="78">
        <f t="shared" si="49"/>
        <v>0</v>
      </c>
      <c r="N567" s="147"/>
      <c r="O567" s="77"/>
      <c r="P567" s="60"/>
      <c r="Q567" s="60"/>
      <c r="R567" s="60"/>
      <c r="S567" s="60"/>
      <c r="T567" s="78">
        <f t="shared" si="50"/>
        <v>0</v>
      </c>
      <c r="U567" s="147"/>
      <c r="V567" s="77"/>
      <c r="W567" s="60"/>
      <c r="X567" s="60"/>
      <c r="Y567" s="60"/>
      <c r="Z567" s="60"/>
      <c r="AA567" s="78">
        <f t="shared" si="51"/>
        <v>0</v>
      </c>
      <c r="AB567" s="147"/>
      <c r="AC567" s="77"/>
      <c r="AD567" s="60"/>
      <c r="AE567" s="60"/>
      <c r="AF567" s="60"/>
      <c r="AG567" s="60"/>
      <c r="AH567" s="78">
        <f t="shared" si="52"/>
        <v>0</v>
      </c>
      <c r="AI567" s="147"/>
      <c r="AJ567" s="77"/>
      <c r="AK567" s="60"/>
      <c r="AL567" s="60"/>
      <c r="AM567" s="60"/>
      <c r="AN567" s="60"/>
      <c r="AO567" s="78">
        <f t="shared" si="53"/>
        <v>0</v>
      </c>
    </row>
    <row r="568" spans="1:41" x14ac:dyDescent="0.25">
      <c r="A568" s="70"/>
      <c r="B568" s="58"/>
      <c r="C568" s="58"/>
      <c r="D568" s="58"/>
      <c r="E568" s="58"/>
      <c r="F568" s="72">
        <f t="shared" si="48"/>
        <v>0</v>
      </c>
      <c r="G568" s="151"/>
      <c r="H568" s="77"/>
      <c r="I568" s="60"/>
      <c r="J568" s="60"/>
      <c r="K568" s="60"/>
      <c r="L568" s="60"/>
      <c r="M568" s="78">
        <f t="shared" si="49"/>
        <v>0</v>
      </c>
      <c r="N568" s="147"/>
      <c r="O568" s="77"/>
      <c r="P568" s="60"/>
      <c r="Q568" s="60"/>
      <c r="R568" s="60"/>
      <c r="S568" s="60"/>
      <c r="T568" s="78">
        <f t="shared" si="50"/>
        <v>0</v>
      </c>
      <c r="U568" s="147"/>
      <c r="V568" s="77"/>
      <c r="W568" s="60"/>
      <c r="X568" s="60"/>
      <c r="Y568" s="60"/>
      <c r="Z568" s="60"/>
      <c r="AA568" s="78">
        <f t="shared" si="51"/>
        <v>0</v>
      </c>
      <c r="AB568" s="147"/>
      <c r="AC568" s="77"/>
      <c r="AD568" s="60"/>
      <c r="AE568" s="60"/>
      <c r="AF568" s="60"/>
      <c r="AG568" s="60"/>
      <c r="AH568" s="78">
        <f t="shared" si="52"/>
        <v>0</v>
      </c>
      <c r="AI568" s="147"/>
      <c r="AJ568" s="77"/>
      <c r="AK568" s="60"/>
      <c r="AL568" s="60"/>
      <c r="AM568" s="60"/>
      <c r="AN568" s="60"/>
      <c r="AO568" s="78">
        <f t="shared" si="53"/>
        <v>0</v>
      </c>
    </row>
    <row r="569" spans="1:41" x14ac:dyDescent="0.25">
      <c r="A569" s="70"/>
      <c r="B569" s="58"/>
      <c r="C569" s="58"/>
      <c r="D569" s="58"/>
      <c r="E569" s="58"/>
      <c r="F569" s="72">
        <f t="shared" si="48"/>
        <v>0</v>
      </c>
      <c r="G569" s="151"/>
      <c r="H569" s="77"/>
      <c r="I569" s="60"/>
      <c r="J569" s="60"/>
      <c r="K569" s="60"/>
      <c r="L569" s="60"/>
      <c r="M569" s="78">
        <f t="shared" si="49"/>
        <v>0</v>
      </c>
      <c r="N569" s="147"/>
      <c r="O569" s="77"/>
      <c r="P569" s="60"/>
      <c r="Q569" s="60"/>
      <c r="R569" s="60"/>
      <c r="S569" s="60"/>
      <c r="T569" s="78">
        <f t="shared" si="50"/>
        <v>0</v>
      </c>
      <c r="U569" s="147"/>
      <c r="V569" s="77"/>
      <c r="W569" s="60"/>
      <c r="X569" s="60"/>
      <c r="Y569" s="60"/>
      <c r="Z569" s="60"/>
      <c r="AA569" s="78">
        <f t="shared" si="51"/>
        <v>0</v>
      </c>
      <c r="AB569" s="147"/>
      <c r="AC569" s="77"/>
      <c r="AD569" s="60"/>
      <c r="AE569" s="60"/>
      <c r="AF569" s="60"/>
      <c r="AG569" s="60"/>
      <c r="AH569" s="78">
        <f t="shared" si="52"/>
        <v>0</v>
      </c>
      <c r="AI569" s="147"/>
      <c r="AJ569" s="77"/>
      <c r="AK569" s="60"/>
      <c r="AL569" s="60"/>
      <c r="AM569" s="60"/>
      <c r="AN569" s="60"/>
      <c r="AO569" s="78">
        <f t="shared" si="53"/>
        <v>0</v>
      </c>
    </row>
    <row r="570" spans="1:41" x14ac:dyDescent="0.25">
      <c r="A570" s="70"/>
      <c r="B570" s="58"/>
      <c r="C570" s="58"/>
      <c r="D570" s="58"/>
      <c r="E570" s="58"/>
      <c r="F570" s="72">
        <f t="shared" si="48"/>
        <v>0</v>
      </c>
      <c r="G570" s="151"/>
      <c r="H570" s="77"/>
      <c r="I570" s="60"/>
      <c r="J570" s="60"/>
      <c r="K570" s="60"/>
      <c r="L570" s="60"/>
      <c r="M570" s="78">
        <f t="shared" si="49"/>
        <v>0</v>
      </c>
      <c r="N570" s="147"/>
      <c r="O570" s="77"/>
      <c r="P570" s="60"/>
      <c r="Q570" s="60"/>
      <c r="R570" s="60"/>
      <c r="S570" s="60"/>
      <c r="T570" s="78">
        <f t="shared" si="50"/>
        <v>0</v>
      </c>
      <c r="U570" s="147"/>
      <c r="V570" s="77"/>
      <c r="W570" s="60"/>
      <c r="X570" s="60"/>
      <c r="Y570" s="60"/>
      <c r="Z570" s="60"/>
      <c r="AA570" s="78">
        <f t="shared" si="51"/>
        <v>0</v>
      </c>
      <c r="AB570" s="147"/>
      <c r="AC570" s="77"/>
      <c r="AD570" s="60"/>
      <c r="AE570" s="60"/>
      <c r="AF570" s="60"/>
      <c r="AG570" s="60"/>
      <c r="AH570" s="78">
        <f t="shared" si="52"/>
        <v>0</v>
      </c>
      <c r="AI570" s="147"/>
      <c r="AJ570" s="77"/>
      <c r="AK570" s="60"/>
      <c r="AL570" s="60"/>
      <c r="AM570" s="60"/>
      <c r="AN570" s="60"/>
      <c r="AO570" s="78">
        <f t="shared" si="53"/>
        <v>0</v>
      </c>
    </row>
    <row r="571" spans="1:41" x14ac:dyDescent="0.25">
      <c r="A571" s="70"/>
      <c r="B571" s="58"/>
      <c r="C571" s="58"/>
      <c r="D571" s="58"/>
      <c r="E571" s="58"/>
      <c r="F571" s="72">
        <f t="shared" si="48"/>
        <v>0</v>
      </c>
      <c r="G571" s="151"/>
      <c r="H571" s="77"/>
      <c r="I571" s="60"/>
      <c r="J571" s="60"/>
      <c r="K571" s="60"/>
      <c r="L571" s="60"/>
      <c r="M571" s="78">
        <f t="shared" si="49"/>
        <v>0</v>
      </c>
      <c r="N571" s="147"/>
      <c r="O571" s="77"/>
      <c r="P571" s="60"/>
      <c r="Q571" s="60"/>
      <c r="R571" s="60"/>
      <c r="S571" s="60"/>
      <c r="T571" s="78">
        <f t="shared" si="50"/>
        <v>0</v>
      </c>
      <c r="U571" s="147"/>
      <c r="V571" s="77"/>
      <c r="W571" s="60"/>
      <c r="X571" s="60"/>
      <c r="Y571" s="60"/>
      <c r="Z571" s="60"/>
      <c r="AA571" s="78">
        <f t="shared" si="51"/>
        <v>0</v>
      </c>
      <c r="AB571" s="147"/>
      <c r="AC571" s="77"/>
      <c r="AD571" s="60"/>
      <c r="AE571" s="60"/>
      <c r="AF571" s="60"/>
      <c r="AG571" s="60"/>
      <c r="AH571" s="78">
        <f t="shared" si="52"/>
        <v>0</v>
      </c>
      <c r="AI571" s="147"/>
      <c r="AJ571" s="77"/>
      <c r="AK571" s="60"/>
      <c r="AL571" s="60"/>
      <c r="AM571" s="60"/>
      <c r="AN571" s="60"/>
      <c r="AO571" s="78">
        <f t="shared" si="53"/>
        <v>0</v>
      </c>
    </row>
    <row r="572" spans="1:41" x14ac:dyDescent="0.25">
      <c r="A572" s="70"/>
      <c r="B572" s="58"/>
      <c r="C572" s="58"/>
      <c r="D572" s="58"/>
      <c r="E572" s="58"/>
      <c r="F572" s="72">
        <f t="shared" si="48"/>
        <v>0</v>
      </c>
      <c r="G572" s="151"/>
      <c r="H572" s="77"/>
      <c r="I572" s="60"/>
      <c r="J572" s="60"/>
      <c r="K572" s="60"/>
      <c r="L572" s="60"/>
      <c r="M572" s="78">
        <f t="shared" si="49"/>
        <v>0</v>
      </c>
      <c r="N572" s="147"/>
      <c r="O572" s="77"/>
      <c r="P572" s="60"/>
      <c r="Q572" s="60"/>
      <c r="R572" s="60"/>
      <c r="S572" s="60"/>
      <c r="T572" s="78">
        <f t="shared" si="50"/>
        <v>0</v>
      </c>
      <c r="U572" s="147"/>
      <c r="V572" s="77"/>
      <c r="W572" s="60"/>
      <c r="X572" s="60"/>
      <c r="Y572" s="60"/>
      <c r="Z572" s="60"/>
      <c r="AA572" s="78">
        <f t="shared" si="51"/>
        <v>0</v>
      </c>
      <c r="AB572" s="147"/>
      <c r="AC572" s="77"/>
      <c r="AD572" s="60"/>
      <c r="AE572" s="60"/>
      <c r="AF572" s="60"/>
      <c r="AG572" s="60"/>
      <c r="AH572" s="78">
        <f t="shared" si="52"/>
        <v>0</v>
      </c>
      <c r="AI572" s="147"/>
      <c r="AJ572" s="77"/>
      <c r="AK572" s="60"/>
      <c r="AL572" s="60"/>
      <c r="AM572" s="60"/>
      <c r="AN572" s="60"/>
      <c r="AO572" s="78">
        <f t="shared" si="53"/>
        <v>0</v>
      </c>
    </row>
    <row r="573" spans="1:41" x14ac:dyDescent="0.25">
      <c r="A573" s="70"/>
      <c r="B573" s="58"/>
      <c r="C573" s="58"/>
      <c r="D573" s="58"/>
      <c r="E573" s="58"/>
      <c r="F573" s="72">
        <f t="shared" si="48"/>
        <v>0</v>
      </c>
      <c r="G573" s="151"/>
      <c r="H573" s="77"/>
      <c r="I573" s="60"/>
      <c r="J573" s="60"/>
      <c r="K573" s="60"/>
      <c r="L573" s="60"/>
      <c r="M573" s="78">
        <f t="shared" si="49"/>
        <v>0</v>
      </c>
      <c r="N573" s="147"/>
      <c r="O573" s="77"/>
      <c r="P573" s="60"/>
      <c r="Q573" s="60"/>
      <c r="R573" s="60"/>
      <c r="S573" s="60"/>
      <c r="T573" s="78">
        <f t="shared" si="50"/>
        <v>0</v>
      </c>
      <c r="U573" s="147"/>
      <c r="V573" s="77"/>
      <c r="W573" s="60"/>
      <c r="X573" s="60"/>
      <c r="Y573" s="60"/>
      <c r="Z573" s="60"/>
      <c r="AA573" s="78">
        <f t="shared" si="51"/>
        <v>0</v>
      </c>
      <c r="AB573" s="147"/>
      <c r="AC573" s="77"/>
      <c r="AD573" s="60"/>
      <c r="AE573" s="60"/>
      <c r="AF573" s="60"/>
      <c r="AG573" s="60"/>
      <c r="AH573" s="78">
        <f t="shared" si="52"/>
        <v>0</v>
      </c>
      <c r="AI573" s="147"/>
      <c r="AJ573" s="77"/>
      <c r="AK573" s="60"/>
      <c r="AL573" s="60"/>
      <c r="AM573" s="60"/>
      <c r="AN573" s="60"/>
      <c r="AO573" s="78">
        <f t="shared" si="53"/>
        <v>0</v>
      </c>
    </row>
    <row r="574" spans="1:41" x14ac:dyDescent="0.25">
      <c r="A574" s="70"/>
      <c r="B574" s="58"/>
      <c r="C574" s="58"/>
      <c r="D574" s="58"/>
      <c r="E574" s="58"/>
      <c r="F574" s="72">
        <f t="shared" si="48"/>
        <v>0</v>
      </c>
      <c r="G574" s="151"/>
      <c r="H574" s="77"/>
      <c r="I574" s="60"/>
      <c r="J574" s="60"/>
      <c r="K574" s="60"/>
      <c r="L574" s="60"/>
      <c r="M574" s="78">
        <f t="shared" si="49"/>
        <v>0</v>
      </c>
      <c r="N574" s="147"/>
      <c r="O574" s="77"/>
      <c r="P574" s="60"/>
      <c r="Q574" s="60"/>
      <c r="R574" s="60"/>
      <c r="S574" s="60"/>
      <c r="T574" s="78">
        <f t="shared" si="50"/>
        <v>0</v>
      </c>
      <c r="U574" s="147"/>
      <c r="V574" s="77"/>
      <c r="W574" s="60"/>
      <c r="X574" s="60"/>
      <c r="Y574" s="60"/>
      <c r="Z574" s="60"/>
      <c r="AA574" s="78">
        <f t="shared" si="51"/>
        <v>0</v>
      </c>
      <c r="AB574" s="147"/>
      <c r="AC574" s="77"/>
      <c r="AD574" s="60"/>
      <c r="AE574" s="60"/>
      <c r="AF574" s="60"/>
      <c r="AG574" s="60"/>
      <c r="AH574" s="78">
        <f t="shared" si="52"/>
        <v>0</v>
      </c>
      <c r="AI574" s="147"/>
      <c r="AJ574" s="77"/>
      <c r="AK574" s="60"/>
      <c r="AL574" s="60"/>
      <c r="AM574" s="60"/>
      <c r="AN574" s="60"/>
      <c r="AO574" s="78">
        <f t="shared" si="53"/>
        <v>0</v>
      </c>
    </row>
    <row r="575" spans="1:41" x14ac:dyDescent="0.25">
      <c r="A575" s="70"/>
      <c r="B575" s="58"/>
      <c r="C575" s="58"/>
      <c r="D575" s="58"/>
      <c r="E575" s="58"/>
      <c r="F575" s="72">
        <f t="shared" si="48"/>
        <v>0</v>
      </c>
      <c r="G575" s="151"/>
      <c r="H575" s="77"/>
      <c r="I575" s="60"/>
      <c r="J575" s="60"/>
      <c r="K575" s="60"/>
      <c r="L575" s="60"/>
      <c r="M575" s="78">
        <f t="shared" si="49"/>
        <v>0</v>
      </c>
      <c r="N575" s="147"/>
      <c r="O575" s="77"/>
      <c r="P575" s="60"/>
      <c r="Q575" s="60"/>
      <c r="R575" s="60"/>
      <c r="S575" s="60"/>
      <c r="T575" s="78">
        <f t="shared" si="50"/>
        <v>0</v>
      </c>
      <c r="U575" s="147"/>
      <c r="V575" s="77"/>
      <c r="W575" s="60"/>
      <c r="X575" s="60"/>
      <c r="Y575" s="60"/>
      <c r="Z575" s="60"/>
      <c r="AA575" s="78">
        <f t="shared" si="51"/>
        <v>0</v>
      </c>
      <c r="AB575" s="147"/>
      <c r="AC575" s="77"/>
      <c r="AD575" s="60"/>
      <c r="AE575" s="60"/>
      <c r="AF575" s="60"/>
      <c r="AG575" s="60"/>
      <c r="AH575" s="78">
        <f t="shared" si="52"/>
        <v>0</v>
      </c>
      <c r="AI575" s="147"/>
      <c r="AJ575" s="77"/>
      <c r="AK575" s="60"/>
      <c r="AL575" s="60"/>
      <c r="AM575" s="60"/>
      <c r="AN575" s="60"/>
      <c r="AO575" s="78">
        <f t="shared" si="53"/>
        <v>0</v>
      </c>
    </row>
    <row r="576" spans="1:41" x14ac:dyDescent="0.25">
      <c r="A576" s="70"/>
      <c r="B576" s="58"/>
      <c r="C576" s="58"/>
      <c r="D576" s="58"/>
      <c r="E576" s="58"/>
      <c r="F576" s="72">
        <f t="shared" si="48"/>
        <v>0</v>
      </c>
      <c r="G576" s="151"/>
      <c r="H576" s="77"/>
      <c r="I576" s="60"/>
      <c r="J576" s="60"/>
      <c r="K576" s="60"/>
      <c r="L576" s="60"/>
      <c r="M576" s="78">
        <f t="shared" si="49"/>
        <v>0</v>
      </c>
      <c r="N576" s="147"/>
      <c r="O576" s="77"/>
      <c r="P576" s="60"/>
      <c r="Q576" s="60"/>
      <c r="R576" s="60"/>
      <c r="S576" s="60"/>
      <c r="T576" s="78">
        <f t="shared" si="50"/>
        <v>0</v>
      </c>
      <c r="U576" s="147"/>
      <c r="V576" s="77"/>
      <c r="W576" s="60"/>
      <c r="X576" s="60"/>
      <c r="Y576" s="60"/>
      <c r="Z576" s="60"/>
      <c r="AA576" s="78">
        <f t="shared" si="51"/>
        <v>0</v>
      </c>
      <c r="AB576" s="147"/>
      <c r="AC576" s="77"/>
      <c r="AD576" s="60"/>
      <c r="AE576" s="60"/>
      <c r="AF576" s="60"/>
      <c r="AG576" s="60"/>
      <c r="AH576" s="78">
        <f t="shared" si="52"/>
        <v>0</v>
      </c>
      <c r="AI576" s="147"/>
      <c r="AJ576" s="77"/>
      <c r="AK576" s="60"/>
      <c r="AL576" s="60"/>
      <c r="AM576" s="60"/>
      <c r="AN576" s="60"/>
      <c r="AO576" s="78">
        <f t="shared" si="53"/>
        <v>0</v>
      </c>
    </row>
    <row r="577" spans="1:41" x14ac:dyDescent="0.25">
      <c r="A577" s="70"/>
      <c r="B577" s="58"/>
      <c r="C577" s="58"/>
      <c r="D577" s="58"/>
      <c r="E577" s="58"/>
      <c r="F577" s="72">
        <f t="shared" si="48"/>
        <v>0</v>
      </c>
      <c r="G577" s="151"/>
      <c r="H577" s="77"/>
      <c r="I577" s="60"/>
      <c r="J577" s="60"/>
      <c r="K577" s="60"/>
      <c r="L577" s="60"/>
      <c r="M577" s="78">
        <f t="shared" si="49"/>
        <v>0</v>
      </c>
      <c r="N577" s="147"/>
      <c r="O577" s="77"/>
      <c r="P577" s="60"/>
      <c r="Q577" s="60"/>
      <c r="R577" s="60"/>
      <c r="S577" s="60"/>
      <c r="T577" s="78">
        <f t="shared" si="50"/>
        <v>0</v>
      </c>
      <c r="U577" s="147"/>
      <c r="V577" s="77"/>
      <c r="W577" s="60"/>
      <c r="X577" s="60"/>
      <c r="Y577" s="60"/>
      <c r="Z577" s="60"/>
      <c r="AA577" s="78">
        <f t="shared" si="51"/>
        <v>0</v>
      </c>
      <c r="AB577" s="147"/>
      <c r="AC577" s="77"/>
      <c r="AD577" s="60"/>
      <c r="AE577" s="60"/>
      <c r="AF577" s="60"/>
      <c r="AG577" s="60"/>
      <c r="AH577" s="78">
        <f t="shared" si="52"/>
        <v>0</v>
      </c>
      <c r="AI577" s="147"/>
      <c r="AJ577" s="77"/>
      <c r="AK577" s="60"/>
      <c r="AL577" s="60"/>
      <c r="AM577" s="60"/>
      <c r="AN577" s="60"/>
      <c r="AO577" s="78">
        <f t="shared" si="53"/>
        <v>0</v>
      </c>
    </row>
    <row r="578" spans="1:41" x14ac:dyDescent="0.25">
      <c r="A578" s="70"/>
      <c r="B578" s="58"/>
      <c r="C578" s="58"/>
      <c r="D578" s="58"/>
      <c r="E578" s="58"/>
      <c r="F578" s="72">
        <f t="shared" si="48"/>
        <v>0</v>
      </c>
      <c r="G578" s="151"/>
      <c r="H578" s="77"/>
      <c r="I578" s="60"/>
      <c r="J578" s="60"/>
      <c r="K578" s="60"/>
      <c r="L578" s="60"/>
      <c r="M578" s="78">
        <f t="shared" si="49"/>
        <v>0</v>
      </c>
      <c r="N578" s="147"/>
      <c r="O578" s="77"/>
      <c r="P578" s="60"/>
      <c r="Q578" s="60"/>
      <c r="R578" s="60"/>
      <c r="S578" s="60"/>
      <c r="T578" s="78">
        <f t="shared" si="50"/>
        <v>0</v>
      </c>
      <c r="U578" s="147"/>
      <c r="V578" s="77"/>
      <c r="W578" s="60"/>
      <c r="X578" s="60"/>
      <c r="Y578" s="60"/>
      <c r="Z578" s="60"/>
      <c r="AA578" s="78">
        <f t="shared" si="51"/>
        <v>0</v>
      </c>
      <c r="AB578" s="147"/>
      <c r="AC578" s="77"/>
      <c r="AD578" s="60"/>
      <c r="AE578" s="60"/>
      <c r="AF578" s="60"/>
      <c r="AG578" s="60"/>
      <c r="AH578" s="78">
        <f t="shared" si="52"/>
        <v>0</v>
      </c>
      <c r="AI578" s="147"/>
      <c r="AJ578" s="77"/>
      <c r="AK578" s="60"/>
      <c r="AL578" s="60"/>
      <c r="AM578" s="60"/>
      <c r="AN578" s="60"/>
      <c r="AO578" s="78">
        <f t="shared" si="53"/>
        <v>0</v>
      </c>
    </row>
    <row r="579" spans="1:41" x14ac:dyDescent="0.25">
      <c r="A579" s="70"/>
      <c r="B579" s="58"/>
      <c r="C579" s="58"/>
      <c r="D579" s="58"/>
      <c r="E579" s="58"/>
      <c r="F579" s="72">
        <f t="shared" si="48"/>
        <v>0</v>
      </c>
      <c r="G579" s="151"/>
      <c r="H579" s="77"/>
      <c r="I579" s="60"/>
      <c r="J579" s="60"/>
      <c r="K579" s="60"/>
      <c r="L579" s="60"/>
      <c r="M579" s="78">
        <f t="shared" si="49"/>
        <v>0</v>
      </c>
      <c r="N579" s="147"/>
      <c r="O579" s="77"/>
      <c r="P579" s="60"/>
      <c r="Q579" s="60"/>
      <c r="R579" s="60"/>
      <c r="S579" s="60"/>
      <c r="T579" s="78">
        <f t="shared" si="50"/>
        <v>0</v>
      </c>
      <c r="U579" s="147"/>
      <c r="V579" s="77"/>
      <c r="W579" s="60"/>
      <c r="X579" s="60"/>
      <c r="Y579" s="60"/>
      <c r="Z579" s="60"/>
      <c r="AA579" s="78">
        <f t="shared" si="51"/>
        <v>0</v>
      </c>
      <c r="AB579" s="147"/>
      <c r="AC579" s="77"/>
      <c r="AD579" s="60"/>
      <c r="AE579" s="60"/>
      <c r="AF579" s="60"/>
      <c r="AG579" s="60"/>
      <c r="AH579" s="78">
        <f t="shared" si="52"/>
        <v>0</v>
      </c>
      <c r="AI579" s="147"/>
      <c r="AJ579" s="77"/>
      <c r="AK579" s="60"/>
      <c r="AL579" s="60"/>
      <c r="AM579" s="60"/>
      <c r="AN579" s="60"/>
      <c r="AO579" s="78">
        <f t="shared" si="53"/>
        <v>0</v>
      </c>
    </row>
    <row r="580" spans="1:41" x14ac:dyDescent="0.25">
      <c r="A580" s="70"/>
      <c r="B580" s="58"/>
      <c r="C580" s="58"/>
      <c r="D580" s="58"/>
      <c r="E580" s="58"/>
      <c r="F580" s="72">
        <f t="shared" si="48"/>
        <v>0</v>
      </c>
      <c r="G580" s="151"/>
      <c r="H580" s="77"/>
      <c r="I580" s="60"/>
      <c r="J580" s="60"/>
      <c r="K580" s="60"/>
      <c r="L580" s="60"/>
      <c r="M580" s="78">
        <f t="shared" si="49"/>
        <v>0</v>
      </c>
      <c r="N580" s="147"/>
      <c r="O580" s="77"/>
      <c r="P580" s="60"/>
      <c r="Q580" s="60"/>
      <c r="R580" s="60"/>
      <c r="S580" s="60"/>
      <c r="T580" s="78">
        <f t="shared" si="50"/>
        <v>0</v>
      </c>
      <c r="U580" s="147"/>
      <c r="V580" s="77"/>
      <c r="W580" s="60"/>
      <c r="X580" s="60"/>
      <c r="Y580" s="60"/>
      <c r="Z580" s="60"/>
      <c r="AA580" s="78">
        <f t="shared" si="51"/>
        <v>0</v>
      </c>
      <c r="AB580" s="147"/>
      <c r="AC580" s="77"/>
      <c r="AD580" s="60"/>
      <c r="AE580" s="60"/>
      <c r="AF580" s="60"/>
      <c r="AG580" s="60"/>
      <c r="AH580" s="78">
        <f t="shared" si="52"/>
        <v>0</v>
      </c>
      <c r="AI580" s="147"/>
      <c r="AJ580" s="77"/>
      <c r="AK580" s="60"/>
      <c r="AL580" s="60"/>
      <c r="AM580" s="60"/>
      <c r="AN580" s="60"/>
      <c r="AO580" s="78">
        <f t="shared" si="53"/>
        <v>0</v>
      </c>
    </row>
    <row r="581" spans="1:41" x14ac:dyDescent="0.25">
      <c r="A581" s="70"/>
      <c r="B581" s="58"/>
      <c r="C581" s="58"/>
      <c r="D581" s="58"/>
      <c r="E581" s="58"/>
      <c r="F581" s="72">
        <f t="shared" si="48"/>
        <v>0</v>
      </c>
      <c r="G581" s="151"/>
      <c r="H581" s="77"/>
      <c r="I581" s="60"/>
      <c r="J581" s="60"/>
      <c r="K581" s="60"/>
      <c r="L581" s="60"/>
      <c r="M581" s="78">
        <f t="shared" si="49"/>
        <v>0</v>
      </c>
      <c r="N581" s="147"/>
      <c r="O581" s="77"/>
      <c r="P581" s="60"/>
      <c r="Q581" s="60"/>
      <c r="R581" s="60"/>
      <c r="S581" s="60"/>
      <c r="T581" s="78">
        <f t="shared" si="50"/>
        <v>0</v>
      </c>
      <c r="U581" s="147"/>
      <c r="V581" s="77"/>
      <c r="W581" s="60"/>
      <c r="X581" s="60"/>
      <c r="Y581" s="60"/>
      <c r="Z581" s="60"/>
      <c r="AA581" s="78">
        <f t="shared" si="51"/>
        <v>0</v>
      </c>
      <c r="AB581" s="147"/>
      <c r="AC581" s="77"/>
      <c r="AD581" s="60"/>
      <c r="AE581" s="60"/>
      <c r="AF581" s="60"/>
      <c r="AG581" s="60"/>
      <c r="AH581" s="78">
        <f t="shared" si="52"/>
        <v>0</v>
      </c>
      <c r="AI581" s="147"/>
      <c r="AJ581" s="77"/>
      <c r="AK581" s="60"/>
      <c r="AL581" s="60"/>
      <c r="AM581" s="60"/>
      <c r="AN581" s="60"/>
      <c r="AO581" s="78">
        <f t="shared" si="53"/>
        <v>0</v>
      </c>
    </row>
    <row r="582" spans="1:41" x14ac:dyDescent="0.25">
      <c r="A582" s="70"/>
      <c r="B582" s="58"/>
      <c r="C582" s="58"/>
      <c r="D582" s="58"/>
      <c r="E582" s="58"/>
      <c r="F582" s="72">
        <f t="shared" si="48"/>
        <v>0</v>
      </c>
      <c r="G582" s="151"/>
      <c r="H582" s="77"/>
      <c r="I582" s="60"/>
      <c r="J582" s="60"/>
      <c r="K582" s="60"/>
      <c r="L582" s="60"/>
      <c r="M582" s="78">
        <f t="shared" si="49"/>
        <v>0</v>
      </c>
      <c r="N582" s="147"/>
      <c r="O582" s="77"/>
      <c r="P582" s="60"/>
      <c r="Q582" s="60"/>
      <c r="R582" s="60"/>
      <c r="S582" s="60"/>
      <c r="T582" s="78">
        <f t="shared" si="50"/>
        <v>0</v>
      </c>
      <c r="U582" s="147"/>
      <c r="V582" s="77"/>
      <c r="W582" s="60"/>
      <c r="X582" s="60"/>
      <c r="Y582" s="60"/>
      <c r="Z582" s="60"/>
      <c r="AA582" s="78">
        <f t="shared" si="51"/>
        <v>0</v>
      </c>
      <c r="AB582" s="147"/>
      <c r="AC582" s="77"/>
      <c r="AD582" s="60"/>
      <c r="AE582" s="60"/>
      <c r="AF582" s="60"/>
      <c r="AG582" s="60"/>
      <c r="AH582" s="78">
        <f t="shared" si="52"/>
        <v>0</v>
      </c>
      <c r="AI582" s="147"/>
      <c r="AJ582" s="77"/>
      <c r="AK582" s="60"/>
      <c r="AL582" s="60"/>
      <c r="AM582" s="60"/>
      <c r="AN582" s="60"/>
      <c r="AO582" s="78">
        <f t="shared" si="53"/>
        <v>0</v>
      </c>
    </row>
    <row r="583" spans="1:41" x14ac:dyDescent="0.25">
      <c r="A583" s="70"/>
      <c r="B583" s="58"/>
      <c r="C583" s="58"/>
      <c r="D583" s="58"/>
      <c r="E583" s="58"/>
      <c r="F583" s="72">
        <f t="shared" si="48"/>
        <v>0</v>
      </c>
      <c r="G583" s="151"/>
      <c r="H583" s="77"/>
      <c r="I583" s="60"/>
      <c r="J583" s="60"/>
      <c r="K583" s="60"/>
      <c r="L583" s="60"/>
      <c r="M583" s="78">
        <f t="shared" si="49"/>
        <v>0</v>
      </c>
      <c r="N583" s="147"/>
      <c r="O583" s="77"/>
      <c r="P583" s="60"/>
      <c r="Q583" s="60"/>
      <c r="R583" s="60"/>
      <c r="S583" s="60"/>
      <c r="T583" s="78">
        <f t="shared" si="50"/>
        <v>0</v>
      </c>
      <c r="U583" s="147"/>
      <c r="V583" s="77"/>
      <c r="W583" s="60"/>
      <c r="X583" s="60"/>
      <c r="Y583" s="60"/>
      <c r="Z583" s="60"/>
      <c r="AA583" s="78">
        <f t="shared" si="51"/>
        <v>0</v>
      </c>
      <c r="AB583" s="147"/>
      <c r="AC583" s="77"/>
      <c r="AD583" s="60"/>
      <c r="AE583" s="60"/>
      <c r="AF583" s="60"/>
      <c r="AG583" s="60"/>
      <c r="AH583" s="78">
        <f t="shared" si="52"/>
        <v>0</v>
      </c>
      <c r="AI583" s="147"/>
      <c r="AJ583" s="77"/>
      <c r="AK583" s="60"/>
      <c r="AL583" s="60"/>
      <c r="AM583" s="60"/>
      <c r="AN583" s="60"/>
      <c r="AO583" s="78">
        <f t="shared" si="53"/>
        <v>0</v>
      </c>
    </row>
    <row r="584" spans="1:41" x14ac:dyDescent="0.25">
      <c r="A584" s="70"/>
      <c r="B584" s="58"/>
      <c r="C584" s="58"/>
      <c r="D584" s="58"/>
      <c r="E584" s="58"/>
      <c r="F584" s="72">
        <f t="shared" si="48"/>
        <v>0</v>
      </c>
      <c r="G584" s="151"/>
      <c r="H584" s="77"/>
      <c r="I584" s="60"/>
      <c r="J584" s="60"/>
      <c r="K584" s="60"/>
      <c r="L584" s="60"/>
      <c r="M584" s="78">
        <f t="shared" si="49"/>
        <v>0</v>
      </c>
      <c r="N584" s="147"/>
      <c r="O584" s="77"/>
      <c r="P584" s="60"/>
      <c r="Q584" s="60"/>
      <c r="R584" s="60"/>
      <c r="S584" s="60"/>
      <c r="T584" s="78">
        <f t="shared" si="50"/>
        <v>0</v>
      </c>
      <c r="U584" s="147"/>
      <c r="V584" s="77"/>
      <c r="W584" s="60"/>
      <c r="X584" s="60"/>
      <c r="Y584" s="60"/>
      <c r="Z584" s="60"/>
      <c r="AA584" s="78">
        <f t="shared" si="51"/>
        <v>0</v>
      </c>
      <c r="AB584" s="147"/>
      <c r="AC584" s="77"/>
      <c r="AD584" s="60"/>
      <c r="AE584" s="60"/>
      <c r="AF584" s="60"/>
      <c r="AG584" s="60"/>
      <c r="AH584" s="78">
        <f t="shared" si="52"/>
        <v>0</v>
      </c>
      <c r="AI584" s="147"/>
      <c r="AJ584" s="77"/>
      <c r="AK584" s="60"/>
      <c r="AL584" s="60"/>
      <c r="AM584" s="60"/>
      <c r="AN584" s="60"/>
      <c r="AO584" s="78">
        <f t="shared" si="53"/>
        <v>0</v>
      </c>
    </row>
    <row r="585" spans="1:41" x14ac:dyDescent="0.25">
      <c r="A585" s="70"/>
      <c r="B585" s="58"/>
      <c r="C585" s="58"/>
      <c r="D585" s="58"/>
      <c r="E585" s="58"/>
      <c r="F585" s="72">
        <f t="shared" si="48"/>
        <v>0</v>
      </c>
      <c r="G585" s="151"/>
      <c r="H585" s="77"/>
      <c r="I585" s="60"/>
      <c r="J585" s="60"/>
      <c r="K585" s="60"/>
      <c r="L585" s="60"/>
      <c r="M585" s="78">
        <f t="shared" si="49"/>
        <v>0</v>
      </c>
      <c r="N585" s="147"/>
      <c r="O585" s="77"/>
      <c r="P585" s="60"/>
      <c r="Q585" s="60"/>
      <c r="R585" s="60"/>
      <c r="S585" s="60"/>
      <c r="T585" s="78">
        <f t="shared" si="50"/>
        <v>0</v>
      </c>
      <c r="U585" s="147"/>
      <c r="V585" s="77"/>
      <c r="W585" s="60"/>
      <c r="X585" s="60"/>
      <c r="Y585" s="60"/>
      <c r="Z585" s="60"/>
      <c r="AA585" s="78">
        <f t="shared" si="51"/>
        <v>0</v>
      </c>
      <c r="AB585" s="147"/>
      <c r="AC585" s="77"/>
      <c r="AD585" s="60"/>
      <c r="AE585" s="60"/>
      <c r="AF585" s="60"/>
      <c r="AG585" s="60"/>
      <c r="AH585" s="78">
        <f t="shared" si="52"/>
        <v>0</v>
      </c>
      <c r="AI585" s="147"/>
      <c r="AJ585" s="77"/>
      <c r="AK585" s="60"/>
      <c r="AL585" s="60"/>
      <c r="AM585" s="60"/>
      <c r="AN585" s="60"/>
      <c r="AO585" s="78">
        <f t="shared" si="53"/>
        <v>0</v>
      </c>
    </row>
    <row r="586" spans="1:41" x14ac:dyDescent="0.25">
      <c r="A586" s="70"/>
      <c r="B586" s="58"/>
      <c r="C586" s="58"/>
      <c r="D586" s="58"/>
      <c r="E586" s="58"/>
      <c r="F586" s="72">
        <f t="shared" si="48"/>
        <v>0</v>
      </c>
      <c r="G586" s="151"/>
      <c r="H586" s="77"/>
      <c r="I586" s="60"/>
      <c r="J586" s="60"/>
      <c r="K586" s="60"/>
      <c r="L586" s="60"/>
      <c r="M586" s="78">
        <f t="shared" si="49"/>
        <v>0</v>
      </c>
      <c r="N586" s="147"/>
      <c r="O586" s="77"/>
      <c r="P586" s="60"/>
      <c r="Q586" s="60"/>
      <c r="R586" s="60"/>
      <c r="S586" s="60"/>
      <c r="T586" s="78">
        <f t="shared" si="50"/>
        <v>0</v>
      </c>
      <c r="U586" s="147"/>
      <c r="V586" s="77"/>
      <c r="W586" s="60"/>
      <c r="X586" s="60"/>
      <c r="Y586" s="60"/>
      <c r="Z586" s="60"/>
      <c r="AA586" s="78">
        <f t="shared" si="51"/>
        <v>0</v>
      </c>
      <c r="AB586" s="147"/>
      <c r="AC586" s="77"/>
      <c r="AD586" s="60"/>
      <c r="AE586" s="60"/>
      <c r="AF586" s="60"/>
      <c r="AG586" s="60"/>
      <c r="AH586" s="78">
        <f t="shared" si="52"/>
        <v>0</v>
      </c>
      <c r="AI586" s="147"/>
      <c r="AJ586" s="77"/>
      <c r="AK586" s="60"/>
      <c r="AL586" s="60"/>
      <c r="AM586" s="60"/>
      <c r="AN586" s="60"/>
      <c r="AO586" s="78">
        <f t="shared" si="53"/>
        <v>0</v>
      </c>
    </row>
    <row r="587" spans="1:41" x14ac:dyDescent="0.25">
      <c r="A587" s="70"/>
      <c r="B587" s="58"/>
      <c r="C587" s="58"/>
      <c r="D587" s="58"/>
      <c r="E587" s="58"/>
      <c r="F587" s="72">
        <f t="shared" si="48"/>
        <v>0</v>
      </c>
      <c r="G587" s="151"/>
      <c r="H587" s="77"/>
      <c r="I587" s="60"/>
      <c r="J587" s="60"/>
      <c r="K587" s="60"/>
      <c r="L587" s="60"/>
      <c r="M587" s="78">
        <f t="shared" si="49"/>
        <v>0</v>
      </c>
      <c r="N587" s="147"/>
      <c r="O587" s="77"/>
      <c r="P587" s="60"/>
      <c r="Q587" s="60"/>
      <c r="R587" s="60"/>
      <c r="S587" s="60"/>
      <c r="T587" s="78">
        <f t="shared" si="50"/>
        <v>0</v>
      </c>
      <c r="U587" s="147"/>
      <c r="V587" s="77"/>
      <c r="W587" s="60"/>
      <c r="X587" s="60"/>
      <c r="Y587" s="60"/>
      <c r="Z587" s="60"/>
      <c r="AA587" s="78">
        <f t="shared" si="51"/>
        <v>0</v>
      </c>
      <c r="AB587" s="147"/>
      <c r="AC587" s="77"/>
      <c r="AD587" s="60"/>
      <c r="AE587" s="60"/>
      <c r="AF587" s="60"/>
      <c r="AG587" s="60"/>
      <c r="AH587" s="78">
        <f t="shared" si="52"/>
        <v>0</v>
      </c>
      <c r="AI587" s="147"/>
      <c r="AJ587" s="77"/>
      <c r="AK587" s="60"/>
      <c r="AL587" s="60"/>
      <c r="AM587" s="60"/>
      <c r="AN587" s="60"/>
      <c r="AO587" s="78">
        <f t="shared" si="53"/>
        <v>0</v>
      </c>
    </row>
    <row r="588" spans="1:41" x14ac:dyDescent="0.25">
      <c r="A588" s="70"/>
      <c r="B588" s="58"/>
      <c r="C588" s="58"/>
      <c r="D588" s="58"/>
      <c r="E588" s="58"/>
      <c r="F588" s="72">
        <f t="shared" si="48"/>
        <v>0</v>
      </c>
      <c r="G588" s="151"/>
      <c r="H588" s="77"/>
      <c r="I588" s="60"/>
      <c r="J588" s="60"/>
      <c r="K588" s="60"/>
      <c r="L588" s="60"/>
      <c r="M588" s="78">
        <f t="shared" si="49"/>
        <v>0</v>
      </c>
      <c r="N588" s="147"/>
      <c r="O588" s="77"/>
      <c r="P588" s="60"/>
      <c r="Q588" s="60"/>
      <c r="R588" s="60"/>
      <c r="S588" s="60"/>
      <c r="T588" s="78">
        <f t="shared" si="50"/>
        <v>0</v>
      </c>
      <c r="U588" s="147"/>
      <c r="V588" s="77"/>
      <c r="W588" s="60"/>
      <c r="X588" s="60"/>
      <c r="Y588" s="60"/>
      <c r="Z588" s="60"/>
      <c r="AA588" s="78">
        <f t="shared" si="51"/>
        <v>0</v>
      </c>
      <c r="AB588" s="147"/>
      <c r="AC588" s="77"/>
      <c r="AD588" s="60"/>
      <c r="AE588" s="60"/>
      <c r="AF588" s="60"/>
      <c r="AG588" s="60"/>
      <c r="AH588" s="78">
        <f t="shared" si="52"/>
        <v>0</v>
      </c>
      <c r="AI588" s="147"/>
      <c r="AJ588" s="77"/>
      <c r="AK588" s="60"/>
      <c r="AL588" s="60"/>
      <c r="AM588" s="60"/>
      <c r="AN588" s="60"/>
      <c r="AO588" s="78">
        <f t="shared" si="53"/>
        <v>0</v>
      </c>
    </row>
    <row r="589" spans="1:41" x14ac:dyDescent="0.25">
      <c r="A589" s="70"/>
      <c r="B589" s="58"/>
      <c r="C589" s="58"/>
      <c r="D589" s="58"/>
      <c r="E589" s="58"/>
      <c r="F589" s="72">
        <f t="shared" ref="F589:F652" si="54">SUM(D589:E589)</f>
        <v>0</v>
      </c>
      <c r="G589" s="151"/>
      <c r="H589" s="77"/>
      <c r="I589" s="60"/>
      <c r="J589" s="60"/>
      <c r="K589" s="60"/>
      <c r="L589" s="60"/>
      <c r="M589" s="78">
        <f t="shared" ref="M589:M652" si="55">SUM(K589:L589)</f>
        <v>0</v>
      </c>
      <c r="N589" s="147"/>
      <c r="O589" s="77"/>
      <c r="P589" s="60"/>
      <c r="Q589" s="60"/>
      <c r="R589" s="60"/>
      <c r="S589" s="60"/>
      <c r="T589" s="78">
        <f t="shared" ref="T589:T652" si="56">SUM(R589:S589)</f>
        <v>0</v>
      </c>
      <c r="U589" s="147"/>
      <c r="V589" s="77"/>
      <c r="W589" s="60"/>
      <c r="X589" s="60"/>
      <c r="Y589" s="60"/>
      <c r="Z589" s="60"/>
      <c r="AA589" s="78">
        <f t="shared" ref="AA589:AA652" si="57">SUM(Y589:Z589)</f>
        <v>0</v>
      </c>
      <c r="AB589" s="147"/>
      <c r="AC589" s="77"/>
      <c r="AD589" s="60"/>
      <c r="AE589" s="60"/>
      <c r="AF589" s="60"/>
      <c r="AG589" s="60"/>
      <c r="AH589" s="78">
        <f t="shared" ref="AH589:AH652" si="58">SUM(AF589:AG589)</f>
        <v>0</v>
      </c>
      <c r="AI589" s="147"/>
      <c r="AJ589" s="77"/>
      <c r="AK589" s="60"/>
      <c r="AL589" s="60"/>
      <c r="AM589" s="60"/>
      <c r="AN589" s="60"/>
      <c r="AO589" s="78">
        <f t="shared" ref="AO589:AO652" si="59">SUM(AM589:AN589)</f>
        <v>0</v>
      </c>
    </row>
    <row r="590" spans="1:41" x14ac:dyDescent="0.25">
      <c r="A590" s="70"/>
      <c r="B590" s="58"/>
      <c r="C590" s="58"/>
      <c r="D590" s="58"/>
      <c r="E590" s="58"/>
      <c r="F590" s="72">
        <f t="shared" si="54"/>
        <v>0</v>
      </c>
      <c r="G590" s="151"/>
      <c r="H590" s="77"/>
      <c r="I590" s="60"/>
      <c r="J590" s="60"/>
      <c r="K590" s="60"/>
      <c r="L590" s="60"/>
      <c r="M590" s="78">
        <f t="shared" si="55"/>
        <v>0</v>
      </c>
      <c r="N590" s="147"/>
      <c r="O590" s="77"/>
      <c r="P590" s="60"/>
      <c r="Q590" s="60"/>
      <c r="R590" s="60"/>
      <c r="S590" s="60"/>
      <c r="T590" s="78">
        <f t="shared" si="56"/>
        <v>0</v>
      </c>
      <c r="U590" s="147"/>
      <c r="V590" s="77"/>
      <c r="W590" s="60"/>
      <c r="X590" s="60"/>
      <c r="Y590" s="60"/>
      <c r="Z590" s="60"/>
      <c r="AA590" s="78">
        <f t="shared" si="57"/>
        <v>0</v>
      </c>
      <c r="AB590" s="147"/>
      <c r="AC590" s="77"/>
      <c r="AD590" s="60"/>
      <c r="AE590" s="60"/>
      <c r="AF590" s="60"/>
      <c r="AG590" s="60"/>
      <c r="AH590" s="78">
        <f t="shared" si="58"/>
        <v>0</v>
      </c>
      <c r="AI590" s="147"/>
      <c r="AJ590" s="77"/>
      <c r="AK590" s="60"/>
      <c r="AL590" s="60"/>
      <c r="AM590" s="60"/>
      <c r="AN590" s="60"/>
      <c r="AO590" s="78">
        <f t="shared" si="59"/>
        <v>0</v>
      </c>
    </row>
    <row r="591" spans="1:41" x14ac:dyDescent="0.25">
      <c r="A591" s="70"/>
      <c r="B591" s="58"/>
      <c r="C591" s="58"/>
      <c r="D591" s="58"/>
      <c r="E591" s="58"/>
      <c r="F591" s="72">
        <f t="shared" si="54"/>
        <v>0</v>
      </c>
      <c r="G591" s="151"/>
      <c r="H591" s="77"/>
      <c r="I591" s="60"/>
      <c r="J591" s="60"/>
      <c r="K591" s="60"/>
      <c r="L591" s="60"/>
      <c r="M591" s="78">
        <f t="shared" si="55"/>
        <v>0</v>
      </c>
      <c r="N591" s="147"/>
      <c r="O591" s="77"/>
      <c r="P591" s="60"/>
      <c r="Q591" s="60"/>
      <c r="R591" s="60"/>
      <c r="S591" s="60"/>
      <c r="T591" s="78">
        <f t="shared" si="56"/>
        <v>0</v>
      </c>
      <c r="U591" s="147"/>
      <c r="V591" s="77"/>
      <c r="W591" s="60"/>
      <c r="X591" s="60"/>
      <c r="Y591" s="60"/>
      <c r="Z591" s="60"/>
      <c r="AA591" s="78">
        <f t="shared" si="57"/>
        <v>0</v>
      </c>
      <c r="AB591" s="147"/>
      <c r="AC591" s="77"/>
      <c r="AD591" s="60"/>
      <c r="AE591" s="60"/>
      <c r="AF591" s="60"/>
      <c r="AG591" s="60"/>
      <c r="AH591" s="78">
        <f t="shared" si="58"/>
        <v>0</v>
      </c>
      <c r="AI591" s="147"/>
      <c r="AJ591" s="77"/>
      <c r="AK591" s="60"/>
      <c r="AL591" s="60"/>
      <c r="AM591" s="60"/>
      <c r="AN591" s="60"/>
      <c r="AO591" s="78">
        <f t="shared" si="59"/>
        <v>0</v>
      </c>
    </row>
    <row r="592" spans="1:41" x14ac:dyDescent="0.25">
      <c r="A592" s="70"/>
      <c r="B592" s="58"/>
      <c r="C592" s="58"/>
      <c r="D592" s="58"/>
      <c r="E592" s="58"/>
      <c r="F592" s="72">
        <f t="shared" si="54"/>
        <v>0</v>
      </c>
      <c r="G592" s="151"/>
      <c r="H592" s="77"/>
      <c r="I592" s="60"/>
      <c r="J592" s="60"/>
      <c r="K592" s="60"/>
      <c r="L592" s="60"/>
      <c r="M592" s="78">
        <f t="shared" si="55"/>
        <v>0</v>
      </c>
      <c r="N592" s="147"/>
      <c r="O592" s="77"/>
      <c r="P592" s="60"/>
      <c r="Q592" s="60"/>
      <c r="R592" s="60"/>
      <c r="S592" s="60"/>
      <c r="T592" s="78">
        <f t="shared" si="56"/>
        <v>0</v>
      </c>
      <c r="U592" s="147"/>
      <c r="V592" s="77"/>
      <c r="W592" s="60"/>
      <c r="X592" s="60"/>
      <c r="Y592" s="60"/>
      <c r="Z592" s="60"/>
      <c r="AA592" s="78">
        <f t="shared" si="57"/>
        <v>0</v>
      </c>
      <c r="AB592" s="147"/>
      <c r="AC592" s="77"/>
      <c r="AD592" s="60"/>
      <c r="AE592" s="60"/>
      <c r="AF592" s="60"/>
      <c r="AG592" s="60"/>
      <c r="AH592" s="78">
        <f t="shared" si="58"/>
        <v>0</v>
      </c>
      <c r="AI592" s="147"/>
      <c r="AJ592" s="77"/>
      <c r="AK592" s="60"/>
      <c r="AL592" s="60"/>
      <c r="AM592" s="60"/>
      <c r="AN592" s="60"/>
      <c r="AO592" s="78">
        <f t="shared" si="59"/>
        <v>0</v>
      </c>
    </row>
    <row r="593" spans="1:41" x14ac:dyDescent="0.25">
      <c r="A593" s="70"/>
      <c r="B593" s="58"/>
      <c r="C593" s="58"/>
      <c r="D593" s="58"/>
      <c r="E593" s="58"/>
      <c r="F593" s="72">
        <f t="shared" si="54"/>
        <v>0</v>
      </c>
      <c r="G593" s="151"/>
      <c r="H593" s="77"/>
      <c r="I593" s="60"/>
      <c r="J593" s="60"/>
      <c r="K593" s="60"/>
      <c r="L593" s="60"/>
      <c r="M593" s="78">
        <f t="shared" si="55"/>
        <v>0</v>
      </c>
      <c r="N593" s="147"/>
      <c r="O593" s="77"/>
      <c r="P593" s="60"/>
      <c r="Q593" s="60"/>
      <c r="R593" s="60"/>
      <c r="S593" s="60"/>
      <c r="T593" s="78">
        <f t="shared" si="56"/>
        <v>0</v>
      </c>
      <c r="U593" s="147"/>
      <c r="V593" s="77"/>
      <c r="W593" s="60"/>
      <c r="X593" s="60"/>
      <c r="Y593" s="60"/>
      <c r="Z593" s="60"/>
      <c r="AA593" s="78">
        <f t="shared" si="57"/>
        <v>0</v>
      </c>
      <c r="AB593" s="147"/>
      <c r="AC593" s="77"/>
      <c r="AD593" s="60"/>
      <c r="AE593" s="60"/>
      <c r="AF593" s="60"/>
      <c r="AG593" s="60"/>
      <c r="AH593" s="78">
        <f t="shared" si="58"/>
        <v>0</v>
      </c>
      <c r="AI593" s="147"/>
      <c r="AJ593" s="77"/>
      <c r="AK593" s="60"/>
      <c r="AL593" s="60"/>
      <c r="AM593" s="60"/>
      <c r="AN593" s="60"/>
      <c r="AO593" s="78">
        <f t="shared" si="59"/>
        <v>0</v>
      </c>
    </row>
    <row r="594" spans="1:41" x14ac:dyDescent="0.25">
      <c r="A594" s="70"/>
      <c r="B594" s="58"/>
      <c r="C594" s="58"/>
      <c r="D594" s="58"/>
      <c r="E594" s="58"/>
      <c r="F594" s="72">
        <f t="shared" si="54"/>
        <v>0</v>
      </c>
      <c r="G594" s="151"/>
      <c r="H594" s="77"/>
      <c r="I594" s="60"/>
      <c r="J594" s="60"/>
      <c r="K594" s="60"/>
      <c r="L594" s="60"/>
      <c r="M594" s="78">
        <f t="shared" si="55"/>
        <v>0</v>
      </c>
      <c r="N594" s="147"/>
      <c r="O594" s="77"/>
      <c r="P594" s="60"/>
      <c r="Q594" s="60"/>
      <c r="R594" s="60"/>
      <c r="S594" s="60"/>
      <c r="T594" s="78">
        <f t="shared" si="56"/>
        <v>0</v>
      </c>
      <c r="U594" s="147"/>
      <c r="V594" s="77"/>
      <c r="W594" s="60"/>
      <c r="X594" s="60"/>
      <c r="Y594" s="60"/>
      <c r="Z594" s="60"/>
      <c r="AA594" s="78">
        <f t="shared" si="57"/>
        <v>0</v>
      </c>
      <c r="AB594" s="147"/>
      <c r="AC594" s="77"/>
      <c r="AD594" s="60"/>
      <c r="AE594" s="60"/>
      <c r="AF594" s="60"/>
      <c r="AG594" s="60"/>
      <c r="AH594" s="78">
        <f t="shared" si="58"/>
        <v>0</v>
      </c>
      <c r="AI594" s="147"/>
      <c r="AJ594" s="77"/>
      <c r="AK594" s="60"/>
      <c r="AL594" s="60"/>
      <c r="AM594" s="60"/>
      <c r="AN594" s="60"/>
      <c r="AO594" s="78">
        <f t="shared" si="59"/>
        <v>0</v>
      </c>
    </row>
    <row r="595" spans="1:41" x14ac:dyDescent="0.25">
      <c r="A595" s="70"/>
      <c r="B595" s="58"/>
      <c r="C595" s="58"/>
      <c r="D595" s="58"/>
      <c r="E595" s="58"/>
      <c r="F595" s="72">
        <f t="shared" si="54"/>
        <v>0</v>
      </c>
      <c r="G595" s="151"/>
      <c r="H595" s="77"/>
      <c r="I595" s="60"/>
      <c r="J595" s="60"/>
      <c r="K595" s="60"/>
      <c r="L595" s="60"/>
      <c r="M595" s="78">
        <f t="shared" si="55"/>
        <v>0</v>
      </c>
      <c r="N595" s="147"/>
      <c r="O595" s="77"/>
      <c r="P595" s="60"/>
      <c r="Q595" s="60"/>
      <c r="R595" s="60"/>
      <c r="S595" s="60"/>
      <c r="T595" s="78">
        <f t="shared" si="56"/>
        <v>0</v>
      </c>
      <c r="U595" s="147"/>
      <c r="V595" s="77"/>
      <c r="W595" s="60"/>
      <c r="X595" s="60"/>
      <c r="Y595" s="60"/>
      <c r="Z595" s="60"/>
      <c r="AA595" s="78">
        <f t="shared" si="57"/>
        <v>0</v>
      </c>
      <c r="AB595" s="147"/>
      <c r="AC595" s="77"/>
      <c r="AD595" s="60"/>
      <c r="AE595" s="60"/>
      <c r="AF595" s="60"/>
      <c r="AG595" s="60"/>
      <c r="AH595" s="78">
        <f t="shared" si="58"/>
        <v>0</v>
      </c>
      <c r="AI595" s="147"/>
      <c r="AJ595" s="77"/>
      <c r="AK595" s="60"/>
      <c r="AL595" s="60"/>
      <c r="AM595" s="60"/>
      <c r="AN595" s="60"/>
      <c r="AO595" s="78">
        <f t="shared" si="59"/>
        <v>0</v>
      </c>
    </row>
    <row r="596" spans="1:41" x14ac:dyDescent="0.25">
      <c r="A596" s="70"/>
      <c r="B596" s="58"/>
      <c r="C596" s="58"/>
      <c r="D596" s="58"/>
      <c r="E596" s="58"/>
      <c r="F596" s="72">
        <f t="shared" si="54"/>
        <v>0</v>
      </c>
      <c r="G596" s="151"/>
      <c r="H596" s="77"/>
      <c r="I596" s="60"/>
      <c r="J596" s="60"/>
      <c r="K596" s="60"/>
      <c r="L596" s="60"/>
      <c r="M596" s="78">
        <f t="shared" si="55"/>
        <v>0</v>
      </c>
      <c r="N596" s="147"/>
      <c r="O596" s="77"/>
      <c r="P596" s="60"/>
      <c r="Q596" s="60"/>
      <c r="R596" s="60"/>
      <c r="S596" s="60"/>
      <c r="T596" s="78">
        <f t="shared" si="56"/>
        <v>0</v>
      </c>
      <c r="U596" s="147"/>
      <c r="V596" s="77"/>
      <c r="W596" s="60"/>
      <c r="X596" s="60"/>
      <c r="Y596" s="60"/>
      <c r="Z596" s="60"/>
      <c r="AA596" s="78">
        <f t="shared" si="57"/>
        <v>0</v>
      </c>
      <c r="AB596" s="147"/>
      <c r="AC596" s="77"/>
      <c r="AD596" s="60"/>
      <c r="AE596" s="60"/>
      <c r="AF596" s="60"/>
      <c r="AG596" s="60"/>
      <c r="AH596" s="78">
        <f t="shared" si="58"/>
        <v>0</v>
      </c>
      <c r="AI596" s="147"/>
      <c r="AJ596" s="77"/>
      <c r="AK596" s="60"/>
      <c r="AL596" s="60"/>
      <c r="AM596" s="60"/>
      <c r="AN596" s="60"/>
      <c r="AO596" s="78">
        <f t="shared" si="59"/>
        <v>0</v>
      </c>
    </row>
    <row r="597" spans="1:41" x14ac:dyDescent="0.25">
      <c r="A597" s="70"/>
      <c r="B597" s="58"/>
      <c r="C597" s="58"/>
      <c r="D597" s="58"/>
      <c r="E597" s="58"/>
      <c r="F597" s="72">
        <f t="shared" si="54"/>
        <v>0</v>
      </c>
      <c r="G597" s="151"/>
      <c r="H597" s="77"/>
      <c r="I597" s="60"/>
      <c r="J597" s="60"/>
      <c r="K597" s="60"/>
      <c r="L597" s="60"/>
      <c r="M597" s="78">
        <f t="shared" si="55"/>
        <v>0</v>
      </c>
      <c r="N597" s="147"/>
      <c r="O597" s="77"/>
      <c r="P597" s="60"/>
      <c r="Q597" s="60"/>
      <c r="R597" s="60"/>
      <c r="S597" s="60"/>
      <c r="T597" s="78">
        <f t="shared" si="56"/>
        <v>0</v>
      </c>
      <c r="U597" s="147"/>
      <c r="V597" s="77"/>
      <c r="W597" s="60"/>
      <c r="X597" s="60"/>
      <c r="Y597" s="60"/>
      <c r="Z597" s="60"/>
      <c r="AA597" s="78">
        <f t="shared" si="57"/>
        <v>0</v>
      </c>
      <c r="AB597" s="147"/>
      <c r="AC597" s="77"/>
      <c r="AD597" s="60"/>
      <c r="AE597" s="60"/>
      <c r="AF597" s="60"/>
      <c r="AG597" s="60"/>
      <c r="AH597" s="78">
        <f t="shared" si="58"/>
        <v>0</v>
      </c>
      <c r="AI597" s="147"/>
      <c r="AJ597" s="77"/>
      <c r="AK597" s="60"/>
      <c r="AL597" s="60"/>
      <c r="AM597" s="60"/>
      <c r="AN597" s="60"/>
      <c r="AO597" s="78">
        <f t="shared" si="59"/>
        <v>0</v>
      </c>
    </row>
    <row r="598" spans="1:41" x14ac:dyDescent="0.25">
      <c r="A598" s="70"/>
      <c r="B598" s="58"/>
      <c r="C598" s="58"/>
      <c r="D598" s="58"/>
      <c r="E598" s="58"/>
      <c r="F598" s="72">
        <f t="shared" si="54"/>
        <v>0</v>
      </c>
      <c r="G598" s="151"/>
      <c r="H598" s="77"/>
      <c r="I598" s="60"/>
      <c r="J598" s="60"/>
      <c r="K598" s="60"/>
      <c r="L598" s="60"/>
      <c r="M598" s="78">
        <f t="shared" si="55"/>
        <v>0</v>
      </c>
      <c r="N598" s="147"/>
      <c r="O598" s="77"/>
      <c r="P598" s="60"/>
      <c r="Q598" s="60"/>
      <c r="R598" s="60"/>
      <c r="S598" s="60"/>
      <c r="T598" s="78">
        <f t="shared" si="56"/>
        <v>0</v>
      </c>
      <c r="U598" s="147"/>
      <c r="V598" s="77"/>
      <c r="W598" s="60"/>
      <c r="X598" s="60"/>
      <c r="Y598" s="60"/>
      <c r="Z598" s="60"/>
      <c r="AA598" s="78">
        <f t="shared" si="57"/>
        <v>0</v>
      </c>
      <c r="AB598" s="147"/>
      <c r="AC598" s="77"/>
      <c r="AD598" s="60"/>
      <c r="AE598" s="60"/>
      <c r="AF598" s="60"/>
      <c r="AG598" s="60"/>
      <c r="AH598" s="78">
        <f t="shared" si="58"/>
        <v>0</v>
      </c>
      <c r="AI598" s="147"/>
      <c r="AJ598" s="77"/>
      <c r="AK598" s="60"/>
      <c r="AL598" s="60"/>
      <c r="AM598" s="60"/>
      <c r="AN598" s="60"/>
      <c r="AO598" s="78">
        <f t="shared" si="59"/>
        <v>0</v>
      </c>
    </row>
    <row r="599" spans="1:41" x14ac:dyDescent="0.25">
      <c r="A599" s="70"/>
      <c r="B599" s="58"/>
      <c r="C599" s="58"/>
      <c r="D599" s="58"/>
      <c r="E599" s="58"/>
      <c r="F599" s="72">
        <f t="shared" si="54"/>
        <v>0</v>
      </c>
      <c r="G599" s="151"/>
      <c r="H599" s="77"/>
      <c r="I599" s="60"/>
      <c r="J599" s="60"/>
      <c r="K599" s="60"/>
      <c r="L599" s="60"/>
      <c r="M599" s="78">
        <f t="shared" si="55"/>
        <v>0</v>
      </c>
      <c r="N599" s="147"/>
      <c r="O599" s="77"/>
      <c r="P599" s="60"/>
      <c r="Q599" s="60"/>
      <c r="R599" s="60"/>
      <c r="S599" s="60"/>
      <c r="T599" s="78">
        <f t="shared" si="56"/>
        <v>0</v>
      </c>
      <c r="U599" s="147"/>
      <c r="V599" s="77"/>
      <c r="W599" s="60"/>
      <c r="X599" s="60"/>
      <c r="Y599" s="60"/>
      <c r="Z599" s="60"/>
      <c r="AA599" s="78">
        <f t="shared" si="57"/>
        <v>0</v>
      </c>
      <c r="AB599" s="147"/>
      <c r="AC599" s="77"/>
      <c r="AD599" s="60"/>
      <c r="AE599" s="60"/>
      <c r="AF599" s="60"/>
      <c r="AG599" s="60"/>
      <c r="AH599" s="78">
        <f t="shared" si="58"/>
        <v>0</v>
      </c>
      <c r="AI599" s="147"/>
      <c r="AJ599" s="77"/>
      <c r="AK599" s="60"/>
      <c r="AL599" s="60"/>
      <c r="AM599" s="60"/>
      <c r="AN599" s="60"/>
      <c r="AO599" s="78">
        <f t="shared" si="59"/>
        <v>0</v>
      </c>
    </row>
    <row r="600" spans="1:41" x14ac:dyDescent="0.25">
      <c r="A600" s="70"/>
      <c r="B600" s="58"/>
      <c r="C600" s="58"/>
      <c r="D600" s="58"/>
      <c r="E600" s="58"/>
      <c r="F600" s="72">
        <f t="shared" si="54"/>
        <v>0</v>
      </c>
      <c r="G600" s="151"/>
      <c r="H600" s="77"/>
      <c r="I600" s="60"/>
      <c r="J600" s="60"/>
      <c r="K600" s="60"/>
      <c r="L600" s="60"/>
      <c r="M600" s="78">
        <f t="shared" si="55"/>
        <v>0</v>
      </c>
      <c r="N600" s="147"/>
      <c r="O600" s="77"/>
      <c r="P600" s="60"/>
      <c r="Q600" s="60"/>
      <c r="R600" s="60"/>
      <c r="S600" s="60"/>
      <c r="T600" s="78">
        <f t="shared" si="56"/>
        <v>0</v>
      </c>
      <c r="U600" s="147"/>
      <c r="V600" s="77"/>
      <c r="W600" s="60"/>
      <c r="X600" s="60"/>
      <c r="Y600" s="60"/>
      <c r="Z600" s="60"/>
      <c r="AA600" s="78">
        <f t="shared" si="57"/>
        <v>0</v>
      </c>
      <c r="AB600" s="147"/>
      <c r="AC600" s="77"/>
      <c r="AD600" s="60"/>
      <c r="AE600" s="60"/>
      <c r="AF600" s="60"/>
      <c r="AG600" s="60"/>
      <c r="AH600" s="78">
        <f t="shared" si="58"/>
        <v>0</v>
      </c>
      <c r="AI600" s="147"/>
      <c r="AJ600" s="77"/>
      <c r="AK600" s="60"/>
      <c r="AL600" s="60"/>
      <c r="AM600" s="60"/>
      <c r="AN600" s="60"/>
      <c r="AO600" s="78">
        <f t="shared" si="59"/>
        <v>0</v>
      </c>
    </row>
    <row r="601" spans="1:41" x14ac:dyDescent="0.25">
      <c r="A601" s="70"/>
      <c r="B601" s="58"/>
      <c r="C601" s="58"/>
      <c r="D601" s="58"/>
      <c r="E601" s="58"/>
      <c r="F601" s="72">
        <f t="shared" si="54"/>
        <v>0</v>
      </c>
      <c r="G601" s="151"/>
      <c r="H601" s="77"/>
      <c r="I601" s="60"/>
      <c r="J601" s="60"/>
      <c r="K601" s="60"/>
      <c r="L601" s="60"/>
      <c r="M601" s="78">
        <f t="shared" si="55"/>
        <v>0</v>
      </c>
      <c r="N601" s="147"/>
      <c r="O601" s="77"/>
      <c r="P601" s="60"/>
      <c r="Q601" s="60"/>
      <c r="R601" s="60"/>
      <c r="S601" s="60"/>
      <c r="T601" s="78">
        <f t="shared" si="56"/>
        <v>0</v>
      </c>
      <c r="U601" s="147"/>
      <c r="V601" s="77"/>
      <c r="W601" s="60"/>
      <c r="X601" s="60"/>
      <c r="Y601" s="60"/>
      <c r="Z601" s="60"/>
      <c r="AA601" s="78">
        <f t="shared" si="57"/>
        <v>0</v>
      </c>
      <c r="AB601" s="147"/>
      <c r="AC601" s="77"/>
      <c r="AD601" s="60"/>
      <c r="AE601" s="60"/>
      <c r="AF601" s="60"/>
      <c r="AG601" s="60"/>
      <c r="AH601" s="78">
        <f t="shared" si="58"/>
        <v>0</v>
      </c>
      <c r="AI601" s="147"/>
      <c r="AJ601" s="77"/>
      <c r="AK601" s="60"/>
      <c r="AL601" s="60"/>
      <c r="AM601" s="60"/>
      <c r="AN601" s="60"/>
      <c r="AO601" s="78">
        <f t="shared" si="59"/>
        <v>0</v>
      </c>
    </row>
    <row r="602" spans="1:41" x14ac:dyDescent="0.25">
      <c r="A602" s="70"/>
      <c r="B602" s="58"/>
      <c r="C602" s="58"/>
      <c r="D602" s="58"/>
      <c r="E602" s="58"/>
      <c r="F602" s="72">
        <f t="shared" si="54"/>
        <v>0</v>
      </c>
      <c r="G602" s="151"/>
      <c r="H602" s="77"/>
      <c r="I602" s="60"/>
      <c r="J602" s="60"/>
      <c r="K602" s="60"/>
      <c r="L602" s="60"/>
      <c r="M602" s="78">
        <f t="shared" si="55"/>
        <v>0</v>
      </c>
      <c r="N602" s="147"/>
      <c r="O602" s="77"/>
      <c r="P602" s="60"/>
      <c r="Q602" s="60"/>
      <c r="R602" s="60"/>
      <c r="S602" s="60"/>
      <c r="T602" s="78">
        <f t="shared" si="56"/>
        <v>0</v>
      </c>
      <c r="U602" s="147"/>
      <c r="V602" s="77"/>
      <c r="W602" s="60"/>
      <c r="X602" s="60"/>
      <c r="Y602" s="60"/>
      <c r="Z602" s="60"/>
      <c r="AA602" s="78">
        <f t="shared" si="57"/>
        <v>0</v>
      </c>
      <c r="AB602" s="147"/>
      <c r="AC602" s="77"/>
      <c r="AD602" s="60"/>
      <c r="AE602" s="60"/>
      <c r="AF602" s="60"/>
      <c r="AG602" s="60"/>
      <c r="AH602" s="78">
        <f t="shared" si="58"/>
        <v>0</v>
      </c>
      <c r="AI602" s="147"/>
      <c r="AJ602" s="77"/>
      <c r="AK602" s="60"/>
      <c r="AL602" s="60"/>
      <c r="AM602" s="60"/>
      <c r="AN602" s="60"/>
      <c r="AO602" s="78">
        <f t="shared" si="59"/>
        <v>0</v>
      </c>
    </row>
    <row r="603" spans="1:41" x14ac:dyDescent="0.25">
      <c r="A603" s="70"/>
      <c r="B603" s="58"/>
      <c r="C603" s="58"/>
      <c r="D603" s="58"/>
      <c r="E603" s="58"/>
      <c r="F603" s="72">
        <f t="shared" si="54"/>
        <v>0</v>
      </c>
      <c r="G603" s="151"/>
      <c r="H603" s="77"/>
      <c r="I603" s="60"/>
      <c r="J603" s="60"/>
      <c r="K603" s="60"/>
      <c r="L603" s="60"/>
      <c r="M603" s="78">
        <f t="shared" si="55"/>
        <v>0</v>
      </c>
      <c r="N603" s="147"/>
      <c r="O603" s="77"/>
      <c r="P603" s="60"/>
      <c r="Q603" s="60"/>
      <c r="R603" s="60"/>
      <c r="S603" s="60"/>
      <c r="T603" s="78">
        <f t="shared" si="56"/>
        <v>0</v>
      </c>
      <c r="U603" s="147"/>
      <c r="V603" s="77"/>
      <c r="W603" s="60"/>
      <c r="X603" s="60"/>
      <c r="Y603" s="60"/>
      <c r="Z603" s="60"/>
      <c r="AA603" s="78">
        <f t="shared" si="57"/>
        <v>0</v>
      </c>
      <c r="AB603" s="147"/>
      <c r="AC603" s="77"/>
      <c r="AD603" s="60"/>
      <c r="AE603" s="60"/>
      <c r="AF603" s="60"/>
      <c r="AG603" s="60"/>
      <c r="AH603" s="78">
        <f t="shared" si="58"/>
        <v>0</v>
      </c>
      <c r="AI603" s="147"/>
      <c r="AJ603" s="77"/>
      <c r="AK603" s="60"/>
      <c r="AL603" s="60"/>
      <c r="AM603" s="60"/>
      <c r="AN603" s="60"/>
      <c r="AO603" s="78">
        <f t="shared" si="59"/>
        <v>0</v>
      </c>
    </row>
    <row r="604" spans="1:41" x14ac:dyDescent="0.25">
      <c r="A604" s="70"/>
      <c r="B604" s="58"/>
      <c r="C604" s="58"/>
      <c r="D604" s="58"/>
      <c r="E604" s="58"/>
      <c r="F604" s="72">
        <f t="shared" si="54"/>
        <v>0</v>
      </c>
      <c r="G604" s="151"/>
      <c r="H604" s="77"/>
      <c r="I604" s="60"/>
      <c r="J604" s="60"/>
      <c r="K604" s="60"/>
      <c r="L604" s="60"/>
      <c r="M604" s="78">
        <f t="shared" si="55"/>
        <v>0</v>
      </c>
      <c r="N604" s="147"/>
      <c r="O604" s="77"/>
      <c r="P604" s="60"/>
      <c r="Q604" s="60"/>
      <c r="R604" s="60"/>
      <c r="S604" s="60"/>
      <c r="T604" s="78">
        <f t="shared" si="56"/>
        <v>0</v>
      </c>
      <c r="U604" s="147"/>
      <c r="V604" s="77"/>
      <c r="W604" s="60"/>
      <c r="X604" s="60"/>
      <c r="Y604" s="60"/>
      <c r="Z604" s="60"/>
      <c r="AA604" s="78">
        <f t="shared" si="57"/>
        <v>0</v>
      </c>
      <c r="AB604" s="147"/>
      <c r="AC604" s="77"/>
      <c r="AD604" s="60"/>
      <c r="AE604" s="60"/>
      <c r="AF604" s="60"/>
      <c r="AG604" s="60"/>
      <c r="AH604" s="78">
        <f t="shared" si="58"/>
        <v>0</v>
      </c>
      <c r="AI604" s="147"/>
      <c r="AJ604" s="77"/>
      <c r="AK604" s="60"/>
      <c r="AL604" s="60"/>
      <c r="AM604" s="60"/>
      <c r="AN604" s="60"/>
      <c r="AO604" s="78">
        <f t="shared" si="59"/>
        <v>0</v>
      </c>
    </row>
    <row r="605" spans="1:41" x14ac:dyDescent="0.25">
      <c r="A605" s="70"/>
      <c r="B605" s="58"/>
      <c r="C605" s="58"/>
      <c r="D605" s="58"/>
      <c r="E605" s="58"/>
      <c r="F605" s="72">
        <f t="shared" si="54"/>
        <v>0</v>
      </c>
      <c r="G605" s="151"/>
      <c r="H605" s="77"/>
      <c r="I605" s="60"/>
      <c r="J605" s="60"/>
      <c r="K605" s="60"/>
      <c r="L605" s="60"/>
      <c r="M605" s="78">
        <f t="shared" si="55"/>
        <v>0</v>
      </c>
      <c r="N605" s="147"/>
      <c r="O605" s="77"/>
      <c r="P605" s="60"/>
      <c r="Q605" s="60"/>
      <c r="R605" s="60"/>
      <c r="S605" s="60"/>
      <c r="T605" s="78">
        <f t="shared" si="56"/>
        <v>0</v>
      </c>
      <c r="U605" s="147"/>
      <c r="V605" s="77"/>
      <c r="W605" s="60"/>
      <c r="X605" s="60"/>
      <c r="Y605" s="60"/>
      <c r="Z605" s="60"/>
      <c r="AA605" s="78">
        <f t="shared" si="57"/>
        <v>0</v>
      </c>
      <c r="AB605" s="147"/>
      <c r="AC605" s="77"/>
      <c r="AD605" s="60"/>
      <c r="AE605" s="60"/>
      <c r="AF605" s="60"/>
      <c r="AG605" s="60"/>
      <c r="AH605" s="78">
        <f t="shared" si="58"/>
        <v>0</v>
      </c>
      <c r="AI605" s="147"/>
      <c r="AJ605" s="77"/>
      <c r="AK605" s="60"/>
      <c r="AL605" s="60"/>
      <c r="AM605" s="60"/>
      <c r="AN605" s="60"/>
      <c r="AO605" s="78">
        <f t="shared" si="59"/>
        <v>0</v>
      </c>
    </row>
    <row r="606" spans="1:41" x14ac:dyDescent="0.25">
      <c r="A606" s="70"/>
      <c r="B606" s="58"/>
      <c r="C606" s="58"/>
      <c r="D606" s="58"/>
      <c r="E606" s="58"/>
      <c r="F606" s="72">
        <f t="shared" si="54"/>
        <v>0</v>
      </c>
      <c r="G606" s="151"/>
      <c r="H606" s="77"/>
      <c r="I606" s="60"/>
      <c r="J606" s="60"/>
      <c r="K606" s="60"/>
      <c r="L606" s="60"/>
      <c r="M606" s="78">
        <f t="shared" si="55"/>
        <v>0</v>
      </c>
      <c r="N606" s="147"/>
      <c r="O606" s="77"/>
      <c r="P606" s="60"/>
      <c r="Q606" s="60"/>
      <c r="R606" s="60"/>
      <c r="S606" s="60"/>
      <c r="T606" s="78">
        <f t="shared" si="56"/>
        <v>0</v>
      </c>
      <c r="U606" s="147"/>
      <c r="V606" s="77"/>
      <c r="W606" s="60"/>
      <c r="X606" s="60"/>
      <c r="Y606" s="60"/>
      <c r="Z606" s="60"/>
      <c r="AA606" s="78">
        <f t="shared" si="57"/>
        <v>0</v>
      </c>
      <c r="AB606" s="147"/>
      <c r="AC606" s="77"/>
      <c r="AD606" s="60"/>
      <c r="AE606" s="60"/>
      <c r="AF606" s="60"/>
      <c r="AG606" s="60"/>
      <c r="AH606" s="78">
        <f t="shared" si="58"/>
        <v>0</v>
      </c>
      <c r="AI606" s="147"/>
      <c r="AJ606" s="77"/>
      <c r="AK606" s="60"/>
      <c r="AL606" s="60"/>
      <c r="AM606" s="60"/>
      <c r="AN606" s="60"/>
      <c r="AO606" s="78">
        <f t="shared" si="59"/>
        <v>0</v>
      </c>
    </row>
    <row r="607" spans="1:41" x14ac:dyDescent="0.25">
      <c r="A607" s="70"/>
      <c r="B607" s="58"/>
      <c r="C607" s="58"/>
      <c r="D607" s="58"/>
      <c r="E607" s="58"/>
      <c r="F607" s="72">
        <f t="shared" si="54"/>
        <v>0</v>
      </c>
      <c r="G607" s="151"/>
      <c r="H607" s="77"/>
      <c r="I607" s="60"/>
      <c r="J607" s="60"/>
      <c r="K607" s="60"/>
      <c r="L607" s="60"/>
      <c r="M607" s="78">
        <f t="shared" si="55"/>
        <v>0</v>
      </c>
      <c r="N607" s="147"/>
      <c r="O607" s="77"/>
      <c r="P607" s="60"/>
      <c r="Q607" s="60"/>
      <c r="R607" s="60"/>
      <c r="S607" s="60"/>
      <c r="T607" s="78">
        <f t="shared" si="56"/>
        <v>0</v>
      </c>
      <c r="U607" s="147"/>
      <c r="V607" s="77"/>
      <c r="W607" s="60"/>
      <c r="X607" s="60"/>
      <c r="Y607" s="60"/>
      <c r="Z607" s="60"/>
      <c r="AA607" s="78">
        <f t="shared" si="57"/>
        <v>0</v>
      </c>
      <c r="AB607" s="147"/>
      <c r="AC607" s="77"/>
      <c r="AD607" s="60"/>
      <c r="AE607" s="60"/>
      <c r="AF607" s="60"/>
      <c r="AG607" s="60"/>
      <c r="AH607" s="78">
        <f t="shared" si="58"/>
        <v>0</v>
      </c>
      <c r="AI607" s="147"/>
      <c r="AJ607" s="77"/>
      <c r="AK607" s="60"/>
      <c r="AL607" s="60"/>
      <c r="AM607" s="60"/>
      <c r="AN607" s="60"/>
      <c r="AO607" s="78">
        <f t="shared" si="59"/>
        <v>0</v>
      </c>
    </row>
    <row r="608" spans="1:41" x14ac:dyDescent="0.25">
      <c r="A608" s="70"/>
      <c r="B608" s="58"/>
      <c r="C608" s="58"/>
      <c r="D608" s="58"/>
      <c r="E608" s="58"/>
      <c r="F608" s="72">
        <f t="shared" si="54"/>
        <v>0</v>
      </c>
      <c r="G608" s="151"/>
      <c r="H608" s="77"/>
      <c r="I608" s="60"/>
      <c r="J608" s="60"/>
      <c r="K608" s="60"/>
      <c r="L608" s="60"/>
      <c r="M608" s="78">
        <f t="shared" si="55"/>
        <v>0</v>
      </c>
      <c r="N608" s="147"/>
      <c r="O608" s="77"/>
      <c r="P608" s="60"/>
      <c r="Q608" s="60"/>
      <c r="R608" s="60"/>
      <c r="S608" s="60"/>
      <c r="T608" s="78">
        <f t="shared" si="56"/>
        <v>0</v>
      </c>
      <c r="U608" s="147"/>
      <c r="V608" s="77"/>
      <c r="W608" s="60"/>
      <c r="X608" s="60"/>
      <c r="Y608" s="60"/>
      <c r="Z608" s="60"/>
      <c r="AA608" s="78">
        <f t="shared" si="57"/>
        <v>0</v>
      </c>
      <c r="AB608" s="147"/>
      <c r="AC608" s="77"/>
      <c r="AD608" s="60"/>
      <c r="AE608" s="60"/>
      <c r="AF608" s="60"/>
      <c r="AG608" s="60"/>
      <c r="AH608" s="78">
        <f t="shared" si="58"/>
        <v>0</v>
      </c>
      <c r="AI608" s="147"/>
      <c r="AJ608" s="77"/>
      <c r="AK608" s="60"/>
      <c r="AL608" s="60"/>
      <c r="AM608" s="60"/>
      <c r="AN608" s="60"/>
      <c r="AO608" s="78">
        <f t="shared" si="59"/>
        <v>0</v>
      </c>
    </row>
    <row r="609" spans="1:41" x14ac:dyDescent="0.25">
      <c r="A609" s="70"/>
      <c r="B609" s="58"/>
      <c r="C609" s="58"/>
      <c r="D609" s="58"/>
      <c r="E609" s="58"/>
      <c r="F609" s="72">
        <f t="shared" si="54"/>
        <v>0</v>
      </c>
      <c r="G609" s="151"/>
      <c r="H609" s="77"/>
      <c r="I609" s="60"/>
      <c r="J609" s="60"/>
      <c r="K609" s="60"/>
      <c r="L609" s="60"/>
      <c r="M609" s="78">
        <f t="shared" si="55"/>
        <v>0</v>
      </c>
      <c r="N609" s="147"/>
      <c r="O609" s="77"/>
      <c r="P609" s="60"/>
      <c r="Q609" s="60"/>
      <c r="R609" s="60"/>
      <c r="S609" s="60"/>
      <c r="T609" s="78">
        <f t="shared" si="56"/>
        <v>0</v>
      </c>
      <c r="U609" s="147"/>
      <c r="V609" s="77"/>
      <c r="W609" s="60"/>
      <c r="X609" s="60"/>
      <c r="Y609" s="60"/>
      <c r="Z609" s="60"/>
      <c r="AA609" s="78">
        <f t="shared" si="57"/>
        <v>0</v>
      </c>
      <c r="AB609" s="147"/>
      <c r="AC609" s="77"/>
      <c r="AD609" s="60"/>
      <c r="AE609" s="60"/>
      <c r="AF609" s="60"/>
      <c r="AG609" s="60"/>
      <c r="AH609" s="78">
        <f t="shared" si="58"/>
        <v>0</v>
      </c>
      <c r="AI609" s="147"/>
      <c r="AJ609" s="77"/>
      <c r="AK609" s="60"/>
      <c r="AL609" s="60"/>
      <c r="AM609" s="60"/>
      <c r="AN609" s="60"/>
      <c r="AO609" s="78">
        <f t="shared" si="59"/>
        <v>0</v>
      </c>
    </row>
    <row r="610" spans="1:41" x14ac:dyDescent="0.25">
      <c r="A610" s="70"/>
      <c r="B610" s="58"/>
      <c r="C610" s="58"/>
      <c r="D610" s="58"/>
      <c r="E610" s="58"/>
      <c r="F610" s="72">
        <f t="shared" si="54"/>
        <v>0</v>
      </c>
      <c r="G610" s="151"/>
      <c r="H610" s="77"/>
      <c r="I610" s="60"/>
      <c r="J610" s="60"/>
      <c r="K610" s="60"/>
      <c r="L610" s="60"/>
      <c r="M610" s="78">
        <f t="shared" si="55"/>
        <v>0</v>
      </c>
      <c r="N610" s="147"/>
      <c r="O610" s="77"/>
      <c r="P610" s="60"/>
      <c r="Q610" s="60"/>
      <c r="R610" s="60"/>
      <c r="S610" s="60"/>
      <c r="T610" s="78">
        <f t="shared" si="56"/>
        <v>0</v>
      </c>
      <c r="U610" s="147"/>
      <c r="V610" s="77"/>
      <c r="W610" s="60"/>
      <c r="X610" s="60"/>
      <c r="Y610" s="60"/>
      <c r="Z610" s="60"/>
      <c r="AA610" s="78">
        <f t="shared" si="57"/>
        <v>0</v>
      </c>
      <c r="AB610" s="147"/>
      <c r="AC610" s="77"/>
      <c r="AD610" s="60"/>
      <c r="AE610" s="60"/>
      <c r="AF610" s="60"/>
      <c r="AG610" s="60"/>
      <c r="AH610" s="78">
        <f t="shared" si="58"/>
        <v>0</v>
      </c>
      <c r="AI610" s="147"/>
      <c r="AJ610" s="77"/>
      <c r="AK610" s="60"/>
      <c r="AL610" s="60"/>
      <c r="AM610" s="60"/>
      <c r="AN610" s="60"/>
      <c r="AO610" s="78">
        <f t="shared" si="59"/>
        <v>0</v>
      </c>
    </row>
    <row r="611" spans="1:41" x14ac:dyDescent="0.25">
      <c r="A611" s="70"/>
      <c r="B611" s="58"/>
      <c r="C611" s="58"/>
      <c r="D611" s="58"/>
      <c r="E611" s="58"/>
      <c r="F611" s="72">
        <f t="shared" si="54"/>
        <v>0</v>
      </c>
      <c r="G611" s="151"/>
      <c r="H611" s="77"/>
      <c r="I611" s="60"/>
      <c r="J611" s="60"/>
      <c r="K611" s="60"/>
      <c r="L611" s="60"/>
      <c r="M611" s="78">
        <f t="shared" si="55"/>
        <v>0</v>
      </c>
      <c r="N611" s="147"/>
      <c r="O611" s="77"/>
      <c r="P611" s="60"/>
      <c r="Q611" s="60"/>
      <c r="R611" s="60"/>
      <c r="S611" s="60"/>
      <c r="T611" s="78">
        <f t="shared" si="56"/>
        <v>0</v>
      </c>
      <c r="U611" s="147"/>
      <c r="V611" s="77"/>
      <c r="W611" s="60"/>
      <c r="X611" s="60"/>
      <c r="Y611" s="60"/>
      <c r="Z611" s="60"/>
      <c r="AA611" s="78">
        <f t="shared" si="57"/>
        <v>0</v>
      </c>
      <c r="AB611" s="147"/>
      <c r="AC611" s="77"/>
      <c r="AD611" s="60"/>
      <c r="AE611" s="60"/>
      <c r="AF611" s="60"/>
      <c r="AG611" s="60"/>
      <c r="AH611" s="78">
        <f t="shared" si="58"/>
        <v>0</v>
      </c>
      <c r="AI611" s="147"/>
      <c r="AJ611" s="77"/>
      <c r="AK611" s="60"/>
      <c r="AL611" s="60"/>
      <c r="AM611" s="60"/>
      <c r="AN611" s="60"/>
      <c r="AO611" s="78">
        <f t="shared" si="59"/>
        <v>0</v>
      </c>
    </row>
    <row r="612" spans="1:41" x14ac:dyDescent="0.25">
      <c r="A612" s="70"/>
      <c r="B612" s="58"/>
      <c r="C612" s="58"/>
      <c r="D612" s="58"/>
      <c r="E612" s="58"/>
      <c r="F612" s="72">
        <f t="shared" si="54"/>
        <v>0</v>
      </c>
      <c r="G612" s="151"/>
      <c r="H612" s="77"/>
      <c r="I612" s="60"/>
      <c r="J612" s="60"/>
      <c r="K612" s="60"/>
      <c r="L612" s="60"/>
      <c r="M612" s="78">
        <f t="shared" si="55"/>
        <v>0</v>
      </c>
      <c r="N612" s="147"/>
      <c r="O612" s="77"/>
      <c r="P612" s="60"/>
      <c r="Q612" s="60"/>
      <c r="R612" s="60"/>
      <c r="S612" s="60"/>
      <c r="T612" s="78">
        <f t="shared" si="56"/>
        <v>0</v>
      </c>
      <c r="U612" s="147"/>
      <c r="V612" s="77"/>
      <c r="W612" s="60"/>
      <c r="X612" s="60"/>
      <c r="Y612" s="60"/>
      <c r="Z612" s="60"/>
      <c r="AA612" s="78">
        <f t="shared" si="57"/>
        <v>0</v>
      </c>
      <c r="AB612" s="147"/>
      <c r="AC612" s="77"/>
      <c r="AD612" s="60"/>
      <c r="AE612" s="60"/>
      <c r="AF612" s="60"/>
      <c r="AG612" s="60"/>
      <c r="AH612" s="78">
        <f t="shared" si="58"/>
        <v>0</v>
      </c>
      <c r="AI612" s="147"/>
      <c r="AJ612" s="77"/>
      <c r="AK612" s="60"/>
      <c r="AL612" s="60"/>
      <c r="AM612" s="60"/>
      <c r="AN612" s="60"/>
      <c r="AO612" s="78">
        <f t="shared" si="59"/>
        <v>0</v>
      </c>
    </row>
    <row r="613" spans="1:41" x14ac:dyDescent="0.25">
      <c r="A613" s="70"/>
      <c r="B613" s="58"/>
      <c r="C613" s="58"/>
      <c r="D613" s="58"/>
      <c r="E613" s="58"/>
      <c r="F613" s="72">
        <f t="shared" si="54"/>
        <v>0</v>
      </c>
      <c r="G613" s="151"/>
      <c r="H613" s="77"/>
      <c r="I613" s="60"/>
      <c r="J613" s="60"/>
      <c r="K613" s="60"/>
      <c r="L613" s="60"/>
      <c r="M613" s="78">
        <f t="shared" si="55"/>
        <v>0</v>
      </c>
      <c r="N613" s="147"/>
      <c r="O613" s="77"/>
      <c r="P613" s="60"/>
      <c r="Q613" s="60"/>
      <c r="R613" s="60"/>
      <c r="S613" s="60"/>
      <c r="T613" s="78">
        <f t="shared" si="56"/>
        <v>0</v>
      </c>
      <c r="U613" s="147"/>
      <c r="V613" s="77"/>
      <c r="W613" s="60"/>
      <c r="X613" s="60"/>
      <c r="Y613" s="60"/>
      <c r="Z613" s="60"/>
      <c r="AA613" s="78">
        <f t="shared" si="57"/>
        <v>0</v>
      </c>
      <c r="AB613" s="147"/>
      <c r="AC613" s="77"/>
      <c r="AD613" s="60"/>
      <c r="AE613" s="60"/>
      <c r="AF613" s="60"/>
      <c r="AG613" s="60"/>
      <c r="AH613" s="78">
        <f t="shared" si="58"/>
        <v>0</v>
      </c>
      <c r="AI613" s="147"/>
      <c r="AJ613" s="77"/>
      <c r="AK613" s="60"/>
      <c r="AL613" s="60"/>
      <c r="AM613" s="60"/>
      <c r="AN613" s="60"/>
      <c r="AO613" s="78">
        <f t="shared" si="59"/>
        <v>0</v>
      </c>
    </row>
    <row r="614" spans="1:41" x14ac:dyDescent="0.25">
      <c r="A614" s="70"/>
      <c r="B614" s="58"/>
      <c r="C614" s="58"/>
      <c r="D614" s="58"/>
      <c r="E614" s="58"/>
      <c r="F614" s="72">
        <f t="shared" si="54"/>
        <v>0</v>
      </c>
      <c r="G614" s="151"/>
      <c r="H614" s="77"/>
      <c r="I614" s="60"/>
      <c r="J614" s="60"/>
      <c r="K614" s="60"/>
      <c r="L614" s="60"/>
      <c r="M614" s="78">
        <f t="shared" si="55"/>
        <v>0</v>
      </c>
      <c r="N614" s="147"/>
      <c r="O614" s="77"/>
      <c r="P614" s="60"/>
      <c r="Q614" s="60"/>
      <c r="R614" s="60"/>
      <c r="S614" s="60"/>
      <c r="T614" s="78">
        <f t="shared" si="56"/>
        <v>0</v>
      </c>
      <c r="U614" s="147"/>
      <c r="V614" s="77"/>
      <c r="W614" s="60"/>
      <c r="X614" s="60"/>
      <c r="Y614" s="60"/>
      <c r="Z614" s="60"/>
      <c r="AA614" s="78">
        <f t="shared" si="57"/>
        <v>0</v>
      </c>
      <c r="AB614" s="147"/>
      <c r="AC614" s="77"/>
      <c r="AD614" s="60"/>
      <c r="AE614" s="60"/>
      <c r="AF614" s="60"/>
      <c r="AG614" s="60"/>
      <c r="AH614" s="78">
        <f t="shared" si="58"/>
        <v>0</v>
      </c>
      <c r="AI614" s="147"/>
      <c r="AJ614" s="77"/>
      <c r="AK614" s="60"/>
      <c r="AL614" s="60"/>
      <c r="AM614" s="60"/>
      <c r="AN614" s="60"/>
      <c r="AO614" s="78">
        <f t="shared" si="59"/>
        <v>0</v>
      </c>
    </row>
    <row r="615" spans="1:41" x14ac:dyDescent="0.25">
      <c r="A615" s="70"/>
      <c r="B615" s="58"/>
      <c r="C615" s="58"/>
      <c r="D615" s="58"/>
      <c r="E615" s="58"/>
      <c r="F615" s="72">
        <f t="shared" si="54"/>
        <v>0</v>
      </c>
      <c r="G615" s="151"/>
      <c r="H615" s="77"/>
      <c r="I615" s="60"/>
      <c r="J615" s="60"/>
      <c r="K615" s="60"/>
      <c r="L615" s="60"/>
      <c r="M615" s="78">
        <f t="shared" si="55"/>
        <v>0</v>
      </c>
      <c r="N615" s="147"/>
      <c r="O615" s="77"/>
      <c r="P615" s="60"/>
      <c r="Q615" s="60"/>
      <c r="R615" s="60"/>
      <c r="S615" s="60"/>
      <c r="T615" s="78">
        <f t="shared" si="56"/>
        <v>0</v>
      </c>
      <c r="U615" s="147"/>
      <c r="V615" s="77"/>
      <c r="W615" s="60"/>
      <c r="X615" s="60"/>
      <c r="Y615" s="60"/>
      <c r="Z615" s="60"/>
      <c r="AA615" s="78">
        <f t="shared" si="57"/>
        <v>0</v>
      </c>
      <c r="AB615" s="147"/>
      <c r="AC615" s="77"/>
      <c r="AD615" s="60"/>
      <c r="AE615" s="60"/>
      <c r="AF615" s="60"/>
      <c r="AG615" s="60"/>
      <c r="AH615" s="78">
        <f t="shared" si="58"/>
        <v>0</v>
      </c>
      <c r="AI615" s="147"/>
      <c r="AJ615" s="77"/>
      <c r="AK615" s="60"/>
      <c r="AL615" s="60"/>
      <c r="AM615" s="60"/>
      <c r="AN615" s="60"/>
      <c r="AO615" s="78">
        <f t="shared" si="59"/>
        <v>0</v>
      </c>
    </row>
    <row r="616" spans="1:41" x14ac:dyDescent="0.25">
      <c r="A616" s="70"/>
      <c r="B616" s="58"/>
      <c r="C616" s="58"/>
      <c r="D616" s="58"/>
      <c r="E616" s="58"/>
      <c r="F616" s="72">
        <f t="shared" si="54"/>
        <v>0</v>
      </c>
      <c r="G616" s="151"/>
      <c r="H616" s="77"/>
      <c r="I616" s="60"/>
      <c r="J616" s="60"/>
      <c r="K616" s="60"/>
      <c r="L616" s="60"/>
      <c r="M616" s="78">
        <f t="shared" si="55"/>
        <v>0</v>
      </c>
      <c r="N616" s="147"/>
      <c r="O616" s="77"/>
      <c r="P616" s="60"/>
      <c r="Q616" s="60"/>
      <c r="R616" s="60"/>
      <c r="S616" s="60"/>
      <c r="T616" s="78">
        <f t="shared" si="56"/>
        <v>0</v>
      </c>
      <c r="U616" s="147"/>
      <c r="V616" s="77"/>
      <c r="W616" s="60"/>
      <c r="X616" s="60"/>
      <c r="Y616" s="60"/>
      <c r="Z616" s="60"/>
      <c r="AA616" s="78">
        <f t="shared" si="57"/>
        <v>0</v>
      </c>
      <c r="AB616" s="147"/>
      <c r="AC616" s="77"/>
      <c r="AD616" s="60"/>
      <c r="AE616" s="60"/>
      <c r="AF616" s="60"/>
      <c r="AG616" s="60"/>
      <c r="AH616" s="78">
        <f t="shared" si="58"/>
        <v>0</v>
      </c>
      <c r="AI616" s="147"/>
      <c r="AJ616" s="77"/>
      <c r="AK616" s="60"/>
      <c r="AL616" s="60"/>
      <c r="AM616" s="60"/>
      <c r="AN616" s="60"/>
      <c r="AO616" s="78">
        <f t="shared" si="59"/>
        <v>0</v>
      </c>
    </row>
    <row r="617" spans="1:41" x14ac:dyDescent="0.25">
      <c r="A617" s="70"/>
      <c r="B617" s="58"/>
      <c r="C617" s="58"/>
      <c r="D617" s="58"/>
      <c r="E617" s="58"/>
      <c r="F617" s="72">
        <f t="shared" si="54"/>
        <v>0</v>
      </c>
      <c r="G617" s="151"/>
      <c r="H617" s="77"/>
      <c r="I617" s="60"/>
      <c r="J617" s="60"/>
      <c r="K617" s="60"/>
      <c r="L617" s="60"/>
      <c r="M617" s="78">
        <f t="shared" si="55"/>
        <v>0</v>
      </c>
      <c r="N617" s="147"/>
      <c r="O617" s="77"/>
      <c r="P617" s="60"/>
      <c r="Q617" s="60"/>
      <c r="R617" s="60"/>
      <c r="S617" s="60"/>
      <c r="T617" s="78">
        <f t="shared" si="56"/>
        <v>0</v>
      </c>
      <c r="U617" s="147"/>
      <c r="V617" s="77"/>
      <c r="W617" s="60"/>
      <c r="X617" s="60"/>
      <c r="Y617" s="60"/>
      <c r="Z617" s="60"/>
      <c r="AA617" s="78">
        <f t="shared" si="57"/>
        <v>0</v>
      </c>
      <c r="AB617" s="147"/>
      <c r="AC617" s="77"/>
      <c r="AD617" s="60"/>
      <c r="AE617" s="60"/>
      <c r="AF617" s="60"/>
      <c r="AG617" s="60"/>
      <c r="AH617" s="78">
        <f t="shared" si="58"/>
        <v>0</v>
      </c>
      <c r="AI617" s="147"/>
      <c r="AJ617" s="77"/>
      <c r="AK617" s="60"/>
      <c r="AL617" s="60"/>
      <c r="AM617" s="60"/>
      <c r="AN617" s="60"/>
      <c r="AO617" s="78">
        <f t="shared" si="59"/>
        <v>0</v>
      </c>
    </row>
    <row r="618" spans="1:41" x14ac:dyDescent="0.25">
      <c r="A618" s="70"/>
      <c r="B618" s="58"/>
      <c r="C618" s="58"/>
      <c r="D618" s="58"/>
      <c r="E618" s="58"/>
      <c r="F618" s="72">
        <f t="shared" si="54"/>
        <v>0</v>
      </c>
      <c r="G618" s="151"/>
      <c r="H618" s="77"/>
      <c r="I618" s="60"/>
      <c r="J618" s="60"/>
      <c r="K618" s="60"/>
      <c r="L618" s="60"/>
      <c r="M618" s="78">
        <f t="shared" si="55"/>
        <v>0</v>
      </c>
      <c r="N618" s="147"/>
      <c r="O618" s="77"/>
      <c r="P618" s="60"/>
      <c r="Q618" s="60"/>
      <c r="R618" s="60"/>
      <c r="S618" s="60"/>
      <c r="T618" s="78">
        <f t="shared" si="56"/>
        <v>0</v>
      </c>
      <c r="U618" s="147"/>
      <c r="V618" s="77"/>
      <c r="W618" s="60"/>
      <c r="X618" s="60"/>
      <c r="Y618" s="60"/>
      <c r="Z618" s="60"/>
      <c r="AA618" s="78">
        <f t="shared" si="57"/>
        <v>0</v>
      </c>
      <c r="AB618" s="147"/>
      <c r="AC618" s="77"/>
      <c r="AD618" s="60"/>
      <c r="AE618" s="60"/>
      <c r="AF618" s="60"/>
      <c r="AG618" s="60"/>
      <c r="AH618" s="78">
        <f t="shared" si="58"/>
        <v>0</v>
      </c>
      <c r="AI618" s="147"/>
      <c r="AJ618" s="77"/>
      <c r="AK618" s="60"/>
      <c r="AL618" s="60"/>
      <c r="AM618" s="60"/>
      <c r="AN618" s="60"/>
      <c r="AO618" s="78">
        <f t="shared" si="59"/>
        <v>0</v>
      </c>
    </row>
    <row r="619" spans="1:41" x14ac:dyDescent="0.25">
      <c r="A619" s="70"/>
      <c r="B619" s="58"/>
      <c r="C619" s="58"/>
      <c r="D619" s="58"/>
      <c r="E619" s="58"/>
      <c r="F619" s="72">
        <f t="shared" si="54"/>
        <v>0</v>
      </c>
      <c r="G619" s="151"/>
      <c r="H619" s="77"/>
      <c r="I619" s="60"/>
      <c r="J619" s="60"/>
      <c r="K619" s="60"/>
      <c r="L619" s="60"/>
      <c r="M619" s="78">
        <f t="shared" si="55"/>
        <v>0</v>
      </c>
      <c r="N619" s="147"/>
      <c r="O619" s="77"/>
      <c r="P619" s="60"/>
      <c r="Q619" s="60"/>
      <c r="R619" s="60"/>
      <c r="S619" s="60"/>
      <c r="T619" s="78">
        <f t="shared" si="56"/>
        <v>0</v>
      </c>
      <c r="U619" s="147"/>
      <c r="V619" s="77"/>
      <c r="W619" s="60"/>
      <c r="X619" s="60"/>
      <c r="Y619" s="60"/>
      <c r="Z619" s="60"/>
      <c r="AA619" s="78">
        <f t="shared" si="57"/>
        <v>0</v>
      </c>
      <c r="AB619" s="147"/>
      <c r="AC619" s="77"/>
      <c r="AD619" s="60"/>
      <c r="AE619" s="60"/>
      <c r="AF619" s="60"/>
      <c r="AG619" s="60"/>
      <c r="AH619" s="78">
        <f t="shared" si="58"/>
        <v>0</v>
      </c>
      <c r="AI619" s="147"/>
      <c r="AJ619" s="77"/>
      <c r="AK619" s="60"/>
      <c r="AL619" s="60"/>
      <c r="AM619" s="60"/>
      <c r="AN619" s="60"/>
      <c r="AO619" s="78">
        <f t="shared" si="59"/>
        <v>0</v>
      </c>
    </row>
    <row r="620" spans="1:41" x14ac:dyDescent="0.25">
      <c r="A620" s="70"/>
      <c r="B620" s="58"/>
      <c r="C620" s="58"/>
      <c r="D620" s="58"/>
      <c r="E620" s="58"/>
      <c r="F620" s="72">
        <f t="shared" si="54"/>
        <v>0</v>
      </c>
      <c r="G620" s="151"/>
      <c r="H620" s="77"/>
      <c r="I620" s="60"/>
      <c r="J620" s="60"/>
      <c r="K620" s="60"/>
      <c r="L620" s="60"/>
      <c r="M620" s="78">
        <f t="shared" si="55"/>
        <v>0</v>
      </c>
      <c r="N620" s="147"/>
      <c r="O620" s="77"/>
      <c r="P620" s="60"/>
      <c r="Q620" s="60"/>
      <c r="R620" s="60"/>
      <c r="S620" s="60"/>
      <c r="T620" s="78">
        <f t="shared" si="56"/>
        <v>0</v>
      </c>
      <c r="U620" s="147"/>
      <c r="V620" s="77"/>
      <c r="W620" s="60"/>
      <c r="X620" s="60"/>
      <c r="Y620" s="60"/>
      <c r="Z620" s="60"/>
      <c r="AA620" s="78">
        <f t="shared" si="57"/>
        <v>0</v>
      </c>
      <c r="AB620" s="147"/>
      <c r="AC620" s="77"/>
      <c r="AD620" s="60"/>
      <c r="AE620" s="60"/>
      <c r="AF620" s="60"/>
      <c r="AG620" s="60"/>
      <c r="AH620" s="78">
        <f t="shared" si="58"/>
        <v>0</v>
      </c>
      <c r="AI620" s="147"/>
      <c r="AJ620" s="77"/>
      <c r="AK620" s="60"/>
      <c r="AL620" s="60"/>
      <c r="AM620" s="60"/>
      <c r="AN620" s="60"/>
      <c r="AO620" s="78">
        <f t="shared" si="59"/>
        <v>0</v>
      </c>
    </row>
    <row r="621" spans="1:41" x14ac:dyDescent="0.25">
      <c r="A621" s="70"/>
      <c r="B621" s="58"/>
      <c r="C621" s="58"/>
      <c r="D621" s="58"/>
      <c r="E621" s="58"/>
      <c r="F621" s="72">
        <f t="shared" si="54"/>
        <v>0</v>
      </c>
      <c r="G621" s="151"/>
      <c r="H621" s="77"/>
      <c r="I621" s="60"/>
      <c r="J621" s="60"/>
      <c r="K621" s="60"/>
      <c r="L621" s="60"/>
      <c r="M621" s="78">
        <f t="shared" si="55"/>
        <v>0</v>
      </c>
      <c r="N621" s="147"/>
      <c r="O621" s="77"/>
      <c r="P621" s="60"/>
      <c r="Q621" s="60"/>
      <c r="R621" s="60"/>
      <c r="S621" s="60"/>
      <c r="T621" s="78">
        <f t="shared" si="56"/>
        <v>0</v>
      </c>
      <c r="U621" s="147"/>
      <c r="V621" s="77"/>
      <c r="W621" s="60"/>
      <c r="X621" s="60"/>
      <c r="Y621" s="60"/>
      <c r="Z621" s="60"/>
      <c r="AA621" s="78">
        <f t="shared" si="57"/>
        <v>0</v>
      </c>
      <c r="AB621" s="147"/>
      <c r="AC621" s="77"/>
      <c r="AD621" s="60"/>
      <c r="AE621" s="60"/>
      <c r="AF621" s="60"/>
      <c r="AG621" s="60"/>
      <c r="AH621" s="78">
        <f t="shared" si="58"/>
        <v>0</v>
      </c>
      <c r="AI621" s="147"/>
      <c r="AJ621" s="77"/>
      <c r="AK621" s="60"/>
      <c r="AL621" s="60"/>
      <c r="AM621" s="60"/>
      <c r="AN621" s="60"/>
      <c r="AO621" s="78">
        <f t="shared" si="59"/>
        <v>0</v>
      </c>
    </row>
    <row r="622" spans="1:41" x14ac:dyDescent="0.25">
      <c r="A622" s="70"/>
      <c r="B622" s="58"/>
      <c r="C622" s="58"/>
      <c r="D622" s="58"/>
      <c r="E622" s="58"/>
      <c r="F622" s="72">
        <f t="shared" si="54"/>
        <v>0</v>
      </c>
      <c r="G622" s="151"/>
      <c r="H622" s="77"/>
      <c r="I622" s="60"/>
      <c r="J622" s="60"/>
      <c r="K622" s="60"/>
      <c r="L622" s="60"/>
      <c r="M622" s="78">
        <f t="shared" si="55"/>
        <v>0</v>
      </c>
      <c r="N622" s="147"/>
      <c r="O622" s="77"/>
      <c r="P622" s="60"/>
      <c r="Q622" s="60"/>
      <c r="R622" s="60"/>
      <c r="S622" s="60"/>
      <c r="T622" s="78">
        <f t="shared" si="56"/>
        <v>0</v>
      </c>
      <c r="U622" s="147"/>
      <c r="V622" s="77"/>
      <c r="W622" s="60"/>
      <c r="X622" s="60"/>
      <c r="Y622" s="60"/>
      <c r="Z622" s="60"/>
      <c r="AA622" s="78">
        <f t="shared" si="57"/>
        <v>0</v>
      </c>
      <c r="AB622" s="147"/>
      <c r="AC622" s="77"/>
      <c r="AD622" s="60"/>
      <c r="AE622" s="60"/>
      <c r="AF622" s="60"/>
      <c r="AG622" s="60"/>
      <c r="AH622" s="78">
        <f t="shared" si="58"/>
        <v>0</v>
      </c>
      <c r="AI622" s="147"/>
      <c r="AJ622" s="77"/>
      <c r="AK622" s="60"/>
      <c r="AL622" s="60"/>
      <c r="AM622" s="60"/>
      <c r="AN622" s="60"/>
      <c r="AO622" s="78">
        <f t="shared" si="59"/>
        <v>0</v>
      </c>
    </row>
    <row r="623" spans="1:41" x14ac:dyDescent="0.25">
      <c r="A623" s="70"/>
      <c r="B623" s="58"/>
      <c r="C623" s="58"/>
      <c r="D623" s="58"/>
      <c r="E623" s="58"/>
      <c r="F623" s="72">
        <f t="shared" si="54"/>
        <v>0</v>
      </c>
      <c r="G623" s="151"/>
      <c r="H623" s="77"/>
      <c r="I623" s="60"/>
      <c r="J623" s="60"/>
      <c r="K623" s="60"/>
      <c r="L623" s="60"/>
      <c r="M623" s="78">
        <f t="shared" si="55"/>
        <v>0</v>
      </c>
      <c r="N623" s="147"/>
      <c r="O623" s="77"/>
      <c r="P623" s="60"/>
      <c r="Q623" s="60"/>
      <c r="R623" s="60"/>
      <c r="S623" s="60"/>
      <c r="T623" s="78">
        <f t="shared" si="56"/>
        <v>0</v>
      </c>
      <c r="U623" s="147"/>
      <c r="V623" s="77"/>
      <c r="W623" s="60"/>
      <c r="X623" s="60"/>
      <c r="Y623" s="60"/>
      <c r="Z623" s="60"/>
      <c r="AA623" s="78">
        <f t="shared" si="57"/>
        <v>0</v>
      </c>
      <c r="AB623" s="147"/>
      <c r="AC623" s="77"/>
      <c r="AD623" s="60"/>
      <c r="AE623" s="60"/>
      <c r="AF623" s="60"/>
      <c r="AG623" s="60"/>
      <c r="AH623" s="78">
        <f t="shared" si="58"/>
        <v>0</v>
      </c>
      <c r="AI623" s="147"/>
      <c r="AJ623" s="77"/>
      <c r="AK623" s="60"/>
      <c r="AL623" s="60"/>
      <c r="AM623" s="60"/>
      <c r="AN623" s="60"/>
      <c r="AO623" s="78">
        <f t="shared" si="59"/>
        <v>0</v>
      </c>
    </row>
    <row r="624" spans="1:41" x14ac:dyDescent="0.25">
      <c r="A624" s="70"/>
      <c r="B624" s="58"/>
      <c r="C624" s="58"/>
      <c r="D624" s="58"/>
      <c r="E624" s="58"/>
      <c r="F624" s="72">
        <f t="shared" si="54"/>
        <v>0</v>
      </c>
      <c r="G624" s="151"/>
      <c r="H624" s="77"/>
      <c r="I624" s="60"/>
      <c r="J624" s="60"/>
      <c r="K624" s="60"/>
      <c r="L624" s="60"/>
      <c r="M624" s="78">
        <f t="shared" si="55"/>
        <v>0</v>
      </c>
      <c r="N624" s="147"/>
      <c r="O624" s="77"/>
      <c r="P624" s="60"/>
      <c r="Q624" s="60"/>
      <c r="R624" s="60"/>
      <c r="S624" s="60"/>
      <c r="T624" s="78">
        <f t="shared" si="56"/>
        <v>0</v>
      </c>
      <c r="U624" s="147"/>
      <c r="V624" s="77"/>
      <c r="W624" s="60"/>
      <c r="X624" s="60"/>
      <c r="Y624" s="60"/>
      <c r="Z624" s="60"/>
      <c r="AA624" s="78">
        <f t="shared" si="57"/>
        <v>0</v>
      </c>
      <c r="AB624" s="147"/>
      <c r="AC624" s="77"/>
      <c r="AD624" s="60"/>
      <c r="AE624" s="60"/>
      <c r="AF624" s="60"/>
      <c r="AG624" s="60"/>
      <c r="AH624" s="78">
        <f t="shared" si="58"/>
        <v>0</v>
      </c>
      <c r="AI624" s="147"/>
      <c r="AJ624" s="77"/>
      <c r="AK624" s="60"/>
      <c r="AL624" s="60"/>
      <c r="AM624" s="60"/>
      <c r="AN624" s="60"/>
      <c r="AO624" s="78">
        <f t="shared" si="59"/>
        <v>0</v>
      </c>
    </row>
    <row r="625" spans="1:41" x14ac:dyDescent="0.25">
      <c r="A625" s="70"/>
      <c r="B625" s="58"/>
      <c r="C625" s="58"/>
      <c r="D625" s="58"/>
      <c r="E625" s="58"/>
      <c r="F625" s="72">
        <f t="shared" si="54"/>
        <v>0</v>
      </c>
      <c r="G625" s="151"/>
      <c r="H625" s="77"/>
      <c r="I625" s="60"/>
      <c r="J625" s="60"/>
      <c r="K625" s="60"/>
      <c r="L625" s="60"/>
      <c r="M625" s="78">
        <f t="shared" si="55"/>
        <v>0</v>
      </c>
      <c r="N625" s="147"/>
      <c r="O625" s="77"/>
      <c r="P625" s="60"/>
      <c r="Q625" s="60"/>
      <c r="R625" s="60"/>
      <c r="S625" s="60"/>
      <c r="T625" s="78">
        <f t="shared" si="56"/>
        <v>0</v>
      </c>
      <c r="U625" s="147"/>
      <c r="V625" s="77"/>
      <c r="W625" s="60"/>
      <c r="X625" s="60"/>
      <c r="Y625" s="60"/>
      <c r="Z625" s="60"/>
      <c r="AA625" s="78">
        <f t="shared" si="57"/>
        <v>0</v>
      </c>
      <c r="AB625" s="147"/>
      <c r="AC625" s="77"/>
      <c r="AD625" s="60"/>
      <c r="AE625" s="60"/>
      <c r="AF625" s="60"/>
      <c r="AG625" s="60"/>
      <c r="AH625" s="78">
        <f t="shared" si="58"/>
        <v>0</v>
      </c>
      <c r="AI625" s="147"/>
      <c r="AJ625" s="77"/>
      <c r="AK625" s="60"/>
      <c r="AL625" s="60"/>
      <c r="AM625" s="60"/>
      <c r="AN625" s="60"/>
      <c r="AO625" s="78">
        <f t="shared" si="59"/>
        <v>0</v>
      </c>
    </row>
    <row r="626" spans="1:41" x14ac:dyDescent="0.25">
      <c r="A626" s="70"/>
      <c r="B626" s="58"/>
      <c r="C626" s="58"/>
      <c r="D626" s="58"/>
      <c r="E626" s="58"/>
      <c r="F626" s="72">
        <f t="shared" si="54"/>
        <v>0</v>
      </c>
      <c r="G626" s="151"/>
      <c r="H626" s="77"/>
      <c r="I626" s="60"/>
      <c r="J626" s="60"/>
      <c r="K626" s="60"/>
      <c r="L626" s="60"/>
      <c r="M626" s="78">
        <f t="shared" si="55"/>
        <v>0</v>
      </c>
      <c r="N626" s="147"/>
      <c r="O626" s="77"/>
      <c r="P626" s="60"/>
      <c r="Q626" s="60"/>
      <c r="R626" s="60"/>
      <c r="S626" s="60"/>
      <c r="T626" s="78">
        <f t="shared" si="56"/>
        <v>0</v>
      </c>
      <c r="U626" s="147"/>
      <c r="V626" s="77"/>
      <c r="W626" s="60"/>
      <c r="X626" s="60"/>
      <c r="Y626" s="60"/>
      <c r="Z626" s="60"/>
      <c r="AA626" s="78">
        <f t="shared" si="57"/>
        <v>0</v>
      </c>
      <c r="AB626" s="147"/>
      <c r="AC626" s="77"/>
      <c r="AD626" s="60"/>
      <c r="AE626" s="60"/>
      <c r="AF626" s="60"/>
      <c r="AG626" s="60"/>
      <c r="AH626" s="78">
        <f t="shared" si="58"/>
        <v>0</v>
      </c>
      <c r="AI626" s="147"/>
      <c r="AJ626" s="77"/>
      <c r="AK626" s="60"/>
      <c r="AL626" s="60"/>
      <c r="AM626" s="60"/>
      <c r="AN626" s="60"/>
      <c r="AO626" s="78">
        <f t="shared" si="59"/>
        <v>0</v>
      </c>
    </row>
    <row r="627" spans="1:41" x14ac:dyDescent="0.25">
      <c r="A627" s="70"/>
      <c r="B627" s="58"/>
      <c r="C627" s="58"/>
      <c r="D627" s="58"/>
      <c r="E627" s="58"/>
      <c r="F627" s="72">
        <f t="shared" si="54"/>
        <v>0</v>
      </c>
      <c r="G627" s="151"/>
      <c r="H627" s="77"/>
      <c r="I627" s="60"/>
      <c r="J627" s="60"/>
      <c r="K627" s="60"/>
      <c r="L627" s="60"/>
      <c r="M627" s="78">
        <f t="shared" si="55"/>
        <v>0</v>
      </c>
      <c r="N627" s="147"/>
      <c r="O627" s="77"/>
      <c r="P627" s="60"/>
      <c r="Q627" s="60"/>
      <c r="R627" s="60"/>
      <c r="S627" s="60"/>
      <c r="T627" s="78">
        <f t="shared" si="56"/>
        <v>0</v>
      </c>
      <c r="U627" s="147"/>
      <c r="V627" s="77"/>
      <c r="W627" s="60"/>
      <c r="X627" s="60"/>
      <c r="Y627" s="60"/>
      <c r="Z627" s="60"/>
      <c r="AA627" s="78">
        <f t="shared" si="57"/>
        <v>0</v>
      </c>
      <c r="AB627" s="147"/>
      <c r="AC627" s="77"/>
      <c r="AD627" s="60"/>
      <c r="AE627" s="60"/>
      <c r="AF627" s="60"/>
      <c r="AG627" s="60"/>
      <c r="AH627" s="78">
        <f t="shared" si="58"/>
        <v>0</v>
      </c>
      <c r="AI627" s="147"/>
      <c r="AJ627" s="77"/>
      <c r="AK627" s="60"/>
      <c r="AL627" s="60"/>
      <c r="AM627" s="60"/>
      <c r="AN627" s="60"/>
      <c r="AO627" s="78">
        <f t="shared" si="59"/>
        <v>0</v>
      </c>
    </row>
    <row r="628" spans="1:41" x14ac:dyDescent="0.25">
      <c r="A628" s="70"/>
      <c r="B628" s="58"/>
      <c r="C628" s="58"/>
      <c r="D628" s="58"/>
      <c r="E628" s="58"/>
      <c r="F628" s="72">
        <f t="shared" si="54"/>
        <v>0</v>
      </c>
      <c r="G628" s="151"/>
      <c r="H628" s="77"/>
      <c r="I628" s="60"/>
      <c r="J628" s="60"/>
      <c r="K628" s="60"/>
      <c r="L628" s="60"/>
      <c r="M628" s="78">
        <f t="shared" si="55"/>
        <v>0</v>
      </c>
      <c r="N628" s="147"/>
      <c r="O628" s="77"/>
      <c r="P628" s="60"/>
      <c r="Q628" s="60"/>
      <c r="R628" s="60"/>
      <c r="S628" s="60"/>
      <c r="T628" s="78">
        <f t="shared" si="56"/>
        <v>0</v>
      </c>
      <c r="U628" s="147"/>
      <c r="V628" s="77"/>
      <c r="W628" s="60"/>
      <c r="X628" s="60"/>
      <c r="Y628" s="60"/>
      <c r="Z628" s="60"/>
      <c r="AA628" s="78">
        <f t="shared" si="57"/>
        <v>0</v>
      </c>
      <c r="AB628" s="147"/>
      <c r="AC628" s="77"/>
      <c r="AD628" s="60"/>
      <c r="AE628" s="60"/>
      <c r="AF628" s="60"/>
      <c r="AG628" s="60"/>
      <c r="AH628" s="78">
        <f t="shared" si="58"/>
        <v>0</v>
      </c>
      <c r="AI628" s="147"/>
      <c r="AJ628" s="77"/>
      <c r="AK628" s="60"/>
      <c r="AL628" s="60"/>
      <c r="AM628" s="60"/>
      <c r="AN628" s="60"/>
      <c r="AO628" s="78">
        <f t="shared" si="59"/>
        <v>0</v>
      </c>
    </row>
    <row r="629" spans="1:41" x14ac:dyDescent="0.25">
      <c r="A629" s="70"/>
      <c r="B629" s="58"/>
      <c r="C629" s="58"/>
      <c r="D629" s="58"/>
      <c r="E629" s="58"/>
      <c r="F629" s="72">
        <f t="shared" si="54"/>
        <v>0</v>
      </c>
      <c r="G629" s="151"/>
      <c r="H629" s="77"/>
      <c r="I629" s="60"/>
      <c r="J629" s="60"/>
      <c r="K629" s="60"/>
      <c r="L629" s="60"/>
      <c r="M629" s="78">
        <f t="shared" si="55"/>
        <v>0</v>
      </c>
      <c r="N629" s="147"/>
      <c r="O629" s="77"/>
      <c r="P629" s="60"/>
      <c r="Q629" s="60"/>
      <c r="R629" s="60"/>
      <c r="S629" s="60"/>
      <c r="T629" s="78">
        <f t="shared" si="56"/>
        <v>0</v>
      </c>
      <c r="U629" s="147"/>
      <c r="V629" s="77"/>
      <c r="W629" s="60"/>
      <c r="X629" s="60"/>
      <c r="Y629" s="60"/>
      <c r="Z629" s="60"/>
      <c r="AA629" s="78">
        <f t="shared" si="57"/>
        <v>0</v>
      </c>
      <c r="AB629" s="147"/>
      <c r="AC629" s="77"/>
      <c r="AD629" s="60"/>
      <c r="AE629" s="60"/>
      <c r="AF629" s="60"/>
      <c r="AG629" s="60"/>
      <c r="AH629" s="78">
        <f t="shared" si="58"/>
        <v>0</v>
      </c>
      <c r="AI629" s="147"/>
      <c r="AJ629" s="77"/>
      <c r="AK629" s="60"/>
      <c r="AL629" s="60"/>
      <c r="AM629" s="60"/>
      <c r="AN629" s="60"/>
      <c r="AO629" s="78">
        <f t="shared" si="59"/>
        <v>0</v>
      </c>
    </row>
    <row r="630" spans="1:41" x14ac:dyDescent="0.25">
      <c r="A630" s="70"/>
      <c r="B630" s="58"/>
      <c r="C630" s="58"/>
      <c r="D630" s="58"/>
      <c r="E630" s="58"/>
      <c r="F630" s="72">
        <f t="shared" si="54"/>
        <v>0</v>
      </c>
      <c r="G630" s="151"/>
      <c r="H630" s="77"/>
      <c r="I630" s="60"/>
      <c r="J630" s="60"/>
      <c r="K630" s="60"/>
      <c r="L630" s="60"/>
      <c r="M630" s="78">
        <f t="shared" si="55"/>
        <v>0</v>
      </c>
      <c r="N630" s="147"/>
      <c r="O630" s="77"/>
      <c r="P630" s="60"/>
      <c r="Q630" s="60"/>
      <c r="R630" s="60"/>
      <c r="S630" s="60"/>
      <c r="T630" s="78">
        <f t="shared" si="56"/>
        <v>0</v>
      </c>
      <c r="U630" s="147"/>
      <c r="V630" s="77"/>
      <c r="W630" s="60"/>
      <c r="X630" s="60"/>
      <c r="Y630" s="60"/>
      <c r="Z630" s="60"/>
      <c r="AA630" s="78">
        <f t="shared" si="57"/>
        <v>0</v>
      </c>
      <c r="AB630" s="147"/>
      <c r="AC630" s="77"/>
      <c r="AD630" s="60"/>
      <c r="AE630" s="60"/>
      <c r="AF630" s="60"/>
      <c r="AG630" s="60"/>
      <c r="AH630" s="78">
        <f t="shared" si="58"/>
        <v>0</v>
      </c>
      <c r="AI630" s="147"/>
      <c r="AJ630" s="77"/>
      <c r="AK630" s="60"/>
      <c r="AL630" s="60"/>
      <c r="AM630" s="60"/>
      <c r="AN630" s="60"/>
      <c r="AO630" s="78">
        <f t="shared" si="59"/>
        <v>0</v>
      </c>
    </row>
    <row r="631" spans="1:41" x14ac:dyDescent="0.25">
      <c r="A631" s="70"/>
      <c r="B631" s="58"/>
      <c r="C631" s="58"/>
      <c r="D631" s="58"/>
      <c r="E631" s="58"/>
      <c r="F631" s="72">
        <f t="shared" si="54"/>
        <v>0</v>
      </c>
      <c r="G631" s="151"/>
      <c r="H631" s="77"/>
      <c r="I631" s="60"/>
      <c r="J631" s="60"/>
      <c r="K631" s="60"/>
      <c r="L631" s="60"/>
      <c r="M631" s="78">
        <f t="shared" si="55"/>
        <v>0</v>
      </c>
      <c r="N631" s="147"/>
      <c r="O631" s="77"/>
      <c r="P631" s="60"/>
      <c r="Q631" s="60"/>
      <c r="R631" s="60"/>
      <c r="S631" s="60"/>
      <c r="T631" s="78">
        <f t="shared" si="56"/>
        <v>0</v>
      </c>
      <c r="U631" s="147"/>
      <c r="V631" s="77"/>
      <c r="W631" s="60"/>
      <c r="X631" s="60"/>
      <c r="Y631" s="60"/>
      <c r="Z631" s="60"/>
      <c r="AA631" s="78">
        <f t="shared" si="57"/>
        <v>0</v>
      </c>
      <c r="AB631" s="147"/>
      <c r="AC631" s="77"/>
      <c r="AD631" s="60"/>
      <c r="AE631" s="60"/>
      <c r="AF631" s="60"/>
      <c r="AG631" s="60"/>
      <c r="AH631" s="78">
        <f t="shared" si="58"/>
        <v>0</v>
      </c>
      <c r="AI631" s="147"/>
      <c r="AJ631" s="77"/>
      <c r="AK631" s="60"/>
      <c r="AL631" s="60"/>
      <c r="AM631" s="60"/>
      <c r="AN631" s="60"/>
      <c r="AO631" s="78">
        <f t="shared" si="59"/>
        <v>0</v>
      </c>
    </row>
    <row r="632" spans="1:41" x14ac:dyDescent="0.25">
      <c r="A632" s="70"/>
      <c r="B632" s="58"/>
      <c r="C632" s="58"/>
      <c r="D632" s="58"/>
      <c r="E632" s="58"/>
      <c r="F632" s="72">
        <f t="shared" si="54"/>
        <v>0</v>
      </c>
      <c r="G632" s="151"/>
      <c r="H632" s="77"/>
      <c r="I632" s="60"/>
      <c r="J632" s="60"/>
      <c r="K632" s="60"/>
      <c r="L632" s="60"/>
      <c r="M632" s="78">
        <f t="shared" si="55"/>
        <v>0</v>
      </c>
      <c r="N632" s="147"/>
      <c r="O632" s="77"/>
      <c r="P632" s="60"/>
      <c r="Q632" s="60"/>
      <c r="R632" s="60"/>
      <c r="S632" s="60"/>
      <c r="T632" s="78">
        <f t="shared" si="56"/>
        <v>0</v>
      </c>
      <c r="U632" s="147"/>
      <c r="V632" s="77"/>
      <c r="W632" s="60"/>
      <c r="X632" s="60"/>
      <c r="Y632" s="60"/>
      <c r="Z632" s="60"/>
      <c r="AA632" s="78">
        <f t="shared" si="57"/>
        <v>0</v>
      </c>
      <c r="AB632" s="147"/>
      <c r="AC632" s="77"/>
      <c r="AD632" s="60"/>
      <c r="AE632" s="60"/>
      <c r="AF632" s="60"/>
      <c r="AG632" s="60"/>
      <c r="AH632" s="78">
        <f t="shared" si="58"/>
        <v>0</v>
      </c>
      <c r="AI632" s="147"/>
      <c r="AJ632" s="77"/>
      <c r="AK632" s="60"/>
      <c r="AL632" s="60"/>
      <c r="AM632" s="60"/>
      <c r="AN632" s="60"/>
      <c r="AO632" s="78">
        <f t="shared" si="59"/>
        <v>0</v>
      </c>
    </row>
    <row r="633" spans="1:41" x14ac:dyDescent="0.25">
      <c r="A633" s="70"/>
      <c r="B633" s="58"/>
      <c r="C633" s="58"/>
      <c r="D633" s="58"/>
      <c r="E633" s="58"/>
      <c r="F633" s="72">
        <f t="shared" si="54"/>
        <v>0</v>
      </c>
      <c r="G633" s="151"/>
      <c r="H633" s="77"/>
      <c r="I633" s="60"/>
      <c r="J633" s="60"/>
      <c r="K633" s="60"/>
      <c r="L633" s="60"/>
      <c r="M633" s="78">
        <f t="shared" si="55"/>
        <v>0</v>
      </c>
      <c r="N633" s="147"/>
      <c r="O633" s="77"/>
      <c r="P633" s="60"/>
      <c r="Q633" s="60"/>
      <c r="R633" s="60"/>
      <c r="S633" s="60"/>
      <c r="T633" s="78">
        <f t="shared" si="56"/>
        <v>0</v>
      </c>
      <c r="U633" s="147"/>
      <c r="V633" s="77"/>
      <c r="W633" s="60"/>
      <c r="X633" s="60"/>
      <c r="Y633" s="60"/>
      <c r="Z633" s="60"/>
      <c r="AA633" s="78">
        <f t="shared" si="57"/>
        <v>0</v>
      </c>
      <c r="AB633" s="147"/>
      <c r="AC633" s="77"/>
      <c r="AD633" s="60"/>
      <c r="AE633" s="60"/>
      <c r="AF633" s="60"/>
      <c r="AG633" s="60"/>
      <c r="AH633" s="78">
        <f t="shared" si="58"/>
        <v>0</v>
      </c>
      <c r="AI633" s="147"/>
      <c r="AJ633" s="77"/>
      <c r="AK633" s="60"/>
      <c r="AL633" s="60"/>
      <c r="AM633" s="60"/>
      <c r="AN633" s="60"/>
      <c r="AO633" s="78">
        <f t="shared" si="59"/>
        <v>0</v>
      </c>
    </row>
    <row r="634" spans="1:41" x14ac:dyDescent="0.25">
      <c r="A634" s="70"/>
      <c r="B634" s="58"/>
      <c r="C634" s="58"/>
      <c r="D634" s="58"/>
      <c r="E634" s="58"/>
      <c r="F634" s="72">
        <f t="shared" si="54"/>
        <v>0</v>
      </c>
      <c r="G634" s="151"/>
      <c r="H634" s="77"/>
      <c r="I634" s="60"/>
      <c r="J634" s="60"/>
      <c r="K634" s="60"/>
      <c r="L634" s="60"/>
      <c r="M634" s="78">
        <f t="shared" si="55"/>
        <v>0</v>
      </c>
      <c r="N634" s="147"/>
      <c r="O634" s="77"/>
      <c r="P634" s="60"/>
      <c r="Q634" s="60"/>
      <c r="R634" s="60"/>
      <c r="S634" s="60"/>
      <c r="T634" s="78">
        <f t="shared" si="56"/>
        <v>0</v>
      </c>
      <c r="U634" s="147"/>
      <c r="V634" s="77"/>
      <c r="W634" s="60"/>
      <c r="X634" s="60"/>
      <c r="Y634" s="60"/>
      <c r="Z634" s="60"/>
      <c r="AA634" s="78">
        <f t="shared" si="57"/>
        <v>0</v>
      </c>
      <c r="AB634" s="147"/>
      <c r="AC634" s="77"/>
      <c r="AD634" s="60"/>
      <c r="AE634" s="60"/>
      <c r="AF634" s="60"/>
      <c r="AG634" s="60"/>
      <c r="AH634" s="78">
        <f t="shared" si="58"/>
        <v>0</v>
      </c>
      <c r="AI634" s="147"/>
      <c r="AJ634" s="77"/>
      <c r="AK634" s="60"/>
      <c r="AL634" s="60"/>
      <c r="AM634" s="60"/>
      <c r="AN634" s="60"/>
      <c r="AO634" s="78">
        <f t="shared" si="59"/>
        <v>0</v>
      </c>
    </row>
    <row r="635" spans="1:41" x14ac:dyDescent="0.25">
      <c r="A635" s="70"/>
      <c r="B635" s="58"/>
      <c r="C635" s="58"/>
      <c r="D635" s="58"/>
      <c r="E635" s="58"/>
      <c r="F635" s="72">
        <f t="shared" si="54"/>
        <v>0</v>
      </c>
      <c r="G635" s="151"/>
      <c r="H635" s="77"/>
      <c r="I635" s="60"/>
      <c r="J635" s="60"/>
      <c r="K635" s="60"/>
      <c r="L635" s="60"/>
      <c r="M635" s="78">
        <f t="shared" si="55"/>
        <v>0</v>
      </c>
      <c r="N635" s="147"/>
      <c r="O635" s="77"/>
      <c r="P635" s="60"/>
      <c r="Q635" s="60"/>
      <c r="R635" s="60"/>
      <c r="S635" s="60"/>
      <c r="T635" s="78">
        <f t="shared" si="56"/>
        <v>0</v>
      </c>
      <c r="U635" s="147"/>
      <c r="V635" s="77"/>
      <c r="W635" s="60"/>
      <c r="X635" s="60"/>
      <c r="Y635" s="60"/>
      <c r="Z635" s="60"/>
      <c r="AA635" s="78">
        <f t="shared" si="57"/>
        <v>0</v>
      </c>
      <c r="AB635" s="147"/>
      <c r="AC635" s="77"/>
      <c r="AD635" s="60"/>
      <c r="AE635" s="60"/>
      <c r="AF635" s="60"/>
      <c r="AG635" s="60"/>
      <c r="AH635" s="78">
        <f t="shared" si="58"/>
        <v>0</v>
      </c>
      <c r="AI635" s="147"/>
      <c r="AJ635" s="77"/>
      <c r="AK635" s="60"/>
      <c r="AL635" s="60"/>
      <c r="AM635" s="60"/>
      <c r="AN635" s="60"/>
      <c r="AO635" s="78">
        <f t="shared" si="59"/>
        <v>0</v>
      </c>
    </row>
    <row r="636" spans="1:41" x14ac:dyDescent="0.25">
      <c r="A636" s="70"/>
      <c r="B636" s="58"/>
      <c r="C636" s="58"/>
      <c r="D636" s="58"/>
      <c r="E636" s="58"/>
      <c r="F636" s="72">
        <f t="shared" si="54"/>
        <v>0</v>
      </c>
      <c r="G636" s="151"/>
      <c r="H636" s="77"/>
      <c r="I636" s="60"/>
      <c r="J636" s="60"/>
      <c r="K636" s="60"/>
      <c r="L636" s="60"/>
      <c r="M636" s="78">
        <f t="shared" si="55"/>
        <v>0</v>
      </c>
      <c r="N636" s="147"/>
      <c r="O636" s="77"/>
      <c r="P636" s="60"/>
      <c r="Q636" s="60"/>
      <c r="R636" s="60"/>
      <c r="S636" s="60"/>
      <c r="T636" s="78">
        <f t="shared" si="56"/>
        <v>0</v>
      </c>
      <c r="U636" s="147"/>
      <c r="V636" s="77"/>
      <c r="W636" s="60"/>
      <c r="X636" s="60"/>
      <c r="Y636" s="60"/>
      <c r="Z636" s="60"/>
      <c r="AA636" s="78">
        <f t="shared" si="57"/>
        <v>0</v>
      </c>
      <c r="AB636" s="147"/>
      <c r="AC636" s="77"/>
      <c r="AD636" s="60"/>
      <c r="AE636" s="60"/>
      <c r="AF636" s="60"/>
      <c r="AG636" s="60"/>
      <c r="AH636" s="78">
        <f t="shared" si="58"/>
        <v>0</v>
      </c>
      <c r="AI636" s="147"/>
      <c r="AJ636" s="77"/>
      <c r="AK636" s="60"/>
      <c r="AL636" s="60"/>
      <c r="AM636" s="60"/>
      <c r="AN636" s="60"/>
      <c r="AO636" s="78">
        <f t="shared" si="59"/>
        <v>0</v>
      </c>
    </row>
    <row r="637" spans="1:41" x14ac:dyDescent="0.25">
      <c r="A637" s="70"/>
      <c r="B637" s="58"/>
      <c r="C637" s="58"/>
      <c r="D637" s="58"/>
      <c r="E637" s="58"/>
      <c r="F637" s="72">
        <f t="shared" si="54"/>
        <v>0</v>
      </c>
      <c r="G637" s="151"/>
      <c r="H637" s="77"/>
      <c r="I637" s="60"/>
      <c r="J637" s="60"/>
      <c r="K637" s="60"/>
      <c r="L637" s="60"/>
      <c r="M637" s="78">
        <f t="shared" si="55"/>
        <v>0</v>
      </c>
      <c r="N637" s="147"/>
      <c r="O637" s="77"/>
      <c r="P637" s="60"/>
      <c r="Q637" s="60"/>
      <c r="R637" s="60"/>
      <c r="S637" s="60"/>
      <c r="T637" s="78">
        <f t="shared" si="56"/>
        <v>0</v>
      </c>
      <c r="U637" s="147"/>
      <c r="V637" s="77"/>
      <c r="W637" s="60"/>
      <c r="X637" s="60"/>
      <c r="Y637" s="60"/>
      <c r="Z637" s="60"/>
      <c r="AA637" s="78">
        <f t="shared" si="57"/>
        <v>0</v>
      </c>
      <c r="AB637" s="147"/>
      <c r="AC637" s="77"/>
      <c r="AD637" s="60"/>
      <c r="AE637" s="60"/>
      <c r="AF637" s="60"/>
      <c r="AG637" s="60"/>
      <c r="AH637" s="78">
        <f t="shared" si="58"/>
        <v>0</v>
      </c>
      <c r="AI637" s="147"/>
      <c r="AJ637" s="77"/>
      <c r="AK637" s="60"/>
      <c r="AL637" s="60"/>
      <c r="AM637" s="60"/>
      <c r="AN637" s="60"/>
      <c r="AO637" s="78">
        <f t="shared" si="59"/>
        <v>0</v>
      </c>
    </row>
    <row r="638" spans="1:41" x14ac:dyDescent="0.25">
      <c r="A638" s="70"/>
      <c r="B638" s="58"/>
      <c r="C638" s="58"/>
      <c r="D638" s="58"/>
      <c r="E638" s="58"/>
      <c r="F638" s="72">
        <f t="shared" si="54"/>
        <v>0</v>
      </c>
      <c r="G638" s="151"/>
      <c r="H638" s="77"/>
      <c r="I638" s="60"/>
      <c r="J638" s="60"/>
      <c r="K638" s="60"/>
      <c r="L638" s="60"/>
      <c r="M638" s="78">
        <f t="shared" si="55"/>
        <v>0</v>
      </c>
      <c r="N638" s="147"/>
      <c r="O638" s="77"/>
      <c r="P638" s="60"/>
      <c r="Q638" s="60"/>
      <c r="R638" s="60"/>
      <c r="S638" s="60"/>
      <c r="T638" s="78">
        <f t="shared" si="56"/>
        <v>0</v>
      </c>
      <c r="U638" s="147"/>
      <c r="V638" s="77"/>
      <c r="W638" s="60"/>
      <c r="X638" s="60"/>
      <c r="Y638" s="60"/>
      <c r="Z638" s="60"/>
      <c r="AA638" s="78">
        <f t="shared" si="57"/>
        <v>0</v>
      </c>
      <c r="AB638" s="147"/>
      <c r="AC638" s="77"/>
      <c r="AD638" s="60"/>
      <c r="AE638" s="60"/>
      <c r="AF638" s="60"/>
      <c r="AG638" s="60"/>
      <c r="AH638" s="78">
        <f t="shared" si="58"/>
        <v>0</v>
      </c>
      <c r="AI638" s="147"/>
      <c r="AJ638" s="77"/>
      <c r="AK638" s="60"/>
      <c r="AL638" s="60"/>
      <c r="AM638" s="60"/>
      <c r="AN638" s="60"/>
      <c r="AO638" s="78">
        <f t="shared" si="59"/>
        <v>0</v>
      </c>
    </row>
    <row r="639" spans="1:41" x14ac:dyDescent="0.25">
      <c r="A639" s="70"/>
      <c r="B639" s="58"/>
      <c r="C639" s="58"/>
      <c r="D639" s="58"/>
      <c r="E639" s="58"/>
      <c r="F639" s="72">
        <f t="shared" si="54"/>
        <v>0</v>
      </c>
      <c r="G639" s="151"/>
      <c r="H639" s="77"/>
      <c r="I639" s="60"/>
      <c r="J639" s="60"/>
      <c r="K639" s="60"/>
      <c r="L639" s="60"/>
      <c r="M639" s="78">
        <f t="shared" si="55"/>
        <v>0</v>
      </c>
      <c r="N639" s="147"/>
      <c r="O639" s="77"/>
      <c r="P639" s="60"/>
      <c r="Q639" s="60"/>
      <c r="R639" s="60"/>
      <c r="S639" s="60"/>
      <c r="T639" s="78">
        <f t="shared" si="56"/>
        <v>0</v>
      </c>
      <c r="U639" s="147"/>
      <c r="V639" s="77"/>
      <c r="W639" s="60"/>
      <c r="X639" s="60"/>
      <c r="Y639" s="60"/>
      <c r="Z639" s="60"/>
      <c r="AA639" s="78">
        <f t="shared" si="57"/>
        <v>0</v>
      </c>
      <c r="AB639" s="147"/>
      <c r="AC639" s="77"/>
      <c r="AD639" s="60"/>
      <c r="AE639" s="60"/>
      <c r="AF639" s="60"/>
      <c r="AG639" s="60"/>
      <c r="AH639" s="78">
        <f t="shared" si="58"/>
        <v>0</v>
      </c>
      <c r="AI639" s="147"/>
      <c r="AJ639" s="77"/>
      <c r="AK639" s="60"/>
      <c r="AL639" s="60"/>
      <c r="AM639" s="60"/>
      <c r="AN639" s="60"/>
      <c r="AO639" s="78">
        <f t="shared" si="59"/>
        <v>0</v>
      </c>
    </row>
    <row r="640" spans="1:41" x14ac:dyDescent="0.25">
      <c r="A640" s="70"/>
      <c r="B640" s="58"/>
      <c r="C640" s="58"/>
      <c r="D640" s="58"/>
      <c r="E640" s="58"/>
      <c r="F640" s="72">
        <f t="shared" si="54"/>
        <v>0</v>
      </c>
      <c r="G640" s="151"/>
      <c r="H640" s="77"/>
      <c r="I640" s="60"/>
      <c r="J640" s="60"/>
      <c r="K640" s="60"/>
      <c r="L640" s="60"/>
      <c r="M640" s="78">
        <f t="shared" si="55"/>
        <v>0</v>
      </c>
      <c r="N640" s="147"/>
      <c r="O640" s="77"/>
      <c r="P640" s="60"/>
      <c r="Q640" s="60"/>
      <c r="R640" s="60"/>
      <c r="S640" s="60"/>
      <c r="T640" s="78">
        <f t="shared" si="56"/>
        <v>0</v>
      </c>
      <c r="U640" s="147"/>
      <c r="V640" s="77"/>
      <c r="W640" s="60"/>
      <c r="X640" s="60"/>
      <c r="Y640" s="60"/>
      <c r="Z640" s="60"/>
      <c r="AA640" s="78">
        <f t="shared" si="57"/>
        <v>0</v>
      </c>
      <c r="AB640" s="147"/>
      <c r="AC640" s="77"/>
      <c r="AD640" s="60"/>
      <c r="AE640" s="60"/>
      <c r="AF640" s="60"/>
      <c r="AG640" s="60"/>
      <c r="AH640" s="78">
        <f t="shared" si="58"/>
        <v>0</v>
      </c>
      <c r="AI640" s="147"/>
      <c r="AJ640" s="77"/>
      <c r="AK640" s="60"/>
      <c r="AL640" s="60"/>
      <c r="AM640" s="60"/>
      <c r="AN640" s="60"/>
      <c r="AO640" s="78">
        <f t="shared" si="59"/>
        <v>0</v>
      </c>
    </row>
    <row r="641" spans="1:41" x14ac:dyDescent="0.25">
      <c r="A641" s="70"/>
      <c r="B641" s="58"/>
      <c r="C641" s="58"/>
      <c r="D641" s="58"/>
      <c r="E641" s="58"/>
      <c r="F641" s="72">
        <f t="shared" si="54"/>
        <v>0</v>
      </c>
      <c r="G641" s="151"/>
      <c r="H641" s="77"/>
      <c r="I641" s="60"/>
      <c r="J641" s="60"/>
      <c r="K641" s="60"/>
      <c r="L641" s="60"/>
      <c r="M641" s="78">
        <f t="shared" si="55"/>
        <v>0</v>
      </c>
      <c r="N641" s="147"/>
      <c r="O641" s="77"/>
      <c r="P641" s="60"/>
      <c r="Q641" s="60"/>
      <c r="R641" s="60"/>
      <c r="S641" s="60"/>
      <c r="T641" s="78">
        <f t="shared" si="56"/>
        <v>0</v>
      </c>
      <c r="U641" s="147"/>
      <c r="V641" s="77"/>
      <c r="W641" s="60"/>
      <c r="X641" s="60"/>
      <c r="Y641" s="60"/>
      <c r="Z641" s="60"/>
      <c r="AA641" s="78">
        <f t="shared" si="57"/>
        <v>0</v>
      </c>
      <c r="AB641" s="147"/>
      <c r="AC641" s="77"/>
      <c r="AD641" s="60"/>
      <c r="AE641" s="60"/>
      <c r="AF641" s="60"/>
      <c r="AG641" s="60"/>
      <c r="AH641" s="78">
        <f t="shared" si="58"/>
        <v>0</v>
      </c>
      <c r="AI641" s="147"/>
      <c r="AJ641" s="77"/>
      <c r="AK641" s="60"/>
      <c r="AL641" s="60"/>
      <c r="AM641" s="60"/>
      <c r="AN641" s="60"/>
      <c r="AO641" s="78">
        <f t="shared" si="59"/>
        <v>0</v>
      </c>
    </row>
    <row r="642" spans="1:41" x14ac:dyDescent="0.25">
      <c r="A642" s="70"/>
      <c r="B642" s="58"/>
      <c r="C642" s="58"/>
      <c r="D642" s="58"/>
      <c r="E642" s="58"/>
      <c r="F642" s="72">
        <f t="shared" si="54"/>
        <v>0</v>
      </c>
      <c r="G642" s="151"/>
      <c r="H642" s="77"/>
      <c r="I642" s="60"/>
      <c r="J642" s="60"/>
      <c r="K642" s="60"/>
      <c r="L642" s="60"/>
      <c r="M642" s="78">
        <f t="shared" si="55"/>
        <v>0</v>
      </c>
      <c r="N642" s="147"/>
      <c r="O642" s="77"/>
      <c r="P642" s="60"/>
      <c r="Q642" s="60"/>
      <c r="R642" s="60"/>
      <c r="S642" s="60"/>
      <c r="T642" s="78">
        <f t="shared" si="56"/>
        <v>0</v>
      </c>
      <c r="U642" s="147"/>
      <c r="V642" s="77"/>
      <c r="W642" s="60"/>
      <c r="X642" s="60"/>
      <c r="Y642" s="60"/>
      <c r="Z642" s="60"/>
      <c r="AA642" s="78">
        <f t="shared" si="57"/>
        <v>0</v>
      </c>
      <c r="AB642" s="147"/>
      <c r="AC642" s="77"/>
      <c r="AD642" s="60"/>
      <c r="AE642" s="60"/>
      <c r="AF642" s="60"/>
      <c r="AG642" s="60"/>
      <c r="AH642" s="78">
        <f t="shared" si="58"/>
        <v>0</v>
      </c>
      <c r="AI642" s="147"/>
      <c r="AJ642" s="77"/>
      <c r="AK642" s="60"/>
      <c r="AL642" s="60"/>
      <c r="AM642" s="60"/>
      <c r="AN642" s="60"/>
      <c r="AO642" s="78">
        <f t="shared" si="59"/>
        <v>0</v>
      </c>
    </row>
    <row r="643" spans="1:41" x14ac:dyDescent="0.25">
      <c r="A643" s="70"/>
      <c r="B643" s="58"/>
      <c r="C643" s="58"/>
      <c r="D643" s="58"/>
      <c r="E643" s="58"/>
      <c r="F643" s="72">
        <f t="shared" si="54"/>
        <v>0</v>
      </c>
      <c r="G643" s="151"/>
      <c r="H643" s="77"/>
      <c r="I643" s="60"/>
      <c r="J643" s="60"/>
      <c r="K643" s="60"/>
      <c r="L643" s="60"/>
      <c r="M643" s="78">
        <f t="shared" si="55"/>
        <v>0</v>
      </c>
      <c r="N643" s="147"/>
      <c r="O643" s="77"/>
      <c r="P643" s="60"/>
      <c r="Q643" s="60"/>
      <c r="R643" s="60"/>
      <c r="S643" s="60"/>
      <c r="T643" s="78">
        <f t="shared" si="56"/>
        <v>0</v>
      </c>
      <c r="U643" s="147"/>
      <c r="V643" s="77"/>
      <c r="W643" s="60"/>
      <c r="X643" s="60"/>
      <c r="Y643" s="60"/>
      <c r="Z643" s="60"/>
      <c r="AA643" s="78">
        <f t="shared" si="57"/>
        <v>0</v>
      </c>
      <c r="AB643" s="147"/>
      <c r="AC643" s="77"/>
      <c r="AD643" s="60"/>
      <c r="AE643" s="60"/>
      <c r="AF643" s="60"/>
      <c r="AG643" s="60"/>
      <c r="AH643" s="78">
        <f t="shared" si="58"/>
        <v>0</v>
      </c>
      <c r="AI643" s="147"/>
      <c r="AJ643" s="77"/>
      <c r="AK643" s="60"/>
      <c r="AL643" s="60"/>
      <c r="AM643" s="60"/>
      <c r="AN643" s="60"/>
      <c r="AO643" s="78">
        <f t="shared" si="59"/>
        <v>0</v>
      </c>
    </row>
    <row r="644" spans="1:41" x14ac:dyDescent="0.25">
      <c r="A644" s="70"/>
      <c r="B644" s="58"/>
      <c r="C644" s="58"/>
      <c r="D644" s="58"/>
      <c r="E644" s="58"/>
      <c r="F644" s="72">
        <f t="shared" si="54"/>
        <v>0</v>
      </c>
      <c r="G644" s="151"/>
      <c r="H644" s="77"/>
      <c r="I644" s="60"/>
      <c r="J644" s="60"/>
      <c r="K644" s="60"/>
      <c r="L644" s="60"/>
      <c r="M644" s="78">
        <f t="shared" si="55"/>
        <v>0</v>
      </c>
      <c r="N644" s="147"/>
      <c r="O644" s="77"/>
      <c r="P644" s="60"/>
      <c r="Q644" s="60"/>
      <c r="R644" s="60"/>
      <c r="S644" s="60"/>
      <c r="T644" s="78">
        <f t="shared" si="56"/>
        <v>0</v>
      </c>
      <c r="U644" s="147"/>
      <c r="V644" s="77"/>
      <c r="W644" s="60"/>
      <c r="X644" s="60"/>
      <c r="Y644" s="60"/>
      <c r="Z644" s="60"/>
      <c r="AA644" s="78">
        <f t="shared" si="57"/>
        <v>0</v>
      </c>
      <c r="AB644" s="147"/>
      <c r="AC644" s="77"/>
      <c r="AD644" s="60"/>
      <c r="AE644" s="60"/>
      <c r="AF644" s="60"/>
      <c r="AG644" s="60"/>
      <c r="AH644" s="78">
        <f t="shared" si="58"/>
        <v>0</v>
      </c>
      <c r="AI644" s="147"/>
      <c r="AJ644" s="77"/>
      <c r="AK644" s="60"/>
      <c r="AL644" s="60"/>
      <c r="AM644" s="60"/>
      <c r="AN644" s="60"/>
      <c r="AO644" s="78">
        <f t="shared" si="59"/>
        <v>0</v>
      </c>
    </row>
    <row r="645" spans="1:41" x14ac:dyDescent="0.25">
      <c r="A645" s="70"/>
      <c r="B645" s="58"/>
      <c r="C645" s="58"/>
      <c r="D645" s="58"/>
      <c r="E645" s="58"/>
      <c r="F645" s="72">
        <f t="shared" si="54"/>
        <v>0</v>
      </c>
      <c r="G645" s="151"/>
      <c r="H645" s="77"/>
      <c r="I645" s="60"/>
      <c r="J645" s="60"/>
      <c r="K645" s="60"/>
      <c r="L645" s="60"/>
      <c r="M645" s="78">
        <f t="shared" si="55"/>
        <v>0</v>
      </c>
      <c r="N645" s="147"/>
      <c r="O645" s="77"/>
      <c r="P645" s="60"/>
      <c r="Q645" s="60"/>
      <c r="R645" s="60"/>
      <c r="S645" s="60"/>
      <c r="T645" s="78">
        <f t="shared" si="56"/>
        <v>0</v>
      </c>
      <c r="U645" s="147"/>
      <c r="V645" s="77"/>
      <c r="W645" s="60"/>
      <c r="X645" s="60"/>
      <c r="Y645" s="60"/>
      <c r="Z645" s="60"/>
      <c r="AA645" s="78">
        <f t="shared" si="57"/>
        <v>0</v>
      </c>
      <c r="AB645" s="147"/>
      <c r="AC645" s="77"/>
      <c r="AD645" s="60"/>
      <c r="AE645" s="60"/>
      <c r="AF645" s="60"/>
      <c r="AG645" s="60"/>
      <c r="AH645" s="78">
        <f t="shared" si="58"/>
        <v>0</v>
      </c>
      <c r="AI645" s="147"/>
      <c r="AJ645" s="77"/>
      <c r="AK645" s="60"/>
      <c r="AL645" s="60"/>
      <c r="AM645" s="60"/>
      <c r="AN645" s="60"/>
      <c r="AO645" s="78">
        <f t="shared" si="59"/>
        <v>0</v>
      </c>
    </row>
    <row r="646" spans="1:41" x14ac:dyDescent="0.25">
      <c r="A646" s="70"/>
      <c r="B646" s="58"/>
      <c r="C646" s="58"/>
      <c r="D646" s="58"/>
      <c r="E646" s="58"/>
      <c r="F646" s="72">
        <f t="shared" si="54"/>
        <v>0</v>
      </c>
      <c r="G646" s="151"/>
      <c r="H646" s="77"/>
      <c r="I646" s="60"/>
      <c r="J646" s="60"/>
      <c r="K646" s="60"/>
      <c r="L646" s="60"/>
      <c r="M646" s="78">
        <f t="shared" si="55"/>
        <v>0</v>
      </c>
      <c r="N646" s="147"/>
      <c r="O646" s="77"/>
      <c r="P646" s="60"/>
      <c r="Q646" s="60"/>
      <c r="R646" s="60"/>
      <c r="S646" s="60"/>
      <c r="T646" s="78">
        <f t="shared" si="56"/>
        <v>0</v>
      </c>
      <c r="U646" s="147"/>
      <c r="V646" s="77"/>
      <c r="W646" s="60"/>
      <c r="X646" s="60"/>
      <c r="Y646" s="60"/>
      <c r="Z646" s="60"/>
      <c r="AA646" s="78">
        <f t="shared" si="57"/>
        <v>0</v>
      </c>
      <c r="AB646" s="147"/>
      <c r="AC646" s="77"/>
      <c r="AD646" s="60"/>
      <c r="AE646" s="60"/>
      <c r="AF646" s="60"/>
      <c r="AG646" s="60"/>
      <c r="AH646" s="78">
        <f t="shared" si="58"/>
        <v>0</v>
      </c>
      <c r="AI646" s="147"/>
      <c r="AJ646" s="77"/>
      <c r="AK646" s="60"/>
      <c r="AL646" s="60"/>
      <c r="AM646" s="60"/>
      <c r="AN646" s="60"/>
      <c r="AO646" s="78">
        <f t="shared" si="59"/>
        <v>0</v>
      </c>
    </row>
    <row r="647" spans="1:41" x14ac:dyDescent="0.25">
      <c r="A647" s="70"/>
      <c r="B647" s="58"/>
      <c r="C647" s="58"/>
      <c r="D647" s="58"/>
      <c r="E647" s="58"/>
      <c r="F647" s="72">
        <f t="shared" si="54"/>
        <v>0</v>
      </c>
      <c r="G647" s="151"/>
      <c r="H647" s="77"/>
      <c r="I647" s="60"/>
      <c r="J647" s="60"/>
      <c r="K647" s="60"/>
      <c r="L647" s="60"/>
      <c r="M647" s="78">
        <f t="shared" si="55"/>
        <v>0</v>
      </c>
      <c r="N647" s="147"/>
      <c r="O647" s="77"/>
      <c r="P647" s="60"/>
      <c r="Q647" s="60"/>
      <c r="R647" s="60"/>
      <c r="S647" s="60"/>
      <c r="T647" s="78">
        <f t="shared" si="56"/>
        <v>0</v>
      </c>
      <c r="U647" s="147"/>
      <c r="V647" s="77"/>
      <c r="W647" s="60"/>
      <c r="X647" s="60"/>
      <c r="Y647" s="60"/>
      <c r="Z647" s="60"/>
      <c r="AA647" s="78">
        <f t="shared" si="57"/>
        <v>0</v>
      </c>
      <c r="AB647" s="147"/>
      <c r="AC647" s="77"/>
      <c r="AD647" s="60"/>
      <c r="AE647" s="60"/>
      <c r="AF647" s="60"/>
      <c r="AG647" s="60"/>
      <c r="AH647" s="78">
        <f t="shared" si="58"/>
        <v>0</v>
      </c>
      <c r="AI647" s="147"/>
      <c r="AJ647" s="77"/>
      <c r="AK647" s="60"/>
      <c r="AL647" s="60"/>
      <c r="AM647" s="60"/>
      <c r="AN647" s="60"/>
      <c r="AO647" s="78">
        <f t="shared" si="59"/>
        <v>0</v>
      </c>
    </row>
    <row r="648" spans="1:41" x14ac:dyDescent="0.25">
      <c r="A648" s="70"/>
      <c r="B648" s="58"/>
      <c r="C648" s="58"/>
      <c r="D648" s="58"/>
      <c r="E648" s="58"/>
      <c r="F648" s="72">
        <f t="shared" si="54"/>
        <v>0</v>
      </c>
      <c r="G648" s="151"/>
      <c r="H648" s="77"/>
      <c r="I648" s="60"/>
      <c r="J648" s="60"/>
      <c r="K648" s="60"/>
      <c r="L648" s="60"/>
      <c r="M648" s="78">
        <f t="shared" si="55"/>
        <v>0</v>
      </c>
      <c r="N648" s="147"/>
      <c r="O648" s="77"/>
      <c r="P648" s="60"/>
      <c r="Q648" s="60"/>
      <c r="R648" s="60"/>
      <c r="S648" s="60"/>
      <c r="T648" s="78">
        <f t="shared" si="56"/>
        <v>0</v>
      </c>
      <c r="U648" s="147"/>
      <c r="V648" s="77"/>
      <c r="W648" s="60"/>
      <c r="X648" s="60"/>
      <c r="Y648" s="60"/>
      <c r="Z648" s="60"/>
      <c r="AA648" s="78">
        <f t="shared" si="57"/>
        <v>0</v>
      </c>
      <c r="AB648" s="147"/>
      <c r="AC648" s="77"/>
      <c r="AD648" s="60"/>
      <c r="AE648" s="60"/>
      <c r="AF648" s="60"/>
      <c r="AG648" s="60"/>
      <c r="AH648" s="78">
        <f t="shared" si="58"/>
        <v>0</v>
      </c>
      <c r="AI648" s="147"/>
      <c r="AJ648" s="77"/>
      <c r="AK648" s="60"/>
      <c r="AL648" s="60"/>
      <c r="AM648" s="60"/>
      <c r="AN648" s="60"/>
      <c r="AO648" s="78">
        <f t="shared" si="59"/>
        <v>0</v>
      </c>
    </row>
    <row r="649" spans="1:41" x14ac:dyDescent="0.25">
      <c r="A649" s="70"/>
      <c r="B649" s="58"/>
      <c r="C649" s="58"/>
      <c r="D649" s="58"/>
      <c r="E649" s="58"/>
      <c r="F649" s="72">
        <f t="shared" si="54"/>
        <v>0</v>
      </c>
      <c r="G649" s="151"/>
      <c r="H649" s="77"/>
      <c r="I649" s="60"/>
      <c r="J649" s="60"/>
      <c r="K649" s="60"/>
      <c r="L649" s="60"/>
      <c r="M649" s="78">
        <f t="shared" si="55"/>
        <v>0</v>
      </c>
      <c r="N649" s="147"/>
      <c r="O649" s="77"/>
      <c r="P649" s="60"/>
      <c r="Q649" s="60"/>
      <c r="R649" s="60"/>
      <c r="S649" s="60"/>
      <c r="T649" s="78">
        <f t="shared" si="56"/>
        <v>0</v>
      </c>
      <c r="U649" s="147"/>
      <c r="V649" s="77"/>
      <c r="W649" s="60"/>
      <c r="X649" s="60"/>
      <c r="Y649" s="60"/>
      <c r="Z649" s="60"/>
      <c r="AA649" s="78">
        <f t="shared" si="57"/>
        <v>0</v>
      </c>
      <c r="AB649" s="147"/>
      <c r="AC649" s="77"/>
      <c r="AD649" s="60"/>
      <c r="AE649" s="60"/>
      <c r="AF649" s="60"/>
      <c r="AG649" s="60"/>
      <c r="AH649" s="78">
        <f t="shared" si="58"/>
        <v>0</v>
      </c>
      <c r="AI649" s="147"/>
      <c r="AJ649" s="77"/>
      <c r="AK649" s="60"/>
      <c r="AL649" s="60"/>
      <c r="AM649" s="60"/>
      <c r="AN649" s="60"/>
      <c r="AO649" s="78">
        <f t="shared" si="59"/>
        <v>0</v>
      </c>
    </row>
    <row r="650" spans="1:41" x14ac:dyDescent="0.25">
      <c r="A650" s="70"/>
      <c r="B650" s="58"/>
      <c r="C650" s="58"/>
      <c r="D650" s="58"/>
      <c r="E650" s="58"/>
      <c r="F650" s="72">
        <f t="shared" si="54"/>
        <v>0</v>
      </c>
      <c r="G650" s="151"/>
      <c r="H650" s="77"/>
      <c r="I650" s="60"/>
      <c r="J650" s="60"/>
      <c r="K650" s="60"/>
      <c r="L650" s="60"/>
      <c r="M650" s="78">
        <f t="shared" si="55"/>
        <v>0</v>
      </c>
      <c r="N650" s="147"/>
      <c r="O650" s="77"/>
      <c r="P650" s="60"/>
      <c r="Q650" s="60"/>
      <c r="R650" s="60"/>
      <c r="S650" s="60"/>
      <c r="T650" s="78">
        <f t="shared" si="56"/>
        <v>0</v>
      </c>
      <c r="U650" s="147"/>
      <c r="V650" s="77"/>
      <c r="W650" s="60"/>
      <c r="X650" s="60"/>
      <c r="Y650" s="60"/>
      <c r="Z650" s="60"/>
      <c r="AA650" s="78">
        <f t="shared" si="57"/>
        <v>0</v>
      </c>
      <c r="AB650" s="147"/>
      <c r="AC650" s="77"/>
      <c r="AD650" s="60"/>
      <c r="AE650" s="60"/>
      <c r="AF650" s="60"/>
      <c r="AG650" s="60"/>
      <c r="AH650" s="78">
        <f t="shared" si="58"/>
        <v>0</v>
      </c>
      <c r="AI650" s="147"/>
      <c r="AJ650" s="77"/>
      <c r="AK650" s="60"/>
      <c r="AL650" s="60"/>
      <c r="AM650" s="60"/>
      <c r="AN650" s="60"/>
      <c r="AO650" s="78">
        <f t="shared" si="59"/>
        <v>0</v>
      </c>
    </row>
    <row r="651" spans="1:41" x14ac:dyDescent="0.25">
      <c r="A651" s="70"/>
      <c r="B651" s="58"/>
      <c r="C651" s="58"/>
      <c r="D651" s="58"/>
      <c r="E651" s="58"/>
      <c r="F651" s="72">
        <f t="shared" si="54"/>
        <v>0</v>
      </c>
      <c r="G651" s="151"/>
      <c r="H651" s="77"/>
      <c r="I651" s="60"/>
      <c r="J651" s="60"/>
      <c r="K651" s="60"/>
      <c r="L651" s="60"/>
      <c r="M651" s="78">
        <f t="shared" si="55"/>
        <v>0</v>
      </c>
      <c r="N651" s="147"/>
      <c r="O651" s="77"/>
      <c r="P651" s="60"/>
      <c r="Q651" s="60"/>
      <c r="R651" s="60"/>
      <c r="S651" s="60"/>
      <c r="T651" s="78">
        <f t="shared" si="56"/>
        <v>0</v>
      </c>
      <c r="U651" s="147"/>
      <c r="V651" s="77"/>
      <c r="W651" s="60"/>
      <c r="X651" s="60"/>
      <c r="Y651" s="60"/>
      <c r="Z651" s="60"/>
      <c r="AA651" s="78">
        <f t="shared" si="57"/>
        <v>0</v>
      </c>
      <c r="AB651" s="147"/>
      <c r="AC651" s="77"/>
      <c r="AD651" s="60"/>
      <c r="AE651" s="60"/>
      <c r="AF651" s="60"/>
      <c r="AG651" s="60"/>
      <c r="AH651" s="78">
        <f t="shared" si="58"/>
        <v>0</v>
      </c>
      <c r="AI651" s="147"/>
      <c r="AJ651" s="77"/>
      <c r="AK651" s="60"/>
      <c r="AL651" s="60"/>
      <c r="AM651" s="60"/>
      <c r="AN651" s="60"/>
      <c r="AO651" s="78">
        <f t="shared" si="59"/>
        <v>0</v>
      </c>
    </row>
    <row r="652" spans="1:41" x14ac:dyDescent="0.25">
      <c r="A652" s="70"/>
      <c r="B652" s="58"/>
      <c r="C652" s="58"/>
      <c r="D652" s="58"/>
      <c r="E652" s="58"/>
      <c r="F652" s="72">
        <f t="shared" si="54"/>
        <v>0</v>
      </c>
      <c r="G652" s="151"/>
      <c r="H652" s="77"/>
      <c r="I652" s="60"/>
      <c r="J652" s="60"/>
      <c r="K652" s="60"/>
      <c r="L652" s="60"/>
      <c r="M652" s="78">
        <f t="shared" si="55"/>
        <v>0</v>
      </c>
      <c r="N652" s="147"/>
      <c r="O652" s="77"/>
      <c r="P652" s="60"/>
      <c r="Q652" s="60"/>
      <c r="R652" s="60"/>
      <c r="S652" s="60"/>
      <c r="T652" s="78">
        <f t="shared" si="56"/>
        <v>0</v>
      </c>
      <c r="U652" s="147"/>
      <c r="V652" s="77"/>
      <c r="W652" s="60"/>
      <c r="X652" s="60"/>
      <c r="Y652" s="60"/>
      <c r="Z652" s="60"/>
      <c r="AA652" s="78">
        <f t="shared" si="57"/>
        <v>0</v>
      </c>
      <c r="AB652" s="147"/>
      <c r="AC652" s="77"/>
      <c r="AD652" s="60"/>
      <c r="AE652" s="60"/>
      <c r="AF652" s="60"/>
      <c r="AG652" s="60"/>
      <c r="AH652" s="78">
        <f t="shared" si="58"/>
        <v>0</v>
      </c>
      <c r="AI652" s="147"/>
      <c r="AJ652" s="77"/>
      <c r="AK652" s="60"/>
      <c r="AL652" s="60"/>
      <c r="AM652" s="60"/>
      <c r="AN652" s="60"/>
      <c r="AO652" s="78">
        <f t="shared" si="59"/>
        <v>0</v>
      </c>
    </row>
    <row r="653" spans="1:41" x14ac:dyDescent="0.25">
      <c r="A653" s="70"/>
      <c r="B653" s="58"/>
      <c r="C653" s="58"/>
      <c r="D653" s="58"/>
      <c r="E653" s="58"/>
      <c r="F653" s="72">
        <f t="shared" ref="F653:F716" si="60">SUM(D653:E653)</f>
        <v>0</v>
      </c>
      <c r="G653" s="151"/>
      <c r="H653" s="77"/>
      <c r="I653" s="60"/>
      <c r="J653" s="60"/>
      <c r="K653" s="60"/>
      <c r="L653" s="60"/>
      <c r="M653" s="78">
        <f t="shared" ref="M653:M716" si="61">SUM(K653:L653)</f>
        <v>0</v>
      </c>
      <c r="N653" s="147"/>
      <c r="O653" s="77"/>
      <c r="P653" s="60"/>
      <c r="Q653" s="60"/>
      <c r="R653" s="60"/>
      <c r="S653" s="60"/>
      <c r="T653" s="78">
        <f t="shared" ref="T653:T716" si="62">SUM(R653:S653)</f>
        <v>0</v>
      </c>
      <c r="U653" s="147"/>
      <c r="V653" s="77"/>
      <c r="W653" s="60"/>
      <c r="X653" s="60"/>
      <c r="Y653" s="60"/>
      <c r="Z653" s="60"/>
      <c r="AA653" s="78">
        <f t="shared" ref="AA653:AA716" si="63">SUM(Y653:Z653)</f>
        <v>0</v>
      </c>
      <c r="AB653" s="147"/>
      <c r="AC653" s="77"/>
      <c r="AD653" s="60"/>
      <c r="AE653" s="60"/>
      <c r="AF653" s="60"/>
      <c r="AG653" s="60"/>
      <c r="AH653" s="78">
        <f t="shared" ref="AH653:AH716" si="64">SUM(AF653:AG653)</f>
        <v>0</v>
      </c>
      <c r="AI653" s="147"/>
      <c r="AJ653" s="77"/>
      <c r="AK653" s="60"/>
      <c r="AL653" s="60"/>
      <c r="AM653" s="60"/>
      <c r="AN653" s="60"/>
      <c r="AO653" s="78">
        <f t="shared" ref="AO653:AO716" si="65">SUM(AM653:AN653)</f>
        <v>0</v>
      </c>
    </row>
    <row r="654" spans="1:41" x14ac:dyDescent="0.25">
      <c r="A654" s="70"/>
      <c r="B654" s="58"/>
      <c r="C654" s="58"/>
      <c r="D654" s="58"/>
      <c r="E654" s="58"/>
      <c r="F654" s="72">
        <f t="shared" si="60"/>
        <v>0</v>
      </c>
      <c r="G654" s="151"/>
      <c r="H654" s="77"/>
      <c r="I654" s="60"/>
      <c r="J654" s="60"/>
      <c r="K654" s="60"/>
      <c r="L654" s="60"/>
      <c r="M654" s="78">
        <f t="shared" si="61"/>
        <v>0</v>
      </c>
      <c r="N654" s="147"/>
      <c r="O654" s="77"/>
      <c r="P654" s="60"/>
      <c r="Q654" s="60"/>
      <c r="R654" s="60"/>
      <c r="S654" s="60"/>
      <c r="T654" s="78">
        <f t="shared" si="62"/>
        <v>0</v>
      </c>
      <c r="U654" s="147"/>
      <c r="V654" s="77"/>
      <c r="W654" s="60"/>
      <c r="X654" s="60"/>
      <c r="Y654" s="60"/>
      <c r="Z654" s="60"/>
      <c r="AA654" s="78">
        <f t="shared" si="63"/>
        <v>0</v>
      </c>
      <c r="AB654" s="147"/>
      <c r="AC654" s="77"/>
      <c r="AD654" s="60"/>
      <c r="AE654" s="60"/>
      <c r="AF654" s="60"/>
      <c r="AG654" s="60"/>
      <c r="AH654" s="78">
        <f t="shared" si="64"/>
        <v>0</v>
      </c>
      <c r="AI654" s="147"/>
      <c r="AJ654" s="77"/>
      <c r="AK654" s="60"/>
      <c r="AL654" s="60"/>
      <c r="AM654" s="60"/>
      <c r="AN654" s="60"/>
      <c r="AO654" s="78">
        <f t="shared" si="65"/>
        <v>0</v>
      </c>
    </row>
    <row r="655" spans="1:41" x14ac:dyDescent="0.25">
      <c r="A655" s="70"/>
      <c r="B655" s="58"/>
      <c r="C655" s="58"/>
      <c r="D655" s="58"/>
      <c r="E655" s="58"/>
      <c r="F655" s="72">
        <f t="shared" si="60"/>
        <v>0</v>
      </c>
      <c r="G655" s="151"/>
      <c r="H655" s="77"/>
      <c r="I655" s="60"/>
      <c r="J655" s="60"/>
      <c r="K655" s="60"/>
      <c r="L655" s="60"/>
      <c r="M655" s="78">
        <f t="shared" si="61"/>
        <v>0</v>
      </c>
      <c r="N655" s="147"/>
      <c r="O655" s="77"/>
      <c r="P655" s="60"/>
      <c r="Q655" s="60"/>
      <c r="R655" s="60"/>
      <c r="S655" s="60"/>
      <c r="T655" s="78">
        <f t="shared" si="62"/>
        <v>0</v>
      </c>
      <c r="U655" s="147"/>
      <c r="V655" s="77"/>
      <c r="W655" s="60"/>
      <c r="X655" s="60"/>
      <c r="Y655" s="60"/>
      <c r="Z655" s="60"/>
      <c r="AA655" s="78">
        <f t="shared" si="63"/>
        <v>0</v>
      </c>
      <c r="AB655" s="147"/>
      <c r="AC655" s="77"/>
      <c r="AD655" s="60"/>
      <c r="AE655" s="60"/>
      <c r="AF655" s="60"/>
      <c r="AG655" s="60"/>
      <c r="AH655" s="78">
        <f t="shared" si="64"/>
        <v>0</v>
      </c>
      <c r="AI655" s="147"/>
      <c r="AJ655" s="77"/>
      <c r="AK655" s="60"/>
      <c r="AL655" s="60"/>
      <c r="AM655" s="60"/>
      <c r="AN655" s="60"/>
      <c r="AO655" s="78">
        <f t="shared" si="65"/>
        <v>0</v>
      </c>
    </row>
    <row r="656" spans="1:41" x14ac:dyDescent="0.25">
      <c r="A656" s="70"/>
      <c r="B656" s="58"/>
      <c r="C656" s="58"/>
      <c r="D656" s="58"/>
      <c r="E656" s="58"/>
      <c r="F656" s="72">
        <f t="shared" si="60"/>
        <v>0</v>
      </c>
      <c r="G656" s="151"/>
      <c r="H656" s="77"/>
      <c r="I656" s="60"/>
      <c r="J656" s="60"/>
      <c r="K656" s="60"/>
      <c r="L656" s="60"/>
      <c r="M656" s="78">
        <f t="shared" si="61"/>
        <v>0</v>
      </c>
      <c r="N656" s="147"/>
      <c r="O656" s="77"/>
      <c r="P656" s="60"/>
      <c r="Q656" s="60"/>
      <c r="R656" s="60"/>
      <c r="S656" s="60"/>
      <c r="T656" s="78">
        <f t="shared" si="62"/>
        <v>0</v>
      </c>
      <c r="U656" s="147"/>
      <c r="V656" s="77"/>
      <c r="W656" s="60"/>
      <c r="X656" s="60"/>
      <c r="Y656" s="60"/>
      <c r="Z656" s="60"/>
      <c r="AA656" s="78">
        <f t="shared" si="63"/>
        <v>0</v>
      </c>
      <c r="AB656" s="147"/>
      <c r="AC656" s="77"/>
      <c r="AD656" s="60"/>
      <c r="AE656" s="60"/>
      <c r="AF656" s="60"/>
      <c r="AG656" s="60"/>
      <c r="AH656" s="78">
        <f t="shared" si="64"/>
        <v>0</v>
      </c>
      <c r="AI656" s="147"/>
      <c r="AJ656" s="77"/>
      <c r="AK656" s="60"/>
      <c r="AL656" s="60"/>
      <c r="AM656" s="60"/>
      <c r="AN656" s="60"/>
      <c r="AO656" s="78">
        <f t="shared" si="65"/>
        <v>0</v>
      </c>
    </row>
    <row r="657" spans="1:41" x14ac:dyDescent="0.25">
      <c r="A657" s="70"/>
      <c r="B657" s="58"/>
      <c r="C657" s="58"/>
      <c r="D657" s="58"/>
      <c r="E657" s="58"/>
      <c r="F657" s="72">
        <f t="shared" si="60"/>
        <v>0</v>
      </c>
      <c r="G657" s="151"/>
      <c r="H657" s="77"/>
      <c r="I657" s="60"/>
      <c r="J657" s="60"/>
      <c r="K657" s="60"/>
      <c r="L657" s="60"/>
      <c r="M657" s="78">
        <f t="shared" si="61"/>
        <v>0</v>
      </c>
      <c r="N657" s="147"/>
      <c r="O657" s="77"/>
      <c r="P657" s="60"/>
      <c r="Q657" s="60"/>
      <c r="R657" s="60"/>
      <c r="S657" s="60"/>
      <c r="T657" s="78">
        <f t="shared" si="62"/>
        <v>0</v>
      </c>
      <c r="U657" s="147"/>
      <c r="V657" s="77"/>
      <c r="W657" s="60"/>
      <c r="X657" s="60"/>
      <c r="Y657" s="60"/>
      <c r="Z657" s="60"/>
      <c r="AA657" s="78">
        <f t="shared" si="63"/>
        <v>0</v>
      </c>
      <c r="AB657" s="147"/>
      <c r="AC657" s="77"/>
      <c r="AD657" s="60"/>
      <c r="AE657" s="60"/>
      <c r="AF657" s="60"/>
      <c r="AG657" s="60"/>
      <c r="AH657" s="78">
        <f t="shared" si="64"/>
        <v>0</v>
      </c>
      <c r="AI657" s="147"/>
      <c r="AJ657" s="77"/>
      <c r="AK657" s="60"/>
      <c r="AL657" s="60"/>
      <c r="AM657" s="60"/>
      <c r="AN657" s="60"/>
      <c r="AO657" s="78">
        <f t="shared" si="65"/>
        <v>0</v>
      </c>
    </row>
    <row r="658" spans="1:41" x14ac:dyDescent="0.25">
      <c r="A658" s="70"/>
      <c r="B658" s="58"/>
      <c r="C658" s="58"/>
      <c r="D658" s="58"/>
      <c r="E658" s="58"/>
      <c r="F658" s="72">
        <f t="shared" si="60"/>
        <v>0</v>
      </c>
      <c r="G658" s="151"/>
      <c r="H658" s="77"/>
      <c r="I658" s="60"/>
      <c r="J658" s="60"/>
      <c r="K658" s="60"/>
      <c r="L658" s="60"/>
      <c r="M658" s="78">
        <f t="shared" si="61"/>
        <v>0</v>
      </c>
      <c r="N658" s="147"/>
      <c r="O658" s="77"/>
      <c r="P658" s="60"/>
      <c r="Q658" s="60"/>
      <c r="R658" s="60"/>
      <c r="S658" s="60"/>
      <c r="T658" s="78">
        <f t="shared" si="62"/>
        <v>0</v>
      </c>
      <c r="U658" s="147"/>
      <c r="V658" s="77"/>
      <c r="W658" s="60"/>
      <c r="X658" s="60"/>
      <c r="Y658" s="60"/>
      <c r="Z658" s="60"/>
      <c r="AA658" s="78">
        <f t="shared" si="63"/>
        <v>0</v>
      </c>
      <c r="AB658" s="147"/>
      <c r="AC658" s="77"/>
      <c r="AD658" s="60"/>
      <c r="AE658" s="60"/>
      <c r="AF658" s="60"/>
      <c r="AG658" s="60"/>
      <c r="AH658" s="78">
        <f t="shared" si="64"/>
        <v>0</v>
      </c>
      <c r="AI658" s="147"/>
      <c r="AJ658" s="77"/>
      <c r="AK658" s="60"/>
      <c r="AL658" s="60"/>
      <c r="AM658" s="60"/>
      <c r="AN658" s="60"/>
      <c r="AO658" s="78">
        <f t="shared" si="65"/>
        <v>0</v>
      </c>
    </row>
    <row r="659" spans="1:41" x14ac:dyDescent="0.25">
      <c r="A659" s="70"/>
      <c r="B659" s="58"/>
      <c r="C659" s="58"/>
      <c r="D659" s="58"/>
      <c r="E659" s="58"/>
      <c r="F659" s="72">
        <f t="shared" si="60"/>
        <v>0</v>
      </c>
      <c r="G659" s="151"/>
      <c r="H659" s="77"/>
      <c r="I659" s="60"/>
      <c r="J659" s="60"/>
      <c r="K659" s="60"/>
      <c r="L659" s="60"/>
      <c r="M659" s="78">
        <f t="shared" si="61"/>
        <v>0</v>
      </c>
      <c r="N659" s="147"/>
      <c r="O659" s="77"/>
      <c r="P659" s="60"/>
      <c r="Q659" s="60"/>
      <c r="R659" s="60"/>
      <c r="S659" s="60"/>
      <c r="T659" s="78">
        <f t="shared" si="62"/>
        <v>0</v>
      </c>
      <c r="U659" s="147"/>
      <c r="V659" s="77"/>
      <c r="W659" s="60"/>
      <c r="X659" s="60"/>
      <c r="Y659" s="60"/>
      <c r="Z659" s="60"/>
      <c r="AA659" s="78">
        <f t="shared" si="63"/>
        <v>0</v>
      </c>
      <c r="AB659" s="147"/>
      <c r="AC659" s="77"/>
      <c r="AD659" s="60"/>
      <c r="AE659" s="60"/>
      <c r="AF659" s="60"/>
      <c r="AG659" s="60"/>
      <c r="AH659" s="78">
        <f t="shared" si="64"/>
        <v>0</v>
      </c>
      <c r="AI659" s="147"/>
      <c r="AJ659" s="77"/>
      <c r="AK659" s="60"/>
      <c r="AL659" s="60"/>
      <c r="AM659" s="60"/>
      <c r="AN659" s="60"/>
      <c r="AO659" s="78">
        <f t="shared" si="65"/>
        <v>0</v>
      </c>
    </row>
    <row r="660" spans="1:41" x14ac:dyDescent="0.25">
      <c r="A660" s="70"/>
      <c r="B660" s="58"/>
      <c r="C660" s="58"/>
      <c r="D660" s="58"/>
      <c r="E660" s="58"/>
      <c r="F660" s="72">
        <f t="shared" si="60"/>
        <v>0</v>
      </c>
      <c r="G660" s="151"/>
      <c r="H660" s="77"/>
      <c r="I660" s="60"/>
      <c r="J660" s="60"/>
      <c r="K660" s="60"/>
      <c r="L660" s="60"/>
      <c r="M660" s="78">
        <f t="shared" si="61"/>
        <v>0</v>
      </c>
      <c r="N660" s="147"/>
      <c r="O660" s="77"/>
      <c r="P660" s="60"/>
      <c r="Q660" s="60"/>
      <c r="R660" s="60"/>
      <c r="S660" s="60"/>
      <c r="T660" s="78">
        <f t="shared" si="62"/>
        <v>0</v>
      </c>
      <c r="U660" s="147"/>
      <c r="V660" s="77"/>
      <c r="W660" s="60"/>
      <c r="X660" s="60"/>
      <c r="Y660" s="60"/>
      <c r="Z660" s="60"/>
      <c r="AA660" s="78">
        <f t="shared" si="63"/>
        <v>0</v>
      </c>
      <c r="AB660" s="147"/>
      <c r="AC660" s="77"/>
      <c r="AD660" s="60"/>
      <c r="AE660" s="60"/>
      <c r="AF660" s="60"/>
      <c r="AG660" s="60"/>
      <c r="AH660" s="78">
        <f t="shared" si="64"/>
        <v>0</v>
      </c>
      <c r="AI660" s="147"/>
      <c r="AJ660" s="77"/>
      <c r="AK660" s="60"/>
      <c r="AL660" s="60"/>
      <c r="AM660" s="60"/>
      <c r="AN660" s="60"/>
      <c r="AO660" s="78">
        <f t="shared" si="65"/>
        <v>0</v>
      </c>
    </row>
    <row r="661" spans="1:41" x14ac:dyDescent="0.25">
      <c r="A661" s="70"/>
      <c r="B661" s="58"/>
      <c r="C661" s="58"/>
      <c r="D661" s="58"/>
      <c r="E661" s="58"/>
      <c r="F661" s="72">
        <f t="shared" si="60"/>
        <v>0</v>
      </c>
      <c r="G661" s="151"/>
      <c r="H661" s="77"/>
      <c r="I661" s="60"/>
      <c r="J661" s="60"/>
      <c r="K661" s="60"/>
      <c r="L661" s="60"/>
      <c r="M661" s="78">
        <f t="shared" si="61"/>
        <v>0</v>
      </c>
      <c r="N661" s="147"/>
      <c r="O661" s="77"/>
      <c r="P661" s="60"/>
      <c r="Q661" s="60"/>
      <c r="R661" s="60"/>
      <c r="S661" s="60"/>
      <c r="T661" s="78">
        <f t="shared" si="62"/>
        <v>0</v>
      </c>
      <c r="U661" s="147"/>
      <c r="V661" s="77"/>
      <c r="W661" s="60"/>
      <c r="X661" s="60"/>
      <c r="Y661" s="60"/>
      <c r="Z661" s="60"/>
      <c r="AA661" s="78">
        <f t="shared" si="63"/>
        <v>0</v>
      </c>
      <c r="AB661" s="147"/>
      <c r="AC661" s="77"/>
      <c r="AD661" s="60"/>
      <c r="AE661" s="60"/>
      <c r="AF661" s="60"/>
      <c r="AG661" s="60"/>
      <c r="AH661" s="78">
        <f t="shared" si="64"/>
        <v>0</v>
      </c>
      <c r="AI661" s="147"/>
      <c r="AJ661" s="77"/>
      <c r="AK661" s="60"/>
      <c r="AL661" s="60"/>
      <c r="AM661" s="60"/>
      <c r="AN661" s="60"/>
      <c r="AO661" s="78">
        <f t="shared" si="65"/>
        <v>0</v>
      </c>
    </row>
    <row r="662" spans="1:41" x14ac:dyDescent="0.25">
      <c r="A662" s="70"/>
      <c r="B662" s="58"/>
      <c r="C662" s="58"/>
      <c r="D662" s="58"/>
      <c r="E662" s="58"/>
      <c r="F662" s="72">
        <f t="shared" si="60"/>
        <v>0</v>
      </c>
      <c r="G662" s="151"/>
      <c r="H662" s="77"/>
      <c r="I662" s="60"/>
      <c r="J662" s="60"/>
      <c r="K662" s="60"/>
      <c r="L662" s="60"/>
      <c r="M662" s="78">
        <f t="shared" si="61"/>
        <v>0</v>
      </c>
      <c r="N662" s="147"/>
      <c r="O662" s="77"/>
      <c r="P662" s="60"/>
      <c r="Q662" s="60"/>
      <c r="R662" s="60"/>
      <c r="S662" s="60"/>
      <c r="T662" s="78">
        <f t="shared" si="62"/>
        <v>0</v>
      </c>
      <c r="U662" s="147"/>
      <c r="V662" s="77"/>
      <c r="W662" s="60"/>
      <c r="X662" s="60"/>
      <c r="Y662" s="60"/>
      <c r="Z662" s="60"/>
      <c r="AA662" s="78">
        <f t="shared" si="63"/>
        <v>0</v>
      </c>
      <c r="AB662" s="147"/>
      <c r="AC662" s="77"/>
      <c r="AD662" s="60"/>
      <c r="AE662" s="60"/>
      <c r="AF662" s="60"/>
      <c r="AG662" s="60"/>
      <c r="AH662" s="78">
        <f t="shared" si="64"/>
        <v>0</v>
      </c>
      <c r="AI662" s="147"/>
      <c r="AJ662" s="77"/>
      <c r="AK662" s="60"/>
      <c r="AL662" s="60"/>
      <c r="AM662" s="60"/>
      <c r="AN662" s="60"/>
      <c r="AO662" s="78">
        <f t="shared" si="65"/>
        <v>0</v>
      </c>
    </row>
    <row r="663" spans="1:41" x14ac:dyDescent="0.25">
      <c r="A663" s="70"/>
      <c r="B663" s="58"/>
      <c r="C663" s="58"/>
      <c r="D663" s="58"/>
      <c r="E663" s="58"/>
      <c r="F663" s="72">
        <f t="shared" si="60"/>
        <v>0</v>
      </c>
      <c r="G663" s="151"/>
      <c r="H663" s="77"/>
      <c r="I663" s="60"/>
      <c r="J663" s="60"/>
      <c r="K663" s="60"/>
      <c r="L663" s="60"/>
      <c r="M663" s="78">
        <f t="shared" si="61"/>
        <v>0</v>
      </c>
      <c r="N663" s="147"/>
      <c r="O663" s="77"/>
      <c r="P663" s="60"/>
      <c r="Q663" s="60"/>
      <c r="R663" s="60"/>
      <c r="S663" s="60"/>
      <c r="T663" s="78">
        <f t="shared" si="62"/>
        <v>0</v>
      </c>
      <c r="U663" s="147"/>
      <c r="V663" s="77"/>
      <c r="W663" s="60"/>
      <c r="X663" s="60"/>
      <c r="Y663" s="60"/>
      <c r="Z663" s="60"/>
      <c r="AA663" s="78">
        <f t="shared" si="63"/>
        <v>0</v>
      </c>
      <c r="AB663" s="147"/>
      <c r="AC663" s="77"/>
      <c r="AD663" s="60"/>
      <c r="AE663" s="60"/>
      <c r="AF663" s="60"/>
      <c r="AG663" s="60"/>
      <c r="AH663" s="78">
        <f t="shared" si="64"/>
        <v>0</v>
      </c>
      <c r="AI663" s="147"/>
      <c r="AJ663" s="77"/>
      <c r="AK663" s="60"/>
      <c r="AL663" s="60"/>
      <c r="AM663" s="60"/>
      <c r="AN663" s="60"/>
      <c r="AO663" s="78">
        <f t="shared" si="65"/>
        <v>0</v>
      </c>
    </row>
    <row r="664" spans="1:41" x14ac:dyDescent="0.25">
      <c r="A664" s="70"/>
      <c r="B664" s="58"/>
      <c r="C664" s="58"/>
      <c r="D664" s="58"/>
      <c r="E664" s="58"/>
      <c r="F664" s="72">
        <f t="shared" si="60"/>
        <v>0</v>
      </c>
      <c r="G664" s="151"/>
      <c r="H664" s="77"/>
      <c r="I664" s="60"/>
      <c r="J664" s="60"/>
      <c r="K664" s="60"/>
      <c r="L664" s="60"/>
      <c r="M664" s="78">
        <f t="shared" si="61"/>
        <v>0</v>
      </c>
      <c r="N664" s="147"/>
      <c r="O664" s="77"/>
      <c r="P664" s="60"/>
      <c r="Q664" s="60"/>
      <c r="R664" s="60"/>
      <c r="S664" s="60"/>
      <c r="T664" s="78">
        <f t="shared" si="62"/>
        <v>0</v>
      </c>
      <c r="U664" s="147"/>
      <c r="V664" s="77"/>
      <c r="W664" s="60"/>
      <c r="X664" s="60"/>
      <c r="Y664" s="60"/>
      <c r="Z664" s="60"/>
      <c r="AA664" s="78">
        <f t="shared" si="63"/>
        <v>0</v>
      </c>
      <c r="AB664" s="147"/>
      <c r="AC664" s="77"/>
      <c r="AD664" s="60"/>
      <c r="AE664" s="60"/>
      <c r="AF664" s="60"/>
      <c r="AG664" s="60"/>
      <c r="AH664" s="78">
        <f t="shared" si="64"/>
        <v>0</v>
      </c>
      <c r="AI664" s="147"/>
      <c r="AJ664" s="77"/>
      <c r="AK664" s="60"/>
      <c r="AL664" s="60"/>
      <c r="AM664" s="60"/>
      <c r="AN664" s="60"/>
      <c r="AO664" s="78">
        <f t="shared" si="65"/>
        <v>0</v>
      </c>
    </row>
    <row r="665" spans="1:41" x14ac:dyDescent="0.25">
      <c r="A665" s="70"/>
      <c r="B665" s="58"/>
      <c r="C665" s="58"/>
      <c r="D665" s="58"/>
      <c r="E665" s="58"/>
      <c r="F665" s="72">
        <f t="shared" si="60"/>
        <v>0</v>
      </c>
      <c r="G665" s="151"/>
      <c r="H665" s="77"/>
      <c r="I665" s="60"/>
      <c r="J665" s="60"/>
      <c r="K665" s="60"/>
      <c r="L665" s="60"/>
      <c r="M665" s="78">
        <f t="shared" si="61"/>
        <v>0</v>
      </c>
      <c r="N665" s="147"/>
      <c r="O665" s="77"/>
      <c r="P665" s="60"/>
      <c r="Q665" s="60"/>
      <c r="R665" s="60"/>
      <c r="S665" s="60"/>
      <c r="T665" s="78">
        <f t="shared" si="62"/>
        <v>0</v>
      </c>
      <c r="U665" s="147"/>
      <c r="V665" s="77"/>
      <c r="W665" s="60"/>
      <c r="X665" s="60"/>
      <c r="Y665" s="60"/>
      <c r="Z665" s="60"/>
      <c r="AA665" s="78">
        <f t="shared" si="63"/>
        <v>0</v>
      </c>
      <c r="AB665" s="147"/>
      <c r="AC665" s="77"/>
      <c r="AD665" s="60"/>
      <c r="AE665" s="60"/>
      <c r="AF665" s="60"/>
      <c r="AG665" s="60"/>
      <c r="AH665" s="78">
        <f t="shared" si="64"/>
        <v>0</v>
      </c>
      <c r="AI665" s="147"/>
      <c r="AJ665" s="77"/>
      <c r="AK665" s="60"/>
      <c r="AL665" s="60"/>
      <c r="AM665" s="60"/>
      <c r="AN665" s="60"/>
      <c r="AO665" s="78">
        <f t="shared" si="65"/>
        <v>0</v>
      </c>
    </row>
    <row r="666" spans="1:41" x14ac:dyDescent="0.25">
      <c r="A666" s="70"/>
      <c r="B666" s="58"/>
      <c r="C666" s="58"/>
      <c r="D666" s="58"/>
      <c r="E666" s="58"/>
      <c r="F666" s="72">
        <f t="shared" si="60"/>
        <v>0</v>
      </c>
      <c r="G666" s="151"/>
      <c r="H666" s="77"/>
      <c r="I666" s="60"/>
      <c r="J666" s="60"/>
      <c r="K666" s="60"/>
      <c r="L666" s="60"/>
      <c r="M666" s="78">
        <f t="shared" si="61"/>
        <v>0</v>
      </c>
      <c r="N666" s="147"/>
      <c r="O666" s="77"/>
      <c r="P666" s="60"/>
      <c r="Q666" s="60"/>
      <c r="R666" s="60"/>
      <c r="S666" s="60"/>
      <c r="T666" s="78">
        <f t="shared" si="62"/>
        <v>0</v>
      </c>
      <c r="U666" s="147"/>
      <c r="V666" s="77"/>
      <c r="W666" s="60"/>
      <c r="X666" s="60"/>
      <c r="Y666" s="60"/>
      <c r="Z666" s="60"/>
      <c r="AA666" s="78">
        <f t="shared" si="63"/>
        <v>0</v>
      </c>
      <c r="AB666" s="147"/>
      <c r="AC666" s="77"/>
      <c r="AD666" s="60"/>
      <c r="AE666" s="60"/>
      <c r="AF666" s="60"/>
      <c r="AG666" s="60"/>
      <c r="AH666" s="78">
        <f t="shared" si="64"/>
        <v>0</v>
      </c>
      <c r="AI666" s="147"/>
      <c r="AJ666" s="77"/>
      <c r="AK666" s="60"/>
      <c r="AL666" s="60"/>
      <c r="AM666" s="60"/>
      <c r="AN666" s="60"/>
      <c r="AO666" s="78">
        <f t="shared" si="65"/>
        <v>0</v>
      </c>
    </row>
    <row r="667" spans="1:41" x14ac:dyDescent="0.25">
      <c r="A667" s="70"/>
      <c r="B667" s="58"/>
      <c r="C667" s="58"/>
      <c r="D667" s="58"/>
      <c r="E667" s="58"/>
      <c r="F667" s="72">
        <f t="shared" si="60"/>
        <v>0</v>
      </c>
      <c r="G667" s="151"/>
      <c r="H667" s="77"/>
      <c r="I667" s="60"/>
      <c r="J667" s="60"/>
      <c r="K667" s="60"/>
      <c r="L667" s="60"/>
      <c r="M667" s="78">
        <f t="shared" si="61"/>
        <v>0</v>
      </c>
      <c r="N667" s="147"/>
      <c r="O667" s="77"/>
      <c r="P667" s="60"/>
      <c r="Q667" s="60"/>
      <c r="R667" s="60"/>
      <c r="S667" s="60"/>
      <c r="T667" s="78">
        <f t="shared" si="62"/>
        <v>0</v>
      </c>
      <c r="U667" s="147"/>
      <c r="V667" s="77"/>
      <c r="W667" s="60"/>
      <c r="X667" s="60"/>
      <c r="Y667" s="60"/>
      <c r="Z667" s="60"/>
      <c r="AA667" s="78">
        <f t="shared" si="63"/>
        <v>0</v>
      </c>
      <c r="AB667" s="147"/>
      <c r="AC667" s="77"/>
      <c r="AD667" s="60"/>
      <c r="AE667" s="60"/>
      <c r="AF667" s="60"/>
      <c r="AG667" s="60"/>
      <c r="AH667" s="78">
        <f t="shared" si="64"/>
        <v>0</v>
      </c>
      <c r="AI667" s="147"/>
      <c r="AJ667" s="77"/>
      <c r="AK667" s="60"/>
      <c r="AL667" s="60"/>
      <c r="AM667" s="60"/>
      <c r="AN667" s="60"/>
      <c r="AO667" s="78">
        <f t="shared" si="65"/>
        <v>0</v>
      </c>
    </row>
    <row r="668" spans="1:41" x14ac:dyDescent="0.25">
      <c r="A668" s="70"/>
      <c r="B668" s="58"/>
      <c r="C668" s="58"/>
      <c r="D668" s="58"/>
      <c r="E668" s="58"/>
      <c r="F668" s="72">
        <f t="shared" si="60"/>
        <v>0</v>
      </c>
      <c r="G668" s="151"/>
      <c r="H668" s="77"/>
      <c r="I668" s="60"/>
      <c r="J668" s="60"/>
      <c r="K668" s="60"/>
      <c r="L668" s="60"/>
      <c r="M668" s="78">
        <f t="shared" si="61"/>
        <v>0</v>
      </c>
      <c r="N668" s="147"/>
      <c r="O668" s="77"/>
      <c r="P668" s="60"/>
      <c r="Q668" s="60"/>
      <c r="R668" s="60"/>
      <c r="S668" s="60"/>
      <c r="T668" s="78">
        <f t="shared" si="62"/>
        <v>0</v>
      </c>
      <c r="U668" s="147"/>
      <c r="V668" s="77"/>
      <c r="W668" s="60"/>
      <c r="X668" s="60"/>
      <c r="Y668" s="60"/>
      <c r="Z668" s="60"/>
      <c r="AA668" s="78">
        <f t="shared" si="63"/>
        <v>0</v>
      </c>
      <c r="AB668" s="147"/>
      <c r="AC668" s="77"/>
      <c r="AD668" s="60"/>
      <c r="AE668" s="60"/>
      <c r="AF668" s="60"/>
      <c r="AG668" s="60"/>
      <c r="AH668" s="78">
        <f t="shared" si="64"/>
        <v>0</v>
      </c>
      <c r="AI668" s="147"/>
      <c r="AJ668" s="77"/>
      <c r="AK668" s="60"/>
      <c r="AL668" s="60"/>
      <c r="AM668" s="60"/>
      <c r="AN668" s="60"/>
      <c r="AO668" s="78">
        <f t="shared" si="65"/>
        <v>0</v>
      </c>
    </row>
    <row r="669" spans="1:41" x14ac:dyDescent="0.25">
      <c r="A669" s="70"/>
      <c r="B669" s="58"/>
      <c r="C669" s="58"/>
      <c r="D669" s="58"/>
      <c r="E669" s="58"/>
      <c r="F669" s="72">
        <f t="shared" si="60"/>
        <v>0</v>
      </c>
      <c r="G669" s="151"/>
      <c r="H669" s="77"/>
      <c r="I669" s="60"/>
      <c r="J669" s="60"/>
      <c r="K669" s="60"/>
      <c r="L669" s="60"/>
      <c r="M669" s="78">
        <f t="shared" si="61"/>
        <v>0</v>
      </c>
      <c r="N669" s="147"/>
      <c r="O669" s="77"/>
      <c r="P669" s="60"/>
      <c r="Q669" s="60"/>
      <c r="R669" s="60"/>
      <c r="S669" s="60"/>
      <c r="T669" s="78">
        <f t="shared" si="62"/>
        <v>0</v>
      </c>
      <c r="U669" s="147"/>
      <c r="V669" s="77"/>
      <c r="W669" s="60"/>
      <c r="X669" s="60"/>
      <c r="Y669" s="60"/>
      <c r="Z669" s="60"/>
      <c r="AA669" s="78">
        <f t="shared" si="63"/>
        <v>0</v>
      </c>
      <c r="AB669" s="147"/>
      <c r="AC669" s="77"/>
      <c r="AD669" s="60"/>
      <c r="AE669" s="60"/>
      <c r="AF669" s="60"/>
      <c r="AG669" s="60"/>
      <c r="AH669" s="78">
        <f t="shared" si="64"/>
        <v>0</v>
      </c>
      <c r="AI669" s="147"/>
      <c r="AJ669" s="77"/>
      <c r="AK669" s="60"/>
      <c r="AL669" s="60"/>
      <c r="AM669" s="60"/>
      <c r="AN669" s="60"/>
      <c r="AO669" s="78">
        <f t="shared" si="65"/>
        <v>0</v>
      </c>
    </row>
    <row r="670" spans="1:41" x14ac:dyDescent="0.25">
      <c r="A670" s="70"/>
      <c r="B670" s="58"/>
      <c r="C670" s="58"/>
      <c r="D670" s="58"/>
      <c r="E670" s="58"/>
      <c r="F670" s="72">
        <f t="shared" si="60"/>
        <v>0</v>
      </c>
      <c r="G670" s="151"/>
      <c r="H670" s="77"/>
      <c r="I670" s="60"/>
      <c r="J670" s="60"/>
      <c r="K670" s="60"/>
      <c r="L670" s="60"/>
      <c r="M670" s="78">
        <f t="shared" si="61"/>
        <v>0</v>
      </c>
      <c r="N670" s="147"/>
      <c r="O670" s="77"/>
      <c r="P670" s="60"/>
      <c r="Q670" s="60"/>
      <c r="R670" s="60"/>
      <c r="S670" s="60"/>
      <c r="T670" s="78">
        <f t="shared" si="62"/>
        <v>0</v>
      </c>
      <c r="U670" s="147"/>
      <c r="V670" s="77"/>
      <c r="W670" s="60"/>
      <c r="X670" s="60"/>
      <c r="Y670" s="60"/>
      <c r="Z670" s="60"/>
      <c r="AA670" s="78">
        <f t="shared" si="63"/>
        <v>0</v>
      </c>
      <c r="AB670" s="147"/>
      <c r="AC670" s="77"/>
      <c r="AD670" s="60"/>
      <c r="AE670" s="60"/>
      <c r="AF670" s="60"/>
      <c r="AG670" s="60"/>
      <c r="AH670" s="78">
        <f t="shared" si="64"/>
        <v>0</v>
      </c>
      <c r="AI670" s="147"/>
      <c r="AJ670" s="77"/>
      <c r="AK670" s="60"/>
      <c r="AL670" s="60"/>
      <c r="AM670" s="60"/>
      <c r="AN670" s="60"/>
      <c r="AO670" s="78">
        <f t="shared" si="65"/>
        <v>0</v>
      </c>
    </row>
    <row r="671" spans="1:41" x14ac:dyDescent="0.25">
      <c r="A671" s="70"/>
      <c r="B671" s="58"/>
      <c r="C671" s="58"/>
      <c r="D671" s="58"/>
      <c r="E671" s="58"/>
      <c r="F671" s="72">
        <f t="shared" si="60"/>
        <v>0</v>
      </c>
      <c r="G671" s="151"/>
      <c r="H671" s="77"/>
      <c r="I671" s="60"/>
      <c r="J671" s="60"/>
      <c r="K671" s="60"/>
      <c r="L671" s="60"/>
      <c r="M671" s="78">
        <f t="shared" si="61"/>
        <v>0</v>
      </c>
      <c r="N671" s="147"/>
      <c r="O671" s="77"/>
      <c r="P671" s="60"/>
      <c r="Q671" s="60"/>
      <c r="R671" s="60"/>
      <c r="S671" s="60"/>
      <c r="T671" s="78">
        <f t="shared" si="62"/>
        <v>0</v>
      </c>
      <c r="U671" s="147"/>
      <c r="V671" s="77"/>
      <c r="W671" s="60"/>
      <c r="X671" s="60"/>
      <c r="Y671" s="60"/>
      <c r="Z671" s="60"/>
      <c r="AA671" s="78">
        <f t="shared" si="63"/>
        <v>0</v>
      </c>
      <c r="AB671" s="147"/>
      <c r="AC671" s="77"/>
      <c r="AD671" s="60"/>
      <c r="AE671" s="60"/>
      <c r="AF671" s="60"/>
      <c r="AG671" s="60"/>
      <c r="AH671" s="78">
        <f t="shared" si="64"/>
        <v>0</v>
      </c>
      <c r="AI671" s="147"/>
      <c r="AJ671" s="77"/>
      <c r="AK671" s="60"/>
      <c r="AL671" s="60"/>
      <c r="AM671" s="60"/>
      <c r="AN671" s="60"/>
      <c r="AO671" s="78">
        <f t="shared" si="65"/>
        <v>0</v>
      </c>
    </row>
    <row r="672" spans="1:41" x14ac:dyDescent="0.25">
      <c r="A672" s="70"/>
      <c r="B672" s="58"/>
      <c r="C672" s="58"/>
      <c r="D672" s="58"/>
      <c r="E672" s="58"/>
      <c r="F672" s="72">
        <f t="shared" si="60"/>
        <v>0</v>
      </c>
      <c r="G672" s="151"/>
      <c r="H672" s="77"/>
      <c r="I672" s="60"/>
      <c r="J672" s="60"/>
      <c r="K672" s="60"/>
      <c r="L672" s="60"/>
      <c r="M672" s="78">
        <f t="shared" si="61"/>
        <v>0</v>
      </c>
      <c r="N672" s="147"/>
      <c r="O672" s="77"/>
      <c r="P672" s="60"/>
      <c r="Q672" s="60"/>
      <c r="R672" s="60"/>
      <c r="S672" s="60"/>
      <c r="T672" s="78">
        <f t="shared" si="62"/>
        <v>0</v>
      </c>
      <c r="U672" s="147"/>
      <c r="V672" s="77"/>
      <c r="W672" s="60"/>
      <c r="X672" s="60"/>
      <c r="Y672" s="60"/>
      <c r="Z672" s="60"/>
      <c r="AA672" s="78">
        <f t="shared" si="63"/>
        <v>0</v>
      </c>
      <c r="AB672" s="147"/>
      <c r="AC672" s="77"/>
      <c r="AD672" s="60"/>
      <c r="AE672" s="60"/>
      <c r="AF672" s="60"/>
      <c r="AG672" s="60"/>
      <c r="AH672" s="78">
        <f t="shared" si="64"/>
        <v>0</v>
      </c>
      <c r="AI672" s="147"/>
      <c r="AJ672" s="77"/>
      <c r="AK672" s="60"/>
      <c r="AL672" s="60"/>
      <c r="AM672" s="60"/>
      <c r="AN672" s="60"/>
      <c r="AO672" s="78">
        <f t="shared" si="65"/>
        <v>0</v>
      </c>
    </row>
    <row r="673" spans="1:41" x14ac:dyDescent="0.25">
      <c r="A673" s="70"/>
      <c r="B673" s="58"/>
      <c r="C673" s="58"/>
      <c r="D673" s="58"/>
      <c r="E673" s="58"/>
      <c r="F673" s="72">
        <f t="shared" si="60"/>
        <v>0</v>
      </c>
      <c r="G673" s="151"/>
      <c r="H673" s="77"/>
      <c r="I673" s="60"/>
      <c r="J673" s="60"/>
      <c r="K673" s="60"/>
      <c r="L673" s="60"/>
      <c r="M673" s="78">
        <f t="shared" si="61"/>
        <v>0</v>
      </c>
      <c r="N673" s="147"/>
      <c r="O673" s="77"/>
      <c r="P673" s="60"/>
      <c r="Q673" s="60"/>
      <c r="R673" s="60"/>
      <c r="S673" s="60"/>
      <c r="T673" s="78">
        <f t="shared" si="62"/>
        <v>0</v>
      </c>
      <c r="U673" s="147"/>
      <c r="V673" s="77"/>
      <c r="W673" s="60"/>
      <c r="X673" s="60"/>
      <c r="Y673" s="60"/>
      <c r="Z673" s="60"/>
      <c r="AA673" s="78">
        <f t="shared" si="63"/>
        <v>0</v>
      </c>
      <c r="AB673" s="147"/>
      <c r="AC673" s="77"/>
      <c r="AD673" s="60"/>
      <c r="AE673" s="60"/>
      <c r="AF673" s="60"/>
      <c r="AG673" s="60"/>
      <c r="AH673" s="78">
        <f t="shared" si="64"/>
        <v>0</v>
      </c>
      <c r="AI673" s="147"/>
      <c r="AJ673" s="77"/>
      <c r="AK673" s="60"/>
      <c r="AL673" s="60"/>
      <c r="AM673" s="60"/>
      <c r="AN673" s="60"/>
      <c r="AO673" s="78">
        <f t="shared" si="65"/>
        <v>0</v>
      </c>
    </row>
    <row r="674" spans="1:41" x14ac:dyDescent="0.25">
      <c r="A674" s="70"/>
      <c r="B674" s="58"/>
      <c r="C674" s="58"/>
      <c r="D674" s="58"/>
      <c r="E674" s="58"/>
      <c r="F674" s="72">
        <f t="shared" si="60"/>
        <v>0</v>
      </c>
      <c r="G674" s="151"/>
      <c r="H674" s="77"/>
      <c r="I674" s="60"/>
      <c r="J674" s="60"/>
      <c r="K674" s="60"/>
      <c r="L674" s="60"/>
      <c r="M674" s="78">
        <f t="shared" si="61"/>
        <v>0</v>
      </c>
      <c r="N674" s="147"/>
      <c r="O674" s="77"/>
      <c r="P674" s="60"/>
      <c r="Q674" s="60"/>
      <c r="R674" s="60"/>
      <c r="S674" s="60"/>
      <c r="T674" s="78">
        <f t="shared" si="62"/>
        <v>0</v>
      </c>
      <c r="U674" s="147"/>
      <c r="V674" s="77"/>
      <c r="W674" s="60"/>
      <c r="X674" s="60"/>
      <c r="Y674" s="60"/>
      <c r="Z674" s="60"/>
      <c r="AA674" s="78">
        <f t="shared" si="63"/>
        <v>0</v>
      </c>
      <c r="AB674" s="147"/>
      <c r="AC674" s="77"/>
      <c r="AD674" s="60"/>
      <c r="AE674" s="60"/>
      <c r="AF674" s="60"/>
      <c r="AG674" s="60"/>
      <c r="AH674" s="78">
        <f t="shared" si="64"/>
        <v>0</v>
      </c>
      <c r="AI674" s="147"/>
      <c r="AJ674" s="77"/>
      <c r="AK674" s="60"/>
      <c r="AL674" s="60"/>
      <c r="AM674" s="60"/>
      <c r="AN674" s="60"/>
      <c r="AO674" s="78">
        <f t="shared" si="65"/>
        <v>0</v>
      </c>
    </row>
    <row r="675" spans="1:41" x14ac:dyDescent="0.25">
      <c r="A675" s="70"/>
      <c r="B675" s="58"/>
      <c r="C675" s="58"/>
      <c r="D675" s="58"/>
      <c r="E675" s="58"/>
      <c r="F675" s="72">
        <f t="shared" si="60"/>
        <v>0</v>
      </c>
      <c r="G675" s="151"/>
      <c r="H675" s="77"/>
      <c r="I675" s="60"/>
      <c r="J675" s="60"/>
      <c r="K675" s="60"/>
      <c r="L675" s="60"/>
      <c r="M675" s="78">
        <f t="shared" si="61"/>
        <v>0</v>
      </c>
      <c r="N675" s="147"/>
      <c r="O675" s="77"/>
      <c r="P675" s="60"/>
      <c r="Q675" s="60"/>
      <c r="R675" s="60"/>
      <c r="S675" s="60"/>
      <c r="T675" s="78">
        <f t="shared" si="62"/>
        <v>0</v>
      </c>
      <c r="U675" s="147"/>
      <c r="V675" s="77"/>
      <c r="W675" s="60"/>
      <c r="X675" s="60"/>
      <c r="Y675" s="60"/>
      <c r="Z675" s="60"/>
      <c r="AA675" s="78">
        <f t="shared" si="63"/>
        <v>0</v>
      </c>
      <c r="AB675" s="147"/>
      <c r="AC675" s="77"/>
      <c r="AD675" s="60"/>
      <c r="AE675" s="60"/>
      <c r="AF675" s="60"/>
      <c r="AG675" s="60"/>
      <c r="AH675" s="78">
        <f t="shared" si="64"/>
        <v>0</v>
      </c>
      <c r="AI675" s="147"/>
      <c r="AJ675" s="77"/>
      <c r="AK675" s="60"/>
      <c r="AL675" s="60"/>
      <c r="AM675" s="60"/>
      <c r="AN675" s="60"/>
      <c r="AO675" s="78">
        <f t="shared" si="65"/>
        <v>0</v>
      </c>
    </row>
    <row r="676" spans="1:41" x14ac:dyDescent="0.25">
      <c r="A676" s="70"/>
      <c r="B676" s="58"/>
      <c r="C676" s="58"/>
      <c r="D676" s="58"/>
      <c r="E676" s="58"/>
      <c r="F676" s="72">
        <f t="shared" si="60"/>
        <v>0</v>
      </c>
      <c r="G676" s="151"/>
      <c r="H676" s="77"/>
      <c r="I676" s="60"/>
      <c r="J676" s="60"/>
      <c r="K676" s="60"/>
      <c r="L676" s="60"/>
      <c r="M676" s="78">
        <f t="shared" si="61"/>
        <v>0</v>
      </c>
      <c r="N676" s="147"/>
      <c r="O676" s="77"/>
      <c r="P676" s="60"/>
      <c r="Q676" s="60"/>
      <c r="R676" s="60"/>
      <c r="S676" s="60"/>
      <c r="T676" s="78">
        <f t="shared" si="62"/>
        <v>0</v>
      </c>
      <c r="U676" s="147"/>
      <c r="V676" s="77"/>
      <c r="W676" s="60"/>
      <c r="X676" s="60"/>
      <c r="Y676" s="60"/>
      <c r="Z676" s="60"/>
      <c r="AA676" s="78">
        <f t="shared" si="63"/>
        <v>0</v>
      </c>
      <c r="AB676" s="147"/>
      <c r="AC676" s="77"/>
      <c r="AD676" s="60"/>
      <c r="AE676" s="60"/>
      <c r="AF676" s="60"/>
      <c r="AG676" s="60"/>
      <c r="AH676" s="78">
        <f t="shared" si="64"/>
        <v>0</v>
      </c>
      <c r="AI676" s="147"/>
      <c r="AJ676" s="77"/>
      <c r="AK676" s="60"/>
      <c r="AL676" s="60"/>
      <c r="AM676" s="60"/>
      <c r="AN676" s="60"/>
      <c r="AO676" s="78">
        <f t="shared" si="65"/>
        <v>0</v>
      </c>
    </row>
    <row r="677" spans="1:41" x14ac:dyDescent="0.25">
      <c r="A677" s="70"/>
      <c r="B677" s="58"/>
      <c r="C677" s="58"/>
      <c r="D677" s="58"/>
      <c r="E677" s="58"/>
      <c r="F677" s="72">
        <f t="shared" si="60"/>
        <v>0</v>
      </c>
      <c r="G677" s="151"/>
      <c r="H677" s="77"/>
      <c r="I677" s="60"/>
      <c r="J677" s="60"/>
      <c r="K677" s="60"/>
      <c r="L677" s="60"/>
      <c r="M677" s="78">
        <f t="shared" si="61"/>
        <v>0</v>
      </c>
      <c r="N677" s="147"/>
      <c r="O677" s="77"/>
      <c r="P677" s="60"/>
      <c r="Q677" s="60"/>
      <c r="R677" s="60"/>
      <c r="S677" s="60"/>
      <c r="T677" s="78">
        <f t="shared" si="62"/>
        <v>0</v>
      </c>
      <c r="U677" s="147"/>
      <c r="V677" s="77"/>
      <c r="W677" s="60"/>
      <c r="X677" s="60"/>
      <c r="Y677" s="60"/>
      <c r="Z677" s="60"/>
      <c r="AA677" s="78">
        <f t="shared" si="63"/>
        <v>0</v>
      </c>
      <c r="AB677" s="147"/>
      <c r="AC677" s="77"/>
      <c r="AD677" s="60"/>
      <c r="AE677" s="60"/>
      <c r="AF677" s="60"/>
      <c r="AG677" s="60"/>
      <c r="AH677" s="78">
        <f t="shared" si="64"/>
        <v>0</v>
      </c>
      <c r="AI677" s="147"/>
      <c r="AJ677" s="77"/>
      <c r="AK677" s="60"/>
      <c r="AL677" s="60"/>
      <c r="AM677" s="60"/>
      <c r="AN677" s="60"/>
      <c r="AO677" s="78">
        <f t="shared" si="65"/>
        <v>0</v>
      </c>
    </row>
    <row r="678" spans="1:41" x14ac:dyDescent="0.25">
      <c r="A678" s="70"/>
      <c r="B678" s="58"/>
      <c r="C678" s="58"/>
      <c r="D678" s="58"/>
      <c r="E678" s="58"/>
      <c r="F678" s="72">
        <f t="shared" si="60"/>
        <v>0</v>
      </c>
      <c r="G678" s="151"/>
      <c r="H678" s="77"/>
      <c r="I678" s="60"/>
      <c r="J678" s="60"/>
      <c r="K678" s="60"/>
      <c r="L678" s="60"/>
      <c r="M678" s="78">
        <f t="shared" si="61"/>
        <v>0</v>
      </c>
      <c r="N678" s="147"/>
      <c r="O678" s="77"/>
      <c r="P678" s="60"/>
      <c r="Q678" s="60"/>
      <c r="R678" s="60"/>
      <c r="S678" s="60"/>
      <c r="T678" s="78">
        <f t="shared" si="62"/>
        <v>0</v>
      </c>
      <c r="U678" s="147"/>
      <c r="V678" s="77"/>
      <c r="W678" s="60"/>
      <c r="X678" s="60"/>
      <c r="Y678" s="60"/>
      <c r="Z678" s="60"/>
      <c r="AA678" s="78">
        <f t="shared" si="63"/>
        <v>0</v>
      </c>
      <c r="AB678" s="147"/>
      <c r="AC678" s="77"/>
      <c r="AD678" s="60"/>
      <c r="AE678" s="60"/>
      <c r="AF678" s="60"/>
      <c r="AG678" s="60"/>
      <c r="AH678" s="78">
        <f t="shared" si="64"/>
        <v>0</v>
      </c>
      <c r="AI678" s="147"/>
      <c r="AJ678" s="77"/>
      <c r="AK678" s="60"/>
      <c r="AL678" s="60"/>
      <c r="AM678" s="60"/>
      <c r="AN678" s="60"/>
      <c r="AO678" s="78">
        <f t="shared" si="65"/>
        <v>0</v>
      </c>
    </row>
    <row r="679" spans="1:41" x14ac:dyDescent="0.25">
      <c r="A679" s="70"/>
      <c r="B679" s="58"/>
      <c r="C679" s="58"/>
      <c r="D679" s="58"/>
      <c r="E679" s="58"/>
      <c r="F679" s="72">
        <f t="shared" si="60"/>
        <v>0</v>
      </c>
      <c r="G679" s="151"/>
      <c r="H679" s="77"/>
      <c r="I679" s="60"/>
      <c r="J679" s="60"/>
      <c r="K679" s="60"/>
      <c r="L679" s="60"/>
      <c r="M679" s="78">
        <f t="shared" si="61"/>
        <v>0</v>
      </c>
      <c r="N679" s="147"/>
      <c r="O679" s="77"/>
      <c r="P679" s="60"/>
      <c r="Q679" s="60"/>
      <c r="R679" s="60"/>
      <c r="S679" s="60"/>
      <c r="T679" s="78">
        <f t="shared" si="62"/>
        <v>0</v>
      </c>
      <c r="U679" s="147"/>
      <c r="V679" s="77"/>
      <c r="W679" s="60"/>
      <c r="X679" s="60"/>
      <c r="Y679" s="60"/>
      <c r="Z679" s="60"/>
      <c r="AA679" s="78">
        <f t="shared" si="63"/>
        <v>0</v>
      </c>
      <c r="AB679" s="147"/>
      <c r="AC679" s="77"/>
      <c r="AD679" s="60"/>
      <c r="AE679" s="60"/>
      <c r="AF679" s="60"/>
      <c r="AG679" s="60"/>
      <c r="AH679" s="78">
        <f t="shared" si="64"/>
        <v>0</v>
      </c>
      <c r="AI679" s="147"/>
      <c r="AJ679" s="77"/>
      <c r="AK679" s="60"/>
      <c r="AL679" s="60"/>
      <c r="AM679" s="60"/>
      <c r="AN679" s="60"/>
      <c r="AO679" s="78">
        <f t="shared" si="65"/>
        <v>0</v>
      </c>
    </row>
    <row r="680" spans="1:41" x14ac:dyDescent="0.25">
      <c r="A680" s="70"/>
      <c r="B680" s="58"/>
      <c r="C680" s="58"/>
      <c r="D680" s="58"/>
      <c r="E680" s="58"/>
      <c r="F680" s="72">
        <f t="shared" si="60"/>
        <v>0</v>
      </c>
      <c r="G680" s="151"/>
      <c r="H680" s="77"/>
      <c r="I680" s="60"/>
      <c r="J680" s="60"/>
      <c r="K680" s="60"/>
      <c r="L680" s="60"/>
      <c r="M680" s="78">
        <f t="shared" si="61"/>
        <v>0</v>
      </c>
      <c r="N680" s="147"/>
      <c r="O680" s="77"/>
      <c r="P680" s="60"/>
      <c r="Q680" s="60"/>
      <c r="R680" s="60"/>
      <c r="S680" s="60"/>
      <c r="T680" s="78">
        <f t="shared" si="62"/>
        <v>0</v>
      </c>
      <c r="U680" s="147"/>
      <c r="V680" s="77"/>
      <c r="W680" s="60"/>
      <c r="X680" s="60"/>
      <c r="Y680" s="60"/>
      <c r="Z680" s="60"/>
      <c r="AA680" s="78">
        <f t="shared" si="63"/>
        <v>0</v>
      </c>
      <c r="AB680" s="147"/>
      <c r="AC680" s="77"/>
      <c r="AD680" s="60"/>
      <c r="AE680" s="60"/>
      <c r="AF680" s="60"/>
      <c r="AG680" s="60"/>
      <c r="AH680" s="78">
        <f t="shared" si="64"/>
        <v>0</v>
      </c>
      <c r="AI680" s="147"/>
      <c r="AJ680" s="77"/>
      <c r="AK680" s="60"/>
      <c r="AL680" s="60"/>
      <c r="AM680" s="60"/>
      <c r="AN680" s="60"/>
      <c r="AO680" s="78">
        <f t="shared" si="65"/>
        <v>0</v>
      </c>
    </row>
    <row r="681" spans="1:41" x14ac:dyDescent="0.25">
      <c r="A681" s="70"/>
      <c r="B681" s="58"/>
      <c r="C681" s="58"/>
      <c r="D681" s="58"/>
      <c r="E681" s="58"/>
      <c r="F681" s="72">
        <f t="shared" si="60"/>
        <v>0</v>
      </c>
      <c r="G681" s="151"/>
      <c r="H681" s="77"/>
      <c r="I681" s="60"/>
      <c r="J681" s="60"/>
      <c r="K681" s="60"/>
      <c r="L681" s="60"/>
      <c r="M681" s="78">
        <f t="shared" si="61"/>
        <v>0</v>
      </c>
      <c r="N681" s="147"/>
      <c r="O681" s="77"/>
      <c r="P681" s="60"/>
      <c r="Q681" s="60"/>
      <c r="R681" s="60"/>
      <c r="S681" s="60"/>
      <c r="T681" s="78">
        <f t="shared" si="62"/>
        <v>0</v>
      </c>
      <c r="U681" s="147"/>
      <c r="V681" s="77"/>
      <c r="W681" s="60"/>
      <c r="X681" s="60"/>
      <c r="Y681" s="60"/>
      <c r="Z681" s="60"/>
      <c r="AA681" s="78">
        <f t="shared" si="63"/>
        <v>0</v>
      </c>
      <c r="AB681" s="147"/>
      <c r="AC681" s="77"/>
      <c r="AD681" s="60"/>
      <c r="AE681" s="60"/>
      <c r="AF681" s="60"/>
      <c r="AG681" s="60"/>
      <c r="AH681" s="78">
        <f t="shared" si="64"/>
        <v>0</v>
      </c>
      <c r="AI681" s="147"/>
      <c r="AJ681" s="77"/>
      <c r="AK681" s="60"/>
      <c r="AL681" s="60"/>
      <c r="AM681" s="60"/>
      <c r="AN681" s="60"/>
      <c r="AO681" s="78">
        <f t="shared" si="65"/>
        <v>0</v>
      </c>
    </row>
    <row r="682" spans="1:41" x14ac:dyDescent="0.25">
      <c r="A682" s="70"/>
      <c r="B682" s="58"/>
      <c r="C682" s="58"/>
      <c r="D682" s="58"/>
      <c r="E682" s="58"/>
      <c r="F682" s="72">
        <f t="shared" si="60"/>
        <v>0</v>
      </c>
      <c r="G682" s="151"/>
      <c r="H682" s="77"/>
      <c r="I682" s="60"/>
      <c r="J682" s="60"/>
      <c r="K682" s="60"/>
      <c r="L682" s="60"/>
      <c r="M682" s="78">
        <f t="shared" si="61"/>
        <v>0</v>
      </c>
      <c r="N682" s="147"/>
      <c r="O682" s="77"/>
      <c r="P682" s="60"/>
      <c r="Q682" s="60"/>
      <c r="R682" s="60"/>
      <c r="S682" s="60"/>
      <c r="T682" s="78">
        <f t="shared" si="62"/>
        <v>0</v>
      </c>
      <c r="U682" s="147"/>
      <c r="V682" s="77"/>
      <c r="W682" s="60"/>
      <c r="X682" s="60"/>
      <c r="Y682" s="60"/>
      <c r="Z682" s="60"/>
      <c r="AA682" s="78">
        <f t="shared" si="63"/>
        <v>0</v>
      </c>
      <c r="AB682" s="147"/>
      <c r="AC682" s="77"/>
      <c r="AD682" s="60"/>
      <c r="AE682" s="60"/>
      <c r="AF682" s="60"/>
      <c r="AG682" s="60"/>
      <c r="AH682" s="78">
        <f t="shared" si="64"/>
        <v>0</v>
      </c>
      <c r="AI682" s="147"/>
      <c r="AJ682" s="77"/>
      <c r="AK682" s="60"/>
      <c r="AL682" s="60"/>
      <c r="AM682" s="60"/>
      <c r="AN682" s="60"/>
      <c r="AO682" s="78">
        <f t="shared" si="65"/>
        <v>0</v>
      </c>
    </row>
    <row r="683" spans="1:41" x14ac:dyDescent="0.25">
      <c r="A683" s="70"/>
      <c r="B683" s="58"/>
      <c r="C683" s="58"/>
      <c r="D683" s="58"/>
      <c r="E683" s="58"/>
      <c r="F683" s="72">
        <f t="shared" si="60"/>
        <v>0</v>
      </c>
      <c r="G683" s="151"/>
      <c r="H683" s="77"/>
      <c r="I683" s="60"/>
      <c r="J683" s="60"/>
      <c r="K683" s="60"/>
      <c r="L683" s="60"/>
      <c r="M683" s="78">
        <f t="shared" si="61"/>
        <v>0</v>
      </c>
      <c r="N683" s="147"/>
      <c r="O683" s="77"/>
      <c r="P683" s="60"/>
      <c r="Q683" s="60"/>
      <c r="R683" s="60"/>
      <c r="S683" s="60"/>
      <c r="T683" s="78">
        <f t="shared" si="62"/>
        <v>0</v>
      </c>
      <c r="U683" s="147"/>
      <c r="V683" s="77"/>
      <c r="W683" s="60"/>
      <c r="X683" s="60"/>
      <c r="Y683" s="60"/>
      <c r="Z683" s="60"/>
      <c r="AA683" s="78">
        <f t="shared" si="63"/>
        <v>0</v>
      </c>
      <c r="AB683" s="147"/>
      <c r="AC683" s="77"/>
      <c r="AD683" s="60"/>
      <c r="AE683" s="60"/>
      <c r="AF683" s="60"/>
      <c r="AG683" s="60"/>
      <c r="AH683" s="78">
        <f t="shared" si="64"/>
        <v>0</v>
      </c>
      <c r="AI683" s="147"/>
      <c r="AJ683" s="77"/>
      <c r="AK683" s="60"/>
      <c r="AL683" s="60"/>
      <c r="AM683" s="60"/>
      <c r="AN683" s="60"/>
      <c r="AO683" s="78">
        <f t="shared" si="65"/>
        <v>0</v>
      </c>
    </row>
    <row r="684" spans="1:41" x14ac:dyDescent="0.25">
      <c r="A684" s="70"/>
      <c r="B684" s="58"/>
      <c r="C684" s="58"/>
      <c r="D684" s="58"/>
      <c r="E684" s="58"/>
      <c r="F684" s="72">
        <f t="shared" si="60"/>
        <v>0</v>
      </c>
      <c r="G684" s="151"/>
      <c r="H684" s="77"/>
      <c r="I684" s="60"/>
      <c r="J684" s="60"/>
      <c r="K684" s="60"/>
      <c r="L684" s="60"/>
      <c r="M684" s="78">
        <f t="shared" si="61"/>
        <v>0</v>
      </c>
      <c r="N684" s="147"/>
      <c r="O684" s="77"/>
      <c r="P684" s="60"/>
      <c r="Q684" s="60"/>
      <c r="R684" s="60"/>
      <c r="S684" s="60"/>
      <c r="T684" s="78">
        <f t="shared" si="62"/>
        <v>0</v>
      </c>
      <c r="U684" s="147"/>
      <c r="V684" s="77"/>
      <c r="W684" s="60"/>
      <c r="X684" s="60"/>
      <c r="Y684" s="60"/>
      <c r="Z684" s="60"/>
      <c r="AA684" s="78">
        <f t="shared" si="63"/>
        <v>0</v>
      </c>
      <c r="AB684" s="147"/>
      <c r="AC684" s="77"/>
      <c r="AD684" s="60"/>
      <c r="AE684" s="60"/>
      <c r="AF684" s="60"/>
      <c r="AG684" s="60"/>
      <c r="AH684" s="78">
        <f t="shared" si="64"/>
        <v>0</v>
      </c>
      <c r="AI684" s="147"/>
      <c r="AJ684" s="77"/>
      <c r="AK684" s="60"/>
      <c r="AL684" s="60"/>
      <c r="AM684" s="60"/>
      <c r="AN684" s="60"/>
      <c r="AO684" s="78">
        <f t="shared" si="65"/>
        <v>0</v>
      </c>
    </row>
    <row r="685" spans="1:41" x14ac:dyDescent="0.25">
      <c r="A685" s="70"/>
      <c r="B685" s="58"/>
      <c r="C685" s="58"/>
      <c r="D685" s="58"/>
      <c r="E685" s="58"/>
      <c r="F685" s="72">
        <f t="shared" si="60"/>
        <v>0</v>
      </c>
      <c r="G685" s="151"/>
      <c r="H685" s="77"/>
      <c r="I685" s="60"/>
      <c r="J685" s="60"/>
      <c r="K685" s="60"/>
      <c r="L685" s="60"/>
      <c r="M685" s="78">
        <f t="shared" si="61"/>
        <v>0</v>
      </c>
      <c r="N685" s="147"/>
      <c r="O685" s="77"/>
      <c r="P685" s="60"/>
      <c r="Q685" s="60"/>
      <c r="R685" s="60"/>
      <c r="S685" s="60"/>
      <c r="T685" s="78">
        <f t="shared" si="62"/>
        <v>0</v>
      </c>
      <c r="U685" s="147"/>
      <c r="V685" s="77"/>
      <c r="W685" s="60"/>
      <c r="X685" s="60"/>
      <c r="Y685" s="60"/>
      <c r="Z685" s="60"/>
      <c r="AA685" s="78">
        <f t="shared" si="63"/>
        <v>0</v>
      </c>
      <c r="AB685" s="147"/>
      <c r="AC685" s="77"/>
      <c r="AD685" s="60"/>
      <c r="AE685" s="60"/>
      <c r="AF685" s="60"/>
      <c r="AG685" s="60"/>
      <c r="AH685" s="78">
        <f t="shared" si="64"/>
        <v>0</v>
      </c>
      <c r="AI685" s="147"/>
      <c r="AJ685" s="77"/>
      <c r="AK685" s="60"/>
      <c r="AL685" s="60"/>
      <c r="AM685" s="60"/>
      <c r="AN685" s="60"/>
      <c r="AO685" s="78">
        <f t="shared" si="65"/>
        <v>0</v>
      </c>
    </row>
    <row r="686" spans="1:41" x14ac:dyDescent="0.25">
      <c r="A686" s="70"/>
      <c r="B686" s="58"/>
      <c r="C686" s="58"/>
      <c r="D686" s="58"/>
      <c r="E686" s="58"/>
      <c r="F686" s="72">
        <f t="shared" si="60"/>
        <v>0</v>
      </c>
      <c r="G686" s="151"/>
      <c r="H686" s="77"/>
      <c r="I686" s="60"/>
      <c r="J686" s="60"/>
      <c r="K686" s="60"/>
      <c r="L686" s="60"/>
      <c r="M686" s="78">
        <f t="shared" si="61"/>
        <v>0</v>
      </c>
      <c r="N686" s="147"/>
      <c r="O686" s="77"/>
      <c r="P686" s="60"/>
      <c r="Q686" s="60"/>
      <c r="R686" s="60"/>
      <c r="S686" s="60"/>
      <c r="T686" s="78">
        <f t="shared" si="62"/>
        <v>0</v>
      </c>
      <c r="U686" s="147"/>
      <c r="V686" s="77"/>
      <c r="W686" s="60"/>
      <c r="X686" s="60"/>
      <c r="Y686" s="60"/>
      <c r="Z686" s="60"/>
      <c r="AA686" s="78">
        <f t="shared" si="63"/>
        <v>0</v>
      </c>
      <c r="AB686" s="147"/>
      <c r="AC686" s="77"/>
      <c r="AD686" s="60"/>
      <c r="AE686" s="60"/>
      <c r="AF686" s="60"/>
      <c r="AG686" s="60"/>
      <c r="AH686" s="78">
        <f t="shared" si="64"/>
        <v>0</v>
      </c>
      <c r="AI686" s="147"/>
      <c r="AJ686" s="77"/>
      <c r="AK686" s="60"/>
      <c r="AL686" s="60"/>
      <c r="AM686" s="60"/>
      <c r="AN686" s="60"/>
      <c r="AO686" s="78">
        <f t="shared" si="65"/>
        <v>0</v>
      </c>
    </row>
    <row r="687" spans="1:41" x14ac:dyDescent="0.25">
      <c r="A687" s="70"/>
      <c r="B687" s="58"/>
      <c r="C687" s="58"/>
      <c r="D687" s="58"/>
      <c r="E687" s="58"/>
      <c r="F687" s="72">
        <f t="shared" si="60"/>
        <v>0</v>
      </c>
      <c r="G687" s="151"/>
      <c r="H687" s="77"/>
      <c r="I687" s="60"/>
      <c r="J687" s="60"/>
      <c r="K687" s="60"/>
      <c r="L687" s="60"/>
      <c r="M687" s="78">
        <f t="shared" si="61"/>
        <v>0</v>
      </c>
      <c r="N687" s="147"/>
      <c r="O687" s="77"/>
      <c r="P687" s="60"/>
      <c r="Q687" s="60"/>
      <c r="R687" s="60"/>
      <c r="S687" s="60"/>
      <c r="T687" s="78">
        <f t="shared" si="62"/>
        <v>0</v>
      </c>
      <c r="U687" s="147"/>
      <c r="V687" s="77"/>
      <c r="W687" s="60"/>
      <c r="X687" s="60"/>
      <c r="Y687" s="60"/>
      <c r="Z687" s="60"/>
      <c r="AA687" s="78">
        <f t="shared" si="63"/>
        <v>0</v>
      </c>
      <c r="AB687" s="147"/>
      <c r="AC687" s="77"/>
      <c r="AD687" s="60"/>
      <c r="AE687" s="60"/>
      <c r="AF687" s="60"/>
      <c r="AG687" s="60"/>
      <c r="AH687" s="78">
        <f t="shared" si="64"/>
        <v>0</v>
      </c>
      <c r="AI687" s="147"/>
      <c r="AJ687" s="77"/>
      <c r="AK687" s="60"/>
      <c r="AL687" s="60"/>
      <c r="AM687" s="60"/>
      <c r="AN687" s="60"/>
      <c r="AO687" s="78">
        <f t="shared" si="65"/>
        <v>0</v>
      </c>
    </row>
    <row r="688" spans="1:41" x14ac:dyDescent="0.25">
      <c r="A688" s="70"/>
      <c r="B688" s="58"/>
      <c r="C688" s="58"/>
      <c r="D688" s="58"/>
      <c r="E688" s="58"/>
      <c r="F688" s="72">
        <f t="shared" si="60"/>
        <v>0</v>
      </c>
      <c r="G688" s="151"/>
      <c r="H688" s="77"/>
      <c r="I688" s="60"/>
      <c r="J688" s="60"/>
      <c r="K688" s="60"/>
      <c r="L688" s="60"/>
      <c r="M688" s="78">
        <f t="shared" si="61"/>
        <v>0</v>
      </c>
      <c r="N688" s="147"/>
      <c r="O688" s="77"/>
      <c r="P688" s="60"/>
      <c r="Q688" s="60"/>
      <c r="R688" s="60"/>
      <c r="S688" s="60"/>
      <c r="T688" s="78">
        <f t="shared" si="62"/>
        <v>0</v>
      </c>
      <c r="U688" s="147"/>
      <c r="V688" s="77"/>
      <c r="W688" s="60"/>
      <c r="X688" s="60"/>
      <c r="Y688" s="60"/>
      <c r="Z688" s="60"/>
      <c r="AA688" s="78">
        <f t="shared" si="63"/>
        <v>0</v>
      </c>
      <c r="AB688" s="147"/>
      <c r="AC688" s="77"/>
      <c r="AD688" s="60"/>
      <c r="AE688" s="60"/>
      <c r="AF688" s="60"/>
      <c r="AG688" s="60"/>
      <c r="AH688" s="78">
        <f t="shared" si="64"/>
        <v>0</v>
      </c>
      <c r="AI688" s="147"/>
      <c r="AJ688" s="77"/>
      <c r="AK688" s="60"/>
      <c r="AL688" s="60"/>
      <c r="AM688" s="60"/>
      <c r="AN688" s="60"/>
      <c r="AO688" s="78">
        <f t="shared" si="65"/>
        <v>0</v>
      </c>
    </row>
    <row r="689" spans="1:41" x14ac:dyDescent="0.25">
      <c r="A689" s="70"/>
      <c r="B689" s="58"/>
      <c r="C689" s="58"/>
      <c r="D689" s="58"/>
      <c r="E689" s="58"/>
      <c r="F689" s="72">
        <f t="shared" si="60"/>
        <v>0</v>
      </c>
      <c r="G689" s="151"/>
      <c r="H689" s="77"/>
      <c r="I689" s="60"/>
      <c r="J689" s="60"/>
      <c r="K689" s="60"/>
      <c r="L689" s="60"/>
      <c r="M689" s="78">
        <f t="shared" si="61"/>
        <v>0</v>
      </c>
      <c r="N689" s="147"/>
      <c r="O689" s="77"/>
      <c r="P689" s="60"/>
      <c r="Q689" s="60"/>
      <c r="R689" s="60"/>
      <c r="S689" s="60"/>
      <c r="T689" s="78">
        <f t="shared" si="62"/>
        <v>0</v>
      </c>
      <c r="U689" s="147"/>
      <c r="V689" s="77"/>
      <c r="W689" s="60"/>
      <c r="X689" s="60"/>
      <c r="Y689" s="60"/>
      <c r="Z689" s="60"/>
      <c r="AA689" s="78">
        <f t="shared" si="63"/>
        <v>0</v>
      </c>
      <c r="AB689" s="147"/>
      <c r="AC689" s="77"/>
      <c r="AD689" s="60"/>
      <c r="AE689" s="60"/>
      <c r="AF689" s="60"/>
      <c r="AG689" s="60"/>
      <c r="AH689" s="78">
        <f t="shared" si="64"/>
        <v>0</v>
      </c>
      <c r="AI689" s="147"/>
      <c r="AJ689" s="77"/>
      <c r="AK689" s="60"/>
      <c r="AL689" s="60"/>
      <c r="AM689" s="60"/>
      <c r="AN689" s="60"/>
      <c r="AO689" s="78">
        <f t="shared" si="65"/>
        <v>0</v>
      </c>
    </row>
    <row r="690" spans="1:41" x14ac:dyDescent="0.25">
      <c r="A690" s="70"/>
      <c r="B690" s="58"/>
      <c r="C690" s="58"/>
      <c r="D690" s="58"/>
      <c r="E690" s="58"/>
      <c r="F690" s="72">
        <f t="shared" si="60"/>
        <v>0</v>
      </c>
      <c r="G690" s="151"/>
      <c r="H690" s="77"/>
      <c r="I690" s="60"/>
      <c r="J690" s="60"/>
      <c r="K690" s="60"/>
      <c r="L690" s="60"/>
      <c r="M690" s="78">
        <f t="shared" si="61"/>
        <v>0</v>
      </c>
      <c r="N690" s="147"/>
      <c r="O690" s="77"/>
      <c r="P690" s="60"/>
      <c r="Q690" s="60"/>
      <c r="R690" s="60"/>
      <c r="S690" s="60"/>
      <c r="T690" s="78">
        <f t="shared" si="62"/>
        <v>0</v>
      </c>
      <c r="U690" s="147"/>
      <c r="V690" s="77"/>
      <c r="W690" s="60"/>
      <c r="X690" s="60"/>
      <c r="Y690" s="60"/>
      <c r="Z690" s="60"/>
      <c r="AA690" s="78">
        <f t="shared" si="63"/>
        <v>0</v>
      </c>
      <c r="AB690" s="147"/>
      <c r="AC690" s="77"/>
      <c r="AD690" s="60"/>
      <c r="AE690" s="60"/>
      <c r="AF690" s="60"/>
      <c r="AG690" s="60"/>
      <c r="AH690" s="78">
        <f t="shared" si="64"/>
        <v>0</v>
      </c>
      <c r="AI690" s="147"/>
      <c r="AJ690" s="77"/>
      <c r="AK690" s="60"/>
      <c r="AL690" s="60"/>
      <c r="AM690" s="60"/>
      <c r="AN690" s="60"/>
      <c r="AO690" s="78">
        <f t="shared" si="65"/>
        <v>0</v>
      </c>
    </row>
    <row r="691" spans="1:41" x14ac:dyDescent="0.25">
      <c r="A691" s="70"/>
      <c r="B691" s="58"/>
      <c r="C691" s="58"/>
      <c r="D691" s="58"/>
      <c r="E691" s="58"/>
      <c r="F691" s="72">
        <f t="shared" si="60"/>
        <v>0</v>
      </c>
      <c r="G691" s="151"/>
      <c r="H691" s="77"/>
      <c r="I691" s="60"/>
      <c r="J691" s="60"/>
      <c r="K691" s="60"/>
      <c r="L691" s="60"/>
      <c r="M691" s="78">
        <f t="shared" si="61"/>
        <v>0</v>
      </c>
      <c r="N691" s="147"/>
      <c r="O691" s="77"/>
      <c r="P691" s="60"/>
      <c r="Q691" s="60"/>
      <c r="R691" s="60"/>
      <c r="S691" s="60"/>
      <c r="T691" s="78">
        <f t="shared" si="62"/>
        <v>0</v>
      </c>
      <c r="U691" s="147"/>
      <c r="V691" s="77"/>
      <c r="W691" s="60"/>
      <c r="X691" s="60"/>
      <c r="Y691" s="60"/>
      <c r="Z691" s="60"/>
      <c r="AA691" s="78">
        <f t="shared" si="63"/>
        <v>0</v>
      </c>
      <c r="AB691" s="147"/>
      <c r="AC691" s="77"/>
      <c r="AD691" s="60"/>
      <c r="AE691" s="60"/>
      <c r="AF691" s="60"/>
      <c r="AG691" s="60"/>
      <c r="AH691" s="78">
        <f t="shared" si="64"/>
        <v>0</v>
      </c>
      <c r="AI691" s="147"/>
      <c r="AJ691" s="77"/>
      <c r="AK691" s="60"/>
      <c r="AL691" s="60"/>
      <c r="AM691" s="60"/>
      <c r="AN691" s="60"/>
      <c r="AO691" s="78">
        <f t="shared" si="65"/>
        <v>0</v>
      </c>
    </row>
    <row r="692" spans="1:41" x14ac:dyDescent="0.25">
      <c r="A692" s="70"/>
      <c r="B692" s="58"/>
      <c r="C692" s="58"/>
      <c r="D692" s="58"/>
      <c r="E692" s="58"/>
      <c r="F692" s="72">
        <f t="shared" si="60"/>
        <v>0</v>
      </c>
      <c r="G692" s="151"/>
      <c r="H692" s="77"/>
      <c r="I692" s="60"/>
      <c r="J692" s="60"/>
      <c r="K692" s="60"/>
      <c r="L692" s="60"/>
      <c r="M692" s="78">
        <f t="shared" si="61"/>
        <v>0</v>
      </c>
      <c r="N692" s="147"/>
      <c r="O692" s="77"/>
      <c r="P692" s="60"/>
      <c r="Q692" s="60"/>
      <c r="R692" s="60"/>
      <c r="S692" s="60"/>
      <c r="T692" s="78">
        <f t="shared" si="62"/>
        <v>0</v>
      </c>
      <c r="U692" s="147"/>
      <c r="V692" s="77"/>
      <c r="W692" s="60"/>
      <c r="X692" s="60"/>
      <c r="Y692" s="60"/>
      <c r="Z692" s="60"/>
      <c r="AA692" s="78">
        <f t="shared" si="63"/>
        <v>0</v>
      </c>
      <c r="AB692" s="147"/>
      <c r="AC692" s="77"/>
      <c r="AD692" s="60"/>
      <c r="AE692" s="60"/>
      <c r="AF692" s="60"/>
      <c r="AG692" s="60"/>
      <c r="AH692" s="78">
        <f t="shared" si="64"/>
        <v>0</v>
      </c>
      <c r="AI692" s="147"/>
      <c r="AJ692" s="77"/>
      <c r="AK692" s="60"/>
      <c r="AL692" s="60"/>
      <c r="AM692" s="60"/>
      <c r="AN692" s="60"/>
      <c r="AO692" s="78">
        <f t="shared" si="65"/>
        <v>0</v>
      </c>
    </row>
    <row r="693" spans="1:41" x14ac:dyDescent="0.25">
      <c r="A693" s="70"/>
      <c r="B693" s="58"/>
      <c r="C693" s="58"/>
      <c r="D693" s="58"/>
      <c r="E693" s="58"/>
      <c r="F693" s="72">
        <f t="shared" si="60"/>
        <v>0</v>
      </c>
      <c r="G693" s="151"/>
      <c r="H693" s="77"/>
      <c r="I693" s="60"/>
      <c r="J693" s="60"/>
      <c r="K693" s="60"/>
      <c r="L693" s="60"/>
      <c r="M693" s="78">
        <f t="shared" si="61"/>
        <v>0</v>
      </c>
      <c r="N693" s="147"/>
      <c r="O693" s="77"/>
      <c r="P693" s="60"/>
      <c r="Q693" s="60"/>
      <c r="R693" s="60"/>
      <c r="S693" s="60"/>
      <c r="T693" s="78">
        <f t="shared" si="62"/>
        <v>0</v>
      </c>
      <c r="U693" s="147"/>
      <c r="V693" s="77"/>
      <c r="W693" s="60"/>
      <c r="X693" s="60"/>
      <c r="Y693" s="60"/>
      <c r="Z693" s="60"/>
      <c r="AA693" s="78">
        <f t="shared" si="63"/>
        <v>0</v>
      </c>
      <c r="AB693" s="147"/>
      <c r="AC693" s="77"/>
      <c r="AD693" s="60"/>
      <c r="AE693" s="60"/>
      <c r="AF693" s="60"/>
      <c r="AG693" s="60"/>
      <c r="AH693" s="78">
        <f t="shared" si="64"/>
        <v>0</v>
      </c>
      <c r="AI693" s="147"/>
      <c r="AJ693" s="77"/>
      <c r="AK693" s="60"/>
      <c r="AL693" s="60"/>
      <c r="AM693" s="60"/>
      <c r="AN693" s="60"/>
      <c r="AO693" s="78">
        <f t="shared" si="65"/>
        <v>0</v>
      </c>
    </row>
    <row r="694" spans="1:41" x14ac:dyDescent="0.25">
      <c r="A694" s="70"/>
      <c r="B694" s="58"/>
      <c r="C694" s="58"/>
      <c r="D694" s="58"/>
      <c r="E694" s="58"/>
      <c r="F694" s="72">
        <f t="shared" si="60"/>
        <v>0</v>
      </c>
      <c r="G694" s="151"/>
      <c r="H694" s="77"/>
      <c r="I694" s="60"/>
      <c r="J694" s="60"/>
      <c r="K694" s="60"/>
      <c r="L694" s="60"/>
      <c r="M694" s="78">
        <f t="shared" si="61"/>
        <v>0</v>
      </c>
      <c r="N694" s="147"/>
      <c r="O694" s="77"/>
      <c r="P694" s="60"/>
      <c r="Q694" s="60"/>
      <c r="R694" s="60"/>
      <c r="S694" s="60"/>
      <c r="T694" s="78">
        <f t="shared" si="62"/>
        <v>0</v>
      </c>
      <c r="U694" s="147"/>
      <c r="V694" s="77"/>
      <c r="W694" s="60"/>
      <c r="X694" s="60"/>
      <c r="Y694" s="60"/>
      <c r="Z694" s="60"/>
      <c r="AA694" s="78">
        <f t="shared" si="63"/>
        <v>0</v>
      </c>
      <c r="AB694" s="147"/>
      <c r="AC694" s="77"/>
      <c r="AD694" s="60"/>
      <c r="AE694" s="60"/>
      <c r="AF694" s="60"/>
      <c r="AG694" s="60"/>
      <c r="AH694" s="78">
        <f t="shared" si="64"/>
        <v>0</v>
      </c>
      <c r="AI694" s="147"/>
      <c r="AJ694" s="77"/>
      <c r="AK694" s="60"/>
      <c r="AL694" s="60"/>
      <c r="AM694" s="60"/>
      <c r="AN694" s="60"/>
      <c r="AO694" s="78">
        <f t="shared" si="65"/>
        <v>0</v>
      </c>
    </row>
    <row r="695" spans="1:41" x14ac:dyDescent="0.25">
      <c r="A695" s="70"/>
      <c r="B695" s="58"/>
      <c r="C695" s="58"/>
      <c r="D695" s="58"/>
      <c r="E695" s="58"/>
      <c r="F695" s="72">
        <f t="shared" si="60"/>
        <v>0</v>
      </c>
      <c r="G695" s="151"/>
      <c r="H695" s="77"/>
      <c r="I695" s="60"/>
      <c r="J695" s="60"/>
      <c r="K695" s="60"/>
      <c r="L695" s="60"/>
      <c r="M695" s="78">
        <f t="shared" si="61"/>
        <v>0</v>
      </c>
      <c r="N695" s="147"/>
      <c r="O695" s="77"/>
      <c r="P695" s="60"/>
      <c r="Q695" s="60"/>
      <c r="R695" s="60"/>
      <c r="S695" s="60"/>
      <c r="T695" s="78">
        <f t="shared" si="62"/>
        <v>0</v>
      </c>
      <c r="U695" s="147"/>
      <c r="V695" s="77"/>
      <c r="W695" s="60"/>
      <c r="X695" s="60"/>
      <c r="Y695" s="60"/>
      <c r="Z695" s="60"/>
      <c r="AA695" s="78">
        <f t="shared" si="63"/>
        <v>0</v>
      </c>
      <c r="AB695" s="147"/>
      <c r="AC695" s="77"/>
      <c r="AD695" s="60"/>
      <c r="AE695" s="60"/>
      <c r="AF695" s="60"/>
      <c r="AG695" s="60"/>
      <c r="AH695" s="78">
        <f t="shared" si="64"/>
        <v>0</v>
      </c>
      <c r="AI695" s="147"/>
      <c r="AJ695" s="77"/>
      <c r="AK695" s="60"/>
      <c r="AL695" s="60"/>
      <c r="AM695" s="60"/>
      <c r="AN695" s="60"/>
      <c r="AO695" s="78">
        <f t="shared" si="65"/>
        <v>0</v>
      </c>
    </row>
    <row r="696" spans="1:41" x14ac:dyDescent="0.25">
      <c r="A696" s="70"/>
      <c r="B696" s="58"/>
      <c r="C696" s="58"/>
      <c r="D696" s="58"/>
      <c r="E696" s="58"/>
      <c r="F696" s="72">
        <f t="shared" si="60"/>
        <v>0</v>
      </c>
      <c r="G696" s="151"/>
      <c r="H696" s="77"/>
      <c r="I696" s="60"/>
      <c r="J696" s="60"/>
      <c r="K696" s="60"/>
      <c r="L696" s="60"/>
      <c r="M696" s="78">
        <f t="shared" si="61"/>
        <v>0</v>
      </c>
      <c r="N696" s="147"/>
      <c r="O696" s="77"/>
      <c r="P696" s="60"/>
      <c r="Q696" s="60"/>
      <c r="R696" s="60"/>
      <c r="S696" s="60"/>
      <c r="T696" s="78">
        <f t="shared" si="62"/>
        <v>0</v>
      </c>
      <c r="U696" s="147"/>
      <c r="V696" s="77"/>
      <c r="W696" s="60"/>
      <c r="X696" s="60"/>
      <c r="Y696" s="60"/>
      <c r="Z696" s="60"/>
      <c r="AA696" s="78">
        <f t="shared" si="63"/>
        <v>0</v>
      </c>
      <c r="AB696" s="147"/>
      <c r="AC696" s="77"/>
      <c r="AD696" s="60"/>
      <c r="AE696" s="60"/>
      <c r="AF696" s="60"/>
      <c r="AG696" s="60"/>
      <c r="AH696" s="78">
        <f t="shared" si="64"/>
        <v>0</v>
      </c>
      <c r="AI696" s="147"/>
      <c r="AJ696" s="77"/>
      <c r="AK696" s="60"/>
      <c r="AL696" s="60"/>
      <c r="AM696" s="60"/>
      <c r="AN696" s="60"/>
      <c r="AO696" s="78">
        <f t="shared" si="65"/>
        <v>0</v>
      </c>
    </row>
    <row r="697" spans="1:41" x14ac:dyDescent="0.25">
      <c r="A697" s="70"/>
      <c r="B697" s="58"/>
      <c r="C697" s="58"/>
      <c r="D697" s="58"/>
      <c r="E697" s="58"/>
      <c r="F697" s="72">
        <f t="shared" si="60"/>
        <v>0</v>
      </c>
      <c r="G697" s="151"/>
      <c r="H697" s="77"/>
      <c r="I697" s="60"/>
      <c r="J697" s="60"/>
      <c r="K697" s="60"/>
      <c r="L697" s="60"/>
      <c r="M697" s="78">
        <f t="shared" si="61"/>
        <v>0</v>
      </c>
      <c r="N697" s="147"/>
      <c r="O697" s="77"/>
      <c r="P697" s="60"/>
      <c r="Q697" s="60"/>
      <c r="R697" s="60"/>
      <c r="S697" s="60"/>
      <c r="T697" s="78">
        <f t="shared" si="62"/>
        <v>0</v>
      </c>
      <c r="U697" s="147"/>
      <c r="V697" s="77"/>
      <c r="W697" s="60"/>
      <c r="X697" s="60"/>
      <c r="Y697" s="60"/>
      <c r="Z697" s="60"/>
      <c r="AA697" s="78">
        <f t="shared" si="63"/>
        <v>0</v>
      </c>
      <c r="AB697" s="147"/>
      <c r="AC697" s="77"/>
      <c r="AD697" s="60"/>
      <c r="AE697" s="60"/>
      <c r="AF697" s="60"/>
      <c r="AG697" s="60"/>
      <c r="AH697" s="78">
        <f t="shared" si="64"/>
        <v>0</v>
      </c>
      <c r="AI697" s="147"/>
      <c r="AJ697" s="77"/>
      <c r="AK697" s="60"/>
      <c r="AL697" s="60"/>
      <c r="AM697" s="60"/>
      <c r="AN697" s="60"/>
      <c r="AO697" s="78">
        <f t="shared" si="65"/>
        <v>0</v>
      </c>
    </row>
    <row r="698" spans="1:41" x14ac:dyDescent="0.25">
      <c r="A698" s="70"/>
      <c r="B698" s="58"/>
      <c r="C698" s="58"/>
      <c r="D698" s="58"/>
      <c r="E698" s="58"/>
      <c r="F698" s="72">
        <f t="shared" si="60"/>
        <v>0</v>
      </c>
      <c r="G698" s="151"/>
      <c r="H698" s="77"/>
      <c r="I698" s="60"/>
      <c r="J698" s="60"/>
      <c r="K698" s="60"/>
      <c r="L698" s="60"/>
      <c r="M698" s="78">
        <f t="shared" si="61"/>
        <v>0</v>
      </c>
      <c r="N698" s="147"/>
      <c r="O698" s="77"/>
      <c r="P698" s="60"/>
      <c r="Q698" s="60"/>
      <c r="R698" s="60"/>
      <c r="S698" s="60"/>
      <c r="T698" s="78">
        <f t="shared" si="62"/>
        <v>0</v>
      </c>
      <c r="U698" s="147"/>
      <c r="V698" s="77"/>
      <c r="W698" s="60"/>
      <c r="X698" s="60"/>
      <c r="Y698" s="60"/>
      <c r="Z698" s="60"/>
      <c r="AA698" s="78">
        <f t="shared" si="63"/>
        <v>0</v>
      </c>
      <c r="AB698" s="147"/>
      <c r="AC698" s="77"/>
      <c r="AD698" s="60"/>
      <c r="AE698" s="60"/>
      <c r="AF698" s="60"/>
      <c r="AG698" s="60"/>
      <c r="AH698" s="78">
        <f t="shared" si="64"/>
        <v>0</v>
      </c>
      <c r="AI698" s="147"/>
      <c r="AJ698" s="77"/>
      <c r="AK698" s="60"/>
      <c r="AL698" s="60"/>
      <c r="AM698" s="60"/>
      <c r="AN698" s="60"/>
      <c r="AO698" s="78">
        <f t="shared" si="65"/>
        <v>0</v>
      </c>
    </row>
    <row r="699" spans="1:41" x14ac:dyDescent="0.25">
      <c r="A699" s="70"/>
      <c r="B699" s="58"/>
      <c r="C699" s="58"/>
      <c r="D699" s="58"/>
      <c r="E699" s="58"/>
      <c r="F699" s="72">
        <f t="shared" si="60"/>
        <v>0</v>
      </c>
      <c r="G699" s="151"/>
      <c r="H699" s="77"/>
      <c r="I699" s="60"/>
      <c r="J699" s="60"/>
      <c r="K699" s="60"/>
      <c r="L699" s="60"/>
      <c r="M699" s="78">
        <f t="shared" si="61"/>
        <v>0</v>
      </c>
      <c r="N699" s="147"/>
      <c r="O699" s="77"/>
      <c r="P699" s="60"/>
      <c r="Q699" s="60"/>
      <c r="R699" s="60"/>
      <c r="S699" s="60"/>
      <c r="T699" s="78">
        <f t="shared" si="62"/>
        <v>0</v>
      </c>
      <c r="U699" s="147"/>
      <c r="V699" s="77"/>
      <c r="W699" s="60"/>
      <c r="X699" s="60"/>
      <c r="Y699" s="60"/>
      <c r="Z699" s="60"/>
      <c r="AA699" s="78">
        <f t="shared" si="63"/>
        <v>0</v>
      </c>
      <c r="AB699" s="147"/>
      <c r="AC699" s="77"/>
      <c r="AD699" s="60"/>
      <c r="AE699" s="60"/>
      <c r="AF699" s="60"/>
      <c r="AG699" s="60"/>
      <c r="AH699" s="78">
        <f t="shared" si="64"/>
        <v>0</v>
      </c>
      <c r="AI699" s="147"/>
      <c r="AJ699" s="77"/>
      <c r="AK699" s="60"/>
      <c r="AL699" s="60"/>
      <c r="AM699" s="60"/>
      <c r="AN699" s="60"/>
      <c r="AO699" s="78">
        <f t="shared" si="65"/>
        <v>0</v>
      </c>
    </row>
    <row r="700" spans="1:41" x14ac:dyDescent="0.25">
      <c r="A700" s="70"/>
      <c r="B700" s="58"/>
      <c r="C700" s="58"/>
      <c r="D700" s="58"/>
      <c r="E700" s="58"/>
      <c r="F700" s="72">
        <f t="shared" si="60"/>
        <v>0</v>
      </c>
      <c r="G700" s="151"/>
      <c r="H700" s="77"/>
      <c r="I700" s="60"/>
      <c r="J700" s="60"/>
      <c r="K700" s="60"/>
      <c r="L700" s="60"/>
      <c r="M700" s="78">
        <f t="shared" si="61"/>
        <v>0</v>
      </c>
      <c r="N700" s="147"/>
      <c r="O700" s="77"/>
      <c r="P700" s="60"/>
      <c r="Q700" s="60"/>
      <c r="R700" s="60"/>
      <c r="S700" s="60"/>
      <c r="T700" s="78">
        <f t="shared" si="62"/>
        <v>0</v>
      </c>
      <c r="U700" s="147"/>
      <c r="V700" s="77"/>
      <c r="W700" s="60"/>
      <c r="X700" s="60"/>
      <c r="Y700" s="60"/>
      <c r="Z700" s="60"/>
      <c r="AA700" s="78">
        <f t="shared" si="63"/>
        <v>0</v>
      </c>
      <c r="AB700" s="147"/>
      <c r="AC700" s="77"/>
      <c r="AD700" s="60"/>
      <c r="AE700" s="60"/>
      <c r="AF700" s="60"/>
      <c r="AG700" s="60"/>
      <c r="AH700" s="78">
        <f t="shared" si="64"/>
        <v>0</v>
      </c>
      <c r="AI700" s="147"/>
      <c r="AJ700" s="77"/>
      <c r="AK700" s="60"/>
      <c r="AL700" s="60"/>
      <c r="AM700" s="60"/>
      <c r="AN700" s="60"/>
      <c r="AO700" s="78">
        <f t="shared" si="65"/>
        <v>0</v>
      </c>
    </row>
    <row r="701" spans="1:41" x14ac:dyDescent="0.25">
      <c r="A701" s="70"/>
      <c r="B701" s="58"/>
      <c r="C701" s="58"/>
      <c r="D701" s="58"/>
      <c r="E701" s="58"/>
      <c r="F701" s="72">
        <f t="shared" si="60"/>
        <v>0</v>
      </c>
      <c r="G701" s="151"/>
      <c r="H701" s="77"/>
      <c r="I701" s="60"/>
      <c r="J701" s="60"/>
      <c r="K701" s="60"/>
      <c r="L701" s="60"/>
      <c r="M701" s="78">
        <f t="shared" si="61"/>
        <v>0</v>
      </c>
      <c r="N701" s="147"/>
      <c r="O701" s="77"/>
      <c r="P701" s="60"/>
      <c r="Q701" s="60"/>
      <c r="R701" s="60"/>
      <c r="S701" s="60"/>
      <c r="T701" s="78">
        <f t="shared" si="62"/>
        <v>0</v>
      </c>
      <c r="U701" s="147"/>
      <c r="V701" s="77"/>
      <c r="W701" s="60"/>
      <c r="X701" s="60"/>
      <c r="Y701" s="60"/>
      <c r="Z701" s="60"/>
      <c r="AA701" s="78">
        <f t="shared" si="63"/>
        <v>0</v>
      </c>
      <c r="AB701" s="147"/>
      <c r="AC701" s="77"/>
      <c r="AD701" s="60"/>
      <c r="AE701" s="60"/>
      <c r="AF701" s="60"/>
      <c r="AG701" s="60"/>
      <c r="AH701" s="78">
        <f t="shared" si="64"/>
        <v>0</v>
      </c>
      <c r="AI701" s="147"/>
      <c r="AJ701" s="77"/>
      <c r="AK701" s="60"/>
      <c r="AL701" s="60"/>
      <c r="AM701" s="60"/>
      <c r="AN701" s="60"/>
      <c r="AO701" s="78">
        <f t="shared" si="65"/>
        <v>0</v>
      </c>
    </row>
    <row r="702" spans="1:41" x14ac:dyDescent="0.25">
      <c r="A702" s="70"/>
      <c r="B702" s="58"/>
      <c r="C702" s="58"/>
      <c r="D702" s="58"/>
      <c r="E702" s="58"/>
      <c r="F702" s="72">
        <f t="shared" si="60"/>
        <v>0</v>
      </c>
      <c r="G702" s="151"/>
      <c r="H702" s="77"/>
      <c r="I702" s="60"/>
      <c r="J702" s="60"/>
      <c r="K702" s="60"/>
      <c r="L702" s="60"/>
      <c r="M702" s="78">
        <f t="shared" si="61"/>
        <v>0</v>
      </c>
      <c r="N702" s="147"/>
      <c r="O702" s="77"/>
      <c r="P702" s="60"/>
      <c r="Q702" s="60"/>
      <c r="R702" s="60"/>
      <c r="S702" s="60"/>
      <c r="T702" s="78">
        <f t="shared" si="62"/>
        <v>0</v>
      </c>
      <c r="U702" s="147"/>
      <c r="V702" s="77"/>
      <c r="W702" s="60"/>
      <c r="X702" s="60"/>
      <c r="Y702" s="60"/>
      <c r="Z702" s="60"/>
      <c r="AA702" s="78">
        <f t="shared" si="63"/>
        <v>0</v>
      </c>
      <c r="AB702" s="147"/>
      <c r="AC702" s="77"/>
      <c r="AD702" s="60"/>
      <c r="AE702" s="60"/>
      <c r="AF702" s="60"/>
      <c r="AG702" s="60"/>
      <c r="AH702" s="78">
        <f t="shared" si="64"/>
        <v>0</v>
      </c>
      <c r="AI702" s="147"/>
      <c r="AJ702" s="77"/>
      <c r="AK702" s="60"/>
      <c r="AL702" s="60"/>
      <c r="AM702" s="60"/>
      <c r="AN702" s="60"/>
      <c r="AO702" s="78">
        <f t="shared" si="65"/>
        <v>0</v>
      </c>
    </row>
    <row r="703" spans="1:41" x14ac:dyDescent="0.25">
      <c r="A703" s="70"/>
      <c r="B703" s="58"/>
      <c r="C703" s="58"/>
      <c r="D703" s="58"/>
      <c r="E703" s="58"/>
      <c r="F703" s="72">
        <f t="shared" si="60"/>
        <v>0</v>
      </c>
      <c r="G703" s="151"/>
      <c r="H703" s="77"/>
      <c r="I703" s="60"/>
      <c r="J703" s="60"/>
      <c r="K703" s="60"/>
      <c r="L703" s="60"/>
      <c r="M703" s="78">
        <f t="shared" si="61"/>
        <v>0</v>
      </c>
      <c r="N703" s="147"/>
      <c r="O703" s="77"/>
      <c r="P703" s="60"/>
      <c r="Q703" s="60"/>
      <c r="R703" s="60"/>
      <c r="S703" s="60"/>
      <c r="T703" s="78">
        <f t="shared" si="62"/>
        <v>0</v>
      </c>
      <c r="U703" s="147"/>
      <c r="V703" s="77"/>
      <c r="W703" s="60"/>
      <c r="X703" s="60"/>
      <c r="Y703" s="60"/>
      <c r="Z703" s="60"/>
      <c r="AA703" s="78">
        <f t="shared" si="63"/>
        <v>0</v>
      </c>
      <c r="AB703" s="147"/>
      <c r="AC703" s="77"/>
      <c r="AD703" s="60"/>
      <c r="AE703" s="60"/>
      <c r="AF703" s="60"/>
      <c r="AG703" s="60"/>
      <c r="AH703" s="78">
        <f t="shared" si="64"/>
        <v>0</v>
      </c>
      <c r="AI703" s="147"/>
      <c r="AJ703" s="77"/>
      <c r="AK703" s="60"/>
      <c r="AL703" s="60"/>
      <c r="AM703" s="60"/>
      <c r="AN703" s="60"/>
      <c r="AO703" s="78">
        <f t="shared" si="65"/>
        <v>0</v>
      </c>
    </row>
    <row r="704" spans="1:41" x14ac:dyDescent="0.25">
      <c r="A704" s="70"/>
      <c r="B704" s="58"/>
      <c r="C704" s="58"/>
      <c r="D704" s="58"/>
      <c r="E704" s="58"/>
      <c r="F704" s="72">
        <f t="shared" si="60"/>
        <v>0</v>
      </c>
      <c r="G704" s="151"/>
      <c r="H704" s="77"/>
      <c r="I704" s="60"/>
      <c r="J704" s="60"/>
      <c r="K704" s="60"/>
      <c r="L704" s="60"/>
      <c r="M704" s="78">
        <f t="shared" si="61"/>
        <v>0</v>
      </c>
      <c r="N704" s="147"/>
      <c r="O704" s="77"/>
      <c r="P704" s="60"/>
      <c r="Q704" s="60"/>
      <c r="R704" s="60"/>
      <c r="S704" s="60"/>
      <c r="T704" s="78">
        <f t="shared" si="62"/>
        <v>0</v>
      </c>
      <c r="U704" s="147"/>
      <c r="V704" s="77"/>
      <c r="W704" s="60"/>
      <c r="X704" s="60"/>
      <c r="Y704" s="60"/>
      <c r="Z704" s="60"/>
      <c r="AA704" s="78">
        <f t="shared" si="63"/>
        <v>0</v>
      </c>
      <c r="AB704" s="147"/>
      <c r="AC704" s="77"/>
      <c r="AD704" s="60"/>
      <c r="AE704" s="60"/>
      <c r="AF704" s="60"/>
      <c r="AG704" s="60"/>
      <c r="AH704" s="78">
        <f t="shared" si="64"/>
        <v>0</v>
      </c>
      <c r="AI704" s="147"/>
      <c r="AJ704" s="77"/>
      <c r="AK704" s="60"/>
      <c r="AL704" s="60"/>
      <c r="AM704" s="60"/>
      <c r="AN704" s="60"/>
      <c r="AO704" s="78">
        <f t="shared" si="65"/>
        <v>0</v>
      </c>
    </row>
    <row r="705" spans="1:41" x14ac:dyDescent="0.25">
      <c r="A705" s="70"/>
      <c r="B705" s="58"/>
      <c r="C705" s="58"/>
      <c r="D705" s="58"/>
      <c r="E705" s="58"/>
      <c r="F705" s="72">
        <f t="shared" si="60"/>
        <v>0</v>
      </c>
      <c r="G705" s="151"/>
      <c r="H705" s="77"/>
      <c r="I705" s="60"/>
      <c r="J705" s="60"/>
      <c r="K705" s="60"/>
      <c r="L705" s="60"/>
      <c r="M705" s="78">
        <f t="shared" si="61"/>
        <v>0</v>
      </c>
      <c r="N705" s="147"/>
      <c r="O705" s="77"/>
      <c r="P705" s="60"/>
      <c r="Q705" s="60"/>
      <c r="R705" s="60"/>
      <c r="S705" s="60"/>
      <c r="T705" s="78">
        <f t="shared" si="62"/>
        <v>0</v>
      </c>
      <c r="U705" s="147"/>
      <c r="V705" s="77"/>
      <c r="W705" s="60"/>
      <c r="X705" s="60"/>
      <c r="Y705" s="60"/>
      <c r="Z705" s="60"/>
      <c r="AA705" s="78">
        <f t="shared" si="63"/>
        <v>0</v>
      </c>
      <c r="AB705" s="147"/>
      <c r="AC705" s="77"/>
      <c r="AD705" s="60"/>
      <c r="AE705" s="60"/>
      <c r="AF705" s="60"/>
      <c r="AG705" s="60"/>
      <c r="AH705" s="78">
        <f t="shared" si="64"/>
        <v>0</v>
      </c>
      <c r="AI705" s="147"/>
      <c r="AJ705" s="77"/>
      <c r="AK705" s="60"/>
      <c r="AL705" s="60"/>
      <c r="AM705" s="60"/>
      <c r="AN705" s="60"/>
      <c r="AO705" s="78">
        <f t="shared" si="65"/>
        <v>0</v>
      </c>
    </row>
    <row r="706" spans="1:41" x14ac:dyDescent="0.25">
      <c r="A706" s="70"/>
      <c r="B706" s="58"/>
      <c r="C706" s="58"/>
      <c r="D706" s="58"/>
      <c r="E706" s="58"/>
      <c r="F706" s="72">
        <f t="shared" si="60"/>
        <v>0</v>
      </c>
      <c r="G706" s="151"/>
      <c r="H706" s="77"/>
      <c r="I706" s="60"/>
      <c r="J706" s="60"/>
      <c r="K706" s="60"/>
      <c r="L706" s="60"/>
      <c r="M706" s="78">
        <f t="shared" si="61"/>
        <v>0</v>
      </c>
      <c r="N706" s="147"/>
      <c r="O706" s="77"/>
      <c r="P706" s="60"/>
      <c r="Q706" s="60"/>
      <c r="R706" s="60"/>
      <c r="S706" s="60"/>
      <c r="T706" s="78">
        <f t="shared" si="62"/>
        <v>0</v>
      </c>
      <c r="U706" s="147"/>
      <c r="V706" s="77"/>
      <c r="W706" s="60"/>
      <c r="X706" s="60"/>
      <c r="Y706" s="60"/>
      <c r="Z706" s="60"/>
      <c r="AA706" s="78">
        <f t="shared" si="63"/>
        <v>0</v>
      </c>
      <c r="AB706" s="147"/>
      <c r="AC706" s="77"/>
      <c r="AD706" s="60"/>
      <c r="AE706" s="60"/>
      <c r="AF706" s="60"/>
      <c r="AG706" s="60"/>
      <c r="AH706" s="78">
        <f t="shared" si="64"/>
        <v>0</v>
      </c>
      <c r="AI706" s="147"/>
      <c r="AJ706" s="77"/>
      <c r="AK706" s="60"/>
      <c r="AL706" s="60"/>
      <c r="AM706" s="60"/>
      <c r="AN706" s="60"/>
      <c r="AO706" s="78">
        <f t="shared" si="65"/>
        <v>0</v>
      </c>
    </row>
    <row r="707" spans="1:41" x14ac:dyDescent="0.25">
      <c r="A707" s="70"/>
      <c r="B707" s="58"/>
      <c r="C707" s="58"/>
      <c r="D707" s="58"/>
      <c r="E707" s="58"/>
      <c r="F707" s="72">
        <f t="shared" si="60"/>
        <v>0</v>
      </c>
      <c r="G707" s="151"/>
      <c r="H707" s="77"/>
      <c r="I707" s="60"/>
      <c r="J707" s="60"/>
      <c r="K707" s="60"/>
      <c r="L707" s="60"/>
      <c r="M707" s="78">
        <f t="shared" si="61"/>
        <v>0</v>
      </c>
      <c r="N707" s="147"/>
      <c r="O707" s="77"/>
      <c r="P707" s="60"/>
      <c r="Q707" s="60"/>
      <c r="R707" s="60"/>
      <c r="S707" s="60"/>
      <c r="T707" s="78">
        <f t="shared" si="62"/>
        <v>0</v>
      </c>
      <c r="U707" s="147"/>
      <c r="V707" s="77"/>
      <c r="W707" s="60"/>
      <c r="X707" s="60"/>
      <c r="Y707" s="60"/>
      <c r="Z707" s="60"/>
      <c r="AA707" s="78">
        <f t="shared" si="63"/>
        <v>0</v>
      </c>
      <c r="AB707" s="147"/>
      <c r="AC707" s="77"/>
      <c r="AD707" s="60"/>
      <c r="AE707" s="60"/>
      <c r="AF707" s="60"/>
      <c r="AG707" s="60"/>
      <c r="AH707" s="78">
        <f t="shared" si="64"/>
        <v>0</v>
      </c>
      <c r="AI707" s="147"/>
      <c r="AJ707" s="77"/>
      <c r="AK707" s="60"/>
      <c r="AL707" s="60"/>
      <c r="AM707" s="60"/>
      <c r="AN707" s="60"/>
      <c r="AO707" s="78">
        <f t="shared" si="65"/>
        <v>0</v>
      </c>
    </row>
    <row r="708" spans="1:41" x14ac:dyDescent="0.25">
      <c r="A708" s="70"/>
      <c r="B708" s="58"/>
      <c r="C708" s="58"/>
      <c r="D708" s="58"/>
      <c r="E708" s="58"/>
      <c r="F708" s="72">
        <f t="shared" si="60"/>
        <v>0</v>
      </c>
      <c r="G708" s="151"/>
      <c r="H708" s="77"/>
      <c r="I708" s="60"/>
      <c r="J708" s="60"/>
      <c r="K708" s="60"/>
      <c r="L708" s="60"/>
      <c r="M708" s="78">
        <f t="shared" si="61"/>
        <v>0</v>
      </c>
      <c r="N708" s="147"/>
      <c r="O708" s="77"/>
      <c r="P708" s="60"/>
      <c r="Q708" s="60"/>
      <c r="R708" s="60"/>
      <c r="S708" s="60"/>
      <c r="T708" s="78">
        <f t="shared" si="62"/>
        <v>0</v>
      </c>
      <c r="U708" s="147"/>
      <c r="V708" s="77"/>
      <c r="W708" s="60"/>
      <c r="X708" s="60"/>
      <c r="Y708" s="60"/>
      <c r="Z708" s="60"/>
      <c r="AA708" s="78">
        <f t="shared" si="63"/>
        <v>0</v>
      </c>
      <c r="AB708" s="147"/>
      <c r="AC708" s="77"/>
      <c r="AD708" s="60"/>
      <c r="AE708" s="60"/>
      <c r="AF708" s="60"/>
      <c r="AG708" s="60"/>
      <c r="AH708" s="78">
        <f t="shared" si="64"/>
        <v>0</v>
      </c>
      <c r="AI708" s="147"/>
      <c r="AJ708" s="77"/>
      <c r="AK708" s="60"/>
      <c r="AL708" s="60"/>
      <c r="AM708" s="60"/>
      <c r="AN708" s="60"/>
      <c r="AO708" s="78">
        <f t="shared" si="65"/>
        <v>0</v>
      </c>
    </row>
    <row r="709" spans="1:41" x14ac:dyDescent="0.25">
      <c r="A709" s="70"/>
      <c r="B709" s="58"/>
      <c r="C709" s="58"/>
      <c r="D709" s="58"/>
      <c r="E709" s="58"/>
      <c r="F709" s="72">
        <f t="shared" si="60"/>
        <v>0</v>
      </c>
      <c r="G709" s="151"/>
      <c r="H709" s="77"/>
      <c r="I709" s="60"/>
      <c r="J709" s="60"/>
      <c r="K709" s="60"/>
      <c r="L709" s="60"/>
      <c r="M709" s="78">
        <f t="shared" si="61"/>
        <v>0</v>
      </c>
      <c r="N709" s="147"/>
      <c r="O709" s="77"/>
      <c r="P709" s="60"/>
      <c r="Q709" s="60"/>
      <c r="R709" s="60"/>
      <c r="S709" s="60"/>
      <c r="T709" s="78">
        <f t="shared" si="62"/>
        <v>0</v>
      </c>
      <c r="U709" s="147"/>
      <c r="V709" s="77"/>
      <c r="W709" s="60"/>
      <c r="X709" s="60"/>
      <c r="Y709" s="60"/>
      <c r="Z709" s="60"/>
      <c r="AA709" s="78">
        <f t="shared" si="63"/>
        <v>0</v>
      </c>
      <c r="AB709" s="147"/>
      <c r="AC709" s="77"/>
      <c r="AD709" s="60"/>
      <c r="AE709" s="60"/>
      <c r="AF709" s="60"/>
      <c r="AG709" s="60"/>
      <c r="AH709" s="78">
        <f t="shared" si="64"/>
        <v>0</v>
      </c>
      <c r="AI709" s="147"/>
      <c r="AJ709" s="77"/>
      <c r="AK709" s="60"/>
      <c r="AL709" s="60"/>
      <c r="AM709" s="60"/>
      <c r="AN709" s="60"/>
      <c r="AO709" s="78">
        <f t="shared" si="65"/>
        <v>0</v>
      </c>
    </row>
    <row r="710" spans="1:41" x14ac:dyDescent="0.25">
      <c r="A710" s="70"/>
      <c r="B710" s="58"/>
      <c r="C710" s="58"/>
      <c r="D710" s="58"/>
      <c r="E710" s="58"/>
      <c r="F710" s="72">
        <f t="shared" si="60"/>
        <v>0</v>
      </c>
      <c r="G710" s="151"/>
      <c r="H710" s="77"/>
      <c r="I710" s="60"/>
      <c r="J710" s="60"/>
      <c r="K710" s="60"/>
      <c r="L710" s="60"/>
      <c r="M710" s="78">
        <f t="shared" si="61"/>
        <v>0</v>
      </c>
      <c r="N710" s="147"/>
      <c r="O710" s="77"/>
      <c r="P710" s="60"/>
      <c r="Q710" s="60"/>
      <c r="R710" s="60"/>
      <c r="S710" s="60"/>
      <c r="T710" s="78">
        <f t="shared" si="62"/>
        <v>0</v>
      </c>
      <c r="U710" s="147"/>
      <c r="V710" s="77"/>
      <c r="W710" s="60"/>
      <c r="X710" s="60"/>
      <c r="Y710" s="60"/>
      <c r="Z710" s="60"/>
      <c r="AA710" s="78">
        <f t="shared" si="63"/>
        <v>0</v>
      </c>
      <c r="AB710" s="147"/>
      <c r="AC710" s="77"/>
      <c r="AD710" s="60"/>
      <c r="AE710" s="60"/>
      <c r="AF710" s="60"/>
      <c r="AG710" s="60"/>
      <c r="AH710" s="78">
        <f t="shared" si="64"/>
        <v>0</v>
      </c>
      <c r="AI710" s="147"/>
      <c r="AJ710" s="77"/>
      <c r="AK710" s="60"/>
      <c r="AL710" s="60"/>
      <c r="AM710" s="60"/>
      <c r="AN710" s="60"/>
      <c r="AO710" s="78">
        <f t="shared" si="65"/>
        <v>0</v>
      </c>
    </row>
    <row r="711" spans="1:41" x14ac:dyDescent="0.25">
      <c r="A711" s="70"/>
      <c r="B711" s="58"/>
      <c r="C711" s="58"/>
      <c r="D711" s="58"/>
      <c r="E711" s="58"/>
      <c r="F711" s="72">
        <f t="shared" si="60"/>
        <v>0</v>
      </c>
      <c r="G711" s="151"/>
      <c r="H711" s="77"/>
      <c r="I711" s="60"/>
      <c r="J711" s="60"/>
      <c r="K711" s="60"/>
      <c r="L711" s="60"/>
      <c r="M711" s="78">
        <f t="shared" si="61"/>
        <v>0</v>
      </c>
      <c r="N711" s="147"/>
      <c r="O711" s="77"/>
      <c r="P711" s="60"/>
      <c r="Q711" s="60"/>
      <c r="R711" s="60"/>
      <c r="S711" s="60"/>
      <c r="T711" s="78">
        <f t="shared" si="62"/>
        <v>0</v>
      </c>
      <c r="U711" s="147"/>
      <c r="V711" s="77"/>
      <c r="W711" s="60"/>
      <c r="X711" s="60"/>
      <c r="Y711" s="60"/>
      <c r="Z711" s="60"/>
      <c r="AA711" s="78">
        <f t="shared" si="63"/>
        <v>0</v>
      </c>
      <c r="AB711" s="147"/>
      <c r="AC711" s="77"/>
      <c r="AD711" s="60"/>
      <c r="AE711" s="60"/>
      <c r="AF711" s="60"/>
      <c r="AG711" s="60"/>
      <c r="AH711" s="78">
        <f t="shared" si="64"/>
        <v>0</v>
      </c>
      <c r="AI711" s="147"/>
      <c r="AJ711" s="77"/>
      <c r="AK711" s="60"/>
      <c r="AL711" s="60"/>
      <c r="AM711" s="60"/>
      <c r="AN711" s="60"/>
      <c r="AO711" s="78">
        <f t="shared" si="65"/>
        <v>0</v>
      </c>
    </row>
    <row r="712" spans="1:41" x14ac:dyDescent="0.25">
      <c r="A712" s="70"/>
      <c r="B712" s="58"/>
      <c r="C712" s="58"/>
      <c r="D712" s="58"/>
      <c r="E712" s="58"/>
      <c r="F712" s="72">
        <f t="shared" si="60"/>
        <v>0</v>
      </c>
      <c r="G712" s="151"/>
      <c r="H712" s="77"/>
      <c r="I712" s="60"/>
      <c r="J712" s="60"/>
      <c r="K712" s="60"/>
      <c r="L712" s="60"/>
      <c r="M712" s="78">
        <f t="shared" si="61"/>
        <v>0</v>
      </c>
      <c r="N712" s="147"/>
      <c r="O712" s="77"/>
      <c r="P712" s="60"/>
      <c r="Q712" s="60"/>
      <c r="R712" s="60"/>
      <c r="S712" s="60"/>
      <c r="T712" s="78">
        <f t="shared" si="62"/>
        <v>0</v>
      </c>
      <c r="U712" s="147"/>
      <c r="V712" s="77"/>
      <c r="W712" s="60"/>
      <c r="X712" s="60"/>
      <c r="Y712" s="60"/>
      <c r="Z712" s="60"/>
      <c r="AA712" s="78">
        <f t="shared" si="63"/>
        <v>0</v>
      </c>
      <c r="AB712" s="147"/>
      <c r="AC712" s="77"/>
      <c r="AD712" s="60"/>
      <c r="AE712" s="60"/>
      <c r="AF712" s="60"/>
      <c r="AG712" s="60"/>
      <c r="AH712" s="78">
        <f t="shared" si="64"/>
        <v>0</v>
      </c>
      <c r="AI712" s="147"/>
      <c r="AJ712" s="77"/>
      <c r="AK712" s="60"/>
      <c r="AL712" s="60"/>
      <c r="AM712" s="60"/>
      <c r="AN712" s="60"/>
      <c r="AO712" s="78">
        <f t="shared" si="65"/>
        <v>0</v>
      </c>
    </row>
    <row r="713" spans="1:41" x14ac:dyDescent="0.25">
      <c r="A713" s="70"/>
      <c r="B713" s="58"/>
      <c r="C713" s="58"/>
      <c r="D713" s="58"/>
      <c r="E713" s="58"/>
      <c r="F713" s="72">
        <f t="shared" si="60"/>
        <v>0</v>
      </c>
      <c r="G713" s="151"/>
      <c r="H713" s="77"/>
      <c r="I713" s="60"/>
      <c r="J713" s="60"/>
      <c r="K713" s="60"/>
      <c r="L713" s="60"/>
      <c r="M713" s="78">
        <f t="shared" si="61"/>
        <v>0</v>
      </c>
      <c r="N713" s="147"/>
      <c r="O713" s="77"/>
      <c r="P713" s="60"/>
      <c r="Q713" s="60"/>
      <c r="R713" s="60"/>
      <c r="S713" s="60"/>
      <c r="T713" s="78">
        <f t="shared" si="62"/>
        <v>0</v>
      </c>
      <c r="U713" s="147"/>
      <c r="V713" s="77"/>
      <c r="W713" s="60"/>
      <c r="X713" s="60"/>
      <c r="Y713" s="60"/>
      <c r="Z713" s="60"/>
      <c r="AA713" s="78">
        <f t="shared" si="63"/>
        <v>0</v>
      </c>
      <c r="AB713" s="147"/>
      <c r="AC713" s="77"/>
      <c r="AD713" s="60"/>
      <c r="AE713" s="60"/>
      <c r="AF713" s="60"/>
      <c r="AG713" s="60"/>
      <c r="AH713" s="78">
        <f t="shared" si="64"/>
        <v>0</v>
      </c>
      <c r="AI713" s="147"/>
      <c r="AJ713" s="77"/>
      <c r="AK713" s="60"/>
      <c r="AL713" s="60"/>
      <c r="AM713" s="60"/>
      <c r="AN713" s="60"/>
      <c r="AO713" s="78">
        <f t="shared" si="65"/>
        <v>0</v>
      </c>
    </row>
    <row r="714" spans="1:41" x14ac:dyDescent="0.25">
      <c r="A714" s="70"/>
      <c r="B714" s="58"/>
      <c r="C714" s="58"/>
      <c r="D714" s="58"/>
      <c r="E714" s="58"/>
      <c r="F714" s="72">
        <f t="shared" si="60"/>
        <v>0</v>
      </c>
      <c r="G714" s="151"/>
      <c r="H714" s="77"/>
      <c r="I714" s="60"/>
      <c r="J714" s="60"/>
      <c r="K714" s="60"/>
      <c r="L714" s="60"/>
      <c r="M714" s="78">
        <f t="shared" si="61"/>
        <v>0</v>
      </c>
      <c r="N714" s="147"/>
      <c r="O714" s="77"/>
      <c r="P714" s="60"/>
      <c r="Q714" s="60"/>
      <c r="R714" s="60"/>
      <c r="S714" s="60"/>
      <c r="T714" s="78">
        <f t="shared" si="62"/>
        <v>0</v>
      </c>
      <c r="U714" s="147"/>
      <c r="V714" s="77"/>
      <c r="W714" s="60"/>
      <c r="X714" s="60"/>
      <c r="Y714" s="60"/>
      <c r="Z714" s="60"/>
      <c r="AA714" s="78">
        <f t="shared" si="63"/>
        <v>0</v>
      </c>
      <c r="AB714" s="147"/>
      <c r="AC714" s="77"/>
      <c r="AD714" s="60"/>
      <c r="AE714" s="60"/>
      <c r="AF714" s="60"/>
      <c r="AG714" s="60"/>
      <c r="AH714" s="78">
        <f t="shared" si="64"/>
        <v>0</v>
      </c>
      <c r="AI714" s="147"/>
      <c r="AJ714" s="77"/>
      <c r="AK714" s="60"/>
      <c r="AL714" s="60"/>
      <c r="AM714" s="60"/>
      <c r="AN714" s="60"/>
      <c r="AO714" s="78">
        <f t="shared" si="65"/>
        <v>0</v>
      </c>
    </row>
    <row r="715" spans="1:41" x14ac:dyDescent="0.25">
      <c r="A715" s="70"/>
      <c r="B715" s="58"/>
      <c r="C715" s="58"/>
      <c r="D715" s="58"/>
      <c r="E715" s="58"/>
      <c r="F715" s="72">
        <f t="shared" si="60"/>
        <v>0</v>
      </c>
      <c r="G715" s="151"/>
      <c r="H715" s="77"/>
      <c r="I715" s="60"/>
      <c r="J715" s="60"/>
      <c r="K715" s="60"/>
      <c r="L715" s="60"/>
      <c r="M715" s="78">
        <f t="shared" si="61"/>
        <v>0</v>
      </c>
      <c r="N715" s="147"/>
      <c r="O715" s="77"/>
      <c r="P715" s="60"/>
      <c r="Q715" s="60"/>
      <c r="R715" s="60"/>
      <c r="S715" s="60"/>
      <c r="T715" s="78">
        <f t="shared" si="62"/>
        <v>0</v>
      </c>
      <c r="U715" s="147"/>
      <c r="V715" s="77"/>
      <c r="W715" s="60"/>
      <c r="X715" s="60"/>
      <c r="Y715" s="60"/>
      <c r="Z715" s="60"/>
      <c r="AA715" s="78">
        <f t="shared" si="63"/>
        <v>0</v>
      </c>
      <c r="AB715" s="147"/>
      <c r="AC715" s="77"/>
      <c r="AD715" s="60"/>
      <c r="AE715" s="60"/>
      <c r="AF715" s="60"/>
      <c r="AG715" s="60"/>
      <c r="AH715" s="78">
        <f t="shared" si="64"/>
        <v>0</v>
      </c>
      <c r="AI715" s="147"/>
      <c r="AJ715" s="77"/>
      <c r="AK715" s="60"/>
      <c r="AL715" s="60"/>
      <c r="AM715" s="60"/>
      <c r="AN715" s="60"/>
      <c r="AO715" s="78">
        <f t="shared" si="65"/>
        <v>0</v>
      </c>
    </row>
    <row r="716" spans="1:41" x14ac:dyDescent="0.25">
      <c r="A716" s="70"/>
      <c r="B716" s="58"/>
      <c r="C716" s="58"/>
      <c r="D716" s="58"/>
      <c r="E716" s="58"/>
      <c r="F716" s="72">
        <f t="shared" si="60"/>
        <v>0</v>
      </c>
      <c r="G716" s="151"/>
      <c r="H716" s="77"/>
      <c r="I716" s="60"/>
      <c r="J716" s="60"/>
      <c r="K716" s="60"/>
      <c r="L716" s="60"/>
      <c r="M716" s="78">
        <f t="shared" si="61"/>
        <v>0</v>
      </c>
      <c r="N716" s="147"/>
      <c r="O716" s="77"/>
      <c r="P716" s="60"/>
      <c r="Q716" s="60"/>
      <c r="R716" s="60"/>
      <c r="S716" s="60"/>
      <c r="T716" s="78">
        <f t="shared" si="62"/>
        <v>0</v>
      </c>
      <c r="U716" s="147"/>
      <c r="V716" s="77"/>
      <c r="W716" s="60"/>
      <c r="X716" s="60"/>
      <c r="Y716" s="60"/>
      <c r="Z716" s="60"/>
      <c r="AA716" s="78">
        <f t="shared" si="63"/>
        <v>0</v>
      </c>
      <c r="AB716" s="147"/>
      <c r="AC716" s="77"/>
      <c r="AD716" s="60"/>
      <c r="AE716" s="60"/>
      <c r="AF716" s="60"/>
      <c r="AG716" s="60"/>
      <c r="AH716" s="78">
        <f t="shared" si="64"/>
        <v>0</v>
      </c>
      <c r="AI716" s="147"/>
      <c r="AJ716" s="77"/>
      <c r="AK716" s="60"/>
      <c r="AL716" s="60"/>
      <c r="AM716" s="60"/>
      <c r="AN716" s="60"/>
      <c r="AO716" s="78">
        <f t="shared" si="65"/>
        <v>0</v>
      </c>
    </row>
    <row r="717" spans="1:41" x14ac:dyDescent="0.25">
      <c r="A717" s="70"/>
      <c r="B717" s="58"/>
      <c r="C717" s="58"/>
      <c r="D717" s="58"/>
      <c r="E717" s="58"/>
      <c r="F717" s="72">
        <f t="shared" ref="F717:F780" si="66">SUM(D717:E717)</f>
        <v>0</v>
      </c>
      <c r="G717" s="151"/>
      <c r="H717" s="77"/>
      <c r="I717" s="60"/>
      <c r="J717" s="60"/>
      <c r="K717" s="60"/>
      <c r="L717" s="60"/>
      <c r="M717" s="78">
        <f t="shared" ref="M717:M780" si="67">SUM(K717:L717)</f>
        <v>0</v>
      </c>
      <c r="N717" s="147"/>
      <c r="O717" s="77"/>
      <c r="P717" s="60"/>
      <c r="Q717" s="60"/>
      <c r="R717" s="60"/>
      <c r="S717" s="60"/>
      <c r="T717" s="78">
        <f t="shared" ref="T717:T780" si="68">SUM(R717:S717)</f>
        <v>0</v>
      </c>
      <c r="U717" s="147"/>
      <c r="V717" s="77"/>
      <c r="W717" s="60"/>
      <c r="X717" s="60"/>
      <c r="Y717" s="60"/>
      <c r="Z717" s="60"/>
      <c r="AA717" s="78">
        <f t="shared" ref="AA717:AA780" si="69">SUM(Y717:Z717)</f>
        <v>0</v>
      </c>
      <c r="AB717" s="147"/>
      <c r="AC717" s="77"/>
      <c r="AD717" s="60"/>
      <c r="AE717" s="60"/>
      <c r="AF717" s="60"/>
      <c r="AG717" s="60"/>
      <c r="AH717" s="78">
        <f t="shared" ref="AH717:AH780" si="70">SUM(AF717:AG717)</f>
        <v>0</v>
      </c>
      <c r="AI717" s="147"/>
      <c r="AJ717" s="77"/>
      <c r="AK717" s="60"/>
      <c r="AL717" s="60"/>
      <c r="AM717" s="60"/>
      <c r="AN717" s="60"/>
      <c r="AO717" s="78">
        <f t="shared" ref="AO717:AO780" si="71">SUM(AM717:AN717)</f>
        <v>0</v>
      </c>
    </row>
    <row r="718" spans="1:41" x14ac:dyDescent="0.25">
      <c r="A718" s="70"/>
      <c r="B718" s="58"/>
      <c r="C718" s="58"/>
      <c r="D718" s="58"/>
      <c r="E718" s="58"/>
      <c r="F718" s="72">
        <f t="shared" si="66"/>
        <v>0</v>
      </c>
      <c r="G718" s="151"/>
      <c r="H718" s="77"/>
      <c r="I718" s="60"/>
      <c r="J718" s="60"/>
      <c r="K718" s="60"/>
      <c r="L718" s="60"/>
      <c r="M718" s="78">
        <f t="shared" si="67"/>
        <v>0</v>
      </c>
      <c r="N718" s="147"/>
      <c r="O718" s="77"/>
      <c r="P718" s="60"/>
      <c r="Q718" s="60"/>
      <c r="R718" s="60"/>
      <c r="S718" s="60"/>
      <c r="T718" s="78">
        <f t="shared" si="68"/>
        <v>0</v>
      </c>
      <c r="U718" s="147"/>
      <c r="V718" s="77"/>
      <c r="W718" s="60"/>
      <c r="X718" s="60"/>
      <c r="Y718" s="60"/>
      <c r="Z718" s="60"/>
      <c r="AA718" s="78">
        <f t="shared" si="69"/>
        <v>0</v>
      </c>
      <c r="AB718" s="147"/>
      <c r="AC718" s="77"/>
      <c r="AD718" s="60"/>
      <c r="AE718" s="60"/>
      <c r="AF718" s="60"/>
      <c r="AG718" s="60"/>
      <c r="AH718" s="78">
        <f t="shared" si="70"/>
        <v>0</v>
      </c>
      <c r="AI718" s="147"/>
      <c r="AJ718" s="77"/>
      <c r="AK718" s="60"/>
      <c r="AL718" s="60"/>
      <c r="AM718" s="60"/>
      <c r="AN718" s="60"/>
      <c r="AO718" s="78">
        <f t="shared" si="71"/>
        <v>0</v>
      </c>
    </row>
    <row r="719" spans="1:41" x14ac:dyDescent="0.25">
      <c r="A719" s="70"/>
      <c r="B719" s="58"/>
      <c r="C719" s="58"/>
      <c r="D719" s="58"/>
      <c r="E719" s="58"/>
      <c r="F719" s="72">
        <f t="shared" si="66"/>
        <v>0</v>
      </c>
      <c r="G719" s="151"/>
      <c r="H719" s="77"/>
      <c r="I719" s="60"/>
      <c r="J719" s="60"/>
      <c r="K719" s="60"/>
      <c r="L719" s="60"/>
      <c r="M719" s="78">
        <f t="shared" si="67"/>
        <v>0</v>
      </c>
      <c r="N719" s="147"/>
      <c r="O719" s="77"/>
      <c r="P719" s="60"/>
      <c r="Q719" s="60"/>
      <c r="R719" s="60"/>
      <c r="S719" s="60"/>
      <c r="T719" s="78">
        <f t="shared" si="68"/>
        <v>0</v>
      </c>
      <c r="U719" s="147"/>
      <c r="V719" s="77"/>
      <c r="W719" s="60"/>
      <c r="X719" s="60"/>
      <c r="Y719" s="60"/>
      <c r="Z719" s="60"/>
      <c r="AA719" s="78">
        <f t="shared" si="69"/>
        <v>0</v>
      </c>
      <c r="AB719" s="147"/>
      <c r="AC719" s="77"/>
      <c r="AD719" s="60"/>
      <c r="AE719" s="60"/>
      <c r="AF719" s="60"/>
      <c r="AG719" s="60"/>
      <c r="AH719" s="78">
        <f t="shared" si="70"/>
        <v>0</v>
      </c>
      <c r="AI719" s="147"/>
      <c r="AJ719" s="77"/>
      <c r="AK719" s="60"/>
      <c r="AL719" s="60"/>
      <c r="AM719" s="60"/>
      <c r="AN719" s="60"/>
      <c r="AO719" s="78">
        <f t="shared" si="71"/>
        <v>0</v>
      </c>
    </row>
    <row r="720" spans="1:41" x14ac:dyDescent="0.25">
      <c r="A720" s="70"/>
      <c r="B720" s="58"/>
      <c r="C720" s="58"/>
      <c r="D720" s="58"/>
      <c r="E720" s="58"/>
      <c r="F720" s="72">
        <f t="shared" si="66"/>
        <v>0</v>
      </c>
      <c r="G720" s="151"/>
      <c r="H720" s="77"/>
      <c r="I720" s="60"/>
      <c r="J720" s="60"/>
      <c r="K720" s="60"/>
      <c r="L720" s="60"/>
      <c r="M720" s="78">
        <f t="shared" si="67"/>
        <v>0</v>
      </c>
      <c r="N720" s="147"/>
      <c r="O720" s="77"/>
      <c r="P720" s="60"/>
      <c r="Q720" s="60"/>
      <c r="R720" s="60"/>
      <c r="S720" s="60"/>
      <c r="T720" s="78">
        <f t="shared" si="68"/>
        <v>0</v>
      </c>
      <c r="U720" s="147"/>
      <c r="V720" s="77"/>
      <c r="W720" s="60"/>
      <c r="X720" s="60"/>
      <c r="Y720" s="60"/>
      <c r="Z720" s="60"/>
      <c r="AA720" s="78">
        <f t="shared" si="69"/>
        <v>0</v>
      </c>
      <c r="AB720" s="147"/>
      <c r="AC720" s="77"/>
      <c r="AD720" s="60"/>
      <c r="AE720" s="60"/>
      <c r="AF720" s="60"/>
      <c r="AG720" s="60"/>
      <c r="AH720" s="78">
        <f t="shared" si="70"/>
        <v>0</v>
      </c>
      <c r="AI720" s="147"/>
      <c r="AJ720" s="77"/>
      <c r="AK720" s="60"/>
      <c r="AL720" s="60"/>
      <c r="AM720" s="60"/>
      <c r="AN720" s="60"/>
      <c r="AO720" s="78">
        <f t="shared" si="71"/>
        <v>0</v>
      </c>
    </row>
    <row r="721" spans="1:41" x14ac:dyDescent="0.25">
      <c r="A721" s="70"/>
      <c r="B721" s="58"/>
      <c r="C721" s="58"/>
      <c r="D721" s="58"/>
      <c r="E721" s="58"/>
      <c r="F721" s="72">
        <f t="shared" si="66"/>
        <v>0</v>
      </c>
      <c r="G721" s="151"/>
      <c r="H721" s="77"/>
      <c r="I721" s="60"/>
      <c r="J721" s="60"/>
      <c r="K721" s="60"/>
      <c r="L721" s="60"/>
      <c r="M721" s="78">
        <f t="shared" si="67"/>
        <v>0</v>
      </c>
      <c r="N721" s="147"/>
      <c r="O721" s="77"/>
      <c r="P721" s="60"/>
      <c r="Q721" s="60"/>
      <c r="R721" s="60"/>
      <c r="S721" s="60"/>
      <c r="T721" s="78">
        <f t="shared" si="68"/>
        <v>0</v>
      </c>
      <c r="U721" s="147"/>
      <c r="V721" s="77"/>
      <c r="W721" s="60"/>
      <c r="X721" s="60"/>
      <c r="Y721" s="60"/>
      <c r="Z721" s="60"/>
      <c r="AA721" s="78">
        <f t="shared" si="69"/>
        <v>0</v>
      </c>
      <c r="AB721" s="147"/>
      <c r="AC721" s="77"/>
      <c r="AD721" s="60"/>
      <c r="AE721" s="60"/>
      <c r="AF721" s="60"/>
      <c r="AG721" s="60"/>
      <c r="AH721" s="78">
        <f t="shared" si="70"/>
        <v>0</v>
      </c>
      <c r="AI721" s="147"/>
      <c r="AJ721" s="77"/>
      <c r="AK721" s="60"/>
      <c r="AL721" s="60"/>
      <c r="AM721" s="60"/>
      <c r="AN721" s="60"/>
      <c r="AO721" s="78">
        <f t="shared" si="71"/>
        <v>0</v>
      </c>
    </row>
    <row r="722" spans="1:41" x14ac:dyDescent="0.25">
      <c r="A722" s="70"/>
      <c r="B722" s="58"/>
      <c r="C722" s="58"/>
      <c r="D722" s="58"/>
      <c r="E722" s="58"/>
      <c r="F722" s="72">
        <f t="shared" si="66"/>
        <v>0</v>
      </c>
      <c r="G722" s="151"/>
      <c r="H722" s="77"/>
      <c r="I722" s="60"/>
      <c r="J722" s="60"/>
      <c r="K722" s="60"/>
      <c r="L722" s="60"/>
      <c r="M722" s="78">
        <f t="shared" si="67"/>
        <v>0</v>
      </c>
      <c r="N722" s="147"/>
      <c r="O722" s="77"/>
      <c r="P722" s="60"/>
      <c r="Q722" s="60"/>
      <c r="R722" s="60"/>
      <c r="S722" s="60"/>
      <c r="T722" s="78">
        <f t="shared" si="68"/>
        <v>0</v>
      </c>
      <c r="U722" s="147"/>
      <c r="V722" s="77"/>
      <c r="W722" s="60"/>
      <c r="X722" s="60"/>
      <c r="Y722" s="60"/>
      <c r="Z722" s="60"/>
      <c r="AA722" s="78">
        <f t="shared" si="69"/>
        <v>0</v>
      </c>
      <c r="AB722" s="147"/>
      <c r="AC722" s="77"/>
      <c r="AD722" s="60"/>
      <c r="AE722" s="60"/>
      <c r="AF722" s="60"/>
      <c r="AG722" s="60"/>
      <c r="AH722" s="78">
        <f t="shared" si="70"/>
        <v>0</v>
      </c>
      <c r="AI722" s="147"/>
      <c r="AJ722" s="77"/>
      <c r="AK722" s="60"/>
      <c r="AL722" s="60"/>
      <c r="AM722" s="60"/>
      <c r="AN722" s="60"/>
      <c r="AO722" s="78">
        <f t="shared" si="71"/>
        <v>0</v>
      </c>
    </row>
    <row r="723" spans="1:41" x14ac:dyDescent="0.25">
      <c r="A723" s="70"/>
      <c r="B723" s="58"/>
      <c r="C723" s="58"/>
      <c r="D723" s="58"/>
      <c r="E723" s="58"/>
      <c r="F723" s="72">
        <f t="shared" si="66"/>
        <v>0</v>
      </c>
      <c r="G723" s="151"/>
      <c r="H723" s="77"/>
      <c r="I723" s="60"/>
      <c r="J723" s="60"/>
      <c r="K723" s="60"/>
      <c r="L723" s="60"/>
      <c r="M723" s="78">
        <f t="shared" si="67"/>
        <v>0</v>
      </c>
      <c r="N723" s="147"/>
      <c r="O723" s="77"/>
      <c r="P723" s="60"/>
      <c r="Q723" s="60"/>
      <c r="R723" s="60"/>
      <c r="S723" s="60"/>
      <c r="T723" s="78">
        <f t="shared" si="68"/>
        <v>0</v>
      </c>
      <c r="U723" s="147"/>
      <c r="V723" s="77"/>
      <c r="W723" s="60"/>
      <c r="X723" s="60"/>
      <c r="Y723" s="60"/>
      <c r="Z723" s="60"/>
      <c r="AA723" s="78">
        <f t="shared" si="69"/>
        <v>0</v>
      </c>
      <c r="AB723" s="147"/>
      <c r="AC723" s="77"/>
      <c r="AD723" s="60"/>
      <c r="AE723" s="60"/>
      <c r="AF723" s="60"/>
      <c r="AG723" s="60"/>
      <c r="AH723" s="78">
        <f t="shared" si="70"/>
        <v>0</v>
      </c>
      <c r="AI723" s="147"/>
      <c r="AJ723" s="77"/>
      <c r="AK723" s="60"/>
      <c r="AL723" s="60"/>
      <c r="AM723" s="60"/>
      <c r="AN723" s="60"/>
      <c r="AO723" s="78">
        <f t="shared" si="71"/>
        <v>0</v>
      </c>
    </row>
    <row r="724" spans="1:41" x14ac:dyDescent="0.25">
      <c r="A724" s="70"/>
      <c r="B724" s="58"/>
      <c r="C724" s="58"/>
      <c r="D724" s="58"/>
      <c r="E724" s="58"/>
      <c r="F724" s="72">
        <f t="shared" si="66"/>
        <v>0</v>
      </c>
      <c r="G724" s="151"/>
      <c r="H724" s="77"/>
      <c r="I724" s="60"/>
      <c r="J724" s="60"/>
      <c r="K724" s="60"/>
      <c r="L724" s="60"/>
      <c r="M724" s="78">
        <f t="shared" si="67"/>
        <v>0</v>
      </c>
      <c r="N724" s="147"/>
      <c r="O724" s="77"/>
      <c r="P724" s="60"/>
      <c r="Q724" s="60"/>
      <c r="R724" s="60"/>
      <c r="S724" s="60"/>
      <c r="T724" s="78">
        <f t="shared" si="68"/>
        <v>0</v>
      </c>
      <c r="U724" s="147"/>
      <c r="V724" s="77"/>
      <c r="W724" s="60"/>
      <c r="X724" s="60"/>
      <c r="Y724" s="60"/>
      <c r="Z724" s="60"/>
      <c r="AA724" s="78">
        <f t="shared" si="69"/>
        <v>0</v>
      </c>
      <c r="AB724" s="147"/>
      <c r="AC724" s="77"/>
      <c r="AD724" s="60"/>
      <c r="AE724" s="60"/>
      <c r="AF724" s="60"/>
      <c r="AG724" s="60"/>
      <c r="AH724" s="78">
        <f t="shared" si="70"/>
        <v>0</v>
      </c>
      <c r="AI724" s="147"/>
      <c r="AJ724" s="77"/>
      <c r="AK724" s="60"/>
      <c r="AL724" s="60"/>
      <c r="AM724" s="60"/>
      <c r="AN724" s="60"/>
      <c r="AO724" s="78">
        <f t="shared" si="71"/>
        <v>0</v>
      </c>
    </row>
    <row r="725" spans="1:41" x14ac:dyDescent="0.25">
      <c r="A725" s="70"/>
      <c r="B725" s="58"/>
      <c r="C725" s="58"/>
      <c r="D725" s="58"/>
      <c r="E725" s="58"/>
      <c r="F725" s="72">
        <f t="shared" si="66"/>
        <v>0</v>
      </c>
      <c r="G725" s="151"/>
      <c r="H725" s="77"/>
      <c r="I725" s="60"/>
      <c r="J725" s="60"/>
      <c r="K725" s="60"/>
      <c r="L725" s="60"/>
      <c r="M725" s="78">
        <f t="shared" si="67"/>
        <v>0</v>
      </c>
      <c r="N725" s="147"/>
      <c r="O725" s="77"/>
      <c r="P725" s="60"/>
      <c r="Q725" s="60"/>
      <c r="R725" s="60"/>
      <c r="S725" s="60"/>
      <c r="T725" s="78">
        <f t="shared" si="68"/>
        <v>0</v>
      </c>
      <c r="U725" s="147"/>
      <c r="V725" s="77"/>
      <c r="W725" s="60"/>
      <c r="X725" s="60"/>
      <c r="Y725" s="60"/>
      <c r="Z725" s="60"/>
      <c r="AA725" s="78">
        <f t="shared" si="69"/>
        <v>0</v>
      </c>
      <c r="AB725" s="147"/>
      <c r="AC725" s="77"/>
      <c r="AD725" s="60"/>
      <c r="AE725" s="60"/>
      <c r="AF725" s="60"/>
      <c r="AG725" s="60"/>
      <c r="AH725" s="78">
        <f t="shared" si="70"/>
        <v>0</v>
      </c>
      <c r="AI725" s="147"/>
      <c r="AJ725" s="77"/>
      <c r="AK725" s="60"/>
      <c r="AL725" s="60"/>
      <c r="AM725" s="60"/>
      <c r="AN725" s="60"/>
      <c r="AO725" s="78">
        <f t="shared" si="71"/>
        <v>0</v>
      </c>
    </row>
    <row r="726" spans="1:41" x14ac:dyDescent="0.25">
      <c r="A726" s="70"/>
      <c r="B726" s="58"/>
      <c r="C726" s="58"/>
      <c r="D726" s="58"/>
      <c r="E726" s="58"/>
      <c r="F726" s="72">
        <f t="shared" si="66"/>
        <v>0</v>
      </c>
      <c r="G726" s="151"/>
      <c r="H726" s="77"/>
      <c r="I726" s="60"/>
      <c r="J726" s="60"/>
      <c r="K726" s="60"/>
      <c r="L726" s="60"/>
      <c r="M726" s="78">
        <f t="shared" si="67"/>
        <v>0</v>
      </c>
      <c r="N726" s="147"/>
      <c r="O726" s="77"/>
      <c r="P726" s="60"/>
      <c r="Q726" s="60"/>
      <c r="R726" s="60"/>
      <c r="S726" s="60"/>
      <c r="T726" s="78">
        <f t="shared" si="68"/>
        <v>0</v>
      </c>
      <c r="U726" s="147"/>
      <c r="V726" s="77"/>
      <c r="W726" s="60"/>
      <c r="X726" s="60"/>
      <c r="Y726" s="60"/>
      <c r="Z726" s="60"/>
      <c r="AA726" s="78">
        <f t="shared" si="69"/>
        <v>0</v>
      </c>
      <c r="AB726" s="147"/>
      <c r="AC726" s="77"/>
      <c r="AD726" s="60"/>
      <c r="AE726" s="60"/>
      <c r="AF726" s="60"/>
      <c r="AG726" s="60"/>
      <c r="AH726" s="78">
        <f t="shared" si="70"/>
        <v>0</v>
      </c>
      <c r="AI726" s="147"/>
      <c r="AJ726" s="77"/>
      <c r="AK726" s="60"/>
      <c r="AL726" s="60"/>
      <c r="AM726" s="60"/>
      <c r="AN726" s="60"/>
      <c r="AO726" s="78">
        <f t="shared" si="71"/>
        <v>0</v>
      </c>
    </row>
    <row r="727" spans="1:41" x14ac:dyDescent="0.25">
      <c r="A727" s="70"/>
      <c r="B727" s="58"/>
      <c r="C727" s="58"/>
      <c r="D727" s="58"/>
      <c r="E727" s="58"/>
      <c r="F727" s="72">
        <f t="shared" si="66"/>
        <v>0</v>
      </c>
      <c r="G727" s="151"/>
      <c r="H727" s="77"/>
      <c r="I727" s="60"/>
      <c r="J727" s="60"/>
      <c r="K727" s="60"/>
      <c r="L727" s="60"/>
      <c r="M727" s="78">
        <f t="shared" si="67"/>
        <v>0</v>
      </c>
      <c r="N727" s="147"/>
      <c r="O727" s="77"/>
      <c r="P727" s="60"/>
      <c r="Q727" s="60"/>
      <c r="R727" s="60"/>
      <c r="S727" s="60"/>
      <c r="T727" s="78">
        <f t="shared" si="68"/>
        <v>0</v>
      </c>
      <c r="U727" s="147"/>
      <c r="V727" s="77"/>
      <c r="W727" s="60"/>
      <c r="X727" s="60"/>
      <c r="Y727" s="60"/>
      <c r="Z727" s="60"/>
      <c r="AA727" s="78">
        <f t="shared" si="69"/>
        <v>0</v>
      </c>
      <c r="AB727" s="147"/>
      <c r="AC727" s="77"/>
      <c r="AD727" s="60"/>
      <c r="AE727" s="60"/>
      <c r="AF727" s="60"/>
      <c r="AG727" s="60"/>
      <c r="AH727" s="78">
        <f t="shared" si="70"/>
        <v>0</v>
      </c>
      <c r="AI727" s="147"/>
      <c r="AJ727" s="77"/>
      <c r="AK727" s="60"/>
      <c r="AL727" s="60"/>
      <c r="AM727" s="60"/>
      <c r="AN727" s="60"/>
      <c r="AO727" s="78">
        <f t="shared" si="71"/>
        <v>0</v>
      </c>
    </row>
    <row r="728" spans="1:41" x14ac:dyDescent="0.25">
      <c r="A728" s="70"/>
      <c r="B728" s="58"/>
      <c r="C728" s="58"/>
      <c r="D728" s="58"/>
      <c r="E728" s="58"/>
      <c r="F728" s="72">
        <f t="shared" si="66"/>
        <v>0</v>
      </c>
      <c r="G728" s="151"/>
      <c r="H728" s="77"/>
      <c r="I728" s="60"/>
      <c r="J728" s="60"/>
      <c r="K728" s="60"/>
      <c r="L728" s="60"/>
      <c r="M728" s="78">
        <f t="shared" si="67"/>
        <v>0</v>
      </c>
      <c r="N728" s="147"/>
      <c r="O728" s="77"/>
      <c r="P728" s="60"/>
      <c r="Q728" s="60"/>
      <c r="R728" s="60"/>
      <c r="S728" s="60"/>
      <c r="T728" s="78">
        <f t="shared" si="68"/>
        <v>0</v>
      </c>
      <c r="U728" s="147"/>
      <c r="V728" s="77"/>
      <c r="W728" s="60"/>
      <c r="X728" s="60"/>
      <c r="Y728" s="60"/>
      <c r="Z728" s="60"/>
      <c r="AA728" s="78">
        <f t="shared" si="69"/>
        <v>0</v>
      </c>
      <c r="AB728" s="147"/>
      <c r="AC728" s="77"/>
      <c r="AD728" s="60"/>
      <c r="AE728" s="60"/>
      <c r="AF728" s="60"/>
      <c r="AG728" s="60"/>
      <c r="AH728" s="78">
        <f t="shared" si="70"/>
        <v>0</v>
      </c>
      <c r="AI728" s="147"/>
      <c r="AJ728" s="77"/>
      <c r="AK728" s="60"/>
      <c r="AL728" s="60"/>
      <c r="AM728" s="60"/>
      <c r="AN728" s="60"/>
      <c r="AO728" s="78">
        <f t="shared" si="71"/>
        <v>0</v>
      </c>
    </row>
    <row r="729" spans="1:41" x14ac:dyDescent="0.25">
      <c r="A729" s="70"/>
      <c r="B729" s="58"/>
      <c r="C729" s="58"/>
      <c r="D729" s="58"/>
      <c r="E729" s="58"/>
      <c r="F729" s="72">
        <f t="shared" si="66"/>
        <v>0</v>
      </c>
      <c r="G729" s="151"/>
      <c r="H729" s="77"/>
      <c r="I729" s="60"/>
      <c r="J729" s="60"/>
      <c r="K729" s="60"/>
      <c r="L729" s="60"/>
      <c r="M729" s="78">
        <f t="shared" si="67"/>
        <v>0</v>
      </c>
      <c r="N729" s="147"/>
      <c r="O729" s="77"/>
      <c r="P729" s="60"/>
      <c r="Q729" s="60"/>
      <c r="R729" s="60"/>
      <c r="S729" s="60"/>
      <c r="T729" s="78">
        <f t="shared" si="68"/>
        <v>0</v>
      </c>
      <c r="U729" s="147"/>
      <c r="V729" s="77"/>
      <c r="W729" s="60"/>
      <c r="X729" s="60"/>
      <c r="Y729" s="60"/>
      <c r="Z729" s="60"/>
      <c r="AA729" s="78">
        <f t="shared" si="69"/>
        <v>0</v>
      </c>
      <c r="AB729" s="147"/>
      <c r="AC729" s="77"/>
      <c r="AD729" s="60"/>
      <c r="AE729" s="60"/>
      <c r="AF729" s="60"/>
      <c r="AG729" s="60"/>
      <c r="AH729" s="78">
        <f t="shared" si="70"/>
        <v>0</v>
      </c>
      <c r="AI729" s="147"/>
      <c r="AJ729" s="77"/>
      <c r="AK729" s="60"/>
      <c r="AL729" s="60"/>
      <c r="AM729" s="60"/>
      <c r="AN729" s="60"/>
      <c r="AO729" s="78">
        <f t="shared" si="71"/>
        <v>0</v>
      </c>
    </row>
    <row r="730" spans="1:41" x14ac:dyDescent="0.25">
      <c r="A730" s="70"/>
      <c r="B730" s="58"/>
      <c r="C730" s="58"/>
      <c r="D730" s="58"/>
      <c r="E730" s="58"/>
      <c r="F730" s="72">
        <f t="shared" si="66"/>
        <v>0</v>
      </c>
      <c r="G730" s="151"/>
      <c r="H730" s="77"/>
      <c r="I730" s="60"/>
      <c r="J730" s="60"/>
      <c r="K730" s="60"/>
      <c r="L730" s="60"/>
      <c r="M730" s="78">
        <f t="shared" si="67"/>
        <v>0</v>
      </c>
      <c r="N730" s="147"/>
      <c r="O730" s="77"/>
      <c r="P730" s="60"/>
      <c r="Q730" s="60"/>
      <c r="R730" s="60"/>
      <c r="S730" s="60"/>
      <c r="T730" s="78">
        <f t="shared" si="68"/>
        <v>0</v>
      </c>
      <c r="U730" s="147"/>
      <c r="V730" s="77"/>
      <c r="W730" s="60"/>
      <c r="X730" s="60"/>
      <c r="Y730" s="60"/>
      <c r="Z730" s="60"/>
      <c r="AA730" s="78">
        <f t="shared" si="69"/>
        <v>0</v>
      </c>
      <c r="AB730" s="147"/>
      <c r="AC730" s="77"/>
      <c r="AD730" s="60"/>
      <c r="AE730" s="60"/>
      <c r="AF730" s="60"/>
      <c r="AG730" s="60"/>
      <c r="AH730" s="78">
        <f t="shared" si="70"/>
        <v>0</v>
      </c>
      <c r="AI730" s="147"/>
      <c r="AJ730" s="77"/>
      <c r="AK730" s="60"/>
      <c r="AL730" s="60"/>
      <c r="AM730" s="60"/>
      <c r="AN730" s="60"/>
      <c r="AO730" s="78">
        <f t="shared" si="71"/>
        <v>0</v>
      </c>
    </row>
    <row r="731" spans="1:41" x14ac:dyDescent="0.25">
      <c r="A731" s="70"/>
      <c r="B731" s="58"/>
      <c r="C731" s="58"/>
      <c r="D731" s="58"/>
      <c r="E731" s="58"/>
      <c r="F731" s="72">
        <f t="shared" si="66"/>
        <v>0</v>
      </c>
      <c r="G731" s="151"/>
      <c r="H731" s="77"/>
      <c r="I731" s="60"/>
      <c r="J731" s="60"/>
      <c r="K731" s="60"/>
      <c r="L731" s="60"/>
      <c r="M731" s="78">
        <f t="shared" si="67"/>
        <v>0</v>
      </c>
      <c r="N731" s="147"/>
      <c r="O731" s="77"/>
      <c r="P731" s="60"/>
      <c r="Q731" s="60"/>
      <c r="R731" s="60"/>
      <c r="S731" s="60"/>
      <c r="T731" s="78">
        <f t="shared" si="68"/>
        <v>0</v>
      </c>
      <c r="U731" s="147"/>
      <c r="V731" s="77"/>
      <c r="W731" s="60"/>
      <c r="X731" s="60"/>
      <c r="Y731" s="60"/>
      <c r="Z731" s="60"/>
      <c r="AA731" s="78">
        <f t="shared" si="69"/>
        <v>0</v>
      </c>
      <c r="AB731" s="147"/>
      <c r="AC731" s="77"/>
      <c r="AD731" s="60"/>
      <c r="AE731" s="60"/>
      <c r="AF731" s="60"/>
      <c r="AG731" s="60"/>
      <c r="AH731" s="78">
        <f t="shared" si="70"/>
        <v>0</v>
      </c>
      <c r="AI731" s="147"/>
      <c r="AJ731" s="77"/>
      <c r="AK731" s="60"/>
      <c r="AL731" s="60"/>
      <c r="AM731" s="60"/>
      <c r="AN731" s="60"/>
      <c r="AO731" s="78">
        <f t="shared" si="71"/>
        <v>0</v>
      </c>
    </row>
    <row r="732" spans="1:41" x14ac:dyDescent="0.25">
      <c r="A732" s="70"/>
      <c r="B732" s="58"/>
      <c r="C732" s="58"/>
      <c r="D732" s="58"/>
      <c r="E732" s="58"/>
      <c r="F732" s="72">
        <f t="shared" si="66"/>
        <v>0</v>
      </c>
      <c r="G732" s="151"/>
      <c r="H732" s="77"/>
      <c r="I732" s="60"/>
      <c r="J732" s="60"/>
      <c r="K732" s="60"/>
      <c r="L732" s="60"/>
      <c r="M732" s="78">
        <f t="shared" si="67"/>
        <v>0</v>
      </c>
      <c r="N732" s="147"/>
      <c r="O732" s="77"/>
      <c r="P732" s="60"/>
      <c r="Q732" s="60"/>
      <c r="R732" s="60"/>
      <c r="S732" s="60"/>
      <c r="T732" s="78">
        <f t="shared" si="68"/>
        <v>0</v>
      </c>
      <c r="U732" s="147"/>
      <c r="V732" s="77"/>
      <c r="W732" s="60"/>
      <c r="X732" s="60"/>
      <c r="Y732" s="60"/>
      <c r="Z732" s="60"/>
      <c r="AA732" s="78">
        <f t="shared" si="69"/>
        <v>0</v>
      </c>
      <c r="AB732" s="147"/>
      <c r="AC732" s="77"/>
      <c r="AD732" s="60"/>
      <c r="AE732" s="60"/>
      <c r="AF732" s="60"/>
      <c r="AG732" s="60"/>
      <c r="AH732" s="78">
        <f t="shared" si="70"/>
        <v>0</v>
      </c>
      <c r="AI732" s="147"/>
      <c r="AJ732" s="77"/>
      <c r="AK732" s="60"/>
      <c r="AL732" s="60"/>
      <c r="AM732" s="60"/>
      <c r="AN732" s="60"/>
      <c r="AO732" s="78">
        <f t="shared" si="71"/>
        <v>0</v>
      </c>
    </row>
    <row r="733" spans="1:41" x14ac:dyDescent="0.25">
      <c r="A733" s="70"/>
      <c r="B733" s="58"/>
      <c r="C733" s="58"/>
      <c r="D733" s="58"/>
      <c r="E733" s="58"/>
      <c r="F733" s="72">
        <f t="shared" si="66"/>
        <v>0</v>
      </c>
      <c r="G733" s="151"/>
      <c r="H733" s="77"/>
      <c r="I733" s="60"/>
      <c r="J733" s="60"/>
      <c r="K733" s="60"/>
      <c r="L733" s="60"/>
      <c r="M733" s="78">
        <f t="shared" si="67"/>
        <v>0</v>
      </c>
      <c r="N733" s="147"/>
      <c r="O733" s="77"/>
      <c r="P733" s="60"/>
      <c r="Q733" s="60"/>
      <c r="R733" s="60"/>
      <c r="S733" s="60"/>
      <c r="T733" s="78">
        <f t="shared" si="68"/>
        <v>0</v>
      </c>
      <c r="U733" s="147"/>
      <c r="V733" s="77"/>
      <c r="W733" s="60"/>
      <c r="X733" s="60"/>
      <c r="Y733" s="60"/>
      <c r="Z733" s="60"/>
      <c r="AA733" s="78">
        <f t="shared" si="69"/>
        <v>0</v>
      </c>
      <c r="AB733" s="147"/>
      <c r="AC733" s="77"/>
      <c r="AD733" s="60"/>
      <c r="AE733" s="60"/>
      <c r="AF733" s="60"/>
      <c r="AG733" s="60"/>
      <c r="AH733" s="78">
        <f t="shared" si="70"/>
        <v>0</v>
      </c>
      <c r="AI733" s="147"/>
      <c r="AJ733" s="77"/>
      <c r="AK733" s="60"/>
      <c r="AL733" s="60"/>
      <c r="AM733" s="60"/>
      <c r="AN733" s="60"/>
      <c r="AO733" s="78">
        <f t="shared" si="71"/>
        <v>0</v>
      </c>
    </row>
    <row r="734" spans="1:41" x14ac:dyDescent="0.25">
      <c r="A734" s="70"/>
      <c r="B734" s="58"/>
      <c r="C734" s="58"/>
      <c r="D734" s="58"/>
      <c r="E734" s="58"/>
      <c r="F734" s="72">
        <f t="shared" si="66"/>
        <v>0</v>
      </c>
      <c r="G734" s="151"/>
      <c r="H734" s="77"/>
      <c r="I734" s="60"/>
      <c r="J734" s="60"/>
      <c r="K734" s="60"/>
      <c r="L734" s="60"/>
      <c r="M734" s="78">
        <f t="shared" si="67"/>
        <v>0</v>
      </c>
      <c r="N734" s="147"/>
      <c r="O734" s="77"/>
      <c r="P734" s="60"/>
      <c r="Q734" s="60"/>
      <c r="R734" s="60"/>
      <c r="S734" s="60"/>
      <c r="T734" s="78">
        <f t="shared" si="68"/>
        <v>0</v>
      </c>
      <c r="U734" s="147"/>
      <c r="V734" s="77"/>
      <c r="W734" s="60"/>
      <c r="X734" s="60"/>
      <c r="Y734" s="60"/>
      <c r="Z734" s="60"/>
      <c r="AA734" s="78">
        <f t="shared" si="69"/>
        <v>0</v>
      </c>
      <c r="AB734" s="147"/>
      <c r="AC734" s="77"/>
      <c r="AD734" s="60"/>
      <c r="AE734" s="60"/>
      <c r="AF734" s="60"/>
      <c r="AG734" s="60"/>
      <c r="AH734" s="78">
        <f t="shared" si="70"/>
        <v>0</v>
      </c>
      <c r="AI734" s="147"/>
      <c r="AJ734" s="77"/>
      <c r="AK734" s="60"/>
      <c r="AL734" s="60"/>
      <c r="AM734" s="60"/>
      <c r="AN734" s="60"/>
      <c r="AO734" s="78">
        <f t="shared" si="71"/>
        <v>0</v>
      </c>
    </row>
    <row r="735" spans="1:41" x14ac:dyDescent="0.25">
      <c r="A735" s="70"/>
      <c r="B735" s="58"/>
      <c r="C735" s="58"/>
      <c r="D735" s="58"/>
      <c r="E735" s="58"/>
      <c r="F735" s="72">
        <f t="shared" si="66"/>
        <v>0</v>
      </c>
      <c r="G735" s="151"/>
      <c r="H735" s="77"/>
      <c r="I735" s="60"/>
      <c r="J735" s="60"/>
      <c r="K735" s="60"/>
      <c r="L735" s="60"/>
      <c r="M735" s="78">
        <f t="shared" si="67"/>
        <v>0</v>
      </c>
      <c r="N735" s="147"/>
      <c r="O735" s="77"/>
      <c r="P735" s="60"/>
      <c r="Q735" s="60"/>
      <c r="R735" s="60"/>
      <c r="S735" s="60"/>
      <c r="T735" s="78">
        <f t="shared" si="68"/>
        <v>0</v>
      </c>
      <c r="U735" s="147"/>
      <c r="V735" s="77"/>
      <c r="W735" s="60"/>
      <c r="X735" s="60"/>
      <c r="Y735" s="60"/>
      <c r="Z735" s="60"/>
      <c r="AA735" s="78">
        <f t="shared" si="69"/>
        <v>0</v>
      </c>
      <c r="AB735" s="147"/>
      <c r="AC735" s="77"/>
      <c r="AD735" s="60"/>
      <c r="AE735" s="60"/>
      <c r="AF735" s="60"/>
      <c r="AG735" s="60"/>
      <c r="AH735" s="78">
        <f t="shared" si="70"/>
        <v>0</v>
      </c>
      <c r="AI735" s="147"/>
      <c r="AJ735" s="77"/>
      <c r="AK735" s="60"/>
      <c r="AL735" s="60"/>
      <c r="AM735" s="60"/>
      <c r="AN735" s="60"/>
      <c r="AO735" s="78">
        <f t="shared" si="71"/>
        <v>0</v>
      </c>
    </row>
    <row r="736" spans="1:41" x14ac:dyDescent="0.25">
      <c r="A736" s="70"/>
      <c r="B736" s="58"/>
      <c r="C736" s="58"/>
      <c r="D736" s="58"/>
      <c r="E736" s="58"/>
      <c r="F736" s="72">
        <f t="shared" si="66"/>
        <v>0</v>
      </c>
      <c r="G736" s="151"/>
      <c r="H736" s="77"/>
      <c r="I736" s="60"/>
      <c r="J736" s="60"/>
      <c r="K736" s="60"/>
      <c r="L736" s="60"/>
      <c r="M736" s="78">
        <f t="shared" si="67"/>
        <v>0</v>
      </c>
      <c r="N736" s="147"/>
      <c r="O736" s="77"/>
      <c r="P736" s="60"/>
      <c r="Q736" s="60"/>
      <c r="R736" s="60"/>
      <c r="S736" s="60"/>
      <c r="T736" s="78">
        <f t="shared" si="68"/>
        <v>0</v>
      </c>
      <c r="U736" s="147"/>
      <c r="V736" s="77"/>
      <c r="W736" s="60"/>
      <c r="X736" s="60"/>
      <c r="Y736" s="60"/>
      <c r="Z736" s="60"/>
      <c r="AA736" s="78">
        <f t="shared" si="69"/>
        <v>0</v>
      </c>
      <c r="AB736" s="147"/>
      <c r="AC736" s="77"/>
      <c r="AD736" s="60"/>
      <c r="AE736" s="60"/>
      <c r="AF736" s="60"/>
      <c r="AG736" s="60"/>
      <c r="AH736" s="78">
        <f t="shared" si="70"/>
        <v>0</v>
      </c>
      <c r="AI736" s="147"/>
      <c r="AJ736" s="77"/>
      <c r="AK736" s="60"/>
      <c r="AL736" s="60"/>
      <c r="AM736" s="60"/>
      <c r="AN736" s="60"/>
      <c r="AO736" s="78">
        <f t="shared" si="71"/>
        <v>0</v>
      </c>
    </row>
    <row r="737" spans="1:41" x14ac:dyDescent="0.25">
      <c r="A737" s="70"/>
      <c r="B737" s="58"/>
      <c r="C737" s="58"/>
      <c r="D737" s="58"/>
      <c r="E737" s="58"/>
      <c r="F737" s="72">
        <f t="shared" si="66"/>
        <v>0</v>
      </c>
      <c r="G737" s="151"/>
      <c r="H737" s="77"/>
      <c r="I737" s="60"/>
      <c r="J737" s="60"/>
      <c r="K737" s="60"/>
      <c r="L737" s="60"/>
      <c r="M737" s="78">
        <f t="shared" si="67"/>
        <v>0</v>
      </c>
      <c r="N737" s="147"/>
      <c r="O737" s="77"/>
      <c r="P737" s="60"/>
      <c r="Q737" s="60"/>
      <c r="R737" s="60"/>
      <c r="S737" s="60"/>
      <c r="T737" s="78">
        <f t="shared" si="68"/>
        <v>0</v>
      </c>
      <c r="U737" s="147"/>
      <c r="V737" s="77"/>
      <c r="W737" s="60"/>
      <c r="X737" s="60"/>
      <c r="Y737" s="60"/>
      <c r="Z737" s="60"/>
      <c r="AA737" s="78">
        <f t="shared" si="69"/>
        <v>0</v>
      </c>
      <c r="AB737" s="147"/>
      <c r="AC737" s="77"/>
      <c r="AD737" s="60"/>
      <c r="AE737" s="60"/>
      <c r="AF737" s="60"/>
      <c r="AG737" s="60"/>
      <c r="AH737" s="78">
        <f t="shared" si="70"/>
        <v>0</v>
      </c>
      <c r="AI737" s="147"/>
      <c r="AJ737" s="77"/>
      <c r="AK737" s="60"/>
      <c r="AL737" s="60"/>
      <c r="AM737" s="60"/>
      <c r="AN737" s="60"/>
      <c r="AO737" s="78">
        <f t="shared" si="71"/>
        <v>0</v>
      </c>
    </row>
    <row r="738" spans="1:41" x14ac:dyDescent="0.25">
      <c r="A738" s="70"/>
      <c r="B738" s="58"/>
      <c r="C738" s="58"/>
      <c r="D738" s="58"/>
      <c r="E738" s="58"/>
      <c r="F738" s="72">
        <f t="shared" si="66"/>
        <v>0</v>
      </c>
      <c r="G738" s="151"/>
      <c r="H738" s="77"/>
      <c r="I738" s="60"/>
      <c r="J738" s="60"/>
      <c r="K738" s="60"/>
      <c r="L738" s="60"/>
      <c r="M738" s="78">
        <f t="shared" si="67"/>
        <v>0</v>
      </c>
      <c r="N738" s="147"/>
      <c r="O738" s="77"/>
      <c r="P738" s="60"/>
      <c r="Q738" s="60"/>
      <c r="R738" s="60"/>
      <c r="S738" s="60"/>
      <c r="T738" s="78">
        <f t="shared" si="68"/>
        <v>0</v>
      </c>
      <c r="U738" s="147"/>
      <c r="V738" s="77"/>
      <c r="W738" s="60"/>
      <c r="X738" s="60"/>
      <c r="Y738" s="60"/>
      <c r="Z738" s="60"/>
      <c r="AA738" s="78">
        <f t="shared" si="69"/>
        <v>0</v>
      </c>
      <c r="AB738" s="147"/>
      <c r="AC738" s="77"/>
      <c r="AD738" s="60"/>
      <c r="AE738" s="60"/>
      <c r="AF738" s="60"/>
      <c r="AG738" s="60"/>
      <c r="AH738" s="78">
        <f t="shared" si="70"/>
        <v>0</v>
      </c>
      <c r="AI738" s="147"/>
      <c r="AJ738" s="77"/>
      <c r="AK738" s="60"/>
      <c r="AL738" s="60"/>
      <c r="AM738" s="60"/>
      <c r="AN738" s="60"/>
      <c r="AO738" s="78">
        <f t="shared" si="71"/>
        <v>0</v>
      </c>
    </row>
    <row r="739" spans="1:41" x14ac:dyDescent="0.25">
      <c r="A739" s="70"/>
      <c r="B739" s="58"/>
      <c r="C739" s="58"/>
      <c r="D739" s="58"/>
      <c r="E739" s="58"/>
      <c r="F739" s="72">
        <f t="shared" si="66"/>
        <v>0</v>
      </c>
      <c r="G739" s="151"/>
      <c r="H739" s="77"/>
      <c r="I739" s="60"/>
      <c r="J739" s="60"/>
      <c r="K739" s="60"/>
      <c r="L739" s="60"/>
      <c r="M739" s="78">
        <f t="shared" si="67"/>
        <v>0</v>
      </c>
      <c r="N739" s="147"/>
      <c r="O739" s="77"/>
      <c r="P739" s="60"/>
      <c r="Q739" s="60"/>
      <c r="R739" s="60"/>
      <c r="S739" s="60"/>
      <c r="T739" s="78">
        <f t="shared" si="68"/>
        <v>0</v>
      </c>
      <c r="U739" s="147"/>
      <c r="V739" s="77"/>
      <c r="W739" s="60"/>
      <c r="X739" s="60"/>
      <c r="Y739" s="60"/>
      <c r="Z739" s="60"/>
      <c r="AA739" s="78">
        <f t="shared" si="69"/>
        <v>0</v>
      </c>
      <c r="AB739" s="147"/>
      <c r="AC739" s="77"/>
      <c r="AD739" s="60"/>
      <c r="AE739" s="60"/>
      <c r="AF739" s="60"/>
      <c r="AG739" s="60"/>
      <c r="AH739" s="78">
        <f t="shared" si="70"/>
        <v>0</v>
      </c>
      <c r="AI739" s="147"/>
      <c r="AJ739" s="77"/>
      <c r="AK739" s="60"/>
      <c r="AL739" s="60"/>
      <c r="AM739" s="60"/>
      <c r="AN739" s="60"/>
      <c r="AO739" s="78">
        <f t="shared" si="71"/>
        <v>0</v>
      </c>
    </row>
    <row r="740" spans="1:41" x14ac:dyDescent="0.25">
      <c r="A740" s="70"/>
      <c r="B740" s="58"/>
      <c r="C740" s="58"/>
      <c r="D740" s="58"/>
      <c r="E740" s="58"/>
      <c r="F740" s="72">
        <f t="shared" si="66"/>
        <v>0</v>
      </c>
      <c r="G740" s="151"/>
      <c r="H740" s="77"/>
      <c r="I740" s="60"/>
      <c r="J740" s="60"/>
      <c r="K740" s="60"/>
      <c r="L740" s="60"/>
      <c r="M740" s="78">
        <f t="shared" si="67"/>
        <v>0</v>
      </c>
      <c r="N740" s="147"/>
      <c r="O740" s="77"/>
      <c r="P740" s="60"/>
      <c r="Q740" s="60"/>
      <c r="R740" s="60"/>
      <c r="S740" s="60"/>
      <c r="T740" s="78">
        <f t="shared" si="68"/>
        <v>0</v>
      </c>
      <c r="U740" s="147"/>
      <c r="V740" s="77"/>
      <c r="W740" s="60"/>
      <c r="X740" s="60"/>
      <c r="Y740" s="60"/>
      <c r="Z740" s="60"/>
      <c r="AA740" s="78">
        <f t="shared" si="69"/>
        <v>0</v>
      </c>
      <c r="AB740" s="147"/>
      <c r="AC740" s="77"/>
      <c r="AD740" s="60"/>
      <c r="AE740" s="60"/>
      <c r="AF740" s="60"/>
      <c r="AG740" s="60"/>
      <c r="AH740" s="78">
        <f t="shared" si="70"/>
        <v>0</v>
      </c>
      <c r="AI740" s="147"/>
      <c r="AJ740" s="77"/>
      <c r="AK740" s="60"/>
      <c r="AL740" s="60"/>
      <c r="AM740" s="60"/>
      <c r="AN740" s="60"/>
      <c r="AO740" s="78">
        <f t="shared" si="71"/>
        <v>0</v>
      </c>
    </row>
    <row r="741" spans="1:41" x14ac:dyDescent="0.25">
      <c r="A741" s="70"/>
      <c r="B741" s="58"/>
      <c r="C741" s="58"/>
      <c r="D741" s="58"/>
      <c r="E741" s="58"/>
      <c r="F741" s="72">
        <f t="shared" si="66"/>
        <v>0</v>
      </c>
      <c r="G741" s="151"/>
      <c r="H741" s="77"/>
      <c r="I741" s="60"/>
      <c r="J741" s="60"/>
      <c r="K741" s="60"/>
      <c r="L741" s="60"/>
      <c r="M741" s="78">
        <f t="shared" si="67"/>
        <v>0</v>
      </c>
      <c r="N741" s="147"/>
      <c r="O741" s="77"/>
      <c r="P741" s="60"/>
      <c r="Q741" s="60"/>
      <c r="R741" s="60"/>
      <c r="S741" s="60"/>
      <c r="T741" s="78">
        <f t="shared" si="68"/>
        <v>0</v>
      </c>
      <c r="U741" s="147"/>
      <c r="V741" s="77"/>
      <c r="W741" s="60"/>
      <c r="X741" s="60"/>
      <c r="Y741" s="60"/>
      <c r="Z741" s="60"/>
      <c r="AA741" s="78">
        <f t="shared" si="69"/>
        <v>0</v>
      </c>
      <c r="AB741" s="147"/>
      <c r="AC741" s="77"/>
      <c r="AD741" s="60"/>
      <c r="AE741" s="60"/>
      <c r="AF741" s="60"/>
      <c r="AG741" s="60"/>
      <c r="AH741" s="78">
        <f t="shared" si="70"/>
        <v>0</v>
      </c>
      <c r="AI741" s="147"/>
      <c r="AJ741" s="77"/>
      <c r="AK741" s="60"/>
      <c r="AL741" s="60"/>
      <c r="AM741" s="60"/>
      <c r="AN741" s="60"/>
      <c r="AO741" s="78">
        <f t="shared" si="71"/>
        <v>0</v>
      </c>
    </row>
    <row r="742" spans="1:41" x14ac:dyDescent="0.25">
      <c r="A742" s="70"/>
      <c r="B742" s="58"/>
      <c r="C742" s="58"/>
      <c r="D742" s="58"/>
      <c r="E742" s="58"/>
      <c r="F742" s="72">
        <f t="shared" si="66"/>
        <v>0</v>
      </c>
      <c r="G742" s="151"/>
      <c r="H742" s="77"/>
      <c r="I742" s="60"/>
      <c r="J742" s="60"/>
      <c r="K742" s="60"/>
      <c r="L742" s="60"/>
      <c r="M742" s="78">
        <f t="shared" si="67"/>
        <v>0</v>
      </c>
      <c r="N742" s="147"/>
      <c r="O742" s="77"/>
      <c r="P742" s="60"/>
      <c r="Q742" s="60"/>
      <c r="R742" s="60"/>
      <c r="S742" s="60"/>
      <c r="T742" s="78">
        <f t="shared" si="68"/>
        <v>0</v>
      </c>
      <c r="U742" s="147"/>
      <c r="V742" s="77"/>
      <c r="W742" s="60"/>
      <c r="X742" s="60"/>
      <c r="Y742" s="60"/>
      <c r="Z742" s="60"/>
      <c r="AA742" s="78">
        <f t="shared" si="69"/>
        <v>0</v>
      </c>
      <c r="AB742" s="147"/>
      <c r="AC742" s="77"/>
      <c r="AD742" s="60"/>
      <c r="AE742" s="60"/>
      <c r="AF742" s="60"/>
      <c r="AG742" s="60"/>
      <c r="AH742" s="78">
        <f t="shared" si="70"/>
        <v>0</v>
      </c>
      <c r="AI742" s="147"/>
      <c r="AJ742" s="77"/>
      <c r="AK742" s="60"/>
      <c r="AL742" s="60"/>
      <c r="AM742" s="60"/>
      <c r="AN742" s="60"/>
      <c r="AO742" s="78">
        <f t="shared" si="71"/>
        <v>0</v>
      </c>
    </row>
    <row r="743" spans="1:41" x14ac:dyDescent="0.25">
      <c r="A743" s="70"/>
      <c r="B743" s="58"/>
      <c r="C743" s="58"/>
      <c r="D743" s="58"/>
      <c r="E743" s="58"/>
      <c r="F743" s="72">
        <f t="shared" si="66"/>
        <v>0</v>
      </c>
      <c r="G743" s="151"/>
      <c r="H743" s="77"/>
      <c r="I743" s="60"/>
      <c r="J743" s="60"/>
      <c r="K743" s="60"/>
      <c r="L743" s="60"/>
      <c r="M743" s="78">
        <f t="shared" si="67"/>
        <v>0</v>
      </c>
      <c r="N743" s="147"/>
      <c r="O743" s="77"/>
      <c r="P743" s="60"/>
      <c r="Q743" s="60"/>
      <c r="R743" s="60"/>
      <c r="S743" s="60"/>
      <c r="T743" s="78">
        <f t="shared" si="68"/>
        <v>0</v>
      </c>
      <c r="U743" s="147"/>
      <c r="V743" s="77"/>
      <c r="W743" s="60"/>
      <c r="X743" s="60"/>
      <c r="Y743" s="60"/>
      <c r="Z743" s="60"/>
      <c r="AA743" s="78">
        <f t="shared" si="69"/>
        <v>0</v>
      </c>
      <c r="AB743" s="147"/>
      <c r="AC743" s="77"/>
      <c r="AD743" s="60"/>
      <c r="AE743" s="60"/>
      <c r="AF743" s="60"/>
      <c r="AG743" s="60"/>
      <c r="AH743" s="78">
        <f t="shared" si="70"/>
        <v>0</v>
      </c>
      <c r="AI743" s="147"/>
      <c r="AJ743" s="77"/>
      <c r="AK743" s="60"/>
      <c r="AL743" s="60"/>
      <c r="AM743" s="60"/>
      <c r="AN743" s="60"/>
      <c r="AO743" s="78">
        <f t="shared" si="71"/>
        <v>0</v>
      </c>
    </row>
    <row r="744" spans="1:41" x14ac:dyDescent="0.25">
      <c r="A744" s="70"/>
      <c r="B744" s="58"/>
      <c r="C744" s="58"/>
      <c r="D744" s="58"/>
      <c r="E744" s="58"/>
      <c r="F744" s="72">
        <f t="shared" si="66"/>
        <v>0</v>
      </c>
      <c r="G744" s="151"/>
      <c r="H744" s="77"/>
      <c r="I744" s="60"/>
      <c r="J744" s="60"/>
      <c r="K744" s="60"/>
      <c r="L744" s="60"/>
      <c r="M744" s="78">
        <f t="shared" si="67"/>
        <v>0</v>
      </c>
      <c r="N744" s="147"/>
      <c r="O744" s="77"/>
      <c r="P744" s="60"/>
      <c r="Q744" s="60"/>
      <c r="R744" s="60"/>
      <c r="S744" s="60"/>
      <c r="T744" s="78">
        <f t="shared" si="68"/>
        <v>0</v>
      </c>
      <c r="U744" s="147"/>
      <c r="V744" s="77"/>
      <c r="W744" s="60"/>
      <c r="X744" s="60"/>
      <c r="Y744" s="60"/>
      <c r="Z744" s="60"/>
      <c r="AA744" s="78">
        <f t="shared" si="69"/>
        <v>0</v>
      </c>
      <c r="AB744" s="147"/>
      <c r="AC744" s="77"/>
      <c r="AD744" s="60"/>
      <c r="AE744" s="60"/>
      <c r="AF744" s="60"/>
      <c r="AG744" s="60"/>
      <c r="AH744" s="78">
        <f t="shared" si="70"/>
        <v>0</v>
      </c>
      <c r="AI744" s="147"/>
      <c r="AJ744" s="77"/>
      <c r="AK744" s="60"/>
      <c r="AL744" s="60"/>
      <c r="AM744" s="60"/>
      <c r="AN744" s="60"/>
      <c r="AO744" s="78">
        <f t="shared" si="71"/>
        <v>0</v>
      </c>
    </row>
    <row r="745" spans="1:41" x14ac:dyDescent="0.25">
      <c r="A745" s="70"/>
      <c r="B745" s="58"/>
      <c r="C745" s="58"/>
      <c r="D745" s="58"/>
      <c r="E745" s="58"/>
      <c r="F745" s="72">
        <f t="shared" si="66"/>
        <v>0</v>
      </c>
      <c r="G745" s="151"/>
      <c r="H745" s="77"/>
      <c r="I745" s="60"/>
      <c r="J745" s="60"/>
      <c r="K745" s="60"/>
      <c r="L745" s="60"/>
      <c r="M745" s="78">
        <f t="shared" si="67"/>
        <v>0</v>
      </c>
      <c r="N745" s="147"/>
      <c r="O745" s="77"/>
      <c r="P745" s="60"/>
      <c r="Q745" s="60"/>
      <c r="R745" s="60"/>
      <c r="S745" s="60"/>
      <c r="T745" s="78">
        <f t="shared" si="68"/>
        <v>0</v>
      </c>
      <c r="U745" s="147"/>
      <c r="V745" s="77"/>
      <c r="W745" s="60"/>
      <c r="X745" s="60"/>
      <c r="Y745" s="60"/>
      <c r="Z745" s="60"/>
      <c r="AA745" s="78">
        <f t="shared" si="69"/>
        <v>0</v>
      </c>
      <c r="AB745" s="147"/>
      <c r="AC745" s="77"/>
      <c r="AD745" s="60"/>
      <c r="AE745" s="60"/>
      <c r="AF745" s="60"/>
      <c r="AG745" s="60"/>
      <c r="AH745" s="78">
        <f t="shared" si="70"/>
        <v>0</v>
      </c>
      <c r="AI745" s="147"/>
      <c r="AJ745" s="77"/>
      <c r="AK745" s="60"/>
      <c r="AL745" s="60"/>
      <c r="AM745" s="60"/>
      <c r="AN745" s="60"/>
      <c r="AO745" s="78">
        <f t="shared" si="71"/>
        <v>0</v>
      </c>
    </row>
    <row r="746" spans="1:41" x14ac:dyDescent="0.25">
      <c r="A746" s="70"/>
      <c r="B746" s="58"/>
      <c r="C746" s="58"/>
      <c r="D746" s="58"/>
      <c r="E746" s="58"/>
      <c r="F746" s="72">
        <f t="shared" si="66"/>
        <v>0</v>
      </c>
      <c r="G746" s="151"/>
      <c r="H746" s="77"/>
      <c r="I746" s="60"/>
      <c r="J746" s="60"/>
      <c r="K746" s="60"/>
      <c r="L746" s="60"/>
      <c r="M746" s="78">
        <f t="shared" si="67"/>
        <v>0</v>
      </c>
      <c r="N746" s="147"/>
      <c r="O746" s="77"/>
      <c r="P746" s="60"/>
      <c r="Q746" s="60"/>
      <c r="R746" s="60"/>
      <c r="S746" s="60"/>
      <c r="T746" s="78">
        <f t="shared" si="68"/>
        <v>0</v>
      </c>
      <c r="U746" s="147"/>
      <c r="V746" s="77"/>
      <c r="W746" s="60"/>
      <c r="X746" s="60"/>
      <c r="Y746" s="60"/>
      <c r="Z746" s="60"/>
      <c r="AA746" s="78">
        <f t="shared" si="69"/>
        <v>0</v>
      </c>
      <c r="AB746" s="147"/>
      <c r="AC746" s="77"/>
      <c r="AD746" s="60"/>
      <c r="AE746" s="60"/>
      <c r="AF746" s="60"/>
      <c r="AG746" s="60"/>
      <c r="AH746" s="78">
        <f t="shared" si="70"/>
        <v>0</v>
      </c>
      <c r="AI746" s="147"/>
      <c r="AJ746" s="77"/>
      <c r="AK746" s="60"/>
      <c r="AL746" s="60"/>
      <c r="AM746" s="60"/>
      <c r="AN746" s="60"/>
      <c r="AO746" s="78">
        <f t="shared" si="71"/>
        <v>0</v>
      </c>
    </row>
    <row r="747" spans="1:41" x14ac:dyDescent="0.25">
      <c r="A747" s="70"/>
      <c r="B747" s="58"/>
      <c r="C747" s="58"/>
      <c r="D747" s="58"/>
      <c r="E747" s="58"/>
      <c r="F747" s="72">
        <f t="shared" si="66"/>
        <v>0</v>
      </c>
      <c r="G747" s="151"/>
      <c r="H747" s="77"/>
      <c r="I747" s="60"/>
      <c r="J747" s="60"/>
      <c r="K747" s="60"/>
      <c r="L747" s="60"/>
      <c r="M747" s="78">
        <f t="shared" si="67"/>
        <v>0</v>
      </c>
      <c r="N747" s="147"/>
      <c r="O747" s="77"/>
      <c r="P747" s="60"/>
      <c r="Q747" s="60"/>
      <c r="R747" s="60"/>
      <c r="S747" s="60"/>
      <c r="T747" s="78">
        <f t="shared" si="68"/>
        <v>0</v>
      </c>
      <c r="U747" s="147"/>
      <c r="V747" s="77"/>
      <c r="W747" s="60"/>
      <c r="X747" s="60"/>
      <c r="Y747" s="60"/>
      <c r="Z747" s="60"/>
      <c r="AA747" s="78">
        <f t="shared" si="69"/>
        <v>0</v>
      </c>
      <c r="AB747" s="147"/>
      <c r="AC747" s="77"/>
      <c r="AD747" s="60"/>
      <c r="AE747" s="60"/>
      <c r="AF747" s="60"/>
      <c r="AG747" s="60"/>
      <c r="AH747" s="78">
        <f t="shared" si="70"/>
        <v>0</v>
      </c>
      <c r="AI747" s="147"/>
      <c r="AJ747" s="77"/>
      <c r="AK747" s="60"/>
      <c r="AL747" s="60"/>
      <c r="AM747" s="60"/>
      <c r="AN747" s="60"/>
      <c r="AO747" s="78">
        <f t="shared" si="71"/>
        <v>0</v>
      </c>
    </row>
    <row r="748" spans="1:41" x14ac:dyDescent="0.25">
      <c r="A748" s="70"/>
      <c r="B748" s="58"/>
      <c r="C748" s="58"/>
      <c r="D748" s="58"/>
      <c r="E748" s="58"/>
      <c r="F748" s="72">
        <f t="shared" si="66"/>
        <v>0</v>
      </c>
      <c r="G748" s="151"/>
      <c r="H748" s="77"/>
      <c r="I748" s="60"/>
      <c r="J748" s="60"/>
      <c r="K748" s="60"/>
      <c r="L748" s="60"/>
      <c r="M748" s="78">
        <f t="shared" si="67"/>
        <v>0</v>
      </c>
      <c r="N748" s="147"/>
      <c r="O748" s="77"/>
      <c r="P748" s="60"/>
      <c r="Q748" s="60"/>
      <c r="R748" s="60"/>
      <c r="S748" s="60"/>
      <c r="T748" s="78">
        <f t="shared" si="68"/>
        <v>0</v>
      </c>
      <c r="U748" s="147"/>
      <c r="V748" s="77"/>
      <c r="W748" s="60"/>
      <c r="X748" s="60"/>
      <c r="Y748" s="60"/>
      <c r="Z748" s="60"/>
      <c r="AA748" s="78">
        <f t="shared" si="69"/>
        <v>0</v>
      </c>
      <c r="AB748" s="147"/>
      <c r="AC748" s="77"/>
      <c r="AD748" s="60"/>
      <c r="AE748" s="60"/>
      <c r="AF748" s="60"/>
      <c r="AG748" s="60"/>
      <c r="AH748" s="78">
        <f t="shared" si="70"/>
        <v>0</v>
      </c>
      <c r="AI748" s="147"/>
      <c r="AJ748" s="77"/>
      <c r="AK748" s="60"/>
      <c r="AL748" s="60"/>
      <c r="AM748" s="60"/>
      <c r="AN748" s="60"/>
      <c r="AO748" s="78">
        <f t="shared" si="71"/>
        <v>0</v>
      </c>
    </row>
    <row r="749" spans="1:41" x14ac:dyDescent="0.25">
      <c r="A749" s="70"/>
      <c r="B749" s="58"/>
      <c r="C749" s="58"/>
      <c r="D749" s="58"/>
      <c r="E749" s="58"/>
      <c r="F749" s="72">
        <f t="shared" si="66"/>
        <v>0</v>
      </c>
      <c r="G749" s="151"/>
      <c r="H749" s="77"/>
      <c r="I749" s="60"/>
      <c r="J749" s="60"/>
      <c r="K749" s="60"/>
      <c r="L749" s="60"/>
      <c r="M749" s="78">
        <f t="shared" si="67"/>
        <v>0</v>
      </c>
      <c r="N749" s="147"/>
      <c r="O749" s="77"/>
      <c r="P749" s="60"/>
      <c r="Q749" s="60"/>
      <c r="R749" s="60"/>
      <c r="S749" s="60"/>
      <c r="T749" s="78">
        <f t="shared" si="68"/>
        <v>0</v>
      </c>
      <c r="U749" s="147"/>
      <c r="V749" s="77"/>
      <c r="W749" s="60"/>
      <c r="X749" s="60"/>
      <c r="Y749" s="60"/>
      <c r="Z749" s="60"/>
      <c r="AA749" s="78">
        <f t="shared" si="69"/>
        <v>0</v>
      </c>
      <c r="AB749" s="147"/>
      <c r="AC749" s="77"/>
      <c r="AD749" s="60"/>
      <c r="AE749" s="60"/>
      <c r="AF749" s="60"/>
      <c r="AG749" s="60"/>
      <c r="AH749" s="78">
        <f t="shared" si="70"/>
        <v>0</v>
      </c>
      <c r="AI749" s="147"/>
      <c r="AJ749" s="77"/>
      <c r="AK749" s="60"/>
      <c r="AL749" s="60"/>
      <c r="AM749" s="60"/>
      <c r="AN749" s="60"/>
      <c r="AO749" s="78">
        <f t="shared" si="71"/>
        <v>0</v>
      </c>
    </row>
    <row r="750" spans="1:41" x14ac:dyDescent="0.25">
      <c r="A750" s="70"/>
      <c r="B750" s="58"/>
      <c r="C750" s="58"/>
      <c r="D750" s="58"/>
      <c r="E750" s="58"/>
      <c r="F750" s="72">
        <f t="shared" si="66"/>
        <v>0</v>
      </c>
      <c r="G750" s="151"/>
      <c r="H750" s="77"/>
      <c r="I750" s="60"/>
      <c r="J750" s="60"/>
      <c r="K750" s="60"/>
      <c r="L750" s="60"/>
      <c r="M750" s="78">
        <f t="shared" si="67"/>
        <v>0</v>
      </c>
      <c r="N750" s="147"/>
      <c r="O750" s="77"/>
      <c r="P750" s="60"/>
      <c r="Q750" s="60"/>
      <c r="R750" s="60"/>
      <c r="S750" s="60"/>
      <c r="T750" s="78">
        <f t="shared" si="68"/>
        <v>0</v>
      </c>
      <c r="U750" s="147"/>
      <c r="V750" s="77"/>
      <c r="W750" s="60"/>
      <c r="X750" s="60"/>
      <c r="Y750" s="60"/>
      <c r="Z750" s="60"/>
      <c r="AA750" s="78">
        <f t="shared" si="69"/>
        <v>0</v>
      </c>
      <c r="AB750" s="147"/>
      <c r="AC750" s="77"/>
      <c r="AD750" s="60"/>
      <c r="AE750" s="60"/>
      <c r="AF750" s="60"/>
      <c r="AG750" s="60"/>
      <c r="AH750" s="78">
        <f t="shared" si="70"/>
        <v>0</v>
      </c>
      <c r="AI750" s="147"/>
      <c r="AJ750" s="77"/>
      <c r="AK750" s="60"/>
      <c r="AL750" s="60"/>
      <c r="AM750" s="60"/>
      <c r="AN750" s="60"/>
      <c r="AO750" s="78">
        <f t="shared" si="71"/>
        <v>0</v>
      </c>
    </row>
    <row r="751" spans="1:41" x14ac:dyDescent="0.25">
      <c r="A751" s="70"/>
      <c r="B751" s="58"/>
      <c r="C751" s="58"/>
      <c r="D751" s="58"/>
      <c r="E751" s="58"/>
      <c r="F751" s="72">
        <f t="shared" si="66"/>
        <v>0</v>
      </c>
      <c r="G751" s="151"/>
      <c r="H751" s="77"/>
      <c r="I751" s="60"/>
      <c r="J751" s="60"/>
      <c r="K751" s="60"/>
      <c r="L751" s="60"/>
      <c r="M751" s="78">
        <f t="shared" si="67"/>
        <v>0</v>
      </c>
      <c r="N751" s="147"/>
      <c r="O751" s="77"/>
      <c r="P751" s="60"/>
      <c r="Q751" s="60"/>
      <c r="R751" s="60"/>
      <c r="S751" s="60"/>
      <c r="T751" s="78">
        <f t="shared" si="68"/>
        <v>0</v>
      </c>
      <c r="U751" s="147"/>
      <c r="V751" s="77"/>
      <c r="W751" s="60"/>
      <c r="X751" s="60"/>
      <c r="Y751" s="60"/>
      <c r="Z751" s="60"/>
      <c r="AA751" s="78">
        <f t="shared" si="69"/>
        <v>0</v>
      </c>
      <c r="AB751" s="147"/>
      <c r="AC751" s="77"/>
      <c r="AD751" s="60"/>
      <c r="AE751" s="60"/>
      <c r="AF751" s="60"/>
      <c r="AG751" s="60"/>
      <c r="AH751" s="78">
        <f t="shared" si="70"/>
        <v>0</v>
      </c>
      <c r="AI751" s="147"/>
      <c r="AJ751" s="77"/>
      <c r="AK751" s="60"/>
      <c r="AL751" s="60"/>
      <c r="AM751" s="60"/>
      <c r="AN751" s="60"/>
      <c r="AO751" s="78">
        <f t="shared" si="71"/>
        <v>0</v>
      </c>
    </row>
    <row r="752" spans="1:41" x14ac:dyDescent="0.25">
      <c r="A752" s="70"/>
      <c r="B752" s="58"/>
      <c r="C752" s="58"/>
      <c r="D752" s="58"/>
      <c r="E752" s="58"/>
      <c r="F752" s="72">
        <f t="shared" si="66"/>
        <v>0</v>
      </c>
      <c r="G752" s="151"/>
      <c r="H752" s="77"/>
      <c r="I752" s="60"/>
      <c r="J752" s="60"/>
      <c r="K752" s="60"/>
      <c r="L752" s="60"/>
      <c r="M752" s="78">
        <f t="shared" si="67"/>
        <v>0</v>
      </c>
      <c r="N752" s="147"/>
      <c r="O752" s="77"/>
      <c r="P752" s="60"/>
      <c r="Q752" s="60"/>
      <c r="R752" s="60"/>
      <c r="S752" s="60"/>
      <c r="T752" s="78">
        <f t="shared" si="68"/>
        <v>0</v>
      </c>
      <c r="U752" s="147"/>
      <c r="V752" s="77"/>
      <c r="W752" s="60"/>
      <c r="X752" s="60"/>
      <c r="Y752" s="60"/>
      <c r="Z752" s="60"/>
      <c r="AA752" s="78">
        <f t="shared" si="69"/>
        <v>0</v>
      </c>
      <c r="AB752" s="147"/>
      <c r="AC752" s="77"/>
      <c r="AD752" s="60"/>
      <c r="AE752" s="60"/>
      <c r="AF752" s="60"/>
      <c r="AG752" s="60"/>
      <c r="AH752" s="78">
        <f t="shared" si="70"/>
        <v>0</v>
      </c>
      <c r="AI752" s="147"/>
      <c r="AJ752" s="77"/>
      <c r="AK752" s="60"/>
      <c r="AL752" s="60"/>
      <c r="AM752" s="60"/>
      <c r="AN752" s="60"/>
      <c r="AO752" s="78">
        <f t="shared" si="71"/>
        <v>0</v>
      </c>
    </row>
    <row r="753" spans="1:41" x14ac:dyDescent="0.25">
      <c r="A753" s="70"/>
      <c r="B753" s="58"/>
      <c r="C753" s="58"/>
      <c r="D753" s="58"/>
      <c r="E753" s="58"/>
      <c r="F753" s="72">
        <f t="shared" si="66"/>
        <v>0</v>
      </c>
      <c r="G753" s="151"/>
      <c r="H753" s="77"/>
      <c r="I753" s="60"/>
      <c r="J753" s="60"/>
      <c r="K753" s="60"/>
      <c r="L753" s="60"/>
      <c r="M753" s="78">
        <f t="shared" si="67"/>
        <v>0</v>
      </c>
      <c r="N753" s="147"/>
      <c r="O753" s="77"/>
      <c r="P753" s="60"/>
      <c r="Q753" s="60"/>
      <c r="R753" s="60"/>
      <c r="S753" s="60"/>
      <c r="T753" s="78">
        <f t="shared" si="68"/>
        <v>0</v>
      </c>
      <c r="U753" s="147"/>
      <c r="V753" s="77"/>
      <c r="W753" s="60"/>
      <c r="X753" s="60"/>
      <c r="Y753" s="60"/>
      <c r="Z753" s="60"/>
      <c r="AA753" s="78">
        <f t="shared" si="69"/>
        <v>0</v>
      </c>
      <c r="AB753" s="147"/>
      <c r="AC753" s="77"/>
      <c r="AD753" s="60"/>
      <c r="AE753" s="60"/>
      <c r="AF753" s="60"/>
      <c r="AG753" s="60"/>
      <c r="AH753" s="78">
        <f t="shared" si="70"/>
        <v>0</v>
      </c>
      <c r="AI753" s="147"/>
      <c r="AJ753" s="77"/>
      <c r="AK753" s="60"/>
      <c r="AL753" s="60"/>
      <c r="AM753" s="60"/>
      <c r="AN753" s="60"/>
      <c r="AO753" s="78">
        <f t="shared" si="71"/>
        <v>0</v>
      </c>
    </row>
    <row r="754" spans="1:41" x14ac:dyDescent="0.25">
      <c r="A754" s="70"/>
      <c r="B754" s="58"/>
      <c r="C754" s="58"/>
      <c r="D754" s="58"/>
      <c r="E754" s="58"/>
      <c r="F754" s="72">
        <f t="shared" si="66"/>
        <v>0</v>
      </c>
      <c r="G754" s="151"/>
      <c r="H754" s="77"/>
      <c r="I754" s="60"/>
      <c r="J754" s="60"/>
      <c r="K754" s="60"/>
      <c r="L754" s="60"/>
      <c r="M754" s="78">
        <f t="shared" si="67"/>
        <v>0</v>
      </c>
      <c r="N754" s="147"/>
      <c r="O754" s="77"/>
      <c r="P754" s="60"/>
      <c r="Q754" s="60"/>
      <c r="R754" s="60"/>
      <c r="S754" s="60"/>
      <c r="T754" s="78">
        <f t="shared" si="68"/>
        <v>0</v>
      </c>
      <c r="U754" s="147"/>
      <c r="V754" s="77"/>
      <c r="W754" s="60"/>
      <c r="X754" s="60"/>
      <c r="Y754" s="60"/>
      <c r="Z754" s="60"/>
      <c r="AA754" s="78">
        <f t="shared" si="69"/>
        <v>0</v>
      </c>
      <c r="AB754" s="147"/>
      <c r="AC754" s="77"/>
      <c r="AD754" s="60"/>
      <c r="AE754" s="60"/>
      <c r="AF754" s="60"/>
      <c r="AG754" s="60"/>
      <c r="AH754" s="78">
        <f t="shared" si="70"/>
        <v>0</v>
      </c>
      <c r="AI754" s="147"/>
      <c r="AJ754" s="77"/>
      <c r="AK754" s="60"/>
      <c r="AL754" s="60"/>
      <c r="AM754" s="60"/>
      <c r="AN754" s="60"/>
      <c r="AO754" s="78">
        <f t="shared" si="71"/>
        <v>0</v>
      </c>
    </row>
    <row r="755" spans="1:41" x14ac:dyDescent="0.25">
      <c r="A755" s="70"/>
      <c r="B755" s="58"/>
      <c r="C755" s="58"/>
      <c r="D755" s="58"/>
      <c r="E755" s="58"/>
      <c r="F755" s="72">
        <f t="shared" si="66"/>
        <v>0</v>
      </c>
      <c r="G755" s="151"/>
      <c r="H755" s="77"/>
      <c r="I755" s="60"/>
      <c r="J755" s="60"/>
      <c r="K755" s="60"/>
      <c r="L755" s="60"/>
      <c r="M755" s="78">
        <f t="shared" si="67"/>
        <v>0</v>
      </c>
      <c r="N755" s="147"/>
      <c r="O755" s="77"/>
      <c r="P755" s="60"/>
      <c r="Q755" s="60"/>
      <c r="R755" s="60"/>
      <c r="S755" s="60"/>
      <c r="T755" s="78">
        <f t="shared" si="68"/>
        <v>0</v>
      </c>
      <c r="U755" s="147"/>
      <c r="V755" s="77"/>
      <c r="W755" s="60"/>
      <c r="X755" s="60"/>
      <c r="Y755" s="60"/>
      <c r="Z755" s="60"/>
      <c r="AA755" s="78">
        <f t="shared" si="69"/>
        <v>0</v>
      </c>
      <c r="AB755" s="147"/>
      <c r="AC755" s="77"/>
      <c r="AD755" s="60"/>
      <c r="AE755" s="60"/>
      <c r="AF755" s="60"/>
      <c r="AG755" s="60"/>
      <c r="AH755" s="78">
        <f t="shared" si="70"/>
        <v>0</v>
      </c>
      <c r="AI755" s="147"/>
      <c r="AJ755" s="77"/>
      <c r="AK755" s="60"/>
      <c r="AL755" s="60"/>
      <c r="AM755" s="60"/>
      <c r="AN755" s="60"/>
      <c r="AO755" s="78">
        <f t="shared" si="71"/>
        <v>0</v>
      </c>
    </row>
    <row r="756" spans="1:41" x14ac:dyDescent="0.25">
      <c r="A756" s="70"/>
      <c r="B756" s="58"/>
      <c r="C756" s="58"/>
      <c r="D756" s="58"/>
      <c r="E756" s="58"/>
      <c r="F756" s="72">
        <f t="shared" si="66"/>
        <v>0</v>
      </c>
      <c r="G756" s="151"/>
      <c r="H756" s="77"/>
      <c r="I756" s="60"/>
      <c r="J756" s="60"/>
      <c r="K756" s="60"/>
      <c r="L756" s="60"/>
      <c r="M756" s="78">
        <f t="shared" si="67"/>
        <v>0</v>
      </c>
      <c r="N756" s="147"/>
      <c r="O756" s="77"/>
      <c r="P756" s="60"/>
      <c r="Q756" s="60"/>
      <c r="R756" s="60"/>
      <c r="S756" s="60"/>
      <c r="T756" s="78">
        <f t="shared" si="68"/>
        <v>0</v>
      </c>
      <c r="U756" s="147"/>
      <c r="V756" s="77"/>
      <c r="W756" s="60"/>
      <c r="X756" s="60"/>
      <c r="Y756" s="60"/>
      <c r="Z756" s="60"/>
      <c r="AA756" s="78">
        <f t="shared" si="69"/>
        <v>0</v>
      </c>
      <c r="AB756" s="147"/>
      <c r="AC756" s="77"/>
      <c r="AD756" s="60"/>
      <c r="AE756" s="60"/>
      <c r="AF756" s="60"/>
      <c r="AG756" s="60"/>
      <c r="AH756" s="78">
        <f t="shared" si="70"/>
        <v>0</v>
      </c>
      <c r="AI756" s="147"/>
      <c r="AJ756" s="77"/>
      <c r="AK756" s="60"/>
      <c r="AL756" s="60"/>
      <c r="AM756" s="60"/>
      <c r="AN756" s="60"/>
      <c r="AO756" s="78">
        <f t="shared" si="71"/>
        <v>0</v>
      </c>
    </row>
    <row r="757" spans="1:41" x14ac:dyDescent="0.25">
      <c r="A757" s="70"/>
      <c r="B757" s="58"/>
      <c r="C757" s="58"/>
      <c r="D757" s="58"/>
      <c r="E757" s="58"/>
      <c r="F757" s="72">
        <f t="shared" si="66"/>
        <v>0</v>
      </c>
      <c r="G757" s="151"/>
      <c r="H757" s="77"/>
      <c r="I757" s="60"/>
      <c r="J757" s="60"/>
      <c r="K757" s="60"/>
      <c r="L757" s="60"/>
      <c r="M757" s="78">
        <f t="shared" si="67"/>
        <v>0</v>
      </c>
      <c r="N757" s="147"/>
      <c r="O757" s="77"/>
      <c r="P757" s="60"/>
      <c r="Q757" s="60"/>
      <c r="R757" s="60"/>
      <c r="S757" s="60"/>
      <c r="T757" s="78">
        <f t="shared" si="68"/>
        <v>0</v>
      </c>
      <c r="U757" s="147"/>
      <c r="V757" s="77"/>
      <c r="W757" s="60"/>
      <c r="X757" s="60"/>
      <c r="Y757" s="60"/>
      <c r="Z757" s="60"/>
      <c r="AA757" s="78">
        <f t="shared" si="69"/>
        <v>0</v>
      </c>
      <c r="AB757" s="147"/>
      <c r="AC757" s="77"/>
      <c r="AD757" s="60"/>
      <c r="AE757" s="60"/>
      <c r="AF757" s="60"/>
      <c r="AG757" s="60"/>
      <c r="AH757" s="78">
        <f t="shared" si="70"/>
        <v>0</v>
      </c>
      <c r="AI757" s="147"/>
      <c r="AJ757" s="77"/>
      <c r="AK757" s="60"/>
      <c r="AL757" s="60"/>
      <c r="AM757" s="60"/>
      <c r="AN757" s="60"/>
      <c r="AO757" s="78">
        <f t="shared" si="71"/>
        <v>0</v>
      </c>
    </row>
    <row r="758" spans="1:41" x14ac:dyDescent="0.25">
      <c r="A758" s="70"/>
      <c r="B758" s="58"/>
      <c r="C758" s="58"/>
      <c r="D758" s="58"/>
      <c r="E758" s="58"/>
      <c r="F758" s="72">
        <f t="shared" si="66"/>
        <v>0</v>
      </c>
      <c r="G758" s="151"/>
      <c r="H758" s="77"/>
      <c r="I758" s="60"/>
      <c r="J758" s="60"/>
      <c r="K758" s="60"/>
      <c r="L758" s="60"/>
      <c r="M758" s="78">
        <f t="shared" si="67"/>
        <v>0</v>
      </c>
      <c r="N758" s="147"/>
      <c r="O758" s="77"/>
      <c r="P758" s="60"/>
      <c r="Q758" s="60"/>
      <c r="R758" s="60"/>
      <c r="S758" s="60"/>
      <c r="T758" s="78">
        <f t="shared" si="68"/>
        <v>0</v>
      </c>
      <c r="U758" s="147"/>
      <c r="V758" s="77"/>
      <c r="W758" s="60"/>
      <c r="X758" s="60"/>
      <c r="Y758" s="60"/>
      <c r="Z758" s="60"/>
      <c r="AA758" s="78">
        <f t="shared" si="69"/>
        <v>0</v>
      </c>
      <c r="AB758" s="147"/>
      <c r="AC758" s="77"/>
      <c r="AD758" s="60"/>
      <c r="AE758" s="60"/>
      <c r="AF758" s="60"/>
      <c r="AG758" s="60"/>
      <c r="AH758" s="78">
        <f t="shared" si="70"/>
        <v>0</v>
      </c>
      <c r="AI758" s="147"/>
      <c r="AJ758" s="77"/>
      <c r="AK758" s="60"/>
      <c r="AL758" s="60"/>
      <c r="AM758" s="60"/>
      <c r="AN758" s="60"/>
      <c r="AO758" s="78">
        <f t="shared" si="71"/>
        <v>0</v>
      </c>
    </row>
    <row r="759" spans="1:41" x14ac:dyDescent="0.25">
      <c r="A759" s="70"/>
      <c r="B759" s="58"/>
      <c r="C759" s="58"/>
      <c r="D759" s="58"/>
      <c r="E759" s="58"/>
      <c r="F759" s="72">
        <f t="shared" si="66"/>
        <v>0</v>
      </c>
      <c r="G759" s="151"/>
      <c r="H759" s="77"/>
      <c r="I759" s="60"/>
      <c r="J759" s="60"/>
      <c r="K759" s="60"/>
      <c r="L759" s="60"/>
      <c r="M759" s="78">
        <f t="shared" si="67"/>
        <v>0</v>
      </c>
      <c r="N759" s="147"/>
      <c r="O759" s="77"/>
      <c r="P759" s="60"/>
      <c r="Q759" s="60"/>
      <c r="R759" s="60"/>
      <c r="S759" s="60"/>
      <c r="T759" s="78">
        <f t="shared" si="68"/>
        <v>0</v>
      </c>
      <c r="U759" s="147"/>
      <c r="V759" s="77"/>
      <c r="W759" s="60"/>
      <c r="X759" s="60"/>
      <c r="Y759" s="60"/>
      <c r="Z759" s="60"/>
      <c r="AA759" s="78">
        <f t="shared" si="69"/>
        <v>0</v>
      </c>
      <c r="AB759" s="147"/>
      <c r="AC759" s="77"/>
      <c r="AD759" s="60"/>
      <c r="AE759" s="60"/>
      <c r="AF759" s="60"/>
      <c r="AG759" s="60"/>
      <c r="AH759" s="78">
        <f t="shared" si="70"/>
        <v>0</v>
      </c>
      <c r="AI759" s="147"/>
      <c r="AJ759" s="77"/>
      <c r="AK759" s="60"/>
      <c r="AL759" s="60"/>
      <c r="AM759" s="60"/>
      <c r="AN759" s="60"/>
      <c r="AO759" s="78">
        <f t="shared" si="71"/>
        <v>0</v>
      </c>
    </row>
    <row r="760" spans="1:41" x14ac:dyDescent="0.25">
      <c r="A760" s="70"/>
      <c r="B760" s="58"/>
      <c r="C760" s="58"/>
      <c r="D760" s="58"/>
      <c r="E760" s="58"/>
      <c r="F760" s="72">
        <f t="shared" si="66"/>
        <v>0</v>
      </c>
      <c r="G760" s="151"/>
      <c r="H760" s="77"/>
      <c r="I760" s="60"/>
      <c r="J760" s="60"/>
      <c r="K760" s="60"/>
      <c r="L760" s="60"/>
      <c r="M760" s="78">
        <f t="shared" si="67"/>
        <v>0</v>
      </c>
      <c r="N760" s="147"/>
      <c r="O760" s="77"/>
      <c r="P760" s="60"/>
      <c r="Q760" s="60"/>
      <c r="R760" s="60"/>
      <c r="S760" s="60"/>
      <c r="T760" s="78">
        <f t="shared" si="68"/>
        <v>0</v>
      </c>
      <c r="U760" s="147"/>
      <c r="V760" s="77"/>
      <c r="W760" s="60"/>
      <c r="X760" s="60"/>
      <c r="Y760" s="60"/>
      <c r="Z760" s="60"/>
      <c r="AA760" s="78">
        <f t="shared" si="69"/>
        <v>0</v>
      </c>
      <c r="AB760" s="147"/>
      <c r="AC760" s="77"/>
      <c r="AD760" s="60"/>
      <c r="AE760" s="60"/>
      <c r="AF760" s="60"/>
      <c r="AG760" s="60"/>
      <c r="AH760" s="78">
        <f t="shared" si="70"/>
        <v>0</v>
      </c>
      <c r="AI760" s="147"/>
      <c r="AJ760" s="77"/>
      <c r="AK760" s="60"/>
      <c r="AL760" s="60"/>
      <c r="AM760" s="60"/>
      <c r="AN760" s="60"/>
      <c r="AO760" s="78">
        <f t="shared" si="71"/>
        <v>0</v>
      </c>
    </row>
    <row r="761" spans="1:41" x14ac:dyDescent="0.25">
      <c r="A761" s="70"/>
      <c r="B761" s="58"/>
      <c r="C761" s="58"/>
      <c r="D761" s="58"/>
      <c r="E761" s="58"/>
      <c r="F761" s="72">
        <f t="shared" si="66"/>
        <v>0</v>
      </c>
      <c r="G761" s="151"/>
      <c r="H761" s="77"/>
      <c r="I761" s="60"/>
      <c r="J761" s="60"/>
      <c r="K761" s="60"/>
      <c r="L761" s="60"/>
      <c r="M761" s="78">
        <f t="shared" si="67"/>
        <v>0</v>
      </c>
      <c r="N761" s="147"/>
      <c r="O761" s="77"/>
      <c r="P761" s="60"/>
      <c r="Q761" s="60"/>
      <c r="R761" s="60"/>
      <c r="S761" s="60"/>
      <c r="T761" s="78">
        <f t="shared" si="68"/>
        <v>0</v>
      </c>
      <c r="U761" s="147"/>
      <c r="V761" s="77"/>
      <c r="W761" s="60"/>
      <c r="X761" s="60"/>
      <c r="Y761" s="60"/>
      <c r="Z761" s="60"/>
      <c r="AA761" s="78">
        <f t="shared" si="69"/>
        <v>0</v>
      </c>
      <c r="AB761" s="147"/>
      <c r="AC761" s="77"/>
      <c r="AD761" s="60"/>
      <c r="AE761" s="60"/>
      <c r="AF761" s="60"/>
      <c r="AG761" s="60"/>
      <c r="AH761" s="78">
        <f t="shared" si="70"/>
        <v>0</v>
      </c>
      <c r="AI761" s="147"/>
      <c r="AJ761" s="77"/>
      <c r="AK761" s="60"/>
      <c r="AL761" s="60"/>
      <c r="AM761" s="60"/>
      <c r="AN761" s="60"/>
      <c r="AO761" s="78">
        <f t="shared" si="71"/>
        <v>0</v>
      </c>
    </row>
    <row r="762" spans="1:41" x14ac:dyDescent="0.25">
      <c r="A762" s="70"/>
      <c r="B762" s="58"/>
      <c r="C762" s="58"/>
      <c r="D762" s="58"/>
      <c r="E762" s="58"/>
      <c r="F762" s="72">
        <f t="shared" si="66"/>
        <v>0</v>
      </c>
      <c r="G762" s="151"/>
      <c r="H762" s="77"/>
      <c r="I762" s="60"/>
      <c r="J762" s="60"/>
      <c r="K762" s="60"/>
      <c r="L762" s="60"/>
      <c r="M762" s="78">
        <f t="shared" si="67"/>
        <v>0</v>
      </c>
      <c r="N762" s="147"/>
      <c r="O762" s="77"/>
      <c r="P762" s="60"/>
      <c r="Q762" s="60"/>
      <c r="R762" s="60"/>
      <c r="S762" s="60"/>
      <c r="T762" s="78">
        <f t="shared" si="68"/>
        <v>0</v>
      </c>
      <c r="U762" s="147"/>
      <c r="V762" s="77"/>
      <c r="W762" s="60"/>
      <c r="X762" s="60"/>
      <c r="Y762" s="60"/>
      <c r="Z762" s="60"/>
      <c r="AA762" s="78">
        <f t="shared" si="69"/>
        <v>0</v>
      </c>
      <c r="AB762" s="147"/>
      <c r="AC762" s="77"/>
      <c r="AD762" s="60"/>
      <c r="AE762" s="60"/>
      <c r="AF762" s="60"/>
      <c r="AG762" s="60"/>
      <c r="AH762" s="78">
        <f t="shared" si="70"/>
        <v>0</v>
      </c>
      <c r="AI762" s="147"/>
      <c r="AJ762" s="77"/>
      <c r="AK762" s="60"/>
      <c r="AL762" s="60"/>
      <c r="AM762" s="60"/>
      <c r="AN762" s="60"/>
      <c r="AO762" s="78">
        <f t="shared" si="71"/>
        <v>0</v>
      </c>
    </row>
    <row r="763" spans="1:41" x14ac:dyDescent="0.25">
      <c r="A763" s="70"/>
      <c r="B763" s="58"/>
      <c r="C763" s="58"/>
      <c r="D763" s="58"/>
      <c r="E763" s="58"/>
      <c r="F763" s="72">
        <f t="shared" si="66"/>
        <v>0</v>
      </c>
      <c r="G763" s="151"/>
      <c r="H763" s="77"/>
      <c r="I763" s="60"/>
      <c r="J763" s="60"/>
      <c r="K763" s="60"/>
      <c r="L763" s="60"/>
      <c r="M763" s="78">
        <f t="shared" si="67"/>
        <v>0</v>
      </c>
      <c r="N763" s="147"/>
      <c r="O763" s="77"/>
      <c r="P763" s="60"/>
      <c r="Q763" s="60"/>
      <c r="R763" s="60"/>
      <c r="S763" s="60"/>
      <c r="T763" s="78">
        <f t="shared" si="68"/>
        <v>0</v>
      </c>
      <c r="U763" s="147"/>
      <c r="V763" s="77"/>
      <c r="W763" s="60"/>
      <c r="X763" s="60"/>
      <c r="Y763" s="60"/>
      <c r="Z763" s="60"/>
      <c r="AA763" s="78">
        <f t="shared" si="69"/>
        <v>0</v>
      </c>
      <c r="AB763" s="147"/>
      <c r="AC763" s="77"/>
      <c r="AD763" s="60"/>
      <c r="AE763" s="60"/>
      <c r="AF763" s="60"/>
      <c r="AG763" s="60"/>
      <c r="AH763" s="78">
        <f t="shared" si="70"/>
        <v>0</v>
      </c>
      <c r="AI763" s="147"/>
      <c r="AJ763" s="77"/>
      <c r="AK763" s="60"/>
      <c r="AL763" s="60"/>
      <c r="AM763" s="60"/>
      <c r="AN763" s="60"/>
      <c r="AO763" s="78">
        <f t="shared" si="71"/>
        <v>0</v>
      </c>
    </row>
    <row r="764" spans="1:41" x14ac:dyDescent="0.25">
      <c r="A764" s="70"/>
      <c r="B764" s="58"/>
      <c r="C764" s="58"/>
      <c r="D764" s="58"/>
      <c r="E764" s="58"/>
      <c r="F764" s="72">
        <f t="shared" si="66"/>
        <v>0</v>
      </c>
      <c r="G764" s="151"/>
      <c r="H764" s="77"/>
      <c r="I764" s="60"/>
      <c r="J764" s="60"/>
      <c r="K764" s="60"/>
      <c r="L764" s="60"/>
      <c r="M764" s="78">
        <f t="shared" si="67"/>
        <v>0</v>
      </c>
      <c r="N764" s="147"/>
      <c r="O764" s="77"/>
      <c r="P764" s="60"/>
      <c r="Q764" s="60"/>
      <c r="R764" s="60"/>
      <c r="S764" s="60"/>
      <c r="T764" s="78">
        <f t="shared" si="68"/>
        <v>0</v>
      </c>
      <c r="U764" s="147"/>
      <c r="V764" s="77"/>
      <c r="W764" s="60"/>
      <c r="X764" s="60"/>
      <c r="Y764" s="60"/>
      <c r="Z764" s="60"/>
      <c r="AA764" s="78">
        <f t="shared" si="69"/>
        <v>0</v>
      </c>
      <c r="AB764" s="147"/>
      <c r="AC764" s="77"/>
      <c r="AD764" s="60"/>
      <c r="AE764" s="60"/>
      <c r="AF764" s="60"/>
      <c r="AG764" s="60"/>
      <c r="AH764" s="78">
        <f t="shared" si="70"/>
        <v>0</v>
      </c>
      <c r="AI764" s="147"/>
      <c r="AJ764" s="77"/>
      <c r="AK764" s="60"/>
      <c r="AL764" s="60"/>
      <c r="AM764" s="60"/>
      <c r="AN764" s="60"/>
      <c r="AO764" s="78">
        <f t="shared" si="71"/>
        <v>0</v>
      </c>
    </row>
    <row r="765" spans="1:41" x14ac:dyDescent="0.25">
      <c r="A765" s="70"/>
      <c r="B765" s="58"/>
      <c r="C765" s="58"/>
      <c r="D765" s="58"/>
      <c r="E765" s="58"/>
      <c r="F765" s="72">
        <f t="shared" si="66"/>
        <v>0</v>
      </c>
      <c r="G765" s="151"/>
      <c r="H765" s="77"/>
      <c r="I765" s="60"/>
      <c r="J765" s="60"/>
      <c r="K765" s="60"/>
      <c r="L765" s="60"/>
      <c r="M765" s="78">
        <f t="shared" si="67"/>
        <v>0</v>
      </c>
      <c r="N765" s="147"/>
      <c r="O765" s="77"/>
      <c r="P765" s="60"/>
      <c r="Q765" s="60"/>
      <c r="R765" s="60"/>
      <c r="S765" s="60"/>
      <c r="T765" s="78">
        <f t="shared" si="68"/>
        <v>0</v>
      </c>
      <c r="U765" s="147"/>
      <c r="V765" s="77"/>
      <c r="W765" s="60"/>
      <c r="X765" s="60"/>
      <c r="Y765" s="60"/>
      <c r="Z765" s="60"/>
      <c r="AA765" s="78">
        <f t="shared" si="69"/>
        <v>0</v>
      </c>
      <c r="AB765" s="147"/>
      <c r="AC765" s="77"/>
      <c r="AD765" s="60"/>
      <c r="AE765" s="60"/>
      <c r="AF765" s="60"/>
      <c r="AG765" s="60"/>
      <c r="AH765" s="78">
        <f t="shared" si="70"/>
        <v>0</v>
      </c>
      <c r="AI765" s="147"/>
      <c r="AJ765" s="77"/>
      <c r="AK765" s="60"/>
      <c r="AL765" s="60"/>
      <c r="AM765" s="60"/>
      <c r="AN765" s="60"/>
      <c r="AO765" s="78">
        <f t="shared" si="71"/>
        <v>0</v>
      </c>
    </row>
    <row r="766" spans="1:41" x14ac:dyDescent="0.25">
      <c r="A766" s="70"/>
      <c r="B766" s="58"/>
      <c r="C766" s="58"/>
      <c r="D766" s="58"/>
      <c r="E766" s="58"/>
      <c r="F766" s="72">
        <f t="shared" si="66"/>
        <v>0</v>
      </c>
      <c r="G766" s="151"/>
      <c r="H766" s="77"/>
      <c r="I766" s="60"/>
      <c r="J766" s="60"/>
      <c r="K766" s="60"/>
      <c r="L766" s="60"/>
      <c r="M766" s="78">
        <f t="shared" si="67"/>
        <v>0</v>
      </c>
      <c r="N766" s="147"/>
      <c r="O766" s="77"/>
      <c r="P766" s="60"/>
      <c r="Q766" s="60"/>
      <c r="R766" s="60"/>
      <c r="S766" s="60"/>
      <c r="T766" s="78">
        <f t="shared" si="68"/>
        <v>0</v>
      </c>
      <c r="U766" s="147"/>
      <c r="V766" s="77"/>
      <c r="W766" s="60"/>
      <c r="X766" s="60"/>
      <c r="Y766" s="60"/>
      <c r="Z766" s="60"/>
      <c r="AA766" s="78">
        <f t="shared" si="69"/>
        <v>0</v>
      </c>
      <c r="AB766" s="147"/>
      <c r="AC766" s="77"/>
      <c r="AD766" s="60"/>
      <c r="AE766" s="60"/>
      <c r="AF766" s="60"/>
      <c r="AG766" s="60"/>
      <c r="AH766" s="78">
        <f t="shared" si="70"/>
        <v>0</v>
      </c>
      <c r="AI766" s="147"/>
      <c r="AJ766" s="77"/>
      <c r="AK766" s="60"/>
      <c r="AL766" s="60"/>
      <c r="AM766" s="60"/>
      <c r="AN766" s="60"/>
      <c r="AO766" s="78">
        <f t="shared" si="71"/>
        <v>0</v>
      </c>
    </row>
    <row r="767" spans="1:41" x14ac:dyDescent="0.25">
      <c r="A767" s="70"/>
      <c r="B767" s="58"/>
      <c r="C767" s="58"/>
      <c r="D767" s="58"/>
      <c r="E767" s="58"/>
      <c r="F767" s="72">
        <f t="shared" si="66"/>
        <v>0</v>
      </c>
      <c r="G767" s="151"/>
      <c r="H767" s="77"/>
      <c r="I767" s="60"/>
      <c r="J767" s="60"/>
      <c r="K767" s="60"/>
      <c r="L767" s="60"/>
      <c r="M767" s="78">
        <f t="shared" si="67"/>
        <v>0</v>
      </c>
      <c r="N767" s="147"/>
      <c r="O767" s="77"/>
      <c r="P767" s="60"/>
      <c r="Q767" s="60"/>
      <c r="R767" s="60"/>
      <c r="S767" s="60"/>
      <c r="T767" s="78">
        <f t="shared" si="68"/>
        <v>0</v>
      </c>
      <c r="U767" s="147"/>
      <c r="V767" s="77"/>
      <c r="W767" s="60"/>
      <c r="X767" s="60"/>
      <c r="Y767" s="60"/>
      <c r="Z767" s="60"/>
      <c r="AA767" s="78">
        <f t="shared" si="69"/>
        <v>0</v>
      </c>
      <c r="AB767" s="147"/>
      <c r="AC767" s="77"/>
      <c r="AD767" s="60"/>
      <c r="AE767" s="60"/>
      <c r="AF767" s="60"/>
      <c r="AG767" s="60"/>
      <c r="AH767" s="78">
        <f t="shared" si="70"/>
        <v>0</v>
      </c>
      <c r="AI767" s="147"/>
      <c r="AJ767" s="77"/>
      <c r="AK767" s="60"/>
      <c r="AL767" s="60"/>
      <c r="AM767" s="60"/>
      <c r="AN767" s="60"/>
      <c r="AO767" s="78">
        <f t="shared" si="71"/>
        <v>0</v>
      </c>
    </row>
    <row r="768" spans="1:41" x14ac:dyDescent="0.25">
      <c r="A768" s="70"/>
      <c r="B768" s="58"/>
      <c r="C768" s="58"/>
      <c r="D768" s="58"/>
      <c r="E768" s="58"/>
      <c r="F768" s="72">
        <f t="shared" si="66"/>
        <v>0</v>
      </c>
      <c r="G768" s="151"/>
      <c r="H768" s="77"/>
      <c r="I768" s="60"/>
      <c r="J768" s="60"/>
      <c r="K768" s="60"/>
      <c r="L768" s="60"/>
      <c r="M768" s="78">
        <f t="shared" si="67"/>
        <v>0</v>
      </c>
      <c r="N768" s="147"/>
      <c r="O768" s="77"/>
      <c r="P768" s="60"/>
      <c r="Q768" s="60"/>
      <c r="R768" s="60"/>
      <c r="S768" s="60"/>
      <c r="T768" s="78">
        <f t="shared" si="68"/>
        <v>0</v>
      </c>
      <c r="U768" s="147"/>
      <c r="V768" s="77"/>
      <c r="W768" s="60"/>
      <c r="X768" s="60"/>
      <c r="Y768" s="60"/>
      <c r="Z768" s="60"/>
      <c r="AA768" s="78">
        <f t="shared" si="69"/>
        <v>0</v>
      </c>
      <c r="AB768" s="147"/>
      <c r="AC768" s="77"/>
      <c r="AD768" s="60"/>
      <c r="AE768" s="60"/>
      <c r="AF768" s="60"/>
      <c r="AG768" s="60"/>
      <c r="AH768" s="78">
        <f t="shared" si="70"/>
        <v>0</v>
      </c>
      <c r="AI768" s="147"/>
      <c r="AJ768" s="77"/>
      <c r="AK768" s="60"/>
      <c r="AL768" s="60"/>
      <c r="AM768" s="60"/>
      <c r="AN768" s="60"/>
      <c r="AO768" s="78">
        <f t="shared" si="71"/>
        <v>0</v>
      </c>
    </row>
    <row r="769" spans="1:41" x14ac:dyDescent="0.25">
      <c r="A769" s="70"/>
      <c r="B769" s="58"/>
      <c r="C769" s="58"/>
      <c r="D769" s="58"/>
      <c r="E769" s="58"/>
      <c r="F769" s="72">
        <f t="shared" si="66"/>
        <v>0</v>
      </c>
      <c r="G769" s="151"/>
      <c r="H769" s="77"/>
      <c r="I769" s="60"/>
      <c r="J769" s="60"/>
      <c r="K769" s="60"/>
      <c r="L769" s="60"/>
      <c r="M769" s="78">
        <f t="shared" si="67"/>
        <v>0</v>
      </c>
      <c r="N769" s="147"/>
      <c r="O769" s="77"/>
      <c r="P769" s="60"/>
      <c r="Q769" s="60"/>
      <c r="R769" s="60"/>
      <c r="S769" s="60"/>
      <c r="T769" s="78">
        <f t="shared" si="68"/>
        <v>0</v>
      </c>
      <c r="U769" s="147"/>
      <c r="V769" s="77"/>
      <c r="W769" s="60"/>
      <c r="X769" s="60"/>
      <c r="Y769" s="60"/>
      <c r="Z769" s="60"/>
      <c r="AA769" s="78">
        <f t="shared" si="69"/>
        <v>0</v>
      </c>
      <c r="AB769" s="147"/>
      <c r="AC769" s="77"/>
      <c r="AD769" s="60"/>
      <c r="AE769" s="60"/>
      <c r="AF769" s="60"/>
      <c r="AG769" s="60"/>
      <c r="AH769" s="78">
        <f t="shared" si="70"/>
        <v>0</v>
      </c>
      <c r="AI769" s="147"/>
      <c r="AJ769" s="77"/>
      <c r="AK769" s="60"/>
      <c r="AL769" s="60"/>
      <c r="AM769" s="60"/>
      <c r="AN769" s="60"/>
      <c r="AO769" s="78">
        <f t="shared" si="71"/>
        <v>0</v>
      </c>
    </row>
    <row r="770" spans="1:41" x14ac:dyDescent="0.25">
      <c r="A770" s="70"/>
      <c r="B770" s="58"/>
      <c r="C770" s="58"/>
      <c r="D770" s="58"/>
      <c r="E770" s="58"/>
      <c r="F770" s="72">
        <f t="shared" si="66"/>
        <v>0</v>
      </c>
      <c r="G770" s="151"/>
      <c r="H770" s="77"/>
      <c r="I770" s="60"/>
      <c r="J770" s="60"/>
      <c r="K770" s="60"/>
      <c r="L770" s="60"/>
      <c r="M770" s="78">
        <f t="shared" si="67"/>
        <v>0</v>
      </c>
      <c r="N770" s="147"/>
      <c r="O770" s="77"/>
      <c r="P770" s="60"/>
      <c r="Q770" s="60"/>
      <c r="R770" s="60"/>
      <c r="S770" s="60"/>
      <c r="T770" s="78">
        <f t="shared" si="68"/>
        <v>0</v>
      </c>
      <c r="U770" s="147"/>
      <c r="V770" s="77"/>
      <c r="W770" s="60"/>
      <c r="X770" s="60"/>
      <c r="Y770" s="60"/>
      <c r="Z770" s="60"/>
      <c r="AA770" s="78">
        <f t="shared" si="69"/>
        <v>0</v>
      </c>
      <c r="AB770" s="147"/>
      <c r="AC770" s="77"/>
      <c r="AD770" s="60"/>
      <c r="AE770" s="60"/>
      <c r="AF770" s="60"/>
      <c r="AG770" s="60"/>
      <c r="AH770" s="78">
        <f t="shared" si="70"/>
        <v>0</v>
      </c>
      <c r="AI770" s="147"/>
      <c r="AJ770" s="77"/>
      <c r="AK770" s="60"/>
      <c r="AL770" s="60"/>
      <c r="AM770" s="60"/>
      <c r="AN770" s="60"/>
      <c r="AO770" s="78">
        <f t="shared" si="71"/>
        <v>0</v>
      </c>
    </row>
    <row r="771" spans="1:41" x14ac:dyDescent="0.25">
      <c r="A771" s="70"/>
      <c r="B771" s="58"/>
      <c r="C771" s="58"/>
      <c r="D771" s="58"/>
      <c r="E771" s="58"/>
      <c r="F771" s="72">
        <f t="shared" si="66"/>
        <v>0</v>
      </c>
      <c r="G771" s="151"/>
      <c r="H771" s="77"/>
      <c r="I771" s="60"/>
      <c r="J771" s="60"/>
      <c r="K771" s="60"/>
      <c r="L771" s="60"/>
      <c r="M771" s="78">
        <f t="shared" si="67"/>
        <v>0</v>
      </c>
      <c r="N771" s="147"/>
      <c r="O771" s="77"/>
      <c r="P771" s="60"/>
      <c r="Q771" s="60"/>
      <c r="R771" s="60"/>
      <c r="S771" s="60"/>
      <c r="T771" s="78">
        <f t="shared" si="68"/>
        <v>0</v>
      </c>
      <c r="U771" s="147"/>
      <c r="V771" s="77"/>
      <c r="W771" s="60"/>
      <c r="X771" s="60"/>
      <c r="Y771" s="60"/>
      <c r="Z771" s="60"/>
      <c r="AA771" s="78">
        <f t="shared" si="69"/>
        <v>0</v>
      </c>
      <c r="AB771" s="147"/>
      <c r="AC771" s="77"/>
      <c r="AD771" s="60"/>
      <c r="AE771" s="60"/>
      <c r="AF771" s="60"/>
      <c r="AG771" s="60"/>
      <c r="AH771" s="78">
        <f t="shared" si="70"/>
        <v>0</v>
      </c>
      <c r="AI771" s="147"/>
      <c r="AJ771" s="77"/>
      <c r="AK771" s="60"/>
      <c r="AL771" s="60"/>
      <c r="AM771" s="60"/>
      <c r="AN771" s="60"/>
      <c r="AO771" s="78">
        <f t="shared" si="71"/>
        <v>0</v>
      </c>
    </row>
    <row r="772" spans="1:41" x14ac:dyDescent="0.25">
      <c r="A772" s="70"/>
      <c r="B772" s="58"/>
      <c r="C772" s="58"/>
      <c r="D772" s="58"/>
      <c r="E772" s="58"/>
      <c r="F772" s="72">
        <f t="shared" si="66"/>
        <v>0</v>
      </c>
      <c r="G772" s="151"/>
      <c r="H772" s="77"/>
      <c r="I772" s="60"/>
      <c r="J772" s="60"/>
      <c r="K772" s="60"/>
      <c r="L772" s="60"/>
      <c r="M772" s="78">
        <f t="shared" si="67"/>
        <v>0</v>
      </c>
      <c r="N772" s="147"/>
      <c r="O772" s="77"/>
      <c r="P772" s="60"/>
      <c r="Q772" s="60"/>
      <c r="R772" s="60"/>
      <c r="S772" s="60"/>
      <c r="T772" s="78">
        <f t="shared" si="68"/>
        <v>0</v>
      </c>
      <c r="U772" s="147"/>
      <c r="V772" s="77"/>
      <c r="W772" s="60"/>
      <c r="X772" s="60"/>
      <c r="Y772" s="60"/>
      <c r="Z772" s="60"/>
      <c r="AA772" s="78">
        <f t="shared" si="69"/>
        <v>0</v>
      </c>
      <c r="AB772" s="147"/>
      <c r="AC772" s="77"/>
      <c r="AD772" s="60"/>
      <c r="AE772" s="60"/>
      <c r="AF772" s="60"/>
      <c r="AG772" s="60"/>
      <c r="AH772" s="78">
        <f t="shared" si="70"/>
        <v>0</v>
      </c>
      <c r="AI772" s="147"/>
      <c r="AJ772" s="77"/>
      <c r="AK772" s="60"/>
      <c r="AL772" s="60"/>
      <c r="AM772" s="60"/>
      <c r="AN772" s="60"/>
      <c r="AO772" s="78">
        <f t="shared" si="71"/>
        <v>0</v>
      </c>
    </row>
    <row r="773" spans="1:41" x14ac:dyDescent="0.25">
      <c r="A773" s="70"/>
      <c r="B773" s="58"/>
      <c r="C773" s="58"/>
      <c r="D773" s="58"/>
      <c r="E773" s="58"/>
      <c r="F773" s="72">
        <f t="shared" si="66"/>
        <v>0</v>
      </c>
      <c r="G773" s="151"/>
      <c r="H773" s="77"/>
      <c r="I773" s="60"/>
      <c r="J773" s="60"/>
      <c r="K773" s="60"/>
      <c r="L773" s="60"/>
      <c r="M773" s="78">
        <f t="shared" si="67"/>
        <v>0</v>
      </c>
      <c r="N773" s="147"/>
      <c r="O773" s="77"/>
      <c r="P773" s="60"/>
      <c r="Q773" s="60"/>
      <c r="R773" s="60"/>
      <c r="S773" s="60"/>
      <c r="T773" s="78">
        <f t="shared" si="68"/>
        <v>0</v>
      </c>
      <c r="U773" s="147"/>
      <c r="V773" s="77"/>
      <c r="W773" s="60"/>
      <c r="X773" s="60"/>
      <c r="Y773" s="60"/>
      <c r="Z773" s="60"/>
      <c r="AA773" s="78">
        <f t="shared" si="69"/>
        <v>0</v>
      </c>
      <c r="AB773" s="147"/>
      <c r="AC773" s="77"/>
      <c r="AD773" s="60"/>
      <c r="AE773" s="60"/>
      <c r="AF773" s="60"/>
      <c r="AG773" s="60"/>
      <c r="AH773" s="78">
        <f t="shared" si="70"/>
        <v>0</v>
      </c>
      <c r="AI773" s="147"/>
      <c r="AJ773" s="77"/>
      <c r="AK773" s="60"/>
      <c r="AL773" s="60"/>
      <c r="AM773" s="60"/>
      <c r="AN773" s="60"/>
      <c r="AO773" s="78">
        <f t="shared" si="71"/>
        <v>0</v>
      </c>
    </row>
    <row r="774" spans="1:41" x14ac:dyDescent="0.25">
      <c r="A774" s="70"/>
      <c r="B774" s="58"/>
      <c r="C774" s="58"/>
      <c r="D774" s="58"/>
      <c r="E774" s="58"/>
      <c r="F774" s="72">
        <f t="shared" si="66"/>
        <v>0</v>
      </c>
      <c r="G774" s="151"/>
      <c r="H774" s="77"/>
      <c r="I774" s="60"/>
      <c r="J774" s="60"/>
      <c r="K774" s="60"/>
      <c r="L774" s="60"/>
      <c r="M774" s="78">
        <f t="shared" si="67"/>
        <v>0</v>
      </c>
      <c r="N774" s="147"/>
      <c r="O774" s="77"/>
      <c r="P774" s="60"/>
      <c r="Q774" s="60"/>
      <c r="R774" s="60"/>
      <c r="S774" s="60"/>
      <c r="T774" s="78">
        <f t="shared" si="68"/>
        <v>0</v>
      </c>
      <c r="U774" s="147"/>
      <c r="V774" s="77"/>
      <c r="W774" s="60"/>
      <c r="X774" s="60"/>
      <c r="Y774" s="60"/>
      <c r="Z774" s="60"/>
      <c r="AA774" s="78">
        <f t="shared" si="69"/>
        <v>0</v>
      </c>
      <c r="AB774" s="147"/>
      <c r="AC774" s="77"/>
      <c r="AD774" s="60"/>
      <c r="AE774" s="60"/>
      <c r="AF774" s="60"/>
      <c r="AG774" s="60"/>
      <c r="AH774" s="78">
        <f t="shared" si="70"/>
        <v>0</v>
      </c>
      <c r="AI774" s="147"/>
      <c r="AJ774" s="77"/>
      <c r="AK774" s="60"/>
      <c r="AL774" s="60"/>
      <c r="AM774" s="60"/>
      <c r="AN774" s="60"/>
      <c r="AO774" s="78">
        <f t="shared" si="71"/>
        <v>0</v>
      </c>
    </row>
    <row r="775" spans="1:41" x14ac:dyDescent="0.25">
      <c r="A775" s="70"/>
      <c r="B775" s="58"/>
      <c r="C775" s="58"/>
      <c r="D775" s="58"/>
      <c r="E775" s="58"/>
      <c r="F775" s="72">
        <f t="shared" si="66"/>
        <v>0</v>
      </c>
      <c r="G775" s="151"/>
      <c r="H775" s="77"/>
      <c r="I775" s="60"/>
      <c r="J775" s="60"/>
      <c r="K775" s="60"/>
      <c r="L775" s="60"/>
      <c r="M775" s="78">
        <f t="shared" si="67"/>
        <v>0</v>
      </c>
      <c r="N775" s="147"/>
      <c r="O775" s="77"/>
      <c r="P775" s="60"/>
      <c r="Q775" s="60"/>
      <c r="R775" s="60"/>
      <c r="S775" s="60"/>
      <c r="T775" s="78">
        <f t="shared" si="68"/>
        <v>0</v>
      </c>
      <c r="U775" s="147"/>
      <c r="V775" s="77"/>
      <c r="W775" s="60"/>
      <c r="X775" s="60"/>
      <c r="Y775" s="60"/>
      <c r="Z775" s="60"/>
      <c r="AA775" s="78">
        <f t="shared" si="69"/>
        <v>0</v>
      </c>
      <c r="AB775" s="147"/>
      <c r="AC775" s="77"/>
      <c r="AD775" s="60"/>
      <c r="AE775" s="60"/>
      <c r="AF775" s="60"/>
      <c r="AG775" s="60"/>
      <c r="AH775" s="78">
        <f t="shared" si="70"/>
        <v>0</v>
      </c>
      <c r="AI775" s="147"/>
      <c r="AJ775" s="77"/>
      <c r="AK775" s="60"/>
      <c r="AL775" s="60"/>
      <c r="AM775" s="60"/>
      <c r="AN775" s="60"/>
      <c r="AO775" s="78">
        <f t="shared" si="71"/>
        <v>0</v>
      </c>
    </row>
    <row r="776" spans="1:41" x14ac:dyDescent="0.25">
      <c r="A776" s="70"/>
      <c r="B776" s="58"/>
      <c r="C776" s="58"/>
      <c r="D776" s="58"/>
      <c r="E776" s="58"/>
      <c r="F776" s="72">
        <f t="shared" si="66"/>
        <v>0</v>
      </c>
      <c r="G776" s="151"/>
      <c r="H776" s="77"/>
      <c r="I776" s="60"/>
      <c r="J776" s="60"/>
      <c r="K776" s="60"/>
      <c r="L776" s="60"/>
      <c r="M776" s="78">
        <f t="shared" si="67"/>
        <v>0</v>
      </c>
      <c r="N776" s="147"/>
      <c r="O776" s="77"/>
      <c r="P776" s="60"/>
      <c r="Q776" s="60"/>
      <c r="R776" s="60"/>
      <c r="S776" s="60"/>
      <c r="T776" s="78">
        <f t="shared" si="68"/>
        <v>0</v>
      </c>
      <c r="U776" s="147"/>
      <c r="V776" s="77"/>
      <c r="W776" s="60"/>
      <c r="X776" s="60"/>
      <c r="Y776" s="60"/>
      <c r="Z776" s="60"/>
      <c r="AA776" s="78">
        <f t="shared" si="69"/>
        <v>0</v>
      </c>
      <c r="AB776" s="147"/>
      <c r="AC776" s="77"/>
      <c r="AD776" s="60"/>
      <c r="AE776" s="60"/>
      <c r="AF776" s="60"/>
      <c r="AG776" s="60"/>
      <c r="AH776" s="78">
        <f t="shared" si="70"/>
        <v>0</v>
      </c>
      <c r="AI776" s="147"/>
      <c r="AJ776" s="77"/>
      <c r="AK776" s="60"/>
      <c r="AL776" s="60"/>
      <c r="AM776" s="60"/>
      <c r="AN776" s="60"/>
      <c r="AO776" s="78">
        <f t="shared" si="71"/>
        <v>0</v>
      </c>
    </row>
    <row r="777" spans="1:41" x14ac:dyDescent="0.25">
      <c r="A777" s="70"/>
      <c r="B777" s="58"/>
      <c r="C777" s="58"/>
      <c r="D777" s="58"/>
      <c r="E777" s="58"/>
      <c r="F777" s="72">
        <f t="shared" si="66"/>
        <v>0</v>
      </c>
      <c r="G777" s="151"/>
      <c r="H777" s="77"/>
      <c r="I777" s="60"/>
      <c r="J777" s="60"/>
      <c r="K777" s="60"/>
      <c r="L777" s="60"/>
      <c r="M777" s="78">
        <f t="shared" si="67"/>
        <v>0</v>
      </c>
      <c r="N777" s="147"/>
      <c r="O777" s="77"/>
      <c r="P777" s="60"/>
      <c r="Q777" s="60"/>
      <c r="R777" s="60"/>
      <c r="S777" s="60"/>
      <c r="T777" s="78">
        <f t="shared" si="68"/>
        <v>0</v>
      </c>
      <c r="U777" s="147"/>
      <c r="V777" s="77"/>
      <c r="W777" s="60"/>
      <c r="X777" s="60"/>
      <c r="Y777" s="60"/>
      <c r="Z777" s="60"/>
      <c r="AA777" s="78">
        <f t="shared" si="69"/>
        <v>0</v>
      </c>
      <c r="AB777" s="147"/>
      <c r="AC777" s="77"/>
      <c r="AD777" s="60"/>
      <c r="AE777" s="60"/>
      <c r="AF777" s="60"/>
      <c r="AG777" s="60"/>
      <c r="AH777" s="78">
        <f t="shared" si="70"/>
        <v>0</v>
      </c>
      <c r="AI777" s="147"/>
      <c r="AJ777" s="77"/>
      <c r="AK777" s="60"/>
      <c r="AL777" s="60"/>
      <c r="AM777" s="60"/>
      <c r="AN777" s="60"/>
      <c r="AO777" s="78">
        <f t="shared" si="71"/>
        <v>0</v>
      </c>
    </row>
    <row r="778" spans="1:41" x14ac:dyDescent="0.25">
      <c r="A778" s="70"/>
      <c r="B778" s="58"/>
      <c r="C778" s="58"/>
      <c r="D778" s="58"/>
      <c r="E778" s="58"/>
      <c r="F778" s="72">
        <f t="shared" si="66"/>
        <v>0</v>
      </c>
      <c r="G778" s="151"/>
      <c r="H778" s="77"/>
      <c r="I778" s="60"/>
      <c r="J778" s="60"/>
      <c r="K778" s="60"/>
      <c r="L778" s="60"/>
      <c r="M778" s="78">
        <f t="shared" si="67"/>
        <v>0</v>
      </c>
      <c r="N778" s="147"/>
      <c r="O778" s="77"/>
      <c r="P778" s="60"/>
      <c r="Q778" s="60"/>
      <c r="R778" s="60"/>
      <c r="S778" s="60"/>
      <c r="T778" s="78">
        <f t="shared" si="68"/>
        <v>0</v>
      </c>
      <c r="U778" s="147"/>
      <c r="V778" s="77"/>
      <c r="W778" s="60"/>
      <c r="X778" s="60"/>
      <c r="Y778" s="60"/>
      <c r="Z778" s="60"/>
      <c r="AA778" s="78">
        <f t="shared" si="69"/>
        <v>0</v>
      </c>
      <c r="AB778" s="147"/>
      <c r="AC778" s="77"/>
      <c r="AD778" s="60"/>
      <c r="AE778" s="60"/>
      <c r="AF778" s="60"/>
      <c r="AG778" s="60"/>
      <c r="AH778" s="78">
        <f t="shared" si="70"/>
        <v>0</v>
      </c>
      <c r="AI778" s="147"/>
      <c r="AJ778" s="77"/>
      <c r="AK778" s="60"/>
      <c r="AL778" s="60"/>
      <c r="AM778" s="60"/>
      <c r="AN778" s="60"/>
      <c r="AO778" s="78">
        <f t="shared" si="71"/>
        <v>0</v>
      </c>
    </row>
    <row r="779" spans="1:41" x14ac:dyDescent="0.25">
      <c r="A779" s="70"/>
      <c r="B779" s="58"/>
      <c r="C779" s="58"/>
      <c r="D779" s="58"/>
      <c r="E779" s="58"/>
      <c r="F779" s="72">
        <f t="shared" si="66"/>
        <v>0</v>
      </c>
      <c r="G779" s="151"/>
      <c r="H779" s="77"/>
      <c r="I779" s="60"/>
      <c r="J779" s="60"/>
      <c r="K779" s="60"/>
      <c r="L779" s="60"/>
      <c r="M779" s="78">
        <f t="shared" si="67"/>
        <v>0</v>
      </c>
      <c r="N779" s="147"/>
      <c r="O779" s="77"/>
      <c r="P779" s="60"/>
      <c r="Q779" s="60"/>
      <c r="R779" s="60"/>
      <c r="S779" s="60"/>
      <c r="T779" s="78">
        <f t="shared" si="68"/>
        <v>0</v>
      </c>
      <c r="U779" s="147"/>
      <c r="V779" s="77"/>
      <c r="W779" s="60"/>
      <c r="X779" s="60"/>
      <c r="Y779" s="60"/>
      <c r="Z779" s="60"/>
      <c r="AA779" s="78">
        <f t="shared" si="69"/>
        <v>0</v>
      </c>
      <c r="AB779" s="147"/>
      <c r="AC779" s="77"/>
      <c r="AD779" s="60"/>
      <c r="AE779" s="60"/>
      <c r="AF779" s="60"/>
      <c r="AG779" s="60"/>
      <c r="AH779" s="78">
        <f t="shared" si="70"/>
        <v>0</v>
      </c>
      <c r="AI779" s="147"/>
      <c r="AJ779" s="77"/>
      <c r="AK779" s="60"/>
      <c r="AL779" s="60"/>
      <c r="AM779" s="60"/>
      <c r="AN779" s="60"/>
      <c r="AO779" s="78">
        <f t="shared" si="71"/>
        <v>0</v>
      </c>
    </row>
    <row r="780" spans="1:41" x14ac:dyDescent="0.25">
      <c r="A780" s="70"/>
      <c r="B780" s="58"/>
      <c r="C780" s="58"/>
      <c r="D780" s="58"/>
      <c r="E780" s="58"/>
      <c r="F780" s="72">
        <f t="shared" si="66"/>
        <v>0</v>
      </c>
      <c r="G780" s="151"/>
      <c r="H780" s="77"/>
      <c r="I780" s="60"/>
      <c r="J780" s="60"/>
      <c r="K780" s="60"/>
      <c r="L780" s="60"/>
      <c r="M780" s="78">
        <f t="shared" si="67"/>
        <v>0</v>
      </c>
      <c r="N780" s="147"/>
      <c r="O780" s="77"/>
      <c r="P780" s="60"/>
      <c r="Q780" s="60"/>
      <c r="R780" s="60"/>
      <c r="S780" s="60"/>
      <c r="T780" s="78">
        <f t="shared" si="68"/>
        <v>0</v>
      </c>
      <c r="U780" s="147"/>
      <c r="V780" s="77"/>
      <c r="W780" s="60"/>
      <c r="X780" s="60"/>
      <c r="Y780" s="60"/>
      <c r="Z780" s="60"/>
      <c r="AA780" s="78">
        <f t="shared" si="69"/>
        <v>0</v>
      </c>
      <c r="AB780" s="147"/>
      <c r="AC780" s="77"/>
      <c r="AD780" s="60"/>
      <c r="AE780" s="60"/>
      <c r="AF780" s="60"/>
      <c r="AG780" s="60"/>
      <c r="AH780" s="78">
        <f t="shared" si="70"/>
        <v>0</v>
      </c>
      <c r="AI780" s="147"/>
      <c r="AJ780" s="77"/>
      <c r="AK780" s="60"/>
      <c r="AL780" s="60"/>
      <c r="AM780" s="60"/>
      <c r="AN780" s="60"/>
      <c r="AO780" s="78">
        <f t="shared" si="71"/>
        <v>0</v>
      </c>
    </row>
    <row r="781" spans="1:41" x14ac:dyDescent="0.25">
      <c r="A781" s="70"/>
      <c r="B781" s="58"/>
      <c r="C781" s="58"/>
      <c r="D781" s="58"/>
      <c r="E781" s="58"/>
      <c r="F781" s="72">
        <f t="shared" ref="F781:F844" si="72">SUM(D781:E781)</f>
        <v>0</v>
      </c>
      <c r="G781" s="151"/>
      <c r="H781" s="77"/>
      <c r="I781" s="60"/>
      <c r="J781" s="60"/>
      <c r="K781" s="60"/>
      <c r="L781" s="60"/>
      <c r="M781" s="78">
        <f t="shared" ref="M781:M844" si="73">SUM(K781:L781)</f>
        <v>0</v>
      </c>
      <c r="N781" s="147"/>
      <c r="O781" s="77"/>
      <c r="P781" s="60"/>
      <c r="Q781" s="60"/>
      <c r="R781" s="60"/>
      <c r="S781" s="60"/>
      <c r="T781" s="78">
        <f t="shared" ref="T781:T844" si="74">SUM(R781:S781)</f>
        <v>0</v>
      </c>
      <c r="U781" s="147"/>
      <c r="V781" s="77"/>
      <c r="W781" s="60"/>
      <c r="X781" s="60"/>
      <c r="Y781" s="60"/>
      <c r="Z781" s="60"/>
      <c r="AA781" s="78">
        <f t="shared" ref="AA781:AA844" si="75">SUM(Y781:Z781)</f>
        <v>0</v>
      </c>
      <c r="AB781" s="147"/>
      <c r="AC781" s="77"/>
      <c r="AD781" s="60"/>
      <c r="AE781" s="60"/>
      <c r="AF781" s="60"/>
      <c r="AG781" s="60"/>
      <c r="AH781" s="78">
        <f t="shared" ref="AH781:AH844" si="76">SUM(AF781:AG781)</f>
        <v>0</v>
      </c>
      <c r="AI781" s="147"/>
      <c r="AJ781" s="77"/>
      <c r="AK781" s="60"/>
      <c r="AL781" s="60"/>
      <c r="AM781" s="60"/>
      <c r="AN781" s="60"/>
      <c r="AO781" s="78">
        <f t="shared" ref="AO781:AO844" si="77">SUM(AM781:AN781)</f>
        <v>0</v>
      </c>
    </row>
    <row r="782" spans="1:41" x14ac:dyDescent="0.25">
      <c r="A782" s="70"/>
      <c r="B782" s="58"/>
      <c r="C782" s="58"/>
      <c r="D782" s="58"/>
      <c r="E782" s="58"/>
      <c r="F782" s="72">
        <f t="shared" si="72"/>
        <v>0</v>
      </c>
      <c r="G782" s="151"/>
      <c r="H782" s="77"/>
      <c r="I782" s="60"/>
      <c r="J782" s="60"/>
      <c r="K782" s="60"/>
      <c r="L782" s="60"/>
      <c r="M782" s="78">
        <f t="shared" si="73"/>
        <v>0</v>
      </c>
      <c r="N782" s="147"/>
      <c r="O782" s="77"/>
      <c r="P782" s="60"/>
      <c r="Q782" s="60"/>
      <c r="R782" s="60"/>
      <c r="S782" s="60"/>
      <c r="T782" s="78">
        <f t="shared" si="74"/>
        <v>0</v>
      </c>
      <c r="U782" s="147"/>
      <c r="V782" s="77"/>
      <c r="W782" s="60"/>
      <c r="X782" s="60"/>
      <c r="Y782" s="60"/>
      <c r="Z782" s="60"/>
      <c r="AA782" s="78">
        <f t="shared" si="75"/>
        <v>0</v>
      </c>
      <c r="AB782" s="147"/>
      <c r="AC782" s="77"/>
      <c r="AD782" s="60"/>
      <c r="AE782" s="60"/>
      <c r="AF782" s="60"/>
      <c r="AG782" s="60"/>
      <c r="AH782" s="78">
        <f t="shared" si="76"/>
        <v>0</v>
      </c>
      <c r="AI782" s="147"/>
      <c r="AJ782" s="77"/>
      <c r="AK782" s="60"/>
      <c r="AL782" s="60"/>
      <c r="AM782" s="60"/>
      <c r="AN782" s="60"/>
      <c r="AO782" s="78">
        <f t="shared" si="77"/>
        <v>0</v>
      </c>
    </row>
    <row r="783" spans="1:41" x14ac:dyDescent="0.25">
      <c r="A783" s="70"/>
      <c r="B783" s="58"/>
      <c r="C783" s="58"/>
      <c r="D783" s="58"/>
      <c r="E783" s="58"/>
      <c r="F783" s="72">
        <f t="shared" si="72"/>
        <v>0</v>
      </c>
      <c r="G783" s="151"/>
      <c r="H783" s="77"/>
      <c r="I783" s="60"/>
      <c r="J783" s="60"/>
      <c r="K783" s="60"/>
      <c r="L783" s="60"/>
      <c r="M783" s="78">
        <f t="shared" si="73"/>
        <v>0</v>
      </c>
      <c r="N783" s="147"/>
      <c r="O783" s="77"/>
      <c r="P783" s="60"/>
      <c r="Q783" s="60"/>
      <c r="R783" s="60"/>
      <c r="S783" s="60"/>
      <c r="T783" s="78">
        <f t="shared" si="74"/>
        <v>0</v>
      </c>
      <c r="U783" s="147"/>
      <c r="V783" s="77"/>
      <c r="W783" s="60"/>
      <c r="X783" s="60"/>
      <c r="Y783" s="60"/>
      <c r="Z783" s="60"/>
      <c r="AA783" s="78">
        <f t="shared" si="75"/>
        <v>0</v>
      </c>
      <c r="AB783" s="147"/>
      <c r="AC783" s="77"/>
      <c r="AD783" s="60"/>
      <c r="AE783" s="60"/>
      <c r="AF783" s="60"/>
      <c r="AG783" s="60"/>
      <c r="AH783" s="78">
        <f t="shared" si="76"/>
        <v>0</v>
      </c>
      <c r="AI783" s="147"/>
      <c r="AJ783" s="77"/>
      <c r="AK783" s="60"/>
      <c r="AL783" s="60"/>
      <c r="AM783" s="60"/>
      <c r="AN783" s="60"/>
      <c r="AO783" s="78">
        <f t="shared" si="77"/>
        <v>0</v>
      </c>
    </row>
    <row r="784" spans="1:41" x14ac:dyDescent="0.25">
      <c r="A784" s="70"/>
      <c r="B784" s="58"/>
      <c r="C784" s="58"/>
      <c r="D784" s="58"/>
      <c r="E784" s="58"/>
      <c r="F784" s="72">
        <f t="shared" si="72"/>
        <v>0</v>
      </c>
      <c r="G784" s="151"/>
      <c r="H784" s="77"/>
      <c r="I784" s="60"/>
      <c r="J784" s="60"/>
      <c r="K784" s="60"/>
      <c r="L784" s="60"/>
      <c r="M784" s="78">
        <f t="shared" si="73"/>
        <v>0</v>
      </c>
      <c r="N784" s="147"/>
      <c r="O784" s="77"/>
      <c r="P784" s="60"/>
      <c r="Q784" s="60"/>
      <c r="R784" s="60"/>
      <c r="S784" s="60"/>
      <c r="T784" s="78">
        <f t="shared" si="74"/>
        <v>0</v>
      </c>
      <c r="U784" s="147"/>
      <c r="V784" s="77"/>
      <c r="W784" s="60"/>
      <c r="X784" s="60"/>
      <c r="Y784" s="60"/>
      <c r="Z784" s="60"/>
      <c r="AA784" s="78">
        <f t="shared" si="75"/>
        <v>0</v>
      </c>
      <c r="AB784" s="147"/>
      <c r="AC784" s="77"/>
      <c r="AD784" s="60"/>
      <c r="AE784" s="60"/>
      <c r="AF784" s="60"/>
      <c r="AG784" s="60"/>
      <c r="AH784" s="78">
        <f t="shared" si="76"/>
        <v>0</v>
      </c>
      <c r="AI784" s="147"/>
      <c r="AJ784" s="77"/>
      <c r="AK784" s="60"/>
      <c r="AL784" s="60"/>
      <c r="AM784" s="60"/>
      <c r="AN784" s="60"/>
      <c r="AO784" s="78">
        <f t="shared" si="77"/>
        <v>0</v>
      </c>
    </row>
    <row r="785" spans="1:41" x14ac:dyDescent="0.25">
      <c r="A785" s="70"/>
      <c r="B785" s="58"/>
      <c r="C785" s="58"/>
      <c r="D785" s="58"/>
      <c r="E785" s="58"/>
      <c r="F785" s="72">
        <f t="shared" si="72"/>
        <v>0</v>
      </c>
      <c r="G785" s="151"/>
      <c r="H785" s="77"/>
      <c r="I785" s="60"/>
      <c r="J785" s="60"/>
      <c r="K785" s="60"/>
      <c r="L785" s="60"/>
      <c r="M785" s="78">
        <f t="shared" si="73"/>
        <v>0</v>
      </c>
      <c r="N785" s="147"/>
      <c r="O785" s="77"/>
      <c r="P785" s="60"/>
      <c r="Q785" s="60"/>
      <c r="R785" s="60"/>
      <c r="S785" s="60"/>
      <c r="T785" s="78">
        <f t="shared" si="74"/>
        <v>0</v>
      </c>
      <c r="U785" s="147"/>
      <c r="V785" s="77"/>
      <c r="W785" s="60"/>
      <c r="X785" s="60"/>
      <c r="Y785" s="60"/>
      <c r="Z785" s="60"/>
      <c r="AA785" s="78">
        <f t="shared" si="75"/>
        <v>0</v>
      </c>
      <c r="AB785" s="147"/>
      <c r="AC785" s="77"/>
      <c r="AD785" s="60"/>
      <c r="AE785" s="60"/>
      <c r="AF785" s="60"/>
      <c r="AG785" s="60"/>
      <c r="AH785" s="78">
        <f t="shared" si="76"/>
        <v>0</v>
      </c>
      <c r="AI785" s="147"/>
      <c r="AJ785" s="77"/>
      <c r="AK785" s="60"/>
      <c r="AL785" s="60"/>
      <c r="AM785" s="60"/>
      <c r="AN785" s="60"/>
      <c r="AO785" s="78">
        <f t="shared" si="77"/>
        <v>0</v>
      </c>
    </row>
    <row r="786" spans="1:41" x14ac:dyDescent="0.25">
      <c r="A786" s="70"/>
      <c r="B786" s="58"/>
      <c r="C786" s="58"/>
      <c r="D786" s="58"/>
      <c r="E786" s="58"/>
      <c r="F786" s="72">
        <f t="shared" si="72"/>
        <v>0</v>
      </c>
      <c r="G786" s="151"/>
      <c r="H786" s="77"/>
      <c r="I786" s="60"/>
      <c r="J786" s="60"/>
      <c r="K786" s="60"/>
      <c r="L786" s="60"/>
      <c r="M786" s="78">
        <f t="shared" si="73"/>
        <v>0</v>
      </c>
      <c r="N786" s="147"/>
      <c r="O786" s="77"/>
      <c r="P786" s="60"/>
      <c r="Q786" s="60"/>
      <c r="R786" s="60"/>
      <c r="S786" s="60"/>
      <c r="T786" s="78">
        <f t="shared" si="74"/>
        <v>0</v>
      </c>
      <c r="U786" s="147"/>
      <c r="V786" s="77"/>
      <c r="W786" s="60"/>
      <c r="X786" s="60"/>
      <c r="Y786" s="60"/>
      <c r="Z786" s="60"/>
      <c r="AA786" s="78">
        <f t="shared" si="75"/>
        <v>0</v>
      </c>
      <c r="AB786" s="147"/>
      <c r="AC786" s="77"/>
      <c r="AD786" s="60"/>
      <c r="AE786" s="60"/>
      <c r="AF786" s="60"/>
      <c r="AG786" s="60"/>
      <c r="AH786" s="78">
        <f t="shared" si="76"/>
        <v>0</v>
      </c>
      <c r="AI786" s="147"/>
      <c r="AJ786" s="77"/>
      <c r="AK786" s="60"/>
      <c r="AL786" s="60"/>
      <c r="AM786" s="60"/>
      <c r="AN786" s="60"/>
      <c r="AO786" s="78">
        <f t="shared" si="77"/>
        <v>0</v>
      </c>
    </row>
    <row r="787" spans="1:41" x14ac:dyDescent="0.25">
      <c r="A787" s="70"/>
      <c r="B787" s="58"/>
      <c r="C787" s="58"/>
      <c r="D787" s="58"/>
      <c r="E787" s="58"/>
      <c r="F787" s="72">
        <f t="shared" si="72"/>
        <v>0</v>
      </c>
      <c r="G787" s="151"/>
      <c r="H787" s="77"/>
      <c r="I787" s="60"/>
      <c r="J787" s="60"/>
      <c r="K787" s="60"/>
      <c r="L787" s="60"/>
      <c r="M787" s="78">
        <f t="shared" si="73"/>
        <v>0</v>
      </c>
      <c r="N787" s="147"/>
      <c r="O787" s="77"/>
      <c r="P787" s="60"/>
      <c r="Q787" s="60"/>
      <c r="R787" s="60"/>
      <c r="S787" s="60"/>
      <c r="T787" s="78">
        <f t="shared" si="74"/>
        <v>0</v>
      </c>
      <c r="U787" s="147"/>
      <c r="V787" s="77"/>
      <c r="W787" s="60"/>
      <c r="X787" s="60"/>
      <c r="Y787" s="60"/>
      <c r="Z787" s="60"/>
      <c r="AA787" s="78">
        <f t="shared" si="75"/>
        <v>0</v>
      </c>
      <c r="AB787" s="147"/>
      <c r="AC787" s="77"/>
      <c r="AD787" s="60"/>
      <c r="AE787" s="60"/>
      <c r="AF787" s="60"/>
      <c r="AG787" s="60"/>
      <c r="AH787" s="78">
        <f t="shared" si="76"/>
        <v>0</v>
      </c>
      <c r="AI787" s="147"/>
      <c r="AJ787" s="77"/>
      <c r="AK787" s="60"/>
      <c r="AL787" s="60"/>
      <c r="AM787" s="60"/>
      <c r="AN787" s="60"/>
      <c r="AO787" s="78">
        <f t="shared" si="77"/>
        <v>0</v>
      </c>
    </row>
    <row r="788" spans="1:41" x14ac:dyDescent="0.25">
      <c r="A788" s="70"/>
      <c r="B788" s="58"/>
      <c r="C788" s="58"/>
      <c r="D788" s="58"/>
      <c r="E788" s="58"/>
      <c r="F788" s="72">
        <f t="shared" si="72"/>
        <v>0</v>
      </c>
      <c r="G788" s="151"/>
      <c r="H788" s="77"/>
      <c r="I788" s="60"/>
      <c r="J788" s="60"/>
      <c r="K788" s="60"/>
      <c r="L788" s="60"/>
      <c r="M788" s="78">
        <f t="shared" si="73"/>
        <v>0</v>
      </c>
      <c r="N788" s="147"/>
      <c r="O788" s="77"/>
      <c r="P788" s="60"/>
      <c r="Q788" s="60"/>
      <c r="R788" s="60"/>
      <c r="S788" s="60"/>
      <c r="T788" s="78">
        <f t="shared" si="74"/>
        <v>0</v>
      </c>
      <c r="U788" s="147"/>
      <c r="V788" s="77"/>
      <c r="W788" s="60"/>
      <c r="X788" s="60"/>
      <c r="Y788" s="60"/>
      <c r="Z788" s="60"/>
      <c r="AA788" s="78">
        <f t="shared" si="75"/>
        <v>0</v>
      </c>
      <c r="AB788" s="147"/>
      <c r="AC788" s="77"/>
      <c r="AD788" s="60"/>
      <c r="AE788" s="60"/>
      <c r="AF788" s="60"/>
      <c r="AG788" s="60"/>
      <c r="AH788" s="78">
        <f t="shared" si="76"/>
        <v>0</v>
      </c>
      <c r="AI788" s="147"/>
      <c r="AJ788" s="77"/>
      <c r="AK788" s="60"/>
      <c r="AL788" s="60"/>
      <c r="AM788" s="60"/>
      <c r="AN788" s="60"/>
      <c r="AO788" s="78">
        <f t="shared" si="77"/>
        <v>0</v>
      </c>
    </row>
    <row r="789" spans="1:41" x14ac:dyDescent="0.25">
      <c r="A789" s="70"/>
      <c r="B789" s="58"/>
      <c r="C789" s="58"/>
      <c r="D789" s="58"/>
      <c r="E789" s="58"/>
      <c r="F789" s="72">
        <f t="shared" si="72"/>
        <v>0</v>
      </c>
      <c r="G789" s="151"/>
      <c r="H789" s="77"/>
      <c r="I789" s="60"/>
      <c r="J789" s="60"/>
      <c r="K789" s="60"/>
      <c r="L789" s="60"/>
      <c r="M789" s="78">
        <f t="shared" si="73"/>
        <v>0</v>
      </c>
      <c r="N789" s="147"/>
      <c r="O789" s="77"/>
      <c r="P789" s="60"/>
      <c r="Q789" s="60"/>
      <c r="R789" s="60"/>
      <c r="S789" s="60"/>
      <c r="T789" s="78">
        <f t="shared" si="74"/>
        <v>0</v>
      </c>
      <c r="U789" s="147"/>
      <c r="V789" s="77"/>
      <c r="W789" s="60"/>
      <c r="X789" s="60"/>
      <c r="Y789" s="60"/>
      <c r="Z789" s="60"/>
      <c r="AA789" s="78">
        <f t="shared" si="75"/>
        <v>0</v>
      </c>
      <c r="AB789" s="147"/>
      <c r="AC789" s="77"/>
      <c r="AD789" s="60"/>
      <c r="AE789" s="60"/>
      <c r="AF789" s="60"/>
      <c r="AG789" s="60"/>
      <c r="AH789" s="78">
        <f t="shared" si="76"/>
        <v>0</v>
      </c>
      <c r="AI789" s="147"/>
      <c r="AJ789" s="77"/>
      <c r="AK789" s="60"/>
      <c r="AL789" s="60"/>
      <c r="AM789" s="60"/>
      <c r="AN789" s="60"/>
      <c r="AO789" s="78">
        <f t="shared" si="77"/>
        <v>0</v>
      </c>
    </row>
    <row r="790" spans="1:41" x14ac:dyDescent="0.25">
      <c r="A790" s="70"/>
      <c r="B790" s="58"/>
      <c r="C790" s="58"/>
      <c r="D790" s="58"/>
      <c r="E790" s="58"/>
      <c r="F790" s="72">
        <f t="shared" si="72"/>
        <v>0</v>
      </c>
      <c r="G790" s="151"/>
      <c r="H790" s="77"/>
      <c r="I790" s="60"/>
      <c r="J790" s="60"/>
      <c r="K790" s="60"/>
      <c r="L790" s="60"/>
      <c r="M790" s="78">
        <f t="shared" si="73"/>
        <v>0</v>
      </c>
      <c r="N790" s="147"/>
      <c r="O790" s="77"/>
      <c r="P790" s="60"/>
      <c r="Q790" s="60"/>
      <c r="R790" s="60"/>
      <c r="S790" s="60"/>
      <c r="T790" s="78">
        <f t="shared" si="74"/>
        <v>0</v>
      </c>
      <c r="U790" s="147"/>
      <c r="V790" s="77"/>
      <c r="W790" s="60"/>
      <c r="X790" s="60"/>
      <c r="Y790" s="60"/>
      <c r="Z790" s="60"/>
      <c r="AA790" s="78">
        <f t="shared" si="75"/>
        <v>0</v>
      </c>
      <c r="AB790" s="147"/>
      <c r="AC790" s="77"/>
      <c r="AD790" s="60"/>
      <c r="AE790" s="60"/>
      <c r="AF790" s="60"/>
      <c r="AG790" s="60"/>
      <c r="AH790" s="78">
        <f t="shared" si="76"/>
        <v>0</v>
      </c>
      <c r="AI790" s="147"/>
      <c r="AJ790" s="77"/>
      <c r="AK790" s="60"/>
      <c r="AL790" s="60"/>
      <c r="AM790" s="60"/>
      <c r="AN790" s="60"/>
      <c r="AO790" s="78">
        <f t="shared" si="77"/>
        <v>0</v>
      </c>
    </row>
    <row r="791" spans="1:41" x14ac:dyDescent="0.25">
      <c r="A791" s="70"/>
      <c r="B791" s="58"/>
      <c r="C791" s="58"/>
      <c r="D791" s="58"/>
      <c r="E791" s="58"/>
      <c r="F791" s="72">
        <f t="shared" si="72"/>
        <v>0</v>
      </c>
      <c r="G791" s="151"/>
      <c r="H791" s="77"/>
      <c r="I791" s="60"/>
      <c r="J791" s="60"/>
      <c r="K791" s="60"/>
      <c r="L791" s="60"/>
      <c r="M791" s="78">
        <f t="shared" si="73"/>
        <v>0</v>
      </c>
      <c r="N791" s="147"/>
      <c r="O791" s="77"/>
      <c r="P791" s="60"/>
      <c r="Q791" s="60"/>
      <c r="R791" s="60"/>
      <c r="S791" s="60"/>
      <c r="T791" s="78">
        <f t="shared" si="74"/>
        <v>0</v>
      </c>
      <c r="U791" s="147"/>
      <c r="V791" s="77"/>
      <c r="W791" s="60"/>
      <c r="X791" s="60"/>
      <c r="Y791" s="60"/>
      <c r="Z791" s="60"/>
      <c r="AA791" s="78">
        <f t="shared" si="75"/>
        <v>0</v>
      </c>
      <c r="AB791" s="147"/>
      <c r="AC791" s="77"/>
      <c r="AD791" s="60"/>
      <c r="AE791" s="60"/>
      <c r="AF791" s="60"/>
      <c r="AG791" s="60"/>
      <c r="AH791" s="78">
        <f t="shared" si="76"/>
        <v>0</v>
      </c>
      <c r="AI791" s="147"/>
      <c r="AJ791" s="77"/>
      <c r="AK791" s="60"/>
      <c r="AL791" s="60"/>
      <c r="AM791" s="60"/>
      <c r="AN791" s="60"/>
      <c r="AO791" s="78">
        <f t="shared" si="77"/>
        <v>0</v>
      </c>
    </row>
    <row r="792" spans="1:41" x14ac:dyDescent="0.25">
      <c r="A792" s="70"/>
      <c r="B792" s="58"/>
      <c r="C792" s="58"/>
      <c r="D792" s="58"/>
      <c r="E792" s="58"/>
      <c r="F792" s="72">
        <f t="shared" si="72"/>
        <v>0</v>
      </c>
      <c r="G792" s="151"/>
      <c r="H792" s="77"/>
      <c r="I792" s="60"/>
      <c r="J792" s="60"/>
      <c r="K792" s="60"/>
      <c r="L792" s="60"/>
      <c r="M792" s="78">
        <f t="shared" si="73"/>
        <v>0</v>
      </c>
      <c r="N792" s="147"/>
      <c r="O792" s="77"/>
      <c r="P792" s="60"/>
      <c r="Q792" s="60"/>
      <c r="R792" s="60"/>
      <c r="S792" s="60"/>
      <c r="T792" s="78">
        <f t="shared" si="74"/>
        <v>0</v>
      </c>
      <c r="U792" s="147"/>
      <c r="V792" s="77"/>
      <c r="W792" s="60"/>
      <c r="X792" s="60"/>
      <c r="Y792" s="60"/>
      <c r="Z792" s="60"/>
      <c r="AA792" s="78">
        <f t="shared" si="75"/>
        <v>0</v>
      </c>
      <c r="AB792" s="147"/>
      <c r="AC792" s="77"/>
      <c r="AD792" s="60"/>
      <c r="AE792" s="60"/>
      <c r="AF792" s="60"/>
      <c r="AG792" s="60"/>
      <c r="AH792" s="78">
        <f t="shared" si="76"/>
        <v>0</v>
      </c>
      <c r="AI792" s="147"/>
      <c r="AJ792" s="77"/>
      <c r="AK792" s="60"/>
      <c r="AL792" s="60"/>
      <c r="AM792" s="60"/>
      <c r="AN792" s="60"/>
      <c r="AO792" s="78">
        <f t="shared" si="77"/>
        <v>0</v>
      </c>
    </row>
    <row r="793" spans="1:41" x14ac:dyDescent="0.25">
      <c r="A793" s="70"/>
      <c r="B793" s="58"/>
      <c r="C793" s="58"/>
      <c r="D793" s="58"/>
      <c r="E793" s="58"/>
      <c r="F793" s="72">
        <f t="shared" si="72"/>
        <v>0</v>
      </c>
      <c r="G793" s="151"/>
      <c r="H793" s="77"/>
      <c r="I793" s="60"/>
      <c r="J793" s="60"/>
      <c r="K793" s="60"/>
      <c r="L793" s="60"/>
      <c r="M793" s="78">
        <f t="shared" si="73"/>
        <v>0</v>
      </c>
      <c r="N793" s="147"/>
      <c r="O793" s="77"/>
      <c r="P793" s="60"/>
      <c r="Q793" s="60"/>
      <c r="R793" s="60"/>
      <c r="S793" s="60"/>
      <c r="T793" s="78">
        <f t="shared" si="74"/>
        <v>0</v>
      </c>
      <c r="U793" s="147"/>
      <c r="V793" s="77"/>
      <c r="W793" s="60"/>
      <c r="X793" s="60"/>
      <c r="Y793" s="60"/>
      <c r="Z793" s="60"/>
      <c r="AA793" s="78">
        <f t="shared" si="75"/>
        <v>0</v>
      </c>
      <c r="AB793" s="147"/>
      <c r="AC793" s="77"/>
      <c r="AD793" s="60"/>
      <c r="AE793" s="60"/>
      <c r="AF793" s="60"/>
      <c r="AG793" s="60"/>
      <c r="AH793" s="78">
        <f t="shared" si="76"/>
        <v>0</v>
      </c>
      <c r="AI793" s="147"/>
      <c r="AJ793" s="77"/>
      <c r="AK793" s="60"/>
      <c r="AL793" s="60"/>
      <c r="AM793" s="60"/>
      <c r="AN793" s="60"/>
      <c r="AO793" s="78">
        <f t="shared" si="77"/>
        <v>0</v>
      </c>
    </row>
    <row r="794" spans="1:41" x14ac:dyDescent="0.25">
      <c r="A794" s="70"/>
      <c r="B794" s="58"/>
      <c r="C794" s="58"/>
      <c r="D794" s="58"/>
      <c r="E794" s="58"/>
      <c r="F794" s="72">
        <f t="shared" si="72"/>
        <v>0</v>
      </c>
      <c r="G794" s="151"/>
      <c r="H794" s="77"/>
      <c r="I794" s="60"/>
      <c r="J794" s="60"/>
      <c r="K794" s="60"/>
      <c r="L794" s="60"/>
      <c r="M794" s="78">
        <f t="shared" si="73"/>
        <v>0</v>
      </c>
      <c r="N794" s="147"/>
      <c r="O794" s="77"/>
      <c r="P794" s="60"/>
      <c r="Q794" s="60"/>
      <c r="R794" s="60"/>
      <c r="S794" s="60"/>
      <c r="T794" s="78">
        <f t="shared" si="74"/>
        <v>0</v>
      </c>
      <c r="U794" s="147"/>
      <c r="V794" s="77"/>
      <c r="W794" s="60"/>
      <c r="X794" s="60"/>
      <c r="Y794" s="60"/>
      <c r="Z794" s="60"/>
      <c r="AA794" s="78">
        <f t="shared" si="75"/>
        <v>0</v>
      </c>
      <c r="AB794" s="147"/>
      <c r="AC794" s="77"/>
      <c r="AD794" s="60"/>
      <c r="AE794" s="60"/>
      <c r="AF794" s="60"/>
      <c r="AG794" s="60"/>
      <c r="AH794" s="78">
        <f t="shared" si="76"/>
        <v>0</v>
      </c>
      <c r="AI794" s="147"/>
      <c r="AJ794" s="77"/>
      <c r="AK794" s="60"/>
      <c r="AL794" s="60"/>
      <c r="AM794" s="60"/>
      <c r="AN794" s="60"/>
      <c r="AO794" s="78">
        <f t="shared" si="77"/>
        <v>0</v>
      </c>
    </row>
    <row r="795" spans="1:41" x14ac:dyDescent="0.25">
      <c r="A795" s="70"/>
      <c r="B795" s="58"/>
      <c r="C795" s="58"/>
      <c r="D795" s="58"/>
      <c r="E795" s="58"/>
      <c r="F795" s="72">
        <f t="shared" si="72"/>
        <v>0</v>
      </c>
      <c r="G795" s="151"/>
      <c r="H795" s="77"/>
      <c r="I795" s="60"/>
      <c r="J795" s="60"/>
      <c r="K795" s="60"/>
      <c r="L795" s="60"/>
      <c r="M795" s="78">
        <f t="shared" si="73"/>
        <v>0</v>
      </c>
      <c r="N795" s="147"/>
      <c r="O795" s="77"/>
      <c r="P795" s="60"/>
      <c r="Q795" s="60"/>
      <c r="R795" s="60"/>
      <c r="S795" s="60"/>
      <c r="T795" s="78">
        <f t="shared" si="74"/>
        <v>0</v>
      </c>
      <c r="U795" s="147"/>
      <c r="V795" s="77"/>
      <c r="W795" s="60"/>
      <c r="X795" s="60"/>
      <c r="Y795" s="60"/>
      <c r="Z795" s="60"/>
      <c r="AA795" s="78">
        <f t="shared" si="75"/>
        <v>0</v>
      </c>
      <c r="AB795" s="147"/>
      <c r="AC795" s="77"/>
      <c r="AD795" s="60"/>
      <c r="AE795" s="60"/>
      <c r="AF795" s="60"/>
      <c r="AG795" s="60"/>
      <c r="AH795" s="78">
        <f t="shared" si="76"/>
        <v>0</v>
      </c>
      <c r="AI795" s="147"/>
      <c r="AJ795" s="77"/>
      <c r="AK795" s="60"/>
      <c r="AL795" s="60"/>
      <c r="AM795" s="60"/>
      <c r="AN795" s="60"/>
      <c r="AO795" s="78">
        <f t="shared" si="77"/>
        <v>0</v>
      </c>
    </row>
    <row r="796" spans="1:41" x14ac:dyDescent="0.25">
      <c r="A796" s="70"/>
      <c r="B796" s="58"/>
      <c r="C796" s="58"/>
      <c r="D796" s="58"/>
      <c r="E796" s="58"/>
      <c r="F796" s="72">
        <f t="shared" si="72"/>
        <v>0</v>
      </c>
      <c r="G796" s="151"/>
      <c r="H796" s="77"/>
      <c r="I796" s="60"/>
      <c r="J796" s="60"/>
      <c r="K796" s="60"/>
      <c r="L796" s="60"/>
      <c r="M796" s="78">
        <f t="shared" si="73"/>
        <v>0</v>
      </c>
      <c r="N796" s="147"/>
      <c r="O796" s="77"/>
      <c r="P796" s="60"/>
      <c r="Q796" s="60"/>
      <c r="R796" s="60"/>
      <c r="S796" s="60"/>
      <c r="T796" s="78">
        <f t="shared" si="74"/>
        <v>0</v>
      </c>
      <c r="U796" s="147"/>
      <c r="V796" s="77"/>
      <c r="W796" s="60"/>
      <c r="X796" s="60"/>
      <c r="Y796" s="60"/>
      <c r="Z796" s="60"/>
      <c r="AA796" s="78">
        <f t="shared" si="75"/>
        <v>0</v>
      </c>
      <c r="AB796" s="147"/>
      <c r="AC796" s="77"/>
      <c r="AD796" s="60"/>
      <c r="AE796" s="60"/>
      <c r="AF796" s="60"/>
      <c r="AG796" s="60"/>
      <c r="AH796" s="78">
        <f t="shared" si="76"/>
        <v>0</v>
      </c>
      <c r="AI796" s="147"/>
      <c r="AJ796" s="77"/>
      <c r="AK796" s="60"/>
      <c r="AL796" s="60"/>
      <c r="AM796" s="60"/>
      <c r="AN796" s="60"/>
      <c r="AO796" s="78">
        <f t="shared" si="77"/>
        <v>0</v>
      </c>
    </row>
    <row r="797" spans="1:41" x14ac:dyDescent="0.25">
      <c r="A797" s="70"/>
      <c r="B797" s="58"/>
      <c r="C797" s="58"/>
      <c r="D797" s="58"/>
      <c r="E797" s="58"/>
      <c r="F797" s="72">
        <f t="shared" si="72"/>
        <v>0</v>
      </c>
      <c r="G797" s="151"/>
      <c r="H797" s="77"/>
      <c r="I797" s="60"/>
      <c r="J797" s="60"/>
      <c r="K797" s="60"/>
      <c r="L797" s="60"/>
      <c r="M797" s="78">
        <f t="shared" si="73"/>
        <v>0</v>
      </c>
      <c r="N797" s="147"/>
      <c r="O797" s="77"/>
      <c r="P797" s="60"/>
      <c r="Q797" s="60"/>
      <c r="R797" s="60"/>
      <c r="S797" s="60"/>
      <c r="T797" s="78">
        <f t="shared" si="74"/>
        <v>0</v>
      </c>
      <c r="U797" s="147"/>
      <c r="V797" s="77"/>
      <c r="W797" s="60"/>
      <c r="X797" s="60"/>
      <c r="Y797" s="60"/>
      <c r="Z797" s="60"/>
      <c r="AA797" s="78">
        <f t="shared" si="75"/>
        <v>0</v>
      </c>
      <c r="AB797" s="147"/>
      <c r="AC797" s="77"/>
      <c r="AD797" s="60"/>
      <c r="AE797" s="60"/>
      <c r="AF797" s="60"/>
      <c r="AG797" s="60"/>
      <c r="AH797" s="78">
        <f t="shared" si="76"/>
        <v>0</v>
      </c>
      <c r="AI797" s="147"/>
      <c r="AJ797" s="77"/>
      <c r="AK797" s="60"/>
      <c r="AL797" s="60"/>
      <c r="AM797" s="60"/>
      <c r="AN797" s="60"/>
      <c r="AO797" s="78">
        <f t="shared" si="77"/>
        <v>0</v>
      </c>
    </row>
    <row r="798" spans="1:41" x14ac:dyDescent="0.25">
      <c r="A798" s="70"/>
      <c r="B798" s="58"/>
      <c r="C798" s="58"/>
      <c r="D798" s="58"/>
      <c r="E798" s="58"/>
      <c r="F798" s="72">
        <f t="shared" si="72"/>
        <v>0</v>
      </c>
      <c r="G798" s="151"/>
      <c r="H798" s="77"/>
      <c r="I798" s="60"/>
      <c r="J798" s="60"/>
      <c r="K798" s="60"/>
      <c r="L798" s="60"/>
      <c r="M798" s="78">
        <f t="shared" si="73"/>
        <v>0</v>
      </c>
      <c r="N798" s="147"/>
      <c r="O798" s="77"/>
      <c r="P798" s="60"/>
      <c r="Q798" s="60"/>
      <c r="R798" s="60"/>
      <c r="S798" s="60"/>
      <c r="T798" s="78">
        <f t="shared" si="74"/>
        <v>0</v>
      </c>
      <c r="U798" s="147"/>
      <c r="V798" s="77"/>
      <c r="W798" s="60"/>
      <c r="X798" s="60"/>
      <c r="Y798" s="60"/>
      <c r="Z798" s="60"/>
      <c r="AA798" s="78">
        <f t="shared" si="75"/>
        <v>0</v>
      </c>
      <c r="AB798" s="147"/>
      <c r="AC798" s="77"/>
      <c r="AD798" s="60"/>
      <c r="AE798" s="60"/>
      <c r="AF798" s="60"/>
      <c r="AG798" s="60"/>
      <c r="AH798" s="78">
        <f t="shared" si="76"/>
        <v>0</v>
      </c>
      <c r="AI798" s="147"/>
      <c r="AJ798" s="77"/>
      <c r="AK798" s="60"/>
      <c r="AL798" s="60"/>
      <c r="AM798" s="60"/>
      <c r="AN798" s="60"/>
      <c r="AO798" s="78">
        <f t="shared" si="77"/>
        <v>0</v>
      </c>
    </row>
    <row r="799" spans="1:41" x14ac:dyDescent="0.25">
      <c r="A799" s="70"/>
      <c r="B799" s="58"/>
      <c r="C799" s="58"/>
      <c r="D799" s="58"/>
      <c r="E799" s="58"/>
      <c r="F799" s="72">
        <f t="shared" si="72"/>
        <v>0</v>
      </c>
      <c r="G799" s="151"/>
      <c r="H799" s="77"/>
      <c r="I799" s="60"/>
      <c r="J799" s="60"/>
      <c r="K799" s="60"/>
      <c r="L799" s="60"/>
      <c r="M799" s="78">
        <f t="shared" si="73"/>
        <v>0</v>
      </c>
      <c r="N799" s="147"/>
      <c r="O799" s="77"/>
      <c r="P799" s="60"/>
      <c r="Q799" s="60"/>
      <c r="R799" s="60"/>
      <c r="S799" s="60"/>
      <c r="T799" s="78">
        <f t="shared" si="74"/>
        <v>0</v>
      </c>
      <c r="U799" s="147"/>
      <c r="V799" s="77"/>
      <c r="W799" s="60"/>
      <c r="X799" s="60"/>
      <c r="Y799" s="60"/>
      <c r="Z799" s="60"/>
      <c r="AA799" s="78">
        <f t="shared" si="75"/>
        <v>0</v>
      </c>
      <c r="AB799" s="147"/>
      <c r="AC799" s="77"/>
      <c r="AD799" s="60"/>
      <c r="AE799" s="60"/>
      <c r="AF799" s="60"/>
      <c r="AG799" s="60"/>
      <c r="AH799" s="78">
        <f t="shared" si="76"/>
        <v>0</v>
      </c>
      <c r="AI799" s="147"/>
      <c r="AJ799" s="77"/>
      <c r="AK799" s="60"/>
      <c r="AL799" s="60"/>
      <c r="AM799" s="60"/>
      <c r="AN799" s="60"/>
      <c r="AO799" s="78">
        <f t="shared" si="77"/>
        <v>0</v>
      </c>
    </row>
    <row r="800" spans="1:41" x14ac:dyDescent="0.25">
      <c r="A800" s="70"/>
      <c r="B800" s="58"/>
      <c r="C800" s="58"/>
      <c r="D800" s="58"/>
      <c r="E800" s="58"/>
      <c r="F800" s="72">
        <f t="shared" si="72"/>
        <v>0</v>
      </c>
      <c r="G800" s="151"/>
      <c r="H800" s="77"/>
      <c r="I800" s="60"/>
      <c r="J800" s="60"/>
      <c r="K800" s="60"/>
      <c r="L800" s="60"/>
      <c r="M800" s="78">
        <f t="shared" si="73"/>
        <v>0</v>
      </c>
      <c r="N800" s="147"/>
      <c r="O800" s="77"/>
      <c r="P800" s="60"/>
      <c r="Q800" s="60"/>
      <c r="R800" s="60"/>
      <c r="S800" s="60"/>
      <c r="T800" s="78">
        <f t="shared" si="74"/>
        <v>0</v>
      </c>
      <c r="U800" s="147"/>
      <c r="V800" s="77"/>
      <c r="W800" s="60"/>
      <c r="X800" s="60"/>
      <c r="Y800" s="60"/>
      <c r="Z800" s="60"/>
      <c r="AA800" s="78">
        <f t="shared" si="75"/>
        <v>0</v>
      </c>
      <c r="AB800" s="147"/>
      <c r="AC800" s="77"/>
      <c r="AD800" s="60"/>
      <c r="AE800" s="60"/>
      <c r="AF800" s="60"/>
      <c r="AG800" s="60"/>
      <c r="AH800" s="78">
        <f t="shared" si="76"/>
        <v>0</v>
      </c>
      <c r="AI800" s="147"/>
      <c r="AJ800" s="77"/>
      <c r="AK800" s="60"/>
      <c r="AL800" s="60"/>
      <c r="AM800" s="60"/>
      <c r="AN800" s="60"/>
      <c r="AO800" s="78">
        <f t="shared" si="77"/>
        <v>0</v>
      </c>
    </row>
    <row r="801" spans="1:41" x14ac:dyDescent="0.25">
      <c r="A801" s="70"/>
      <c r="B801" s="58"/>
      <c r="C801" s="58"/>
      <c r="D801" s="58"/>
      <c r="E801" s="58"/>
      <c r="F801" s="72">
        <f t="shared" si="72"/>
        <v>0</v>
      </c>
      <c r="G801" s="151"/>
      <c r="H801" s="77"/>
      <c r="I801" s="60"/>
      <c r="J801" s="60"/>
      <c r="K801" s="60"/>
      <c r="L801" s="60"/>
      <c r="M801" s="78">
        <f t="shared" si="73"/>
        <v>0</v>
      </c>
      <c r="N801" s="147"/>
      <c r="O801" s="77"/>
      <c r="P801" s="60"/>
      <c r="Q801" s="60"/>
      <c r="R801" s="60"/>
      <c r="S801" s="60"/>
      <c r="T801" s="78">
        <f t="shared" si="74"/>
        <v>0</v>
      </c>
      <c r="U801" s="147"/>
      <c r="V801" s="77"/>
      <c r="W801" s="60"/>
      <c r="X801" s="60"/>
      <c r="Y801" s="60"/>
      <c r="Z801" s="60"/>
      <c r="AA801" s="78">
        <f t="shared" si="75"/>
        <v>0</v>
      </c>
      <c r="AB801" s="147"/>
      <c r="AC801" s="77"/>
      <c r="AD801" s="60"/>
      <c r="AE801" s="60"/>
      <c r="AF801" s="60"/>
      <c r="AG801" s="60"/>
      <c r="AH801" s="78">
        <f t="shared" si="76"/>
        <v>0</v>
      </c>
      <c r="AI801" s="147"/>
      <c r="AJ801" s="77"/>
      <c r="AK801" s="60"/>
      <c r="AL801" s="60"/>
      <c r="AM801" s="60"/>
      <c r="AN801" s="60"/>
      <c r="AO801" s="78">
        <f t="shared" si="77"/>
        <v>0</v>
      </c>
    </row>
    <row r="802" spans="1:41" x14ac:dyDescent="0.25">
      <c r="A802" s="70"/>
      <c r="B802" s="58"/>
      <c r="C802" s="58"/>
      <c r="D802" s="58"/>
      <c r="E802" s="58"/>
      <c r="F802" s="72">
        <f t="shared" si="72"/>
        <v>0</v>
      </c>
      <c r="G802" s="151"/>
      <c r="H802" s="77"/>
      <c r="I802" s="60"/>
      <c r="J802" s="60"/>
      <c r="K802" s="60"/>
      <c r="L802" s="60"/>
      <c r="M802" s="78">
        <f t="shared" si="73"/>
        <v>0</v>
      </c>
      <c r="N802" s="147"/>
      <c r="O802" s="77"/>
      <c r="P802" s="60"/>
      <c r="Q802" s="60"/>
      <c r="R802" s="60"/>
      <c r="S802" s="60"/>
      <c r="T802" s="78">
        <f t="shared" si="74"/>
        <v>0</v>
      </c>
      <c r="U802" s="147"/>
      <c r="V802" s="77"/>
      <c r="W802" s="60"/>
      <c r="X802" s="60"/>
      <c r="Y802" s="60"/>
      <c r="Z802" s="60"/>
      <c r="AA802" s="78">
        <f t="shared" si="75"/>
        <v>0</v>
      </c>
      <c r="AB802" s="147"/>
      <c r="AC802" s="77"/>
      <c r="AD802" s="60"/>
      <c r="AE802" s="60"/>
      <c r="AF802" s="60"/>
      <c r="AG802" s="60"/>
      <c r="AH802" s="78">
        <f t="shared" si="76"/>
        <v>0</v>
      </c>
      <c r="AI802" s="147"/>
      <c r="AJ802" s="77"/>
      <c r="AK802" s="60"/>
      <c r="AL802" s="60"/>
      <c r="AM802" s="60"/>
      <c r="AN802" s="60"/>
      <c r="AO802" s="78">
        <f t="shared" si="77"/>
        <v>0</v>
      </c>
    </row>
    <row r="803" spans="1:41" x14ac:dyDescent="0.25">
      <c r="A803" s="70"/>
      <c r="B803" s="58"/>
      <c r="C803" s="58"/>
      <c r="D803" s="58"/>
      <c r="E803" s="58"/>
      <c r="F803" s="72">
        <f t="shared" si="72"/>
        <v>0</v>
      </c>
      <c r="G803" s="151"/>
      <c r="H803" s="77"/>
      <c r="I803" s="60"/>
      <c r="J803" s="60"/>
      <c r="K803" s="60"/>
      <c r="L803" s="60"/>
      <c r="M803" s="78">
        <f t="shared" si="73"/>
        <v>0</v>
      </c>
      <c r="N803" s="147"/>
      <c r="O803" s="77"/>
      <c r="P803" s="60"/>
      <c r="Q803" s="60"/>
      <c r="R803" s="60"/>
      <c r="S803" s="60"/>
      <c r="T803" s="78">
        <f t="shared" si="74"/>
        <v>0</v>
      </c>
      <c r="U803" s="147"/>
      <c r="V803" s="77"/>
      <c r="W803" s="60"/>
      <c r="X803" s="60"/>
      <c r="Y803" s="60"/>
      <c r="Z803" s="60"/>
      <c r="AA803" s="78">
        <f t="shared" si="75"/>
        <v>0</v>
      </c>
      <c r="AB803" s="147"/>
      <c r="AC803" s="77"/>
      <c r="AD803" s="60"/>
      <c r="AE803" s="60"/>
      <c r="AF803" s="60"/>
      <c r="AG803" s="60"/>
      <c r="AH803" s="78">
        <f t="shared" si="76"/>
        <v>0</v>
      </c>
      <c r="AI803" s="147"/>
      <c r="AJ803" s="77"/>
      <c r="AK803" s="60"/>
      <c r="AL803" s="60"/>
      <c r="AM803" s="60"/>
      <c r="AN803" s="60"/>
      <c r="AO803" s="78">
        <f t="shared" si="77"/>
        <v>0</v>
      </c>
    </row>
    <row r="804" spans="1:41" x14ac:dyDescent="0.25">
      <c r="A804" s="70"/>
      <c r="B804" s="58"/>
      <c r="C804" s="58"/>
      <c r="D804" s="58"/>
      <c r="E804" s="58"/>
      <c r="F804" s="72">
        <f t="shared" si="72"/>
        <v>0</v>
      </c>
      <c r="G804" s="151"/>
      <c r="H804" s="77"/>
      <c r="I804" s="60"/>
      <c r="J804" s="60"/>
      <c r="K804" s="60"/>
      <c r="L804" s="60"/>
      <c r="M804" s="78">
        <f t="shared" si="73"/>
        <v>0</v>
      </c>
      <c r="N804" s="147"/>
      <c r="O804" s="77"/>
      <c r="P804" s="60"/>
      <c r="Q804" s="60"/>
      <c r="R804" s="60"/>
      <c r="S804" s="60"/>
      <c r="T804" s="78">
        <f t="shared" si="74"/>
        <v>0</v>
      </c>
      <c r="U804" s="147"/>
      <c r="V804" s="77"/>
      <c r="W804" s="60"/>
      <c r="X804" s="60"/>
      <c r="Y804" s="60"/>
      <c r="Z804" s="60"/>
      <c r="AA804" s="78">
        <f t="shared" si="75"/>
        <v>0</v>
      </c>
      <c r="AB804" s="147"/>
      <c r="AC804" s="77"/>
      <c r="AD804" s="60"/>
      <c r="AE804" s="60"/>
      <c r="AF804" s="60"/>
      <c r="AG804" s="60"/>
      <c r="AH804" s="78">
        <f t="shared" si="76"/>
        <v>0</v>
      </c>
      <c r="AI804" s="147"/>
      <c r="AJ804" s="77"/>
      <c r="AK804" s="60"/>
      <c r="AL804" s="60"/>
      <c r="AM804" s="60"/>
      <c r="AN804" s="60"/>
      <c r="AO804" s="78">
        <f t="shared" si="77"/>
        <v>0</v>
      </c>
    </row>
    <row r="805" spans="1:41" x14ac:dyDescent="0.25">
      <c r="A805" s="70"/>
      <c r="B805" s="58"/>
      <c r="C805" s="58"/>
      <c r="D805" s="58"/>
      <c r="E805" s="58"/>
      <c r="F805" s="72">
        <f t="shared" si="72"/>
        <v>0</v>
      </c>
      <c r="G805" s="151"/>
      <c r="H805" s="77"/>
      <c r="I805" s="60"/>
      <c r="J805" s="60"/>
      <c r="K805" s="60"/>
      <c r="L805" s="60"/>
      <c r="M805" s="78">
        <f t="shared" si="73"/>
        <v>0</v>
      </c>
      <c r="N805" s="147"/>
      <c r="O805" s="77"/>
      <c r="P805" s="60"/>
      <c r="Q805" s="60"/>
      <c r="R805" s="60"/>
      <c r="S805" s="60"/>
      <c r="T805" s="78">
        <f t="shared" si="74"/>
        <v>0</v>
      </c>
      <c r="U805" s="147"/>
      <c r="V805" s="77"/>
      <c r="W805" s="60"/>
      <c r="X805" s="60"/>
      <c r="Y805" s="60"/>
      <c r="Z805" s="60"/>
      <c r="AA805" s="78">
        <f t="shared" si="75"/>
        <v>0</v>
      </c>
      <c r="AB805" s="147"/>
      <c r="AC805" s="77"/>
      <c r="AD805" s="60"/>
      <c r="AE805" s="60"/>
      <c r="AF805" s="60"/>
      <c r="AG805" s="60"/>
      <c r="AH805" s="78">
        <f t="shared" si="76"/>
        <v>0</v>
      </c>
      <c r="AI805" s="147"/>
      <c r="AJ805" s="77"/>
      <c r="AK805" s="60"/>
      <c r="AL805" s="60"/>
      <c r="AM805" s="60"/>
      <c r="AN805" s="60"/>
      <c r="AO805" s="78">
        <f t="shared" si="77"/>
        <v>0</v>
      </c>
    </row>
    <row r="806" spans="1:41" x14ac:dyDescent="0.25">
      <c r="A806" s="70"/>
      <c r="B806" s="58"/>
      <c r="C806" s="58"/>
      <c r="D806" s="58"/>
      <c r="E806" s="58"/>
      <c r="F806" s="72">
        <f t="shared" si="72"/>
        <v>0</v>
      </c>
      <c r="G806" s="151"/>
      <c r="H806" s="77"/>
      <c r="I806" s="60"/>
      <c r="J806" s="60"/>
      <c r="K806" s="60"/>
      <c r="L806" s="60"/>
      <c r="M806" s="78">
        <f t="shared" si="73"/>
        <v>0</v>
      </c>
      <c r="N806" s="147"/>
      <c r="O806" s="77"/>
      <c r="P806" s="60"/>
      <c r="Q806" s="60"/>
      <c r="R806" s="60"/>
      <c r="S806" s="60"/>
      <c r="T806" s="78">
        <f t="shared" si="74"/>
        <v>0</v>
      </c>
      <c r="U806" s="147"/>
      <c r="V806" s="77"/>
      <c r="W806" s="60"/>
      <c r="X806" s="60"/>
      <c r="Y806" s="60"/>
      <c r="Z806" s="60"/>
      <c r="AA806" s="78">
        <f t="shared" si="75"/>
        <v>0</v>
      </c>
      <c r="AB806" s="147"/>
      <c r="AC806" s="77"/>
      <c r="AD806" s="60"/>
      <c r="AE806" s="60"/>
      <c r="AF806" s="60"/>
      <c r="AG806" s="60"/>
      <c r="AH806" s="78">
        <f t="shared" si="76"/>
        <v>0</v>
      </c>
      <c r="AI806" s="147"/>
      <c r="AJ806" s="77"/>
      <c r="AK806" s="60"/>
      <c r="AL806" s="60"/>
      <c r="AM806" s="60"/>
      <c r="AN806" s="60"/>
      <c r="AO806" s="78">
        <f t="shared" si="77"/>
        <v>0</v>
      </c>
    </row>
    <row r="807" spans="1:41" x14ac:dyDescent="0.25">
      <c r="A807" s="70"/>
      <c r="B807" s="58"/>
      <c r="C807" s="58"/>
      <c r="D807" s="58"/>
      <c r="E807" s="58"/>
      <c r="F807" s="72">
        <f t="shared" si="72"/>
        <v>0</v>
      </c>
      <c r="G807" s="151"/>
      <c r="H807" s="77"/>
      <c r="I807" s="60"/>
      <c r="J807" s="60"/>
      <c r="K807" s="60"/>
      <c r="L807" s="60"/>
      <c r="M807" s="78">
        <f t="shared" si="73"/>
        <v>0</v>
      </c>
      <c r="N807" s="147"/>
      <c r="O807" s="77"/>
      <c r="P807" s="60"/>
      <c r="Q807" s="60"/>
      <c r="R807" s="60"/>
      <c r="S807" s="60"/>
      <c r="T807" s="78">
        <f t="shared" si="74"/>
        <v>0</v>
      </c>
      <c r="U807" s="147"/>
      <c r="V807" s="77"/>
      <c r="W807" s="60"/>
      <c r="X807" s="60"/>
      <c r="Y807" s="60"/>
      <c r="Z807" s="60"/>
      <c r="AA807" s="78">
        <f t="shared" si="75"/>
        <v>0</v>
      </c>
      <c r="AB807" s="147"/>
      <c r="AC807" s="77"/>
      <c r="AD807" s="60"/>
      <c r="AE807" s="60"/>
      <c r="AF807" s="60"/>
      <c r="AG807" s="60"/>
      <c r="AH807" s="78">
        <f t="shared" si="76"/>
        <v>0</v>
      </c>
      <c r="AI807" s="147"/>
      <c r="AJ807" s="77"/>
      <c r="AK807" s="60"/>
      <c r="AL807" s="60"/>
      <c r="AM807" s="60"/>
      <c r="AN807" s="60"/>
      <c r="AO807" s="78">
        <f t="shared" si="77"/>
        <v>0</v>
      </c>
    </row>
    <row r="808" spans="1:41" x14ac:dyDescent="0.25">
      <c r="A808" s="70"/>
      <c r="B808" s="58"/>
      <c r="C808" s="58"/>
      <c r="D808" s="58"/>
      <c r="E808" s="58"/>
      <c r="F808" s="72">
        <f t="shared" si="72"/>
        <v>0</v>
      </c>
      <c r="G808" s="151"/>
      <c r="H808" s="77"/>
      <c r="I808" s="60"/>
      <c r="J808" s="60"/>
      <c r="K808" s="60"/>
      <c r="L808" s="60"/>
      <c r="M808" s="78">
        <f t="shared" si="73"/>
        <v>0</v>
      </c>
      <c r="N808" s="147"/>
      <c r="O808" s="77"/>
      <c r="P808" s="60"/>
      <c r="Q808" s="60"/>
      <c r="R808" s="60"/>
      <c r="S808" s="60"/>
      <c r="T808" s="78">
        <f t="shared" si="74"/>
        <v>0</v>
      </c>
      <c r="U808" s="147"/>
      <c r="V808" s="77"/>
      <c r="W808" s="60"/>
      <c r="X808" s="60"/>
      <c r="Y808" s="60"/>
      <c r="Z808" s="60"/>
      <c r="AA808" s="78">
        <f t="shared" si="75"/>
        <v>0</v>
      </c>
      <c r="AB808" s="147"/>
      <c r="AC808" s="77"/>
      <c r="AD808" s="60"/>
      <c r="AE808" s="60"/>
      <c r="AF808" s="60"/>
      <c r="AG808" s="60"/>
      <c r="AH808" s="78">
        <f t="shared" si="76"/>
        <v>0</v>
      </c>
      <c r="AI808" s="147"/>
      <c r="AJ808" s="77"/>
      <c r="AK808" s="60"/>
      <c r="AL808" s="60"/>
      <c r="AM808" s="60"/>
      <c r="AN808" s="60"/>
      <c r="AO808" s="78">
        <f t="shared" si="77"/>
        <v>0</v>
      </c>
    </row>
    <row r="809" spans="1:41" x14ac:dyDescent="0.25">
      <c r="A809" s="70"/>
      <c r="B809" s="58"/>
      <c r="C809" s="58"/>
      <c r="D809" s="58"/>
      <c r="E809" s="58"/>
      <c r="F809" s="72">
        <f t="shared" si="72"/>
        <v>0</v>
      </c>
      <c r="G809" s="151"/>
      <c r="H809" s="77"/>
      <c r="I809" s="60"/>
      <c r="J809" s="60"/>
      <c r="K809" s="60"/>
      <c r="L809" s="60"/>
      <c r="M809" s="78">
        <f t="shared" si="73"/>
        <v>0</v>
      </c>
      <c r="N809" s="147"/>
      <c r="O809" s="77"/>
      <c r="P809" s="60"/>
      <c r="Q809" s="60"/>
      <c r="R809" s="60"/>
      <c r="S809" s="60"/>
      <c r="T809" s="78">
        <f t="shared" si="74"/>
        <v>0</v>
      </c>
      <c r="U809" s="147"/>
      <c r="V809" s="77"/>
      <c r="W809" s="60"/>
      <c r="X809" s="60"/>
      <c r="Y809" s="60"/>
      <c r="Z809" s="60"/>
      <c r="AA809" s="78">
        <f t="shared" si="75"/>
        <v>0</v>
      </c>
      <c r="AB809" s="147"/>
      <c r="AC809" s="77"/>
      <c r="AD809" s="60"/>
      <c r="AE809" s="60"/>
      <c r="AF809" s="60"/>
      <c r="AG809" s="60"/>
      <c r="AH809" s="78">
        <f t="shared" si="76"/>
        <v>0</v>
      </c>
      <c r="AI809" s="147"/>
      <c r="AJ809" s="77"/>
      <c r="AK809" s="60"/>
      <c r="AL809" s="60"/>
      <c r="AM809" s="60"/>
      <c r="AN809" s="60"/>
      <c r="AO809" s="78">
        <f t="shared" si="77"/>
        <v>0</v>
      </c>
    </row>
    <row r="810" spans="1:41" x14ac:dyDescent="0.25">
      <c r="A810" s="70"/>
      <c r="B810" s="58"/>
      <c r="C810" s="58"/>
      <c r="D810" s="58"/>
      <c r="E810" s="58"/>
      <c r="F810" s="72">
        <f t="shared" si="72"/>
        <v>0</v>
      </c>
      <c r="G810" s="151"/>
      <c r="H810" s="77"/>
      <c r="I810" s="60"/>
      <c r="J810" s="60"/>
      <c r="K810" s="60"/>
      <c r="L810" s="60"/>
      <c r="M810" s="78">
        <f t="shared" si="73"/>
        <v>0</v>
      </c>
      <c r="N810" s="147"/>
      <c r="O810" s="77"/>
      <c r="P810" s="60"/>
      <c r="Q810" s="60"/>
      <c r="R810" s="60"/>
      <c r="S810" s="60"/>
      <c r="T810" s="78">
        <f t="shared" si="74"/>
        <v>0</v>
      </c>
      <c r="U810" s="147"/>
      <c r="V810" s="77"/>
      <c r="W810" s="60"/>
      <c r="X810" s="60"/>
      <c r="Y810" s="60"/>
      <c r="Z810" s="60"/>
      <c r="AA810" s="78">
        <f t="shared" si="75"/>
        <v>0</v>
      </c>
      <c r="AB810" s="147"/>
      <c r="AC810" s="77"/>
      <c r="AD810" s="60"/>
      <c r="AE810" s="60"/>
      <c r="AF810" s="60"/>
      <c r="AG810" s="60"/>
      <c r="AH810" s="78">
        <f t="shared" si="76"/>
        <v>0</v>
      </c>
      <c r="AI810" s="147"/>
      <c r="AJ810" s="77"/>
      <c r="AK810" s="60"/>
      <c r="AL810" s="60"/>
      <c r="AM810" s="60"/>
      <c r="AN810" s="60"/>
      <c r="AO810" s="78">
        <f t="shared" si="77"/>
        <v>0</v>
      </c>
    </row>
    <row r="811" spans="1:41" x14ac:dyDescent="0.25">
      <c r="A811" s="70"/>
      <c r="B811" s="58"/>
      <c r="C811" s="58"/>
      <c r="D811" s="58"/>
      <c r="E811" s="58"/>
      <c r="F811" s="72">
        <f t="shared" si="72"/>
        <v>0</v>
      </c>
      <c r="G811" s="151"/>
      <c r="H811" s="77"/>
      <c r="I811" s="60"/>
      <c r="J811" s="60"/>
      <c r="K811" s="60"/>
      <c r="L811" s="60"/>
      <c r="M811" s="78">
        <f t="shared" si="73"/>
        <v>0</v>
      </c>
      <c r="N811" s="147"/>
      <c r="O811" s="77"/>
      <c r="P811" s="60"/>
      <c r="Q811" s="60"/>
      <c r="R811" s="60"/>
      <c r="S811" s="60"/>
      <c r="T811" s="78">
        <f t="shared" si="74"/>
        <v>0</v>
      </c>
      <c r="U811" s="147"/>
      <c r="V811" s="77"/>
      <c r="W811" s="60"/>
      <c r="X811" s="60"/>
      <c r="Y811" s="60"/>
      <c r="Z811" s="60"/>
      <c r="AA811" s="78">
        <f t="shared" si="75"/>
        <v>0</v>
      </c>
      <c r="AB811" s="147"/>
      <c r="AC811" s="77"/>
      <c r="AD811" s="60"/>
      <c r="AE811" s="60"/>
      <c r="AF811" s="60"/>
      <c r="AG811" s="60"/>
      <c r="AH811" s="78">
        <f t="shared" si="76"/>
        <v>0</v>
      </c>
      <c r="AI811" s="147"/>
      <c r="AJ811" s="77"/>
      <c r="AK811" s="60"/>
      <c r="AL811" s="60"/>
      <c r="AM811" s="60"/>
      <c r="AN811" s="60"/>
      <c r="AO811" s="78">
        <f t="shared" si="77"/>
        <v>0</v>
      </c>
    </row>
    <row r="812" spans="1:41" x14ac:dyDescent="0.25">
      <c r="A812" s="70"/>
      <c r="B812" s="58"/>
      <c r="C812" s="58"/>
      <c r="D812" s="58"/>
      <c r="E812" s="58"/>
      <c r="F812" s="72">
        <f t="shared" si="72"/>
        <v>0</v>
      </c>
      <c r="G812" s="151"/>
      <c r="H812" s="77"/>
      <c r="I812" s="60"/>
      <c r="J812" s="60"/>
      <c r="K812" s="60"/>
      <c r="L812" s="60"/>
      <c r="M812" s="78">
        <f t="shared" si="73"/>
        <v>0</v>
      </c>
      <c r="N812" s="147"/>
      <c r="O812" s="77"/>
      <c r="P812" s="60"/>
      <c r="Q812" s="60"/>
      <c r="R812" s="60"/>
      <c r="S812" s="60"/>
      <c r="T812" s="78">
        <f t="shared" si="74"/>
        <v>0</v>
      </c>
      <c r="U812" s="147"/>
      <c r="V812" s="77"/>
      <c r="W812" s="60"/>
      <c r="X812" s="60"/>
      <c r="Y812" s="60"/>
      <c r="Z812" s="60"/>
      <c r="AA812" s="78">
        <f t="shared" si="75"/>
        <v>0</v>
      </c>
      <c r="AB812" s="147"/>
      <c r="AC812" s="77"/>
      <c r="AD812" s="60"/>
      <c r="AE812" s="60"/>
      <c r="AF812" s="60"/>
      <c r="AG812" s="60"/>
      <c r="AH812" s="78">
        <f t="shared" si="76"/>
        <v>0</v>
      </c>
      <c r="AI812" s="147"/>
      <c r="AJ812" s="77"/>
      <c r="AK812" s="60"/>
      <c r="AL812" s="60"/>
      <c r="AM812" s="60"/>
      <c r="AN812" s="60"/>
      <c r="AO812" s="78">
        <f t="shared" si="77"/>
        <v>0</v>
      </c>
    </row>
    <row r="813" spans="1:41" x14ac:dyDescent="0.25">
      <c r="A813" s="70"/>
      <c r="B813" s="58"/>
      <c r="C813" s="58"/>
      <c r="D813" s="58"/>
      <c r="E813" s="58"/>
      <c r="F813" s="72">
        <f t="shared" si="72"/>
        <v>0</v>
      </c>
      <c r="G813" s="151"/>
      <c r="H813" s="77"/>
      <c r="I813" s="60"/>
      <c r="J813" s="60"/>
      <c r="K813" s="60"/>
      <c r="L813" s="60"/>
      <c r="M813" s="78">
        <f t="shared" si="73"/>
        <v>0</v>
      </c>
      <c r="N813" s="147"/>
      <c r="O813" s="77"/>
      <c r="P813" s="60"/>
      <c r="Q813" s="60"/>
      <c r="R813" s="60"/>
      <c r="S813" s="60"/>
      <c r="T813" s="78">
        <f t="shared" si="74"/>
        <v>0</v>
      </c>
      <c r="U813" s="147"/>
      <c r="V813" s="77"/>
      <c r="W813" s="60"/>
      <c r="X813" s="60"/>
      <c r="Y813" s="60"/>
      <c r="Z813" s="60"/>
      <c r="AA813" s="78">
        <f t="shared" si="75"/>
        <v>0</v>
      </c>
      <c r="AB813" s="147"/>
      <c r="AC813" s="77"/>
      <c r="AD813" s="60"/>
      <c r="AE813" s="60"/>
      <c r="AF813" s="60"/>
      <c r="AG813" s="60"/>
      <c r="AH813" s="78">
        <f t="shared" si="76"/>
        <v>0</v>
      </c>
      <c r="AI813" s="147"/>
      <c r="AJ813" s="77"/>
      <c r="AK813" s="60"/>
      <c r="AL813" s="60"/>
      <c r="AM813" s="60"/>
      <c r="AN813" s="60"/>
      <c r="AO813" s="78">
        <f t="shared" si="77"/>
        <v>0</v>
      </c>
    </row>
    <row r="814" spans="1:41" x14ac:dyDescent="0.25">
      <c r="A814" s="70"/>
      <c r="B814" s="58"/>
      <c r="C814" s="58"/>
      <c r="D814" s="58"/>
      <c r="E814" s="58"/>
      <c r="F814" s="72">
        <f t="shared" si="72"/>
        <v>0</v>
      </c>
      <c r="G814" s="151"/>
      <c r="H814" s="77"/>
      <c r="I814" s="60"/>
      <c r="J814" s="60"/>
      <c r="K814" s="60"/>
      <c r="L814" s="60"/>
      <c r="M814" s="78">
        <f t="shared" si="73"/>
        <v>0</v>
      </c>
      <c r="N814" s="147"/>
      <c r="O814" s="77"/>
      <c r="P814" s="60"/>
      <c r="Q814" s="60"/>
      <c r="R814" s="60"/>
      <c r="S814" s="60"/>
      <c r="T814" s="78">
        <f t="shared" si="74"/>
        <v>0</v>
      </c>
      <c r="U814" s="147"/>
      <c r="V814" s="77"/>
      <c r="W814" s="60"/>
      <c r="X814" s="60"/>
      <c r="Y814" s="60"/>
      <c r="Z814" s="60"/>
      <c r="AA814" s="78">
        <f t="shared" si="75"/>
        <v>0</v>
      </c>
      <c r="AB814" s="147"/>
      <c r="AC814" s="77"/>
      <c r="AD814" s="60"/>
      <c r="AE814" s="60"/>
      <c r="AF814" s="60"/>
      <c r="AG814" s="60"/>
      <c r="AH814" s="78">
        <f t="shared" si="76"/>
        <v>0</v>
      </c>
      <c r="AI814" s="147"/>
      <c r="AJ814" s="77"/>
      <c r="AK814" s="60"/>
      <c r="AL814" s="60"/>
      <c r="AM814" s="60"/>
      <c r="AN814" s="60"/>
      <c r="AO814" s="78">
        <f t="shared" si="77"/>
        <v>0</v>
      </c>
    </row>
    <row r="815" spans="1:41" x14ac:dyDescent="0.25">
      <c r="A815" s="70"/>
      <c r="B815" s="58"/>
      <c r="C815" s="58"/>
      <c r="D815" s="58"/>
      <c r="E815" s="58"/>
      <c r="F815" s="72">
        <f t="shared" si="72"/>
        <v>0</v>
      </c>
      <c r="G815" s="151"/>
      <c r="H815" s="77"/>
      <c r="I815" s="60"/>
      <c r="J815" s="60"/>
      <c r="K815" s="60"/>
      <c r="L815" s="60"/>
      <c r="M815" s="78">
        <f t="shared" si="73"/>
        <v>0</v>
      </c>
      <c r="N815" s="147"/>
      <c r="O815" s="77"/>
      <c r="P815" s="60"/>
      <c r="Q815" s="60"/>
      <c r="R815" s="60"/>
      <c r="S815" s="60"/>
      <c r="T815" s="78">
        <f t="shared" si="74"/>
        <v>0</v>
      </c>
      <c r="U815" s="147"/>
      <c r="V815" s="77"/>
      <c r="W815" s="60"/>
      <c r="X815" s="60"/>
      <c r="Y815" s="60"/>
      <c r="Z815" s="60"/>
      <c r="AA815" s="78">
        <f t="shared" si="75"/>
        <v>0</v>
      </c>
      <c r="AB815" s="147"/>
      <c r="AC815" s="77"/>
      <c r="AD815" s="60"/>
      <c r="AE815" s="60"/>
      <c r="AF815" s="60"/>
      <c r="AG815" s="60"/>
      <c r="AH815" s="78">
        <f t="shared" si="76"/>
        <v>0</v>
      </c>
      <c r="AI815" s="147"/>
      <c r="AJ815" s="77"/>
      <c r="AK815" s="60"/>
      <c r="AL815" s="60"/>
      <c r="AM815" s="60"/>
      <c r="AN815" s="60"/>
      <c r="AO815" s="78">
        <f t="shared" si="77"/>
        <v>0</v>
      </c>
    </row>
    <row r="816" spans="1:41" x14ac:dyDescent="0.25">
      <c r="A816" s="70"/>
      <c r="B816" s="58"/>
      <c r="C816" s="58"/>
      <c r="D816" s="58"/>
      <c r="E816" s="58"/>
      <c r="F816" s="72">
        <f t="shared" si="72"/>
        <v>0</v>
      </c>
      <c r="G816" s="151"/>
      <c r="H816" s="77"/>
      <c r="I816" s="60"/>
      <c r="J816" s="60"/>
      <c r="K816" s="60"/>
      <c r="L816" s="60"/>
      <c r="M816" s="78">
        <f t="shared" si="73"/>
        <v>0</v>
      </c>
      <c r="N816" s="147"/>
      <c r="O816" s="77"/>
      <c r="P816" s="60"/>
      <c r="Q816" s="60"/>
      <c r="R816" s="60"/>
      <c r="S816" s="60"/>
      <c r="T816" s="78">
        <f t="shared" si="74"/>
        <v>0</v>
      </c>
      <c r="U816" s="147"/>
      <c r="V816" s="77"/>
      <c r="W816" s="60"/>
      <c r="X816" s="60"/>
      <c r="Y816" s="60"/>
      <c r="Z816" s="60"/>
      <c r="AA816" s="78">
        <f t="shared" si="75"/>
        <v>0</v>
      </c>
      <c r="AB816" s="147"/>
      <c r="AC816" s="77"/>
      <c r="AD816" s="60"/>
      <c r="AE816" s="60"/>
      <c r="AF816" s="60"/>
      <c r="AG816" s="60"/>
      <c r="AH816" s="78">
        <f t="shared" si="76"/>
        <v>0</v>
      </c>
      <c r="AI816" s="147"/>
      <c r="AJ816" s="77"/>
      <c r="AK816" s="60"/>
      <c r="AL816" s="60"/>
      <c r="AM816" s="60"/>
      <c r="AN816" s="60"/>
      <c r="AO816" s="78">
        <f t="shared" si="77"/>
        <v>0</v>
      </c>
    </row>
    <row r="817" spans="1:41" x14ac:dyDescent="0.25">
      <c r="A817" s="70"/>
      <c r="B817" s="58"/>
      <c r="C817" s="58"/>
      <c r="D817" s="58"/>
      <c r="E817" s="58"/>
      <c r="F817" s="72">
        <f t="shared" si="72"/>
        <v>0</v>
      </c>
      <c r="G817" s="151"/>
      <c r="H817" s="77"/>
      <c r="I817" s="60"/>
      <c r="J817" s="60"/>
      <c r="K817" s="60"/>
      <c r="L817" s="60"/>
      <c r="M817" s="78">
        <f t="shared" si="73"/>
        <v>0</v>
      </c>
      <c r="N817" s="147"/>
      <c r="O817" s="77"/>
      <c r="P817" s="60"/>
      <c r="Q817" s="60"/>
      <c r="R817" s="60"/>
      <c r="S817" s="60"/>
      <c r="T817" s="78">
        <f t="shared" si="74"/>
        <v>0</v>
      </c>
      <c r="U817" s="147"/>
      <c r="V817" s="77"/>
      <c r="W817" s="60"/>
      <c r="X817" s="60"/>
      <c r="Y817" s="60"/>
      <c r="Z817" s="60"/>
      <c r="AA817" s="78">
        <f t="shared" si="75"/>
        <v>0</v>
      </c>
      <c r="AB817" s="147"/>
      <c r="AC817" s="77"/>
      <c r="AD817" s="60"/>
      <c r="AE817" s="60"/>
      <c r="AF817" s="60"/>
      <c r="AG817" s="60"/>
      <c r="AH817" s="78">
        <f t="shared" si="76"/>
        <v>0</v>
      </c>
      <c r="AI817" s="147"/>
      <c r="AJ817" s="77"/>
      <c r="AK817" s="60"/>
      <c r="AL817" s="60"/>
      <c r="AM817" s="60"/>
      <c r="AN817" s="60"/>
      <c r="AO817" s="78">
        <f t="shared" si="77"/>
        <v>0</v>
      </c>
    </row>
    <row r="818" spans="1:41" x14ac:dyDescent="0.25">
      <c r="A818" s="70"/>
      <c r="B818" s="58"/>
      <c r="C818" s="58"/>
      <c r="D818" s="58"/>
      <c r="E818" s="58"/>
      <c r="F818" s="72">
        <f t="shared" si="72"/>
        <v>0</v>
      </c>
      <c r="G818" s="151"/>
      <c r="H818" s="77"/>
      <c r="I818" s="60"/>
      <c r="J818" s="60"/>
      <c r="K818" s="60"/>
      <c r="L818" s="60"/>
      <c r="M818" s="78">
        <f t="shared" si="73"/>
        <v>0</v>
      </c>
      <c r="N818" s="147"/>
      <c r="O818" s="77"/>
      <c r="P818" s="60"/>
      <c r="Q818" s="60"/>
      <c r="R818" s="60"/>
      <c r="S818" s="60"/>
      <c r="T818" s="78">
        <f t="shared" si="74"/>
        <v>0</v>
      </c>
      <c r="U818" s="147"/>
      <c r="V818" s="77"/>
      <c r="W818" s="60"/>
      <c r="X818" s="60"/>
      <c r="Y818" s="60"/>
      <c r="Z818" s="60"/>
      <c r="AA818" s="78">
        <f t="shared" si="75"/>
        <v>0</v>
      </c>
      <c r="AB818" s="147"/>
      <c r="AC818" s="77"/>
      <c r="AD818" s="60"/>
      <c r="AE818" s="60"/>
      <c r="AF818" s="60"/>
      <c r="AG818" s="60"/>
      <c r="AH818" s="78">
        <f t="shared" si="76"/>
        <v>0</v>
      </c>
      <c r="AI818" s="147"/>
      <c r="AJ818" s="77"/>
      <c r="AK818" s="60"/>
      <c r="AL818" s="60"/>
      <c r="AM818" s="60"/>
      <c r="AN818" s="60"/>
      <c r="AO818" s="78">
        <f t="shared" si="77"/>
        <v>0</v>
      </c>
    </row>
    <row r="819" spans="1:41" x14ac:dyDescent="0.25">
      <c r="A819" s="70"/>
      <c r="B819" s="58"/>
      <c r="C819" s="58"/>
      <c r="D819" s="58"/>
      <c r="E819" s="58"/>
      <c r="F819" s="72">
        <f t="shared" si="72"/>
        <v>0</v>
      </c>
      <c r="G819" s="151"/>
      <c r="H819" s="77"/>
      <c r="I819" s="60"/>
      <c r="J819" s="60"/>
      <c r="K819" s="60"/>
      <c r="L819" s="60"/>
      <c r="M819" s="78">
        <f t="shared" si="73"/>
        <v>0</v>
      </c>
      <c r="N819" s="147"/>
      <c r="O819" s="77"/>
      <c r="P819" s="60"/>
      <c r="Q819" s="60"/>
      <c r="R819" s="60"/>
      <c r="S819" s="60"/>
      <c r="T819" s="78">
        <f t="shared" si="74"/>
        <v>0</v>
      </c>
      <c r="U819" s="147"/>
      <c r="V819" s="77"/>
      <c r="W819" s="60"/>
      <c r="X819" s="60"/>
      <c r="Y819" s="60"/>
      <c r="Z819" s="60"/>
      <c r="AA819" s="78">
        <f t="shared" si="75"/>
        <v>0</v>
      </c>
      <c r="AB819" s="147"/>
      <c r="AC819" s="77"/>
      <c r="AD819" s="60"/>
      <c r="AE819" s="60"/>
      <c r="AF819" s="60"/>
      <c r="AG819" s="60"/>
      <c r="AH819" s="78">
        <f t="shared" si="76"/>
        <v>0</v>
      </c>
      <c r="AI819" s="147"/>
      <c r="AJ819" s="77"/>
      <c r="AK819" s="60"/>
      <c r="AL819" s="60"/>
      <c r="AM819" s="60"/>
      <c r="AN819" s="60"/>
      <c r="AO819" s="78">
        <f t="shared" si="77"/>
        <v>0</v>
      </c>
    </row>
    <row r="820" spans="1:41" x14ac:dyDescent="0.25">
      <c r="A820" s="70"/>
      <c r="B820" s="58"/>
      <c r="C820" s="58"/>
      <c r="D820" s="58"/>
      <c r="E820" s="58"/>
      <c r="F820" s="72">
        <f t="shared" si="72"/>
        <v>0</v>
      </c>
      <c r="G820" s="151"/>
      <c r="H820" s="77"/>
      <c r="I820" s="60"/>
      <c r="J820" s="60"/>
      <c r="K820" s="60"/>
      <c r="L820" s="60"/>
      <c r="M820" s="78">
        <f t="shared" si="73"/>
        <v>0</v>
      </c>
      <c r="N820" s="147"/>
      <c r="O820" s="77"/>
      <c r="P820" s="60"/>
      <c r="Q820" s="60"/>
      <c r="R820" s="60"/>
      <c r="S820" s="60"/>
      <c r="T820" s="78">
        <f t="shared" si="74"/>
        <v>0</v>
      </c>
      <c r="U820" s="147"/>
      <c r="V820" s="77"/>
      <c r="W820" s="60"/>
      <c r="X820" s="60"/>
      <c r="Y820" s="60"/>
      <c r="Z820" s="60"/>
      <c r="AA820" s="78">
        <f t="shared" si="75"/>
        <v>0</v>
      </c>
      <c r="AB820" s="147"/>
      <c r="AC820" s="77"/>
      <c r="AD820" s="60"/>
      <c r="AE820" s="60"/>
      <c r="AF820" s="60"/>
      <c r="AG820" s="60"/>
      <c r="AH820" s="78">
        <f t="shared" si="76"/>
        <v>0</v>
      </c>
      <c r="AI820" s="147"/>
      <c r="AJ820" s="77"/>
      <c r="AK820" s="60"/>
      <c r="AL820" s="60"/>
      <c r="AM820" s="60"/>
      <c r="AN820" s="60"/>
      <c r="AO820" s="78">
        <f t="shared" si="77"/>
        <v>0</v>
      </c>
    </row>
    <row r="821" spans="1:41" x14ac:dyDescent="0.25">
      <c r="A821" s="70"/>
      <c r="B821" s="58"/>
      <c r="C821" s="58"/>
      <c r="D821" s="58"/>
      <c r="E821" s="58"/>
      <c r="F821" s="72">
        <f t="shared" si="72"/>
        <v>0</v>
      </c>
      <c r="G821" s="151"/>
      <c r="H821" s="77"/>
      <c r="I821" s="60"/>
      <c r="J821" s="60"/>
      <c r="K821" s="60"/>
      <c r="L821" s="60"/>
      <c r="M821" s="78">
        <f t="shared" si="73"/>
        <v>0</v>
      </c>
      <c r="N821" s="147"/>
      <c r="O821" s="77"/>
      <c r="P821" s="60"/>
      <c r="Q821" s="60"/>
      <c r="R821" s="60"/>
      <c r="S821" s="60"/>
      <c r="T821" s="78">
        <f t="shared" si="74"/>
        <v>0</v>
      </c>
      <c r="U821" s="147"/>
      <c r="V821" s="77"/>
      <c r="W821" s="60"/>
      <c r="X821" s="60"/>
      <c r="Y821" s="60"/>
      <c r="Z821" s="60"/>
      <c r="AA821" s="78">
        <f t="shared" si="75"/>
        <v>0</v>
      </c>
      <c r="AB821" s="147"/>
      <c r="AC821" s="77"/>
      <c r="AD821" s="60"/>
      <c r="AE821" s="60"/>
      <c r="AF821" s="60"/>
      <c r="AG821" s="60"/>
      <c r="AH821" s="78">
        <f t="shared" si="76"/>
        <v>0</v>
      </c>
      <c r="AI821" s="147"/>
      <c r="AJ821" s="77"/>
      <c r="AK821" s="60"/>
      <c r="AL821" s="60"/>
      <c r="AM821" s="60"/>
      <c r="AN821" s="60"/>
      <c r="AO821" s="78">
        <f t="shared" si="77"/>
        <v>0</v>
      </c>
    </row>
    <row r="822" spans="1:41" x14ac:dyDescent="0.25">
      <c r="A822" s="70"/>
      <c r="B822" s="58"/>
      <c r="C822" s="58"/>
      <c r="D822" s="58"/>
      <c r="E822" s="58"/>
      <c r="F822" s="72">
        <f t="shared" si="72"/>
        <v>0</v>
      </c>
      <c r="G822" s="151"/>
      <c r="H822" s="77"/>
      <c r="I822" s="60"/>
      <c r="J822" s="60"/>
      <c r="K822" s="60"/>
      <c r="L822" s="60"/>
      <c r="M822" s="78">
        <f t="shared" si="73"/>
        <v>0</v>
      </c>
      <c r="N822" s="147"/>
      <c r="O822" s="77"/>
      <c r="P822" s="60"/>
      <c r="Q822" s="60"/>
      <c r="R822" s="60"/>
      <c r="S822" s="60"/>
      <c r="T822" s="78">
        <f t="shared" si="74"/>
        <v>0</v>
      </c>
      <c r="U822" s="147"/>
      <c r="V822" s="77"/>
      <c r="W822" s="60"/>
      <c r="X822" s="60"/>
      <c r="Y822" s="60"/>
      <c r="Z822" s="60"/>
      <c r="AA822" s="78">
        <f t="shared" si="75"/>
        <v>0</v>
      </c>
      <c r="AB822" s="147"/>
      <c r="AC822" s="77"/>
      <c r="AD822" s="60"/>
      <c r="AE822" s="60"/>
      <c r="AF822" s="60"/>
      <c r="AG822" s="60"/>
      <c r="AH822" s="78">
        <f t="shared" si="76"/>
        <v>0</v>
      </c>
      <c r="AI822" s="147"/>
      <c r="AJ822" s="77"/>
      <c r="AK822" s="60"/>
      <c r="AL822" s="60"/>
      <c r="AM822" s="60"/>
      <c r="AN822" s="60"/>
      <c r="AO822" s="78">
        <f t="shared" si="77"/>
        <v>0</v>
      </c>
    </row>
    <row r="823" spans="1:41" x14ac:dyDescent="0.25">
      <c r="A823" s="70"/>
      <c r="B823" s="58"/>
      <c r="C823" s="58"/>
      <c r="D823" s="58"/>
      <c r="E823" s="58"/>
      <c r="F823" s="72">
        <f t="shared" si="72"/>
        <v>0</v>
      </c>
      <c r="G823" s="151"/>
      <c r="H823" s="77"/>
      <c r="I823" s="60"/>
      <c r="J823" s="60"/>
      <c r="K823" s="60"/>
      <c r="L823" s="60"/>
      <c r="M823" s="78">
        <f t="shared" si="73"/>
        <v>0</v>
      </c>
      <c r="N823" s="147"/>
      <c r="O823" s="77"/>
      <c r="P823" s="60"/>
      <c r="Q823" s="60"/>
      <c r="R823" s="60"/>
      <c r="S823" s="60"/>
      <c r="T823" s="78">
        <f t="shared" si="74"/>
        <v>0</v>
      </c>
      <c r="U823" s="147"/>
      <c r="V823" s="77"/>
      <c r="W823" s="60"/>
      <c r="X823" s="60"/>
      <c r="Y823" s="60"/>
      <c r="Z823" s="60"/>
      <c r="AA823" s="78">
        <f t="shared" si="75"/>
        <v>0</v>
      </c>
      <c r="AB823" s="147"/>
      <c r="AC823" s="77"/>
      <c r="AD823" s="60"/>
      <c r="AE823" s="60"/>
      <c r="AF823" s="60"/>
      <c r="AG823" s="60"/>
      <c r="AH823" s="78">
        <f t="shared" si="76"/>
        <v>0</v>
      </c>
      <c r="AI823" s="147"/>
      <c r="AJ823" s="77"/>
      <c r="AK823" s="60"/>
      <c r="AL823" s="60"/>
      <c r="AM823" s="60"/>
      <c r="AN823" s="60"/>
      <c r="AO823" s="78">
        <f t="shared" si="77"/>
        <v>0</v>
      </c>
    </row>
    <row r="824" spans="1:41" x14ac:dyDescent="0.25">
      <c r="A824" s="70"/>
      <c r="B824" s="58"/>
      <c r="C824" s="58"/>
      <c r="D824" s="58"/>
      <c r="E824" s="58"/>
      <c r="F824" s="72">
        <f t="shared" si="72"/>
        <v>0</v>
      </c>
      <c r="G824" s="151"/>
      <c r="H824" s="77"/>
      <c r="I824" s="60"/>
      <c r="J824" s="60"/>
      <c r="K824" s="60"/>
      <c r="L824" s="60"/>
      <c r="M824" s="78">
        <f t="shared" si="73"/>
        <v>0</v>
      </c>
      <c r="N824" s="147"/>
      <c r="O824" s="77"/>
      <c r="P824" s="60"/>
      <c r="Q824" s="60"/>
      <c r="R824" s="60"/>
      <c r="S824" s="60"/>
      <c r="T824" s="78">
        <f t="shared" si="74"/>
        <v>0</v>
      </c>
      <c r="U824" s="147"/>
      <c r="V824" s="77"/>
      <c r="W824" s="60"/>
      <c r="X824" s="60"/>
      <c r="Y824" s="60"/>
      <c r="Z824" s="60"/>
      <c r="AA824" s="78">
        <f t="shared" si="75"/>
        <v>0</v>
      </c>
      <c r="AB824" s="147"/>
      <c r="AC824" s="77"/>
      <c r="AD824" s="60"/>
      <c r="AE824" s="60"/>
      <c r="AF824" s="60"/>
      <c r="AG824" s="60"/>
      <c r="AH824" s="78">
        <f t="shared" si="76"/>
        <v>0</v>
      </c>
      <c r="AI824" s="147"/>
      <c r="AJ824" s="77"/>
      <c r="AK824" s="60"/>
      <c r="AL824" s="60"/>
      <c r="AM824" s="60"/>
      <c r="AN824" s="60"/>
      <c r="AO824" s="78">
        <f t="shared" si="77"/>
        <v>0</v>
      </c>
    </row>
    <row r="825" spans="1:41" x14ac:dyDescent="0.25">
      <c r="A825" s="70"/>
      <c r="B825" s="58"/>
      <c r="C825" s="58"/>
      <c r="D825" s="58"/>
      <c r="E825" s="58"/>
      <c r="F825" s="72">
        <f t="shared" si="72"/>
        <v>0</v>
      </c>
      <c r="G825" s="151"/>
      <c r="H825" s="77"/>
      <c r="I825" s="60"/>
      <c r="J825" s="60"/>
      <c r="K825" s="60"/>
      <c r="L825" s="60"/>
      <c r="M825" s="78">
        <f t="shared" si="73"/>
        <v>0</v>
      </c>
      <c r="N825" s="147"/>
      <c r="O825" s="77"/>
      <c r="P825" s="60"/>
      <c r="Q825" s="60"/>
      <c r="R825" s="60"/>
      <c r="S825" s="60"/>
      <c r="T825" s="78">
        <f t="shared" si="74"/>
        <v>0</v>
      </c>
      <c r="U825" s="147"/>
      <c r="V825" s="77"/>
      <c r="W825" s="60"/>
      <c r="X825" s="60"/>
      <c r="Y825" s="60"/>
      <c r="Z825" s="60"/>
      <c r="AA825" s="78">
        <f t="shared" si="75"/>
        <v>0</v>
      </c>
      <c r="AB825" s="147"/>
      <c r="AC825" s="77"/>
      <c r="AD825" s="60"/>
      <c r="AE825" s="60"/>
      <c r="AF825" s="60"/>
      <c r="AG825" s="60"/>
      <c r="AH825" s="78">
        <f t="shared" si="76"/>
        <v>0</v>
      </c>
      <c r="AI825" s="147"/>
      <c r="AJ825" s="77"/>
      <c r="AK825" s="60"/>
      <c r="AL825" s="60"/>
      <c r="AM825" s="60"/>
      <c r="AN825" s="60"/>
      <c r="AO825" s="78">
        <f t="shared" si="77"/>
        <v>0</v>
      </c>
    </row>
    <row r="826" spans="1:41" x14ac:dyDescent="0.25">
      <c r="A826" s="70"/>
      <c r="B826" s="58"/>
      <c r="C826" s="58"/>
      <c r="D826" s="58"/>
      <c r="E826" s="58"/>
      <c r="F826" s="72">
        <f t="shared" si="72"/>
        <v>0</v>
      </c>
      <c r="G826" s="151"/>
      <c r="H826" s="77"/>
      <c r="I826" s="60"/>
      <c r="J826" s="60"/>
      <c r="K826" s="60"/>
      <c r="L826" s="60"/>
      <c r="M826" s="78">
        <f t="shared" si="73"/>
        <v>0</v>
      </c>
      <c r="N826" s="147"/>
      <c r="O826" s="77"/>
      <c r="P826" s="60"/>
      <c r="Q826" s="60"/>
      <c r="R826" s="60"/>
      <c r="S826" s="60"/>
      <c r="T826" s="78">
        <f t="shared" si="74"/>
        <v>0</v>
      </c>
      <c r="U826" s="147"/>
      <c r="V826" s="77"/>
      <c r="W826" s="60"/>
      <c r="X826" s="60"/>
      <c r="Y826" s="60"/>
      <c r="Z826" s="60"/>
      <c r="AA826" s="78">
        <f t="shared" si="75"/>
        <v>0</v>
      </c>
      <c r="AB826" s="147"/>
      <c r="AC826" s="77"/>
      <c r="AD826" s="60"/>
      <c r="AE826" s="60"/>
      <c r="AF826" s="60"/>
      <c r="AG826" s="60"/>
      <c r="AH826" s="78">
        <f t="shared" si="76"/>
        <v>0</v>
      </c>
      <c r="AI826" s="147"/>
      <c r="AJ826" s="77"/>
      <c r="AK826" s="60"/>
      <c r="AL826" s="60"/>
      <c r="AM826" s="60"/>
      <c r="AN826" s="60"/>
      <c r="AO826" s="78">
        <f t="shared" si="77"/>
        <v>0</v>
      </c>
    </row>
    <row r="827" spans="1:41" x14ac:dyDescent="0.25">
      <c r="A827" s="70"/>
      <c r="B827" s="58"/>
      <c r="C827" s="58"/>
      <c r="D827" s="58"/>
      <c r="E827" s="58"/>
      <c r="F827" s="72">
        <f t="shared" si="72"/>
        <v>0</v>
      </c>
      <c r="G827" s="151"/>
      <c r="H827" s="77"/>
      <c r="I827" s="60"/>
      <c r="J827" s="60"/>
      <c r="K827" s="60"/>
      <c r="L827" s="60"/>
      <c r="M827" s="78">
        <f t="shared" si="73"/>
        <v>0</v>
      </c>
      <c r="N827" s="147"/>
      <c r="O827" s="77"/>
      <c r="P827" s="60"/>
      <c r="Q827" s="60"/>
      <c r="R827" s="60"/>
      <c r="S827" s="60"/>
      <c r="T827" s="78">
        <f t="shared" si="74"/>
        <v>0</v>
      </c>
      <c r="U827" s="147"/>
      <c r="V827" s="77"/>
      <c r="W827" s="60"/>
      <c r="X827" s="60"/>
      <c r="Y827" s="60"/>
      <c r="Z827" s="60"/>
      <c r="AA827" s="78">
        <f t="shared" si="75"/>
        <v>0</v>
      </c>
      <c r="AB827" s="147"/>
      <c r="AC827" s="77"/>
      <c r="AD827" s="60"/>
      <c r="AE827" s="60"/>
      <c r="AF827" s="60"/>
      <c r="AG827" s="60"/>
      <c r="AH827" s="78">
        <f t="shared" si="76"/>
        <v>0</v>
      </c>
      <c r="AI827" s="147"/>
      <c r="AJ827" s="77"/>
      <c r="AK827" s="60"/>
      <c r="AL827" s="60"/>
      <c r="AM827" s="60"/>
      <c r="AN827" s="60"/>
      <c r="AO827" s="78">
        <f t="shared" si="77"/>
        <v>0</v>
      </c>
    </row>
    <row r="828" spans="1:41" x14ac:dyDescent="0.25">
      <c r="A828" s="70"/>
      <c r="B828" s="58"/>
      <c r="C828" s="58"/>
      <c r="D828" s="58"/>
      <c r="E828" s="58"/>
      <c r="F828" s="72">
        <f t="shared" si="72"/>
        <v>0</v>
      </c>
      <c r="G828" s="151"/>
      <c r="H828" s="77"/>
      <c r="I828" s="60"/>
      <c r="J828" s="60"/>
      <c r="K828" s="60"/>
      <c r="L828" s="60"/>
      <c r="M828" s="78">
        <f t="shared" si="73"/>
        <v>0</v>
      </c>
      <c r="N828" s="147"/>
      <c r="O828" s="77"/>
      <c r="P828" s="60"/>
      <c r="Q828" s="60"/>
      <c r="R828" s="60"/>
      <c r="S828" s="60"/>
      <c r="T828" s="78">
        <f t="shared" si="74"/>
        <v>0</v>
      </c>
      <c r="U828" s="147"/>
      <c r="V828" s="77"/>
      <c r="W828" s="60"/>
      <c r="X828" s="60"/>
      <c r="Y828" s="60"/>
      <c r="Z828" s="60"/>
      <c r="AA828" s="78">
        <f t="shared" si="75"/>
        <v>0</v>
      </c>
      <c r="AB828" s="147"/>
      <c r="AC828" s="77"/>
      <c r="AD828" s="60"/>
      <c r="AE828" s="60"/>
      <c r="AF828" s="60"/>
      <c r="AG828" s="60"/>
      <c r="AH828" s="78">
        <f t="shared" si="76"/>
        <v>0</v>
      </c>
      <c r="AI828" s="147"/>
      <c r="AJ828" s="77"/>
      <c r="AK828" s="60"/>
      <c r="AL828" s="60"/>
      <c r="AM828" s="60"/>
      <c r="AN828" s="60"/>
      <c r="AO828" s="78">
        <f t="shared" si="77"/>
        <v>0</v>
      </c>
    </row>
    <row r="829" spans="1:41" x14ac:dyDescent="0.25">
      <c r="A829" s="70"/>
      <c r="B829" s="58"/>
      <c r="C829" s="58"/>
      <c r="D829" s="58"/>
      <c r="E829" s="58"/>
      <c r="F829" s="72">
        <f t="shared" si="72"/>
        <v>0</v>
      </c>
      <c r="G829" s="151"/>
      <c r="H829" s="77"/>
      <c r="I829" s="60"/>
      <c r="J829" s="60"/>
      <c r="K829" s="60"/>
      <c r="L829" s="60"/>
      <c r="M829" s="78">
        <f t="shared" si="73"/>
        <v>0</v>
      </c>
      <c r="N829" s="147"/>
      <c r="O829" s="77"/>
      <c r="P829" s="60"/>
      <c r="Q829" s="60"/>
      <c r="R829" s="60"/>
      <c r="S829" s="60"/>
      <c r="T829" s="78">
        <f t="shared" si="74"/>
        <v>0</v>
      </c>
      <c r="U829" s="147"/>
      <c r="V829" s="77"/>
      <c r="W829" s="60"/>
      <c r="X829" s="60"/>
      <c r="Y829" s="60"/>
      <c r="Z829" s="60"/>
      <c r="AA829" s="78">
        <f t="shared" si="75"/>
        <v>0</v>
      </c>
      <c r="AB829" s="147"/>
      <c r="AC829" s="77"/>
      <c r="AD829" s="60"/>
      <c r="AE829" s="60"/>
      <c r="AF829" s="60"/>
      <c r="AG829" s="60"/>
      <c r="AH829" s="78">
        <f t="shared" si="76"/>
        <v>0</v>
      </c>
      <c r="AI829" s="147"/>
      <c r="AJ829" s="77"/>
      <c r="AK829" s="60"/>
      <c r="AL829" s="60"/>
      <c r="AM829" s="60"/>
      <c r="AN829" s="60"/>
      <c r="AO829" s="78">
        <f t="shared" si="77"/>
        <v>0</v>
      </c>
    </row>
    <row r="830" spans="1:41" x14ac:dyDescent="0.25">
      <c r="A830" s="70"/>
      <c r="B830" s="58"/>
      <c r="C830" s="58"/>
      <c r="D830" s="58"/>
      <c r="E830" s="58"/>
      <c r="F830" s="72">
        <f t="shared" si="72"/>
        <v>0</v>
      </c>
      <c r="G830" s="151"/>
      <c r="H830" s="77"/>
      <c r="I830" s="60"/>
      <c r="J830" s="60"/>
      <c r="K830" s="60"/>
      <c r="L830" s="60"/>
      <c r="M830" s="78">
        <f t="shared" si="73"/>
        <v>0</v>
      </c>
      <c r="N830" s="147"/>
      <c r="O830" s="77"/>
      <c r="P830" s="60"/>
      <c r="Q830" s="60"/>
      <c r="R830" s="60"/>
      <c r="S830" s="60"/>
      <c r="T830" s="78">
        <f t="shared" si="74"/>
        <v>0</v>
      </c>
      <c r="U830" s="147"/>
      <c r="V830" s="77"/>
      <c r="W830" s="60"/>
      <c r="X830" s="60"/>
      <c r="Y830" s="60"/>
      <c r="Z830" s="60"/>
      <c r="AA830" s="78">
        <f t="shared" si="75"/>
        <v>0</v>
      </c>
      <c r="AB830" s="147"/>
      <c r="AC830" s="77"/>
      <c r="AD830" s="60"/>
      <c r="AE830" s="60"/>
      <c r="AF830" s="60"/>
      <c r="AG830" s="60"/>
      <c r="AH830" s="78">
        <f t="shared" si="76"/>
        <v>0</v>
      </c>
      <c r="AI830" s="147"/>
      <c r="AJ830" s="77"/>
      <c r="AK830" s="60"/>
      <c r="AL830" s="60"/>
      <c r="AM830" s="60"/>
      <c r="AN830" s="60"/>
      <c r="AO830" s="78">
        <f t="shared" si="77"/>
        <v>0</v>
      </c>
    </row>
    <row r="831" spans="1:41" x14ac:dyDescent="0.25">
      <c r="A831" s="70"/>
      <c r="B831" s="58"/>
      <c r="C831" s="58"/>
      <c r="D831" s="58"/>
      <c r="E831" s="58"/>
      <c r="F831" s="72">
        <f t="shared" si="72"/>
        <v>0</v>
      </c>
      <c r="G831" s="151"/>
      <c r="H831" s="77"/>
      <c r="I831" s="60"/>
      <c r="J831" s="60"/>
      <c r="K831" s="60"/>
      <c r="L831" s="60"/>
      <c r="M831" s="78">
        <f t="shared" si="73"/>
        <v>0</v>
      </c>
      <c r="N831" s="147"/>
      <c r="O831" s="77"/>
      <c r="P831" s="60"/>
      <c r="Q831" s="60"/>
      <c r="R831" s="60"/>
      <c r="S831" s="60"/>
      <c r="T831" s="78">
        <f t="shared" si="74"/>
        <v>0</v>
      </c>
      <c r="U831" s="147"/>
      <c r="V831" s="77"/>
      <c r="W831" s="60"/>
      <c r="X831" s="60"/>
      <c r="Y831" s="60"/>
      <c r="Z831" s="60"/>
      <c r="AA831" s="78">
        <f t="shared" si="75"/>
        <v>0</v>
      </c>
      <c r="AB831" s="147"/>
      <c r="AC831" s="77"/>
      <c r="AD831" s="60"/>
      <c r="AE831" s="60"/>
      <c r="AF831" s="60"/>
      <c r="AG831" s="60"/>
      <c r="AH831" s="78">
        <f t="shared" si="76"/>
        <v>0</v>
      </c>
      <c r="AI831" s="147"/>
      <c r="AJ831" s="77"/>
      <c r="AK831" s="60"/>
      <c r="AL831" s="60"/>
      <c r="AM831" s="60"/>
      <c r="AN831" s="60"/>
      <c r="AO831" s="78">
        <f t="shared" si="77"/>
        <v>0</v>
      </c>
    </row>
    <row r="832" spans="1:41" x14ac:dyDescent="0.25">
      <c r="A832" s="70"/>
      <c r="B832" s="58"/>
      <c r="C832" s="58"/>
      <c r="D832" s="58"/>
      <c r="E832" s="58"/>
      <c r="F832" s="72">
        <f t="shared" si="72"/>
        <v>0</v>
      </c>
      <c r="G832" s="151"/>
      <c r="H832" s="77"/>
      <c r="I832" s="60"/>
      <c r="J832" s="60"/>
      <c r="K832" s="60"/>
      <c r="L832" s="60"/>
      <c r="M832" s="78">
        <f t="shared" si="73"/>
        <v>0</v>
      </c>
      <c r="N832" s="147"/>
      <c r="O832" s="77"/>
      <c r="P832" s="60"/>
      <c r="Q832" s="60"/>
      <c r="R832" s="60"/>
      <c r="S832" s="60"/>
      <c r="T832" s="78">
        <f t="shared" si="74"/>
        <v>0</v>
      </c>
      <c r="U832" s="147"/>
      <c r="V832" s="77"/>
      <c r="W832" s="60"/>
      <c r="X832" s="60"/>
      <c r="Y832" s="60"/>
      <c r="Z832" s="60"/>
      <c r="AA832" s="78">
        <f t="shared" si="75"/>
        <v>0</v>
      </c>
      <c r="AB832" s="147"/>
      <c r="AC832" s="77"/>
      <c r="AD832" s="60"/>
      <c r="AE832" s="60"/>
      <c r="AF832" s="60"/>
      <c r="AG832" s="60"/>
      <c r="AH832" s="78">
        <f t="shared" si="76"/>
        <v>0</v>
      </c>
      <c r="AI832" s="147"/>
      <c r="AJ832" s="77"/>
      <c r="AK832" s="60"/>
      <c r="AL832" s="60"/>
      <c r="AM832" s="60"/>
      <c r="AN832" s="60"/>
      <c r="AO832" s="78">
        <f t="shared" si="77"/>
        <v>0</v>
      </c>
    </row>
    <row r="833" spans="1:41" x14ac:dyDescent="0.25">
      <c r="A833" s="70"/>
      <c r="B833" s="58"/>
      <c r="C833" s="58"/>
      <c r="D833" s="58"/>
      <c r="E833" s="58"/>
      <c r="F833" s="72">
        <f t="shared" si="72"/>
        <v>0</v>
      </c>
      <c r="G833" s="151"/>
      <c r="H833" s="77"/>
      <c r="I833" s="60"/>
      <c r="J833" s="60"/>
      <c r="K833" s="60"/>
      <c r="L833" s="60"/>
      <c r="M833" s="78">
        <f t="shared" si="73"/>
        <v>0</v>
      </c>
      <c r="N833" s="147"/>
      <c r="O833" s="77"/>
      <c r="P833" s="60"/>
      <c r="Q833" s="60"/>
      <c r="R833" s="60"/>
      <c r="S833" s="60"/>
      <c r="T833" s="78">
        <f t="shared" si="74"/>
        <v>0</v>
      </c>
      <c r="U833" s="147"/>
      <c r="V833" s="77"/>
      <c r="W833" s="60"/>
      <c r="X833" s="60"/>
      <c r="Y833" s="60"/>
      <c r="Z833" s="60"/>
      <c r="AA833" s="78">
        <f t="shared" si="75"/>
        <v>0</v>
      </c>
      <c r="AB833" s="147"/>
      <c r="AC833" s="77"/>
      <c r="AD833" s="60"/>
      <c r="AE833" s="60"/>
      <c r="AF833" s="60"/>
      <c r="AG833" s="60"/>
      <c r="AH833" s="78">
        <f t="shared" si="76"/>
        <v>0</v>
      </c>
      <c r="AI833" s="147"/>
      <c r="AJ833" s="77"/>
      <c r="AK833" s="60"/>
      <c r="AL833" s="60"/>
      <c r="AM833" s="60"/>
      <c r="AN833" s="60"/>
      <c r="AO833" s="78">
        <f t="shared" si="77"/>
        <v>0</v>
      </c>
    </row>
    <row r="834" spans="1:41" x14ac:dyDescent="0.25">
      <c r="A834" s="70"/>
      <c r="B834" s="58"/>
      <c r="C834" s="58"/>
      <c r="D834" s="58"/>
      <c r="E834" s="58"/>
      <c r="F834" s="72">
        <f t="shared" si="72"/>
        <v>0</v>
      </c>
      <c r="G834" s="151"/>
      <c r="H834" s="77"/>
      <c r="I834" s="60"/>
      <c r="J834" s="60"/>
      <c r="K834" s="60"/>
      <c r="L834" s="60"/>
      <c r="M834" s="78">
        <f t="shared" si="73"/>
        <v>0</v>
      </c>
      <c r="N834" s="147"/>
      <c r="O834" s="77"/>
      <c r="P834" s="60"/>
      <c r="Q834" s="60"/>
      <c r="R834" s="60"/>
      <c r="S834" s="60"/>
      <c r="T834" s="78">
        <f t="shared" si="74"/>
        <v>0</v>
      </c>
      <c r="U834" s="147"/>
      <c r="V834" s="77"/>
      <c r="W834" s="60"/>
      <c r="X834" s="60"/>
      <c r="Y834" s="60"/>
      <c r="Z834" s="60"/>
      <c r="AA834" s="78">
        <f t="shared" si="75"/>
        <v>0</v>
      </c>
      <c r="AB834" s="147"/>
      <c r="AC834" s="77"/>
      <c r="AD834" s="60"/>
      <c r="AE834" s="60"/>
      <c r="AF834" s="60"/>
      <c r="AG834" s="60"/>
      <c r="AH834" s="78">
        <f t="shared" si="76"/>
        <v>0</v>
      </c>
      <c r="AI834" s="147"/>
      <c r="AJ834" s="77"/>
      <c r="AK834" s="60"/>
      <c r="AL834" s="60"/>
      <c r="AM834" s="60"/>
      <c r="AN834" s="60"/>
      <c r="AO834" s="78">
        <f t="shared" si="77"/>
        <v>0</v>
      </c>
    </row>
    <row r="835" spans="1:41" x14ac:dyDescent="0.25">
      <c r="A835" s="70"/>
      <c r="B835" s="58"/>
      <c r="C835" s="58"/>
      <c r="D835" s="58"/>
      <c r="E835" s="58"/>
      <c r="F835" s="72">
        <f t="shared" si="72"/>
        <v>0</v>
      </c>
      <c r="G835" s="151"/>
      <c r="H835" s="77"/>
      <c r="I835" s="60"/>
      <c r="J835" s="60"/>
      <c r="K835" s="60"/>
      <c r="L835" s="60"/>
      <c r="M835" s="78">
        <f t="shared" si="73"/>
        <v>0</v>
      </c>
      <c r="N835" s="147"/>
      <c r="O835" s="77"/>
      <c r="P835" s="60"/>
      <c r="Q835" s="60"/>
      <c r="R835" s="60"/>
      <c r="S835" s="60"/>
      <c r="T835" s="78">
        <f t="shared" si="74"/>
        <v>0</v>
      </c>
      <c r="U835" s="147"/>
      <c r="V835" s="77"/>
      <c r="W835" s="60"/>
      <c r="X835" s="60"/>
      <c r="Y835" s="60"/>
      <c r="Z835" s="60"/>
      <c r="AA835" s="78">
        <f t="shared" si="75"/>
        <v>0</v>
      </c>
      <c r="AB835" s="147"/>
      <c r="AC835" s="77"/>
      <c r="AD835" s="60"/>
      <c r="AE835" s="60"/>
      <c r="AF835" s="60"/>
      <c r="AG835" s="60"/>
      <c r="AH835" s="78">
        <f t="shared" si="76"/>
        <v>0</v>
      </c>
      <c r="AI835" s="147"/>
      <c r="AJ835" s="77"/>
      <c r="AK835" s="60"/>
      <c r="AL835" s="60"/>
      <c r="AM835" s="60"/>
      <c r="AN835" s="60"/>
      <c r="AO835" s="78">
        <f t="shared" si="77"/>
        <v>0</v>
      </c>
    </row>
    <row r="836" spans="1:41" x14ac:dyDescent="0.25">
      <c r="A836" s="70"/>
      <c r="B836" s="58"/>
      <c r="C836" s="58"/>
      <c r="D836" s="58"/>
      <c r="E836" s="58"/>
      <c r="F836" s="72">
        <f t="shared" si="72"/>
        <v>0</v>
      </c>
      <c r="G836" s="151"/>
      <c r="H836" s="77"/>
      <c r="I836" s="60"/>
      <c r="J836" s="60"/>
      <c r="K836" s="60"/>
      <c r="L836" s="60"/>
      <c r="M836" s="78">
        <f t="shared" si="73"/>
        <v>0</v>
      </c>
      <c r="N836" s="147"/>
      <c r="O836" s="77"/>
      <c r="P836" s="60"/>
      <c r="Q836" s="60"/>
      <c r="R836" s="60"/>
      <c r="S836" s="60"/>
      <c r="T836" s="78">
        <f t="shared" si="74"/>
        <v>0</v>
      </c>
      <c r="U836" s="147"/>
      <c r="V836" s="77"/>
      <c r="W836" s="60"/>
      <c r="X836" s="60"/>
      <c r="Y836" s="60"/>
      <c r="Z836" s="60"/>
      <c r="AA836" s="78">
        <f t="shared" si="75"/>
        <v>0</v>
      </c>
      <c r="AB836" s="147"/>
      <c r="AC836" s="77"/>
      <c r="AD836" s="60"/>
      <c r="AE836" s="60"/>
      <c r="AF836" s="60"/>
      <c r="AG836" s="60"/>
      <c r="AH836" s="78">
        <f t="shared" si="76"/>
        <v>0</v>
      </c>
      <c r="AI836" s="147"/>
      <c r="AJ836" s="77"/>
      <c r="AK836" s="60"/>
      <c r="AL836" s="60"/>
      <c r="AM836" s="60"/>
      <c r="AN836" s="60"/>
      <c r="AO836" s="78">
        <f t="shared" si="77"/>
        <v>0</v>
      </c>
    </row>
    <row r="837" spans="1:41" x14ac:dyDescent="0.25">
      <c r="A837" s="70"/>
      <c r="B837" s="58"/>
      <c r="C837" s="58"/>
      <c r="D837" s="58"/>
      <c r="E837" s="58"/>
      <c r="F837" s="72">
        <f t="shared" si="72"/>
        <v>0</v>
      </c>
      <c r="G837" s="151"/>
      <c r="H837" s="77"/>
      <c r="I837" s="60"/>
      <c r="J837" s="60"/>
      <c r="K837" s="60"/>
      <c r="L837" s="60"/>
      <c r="M837" s="78">
        <f t="shared" si="73"/>
        <v>0</v>
      </c>
      <c r="N837" s="147"/>
      <c r="O837" s="77"/>
      <c r="P837" s="60"/>
      <c r="Q837" s="60"/>
      <c r="R837" s="60"/>
      <c r="S837" s="60"/>
      <c r="T837" s="78">
        <f t="shared" si="74"/>
        <v>0</v>
      </c>
      <c r="U837" s="147"/>
      <c r="V837" s="77"/>
      <c r="W837" s="60"/>
      <c r="X837" s="60"/>
      <c r="Y837" s="60"/>
      <c r="Z837" s="60"/>
      <c r="AA837" s="78">
        <f t="shared" si="75"/>
        <v>0</v>
      </c>
      <c r="AB837" s="147"/>
      <c r="AC837" s="77"/>
      <c r="AD837" s="60"/>
      <c r="AE837" s="60"/>
      <c r="AF837" s="60"/>
      <c r="AG837" s="60"/>
      <c r="AH837" s="78">
        <f t="shared" si="76"/>
        <v>0</v>
      </c>
      <c r="AI837" s="147"/>
      <c r="AJ837" s="77"/>
      <c r="AK837" s="60"/>
      <c r="AL837" s="60"/>
      <c r="AM837" s="60"/>
      <c r="AN837" s="60"/>
      <c r="AO837" s="78">
        <f t="shared" si="77"/>
        <v>0</v>
      </c>
    </row>
    <row r="838" spans="1:41" x14ac:dyDescent="0.25">
      <c r="A838" s="70"/>
      <c r="B838" s="58"/>
      <c r="C838" s="58"/>
      <c r="D838" s="58"/>
      <c r="E838" s="58"/>
      <c r="F838" s="72">
        <f t="shared" si="72"/>
        <v>0</v>
      </c>
      <c r="G838" s="151"/>
      <c r="H838" s="77"/>
      <c r="I838" s="60"/>
      <c r="J838" s="60"/>
      <c r="K838" s="60"/>
      <c r="L838" s="60"/>
      <c r="M838" s="78">
        <f t="shared" si="73"/>
        <v>0</v>
      </c>
      <c r="N838" s="147"/>
      <c r="O838" s="77"/>
      <c r="P838" s="60"/>
      <c r="Q838" s="60"/>
      <c r="R838" s="60"/>
      <c r="S838" s="60"/>
      <c r="T838" s="78">
        <f t="shared" si="74"/>
        <v>0</v>
      </c>
      <c r="U838" s="147"/>
      <c r="V838" s="77"/>
      <c r="W838" s="60"/>
      <c r="X838" s="60"/>
      <c r="Y838" s="60"/>
      <c r="Z838" s="60"/>
      <c r="AA838" s="78">
        <f t="shared" si="75"/>
        <v>0</v>
      </c>
      <c r="AB838" s="147"/>
      <c r="AC838" s="77"/>
      <c r="AD838" s="60"/>
      <c r="AE838" s="60"/>
      <c r="AF838" s="60"/>
      <c r="AG838" s="60"/>
      <c r="AH838" s="78">
        <f t="shared" si="76"/>
        <v>0</v>
      </c>
      <c r="AI838" s="147"/>
      <c r="AJ838" s="77"/>
      <c r="AK838" s="60"/>
      <c r="AL838" s="60"/>
      <c r="AM838" s="60"/>
      <c r="AN838" s="60"/>
      <c r="AO838" s="78">
        <f t="shared" si="77"/>
        <v>0</v>
      </c>
    </row>
    <row r="839" spans="1:41" x14ac:dyDescent="0.25">
      <c r="A839" s="70"/>
      <c r="B839" s="58"/>
      <c r="C839" s="58"/>
      <c r="D839" s="58"/>
      <c r="E839" s="58"/>
      <c r="F839" s="72">
        <f t="shared" si="72"/>
        <v>0</v>
      </c>
      <c r="G839" s="151"/>
      <c r="H839" s="77"/>
      <c r="I839" s="60"/>
      <c r="J839" s="60"/>
      <c r="K839" s="60"/>
      <c r="L839" s="60"/>
      <c r="M839" s="78">
        <f t="shared" si="73"/>
        <v>0</v>
      </c>
      <c r="N839" s="147"/>
      <c r="O839" s="77"/>
      <c r="P839" s="60"/>
      <c r="Q839" s="60"/>
      <c r="R839" s="60"/>
      <c r="S839" s="60"/>
      <c r="T839" s="78">
        <f t="shared" si="74"/>
        <v>0</v>
      </c>
      <c r="U839" s="147"/>
      <c r="V839" s="77"/>
      <c r="W839" s="60"/>
      <c r="X839" s="60"/>
      <c r="Y839" s="60"/>
      <c r="Z839" s="60"/>
      <c r="AA839" s="78">
        <f t="shared" si="75"/>
        <v>0</v>
      </c>
      <c r="AB839" s="147"/>
      <c r="AC839" s="77"/>
      <c r="AD839" s="60"/>
      <c r="AE839" s="60"/>
      <c r="AF839" s="60"/>
      <c r="AG839" s="60"/>
      <c r="AH839" s="78">
        <f t="shared" si="76"/>
        <v>0</v>
      </c>
      <c r="AI839" s="147"/>
      <c r="AJ839" s="77"/>
      <c r="AK839" s="60"/>
      <c r="AL839" s="60"/>
      <c r="AM839" s="60"/>
      <c r="AN839" s="60"/>
      <c r="AO839" s="78">
        <f t="shared" si="77"/>
        <v>0</v>
      </c>
    </row>
    <row r="840" spans="1:41" x14ac:dyDescent="0.25">
      <c r="A840" s="70"/>
      <c r="B840" s="58"/>
      <c r="C840" s="58"/>
      <c r="D840" s="58"/>
      <c r="E840" s="58"/>
      <c r="F840" s="72">
        <f t="shared" si="72"/>
        <v>0</v>
      </c>
      <c r="G840" s="151"/>
      <c r="H840" s="77"/>
      <c r="I840" s="60"/>
      <c r="J840" s="60"/>
      <c r="K840" s="60"/>
      <c r="L840" s="60"/>
      <c r="M840" s="78">
        <f t="shared" si="73"/>
        <v>0</v>
      </c>
      <c r="N840" s="147"/>
      <c r="O840" s="77"/>
      <c r="P840" s="60"/>
      <c r="Q840" s="60"/>
      <c r="R840" s="60"/>
      <c r="S840" s="60"/>
      <c r="T840" s="78">
        <f t="shared" si="74"/>
        <v>0</v>
      </c>
      <c r="U840" s="147"/>
      <c r="V840" s="77"/>
      <c r="W840" s="60"/>
      <c r="X840" s="60"/>
      <c r="Y840" s="60"/>
      <c r="Z840" s="60"/>
      <c r="AA840" s="78">
        <f t="shared" si="75"/>
        <v>0</v>
      </c>
      <c r="AB840" s="147"/>
      <c r="AC840" s="77"/>
      <c r="AD840" s="60"/>
      <c r="AE840" s="60"/>
      <c r="AF840" s="60"/>
      <c r="AG840" s="60"/>
      <c r="AH840" s="78">
        <f t="shared" si="76"/>
        <v>0</v>
      </c>
      <c r="AI840" s="147"/>
      <c r="AJ840" s="77"/>
      <c r="AK840" s="60"/>
      <c r="AL840" s="60"/>
      <c r="AM840" s="60"/>
      <c r="AN840" s="60"/>
      <c r="AO840" s="78">
        <f t="shared" si="77"/>
        <v>0</v>
      </c>
    </row>
    <row r="841" spans="1:41" x14ac:dyDescent="0.25">
      <c r="A841" s="70"/>
      <c r="B841" s="58"/>
      <c r="C841" s="58"/>
      <c r="D841" s="58"/>
      <c r="E841" s="58"/>
      <c r="F841" s="72">
        <f t="shared" si="72"/>
        <v>0</v>
      </c>
      <c r="G841" s="151"/>
      <c r="H841" s="77"/>
      <c r="I841" s="60"/>
      <c r="J841" s="60"/>
      <c r="K841" s="60"/>
      <c r="L841" s="60"/>
      <c r="M841" s="78">
        <f t="shared" si="73"/>
        <v>0</v>
      </c>
      <c r="N841" s="147"/>
      <c r="O841" s="77"/>
      <c r="P841" s="60"/>
      <c r="Q841" s="60"/>
      <c r="R841" s="60"/>
      <c r="S841" s="60"/>
      <c r="T841" s="78">
        <f t="shared" si="74"/>
        <v>0</v>
      </c>
      <c r="U841" s="147"/>
      <c r="V841" s="77"/>
      <c r="W841" s="60"/>
      <c r="X841" s="60"/>
      <c r="Y841" s="60"/>
      <c r="Z841" s="60"/>
      <c r="AA841" s="78">
        <f t="shared" si="75"/>
        <v>0</v>
      </c>
      <c r="AB841" s="147"/>
      <c r="AC841" s="77"/>
      <c r="AD841" s="60"/>
      <c r="AE841" s="60"/>
      <c r="AF841" s="60"/>
      <c r="AG841" s="60"/>
      <c r="AH841" s="78">
        <f t="shared" si="76"/>
        <v>0</v>
      </c>
      <c r="AI841" s="147"/>
      <c r="AJ841" s="77"/>
      <c r="AK841" s="60"/>
      <c r="AL841" s="60"/>
      <c r="AM841" s="60"/>
      <c r="AN841" s="60"/>
      <c r="AO841" s="78">
        <f t="shared" si="77"/>
        <v>0</v>
      </c>
    </row>
    <row r="842" spans="1:41" x14ac:dyDescent="0.25">
      <c r="A842" s="70"/>
      <c r="B842" s="58"/>
      <c r="C842" s="58"/>
      <c r="D842" s="58"/>
      <c r="E842" s="58"/>
      <c r="F842" s="72">
        <f t="shared" si="72"/>
        <v>0</v>
      </c>
      <c r="G842" s="151"/>
      <c r="H842" s="77"/>
      <c r="I842" s="60"/>
      <c r="J842" s="60"/>
      <c r="K842" s="60"/>
      <c r="L842" s="60"/>
      <c r="M842" s="78">
        <f t="shared" si="73"/>
        <v>0</v>
      </c>
      <c r="N842" s="147"/>
      <c r="O842" s="77"/>
      <c r="P842" s="60"/>
      <c r="Q842" s="60"/>
      <c r="R842" s="60"/>
      <c r="S842" s="60"/>
      <c r="T842" s="78">
        <f t="shared" si="74"/>
        <v>0</v>
      </c>
      <c r="U842" s="147"/>
      <c r="V842" s="77"/>
      <c r="W842" s="60"/>
      <c r="X842" s="60"/>
      <c r="Y842" s="60"/>
      <c r="Z842" s="60"/>
      <c r="AA842" s="78">
        <f t="shared" si="75"/>
        <v>0</v>
      </c>
      <c r="AB842" s="147"/>
      <c r="AC842" s="77"/>
      <c r="AD842" s="60"/>
      <c r="AE842" s="60"/>
      <c r="AF842" s="60"/>
      <c r="AG842" s="60"/>
      <c r="AH842" s="78">
        <f t="shared" si="76"/>
        <v>0</v>
      </c>
      <c r="AI842" s="147"/>
      <c r="AJ842" s="77"/>
      <c r="AK842" s="60"/>
      <c r="AL842" s="60"/>
      <c r="AM842" s="60"/>
      <c r="AN842" s="60"/>
      <c r="AO842" s="78">
        <f t="shared" si="77"/>
        <v>0</v>
      </c>
    </row>
    <row r="843" spans="1:41" x14ac:dyDescent="0.25">
      <c r="A843" s="70"/>
      <c r="B843" s="58"/>
      <c r="C843" s="58"/>
      <c r="D843" s="58"/>
      <c r="E843" s="58"/>
      <c r="F843" s="72">
        <f t="shared" si="72"/>
        <v>0</v>
      </c>
      <c r="G843" s="151"/>
      <c r="H843" s="77"/>
      <c r="I843" s="60"/>
      <c r="J843" s="60"/>
      <c r="K843" s="60"/>
      <c r="L843" s="60"/>
      <c r="M843" s="78">
        <f t="shared" si="73"/>
        <v>0</v>
      </c>
      <c r="N843" s="147"/>
      <c r="O843" s="77"/>
      <c r="P843" s="60"/>
      <c r="Q843" s="60"/>
      <c r="R843" s="60"/>
      <c r="S843" s="60"/>
      <c r="T843" s="78">
        <f t="shared" si="74"/>
        <v>0</v>
      </c>
      <c r="U843" s="147"/>
      <c r="V843" s="77"/>
      <c r="W843" s="60"/>
      <c r="X843" s="60"/>
      <c r="Y843" s="60"/>
      <c r="Z843" s="60"/>
      <c r="AA843" s="78">
        <f t="shared" si="75"/>
        <v>0</v>
      </c>
      <c r="AB843" s="147"/>
      <c r="AC843" s="77"/>
      <c r="AD843" s="60"/>
      <c r="AE843" s="60"/>
      <c r="AF843" s="60"/>
      <c r="AG843" s="60"/>
      <c r="AH843" s="78">
        <f t="shared" si="76"/>
        <v>0</v>
      </c>
      <c r="AI843" s="147"/>
      <c r="AJ843" s="77"/>
      <c r="AK843" s="60"/>
      <c r="AL843" s="60"/>
      <c r="AM843" s="60"/>
      <c r="AN843" s="60"/>
      <c r="AO843" s="78">
        <f t="shared" si="77"/>
        <v>0</v>
      </c>
    </row>
    <row r="844" spans="1:41" x14ac:dyDescent="0.25">
      <c r="A844" s="70"/>
      <c r="B844" s="58"/>
      <c r="C844" s="58"/>
      <c r="D844" s="58"/>
      <c r="E844" s="58"/>
      <c r="F844" s="72">
        <f t="shared" si="72"/>
        <v>0</v>
      </c>
      <c r="G844" s="151"/>
      <c r="H844" s="77"/>
      <c r="I844" s="60"/>
      <c r="J844" s="60"/>
      <c r="K844" s="60"/>
      <c r="L844" s="60"/>
      <c r="M844" s="78">
        <f t="shared" si="73"/>
        <v>0</v>
      </c>
      <c r="N844" s="147"/>
      <c r="O844" s="77"/>
      <c r="P844" s="60"/>
      <c r="Q844" s="60"/>
      <c r="R844" s="60"/>
      <c r="S844" s="60"/>
      <c r="T844" s="78">
        <f t="shared" si="74"/>
        <v>0</v>
      </c>
      <c r="U844" s="147"/>
      <c r="V844" s="77"/>
      <c r="W844" s="60"/>
      <c r="X844" s="60"/>
      <c r="Y844" s="60"/>
      <c r="Z844" s="60"/>
      <c r="AA844" s="78">
        <f t="shared" si="75"/>
        <v>0</v>
      </c>
      <c r="AB844" s="147"/>
      <c r="AC844" s="77"/>
      <c r="AD844" s="60"/>
      <c r="AE844" s="60"/>
      <c r="AF844" s="60"/>
      <c r="AG844" s="60"/>
      <c r="AH844" s="78">
        <f t="shared" si="76"/>
        <v>0</v>
      </c>
      <c r="AI844" s="147"/>
      <c r="AJ844" s="77"/>
      <c r="AK844" s="60"/>
      <c r="AL844" s="60"/>
      <c r="AM844" s="60"/>
      <c r="AN844" s="60"/>
      <c r="AO844" s="78">
        <f t="shared" si="77"/>
        <v>0</v>
      </c>
    </row>
    <row r="845" spans="1:41" x14ac:dyDescent="0.25">
      <c r="A845" s="70"/>
      <c r="B845" s="58"/>
      <c r="C845" s="58"/>
      <c r="D845" s="58"/>
      <c r="E845" s="58"/>
      <c r="F845" s="72">
        <f t="shared" ref="F845:F908" si="78">SUM(D845:E845)</f>
        <v>0</v>
      </c>
      <c r="G845" s="151"/>
      <c r="H845" s="77"/>
      <c r="I845" s="60"/>
      <c r="J845" s="60"/>
      <c r="K845" s="60"/>
      <c r="L845" s="60"/>
      <c r="M845" s="78">
        <f t="shared" ref="M845:M908" si="79">SUM(K845:L845)</f>
        <v>0</v>
      </c>
      <c r="N845" s="147"/>
      <c r="O845" s="77"/>
      <c r="P845" s="60"/>
      <c r="Q845" s="60"/>
      <c r="R845" s="60"/>
      <c r="S845" s="60"/>
      <c r="T845" s="78">
        <f t="shared" ref="T845:T908" si="80">SUM(R845:S845)</f>
        <v>0</v>
      </c>
      <c r="U845" s="147"/>
      <c r="V845" s="77"/>
      <c r="W845" s="60"/>
      <c r="X845" s="60"/>
      <c r="Y845" s="60"/>
      <c r="Z845" s="60"/>
      <c r="AA845" s="78">
        <f t="shared" ref="AA845:AA908" si="81">SUM(Y845:Z845)</f>
        <v>0</v>
      </c>
      <c r="AB845" s="147"/>
      <c r="AC845" s="77"/>
      <c r="AD845" s="60"/>
      <c r="AE845" s="60"/>
      <c r="AF845" s="60"/>
      <c r="AG845" s="60"/>
      <c r="AH845" s="78">
        <f t="shared" ref="AH845:AH908" si="82">SUM(AF845:AG845)</f>
        <v>0</v>
      </c>
      <c r="AI845" s="147"/>
      <c r="AJ845" s="77"/>
      <c r="AK845" s="60"/>
      <c r="AL845" s="60"/>
      <c r="AM845" s="60"/>
      <c r="AN845" s="60"/>
      <c r="AO845" s="78">
        <f t="shared" ref="AO845:AO908" si="83">SUM(AM845:AN845)</f>
        <v>0</v>
      </c>
    </row>
    <row r="846" spans="1:41" x14ac:dyDescent="0.25">
      <c r="A846" s="70"/>
      <c r="B846" s="58"/>
      <c r="C846" s="58"/>
      <c r="D846" s="58"/>
      <c r="E846" s="58"/>
      <c r="F846" s="72">
        <f t="shared" si="78"/>
        <v>0</v>
      </c>
      <c r="G846" s="151"/>
      <c r="H846" s="77"/>
      <c r="I846" s="60"/>
      <c r="J846" s="60"/>
      <c r="K846" s="60"/>
      <c r="L846" s="60"/>
      <c r="M846" s="78">
        <f t="shared" si="79"/>
        <v>0</v>
      </c>
      <c r="N846" s="147"/>
      <c r="O846" s="77"/>
      <c r="P846" s="60"/>
      <c r="Q846" s="60"/>
      <c r="R846" s="60"/>
      <c r="S846" s="60"/>
      <c r="T846" s="78">
        <f t="shared" si="80"/>
        <v>0</v>
      </c>
      <c r="U846" s="147"/>
      <c r="V846" s="77"/>
      <c r="W846" s="60"/>
      <c r="X846" s="60"/>
      <c r="Y846" s="60"/>
      <c r="Z846" s="60"/>
      <c r="AA846" s="78">
        <f t="shared" si="81"/>
        <v>0</v>
      </c>
      <c r="AB846" s="147"/>
      <c r="AC846" s="77"/>
      <c r="AD846" s="60"/>
      <c r="AE846" s="60"/>
      <c r="AF846" s="60"/>
      <c r="AG846" s="60"/>
      <c r="AH846" s="78">
        <f t="shared" si="82"/>
        <v>0</v>
      </c>
      <c r="AI846" s="147"/>
      <c r="AJ846" s="77"/>
      <c r="AK846" s="60"/>
      <c r="AL846" s="60"/>
      <c r="AM846" s="60"/>
      <c r="AN846" s="60"/>
      <c r="AO846" s="78">
        <f t="shared" si="83"/>
        <v>0</v>
      </c>
    </row>
    <row r="847" spans="1:41" x14ac:dyDescent="0.25">
      <c r="A847" s="70"/>
      <c r="B847" s="58"/>
      <c r="C847" s="58"/>
      <c r="D847" s="58"/>
      <c r="E847" s="58"/>
      <c r="F847" s="72">
        <f t="shared" si="78"/>
        <v>0</v>
      </c>
      <c r="G847" s="151"/>
      <c r="H847" s="77"/>
      <c r="I847" s="60"/>
      <c r="J847" s="60"/>
      <c r="K847" s="60"/>
      <c r="L847" s="60"/>
      <c r="M847" s="78">
        <f t="shared" si="79"/>
        <v>0</v>
      </c>
      <c r="N847" s="147"/>
      <c r="O847" s="77"/>
      <c r="P847" s="60"/>
      <c r="Q847" s="60"/>
      <c r="R847" s="60"/>
      <c r="S847" s="60"/>
      <c r="T847" s="78">
        <f t="shared" si="80"/>
        <v>0</v>
      </c>
      <c r="U847" s="147"/>
      <c r="V847" s="77"/>
      <c r="W847" s="60"/>
      <c r="X847" s="60"/>
      <c r="Y847" s="60"/>
      <c r="Z847" s="60"/>
      <c r="AA847" s="78">
        <f t="shared" si="81"/>
        <v>0</v>
      </c>
      <c r="AB847" s="147"/>
      <c r="AC847" s="77"/>
      <c r="AD847" s="60"/>
      <c r="AE847" s="60"/>
      <c r="AF847" s="60"/>
      <c r="AG847" s="60"/>
      <c r="AH847" s="78">
        <f t="shared" si="82"/>
        <v>0</v>
      </c>
      <c r="AI847" s="147"/>
      <c r="AJ847" s="77"/>
      <c r="AK847" s="60"/>
      <c r="AL847" s="60"/>
      <c r="AM847" s="60"/>
      <c r="AN847" s="60"/>
      <c r="AO847" s="78">
        <f t="shared" si="83"/>
        <v>0</v>
      </c>
    </row>
    <row r="848" spans="1:41" x14ac:dyDescent="0.25">
      <c r="A848" s="70"/>
      <c r="B848" s="58"/>
      <c r="C848" s="58"/>
      <c r="D848" s="58"/>
      <c r="E848" s="58"/>
      <c r="F848" s="72">
        <f t="shared" si="78"/>
        <v>0</v>
      </c>
      <c r="G848" s="151"/>
      <c r="H848" s="77"/>
      <c r="I848" s="60"/>
      <c r="J848" s="60"/>
      <c r="K848" s="60"/>
      <c r="L848" s="60"/>
      <c r="M848" s="78">
        <f t="shared" si="79"/>
        <v>0</v>
      </c>
      <c r="N848" s="147"/>
      <c r="O848" s="77"/>
      <c r="P848" s="60"/>
      <c r="Q848" s="60"/>
      <c r="R848" s="60"/>
      <c r="S848" s="60"/>
      <c r="T848" s="78">
        <f t="shared" si="80"/>
        <v>0</v>
      </c>
      <c r="U848" s="147"/>
      <c r="V848" s="77"/>
      <c r="W848" s="60"/>
      <c r="X848" s="60"/>
      <c r="Y848" s="60"/>
      <c r="Z848" s="60"/>
      <c r="AA848" s="78">
        <f t="shared" si="81"/>
        <v>0</v>
      </c>
      <c r="AB848" s="147"/>
      <c r="AC848" s="77"/>
      <c r="AD848" s="60"/>
      <c r="AE848" s="60"/>
      <c r="AF848" s="60"/>
      <c r="AG848" s="60"/>
      <c r="AH848" s="78">
        <f t="shared" si="82"/>
        <v>0</v>
      </c>
      <c r="AI848" s="147"/>
      <c r="AJ848" s="77"/>
      <c r="AK848" s="60"/>
      <c r="AL848" s="60"/>
      <c r="AM848" s="60"/>
      <c r="AN848" s="60"/>
      <c r="AO848" s="78">
        <f t="shared" si="83"/>
        <v>0</v>
      </c>
    </row>
    <row r="849" spans="1:41" x14ac:dyDescent="0.25">
      <c r="A849" s="70"/>
      <c r="B849" s="58"/>
      <c r="C849" s="58"/>
      <c r="D849" s="58"/>
      <c r="E849" s="58"/>
      <c r="F849" s="72">
        <f t="shared" si="78"/>
        <v>0</v>
      </c>
      <c r="G849" s="151"/>
      <c r="H849" s="77"/>
      <c r="I849" s="60"/>
      <c r="J849" s="60"/>
      <c r="K849" s="60"/>
      <c r="L849" s="60"/>
      <c r="M849" s="78">
        <f t="shared" si="79"/>
        <v>0</v>
      </c>
      <c r="N849" s="147"/>
      <c r="O849" s="77"/>
      <c r="P849" s="60"/>
      <c r="Q849" s="60"/>
      <c r="R849" s="60"/>
      <c r="S849" s="60"/>
      <c r="T849" s="78">
        <f t="shared" si="80"/>
        <v>0</v>
      </c>
      <c r="U849" s="147"/>
      <c r="V849" s="77"/>
      <c r="W849" s="60"/>
      <c r="X849" s="60"/>
      <c r="Y849" s="60"/>
      <c r="Z849" s="60"/>
      <c r="AA849" s="78">
        <f t="shared" si="81"/>
        <v>0</v>
      </c>
      <c r="AB849" s="147"/>
      <c r="AC849" s="77"/>
      <c r="AD849" s="60"/>
      <c r="AE849" s="60"/>
      <c r="AF849" s="60"/>
      <c r="AG849" s="60"/>
      <c r="AH849" s="78">
        <f t="shared" si="82"/>
        <v>0</v>
      </c>
      <c r="AI849" s="147"/>
      <c r="AJ849" s="77"/>
      <c r="AK849" s="60"/>
      <c r="AL849" s="60"/>
      <c r="AM849" s="60"/>
      <c r="AN849" s="60"/>
      <c r="AO849" s="78">
        <f t="shared" si="83"/>
        <v>0</v>
      </c>
    </row>
    <row r="850" spans="1:41" x14ac:dyDescent="0.25">
      <c r="A850" s="70"/>
      <c r="B850" s="58"/>
      <c r="C850" s="58"/>
      <c r="D850" s="58"/>
      <c r="E850" s="58"/>
      <c r="F850" s="72">
        <f t="shared" si="78"/>
        <v>0</v>
      </c>
      <c r="G850" s="151"/>
      <c r="H850" s="77"/>
      <c r="I850" s="60"/>
      <c r="J850" s="60"/>
      <c r="K850" s="60"/>
      <c r="L850" s="60"/>
      <c r="M850" s="78">
        <f t="shared" si="79"/>
        <v>0</v>
      </c>
      <c r="N850" s="147"/>
      <c r="O850" s="77"/>
      <c r="P850" s="60"/>
      <c r="Q850" s="60"/>
      <c r="R850" s="60"/>
      <c r="S850" s="60"/>
      <c r="T850" s="78">
        <f t="shared" si="80"/>
        <v>0</v>
      </c>
      <c r="U850" s="147"/>
      <c r="V850" s="77"/>
      <c r="W850" s="60"/>
      <c r="X850" s="60"/>
      <c r="Y850" s="60"/>
      <c r="Z850" s="60"/>
      <c r="AA850" s="78">
        <f t="shared" si="81"/>
        <v>0</v>
      </c>
      <c r="AB850" s="147"/>
      <c r="AC850" s="77"/>
      <c r="AD850" s="60"/>
      <c r="AE850" s="60"/>
      <c r="AF850" s="60"/>
      <c r="AG850" s="60"/>
      <c r="AH850" s="78">
        <f t="shared" si="82"/>
        <v>0</v>
      </c>
      <c r="AI850" s="147"/>
      <c r="AJ850" s="77"/>
      <c r="AK850" s="60"/>
      <c r="AL850" s="60"/>
      <c r="AM850" s="60"/>
      <c r="AN850" s="60"/>
      <c r="AO850" s="78">
        <f t="shared" si="83"/>
        <v>0</v>
      </c>
    </row>
    <row r="851" spans="1:41" x14ac:dyDescent="0.25">
      <c r="A851" s="70"/>
      <c r="B851" s="58"/>
      <c r="C851" s="58"/>
      <c r="D851" s="58"/>
      <c r="E851" s="58"/>
      <c r="F851" s="72">
        <f t="shared" si="78"/>
        <v>0</v>
      </c>
      <c r="G851" s="151"/>
      <c r="H851" s="77"/>
      <c r="I851" s="60"/>
      <c r="J851" s="60"/>
      <c r="K851" s="60"/>
      <c r="L851" s="60"/>
      <c r="M851" s="78">
        <f t="shared" si="79"/>
        <v>0</v>
      </c>
      <c r="N851" s="147"/>
      <c r="O851" s="77"/>
      <c r="P851" s="60"/>
      <c r="Q851" s="60"/>
      <c r="R851" s="60"/>
      <c r="S851" s="60"/>
      <c r="T851" s="78">
        <f t="shared" si="80"/>
        <v>0</v>
      </c>
      <c r="U851" s="147"/>
      <c r="V851" s="77"/>
      <c r="W851" s="60"/>
      <c r="X851" s="60"/>
      <c r="Y851" s="60"/>
      <c r="Z851" s="60"/>
      <c r="AA851" s="78">
        <f t="shared" si="81"/>
        <v>0</v>
      </c>
      <c r="AB851" s="147"/>
      <c r="AC851" s="77"/>
      <c r="AD851" s="60"/>
      <c r="AE851" s="60"/>
      <c r="AF851" s="60"/>
      <c r="AG851" s="60"/>
      <c r="AH851" s="78">
        <f t="shared" si="82"/>
        <v>0</v>
      </c>
      <c r="AI851" s="147"/>
      <c r="AJ851" s="77"/>
      <c r="AK851" s="60"/>
      <c r="AL851" s="60"/>
      <c r="AM851" s="60"/>
      <c r="AN851" s="60"/>
      <c r="AO851" s="78">
        <f t="shared" si="83"/>
        <v>0</v>
      </c>
    </row>
    <row r="852" spans="1:41" x14ac:dyDescent="0.25">
      <c r="A852" s="70"/>
      <c r="B852" s="58"/>
      <c r="C852" s="58"/>
      <c r="D852" s="58"/>
      <c r="E852" s="58"/>
      <c r="F852" s="72">
        <f t="shared" si="78"/>
        <v>0</v>
      </c>
      <c r="G852" s="151"/>
      <c r="H852" s="77"/>
      <c r="I852" s="60"/>
      <c r="J852" s="60"/>
      <c r="K852" s="60"/>
      <c r="L852" s="60"/>
      <c r="M852" s="78">
        <f t="shared" si="79"/>
        <v>0</v>
      </c>
      <c r="N852" s="147"/>
      <c r="O852" s="77"/>
      <c r="P852" s="60"/>
      <c r="Q852" s="60"/>
      <c r="R852" s="60"/>
      <c r="S852" s="60"/>
      <c r="T852" s="78">
        <f t="shared" si="80"/>
        <v>0</v>
      </c>
      <c r="U852" s="147"/>
      <c r="V852" s="77"/>
      <c r="W852" s="60"/>
      <c r="X852" s="60"/>
      <c r="Y852" s="60"/>
      <c r="Z852" s="60"/>
      <c r="AA852" s="78">
        <f t="shared" si="81"/>
        <v>0</v>
      </c>
      <c r="AB852" s="147"/>
      <c r="AC852" s="77"/>
      <c r="AD852" s="60"/>
      <c r="AE852" s="60"/>
      <c r="AF852" s="60"/>
      <c r="AG852" s="60"/>
      <c r="AH852" s="78">
        <f t="shared" si="82"/>
        <v>0</v>
      </c>
      <c r="AI852" s="147"/>
      <c r="AJ852" s="77"/>
      <c r="AK852" s="60"/>
      <c r="AL852" s="60"/>
      <c r="AM852" s="60"/>
      <c r="AN852" s="60"/>
      <c r="AO852" s="78">
        <f t="shared" si="83"/>
        <v>0</v>
      </c>
    </row>
    <row r="853" spans="1:41" x14ac:dyDescent="0.25">
      <c r="A853" s="70"/>
      <c r="B853" s="58"/>
      <c r="C853" s="58"/>
      <c r="D853" s="58"/>
      <c r="E853" s="58"/>
      <c r="F853" s="72">
        <f t="shared" si="78"/>
        <v>0</v>
      </c>
      <c r="G853" s="151"/>
      <c r="H853" s="77"/>
      <c r="I853" s="60"/>
      <c r="J853" s="60"/>
      <c r="K853" s="60"/>
      <c r="L853" s="60"/>
      <c r="M853" s="78">
        <f t="shared" si="79"/>
        <v>0</v>
      </c>
      <c r="N853" s="147"/>
      <c r="O853" s="77"/>
      <c r="P853" s="60"/>
      <c r="Q853" s="60"/>
      <c r="R853" s="60"/>
      <c r="S853" s="60"/>
      <c r="T853" s="78">
        <f t="shared" si="80"/>
        <v>0</v>
      </c>
      <c r="U853" s="147"/>
      <c r="V853" s="77"/>
      <c r="W853" s="60"/>
      <c r="X853" s="60"/>
      <c r="Y853" s="60"/>
      <c r="Z853" s="60"/>
      <c r="AA853" s="78">
        <f t="shared" si="81"/>
        <v>0</v>
      </c>
      <c r="AB853" s="147"/>
      <c r="AC853" s="77"/>
      <c r="AD853" s="60"/>
      <c r="AE853" s="60"/>
      <c r="AF853" s="60"/>
      <c r="AG853" s="60"/>
      <c r="AH853" s="78">
        <f t="shared" si="82"/>
        <v>0</v>
      </c>
      <c r="AI853" s="147"/>
      <c r="AJ853" s="77"/>
      <c r="AK853" s="60"/>
      <c r="AL853" s="60"/>
      <c r="AM853" s="60"/>
      <c r="AN853" s="60"/>
      <c r="AO853" s="78">
        <f t="shared" si="83"/>
        <v>0</v>
      </c>
    </row>
    <row r="854" spans="1:41" x14ac:dyDescent="0.25">
      <c r="A854" s="70"/>
      <c r="B854" s="58"/>
      <c r="C854" s="58"/>
      <c r="D854" s="58"/>
      <c r="E854" s="58"/>
      <c r="F854" s="72">
        <f t="shared" si="78"/>
        <v>0</v>
      </c>
      <c r="G854" s="151"/>
      <c r="H854" s="77"/>
      <c r="I854" s="60"/>
      <c r="J854" s="60"/>
      <c r="K854" s="60"/>
      <c r="L854" s="60"/>
      <c r="M854" s="78">
        <f t="shared" si="79"/>
        <v>0</v>
      </c>
      <c r="N854" s="147"/>
      <c r="O854" s="77"/>
      <c r="P854" s="60"/>
      <c r="Q854" s="60"/>
      <c r="R854" s="60"/>
      <c r="S854" s="60"/>
      <c r="T854" s="78">
        <f t="shared" si="80"/>
        <v>0</v>
      </c>
      <c r="U854" s="147"/>
      <c r="V854" s="77"/>
      <c r="W854" s="60"/>
      <c r="X854" s="60"/>
      <c r="Y854" s="60"/>
      <c r="Z854" s="60"/>
      <c r="AA854" s="78">
        <f t="shared" si="81"/>
        <v>0</v>
      </c>
      <c r="AB854" s="147"/>
      <c r="AC854" s="77"/>
      <c r="AD854" s="60"/>
      <c r="AE854" s="60"/>
      <c r="AF854" s="60"/>
      <c r="AG854" s="60"/>
      <c r="AH854" s="78">
        <f t="shared" si="82"/>
        <v>0</v>
      </c>
      <c r="AI854" s="147"/>
      <c r="AJ854" s="77"/>
      <c r="AK854" s="60"/>
      <c r="AL854" s="60"/>
      <c r="AM854" s="60"/>
      <c r="AN854" s="60"/>
      <c r="AO854" s="78">
        <f t="shared" si="83"/>
        <v>0</v>
      </c>
    </row>
    <row r="855" spans="1:41" x14ac:dyDescent="0.25">
      <c r="A855" s="70"/>
      <c r="B855" s="58"/>
      <c r="C855" s="58"/>
      <c r="D855" s="58"/>
      <c r="E855" s="58"/>
      <c r="F855" s="72">
        <f t="shared" si="78"/>
        <v>0</v>
      </c>
      <c r="G855" s="151"/>
      <c r="H855" s="77"/>
      <c r="I855" s="60"/>
      <c r="J855" s="60"/>
      <c r="K855" s="60"/>
      <c r="L855" s="60"/>
      <c r="M855" s="78">
        <f t="shared" si="79"/>
        <v>0</v>
      </c>
      <c r="N855" s="147"/>
      <c r="O855" s="77"/>
      <c r="P855" s="60"/>
      <c r="Q855" s="60"/>
      <c r="R855" s="60"/>
      <c r="S855" s="60"/>
      <c r="T855" s="78">
        <f t="shared" si="80"/>
        <v>0</v>
      </c>
      <c r="U855" s="147"/>
      <c r="V855" s="77"/>
      <c r="W855" s="60"/>
      <c r="X855" s="60"/>
      <c r="Y855" s="60"/>
      <c r="Z855" s="60"/>
      <c r="AA855" s="78">
        <f t="shared" si="81"/>
        <v>0</v>
      </c>
      <c r="AB855" s="147"/>
      <c r="AC855" s="77"/>
      <c r="AD855" s="60"/>
      <c r="AE855" s="60"/>
      <c r="AF855" s="60"/>
      <c r="AG855" s="60"/>
      <c r="AH855" s="78">
        <f t="shared" si="82"/>
        <v>0</v>
      </c>
      <c r="AI855" s="147"/>
      <c r="AJ855" s="77"/>
      <c r="AK855" s="60"/>
      <c r="AL855" s="60"/>
      <c r="AM855" s="60"/>
      <c r="AN855" s="60"/>
      <c r="AO855" s="78">
        <f t="shared" si="83"/>
        <v>0</v>
      </c>
    </row>
    <row r="856" spans="1:41" x14ac:dyDescent="0.25">
      <c r="A856" s="70"/>
      <c r="B856" s="58"/>
      <c r="C856" s="58"/>
      <c r="D856" s="58"/>
      <c r="E856" s="58"/>
      <c r="F856" s="72">
        <f t="shared" si="78"/>
        <v>0</v>
      </c>
      <c r="G856" s="151"/>
      <c r="H856" s="77"/>
      <c r="I856" s="60"/>
      <c r="J856" s="60"/>
      <c r="K856" s="60"/>
      <c r="L856" s="60"/>
      <c r="M856" s="78">
        <f t="shared" si="79"/>
        <v>0</v>
      </c>
      <c r="N856" s="147"/>
      <c r="O856" s="77"/>
      <c r="P856" s="60"/>
      <c r="Q856" s="60"/>
      <c r="R856" s="60"/>
      <c r="S856" s="60"/>
      <c r="T856" s="78">
        <f t="shared" si="80"/>
        <v>0</v>
      </c>
      <c r="U856" s="147"/>
      <c r="V856" s="77"/>
      <c r="W856" s="60"/>
      <c r="X856" s="60"/>
      <c r="Y856" s="60"/>
      <c r="Z856" s="60"/>
      <c r="AA856" s="78">
        <f t="shared" si="81"/>
        <v>0</v>
      </c>
      <c r="AB856" s="147"/>
      <c r="AC856" s="77"/>
      <c r="AD856" s="60"/>
      <c r="AE856" s="60"/>
      <c r="AF856" s="60"/>
      <c r="AG856" s="60"/>
      <c r="AH856" s="78">
        <f t="shared" si="82"/>
        <v>0</v>
      </c>
      <c r="AI856" s="147"/>
      <c r="AJ856" s="77"/>
      <c r="AK856" s="60"/>
      <c r="AL856" s="60"/>
      <c r="AM856" s="60"/>
      <c r="AN856" s="60"/>
      <c r="AO856" s="78">
        <f t="shared" si="83"/>
        <v>0</v>
      </c>
    </row>
    <row r="857" spans="1:41" x14ac:dyDescent="0.25">
      <c r="A857" s="70"/>
      <c r="B857" s="58"/>
      <c r="C857" s="58"/>
      <c r="D857" s="58"/>
      <c r="E857" s="58"/>
      <c r="F857" s="72">
        <f t="shared" si="78"/>
        <v>0</v>
      </c>
      <c r="G857" s="151"/>
      <c r="H857" s="77"/>
      <c r="I857" s="60"/>
      <c r="J857" s="60"/>
      <c r="K857" s="60"/>
      <c r="L857" s="60"/>
      <c r="M857" s="78">
        <f t="shared" si="79"/>
        <v>0</v>
      </c>
      <c r="N857" s="147"/>
      <c r="O857" s="77"/>
      <c r="P857" s="60"/>
      <c r="Q857" s="60"/>
      <c r="R857" s="60"/>
      <c r="S857" s="60"/>
      <c r="T857" s="78">
        <f t="shared" si="80"/>
        <v>0</v>
      </c>
      <c r="U857" s="147"/>
      <c r="V857" s="77"/>
      <c r="W857" s="60"/>
      <c r="X857" s="60"/>
      <c r="Y857" s="60"/>
      <c r="Z857" s="60"/>
      <c r="AA857" s="78">
        <f t="shared" si="81"/>
        <v>0</v>
      </c>
      <c r="AB857" s="147"/>
      <c r="AC857" s="77"/>
      <c r="AD857" s="60"/>
      <c r="AE857" s="60"/>
      <c r="AF857" s="60"/>
      <c r="AG857" s="60"/>
      <c r="AH857" s="78">
        <f t="shared" si="82"/>
        <v>0</v>
      </c>
      <c r="AI857" s="147"/>
      <c r="AJ857" s="77"/>
      <c r="AK857" s="60"/>
      <c r="AL857" s="60"/>
      <c r="AM857" s="60"/>
      <c r="AN857" s="60"/>
      <c r="AO857" s="78">
        <f t="shared" si="83"/>
        <v>0</v>
      </c>
    </row>
    <row r="858" spans="1:41" x14ac:dyDescent="0.25">
      <c r="A858" s="70"/>
      <c r="B858" s="58"/>
      <c r="C858" s="58"/>
      <c r="D858" s="58"/>
      <c r="E858" s="58"/>
      <c r="F858" s="72">
        <f t="shared" si="78"/>
        <v>0</v>
      </c>
      <c r="G858" s="151"/>
      <c r="H858" s="77"/>
      <c r="I858" s="60"/>
      <c r="J858" s="60"/>
      <c r="K858" s="60"/>
      <c r="L858" s="60"/>
      <c r="M858" s="78">
        <f t="shared" si="79"/>
        <v>0</v>
      </c>
      <c r="N858" s="147"/>
      <c r="O858" s="77"/>
      <c r="P858" s="60"/>
      <c r="Q858" s="60"/>
      <c r="R858" s="60"/>
      <c r="S858" s="60"/>
      <c r="T858" s="78">
        <f t="shared" si="80"/>
        <v>0</v>
      </c>
      <c r="U858" s="147"/>
      <c r="V858" s="77"/>
      <c r="W858" s="60"/>
      <c r="X858" s="60"/>
      <c r="Y858" s="60"/>
      <c r="Z858" s="60"/>
      <c r="AA858" s="78">
        <f t="shared" si="81"/>
        <v>0</v>
      </c>
      <c r="AB858" s="147"/>
      <c r="AC858" s="77"/>
      <c r="AD858" s="60"/>
      <c r="AE858" s="60"/>
      <c r="AF858" s="60"/>
      <c r="AG858" s="60"/>
      <c r="AH858" s="78">
        <f t="shared" si="82"/>
        <v>0</v>
      </c>
      <c r="AI858" s="147"/>
      <c r="AJ858" s="77"/>
      <c r="AK858" s="60"/>
      <c r="AL858" s="60"/>
      <c r="AM858" s="60"/>
      <c r="AN858" s="60"/>
      <c r="AO858" s="78">
        <f t="shared" si="83"/>
        <v>0</v>
      </c>
    </row>
    <row r="859" spans="1:41" x14ac:dyDescent="0.25">
      <c r="A859" s="70"/>
      <c r="B859" s="58"/>
      <c r="C859" s="58"/>
      <c r="D859" s="58"/>
      <c r="E859" s="58"/>
      <c r="F859" s="72">
        <f t="shared" si="78"/>
        <v>0</v>
      </c>
      <c r="G859" s="151"/>
      <c r="H859" s="77"/>
      <c r="I859" s="60"/>
      <c r="J859" s="60"/>
      <c r="K859" s="60"/>
      <c r="L859" s="60"/>
      <c r="M859" s="78">
        <f t="shared" si="79"/>
        <v>0</v>
      </c>
      <c r="N859" s="147"/>
      <c r="O859" s="77"/>
      <c r="P859" s="60"/>
      <c r="Q859" s="60"/>
      <c r="R859" s="60"/>
      <c r="S859" s="60"/>
      <c r="T859" s="78">
        <f t="shared" si="80"/>
        <v>0</v>
      </c>
      <c r="U859" s="147"/>
      <c r="V859" s="77"/>
      <c r="W859" s="60"/>
      <c r="X859" s="60"/>
      <c r="Y859" s="60"/>
      <c r="Z859" s="60"/>
      <c r="AA859" s="78">
        <f t="shared" si="81"/>
        <v>0</v>
      </c>
      <c r="AB859" s="147"/>
      <c r="AC859" s="77"/>
      <c r="AD859" s="60"/>
      <c r="AE859" s="60"/>
      <c r="AF859" s="60"/>
      <c r="AG859" s="60"/>
      <c r="AH859" s="78">
        <f t="shared" si="82"/>
        <v>0</v>
      </c>
      <c r="AI859" s="147"/>
      <c r="AJ859" s="77"/>
      <c r="AK859" s="60"/>
      <c r="AL859" s="60"/>
      <c r="AM859" s="60"/>
      <c r="AN859" s="60"/>
      <c r="AO859" s="78">
        <f t="shared" si="83"/>
        <v>0</v>
      </c>
    </row>
    <row r="860" spans="1:41" x14ac:dyDescent="0.25">
      <c r="A860" s="70"/>
      <c r="B860" s="58"/>
      <c r="C860" s="58"/>
      <c r="D860" s="58"/>
      <c r="E860" s="58"/>
      <c r="F860" s="72">
        <f t="shared" si="78"/>
        <v>0</v>
      </c>
      <c r="G860" s="151"/>
      <c r="H860" s="77"/>
      <c r="I860" s="60"/>
      <c r="J860" s="60"/>
      <c r="K860" s="60"/>
      <c r="L860" s="60"/>
      <c r="M860" s="78">
        <f t="shared" si="79"/>
        <v>0</v>
      </c>
      <c r="N860" s="147"/>
      <c r="O860" s="77"/>
      <c r="P860" s="60"/>
      <c r="Q860" s="60"/>
      <c r="R860" s="60"/>
      <c r="S860" s="60"/>
      <c r="T860" s="78">
        <f t="shared" si="80"/>
        <v>0</v>
      </c>
      <c r="U860" s="147"/>
      <c r="V860" s="77"/>
      <c r="W860" s="60"/>
      <c r="X860" s="60"/>
      <c r="Y860" s="60"/>
      <c r="Z860" s="60"/>
      <c r="AA860" s="78">
        <f t="shared" si="81"/>
        <v>0</v>
      </c>
      <c r="AB860" s="147"/>
      <c r="AC860" s="77"/>
      <c r="AD860" s="60"/>
      <c r="AE860" s="60"/>
      <c r="AF860" s="60"/>
      <c r="AG860" s="60"/>
      <c r="AH860" s="78">
        <f t="shared" si="82"/>
        <v>0</v>
      </c>
      <c r="AI860" s="147"/>
      <c r="AJ860" s="77"/>
      <c r="AK860" s="60"/>
      <c r="AL860" s="60"/>
      <c r="AM860" s="60"/>
      <c r="AN860" s="60"/>
      <c r="AO860" s="78">
        <f t="shared" si="83"/>
        <v>0</v>
      </c>
    </row>
    <row r="861" spans="1:41" x14ac:dyDescent="0.25">
      <c r="A861" s="70"/>
      <c r="B861" s="58"/>
      <c r="C861" s="58"/>
      <c r="D861" s="58"/>
      <c r="E861" s="58"/>
      <c r="F861" s="72">
        <f t="shared" si="78"/>
        <v>0</v>
      </c>
      <c r="G861" s="151"/>
      <c r="H861" s="77"/>
      <c r="I861" s="60"/>
      <c r="J861" s="60"/>
      <c r="K861" s="60"/>
      <c r="L861" s="60"/>
      <c r="M861" s="78">
        <f t="shared" si="79"/>
        <v>0</v>
      </c>
      <c r="N861" s="147"/>
      <c r="O861" s="77"/>
      <c r="P861" s="60"/>
      <c r="Q861" s="60"/>
      <c r="R861" s="60"/>
      <c r="S861" s="60"/>
      <c r="T861" s="78">
        <f t="shared" si="80"/>
        <v>0</v>
      </c>
      <c r="U861" s="147"/>
      <c r="V861" s="77"/>
      <c r="W861" s="60"/>
      <c r="X861" s="60"/>
      <c r="Y861" s="60"/>
      <c r="Z861" s="60"/>
      <c r="AA861" s="78">
        <f t="shared" si="81"/>
        <v>0</v>
      </c>
      <c r="AB861" s="147"/>
      <c r="AC861" s="77"/>
      <c r="AD861" s="60"/>
      <c r="AE861" s="60"/>
      <c r="AF861" s="60"/>
      <c r="AG861" s="60"/>
      <c r="AH861" s="78">
        <f t="shared" si="82"/>
        <v>0</v>
      </c>
      <c r="AI861" s="147"/>
      <c r="AJ861" s="77"/>
      <c r="AK861" s="60"/>
      <c r="AL861" s="60"/>
      <c r="AM861" s="60"/>
      <c r="AN861" s="60"/>
      <c r="AO861" s="78">
        <f t="shared" si="83"/>
        <v>0</v>
      </c>
    </row>
    <row r="862" spans="1:41" x14ac:dyDescent="0.25">
      <c r="A862" s="70"/>
      <c r="B862" s="58"/>
      <c r="C862" s="58"/>
      <c r="D862" s="58"/>
      <c r="E862" s="58"/>
      <c r="F862" s="72">
        <f t="shared" si="78"/>
        <v>0</v>
      </c>
      <c r="G862" s="151"/>
      <c r="H862" s="77"/>
      <c r="I862" s="60"/>
      <c r="J862" s="60"/>
      <c r="K862" s="60"/>
      <c r="L862" s="60"/>
      <c r="M862" s="78">
        <f t="shared" si="79"/>
        <v>0</v>
      </c>
      <c r="N862" s="147"/>
      <c r="O862" s="77"/>
      <c r="P862" s="60"/>
      <c r="Q862" s="60"/>
      <c r="R862" s="60"/>
      <c r="S862" s="60"/>
      <c r="T862" s="78">
        <f t="shared" si="80"/>
        <v>0</v>
      </c>
      <c r="U862" s="147"/>
      <c r="V862" s="77"/>
      <c r="W862" s="60"/>
      <c r="X862" s="60"/>
      <c r="Y862" s="60"/>
      <c r="Z862" s="60"/>
      <c r="AA862" s="78">
        <f t="shared" si="81"/>
        <v>0</v>
      </c>
      <c r="AB862" s="147"/>
      <c r="AC862" s="77"/>
      <c r="AD862" s="60"/>
      <c r="AE862" s="60"/>
      <c r="AF862" s="60"/>
      <c r="AG862" s="60"/>
      <c r="AH862" s="78">
        <f t="shared" si="82"/>
        <v>0</v>
      </c>
      <c r="AI862" s="147"/>
      <c r="AJ862" s="77"/>
      <c r="AK862" s="60"/>
      <c r="AL862" s="60"/>
      <c r="AM862" s="60"/>
      <c r="AN862" s="60"/>
      <c r="AO862" s="78">
        <f t="shared" si="83"/>
        <v>0</v>
      </c>
    </row>
    <row r="863" spans="1:41" x14ac:dyDescent="0.25">
      <c r="A863" s="70"/>
      <c r="B863" s="58"/>
      <c r="C863" s="58"/>
      <c r="D863" s="58"/>
      <c r="E863" s="58"/>
      <c r="F863" s="72">
        <f t="shared" si="78"/>
        <v>0</v>
      </c>
      <c r="G863" s="151"/>
      <c r="H863" s="77"/>
      <c r="I863" s="60"/>
      <c r="J863" s="60"/>
      <c r="K863" s="60"/>
      <c r="L863" s="60"/>
      <c r="M863" s="78">
        <f t="shared" si="79"/>
        <v>0</v>
      </c>
      <c r="N863" s="147"/>
      <c r="O863" s="77"/>
      <c r="P863" s="60"/>
      <c r="Q863" s="60"/>
      <c r="R863" s="60"/>
      <c r="S863" s="60"/>
      <c r="T863" s="78">
        <f t="shared" si="80"/>
        <v>0</v>
      </c>
      <c r="U863" s="147"/>
      <c r="V863" s="77"/>
      <c r="W863" s="60"/>
      <c r="X863" s="60"/>
      <c r="Y863" s="60"/>
      <c r="Z863" s="60"/>
      <c r="AA863" s="78">
        <f t="shared" si="81"/>
        <v>0</v>
      </c>
      <c r="AB863" s="147"/>
      <c r="AC863" s="77"/>
      <c r="AD863" s="60"/>
      <c r="AE863" s="60"/>
      <c r="AF863" s="60"/>
      <c r="AG863" s="60"/>
      <c r="AH863" s="78">
        <f t="shared" si="82"/>
        <v>0</v>
      </c>
      <c r="AI863" s="147"/>
      <c r="AJ863" s="77"/>
      <c r="AK863" s="60"/>
      <c r="AL863" s="60"/>
      <c r="AM863" s="60"/>
      <c r="AN863" s="60"/>
      <c r="AO863" s="78">
        <f t="shared" si="83"/>
        <v>0</v>
      </c>
    </row>
    <row r="864" spans="1:41" x14ac:dyDescent="0.25">
      <c r="A864" s="70"/>
      <c r="B864" s="58"/>
      <c r="C864" s="58"/>
      <c r="D864" s="58"/>
      <c r="E864" s="58"/>
      <c r="F864" s="72">
        <f t="shared" si="78"/>
        <v>0</v>
      </c>
      <c r="G864" s="151"/>
      <c r="H864" s="77"/>
      <c r="I864" s="60"/>
      <c r="J864" s="60"/>
      <c r="K864" s="60"/>
      <c r="L864" s="60"/>
      <c r="M864" s="78">
        <f t="shared" si="79"/>
        <v>0</v>
      </c>
      <c r="N864" s="147"/>
      <c r="O864" s="77"/>
      <c r="P864" s="60"/>
      <c r="Q864" s="60"/>
      <c r="R864" s="60"/>
      <c r="S864" s="60"/>
      <c r="T864" s="78">
        <f t="shared" si="80"/>
        <v>0</v>
      </c>
      <c r="U864" s="147"/>
      <c r="V864" s="77"/>
      <c r="W864" s="60"/>
      <c r="X864" s="60"/>
      <c r="Y864" s="60"/>
      <c r="Z864" s="60"/>
      <c r="AA864" s="78">
        <f t="shared" si="81"/>
        <v>0</v>
      </c>
      <c r="AB864" s="147"/>
      <c r="AC864" s="77"/>
      <c r="AD864" s="60"/>
      <c r="AE864" s="60"/>
      <c r="AF864" s="60"/>
      <c r="AG864" s="60"/>
      <c r="AH864" s="78">
        <f t="shared" si="82"/>
        <v>0</v>
      </c>
      <c r="AI864" s="147"/>
      <c r="AJ864" s="77"/>
      <c r="AK864" s="60"/>
      <c r="AL864" s="60"/>
      <c r="AM864" s="60"/>
      <c r="AN864" s="60"/>
      <c r="AO864" s="78">
        <f t="shared" si="83"/>
        <v>0</v>
      </c>
    </row>
    <row r="865" spans="1:41" x14ac:dyDescent="0.25">
      <c r="A865" s="70"/>
      <c r="B865" s="58"/>
      <c r="C865" s="58"/>
      <c r="D865" s="58"/>
      <c r="E865" s="58"/>
      <c r="F865" s="72">
        <f t="shared" si="78"/>
        <v>0</v>
      </c>
      <c r="G865" s="151"/>
      <c r="H865" s="77"/>
      <c r="I865" s="60"/>
      <c r="J865" s="60"/>
      <c r="K865" s="60"/>
      <c r="L865" s="60"/>
      <c r="M865" s="78">
        <f t="shared" si="79"/>
        <v>0</v>
      </c>
      <c r="N865" s="147"/>
      <c r="O865" s="77"/>
      <c r="P865" s="60"/>
      <c r="Q865" s="60"/>
      <c r="R865" s="60"/>
      <c r="S865" s="60"/>
      <c r="T865" s="78">
        <f t="shared" si="80"/>
        <v>0</v>
      </c>
      <c r="U865" s="147"/>
      <c r="V865" s="77"/>
      <c r="W865" s="60"/>
      <c r="X865" s="60"/>
      <c r="Y865" s="60"/>
      <c r="Z865" s="60"/>
      <c r="AA865" s="78">
        <f t="shared" si="81"/>
        <v>0</v>
      </c>
      <c r="AB865" s="147"/>
      <c r="AC865" s="77"/>
      <c r="AD865" s="60"/>
      <c r="AE865" s="60"/>
      <c r="AF865" s="60"/>
      <c r="AG865" s="60"/>
      <c r="AH865" s="78">
        <f t="shared" si="82"/>
        <v>0</v>
      </c>
      <c r="AI865" s="147"/>
      <c r="AJ865" s="77"/>
      <c r="AK865" s="60"/>
      <c r="AL865" s="60"/>
      <c r="AM865" s="60"/>
      <c r="AN865" s="60"/>
      <c r="AO865" s="78">
        <f t="shared" si="83"/>
        <v>0</v>
      </c>
    </row>
    <row r="866" spans="1:41" x14ac:dyDescent="0.25">
      <c r="A866" s="70"/>
      <c r="B866" s="58"/>
      <c r="C866" s="58"/>
      <c r="D866" s="58"/>
      <c r="E866" s="58"/>
      <c r="F866" s="72">
        <f t="shared" si="78"/>
        <v>0</v>
      </c>
      <c r="G866" s="151"/>
      <c r="H866" s="77"/>
      <c r="I866" s="60"/>
      <c r="J866" s="60"/>
      <c r="K866" s="60"/>
      <c r="L866" s="60"/>
      <c r="M866" s="78">
        <f t="shared" si="79"/>
        <v>0</v>
      </c>
      <c r="N866" s="147"/>
      <c r="O866" s="77"/>
      <c r="P866" s="60"/>
      <c r="Q866" s="60"/>
      <c r="R866" s="60"/>
      <c r="S866" s="60"/>
      <c r="T866" s="78">
        <f t="shared" si="80"/>
        <v>0</v>
      </c>
      <c r="U866" s="147"/>
      <c r="V866" s="77"/>
      <c r="W866" s="60"/>
      <c r="X866" s="60"/>
      <c r="Y866" s="60"/>
      <c r="Z866" s="60"/>
      <c r="AA866" s="78">
        <f t="shared" si="81"/>
        <v>0</v>
      </c>
      <c r="AB866" s="147"/>
      <c r="AC866" s="77"/>
      <c r="AD866" s="60"/>
      <c r="AE866" s="60"/>
      <c r="AF866" s="60"/>
      <c r="AG866" s="60"/>
      <c r="AH866" s="78">
        <f t="shared" si="82"/>
        <v>0</v>
      </c>
      <c r="AI866" s="147"/>
      <c r="AJ866" s="77"/>
      <c r="AK866" s="60"/>
      <c r="AL866" s="60"/>
      <c r="AM866" s="60"/>
      <c r="AN866" s="60"/>
      <c r="AO866" s="78">
        <f t="shared" si="83"/>
        <v>0</v>
      </c>
    </row>
    <row r="867" spans="1:41" x14ac:dyDescent="0.25">
      <c r="A867" s="70"/>
      <c r="B867" s="58"/>
      <c r="C867" s="58"/>
      <c r="D867" s="58"/>
      <c r="E867" s="58"/>
      <c r="F867" s="72">
        <f t="shared" si="78"/>
        <v>0</v>
      </c>
      <c r="G867" s="151"/>
      <c r="H867" s="77"/>
      <c r="I867" s="60"/>
      <c r="J867" s="60"/>
      <c r="K867" s="60"/>
      <c r="L867" s="60"/>
      <c r="M867" s="78">
        <f t="shared" si="79"/>
        <v>0</v>
      </c>
      <c r="N867" s="147"/>
      <c r="O867" s="77"/>
      <c r="P867" s="60"/>
      <c r="Q867" s="60"/>
      <c r="R867" s="60"/>
      <c r="S867" s="60"/>
      <c r="T867" s="78">
        <f t="shared" si="80"/>
        <v>0</v>
      </c>
      <c r="U867" s="147"/>
      <c r="V867" s="77"/>
      <c r="W867" s="60"/>
      <c r="X867" s="60"/>
      <c r="Y867" s="60"/>
      <c r="Z867" s="60"/>
      <c r="AA867" s="78">
        <f t="shared" si="81"/>
        <v>0</v>
      </c>
      <c r="AB867" s="147"/>
      <c r="AC867" s="77"/>
      <c r="AD867" s="60"/>
      <c r="AE867" s="60"/>
      <c r="AF867" s="60"/>
      <c r="AG867" s="60"/>
      <c r="AH867" s="78">
        <f t="shared" si="82"/>
        <v>0</v>
      </c>
      <c r="AI867" s="147"/>
      <c r="AJ867" s="77"/>
      <c r="AK867" s="60"/>
      <c r="AL867" s="60"/>
      <c r="AM867" s="60"/>
      <c r="AN867" s="60"/>
      <c r="AO867" s="78">
        <f t="shared" si="83"/>
        <v>0</v>
      </c>
    </row>
    <row r="868" spans="1:41" x14ac:dyDescent="0.25">
      <c r="A868" s="70"/>
      <c r="B868" s="58"/>
      <c r="C868" s="58"/>
      <c r="D868" s="58"/>
      <c r="E868" s="58"/>
      <c r="F868" s="72">
        <f t="shared" si="78"/>
        <v>0</v>
      </c>
      <c r="G868" s="151"/>
      <c r="H868" s="77"/>
      <c r="I868" s="60"/>
      <c r="J868" s="60"/>
      <c r="K868" s="60"/>
      <c r="L868" s="60"/>
      <c r="M868" s="78">
        <f t="shared" si="79"/>
        <v>0</v>
      </c>
      <c r="N868" s="147"/>
      <c r="O868" s="77"/>
      <c r="P868" s="60"/>
      <c r="Q868" s="60"/>
      <c r="R868" s="60"/>
      <c r="S868" s="60"/>
      <c r="T868" s="78">
        <f t="shared" si="80"/>
        <v>0</v>
      </c>
      <c r="U868" s="147"/>
      <c r="V868" s="77"/>
      <c r="W868" s="60"/>
      <c r="X868" s="60"/>
      <c r="Y868" s="60"/>
      <c r="Z868" s="60"/>
      <c r="AA868" s="78">
        <f t="shared" si="81"/>
        <v>0</v>
      </c>
      <c r="AB868" s="147"/>
      <c r="AC868" s="77"/>
      <c r="AD868" s="60"/>
      <c r="AE868" s="60"/>
      <c r="AF868" s="60"/>
      <c r="AG868" s="60"/>
      <c r="AH868" s="78">
        <f t="shared" si="82"/>
        <v>0</v>
      </c>
      <c r="AI868" s="147"/>
      <c r="AJ868" s="77"/>
      <c r="AK868" s="60"/>
      <c r="AL868" s="60"/>
      <c r="AM868" s="60"/>
      <c r="AN868" s="60"/>
      <c r="AO868" s="78">
        <f t="shared" si="83"/>
        <v>0</v>
      </c>
    </row>
    <row r="869" spans="1:41" x14ac:dyDescent="0.25">
      <c r="A869" s="70"/>
      <c r="B869" s="58"/>
      <c r="C869" s="58"/>
      <c r="D869" s="58"/>
      <c r="E869" s="58"/>
      <c r="F869" s="72">
        <f t="shared" si="78"/>
        <v>0</v>
      </c>
      <c r="G869" s="151"/>
      <c r="H869" s="77"/>
      <c r="I869" s="60"/>
      <c r="J869" s="60"/>
      <c r="K869" s="60"/>
      <c r="L869" s="60"/>
      <c r="M869" s="78">
        <f t="shared" si="79"/>
        <v>0</v>
      </c>
      <c r="N869" s="147"/>
      <c r="O869" s="77"/>
      <c r="P869" s="60"/>
      <c r="Q869" s="60"/>
      <c r="R869" s="60"/>
      <c r="S869" s="60"/>
      <c r="T869" s="78">
        <f t="shared" si="80"/>
        <v>0</v>
      </c>
      <c r="U869" s="147"/>
      <c r="V869" s="77"/>
      <c r="W869" s="60"/>
      <c r="X869" s="60"/>
      <c r="Y869" s="60"/>
      <c r="Z869" s="60"/>
      <c r="AA869" s="78">
        <f t="shared" si="81"/>
        <v>0</v>
      </c>
      <c r="AB869" s="147"/>
      <c r="AC869" s="77"/>
      <c r="AD869" s="60"/>
      <c r="AE869" s="60"/>
      <c r="AF869" s="60"/>
      <c r="AG869" s="60"/>
      <c r="AH869" s="78">
        <f t="shared" si="82"/>
        <v>0</v>
      </c>
      <c r="AI869" s="147"/>
      <c r="AJ869" s="77"/>
      <c r="AK869" s="60"/>
      <c r="AL869" s="60"/>
      <c r="AM869" s="60"/>
      <c r="AN869" s="60"/>
      <c r="AO869" s="78">
        <f t="shared" si="83"/>
        <v>0</v>
      </c>
    </row>
    <row r="870" spans="1:41" x14ac:dyDescent="0.25">
      <c r="A870" s="70"/>
      <c r="B870" s="58"/>
      <c r="C870" s="58"/>
      <c r="D870" s="58"/>
      <c r="E870" s="58"/>
      <c r="F870" s="72">
        <f t="shared" si="78"/>
        <v>0</v>
      </c>
      <c r="G870" s="151"/>
      <c r="H870" s="77"/>
      <c r="I870" s="60"/>
      <c r="J870" s="60"/>
      <c r="K870" s="60"/>
      <c r="L870" s="60"/>
      <c r="M870" s="78">
        <f t="shared" si="79"/>
        <v>0</v>
      </c>
      <c r="N870" s="147"/>
      <c r="O870" s="77"/>
      <c r="P870" s="60"/>
      <c r="Q870" s="60"/>
      <c r="R870" s="60"/>
      <c r="S870" s="60"/>
      <c r="T870" s="78">
        <f t="shared" si="80"/>
        <v>0</v>
      </c>
      <c r="U870" s="147"/>
      <c r="V870" s="77"/>
      <c r="W870" s="60"/>
      <c r="X870" s="60"/>
      <c r="Y870" s="60"/>
      <c r="Z870" s="60"/>
      <c r="AA870" s="78">
        <f t="shared" si="81"/>
        <v>0</v>
      </c>
      <c r="AB870" s="147"/>
      <c r="AC870" s="77"/>
      <c r="AD870" s="60"/>
      <c r="AE870" s="60"/>
      <c r="AF870" s="60"/>
      <c r="AG870" s="60"/>
      <c r="AH870" s="78">
        <f t="shared" si="82"/>
        <v>0</v>
      </c>
      <c r="AI870" s="147"/>
      <c r="AJ870" s="77"/>
      <c r="AK870" s="60"/>
      <c r="AL870" s="60"/>
      <c r="AM870" s="60"/>
      <c r="AN870" s="60"/>
      <c r="AO870" s="78">
        <f t="shared" si="83"/>
        <v>0</v>
      </c>
    </row>
    <row r="871" spans="1:41" x14ac:dyDescent="0.25">
      <c r="A871" s="70"/>
      <c r="B871" s="58"/>
      <c r="C871" s="58"/>
      <c r="D871" s="58"/>
      <c r="E871" s="58"/>
      <c r="F871" s="72">
        <f t="shared" si="78"/>
        <v>0</v>
      </c>
      <c r="G871" s="151"/>
      <c r="H871" s="77"/>
      <c r="I871" s="60"/>
      <c r="J871" s="60"/>
      <c r="K871" s="60"/>
      <c r="L871" s="60"/>
      <c r="M871" s="78">
        <f t="shared" si="79"/>
        <v>0</v>
      </c>
      <c r="N871" s="147"/>
      <c r="O871" s="77"/>
      <c r="P871" s="60"/>
      <c r="Q871" s="60"/>
      <c r="R871" s="60"/>
      <c r="S871" s="60"/>
      <c r="T871" s="78">
        <f t="shared" si="80"/>
        <v>0</v>
      </c>
      <c r="U871" s="147"/>
      <c r="V871" s="77"/>
      <c r="W871" s="60"/>
      <c r="X871" s="60"/>
      <c r="Y871" s="60"/>
      <c r="Z871" s="60"/>
      <c r="AA871" s="78">
        <f t="shared" si="81"/>
        <v>0</v>
      </c>
      <c r="AB871" s="147"/>
      <c r="AC871" s="77"/>
      <c r="AD871" s="60"/>
      <c r="AE871" s="60"/>
      <c r="AF871" s="60"/>
      <c r="AG871" s="60"/>
      <c r="AH871" s="78">
        <f t="shared" si="82"/>
        <v>0</v>
      </c>
      <c r="AI871" s="147"/>
      <c r="AJ871" s="77"/>
      <c r="AK871" s="60"/>
      <c r="AL871" s="60"/>
      <c r="AM871" s="60"/>
      <c r="AN871" s="60"/>
      <c r="AO871" s="78">
        <f t="shared" si="83"/>
        <v>0</v>
      </c>
    </row>
    <row r="872" spans="1:41" x14ac:dyDescent="0.25">
      <c r="A872" s="70"/>
      <c r="B872" s="58"/>
      <c r="C872" s="58"/>
      <c r="D872" s="58"/>
      <c r="E872" s="58"/>
      <c r="F872" s="72">
        <f t="shared" si="78"/>
        <v>0</v>
      </c>
      <c r="G872" s="151"/>
      <c r="H872" s="77"/>
      <c r="I872" s="60"/>
      <c r="J872" s="60"/>
      <c r="K872" s="60"/>
      <c r="L872" s="60"/>
      <c r="M872" s="78">
        <f t="shared" si="79"/>
        <v>0</v>
      </c>
      <c r="N872" s="147"/>
      <c r="O872" s="77"/>
      <c r="P872" s="60"/>
      <c r="Q872" s="60"/>
      <c r="R872" s="60"/>
      <c r="S872" s="60"/>
      <c r="T872" s="78">
        <f t="shared" si="80"/>
        <v>0</v>
      </c>
      <c r="U872" s="147"/>
      <c r="V872" s="77"/>
      <c r="W872" s="60"/>
      <c r="X872" s="60"/>
      <c r="Y872" s="60"/>
      <c r="Z872" s="60"/>
      <c r="AA872" s="78">
        <f t="shared" si="81"/>
        <v>0</v>
      </c>
      <c r="AB872" s="147"/>
      <c r="AC872" s="77"/>
      <c r="AD872" s="60"/>
      <c r="AE872" s="60"/>
      <c r="AF872" s="60"/>
      <c r="AG872" s="60"/>
      <c r="AH872" s="78">
        <f t="shared" si="82"/>
        <v>0</v>
      </c>
      <c r="AI872" s="147"/>
      <c r="AJ872" s="77"/>
      <c r="AK872" s="60"/>
      <c r="AL872" s="60"/>
      <c r="AM872" s="60"/>
      <c r="AN872" s="60"/>
      <c r="AO872" s="78">
        <f t="shared" si="83"/>
        <v>0</v>
      </c>
    </row>
    <row r="873" spans="1:41" x14ac:dyDescent="0.25">
      <c r="A873" s="70"/>
      <c r="B873" s="58"/>
      <c r="C873" s="58"/>
      <c r="D873" s="58"/>
      <c r="E873" s="58"/>
      <c r="F873" s="72">
        <f t="shared" si="78"/>
        <v>0</v>
      </c>
      <c r="G873" s="151"/>
      <c r="H873" s="77"/>
      <c r="I873" s="60"/>
      <c r="J873" s="60"/>
      <c r="K873" s="60"/>
      <c r="L873" s="60"/>
      <c r="M873" s="78">
        <f t="shared" si="79"/>
        <v>0</v>
      </c>
      <c r="N873" s="147"/>
      <c r="O873" s="77"/>
      <c r="P873" s="60"/>
      <c r="Q873" s="60"/>
      <c r="R873" s="60"/>
      <c r="S873" s="60"/>
      <c r="T873" s="78">
        <f t="shared" si="80"/>
        <v>0</v>
      </c>
      <c r="U873" s="147"/>
      <c r="V873" s="77"/>
      <c r="W873" s="60"/>
      <c r="X873" s="60"/>
      <c r="Y873" s="60"/>
      <c r="Z873" s="60"/>
      <c r="AA873" s="78">
        <f t="shared" si="81"/>
        <v>0</v>
      </c>
      <c r="AB873" s="147"/>
      <c r="AC873" s="77"/>
      <c r="AD873" s="60"/>
      <c r="AE873" s="60"/>
      <c r="AF873" s="60"/>
      <c r="AG873" s="60"/>
      <c r="AH873" s="78">
        <f t="shared" si="82"/>
        <v>0</v>
      </c>
      <c r="AI873" s="147"/>
      <c r="AJ873" s="77"/>
      <c r="AK873" s="60"/>
      <c r="AL873" s="60"/>
      <c r="AM873" s="60"/>
      <c r="AN873" s="60"/>
      <c r="AO873" s="78">
        <f t="shared" si="83"/>
        <v>0</v>
      </c>
    </row>
    <row r="874" spans="1:41" x14ac:dyDescent="0.25">
      <c r="A874" s="70"/>
      <c r="B874" s="58"/>
      <c r="C874" s="58"/>
      <c r="D874" s="58"/>
      <c r="E874" s="58"/>
      <c r="F874" s="72">
        <f t="shared" si="78"/>
        <v>0</v>
      </c>
      <c r="G874" s="151"/>
      <c r="H874" s="77"/>
      <c r="I874" s="60"/>
      <c r="J874" s="60"/>
      <c r="K874" s="60"/>
      <c r="L874" s="60"/>
      <c r="M874" s="78">
        <f t="shared" si="79"/>
        <v>0</v>
      </c>
      <c r="N874" s="147"/>
      <c r="O874" s="77"/>
      <c r="P874" s="60"/>
      <c r="Q874" s="60"/>
      <c r="R874" s="60"/>
      <c r="S874" s="60"/>
      <c r="T874" s="78">
        <f t="shared" si="80"/>
        <v>0</v>
      </c>
      <c r="U874" s="147"/>
      <c r="V874" s="77"/>
      <c r="W874" s="60"/>
      <c r="X874" s="60"/>
      <c r="Y874" s="60"/>
      <c r="Z874" s="60"/>
      <c r="AA874" s="78">
        <f t="shared" si="81"/>
        <v>0</v>
      </c>
      <c r="AB874" s="147"/>
      <c r="AC874" s="77"/>
      <c r="AD874" s="60"/>
      <c r="AE874" s="60"/>
      <c r="AF874" s="60"/>
      <c r="AG874" s="60"/>
      <c r="AH874" s="78">
        <f t="shared" si="82"/>
        <v>0</v>
      </c>
      <c r="AI874" s="147"/>
      <c r="AJ874" s="77"/>
      <c r="AK874" s="60"/>
      <c r="AL874" s="60"/>
      <c r="AM874" s="60"/>
      <c r="AN874" s="60"/>
      <c r="AO874" s="78">
        <f t="shared" si="83"/>
        <v>0</v>
      </c>
    </row>
    <row r="875" spans="1:41" x14ac:dyDescent="0.25">
      <c r="A875" s="70"/>
      <c r="B875" s="58"/>
      <c r="C875" s="58"/>
      <c r="D875" s="58"/>
      <c r="E875" s="58"/>
      <c r="F875" s="72">
        <f t="shared" si="78"/>
        <v>0</v>
      </c>
      <c r="G875" s="151"/>
      <c r="H875" s="77"/>
      <c r="I875" s="60"/>
      <c r="J875" s="60"/>
      <c r="K875" s="60"/>
      <c r="L875" s="60"/>
      <c r="M875" s="78">
        <f t="shared" si="79"/>
        <v>0</v>
      </c>
      <c r="N875" s="147"/>
      <c r="O875" s="77"/>
      <c r="P875" s="60"/>
      <c r="Q875" s="60"/>
      <c r="R875" s="60"/>
      <c r="S875" s="60"/>
      <c r="T875" s="78">
        <f t="shared" si="80"/>
        <v>0</v>
      </c>
      <c r="U875" s="147"/>
      <c r="V875" s="77"/>
      <c r="W875" s="60"/>
      <c r="X875" s="60"/>
      <c r="Y875" s="60"/>
      <c r="Z875" s="60"/>
      <c r="AA875" s="78">
        <f t="shared" si="81"/>
        <v>0</v>
      </c>
      <c r="AB875" s="147"/>
      <c r="AC875" s="77"/>
      <c r="AD875" s="60"/>
      <c r="AE875" s="60"/>
      <c r="AF875" s="60"/>
      <c r="AG875" s="60"/>
      <c r="AH875" s="78">
        <f t="shared" si="82"/>
        <v>0</v>
      </c>
      <c r="AI875" s="147"/>
      <c r="AJ875" s="77"/>
      <c r="AK875" s="60"/>
      <c r="AL875" s="60"/>
      <c r="AM875" s="60"/>
      <c r="AN875" s="60"/>
      <c r="AO875" s="78">
        <f t="shared" si="83"/>
        <v>0</v>
      </c>
    </row>
    <row r="876" spans="1:41" x14ac:dyDescent="0.25">
      <c r="A876" s="70"/>
      <c r="B876" s="58"/>
      <c r="C876" s="58"/>
      <c r="D876" s="58"/>
      <c r="E876" s="58"/>
      <c r="F876" s="72">
        <f t="shared" si="78"/>
        <v>0</v>
      </c>
      <c r="G876" s="151"/>
      <c r="H876" s="77"/>
      <c r="I876" s="60"/>
      <c r="J876" s="60"/>
      <c r="K876" s="60"/>
      <c r="L876" s="60"/>
      <c r="M876" s="78">
        <f t="shared" si="79"/>
        <v>0</v>
      </c>
      <c r="N876" s="147"/>
      <c r="O876" s="77"/>
      <c r="P876" s="60"/>
      <c r="Q876" s="60"/>
      <c r="R876" s="60"/>
      <c r="S876" s="60"/>
      <c r="T876" s="78">
        <f t="shared" si="80"/>
        <v>0</v>
      </c>
      <c r="U876" s="147"/>
      <c r="V876" s="77"/>
      <c r="W876" s="60"/>
      <c r="X876" s="60"/>
      <c r="Y876" s="60"/>
      <c r="Z876" s="60"/>
      <c r="AA876" s="78">
        <f t="shared" si="81"/>
        <v>0</v>
      </c>
      <c r="AB876" s="147"/>
      <c r="AC876" s="77"/>
      <c r="AD876" s="60"/>
      <c r="AE876" s="60"/>
      <c r="AF876" s="60"/>
      <c r="AG876" s="60"/>
      <c r="AH876" s="78">
        <f t="shared" si="82"/>
        <v>0</v>
      </c>
      <c r="AI876" s="147"/>
      <c r="AJ876" s="77"/>
      <c r="AK876" s="60"/>
      <c r="AL876" s="60"/>
      <c r="AM876" s="60"/>
      <c r="AN876" s="60"/>
      <c r="AO876" s="78">
        <f t="shared" si="83"/>
        <v>0</v>
      </c>
    </row>
    <row r="877" spans="1:41" x14ac:dyDescent="0.25">
      <c r="A877" s="70"/>
      <c r="B877" s="58"/>
      <c r="C877" s="58"/>
      <c r="D877" s="58"/>
      <c r="E877" s="58"/>
      <c r="F877" s="72">
        <f t="shared" si="78"/>
        <v>0</v>
      </c>
      <c r="G877" s="151"/>
      <c r="H877" s="77"/>
      <c r="I877" s="60"/>
      <c r="J877" s="60"/>
      <c r="K877" s="60"/>
      <c r="L877" s="60"/>
      <c r="M877" s="78">
        <f t="shared" si="79"/>
        <v>0</v>
      </c>
      <c r="N877" s="147"/>
      <c r="O877" s="77"/>
      <c r="P877" s="60"/>
      <c r="Q877" s="60"/>
      <c r="R877" s="60"/>
      <c r="S877" s="60"/>
      <c r="T877" s="78">
        <f t="shared" si="80"/>
        <v>0</v>
      </c>
      <c r="U877" s="147"/>
      <c r="V877" s="77"/>
      <c r="W877" s="60"/>
      <c r="X877" s="60"/>
      <c r="Y877" s="60"/>
      <c r="Z877" s="60"/>
      <c r="AA877" s="78">
        <f t="shared" si="81"/>
        <v>0</v>
      </c>
      <c r="AB877" s="147"/>
      <c r="AC877" s="77"/>
      <c r="AD877" s="60"/>
      <c r="AE877" s="60"/>
      <c r="AF877" s="60"/>
      <c r="AG877" s="60"/>
      <c r="AH877" s="78">
        <f t="shared" si="82"/>
        <v>0</v>
      </c>
      <c r="AI877" s="147"/>
      <c r="AJ877" s="77"/>
      <c r="AK877" s="60"/>
      <c r="AL877" s="60"/>
      <c r="AM877" s="60"/>
      <c r="AN877" s="60"/>
      <c r="AO877" s="78">
        <f t="shared" si="83"/>
        <v>0</v>
      </c>
    </row>
    <row r="878" spans="1:41" x14ac:dyDescent="0.25">
      <c r="A878" s="70"/>
      <c r="B878" s="58"/>
      <c r="C878" s="58"/>
      <c r="D878" s="58"/>
      <c r="E878" s="58"/>
      <c r="F878" s="72">
        <f t="shared" si="78"/>
        <v>0</v>
      </c>
      <c r="G878" s="151"/>
      <c r="H878" s="77"/>
      <c r="I878" s="60"/>
      <c r="J878" s="60"/>
      <c r="K878" s="60"/>
      <c r="L878" s="60"/>
      <c r="M878" s="78">
        <f t="shared" si="79"/>
        <v>0</v>
      </c>
      <c r="N878" s="147"/>
      <c r="O878" s="77"/>
      <c r="P878" s="60"/>
      <c r="Q878" s="60"/>
      <c r="R878" s="60"/>
      <c r="S878" s="60"/>
      <c r="T878" s="78">
        <f t="shared" si="80"/>
        <v>0</v>
      </c>
      <c r="U878" s="147"/>
      <c r="V878" s="77"/>
      <c r="W878" s="60"/>
      <c r="X878" s="60"/>
      <c r="Y878" s="60"/>
      <c r="Z878" s="60"/>
      <c r="AA878" s="78">
        <f t="shared" si="81"/>
        <v>0</v>
      </c>
      <c r="AB878" s="147"/>
      <c r="AC878" s="77"/>
      <c r="AD878" s="60"/>
      <c r="AE878" s="60"/>
      <c r="AF878" s="60"/>
      <c r="AG878" s="60"/>
      <c r="AH878" s="78">
        <f t="shared" si="82"/>
        <v>0</v>
      </c>
      <c r="AI878" s="147"/>
      <c r="AJ878" s="77"/>
      <c r="AK878" s="60"/>
      <c r="AL878" s="60"/>
      <c r="AM878" s="60"/>
      <c r="AN878" s="60"/>
      <c r="AO878" s="78">
        <f t="shared" si="83"/>
        <v>0</v>
      </c>
    </row>
    <row r="879" spans="1:41" x14ac:dyDescent="0.25">
      <c r="A879" s="70"/>
      <c r="B879" s="58"/>
      <c r="C879" s="58"/>
      <c r="D879" s="58"/>
      <c r="E879" s="58"/>
      <c r="F879" s="72">
        <f t="shared" si="78"/>
        <v>0</v>
      </c>
      <c r="G879" s="151"/>
      <c r="H879" s="77"/>
      <c r="I879" s="60"/>
      <c r="J879" s="60"/>
      <c r="K879" s="60"/>
      <c r="L879" s="60"/>
      <c r="M879" s="78">
        <f t="shared" si="79"/>
        <v>0</v>
      </c>
      <c r="N879" s="147"/>
      <c r="O879" s="77"/>
      <c r="P879" s="60"/>
      <c r="Q879" s="60"/>
      <c r="R879" s="60"/>
      <c r="S879" s="60"/>
      <c r="T879" s="78">
        <f t="shared" si="80"/>
        <v>0</v>
      </c>
      <c r="U879" s="147"/>
      <c r="V879" s="77"/>
      <c r="W879" s="60"/>
      <c r="X879" s="60"/>
      <c r="Y879" s="60"/>
      <c r="Z879" s="60"/>
      <c r="AA879" s="78">
        <f t="shared" si="81"/>
        <v>0</v>
      </c>
      <c r="AB879" s="147"/>
      <c r="AC879" s="77"/>
      <c r="AD879" s="60"/>
      <c r="AE879" s="60"/>
      <c r="AF879" s="60"/>
      <c r="AG879" s="60"/>
      <c r="AH879" s="78">
        <f t="shared" si="82"/>
        <v>0</v>
      </c>
      <c r="AI879" s="147"/>
      <c r="AJ879" s="77"/>
      <c r="AK879" s="60"/>
      <c r="AL879" s="60"/>
      <c r="AM879" s="60"/>
      <c r="AN879" s="60"/>
      <c r="AO879" s="78">
        <f t="shared" si="83"/>
        <v>0</v>
      </c>
    </row>
    <row r="880" spans="1:41" x14ac:dyDescent="0.25">
      <c r="A880" s="70"/>
      <c r="B880" s="58"/>
      <c r="C880" s="58"/>
      <c r="D880" s="58"/>
      <c r="E880" s="58"/>
      <c r="F880" s="72">
        <f t="shared" si="78"/>
        <v>0</v>
      </c>
      <c r="G880" s="151"/>
      <c r="H880" s="77"/>
      <c r="I880" s="60"/>
      <c r="J880" s="60"/>
      <c r="K880" s="60"/>
      <c r="L880" s="60"/>
      <c r="M880" s="78">
        <f t="shared" si="79"/>
        <v>0</v>
      </c>
      <c r="N880" s="147"/>
      <c r="O880" s="77"/>
      <c r="P880" s="60"/>
      <c r="Q880" s="60"/>
      <c r="R880" s="60"/>
      <c r="S880" s="60"/>
      <c r="T880" s="78">
        <f t="shared" si="80"/>
        <v>0</v>
      </c>
      <c r="U880" s="147"/>
      <c r="V880" s="77"/>
      <c r="W880" s="60"/>
      <c r="X880" s="60"/>
      <c r="Y880" s="60"/>
      <c r="Z880" s="60"/>
      <c r="AA880" s="78">
        <f t="shared" si="81"/>
        <v>0</v>
      </c>
      <c r="AB880" s="147"/>
      <c r="AC880" s="77"/>
      <c r="AD880" s="60"/>
      <c r="AE880" s="60"/>
      <c r="AF880" s="60"/>
      <c r="AG880" s="60"/>
      <c r="AH880" s="78">
        <f t="shared" si="82"/>
        <v>0</v>
      </c>
      <c r="AI880" s="147"/>
      <c r="AJ880" s="77"/>
      <c r="AK880" s="60"/>
      <c r="AL880" s="60"/>
      <c r="AM880" s="60"/>
      <c r="AN880" s="60"/>
      <c r="AO880" s="78">
        <f t="shared" si="83"/>
        <v>0</v>
      </c>
    </row>
    <row r="881" spans="1:41" x14ac:dyDescent="0.25">
      <c r="A881" s="70"/>
      <c r="B881" s="58"/>
      <c r="C881" s="58"/>
      <c r="D881" s="58"/>
      <c r="E881" s="58"/>
      <c r="F881" s="72">
        <f t="shared" si="78"/>
        <v>0</v>
      </c>
      <c r="G881" s="151"/>
      <c r="H881" s="77"/>
      <c r="I881" s="60"/>
      <c r="J881" s="60"/>
      <c r="K881" s="60"/>
      <c r="L881" s="60"/>
      <c r="M881" s="78">
        <f t="shared" si="79"/>
        <v>0</v>
      </c>
      <c r="N881" s="147"/>
      <c r="O881" s="77"/>
      <c r="P881" s="60"/>
      <c r="Q881" s="60"/>
      <c r="R881" s="60"/>
      <c r="S881" s="60"/>
      <c r="T881" s="78">
        <f t="shared" si="80"/>
        <v>0</v>
      </c>
      <c r="U881" s="147"/>
      <c r="V881" s="77"/>
      <c r="W881" s="60"/>
      <c r="X881" s="60"/>
      <c r="Y881" s="60"/>
      <c r="Z881" s="60"/>
      <c r="AA881" s="78">
        <f t="shared" si="81"/>
        <v>0</v>
      </c>
      <c r="AB881" s="147"/>
      <c r="AC881" s="77"/>
      <c r="AD881" s="60"/>
      <c r="AE881" s="60"/>
      <c r="AF881" s="60"/>
      <c r="AG881" s="60"/>
      <c r="AH881" s="78">
        <f t="shared" si="82"/>
        <v>0</v>
      </c>
      <c r="AI881" s="147"/>
      <c r="AJ881" s="77"/>
      <c r="AK881" s="60"/>
      <c r="AL881" s="60"/>
      <c r="AM881" s="60"/>
      <c r="AN881" s="60"/>
      <c r="AO881" s="78">
        <f t="shared" si="83"/>
        <v>0</v>
      </c>
    </row>
    <row r="882" spans="1:41" x14ac:dyDescent="0.25">
      <c r="A882" s="70"/>
      <c r="B882" s="58"/>
      <c r="C882" s="58"/>
      <c r="D882" s="58"/>
      <c r="E882" s="58"/>
      <c r="F882" s="72">
        <f t="shared" si="78"/>
        <v>0</v>
      </c>
      <c r="G882" s="151"/>
      <c r="H882" s="77"/>
      <c r="I882" s="60"/>
      <c r="J882" s="60"/>
      <c r="K882" s="60"/>
      <c r="L882" s="60"/>
      <c r="M882" s="78">
        <f t="shared" si="79"/>
        <v>0</v>
      </c>
      <c r="N882" s="147"/>
      <c r="O882" s="77"/>
      <c r="P882" s="60"/>
      <c r="Q882" s="60"/>
      <c r="R882" s="60"/>
      <c r="S882" s="60"/>
      <c r="T882" s="78">
        <f t="shared" si="80"/>
        <v>0</v>
      </c>
      <c r="U882" s="147"/>
      <c r="V882" s="77"/>
      <c r="W882" s="60"/>
      <c r="X882" s="60"/>
      <c r="Y882" s="60"/>
      <c r="Z882" s="60"/>
      <c r="AA882" s="78">
        <f t="shared" si="81"/>
        <v>0</v>
      </c>
      <c r="AB882" s="147"/>
      <c r="AC882" s="77"/>
      <c r="AD882" s="60"/>
      <c r="AE882" s="60"/>
      <c r="AF882" s="60"/>
      <c r="AG882" s="60"/>
      <c r="AH882" s="78">
        <f t="shared" si="82"/>
        <v>0</v>
      </c>
      <c r="AI882" s="147"/>
      <c r="AJ882" s="77"/>
      <c r="AK882" s="60"/>
      <c r="AL882" s="60"/>
      <c r="AM882" s="60"/>
      <c r="AN882" s="60"/>
      <c r="AO882" s="78">
        <f t="shared" si="83"/>
        <v>0</v>
      </c>
    </row>
    <row r="883" spans="1:41" x14ac:dyDescent="0.25">
      <c r="A883" s="70"/>
      <c r="B883" s="58"/>
      <c r="C883" s="58"/>
      <c r="D883" s="58"/>
      <c r="E883" s="58"/>
      <c r="F883" s="72">
        <f t="shared" si="78"/>
        <v>0</v>
      </c>
      <c r="G883" s="151"/>
      <c r="H883" s="77"/>
      <c r="I883" s="60"/>
      <c r="J883" s="60"/>
      <c r="K883" s="60"/>
      <c r="L883" s="60"/>
      <c r="M883" s="78">
        <f t="shared" si="79"/>
        <v>0</v>
      </c>
      <c r="N883" s="147"/>
      <c r="O883" s="77"/>
      <c r="P883" s="60"/>
      <c r="Q883" s="60"/>
      <c r="R883" s="60"/>
      <c r="S883" s="60"/>
      <c r="T883" s="78">
        <f t="shared" si="80"/>
        <v>0</v>
      </c>
      <c r="U883" s="147"/>
      <c r="V883" s="77"/>
      <c r="W883" s="60"/>
      <c r="X883" s="60"/>
      <c r="Y883" s="60"/>
      <c r="Z883" s="60"/>
      <c r="AA883" s="78">
        <f t="shared" si="81"/>
        <v>0</v>
      </c>
      <c r="AB883" s="147"/>
      <c r="AC883" s="77"/>
      <c r="AD883" s="60"/>
      <c r="AE883" s="60"/>
      <c r="AF883" s="60"/>
      <c r="AG883" s="60"/>
      <c r="AH883" s="78">
        <f t="shared" si="82"/>
        <v>0</v>
      </c>
      <c r="AI883" s="147"/>
      <c r="AJ883" s="77"/>
      <c r="AK883" s="60"/>
      <c r="AL883" s="60"/>
      <c r="AM883" s="60"/>
      <c r="AN883" s="60"/>
      <c r="AO883" s="78">
        <f t="shared" si="83"/>
        <v>0</v>
      </c>
    </row>
    <row r="884" spans="1:41" x14ac:dyDescent="0.25">
      <c r="A884" s="70"/>
      <c r="B884" s="58"/>
      <c r="C884" s="58"/>
      <c r="D884" s="58"/>
      <c r="E884" s="58"/>
      <c r="F884" s="72">
        <f t="shared" si="78"/>
        <v>0</v>
      </c>
      <c r="G884" s="151"/>
      <c r="H884" s="77"/>
      <c r="I884" s="60"/>
      <c r="J884" s="60"/>
      <c r="K884" s="60"/>
      <c r="L884" s="60"/>
      <c r="M884" s="78">
        <f t="shared" si="79"/>
        <v>0</v>
      </c>
      <c r="N884" s="147"/>
      <c r="O884" s="77"/>
      <c r="P884" s="60"/>
      <c r="Q884" s="60"/>
      <c r="R884" s="60"/>
      <c r="S884" s="60"/>
      <c r="T884" s="78">
        <f t="shared" si="80"/>
        <v>0</v>
      </c>
      <c r="U884" s="147"/>
      <c r="V884" s="77"/>
      <c r="W884" s="60"/>
      <c r="X884" s="60"/>
      <c r="Y884" s="60"/>
      <c r="Z884" s="60"/>
      <c r="AA884" s="78">
        <f t="shared" si="81"/>
        <v>0</v>
      </c>
      <c r="AB884" s="147"/>
      <c r="AC884" s="77"/>
      <c r="AD884" s="60"/>
      <c r="AE884" s="60"/>
      <c r="AF884" s="60"/>
      <c r="AG884" s="60"/>
      <c r="AH884" s="78">
        <f t="shared" si="82"/>
        <v>0</v>
      </c>
      <c r="AI884" s="147"/>
      <c r="AJ884" s="77"/>
      <c r="AK884" s="60"/>
      <c r="AL884" s="60"/>
      <c r="AM884" s="60"/>
      <c r="AN884" s="60"/>
      <c r="AO884" s="78">
        <f t="shared" si="83"/>
        <v>0</v>
      </c>
    </row>
    <row r="885" spans="1:41" x14ac:dyDescent="0.25">
      <c r="A885" s="70"/>
      <c r="B885" s="58"/>
      <c r="C885" s="58"/>
      <c r="D885" s="58"/>
      <c r="E885" s="58"/>
      <c r="F885" s="72">
        <f t="shared" si="78"/>
        <v>0</v>
      </c>
      <c r="G885" s="151"/>
      <c r="H885" s="77"/>
      <c r="I885" s="60"/>
      <c r="J885" s="60"/>
      <c r="K885" s="60"/>
      <c r="L885" s="60"/>
      <c r="M885" s="78">
        <f t="shared" si="79"/>
        <v>0</v>
      </c>
      <c r="N885" s="147"/>
      <c r="O885" s="77"/>
      <c r="P885" s="60"/>
      <c r="Q885" s="60"/>
      <c r="R885" s="60"/>
      <c r="S885" s="60"/>
      <c r="T885" s="78">
        <f t="shared" si="80"/>
        <v>0</v>
      </c>
      <c r="U885" s="147"/>
      <c r="V885" s="77"/>
      <c r="W885" s="60"/>
      <c r="X885" s="60"/>
      <c r="Y885" s="60"/>
      <c r="Z885" s="60"/>
      <c r="AA885" s="78">
        <f t="shared" si="81"/>
        <v>0</v>
      </c>
      <c r="AB885" s="147"/>
      <c r="AC885" s="77"/>
      <c r="AD885" s="60"/>
      <c r="AE885" s="60"/>
      <c r="AF885" s="60"/>
      <c r="AG885" s="60"/>
      <c r="AH885" s="78">
        <f t="shared" si="82"/>
        <v>0</v>
      </c>
      <c r="AI885" s="147"/>
      <c r="AJ885" s="77"/>
      <c r="AK885" s="60"/>
      <c r="AL885" s="60"/>
      <c r="AM885" s="60"/>
      <c r="AN885" s="60"/>
      <c r="AO885" s="78">
        <f t="shared" si="83"/>
        <v>0</v>
      </c>
    </row>
    <row r="886" spans="1:41" x14ac:dyDescent="0.25">
      <c r="A886" s="70"/>
      <c r="B886" s="58"/>
      <c r="C886" s="58"/>
      <c r="D886" s="58"/>
      <c r="E886" s="58"/>
      <c r="F886" s="72">
        <f t="shared" si="78"/>
        <v>0</v>
      </c>
      <c r="G886" s="151"/>
      <c r="H886" s="77"/>
      <c r="I886" s="60"/>
      <c r="J886" s="60"/>
      <c r="K886" s="60"/>
      <c r="L886" s="60"/>
      <c r="M886" s="78">
        <f t="shared" si="79"/>
        <v>0</v>
      </c>
      <c r="N886" s="147"/>
      <c r="O886" s="77"/>
      <c r="P886" s="60"/>
      <c r="Q886" s="60"/>
      <c r="R886" s="60"/>
      <c r="S886" s="60"/>
      <c r="T886" s="78">
        <f t="shared" si="80"/>
        <v>0</v>
      </c>
      <c r="U886" s="147"/>
      <c r="V886" s="77"/>
      <c r="W886" s="60"/>
      <c r="X886" s="60"/>
      <c r="Y886" s="60"/>
      <c r="Z886" s="60"/>
      <c r="AA886" s="78">
        <f t="shared" si="81"/>
        <v>0</v>
      </c>
      <c r="AB886" s="147"/>
      <c r="AC886" s="77"/>
      <c r="AD886" s="60"/>
      <c r="AE886" s="60"/>
      <c r="AF886" s="60"/>
      <c r="AG886" s="60"/>
      <c r="AH886" s="78">
        <f t="shared" si="82"/>
        <v>0</v>
      </c>
      <c r="AI886" s="147"/>
      <c r="AJ886" s="77"/>
      <c r="AK886" s="60"/>
      <c r="AL886" s="60"/>
      <c r="AM886" s="60"/>
      <c r="AN886" s="60"/>
      <c r="AO886" s="78">
        <f t="shared" si="83"/>
        <v>0</v>
      </c>
    </row>
    <row r="887" spans="1:41" x14ac:dyDescent="0.25">
      <c r="A887" s="70"/>
      <c r="B887" s="58"/>
      <c r="C887" s="58"/>
      <c r="D887" s="58"/>
      <c r="E887" s="58"/>
      <c r="F887" s="72">
        <f t="shared" si="78"/>
        <v>0</v>
      </c>
      <c r="G887" s="151"/>
      <c r="H887" s="77"/>
      <c r="I887" s="60"/>
      <c r="J887" s="60"/>
      <c r="K887" s="60"/>
      <c r="L887" s="60"/>
      <c r="M887" s="78">
        <f t="shared" si="79"/>
        <v>0</v>
      </c>
      <c r="N887" s="147"/>
      <c r="O887" s="77"/>
      <c r="P887" s="60"/>
      <c r="Q887" s="60"/>
      <c r="R887" s="60"/>
      <c r="S887" s="60"/>
      <c r="T887" s="78">
        <f t="shared" si="80"/>
        <v>0</v>
      </c>
      <c r="U887" s="147"/>
      <c r="V887" s="77"/>
      <c r="W887" s="60"/>
      <c r="X887" s="60"/>
      <c r="Y887" s="60"/>
      <c r="Z887" s="60"/>
      <c r="AA887" s="78">
        <f t="shared" si="81"/>
        <v>0</v>
      </c>
      <c r="AB887" s="147"/>
      <c r="AC887" s="77"/>
      <c r="AD887" s="60"/>
      <c r="AE887" s="60"/>
      <c r="AF887" s="60"/>
      <c r="AG887" s="60"/>
      <c r="AH887" s="78">
        <f t="shared" si="82"/>
        <v>0</v>
      </c>
      <c r="AI887" s="147"/>
      <c r="AJ887" s="77"/>
      <c r="AK887" s="60"/>
      <c r="AL887" s="60"/>
      <c r="AM887" s="60"/>
      <c r="AN887" s="60"/>
      <c r="AO887" s="78">
        <f t="shared" si="83"/>
        <v>0</v>
      </c>
    </row>
    <row r="888" spans="1:41" x14ac:dyDescent="0.25">
      <c r="A888" s="70"/>
      <c r="B888" s="58"/>
      <c r="C888" s="58"/>
      <c r="D888" s="58"/>
      <c r="E888" s="58"/>
      <c r="F888" s="72">
        <f t="shared" si="78"/>
        <v>0</v>
      </c>
      <c r="G888" s="151"/>
      <c r="H888" s="77"/>
      <c r="I888" s="60"/>
      <c r="J888" s="60"/>
      <c r="K888" s="60"/>
      <c r="L888" s="60"/>
      <c r="M888" s="78">
        <f t="shared" si="79"/>
        <v>0</v>
      </c>
      <c r="N888" s="147"/>
      <c r="O888" s="77"/>
      <c r="P888" s="60"/>
      <c r="Q888" s="60"/>
      <c r="R888" s="60"/>
      <c r="S888" s="60"/>
      <c r="T888" s="78">
        <f t="shared" si="80"/>
        <v>0</v>
      </c>
      <c r="U888" s="147"/>
      <c r="V888" s="77"/>
      <c r="W888" s="60"/>
      <c r="X888" s="60"/>
      <c r="Y888" s="60"/>
      <c r="Z888" s="60"/>
      <c r="AA888" s="78">
        <f t="shared" si="81"/>
        <v>0</v>
      </c>
      <c r="AB888" s="147"/>
      <c r="AC888" s="77"/>
      <c r="AD888" s="60"/>
      <c r="AE888" s="60"/>
      <c r="AF888" s="60"/>
      <c r="AG888" s="60"/>
      <c r="AH888" s="78">
        <f t="shared" si="82"/>
        <v>0</v>
      </c>
      <c r="AI888" s="147"/>
      <c r="AJ888" s="77"/>
      <c r="AK888" s="60"/>
      <c r="AL888" s="60"/>
      <c r="AM888" s="60"/>
      <c r="AN888" s="60"/>
      <c r="AO888" s="78">
        <f t="shared" si="83"/>
        <v>0</v>
      </c>
    </row>
    <row r="889" spans="1:41" x14ac:dyDescent="0.25">
      <c r="A889" s="70"/>
      <c r="B889" s="58"/>
      <c r="C889" s="58"/>
      <c r="D889" s="58"/>
      <c r="E889" s="58"/>
      <c r="F889" s="72">
        <f t="shared" si="78"/>
        <v>0</v>
      </c>
      <c r="G889" s="151"/>
      <c r="H889" s="77"/>
      <c r="I889" s="60"/>
      <c r="J889" s="60"/>
      <c r="K889" s="60"/>
      <c r="L889" s="60"/>
      <c r="M889" s="78">
        <f t="shared" si="79"/>
        <v>0</v>
      </c>
      <c r="N889" s="147"/>
      <c r="O889" s="77"/>
      <c r="P889" s="60"/>
      <c r="Q889" s="60"/>
      <c r="R889" s="60"/>
      <c r="S889" s="60"/>
      <c r="T889" s="78">
        <f t="shared" si="80"/>
        <v>0</v>
      </c>
      <c r="U889" s="147"/>
      <c r="V889" s="77"/>
      <c r="W889" s="60"/>
      <c r="X889" s="60"/>
      <c r="Y889" s="60"/>
      <c r="Z889" s="60"/>
      <c r="AA889" s="78">
        <f t="shared" si="81"/>
        <v>0</v>
      </c>
      <c r="AB889" s="147"/>
      <c r="AC889" s="77"/>
      <c r="AD889" s="60"/>
      <c r="AE889" s="60"/>
      <c r="AF889" s="60"/>
      <c r="AG889" s="60"/>
      <c r="AH889" s="78">
        <f t="shared" si="82"/>
        <v>0</v>
      </c>
      <c r="AI889" s="147"/>
      <c r="AJ889" s="77"/>
      <c r="AK889" s="60"/>
      <c r="AL889" s="60"/>
      <c r="AM889" s="60"/>
      <c r="AN889" s="60"/>
      <c r="AO889" s="78">
        <f t="shared" si="83"/>
        <v>0</v>
      </c>
    </row>
    <row r="890" spans="1:41" x14ac:dyDescent="0.25">
      <c r="A890" s="70"/>
      <c r="B890" s="58"/>
      <c r="C890" s="58"/>
      <c r="D890" s="58"/>
      <c r="E890" s="58"/>
      <c r="F890" s="72">
        <f t="shared" si="78"/>
        <v>0</v>
      </c>
      <c r="G890" s="151"/>
      <c r="H890" s="77"/>
      <c r="I890" s="60"/>
      <c r="J890" s="60"/>
      <c r="K890" s="60"/>
      <c r="L890" s="60"/>
      <c r="M890" s="78">
        <f t="shared" si="79"/>
        <v>0</v>
      </c>
      <c r="N890" s="147"/>
      <c r="O890" s="77"/>
      <c r="P890" s="60"/>
      <c r="Q890" s="60"/>
      <c r="R890" s="60"/>
      <c r="S890" s="60"/>
      <c r="T890" s="78">
        <f t="shared" si="80"/>
        <v>0</v>
      </c>
      <c r="U890" s="147"/>
      <c r="V890" s="77"/>
      <c r="W890" s="60"/>
      <c r="X890" s="60"/>
      <c r="Y890" s="60"/>
      <c r="Z890" s="60"/>
      <c r="AA890" s="78">
        <f t="shared" si="81"/>
        <v>0</v>
      </c>
      <c r="AB890" s="147"/>
      <c r="AC890" s="77"/>
      <c r="AD890" s="60"/>
      <c r="AE890" s="60"/>
      <c r="AF890" s="60"/>
      <c r="AG890" s="60"/>
      <c r="AH890" s="78">
        <f t="shared" si="82"/>
        <v>0</v>
      </c>
      <c r="AI890" s="147"/>
      <c r="AJ890" s="77"/>
      <c r="AK890" s="60"/>
      <c r="AL890" s="60"/>
      <c r="AM890" s="60"/>
      <c r="AN890" s="60"/>
      <c r="AO890" s="78">
        <f t="shared" si="83"/>
        <v>0</v>
      </c>
    </row>
    <row r="891" spans="1:41" x14ac:dyDescent="0.25">
      <c r="A891" s="70"/>
      <c r="B891" s="58"/>
      <c r="C891" s="58"/>
      <c r="D891" s="58"/>
      <c r="E891" s="58"/>
      <c r="F891" s="72">
        <f t="shared" si="78"/>
        <v>0</v>
      </c>
      <c r="G891" s="151"/>
      <c r="H891" s="77"/>
      <c r="I891" s="60"/>
      <c r="J891" s="60"/>
      <c r="K891" s="60"/>
      <c r="L891" s="60"/>
      <c r="M891" s="78">
        <f t="shared" si="79"/>
        <v>0</v>
      </c>
      <c r="N891" s="147"/>
      <c r="O891" s="77"/>
      <c r="P891" s="60"/>
      <c r="Q891" s="60"/>
      <c r="R891" s="60"/>
      <c r="S891" s="60"/>
      <c r="T891" s="78">
        <f t="shared" si="80"/>
        <v>0</v>
      </c>
      <c r="U891" s="147"/>
      <c r="V891" s="77"/>
      <c r="W891" s="60"/>
      <c r="X891" s="60"/>
      <c r="Y891" s="60"/>
      <c r="Z891" s="60"/>
      <c r="AA891" s="78">
        <f t="shared" si="81"/>
        <v>0</v>
      </c>
      <c r="AB891" s="147"/>
      <c r="AC891" s="77"/>
      <c r="AD891" s="60"/>
      <c r="AE891" s="60"/>
      <c r="AF891" s="60"/>
      <c r="AG891" s="60"/>
      <c r="AH891" s="78">
        <f t="shared" si="82"/>
        <v>0</v>
      </c>
      <c r="AI891" s="147"/>
      <c r="AJ891" s="77"/>
      <c r="AK891" s="60"/>
      <c r="AL891" s="60"/>
      <c r="AM891" s="60"/>
      <c r="AN891" s="60"/>
      <c r="AO891" s="78">
        <f t="shared" si="83"/>
        <v>0</v>
      </c>
    </row>
    <row r="892" spans="1:41" x14ac:dyDescent="0.25">
      <c r="A892" s="70"/>
      <c r="B892" s="58"/>
      <c r="C892" s="58"/>
      <c r="D892" s="58"/>
      <c r="E892" s="58"/>
      <c r="F892" s="72">
        <f t="shared" si="78"/>
        <v>0</v>
      </c>
      <c r="G892" s="151"/>
      <c r="H892" s="77"/>
      <c r="I892" s="60"/>
      <c r="J892" s="60"/>
      <c r="K892" s="60"/>
      <c r="L892" s="60"/>
      <c r="M892" s="78">
        <f t="shared" si="79"/>
        <v>0</v>
      </c>
      <c r="N892" s="147"/>
      <c r="O892" s="77"/>
      <c r="P892" s="60"/>
      <c r="Q892" s="60"/>
      <c r="R892" s="60"/>
      <c r="S892" s="60"/>
      <c r="T892" s="78">
        <f t="shared" si="80"/>
        <v>0</v>
      </c>
      <c r="U892" s="147"/>
      <c r="V892" s="77"/>
      <c r="W892" s="60"/>
      <c r="X892" s="60"/>
      <c r="Y892" s="60"/>
      <c r="Z892" s="60"/>
      <c r="AA892" s="78">
        <f t="shared" si="81"/>
        <v>0</v>
      </c>
      <c r="AB892" s="147"/>
      <c r="AC892" s="77"/>
      <c r="AD892" s="60"/>
      <c r="AE892" s="60"/>
      <c r="AF892" s="60"/>
      <c r="AG892" s="60"/>
      <c r="AH892" s="78">
        <f t="shared" si="82"/>
        <v>0</v>
      </c>
      <c r="AI892" s="147"/>
      <c r="AJ892" s="77"/>
      <c r="AK892" s="60"/>
      <c r="AL892" s="60"/>
      <c r="AM892" s="60"/>
      <c r="AN892" s="60"/>
      <c r="AO892" s="78">
        <f t="shared" si="83"/>
        <v>0</v>
      </c>
    </row>
    <row r="893" spans="1:41" x14ac:dyDescent="0.25">
      <c r="A893" s="70"/>
      <c r="B893" s="58"/>
      <c r="C893" s="58"/>
      <c r="D893" s="58"/>
      <c r="E893" s="58"/>
      <c r="F893" s="72">
        <f t="shared" si="78"/>
        <v>0</v>
      </c>
      <c r="G893" s="151"/>
      <c r="H893" s="77"/>
      <c r="I893" s="60"/>
      <c r="J893" s="60"/>
      <c r="K893" s="60"/>
      <c r="L893" s="60"/>
      <c r="M893" s="78">
        <f t="shared" si="79"/>
        <v>0</v>
      </c>
      <c r="N893" s="147"/>
      <c r="O893" s="77"/>
      <c r="P893" s="60"/>
      <c r="Q893" s="60"/>
      <c r="R893" s="60"/>
      <c r="S893" s="60"/>
      <c r="T893" s="78">
        <f t="shared" si="80"/>
        <v>0</v>
      </c>
      <c r="U893" s="147"/>
      <c r="V893" s="77"/>
      <c r="W893" s="60"/>
      <c r="X893" s="60"/>
      <c r="Y893" s="60"/>
      <c r="Z893" s="60"/>
      <c r="AA893" s="78">
        <f t="shared" si="81"/>
        <v>0</v>
      </c>
      <c r="AB893" s="147"/>
      <c r="AC893" s="77"/>
      <c r="AD893" s="60"/>
      <c r="AE893" s="60"/>
      <c r="AF893" s="60"/>
      <c r="AG893" s="60"/>
      <c r="AH893" s="78">
        <f t="shared" si="82"/>
        <v>0</v>
      </c>
      <c r="AI893" s="147"/>
      <c r="AJ893" s="77"/>
      <c r="AK893" s="60"/>
      <c r="AL893" s="60"/>
      <c r="AM893" s="60"/>
      <c r="AN893" s="60"/>
      <c r="AO893" s="78">
        <f t="shared" si="83"/>
        <v>0</v>
      </c>
    </row>
    <row r="894" spans="1:41" x14ac:dyDescent="0.25">
      <c r="A894" s="70"/>
      <c r="B894" s="58"/>
      <c r="C894" s="58"/>
      <c r="D894" s="58"/>
      <c r="E894" s="58"/>
      <c r="F894" s="72">
        <f t="shared" si="78"/>
        <v>0</v>
      </c>
      <c r="G894" s="151"/>
      <c r="H894" s="77"/>
      <c r="I894" s="60"/>
      <c r="J894" s="60"/>
      <c r="K894" s="60"/>
      <c r="L894" s="60"/>
      <c r="M894" s="78">
        <f t="shared" si="79"/>
        <v>0</v>
      </c>
      <c r="N894" s="147"/>
      <c r="O894" s="77"/>
      <c r="P894" s="60"/>
      <c r="Q894" s="60"/>
      <c r="R894" s="60"/>
      <c r="S894" s="60"/>
      <c r="T894" s="78">
        <f t="shared" si="80"/>
        <v>0</v>
      </c>
      <c r="U894" s="147"/>
      <c r="V894" s="77"/>
      <c r="W894" s="60"/>
      <c r="X894" s="60"/>
      <c r="Y894" s="60"/>
      <c r="Z894" s="60"/>
      <c r="AA894" s="78">
        <f t="shared" si="81"/>
        <v>0</v>
      </c>
      <c r="AB894" s="147"/>
      <c r="AC894" s="77"/>
      <c r="AD894" s="60"/>
      <c r="AE894" s="60"/>
      <c r="AF894" s="60"/>
      <c r="AG894" s="60"/>
      <c r="AH894" s="78">
        <f t="shared" si="82"/>
        <v>0</v>
      </c>
      <c r="AI894" s="147"/>
      <c r="AJ894" s="77"/>
      <c r="AK894" s="60"/>
      <c r="AL894" s="60"/>
      <c r="AM894" s="60"/>
      <c r="AN894" s="60"/>
      <c r="AO894" s="78">
        <f t="shared" si="83"/>
        <v>0</v>
      </c>
    </row>
    <row r="895" spans="1:41" x14ac:dyDescent="0.25">
      <c r="A895" s="70"/>
      <c r="B895" s="58"/>
      <c r="C895" s="58"/>
      <c r="D895" s="58"/>
      <c r="E895" s="58"/>
      <c r="F895" s="72">
        <f t="shared" si="78"/>
        <v>0</v>
      </c>
      <c r="G895" s="151"/>
      <c r="H895" s="77"/>
      <c r="I895" s="60"/>
      <c r="J895" s="60"/>
      <c r="K895" s="60"/>
      <c r="L895" s="60"/>
      <c r="M895" s="78">
        <f t="shared" si="79"/>
        <v>0</v>
      </c>
      <c r="N895" s="147"/>
      <c r="O895" s="77"/>
      <c r="P895" s="60"/>
      <c r="Q895" s="60"/>
      <c r="R895" s="60"/>
      <c r="S895" s="60"/>
      <c r="T895" s="78">
        <f t="shared" si="80"/>
        <v>0</v>
      </c>
      <c r="U895" s="147"/>
      <c r="V895" s="77"/>
      <c r="W895" s="60"/>
      <c r="X895" s="60"/>
      <c r="Y895" s="60"/>
      <c r="Z895" s="60"/>
      <c r="AA895" s="78">
        <f t="shared" si="81"/>
        <v>0</v>
      </c>
      <c r="AB895" s="147"/>
      <c r="AC895" s="77"/>
      <c r="AD895" s="60"/>
      <c r="AE895" s="60"/>
      <c r="AF895" s="60"/>
      <c r="AG895" s="60"/>
      <c r="AH895" s="78">
        <f t="shared" si="82"/>
        <v>0</v>
      </c>
      <c r="AI895" s="147"/>
      <c r="AJ895" s="77"/>
      <c r="AK895" s="60"/>
      <c r="AL895" s="60"/>
      <c r="AM895" s="60"/>
      <c r="AN895" s="60"/>
      <c r="AO895" s="78">
        <f t="shared" si="83"/>
        <v>0</v>
      </c>
    </row>
    <row r="896" spans="1:41" x14ac:dyDescent="0.25">
      <c r="A896" s="70"/>
      <c r="B896" s="58"/>
      <c r="C896" s="58"/>
      <c r="D896" s="58"/>
      <c r="E896" s="58"/>
      <c r="F896" s="72">
        <f t="shared" si="78"/>
        <v>0</v>
      </c>
      <c r="G896" s="151"/>
      <c r="H896" s="77"/>
      <c r="I896" s="60"/>
      <c r="J896" s="60"/>
      <c r="K896" s="60"/>
      <c r="L896" s="60"/>
      <c r="M896" s="78">
        <f t="shared" si="79"/>
        <v>0</v>
      </c>
      <c r="N896" s="147"/>
      <c r="O896" s="77"/>
      <c r="P896" s="60"/>
      <c r="Q896" s="60"/>
      <c r="R896" s="60"/>
      <c r="S896" s="60"/>
      <c r="T896" s="78">
        <f t="shared" si="80"/>
        <v>0</v>
      </c>
      <c r="U896" s="147"/>
      <c r="V896" s="77"/>
      <c r="W896" s="60"/>
      <c r="X896" s="60"/>
      <c r="Y896" s="60"/>
      <c r="Z896" s="60"/>
      <c r="AA896" s="78">
        <f t="shared" si="81"/>
        <v>0</v>
      </c>
      <c r="AB896" s="147"/>
      <c r="AC896" s="77"/>
      <c r="AD896" s="60"/>
      <c r="AE896" s="60"/>
      <c r="AF896" s="60"/>
      <c r="AG896" s="60"/>
      <c r="AH896" s="78">
        <f t="shared" si="82"/>
        <v>0</v>
      </c>
      <c r="AI896" s="147"/>
      <c r="AJ896" s="77"/>
      <c r="AK896" s="60"/>
      <c r="AL896" s="60"/>
      <c r="AM896" s="60"/>
      <c r="AN896" s="60"/>
      <c r="AO896" s="78">
        <f t="shared" si="83"/>
        <v>0</v>
      </c>
    </row>
    <row r="897" spans="1:41" x14ac:dyDescent="0.25">
      <c r="A897" s="70"/>
      <c r="B897" s="58"/>
      <c r="C897" s="58"/>
      <c r="D897" s="58"/>
      <c r="E897" s="58"/>
      <c r="F897" s="72">
        <f t="shared" si="78"/>
        <v>0</v>
      </c>
      <c r="G897" s="151"/>
      <c r="H897" s="77"/>
      <c r="I897" s="60"/>
      <c r="J897" s="60"/>
      <c r="K897" s="60"/>
      <c r="L897" s="60"/>
      <c r="M897" s="78">
        <f t="shared" si="79"/>
        <v>0</v>
      </c>
      <c r="N897" s="147"/>
      <c r="O897" s="77"/>
      <c r="P897" s="60"/>
      <c r="Q897" s="60"/>
      <c r="R897" s="60"/>
      <c r="S897" s="60"/>
      <c r="T897" s="78">
        <f t="shared" si="80"/>
        <v>0</v>
      </c>
      <c r="U897" s="147"/>
      <c r="V897" s="77"/>
      <c r="W897" s="60"/>
      <c r="X897" s="60"/>
      <c r="Y897" s="60"/>
      <c r="Z897" s="60"/>
      <c r="AA897" s="78">
        <f t="shared" si="81"/>
        <v>0</v>
      </c>
      <c r="AB897" s="147"/>
      <c r="AC897" s="77"/>
      <c r="AD897" s="60"/>
      <c r="AE897" s="60"/>
      <c r="AF897" s="60"/>
      <c r="AG897" s="60"/>
      <c r="AH897" s="78">
        <f t="shared" si="82"/>
        <v>0</v>
      </c>
      <c r="AI897" s="147"/>
      <c r="AJ897" s="77"/>
      <c r="AK897" s="60"/>
      <c r="AL897" s="60"/>
      <c r="AM897" s="60"/>
      <c r="AN897" s="60"/>
      <c r="AO897" s="78">
        <f t="shared" si="83"/>
        <v>0</v>
      </c>
    </row>
    <row r="898" spans="1:41" x14ac:dyDescent="0.25">
      <c r="A898" s="70"/>
      <c r="B898" s="58"/>
      <c r="C898" s="58"/>
      <c r="D898" s="58"/>
      <c r="E898" s="58"/>
      <c r="F898" s="72">
        <f t="shared" si="78"/>
        <v>0</v>
      </c>
      <c r="G898" s="151"/>
      <c r="H898" s="77"/>
      <c r="I898" s="60"/>
      <c r="J898" s="60"/>
      <c r="K898" s="60"/>
      <c r="L898" s="60"/>
      <c r="M898" s="78">
        <f t="shared" si="79"/>
        <v>0</v>
      </c>
      <c r="N898" s="147"/>
      <c r="O898" s="77"/>
      <c r="P898" s="60"/>
      <c r="Q898" s="60"/>
      <c r="R898" s="60"/>
      <c r="S898" s="60"/>
      <c r="T898" s="78">
        <f t="shared" si="80"/>
        <v>0</v>
      </c>
      <c r="U898" s="147"/>
      <c r="V898" s="77"/>
      <c r="W898" s="60"/>
      <c r="X898" s="60"/>
      <c r="Y898" s="60"/>
      <c r="Z898" s="60"/>
      <c r="AA898" s="78">
        <f t="shared" si="81"/>
        <v>0</v>
      </c>
      <c r="AB898" s="147"/>
      <c r="AC898" s="77"/>
      <c r="AD898" s="60"/>
      <c r="AE898" s="60"/>
      <c r="AF898" s="60"/>
      <c r="AG898" s="60"/>
      <c r="AH898" s="78">
        <f t="shared" si="82"/>
        <v>0</v>
      </c>
      <c r="AI898" s="147"/>
      <c r="AJ898" s="77"/>
      <c r="AK898" s="60"/>
      <c r="AL898" s="60"/>
      <c r="AM898" s="60"/>
      <c r="AN898" s="60"/>
      <c r="AO898" s="78">
        <f t="shared" si="83"/>
        <v>0</v>
      </c>
    </row>
    <row r="899" spans="1:41" x14ac:dyDescent="0.25">
      <c r="A899" s="70"/>
      <c r="B899" s="58"/>
      <c r="C899" s="58"/>
      <c r="D899" s="58"/>
      <c r="E899" s="58"/>
      <c r="F899" s="72">
        <f t="shared" si="78"/>
        <v>0</v>
      </c>
      <c r="G899" s="151"/>
      <c r="H899" s="77"/>
      <c r="I899" s="60"/>
      <c r="J899" s="60"/>
      <c r="K899" s="60"/>
      <c r="L899" s="60"/>
      <c r="M899" s="78">
        <f t="shared" si="79"/>
        <v>0</v>
      </c>
      <c r="N899" s="147"/>
      <c r="O899" s="77"/>
      <c r="P899" s="60"/>
      <c r="Q899" s="60"/>
      <c r="R899" s="60"/>
      <c r="S899" s="60"/>
      <c r="T899" s="78">
        <f t="shared" si="80"/>
        <v>0</v>
      </c>
      <c r="U899" s="147"/>
      <c r="V899" s="77"/>
      <c r="W899" s="60"/>
      <c r="X899" s="60"/>
      <c r="Y899" s="60"/>
      <c r="Z899" s="60"/>
      <c r="AA899" s="78">
        <f t="shared" si="81"/>
        <v>0</v>
      </c>
      <c r="AB899" s="147"/>
      <c r="AC899" s="77"/>
      <c r="AD899" s="60"/>
      <c r="AE899" s="60"/>
      <c r="AF899" s="60"/>
      <c r="AG899" s="60"/>
      <c r="AH899" s="78">
        <f t="shared" si="82"/>
        <v>0</v>
      </c>
      <c r="AI899" s="147"/>
      <c r="AJ899" s="77"/>
      <c r="AK899" s="60"/>
      <c r="AL899" s="60"/>
      <c r="AM899" s="60"/>
      <c r="AN899" s="60"/>
      <c r="AO899" s="78">
        <f t="shared" si="83"/>
        <v>0</v>
      </c>
    </row>
    <row r="900" spans="1:41" x14ac:dyDescent="0.25">
      <c r="A900" s="70"/>
      <c r="B900" s="58"/>
      <c r="C900" s="58"/>
      <c r="D900" s="58"/>
      <c r="E900" s="58"/>
      <c r="F900" s="72">
        <f t="shared" si="78"/>
        <v>0</v>
      </c>
      <c r="G900" s="151"/>
      <c r="H900" s="77"/>
      <c r="I900" s="60"/>
      <c r="J900" s="60"/>
      <c r="K900" s="60"/>
      <c r="L900" s="60"/>
      <c r="M900" s="78">
        <f t="shared" si="79"/>
        <v>0</v>
      </c>
      <c r="N900" s="147"/>
      <c r="O900" s="77"/>
      <c r="P900" s="60"/>
      <c r="Q900" s="60"/>
      <c r="R900" s="60"/>
      <c r="S900" s="60"/>
      <c r="T900" s="78">
        <f t="shared" si="80"/>
        <v>0</v>
      </c>
      <c r="U900" s="147"/>
      <c r="V900" s="77"/>
      <c r="W900" s="60"/>
      <c r="X900" s="60"/>
      <c r="Y900" s="60"/>
      <c r="Z900" s="60"/>
      <c r="AA900" s="78">
        <f t="shared" si="81"/>
        <v>0</v>
      </c>
      <c r="AB900" s="147"/>
      <c r="AC900" s="77"/>
      <c r="AD900" s="60"/>
      <c r="AE900" s="60"/>
      <c r="AF900" s="60"/>
      <c r="AG900" s="60"/>
      <c r="AH900" s="78">
        <f t="shared" si="82"/>
        <v>0</v>
      </c>
      <c r="AI900" s="147"/>
      <c r="AJ900" s="77"/>
      <c r="AK900" s="60"/>
      <c r="AL900" s="60"/>
      <c r="AM900" s="60"/>
      <c r="AN900" s="60"/>
      <c r="AO900" s="78">
        <f t="shared" si="83"/>
        <v>0</v>
      </c>
    </row>
    <row r="901" spans="1:41" x14ac:dyDescent="0.25">
      <c r="A901" s="70"/>
      <c r="B901" s="58"/>
      <c r="C901" s="58"/>
      <c r="D901" s="58"/>
      <c r="E901" s="58"/>
      <c r="F901" s="72">
        <f t="shared" si="78"/>
        <v>0</v>
      </c>
      <c r="G901" s="151"/>
      <c r="H901" s="77"/>
      <c r="I901" s="60"/>
      <c r="J901" s="60"/>
      <c r="K901" s="60"/>
      <c r="L901" s="60"/>
      <c r="M901" s="78">
        <f t="shared" si="79"/>
        <v>0</v>
      </c>
      <c r="N901" s="147"/>
      <c r="O901" s="77"/>
      <c r="P901" s="60"/>
      <c r="Q901" s="60"/>
      <c r="R901" s="60"/>
      <c r="S901" s="60"/>
      <c r="T901" s="78">
        <f t="shared" si="80"/>
        <v>0</v>
      </c>
      <c r="U901" s="147"/>
      <c r="V901" s="77"/>
      <c r="W901" s="60"/>
      <c r="X901" s="60"/>
      <c r="Y901" s="60"/>
      <c r="Z901" s="60"/>
      <c r="AA901" s="78">
        <f t="shared" si="81"/>
        <v>0</v>
      </c>
      <c r="AB901" s="147"/>
      <c r="AC901" s="77"/>
      <c r="AD901" s="60"/>
      <c r="AE901" s="60"/>
      <c r="AF901" s="60"/>
      <c r="AG901" s="60"/>
      <c r="AH901" s="78">
        <f t="shared" si="82"/>
        <v>0</v>
      </c>
      <c r="AI901" s="147"/>
      <c r="AJ901" s="77"/>
      <c r="AK901" s="60"/>
      <c r="AL901" s="60"/>
      <c r="AM901" s="60"/>
      <c r="AN901" s="60"/>
      <c r="AO901" s="78">
        <f t="shared" si="83"/>
        <v>0</v>
      </c>
    </row>
    <row r="902" spans="1:41" x14ac:dyDescent="0.25">
      <c r="A902" s="70"/>
      <c r="B902" s="58"/>
      <c r="C902" s="58"/>
      <c r="D902" s="58"/>
      <c r="E902" s="58"/>
      <c r="F902" s="72">
        <f t="shared" si="78"/>
        <v>0</v>
      </c>
      <c r="G902" s="151"/>
      <c r="H902" s="77"/>
      <c r="I902" s="60"/>
      <c r="J902" s="60"/>
      <c r="K902" s="60"/>
      <c r="L902" s="60"/>
      <c r="M902" s="78">
        <f t="shared" si="79"/>
        <v>0</v>
      </c>
      <c r="N902" s="147"/>
      <c r="O902" s="77"/>
      <c r="P902" s="60"/>
      <c r="Q902" s="60"/>
      <c r="R902" s="60"/>
      <c r="S902" s="60"/>
      <c r="T902" s="78">
        <f t="shared" si="80"/>
        <v>0</v>
      </c>
      <c r="U902" s="147"/>
      <c r="V902" s="77"/>
      <c r="W902" s="60"/>
      <c r="X902" s="60"/>
      <c r="Y902" s="60"/>
      <c r="Z902" s="60"/>
      <c r="AA902" s="78">
        <f t="shared" si="81"/>
        <v>0</v>
      </c>
      <c r="AB902" s="147"/>
      <c r="AC902" s="77"/>
      <c r="AD902" s="60"/>
      <c r="AE902" s="60"/>
      <c r="AF902" s="60"/>
      <c r="AG902" s="60"/>
      <c r="AH902" s="78">
        <f t="shared" si="82"/>
        <v>0</v>
      </c>
      <c r="AI902" s="147"/>
      <c r="AJ902" s="77"/>
      <c r="AK902" s="60"/>
      <c r="AL902" s="60"/>
      <c r="AM902" s="60"/>
      <c r="AN902" s="60"/>
      <c r="AO902" s="78">
        <f t="shared" si="83"/>
        <v>0</v>
      </c>
    </row>
    <row r="903" spans="1:41" x14ac:dyDescent="0.25">
      <c r="A903" s="70"/>
      <c r="B903" s="58"/>
      <c r="C903" s="58"/>
      <c r="D903" s="58"/>
      <c r="E903" s="58"/>
      <c r="F903" s="72">
        <f t="shared" si="78"/>
        <v>0</v>
      </c>
      <c r="G903" s="151"/>
      <c r="H903" s="77"/>
      <c r="I903" s="60"/>
      <c r="J903" s="60"/>
      <c r="K903" s="60"/>
      <c r="L903" s="60"/>
      <c r="M903" s="78">
        <f t="shared" si="79"/>
        <v>0</v>
      </c>
      <c r="N903" s="147"/>
      <c r="O903" s="77"/>
      <c r="P903" s="60"/>
      <c r="Q903" s="60"/>
      <c r="R903" s="60"/>
      <c r="S903" s="60"/>
      <c r="T903" s="78">
        <f t="shared" si="80"/>
        <v>0</v>
      </c>
      <c r="U903" s="147"/>
      <c r="V903" s="77"/>
      <c r="W903" s="60"/>
      <c r="X903" s="60"/>
      <c r="Y903" s="60"/>
      <c r="Z903" s="60"/>
      <c r="AA903" s="78">
        <f t="shared" si="81"/>
        <v>0</v>
      </c>
      <c r="AB903" s="147"/>
      <c r="AC903" s="77"/>
      <c r="AD903" s="60"/>
      <c r="AE903" s="60"/>
      <c r="AF903" s="60"/>
      <c r="AG903" s="60"/>
      <c r="AH903" s="78">
        <f t="shared" si="82"/>
        <v>0</v>
      </c>
      <c r="AI903" s="147"/>
      <c r="AJ903" s="77"/>
      <c r="AK903" s="60"/>
      <c r="AL903" s="60"/>
      <c r="AM903" s="60"/>
      <c r="AN903" s="60"/>
      <c r="AO903" s="78">
        <f t="shared" si="83"/>
        <v>0</v>
      </c>
    </row>
    <row r="904" spans="1:41" x14ac:dyDescent="0.25">
      <c r="A904" s="70"/>
      <c r="B904" s="58"/>
      <c r="C904" s="58"/>
      <c r="D904" s="58"/>
      <c r="E904" s="58"/>
      <c r="F904" s="72">
        <f t="shared" si="78"/>
        <v>0</v>
      </c>
      <c r="G904" s="151"/>
      <c r="H904" s="77"/>
      <c r="I904" s="60"/>
      <c r="J904" s="60"/>
      <c r="K904" s="60"/>
      <c r="L904" s="60"/>
      <c r="M904" s="78">
        <f t="shared" si="79"/>
        <v>0</v>
      </c>
      <c r="N904" s="147"/>
      <c r="O904" s="77"/>
      <c r="P904" s="60"/>
      <c r="Q904" s="60"/>
      <c r="R904" s="60"/>
      <c r="S904" s="60"/>
      <c r="T904" s="78">
        <f t="shared" si="80"/>
        <v>0</v>
      </c>
      <c r="U904" s="147"/>
      <c r="V904" s="77"/>
      <c r="W904" s="60"/>
      <c r="X904" s="60"/>
      <c r="Y904" s="60"/>
      <c r="Z904" s="60"/>
      <c r="AA904" s="78">
        <f t="shared" si="81"/>
        <v>0</v>
      </c>
      <c r="AB904" s="147"/>
      <c r="AC904" s="77"/>
      <c r="AD904" s="60"/>
      <c r="AE904" s="60"/>
      <c r="AF904" s="60"/>
      <c r="AG904" s="60"/>
      <c r="AH904" s="78">
        <f t="shared" si="82"/>
        <v>0</v>
      </c>
      <c r="AI904" s="147"/>
      <c r="AJ904" s="77"/>
      <c r="AK904" s="60"/>
      <c r="AL904" s="60"/>
      <c r="AM904" s="60"/>
      <c r="AN904" s="60"/>
      <c r="AO904" s="78">
        <f t="shared" si="83"/>
        <v>0</v>
      </c>
    </row>
    <row r="905" spans="1:41" x14ac:dyDescent="0.25">
      <c r="A905" s="70"/>
      <c r="B905" s="58"/>
      <c r="C905" s="58"/>
      <c r="D905" s="58"/>
      <c r="E905" s="58"/>
      <c r="F905" s="72">
        <f t="shared" si="78"/>
        <v>0</v>
      </c>
      <c r="G905" s="151"/>
      <c r="H905" s="77"/>
      <c r="I905" s="60"/>
      <c r="J905" s="60"/>
      <c r="K905" s="60"/>
      <c r="L905" s="60"/>
      <c r="M905" s="78">
        <f t="shared" si="79"/>
        <v>0</v>
      </c>
      <c r="N905" s="147"/>
      <c r="O905" s="77"/>
      <c r="P905" s="60"/>
      <c r="Q905" s="60"/>
      <c r="R905" s="60"/>
      <c r="S905" s="60"/>
      <c r="T905" s="78">
        <f t="shared" si="80"/>
        <v>0</v>
      </c>
      <c r="U905" s="147"/>
      <c r="V905" s="77"/>
      <c r="W905" s="60"/>
      <c r="X905" s="60"/>
      <c r="Y905" s="60"/>
      <c r="Z905" s="60"/>
      <c r="AA905" s="78">
        <f t="shared" si="81"/>
        <v>0</v>
      </c>
      <c r="AB905" s="147"/>
      <c r="AC905" s="77"/>
      <c r="AD905" s="60"/>
      <c r="AE905" s="60"/>
      <c r="AF905" s="60"/>
      <c r="AG905" s="60"/>
      <c r="AH905" s="78">
        <f t="shared" si="82"/>
        <v>0</v>
      </c>
      <c r="AI905" s="147"/>
      <c r="AJ905" s="77"/>
      <c r="AK905" s="60"/>
      <c r="AL905" s="60"/>
      <c r="AM905" s="60"/>
      <c r="AN905" s="60"/>
      <c r="AO905" s="78">
        <f t="shared" si="83"/>
        <v>0</v>
      </c>
    </row>
    <row r="906" spans="1:41" x14ac:dyDescent="0.25">
      <c r="A906" s="70"/>
      <c r="B906" s="58"/>
      <c r="C906" s="58"/>
      <c r="D906" s="58"/>
      <c r="E906" s="58"/>
      <c r="F906" s="72">
        <f t="shared" si="78"/>
        <v>0</v>
      </c>
      <c r="G906" s="151"/>
      <c r="H906" s="77"/>
      <c r="I906" s="60"/>
      <c r="J906" s="60"/>
      <c r="K906" s="60"/>
      <c r="L906" s="60"/>
      <c r="M906" s="78">
        <f t="shared" si="79"/>
        <v>0</v>
      </c>
      <c r="N906" s="147"/>
      <c r="O906" s="77"/>
      <c r="P906" s="60"/>
      <c r="Q906" s="60"/>
      <c r="R906" s="60"/>
      <c r="S906" s="60"/>
      <c r="T906" s="78">
        <f t="shared" si="80"/>
        <v>0</v>
      </c>
      <c r="U906" s="147"/>
      <c r="V906" s="77"/>
      <c r="W906" s="60"/>
      <c r="X906" s="60"/>
      <c r="Y906" s="60"/>
      <c r="Z906" s="60"/>
      <c r="AA906" s="78">
        <f t="shared" si="81"/>
        <v>0</v>
      </c>
      <c r="AB906" s="147"/>
      <c r="AC906" s="77"/>
      <c r="AD906" s="60"/>
      <c r="AE906" s="60"/>
      <c r="AF906" s="60"/>
      <c r="AG906" s="60"/>
      <c r="AH906" s="78">
        <f t="shared" si="82"/>
        <v>0</v>
      </c>
      <c r="AI906" s="147"/>
      <c r="AJ906" s="77"/>
      <c r="AK906" s="60"/>
      <c r="AL906" s="60"/>
      <c r="AM906" s="60"/>
      <c r="AN906" s="60"/>
      <c r="AO906" s="78">
        <f t="shared" si="83"/>
        <v>0</v>
      </c>
    </row>
    <row r="907" spans="1:41" x14ac:dyDescent="0.25">
      <c r="A907" s="70"/>
      <c r="B907" s="58"/>
      <c r="C907" s="58"/>
      <c r="D907" s="58"/>
      <c r="E907" s="58"/>
      <c r="F907" s="72">
        <f t="shared" si="78"/>
        <v>0</v>
      </c>
      <c r="G907" s="151"/>
      <c r="H907" s="77"/>
      <c r="I907" s="60"/>
      <c r="J907" s="60"/>
      <c r="K907" s="60"/>
      <c r="L907" s="60"/>
      <c r="M907" s="78">
        <f t="shared" si="79"/>
        <v>0</v>
      </c>
      <c r="N907" s="147"/>
      <c r="O907" s="77"/>
      <c r="P907" s="60"/>
      <c r="Q907" s="60"/>
      <c r="R907" s="60"/>
      <c r="S907" s="60"/>
      <c r="T907" s="78">
        <f t="shared" si="80"/>
        <v>0</v>
      </c>
      <c r="U907" s="147"/>
      <c r="V907" s="77"/>
      <c r="W907" s="60"/>
      <c r="X907" s="60"/>
      <c r="Y907" s="60"/>
      <c r="Z907" s="60"/>
      <c r="AA907" s="78">
        <f t="shared" si="81"/>
        <v>0</v>
      </c>
      <c r="AB907" s="147"/>
      <c r="AC907" s="77"/>
      <c r="AD907" s="60"/>
      <c r="AE907" s="60"/>
      <c r="AF907" s="60"/>
      <c r="AG907" s="60"/>
      <c r="AH907" s="78">
        <f t="shared" si="82"/>
        <v>0</v>
      </c>
      <c r="AI907" s="147"/>
      <c r="AJ907" s="77"/>
      <c r="AK907" s="60"/>
      <c r="AL907" s="60"/>
      <c r="AM907" s="60"/>
      <c r="AN907" s="60"/>
      <c r="AO907" s="78">
        <f t="shared" si="83"/>
        <v>0</v>
      </c>
    </row>
    <row r="908" spans="1:41" x14ac:dyDescent="0.25">
      <c r="A908" s="70"/>
      <c r="B908" s="58"/>
      <c r="C908" s="58"/>
      <c r="D908" s="58"/>
      <c r="E908" s="58"/>
      <c r="F908" s="72">
        <f t="shared" si="78"/>
        <v>0</v>
      </c>
      <c r="G908" s="151"/>
      <c r="H908" s="77"/>
      <c r="I908" s="60"/>
      <c r="J908" s="60"/>
      <c r="K908" s="60"/>
      <c r="L908" s="60"/>
      <c r="M908" s="78">
        <f t="shared" si="79"/>
        <v>0</v>
      </c>
      <c r="N908" s="147"/>
      <c r="O908" s="77"/>
      <c r="P908" s="60"/>
      <c r="Q908" s="60"/>
      <c r="R908" s="60"/>
      <c r="S908" s="60"/>
      <c r="T908" s="78">
        <f t="shared" si="80"/>
        <v>0</v>
      </c>
      <c r="U908" s="147"/>
      <c r="V908" s="77"/>
      <c r="W908" s="60"/>
      <c r="X908" s="60"/>
      <c r="Y908" s="60"/>
      <c r="Z908" s="60"/>
      <c r="AA908" s="78">
        <f t="shared" si="81"/>
        <v>0</v>
      </c>
      <c r="AB908" s="147"/>
      <c r="AC908" s="77"/>
      <c r="AD908" s="60"/>
      <c r="AE908" s="60"/>
      <c r="AF908" s="60"/>
      <c r="AG908" s="60"/>
      <c r="AH908" s="78">
        <f t="shared" si="82"/>
        <v>0</v>
      </c>
      <c r="AI908" s="147"/>
      <c r="AJ908" s="77"/>
      <c r="AK908" s="60"/>
      <c r="AL908" s="60"/>
      <c r="AM908" s="60"/>
      <c r="AN908" s="60"/>
      <c r="AO908" s="78">
        <f t="shared" si="83"/>
        <v>0</v>
      </c>
    </row>
    <row r="909" spans="1:41" x14ac:dyDescent="0.25">
      <c r="A909" s="70"/>
      <c r="B909" s="58"/>
      <c r="C909" s="58"/>
      <c r="D909" s="58"/>
      <c r="E909" s="58"/>
      <c r="F909" s="72">
        <f t="shared" ref="F909:F972" si="84">SUM(D909:E909)</f>
        <v>0</v>
      </c>
      <c r="G909" s="151"/>
      <c r="H909" s="77"/>
      <c r="I909" s="60"/>
      <c r="J909" s="60"/>
      <c r="K909" s="60"/>
      <c r="L909" s="60"/>
      <c r="M909" s="78">
        <f t="shared" ref="M909:M972" si="85">SUM(K909:L909)</f>
        <v>0</v>
      </c>
      <c r="N909" s="147"/>
      <c r="O909" s="77"/>
      <c r="P909" s="60"/>
      <c r="Q909" s="60"/>
      <c r="R909" s="60"/>
      <c r="S909" s="60"/>
      <c r="T909" s="78">
        <f t="shared" ref="T909:T972" si="86">SUM(R909:S909)</f>
        <v>0</v>
      </c>
      <c r="U909" s="147"/>
      <c r="V909" s="77"/>
      <c r="W909" s="60"/>
      <c r="X909" s="60"/>
      <c r="Y909" s="60"/>
      <c r="Z909" s="60"/>
      <c r="AA909" s="78">
        <f t="shared" ref="AA909:AA972" si="87">SUM(Y909:Z909)</f>
        <v>0</v>
      </c>
      <c r="AB909" s="147"/>
      <c r="AC909" s="77"/>
      <c r="AD909" s="60"/>
      <c r="AE909" s="60"/>
      <c r="AF909" s="60"/>
      <c r="AG909" s="60"/>
      <c r="AH909" s="78">
        <f t="shared" ref="AH909:AH972" si="88">SUM(AF909:AG909)</f>
        <v>0</v>
      </c>
      <c r="AI909" s="147"/>
      <c r="AJ909" s="77"/>
      <c r="AK909" s="60"/>
      <c r="AL909" s="60"/>
      <c r="AM909" s="60"/>
      <c r="AN909" s="60"/>
      <c r="AO909" s="78">
        <f t="shared" ref="AO909:AO972" si="89">SUM(AM909:AN909)</f>
        <v>0</v>
      </c>
    </row>
    <row r="910" spans="1:41" x14ac:dyDescent="0.25">
      <c r="A910" s="70"/>
      <c r="B910" s="58"/>
      <c r="C910" s="58"/>
      <c r="D910" s="58"/>
      <c r="E910" s="58"/>
      <c r="F910" s="72">
        <f t="shared" si="84"/>
        <v>0</v>
      </c>
      <c r="G910" s="151"/>
      <c r="H910" s="77"/>
      <c r="I910" s="60"/>
      <c r="J910" s="60"/>
      <c r="K910" s="60"/>
      <c r="L910" s="60"/>
      <c r="M910" s="78">
        <f t="shared" si="85"/>
        <v>0</v>
      </c>
      <c r="N910" s="147"/>
      <c r="O910" s="77"/>
      <c r="P910" s="60"/>
      <c r="Q910" s="60"/>
      <c r="R910" s="60"/>
      <c r="S910" s="60"/>
      <c r="T910" s="78">
        <f t="shared" si="86"/>
        <v>0</v>
      </c>
      <c r="U910" s="147"/>
      <c r="V910" s="77"/>
      <c r="W910" s="60"/>
      <c r="X910" s="60"/>
      <c r="Y910" s="60"/>
      <c r="Z910" s="60"/>
      <c r="AA910" s="78">
        <f t="shared" si="87"/>
        <v>0</v>
      </c>
      <c r="AB910" s="147"/>
      <c r="AC910" s="77"/>
      <c r="AD910" s="60"/>
      <c r="AE910" s="60"/>
      <c r="AF910" s="60"/>
      <c r="AG910" s="60"/>
      <c r="AH910" s="78">
        <f t="shared" si="88"/>
        <v>0</v>
      </c>
      <c r="AI910" s="147"/>
      <c r="AJ910" s="77"/>
      <c r="AK910" s="60"/>
      <c r="AL910" s="60"/>
      <c r="AM910" s="60"/>
      <c r="AN910" s="60"/>
      <c r="AO910" s="78">
        <f t="shared" si="89"/>
        <v>0</v>
      </c>
    </row>
    <row r="911" spans="1:41" x14ac:dyDescent="0.25">
      <c r="A911" s="70"/>
      <c r="B911" s="58"/>
      <c r="C911" s="58"/>
      <c r="D911" s="58"/>
      <c r="E911" s="58"/>
      <c r="F911" s="72">
        <f t="shared" si="84"/>
        <v>0</v>
      </c>
      <c r="G911" s="151"/>
      <c r="H911" s="77"/>
      <c r="I911" s="60"/>
      <c r="J911" s="60"/>
      <c r="K911" s="60"/>
      <c r="L911" s="60"/>
      <c r="M911" s="78">
        <f t="shared" si="85"/>
        <v>0</v>
      </c>
      <c r="N911" s="147"/>
      <c r="O911" s="77"/>
      <c r="P911" s="60"/>
      <c r="Q911" s="60"/>
      <c r="R911" s="60"/>
      <c r="S911" s="60"/>
      <c r="T911" s="78">
        <f t="shared" si="86"/>
        <v>0</v>
      </c>
      <c r="U911" s="147"/>
      <c r="V911" s="77"/>
      <c r="W911" s="60"/>
      <c r="X911" s="60"/>
      <c r="Y911" s="60"/>
      <c r="Z911" s="60"/>
      <c r="AA911" s="78">
        <f t="shared" si="87"/>
        <v>0</v>
      </c>
      <c r="AB911" s="147"/>
      <c r="AC911" s="77"/>
      <c r="AD911" s="60"/>
      <c r="AE911" s="60"/>
      <c r="AF911" s="60"/>
      <c r="AG911" s="60"/>
      <c r="AH911" s="78">
        <f t="shared" si="88"/>
        <v>0</v>
      </c>
      <c r="AI911" s="147"/>
      <c r="AJ911" s="77"/>
      <c r="AK911" s="60"/>
      <c r="AL911" s="60"/>
      <c r="AM911" s="60"/>
      <c r="AN911" s="60"/>
      <c r="AO911" s="78">
        <f t="shared" si="89"/>
        <v>0</v>
      </c>
    </row>
    <row r="912" spans="1:41" x14ac:dyDescent="0.25">
      <c r="A912" s="70"/>
      <c r="B912" s="58"/>
      <c r="C912" s="58"/>
      <c r="D912" s="58"/>
      <c r="E912" s="58"/>
      <c r="F912" s="72">
        <f t="shared" si="84"/>
        <v>0</v>
      </c>
      <c r="G912" s="151"/>
      <c r="H912" s="77"/>
      <c r="I912" s="60"/>
      <c r="J912" s="60"/>
      <c r="K912" s="60"/>
      <c r="L912" s="60"/>
      <c r="M912" s="78">
        <f t="shared" si="85"/>
        <v>0</v>
      </c>
      <c r="N912" s="147"/>
      <c r="O912" s="77"/>
      <c r="P912" s="60"/>
      <c r="Q912" s="60"/>
      <c r="R912" s="60"/>
      <c r="S912" s="60"/>
      <c r="T912" s="78">
        <f t="shared" si="86"/>
        <v>0</v>
      </c>
      <c r="U912" s="147"/>
      <c r="V912" s="77"/>
      <c r="W912" s="60"/>
      <c r="X912" s="60"/>
      <c r="Y912" s="60"/>
      <c r="Z912" s="60"/>
      <c r="AA912" s="78">
        <f t="shared" si="87"/>
        <v>0</v>
      </c>
      <c r="AB912" s="147"/>
      <c r="AC912" s="77"/>
      <c r="AD912" s="60"/>
      <c r="AE912" s="60"/>
      <c r="AF912" s="60"/>
      <c r="AG912" s="60"/>
      <c r="AH912" s="78">
        <f t="shared" si="88"/>
        <v>0</v>
      </c>
      <c r="AI912" s="147"/>
      <c r="AJ912" s="77"/>
      <c r="AK912" s="60"/>
      <c r="AL912" s="60"/>
      <c r="AM912" s="60"/>
      <c r="AN912" s="60"/>
      <c r="AO912" s="78">
        <f t="shared" si="89"/>
        <v>0</v>
      </c>
    </row>
    <row r="913" spans="1:41" x14ac:dyDescent="0.25">
      <c r="A913" s="70"/>
      <c r="B913" s="58"/>
      <c r="C913" s="58"/>
      <c r="D913" s="58"/>
      <c r="E913" s="58"/>
      <c r="F913" s="72">
        <f t="shared" si="84"/>
        <v>0</v>
      </c>
      <c r="G913" s="151"/>
      <c r="H913" s="77"/>
      <c r="I913" s="60"/>
      <c r="J913" s="60"/>
      <c r="K913" s="60"/>
      <c r="L913" s="60"/>
      <c r="M913" s="78">
        <f t="shared" si="85"/>
        <v>0</v>
      </c>
      <c r="N913" s="147"/>
      <c r="O913" s="77"/>
      <c r="P913" s="60"/>
      <c r="Q913" s="60"/>
      <c r="R913" s="60"/>
      <c r="S913" s="60"/>
      <c r="T913" s="78">
        <f t="shared" si="86"/>
        <v>0</v>
      </c>
      <c r="U913" s="147"/>
      <c r="V913" s="77"/>
      <c r="W913" s="60"/>
      <c r="X913" s="60"/>
      <c r="Y913" s="60"/>
      <c r="Z913" s="60"/>
      <c r="AA913" s="78">
        <f t="shared" si="87"/>
        <v>0</v>
      </c>
      <c r="AB913" s="147"/>
      <c r="AC913" s="77"/>
      <c r="AD913" s="60"/>
      <c r="AE913" s="60"/>
      <c r="AF913" s="60"/>
      <c r="AG913" s="60"/>
      <c r="AH913" s="78">
        <f t="shared" si="88"/>
        <v>0</v>
      </c>
      <c r="AI913" s="147"/>
      <c r="AJ913" s="77"/>
      <c r="AK913" s="60"/>
      <c r="AL913" s="60"/>
      <c r="AM913" s="60"/>
      <c r="AN913" s="60"/>
      <c r="AO913" s="78">
        <f t="shared" si="89"/>
        <v>0</v>
      </c>
    </row>
    <row r="914" spans="1:41" x14ac:dyDescent="0.25">
      <c r="A914" s="70"/>
      <c r="B914" s="58"/>
      <c r="C914" s="58"/>
      <c r="D914" s="58"/>
      <c r="E914" s="58"/>
      <c r="F914" s="72">
        <f t="shared" si="84"/>
        <v>0</v>
      </c>
      <c r="G914" s="151"/>
      <c r="H914" s="77"/>
      <c r="I914" s="60"/>
      <c r="J914" s="60"/>
      <c r="K914" s="60"/>
      <c r="L914" s="60"/>
      <c r="M914" s="78">
        <f t="shared" si="85"/>
        <v>0</v>
      </c>
      <c r="N914" s="147"/>
      <c r="O914" s="77"/>
      <c r="P914" s="60"/>
      <c r="Q914" s="60"/>
      <c r="R914" s="60"/>
      <c r="S914" s="60"/>
      <c r="T914" s="78">
        <f t="shared" si="86"/>
        <v>0</v>
      </c>
      <c r="U914" s="147"/>
      <c r="V914" s="77"/>
      <c r="W914" s="60"/>
      <c r="X914" s="60"/>
      <c r="Y914" s="60"/>
      <c r="Z914" s="60"/>
      <c r="AA914" s="78">
        <f t="shared" si="87"/>
        <v>0</v>
      </c>
      <c r="AB914" s="147"/>
      <c r="AC914" s="77"/>
      <c r="AD914" s="60"/>
      <c r="AE914" s="60"/>
      <c r="AF914" s="60"/>
      <c r="AG914" s="60"/>
      <c r="AH914" s="78">
        <f t="shared" si="88"/>
        <v>0</v>
      </c>
      <c r="AI914" s="147"/>
      <c r="AJ914" s="77"/>
      <c r="AK914" s="60"/>
      <c r="AL914" s="60"/>
      <c r="AM914" s="60"/>
      <c r="AN914" s="60"/>
      <c r="AO914" s="78">
        <f t="shared" si="89"/>
        <v>0</v>
      </c>
    </row>
    <row r="915" spans="1:41" x14ac:dyDescent="0.25">
      <c r="A915" s="70"/>
      <c r="B915" s="58"/>
      <c r="C915" s="58"/>
      <c r="D915" s="58"/>
      <c r="E915" s="58"/>
      <c r="F915" s="72">
        <f t="shared" si="84"/>
        <v>0</v>
      </c>
      <c r="G915" s="151"/>
      <c r="H915" s="77"/>
      <c r="I915" s="60"/>
      <c r="J915" s="60"/>
      <c r="K915" s="60"/>
      <c r="L915" s="60"/>
      <c r="M915" s="78">
        <f t="shared" si="85"/>
        <v>0</v>
      </c>
      <c r="N915" s="147"/>
      <c r="O915" s="77"/>
      <c r="P915" s="60"/>
      <c r="Q915" s="60"/>
      <c r="R915" s="60"/>
      <c r="S915" s="60"/>
      <c r="T915" s="78">
        <f t="shared" si="86"/>
        <v>0</v>
      </c>
      <c r="U915" s="147"/>
      <c r="V915" s="77"/>
      <c r="W915" s="60"/>
      <c r="X915" s="60"/>
      <c r="Y915" s="60"/>
      <c r="Z915" s="60"/>
      <c r="AA915" s="78">
        <f t="shared" si="87"/>
        <v>0</v>
      </c>
      <c r="AB915" s="147"/>
      <c r="AC915" s="77"/>
      <c r="AD915" s="60"/>
      <c r="AE915" s="60"/>
      <c r="AF915" s="60"/>
      <c r="AG915" s="60"/>
      <c r="AH915" s="78">
        <f t="shared" si="88"/>
        <v>0</v>
      </c>
      <c r="AI915" s="147"/>
      <c r="AJ915" s="77"/>
      <c r="AK915" s="60"/>
      <c r="AL915" s="60"/>
      <c r="AM915" s="60"/>
      <c r="AN915" s="60"/>
      <c r="AO915" s="78">
        <f t="shared" si="89"/>
        <v>0</v>
      </c>
    </row>
    <row r="916" spans="1:41" x14ac:dyDescent="0.25">
      <c r="A916" s="70"/>
      <c r="B916" s="58"/>
      <c r="C916" s="58"/>
      <c r="D916" s="58"/>
      <c r="E916" s="58"/>
      <c r="F916" s="72">
        <f t="shared" si="84"/>
        <v>0</v>
      </c>
      <c r="G916" s="151"/>
      <c r="H916" s="77"/>
      <c r="I916" s="60"/>
      <c r="J916" s="60"/>
      <c r="K916" s="60"/>
      <c r="L916" s="60"/>
      <c r="M916" s="78">
        <f t="shared" si="85"/>
        <v>0</v>
      </c>
      <c r="N916" s="147"/>
      <c r="O916" s="77"/>
      <c r="P916" s="60"/>
      <c r="Q916" s="60"/>
      <c r="R916" s="60"/>
      <c r="S916" s="60"/>
      <c r="T916" s="78">
        <f t="shared" si="86"/>
        <v>0</v>
      </c>
      <c r="U916" s="147"/>
      <c r="V916" s="77"/>
      <c r="W916" s="60"/>
      <c r="X916" s="60"/>
      <c r="Y916" s="60"/>
      <c r="Z916" s="60"/>
      <c r="AA916" s="78">
        <f t="shared" si="87"/>
        <v>0</v>
      </c>
      <c r="AB916" s="147"/>
      <c r="AC916" s="77"/>
      <c r="AD916" s="60"/>
      <c r="AE916" s="60"/>
      <c r="AF916" s="60"/>
      <c r="AG916" s="60"/>
      <c r="AH916" s="78">
        <f t="shared" si="88"/>
        <v>0</v>
      </c>
      <c r="AI916" s="147"/>
      <c r="AJ916" s="77"/>
      <c r="AK916" s="60"/>
      <c r="AL916" s="60"/>
      <c r="AM916" s="60"/>
      <c r="AN916" s="60"/>
      <c r="AO916" s="78">
        <f t="shared" si="89"/>
        <v>0</v>
      </c>
    </row>
    <row r="917" spans="1:41" x14ac:dyDescent="0.25">
      <c r="A917" s="70"/>
      <c r="B917" s="58"/>
      <c r="C917" s="58"/>
      <c r="D917" s="58"/>
      <c r="E917" s="58"/>
      <c r="F917" s="72">
        <f t="shared" si="84"/>
        <v>0</v>
      </c>
      <c r="G917" s="151"/>
      <c r="H917" s="77"/>
      <c r="I917" s="60"/>
      <c r="J917" s="60"/>
      <c r="K917" s="60"/>
      <c r="L917" s="60"/>
      <c r="M917" s="78">
        <f t="shared" si="85"/>
        <v>0</v>
      </c>
      <c r="N917" s="147"/>
      <c r="O917" s="77"/>
      <c r="P917" s="60"/>
      <c r="Q917" s="60"/>
      <c r="R917" s="60"/>
      <c r="S917" s="60"/>
      <c r="T917" s="78">
        <f t="shared" si="86"/>
        <v>0</v>
      </c>
      <c r="U917" s="147"/>
      <c r="V917" s="77"/>
      <c r="W917" s="60"/>
      <c r="X917" s="60"/>
      <c r="Y917" s="60"/>
      <c r="Z917" s="60"/>
      <c r="AA917" s="78">
        <f t="shared" si="87"/>
        <v>0</v>
      </c>
      <c r="AB917" s="147"/>
      <c r="AC917" s="77"/>
      <c r="AD917" s="60"/>
      <c r="AE917" s="60"/>
      <c r="AF917" s="60"/>
      <c r="AG917" s="60"/>
      <c r="AH917" s="78">
        <f t="shared" si="88"/>
        <v>0</v>
      </c>
      <c r="AI917" s="147"/>
      <c r="AJ917" s="77"/>
      <c r="AK917" s="60"/>
      <c r="AL917" s="60"/>
      <c r="AM917" s="60"/>
      <c r="AN917" s="60"/>
      <c r="AO917" s="78">
        <f t="shared" si="89"/>
        <v>0</v>
      </c>
    </row>
    <row r="918" spans="1:41" x14ac:dyDescent="0.25">
      <c r="A918" s="70"/>
      <c r="B918" s="58"/>
      <c r="C918" s="58"/>
      <c r="D918" s="58"/>
      <c r="E918" s="58"/>
      <c r="F918" s="72">
        <f t="shared" si="84"/>
        <v>0</v>
      </c>
      <c r="G918" s="151"/>
      <c r="H918" s="77"/>
      <c r="I918" s="60"/>
      <c r="J918" s="60"/>
      <c r="K918" s="60"/>
      <c r="L918" s="60"/>
      <c r="M918" s="78">
        <f t="shared" si="85"/>
        <v>0</v>
      </c>
      <c r="N918" s="147"/>
      <c r="O918" s="77"/>
      <c r="P918" s="60"/>
      <c r="Q918" s="60"/>
      <c r="R918" s="60"/>
      <c r="S918" s="60"/>
      <c r="T918" s="78">
        <f t="shared" si="86"/>
        <v>0</v>
      </c>
      <c r="U918" s="147"/>
      <c r="V918" s="77"/>
      <c r="W918" s="60"/>
      <c r="X918" s="60"/>
      <c r="Y918" s="60"/>
      <c r="Z918" s="60"/>
      <c r="AA918" s="78">
        <f t="shared" si="87"/>
        <v>0</v>
      </c>
      <c r="AB918" s="147"/>
      <c r="AC918" s="77"/>
      <c r="AD918" s="60"/>
      <c r="AE918" s="60"/>
      <c r="AF918" s="60"/>
      <c r="AG918" s="60"/>
      <c r="AH918" s="78">
        <f t="shared" si="88"/>
        <v>0</v>
      </c>
      <c r="AI918" s="147"/>
      <c r="AJ918" s="77"/>
      <c r="AK918" s="60"/>
      <c r="AL918" s="60"/>
      <c r="AM918" s="60"/>
      <c r="AN918" s="60"/>
      <c r="AO918" s="78">
        <f t="shared" si="89"/>
        <v>0</v>
      </c>
    </row>
    <row r="919" spans="1:41" x14ac:dyDescent="0.25">
      <c r="A919" s="70"/>
      <c r="B919" s="58"/>
      <c r="C919" s="58"/>
      <c r="D919" s="58"/>
      <c r="E919" s="58"/>
      <c r="F919" s="72">
        <f t="shared" si="84"/>
        <v>0</v>
      </c>
      <c r="G919" s="151"/>
      <c r="H919" s="77"/>
      <c r="I919" s="60"/>
      <c r="J919" s="60"/>
      <c r="K919" s="60"/>
      <c r="L919" s="60"/>
      <c r="M919" s="78">
        <f t="shared" si="85"/>
        <v>0</v>
      </c>
      <c r="N919" s="147"/>
      <c r="O919" s="77"/>
      <c r="P919" s="60"/>
      <c r="Q919" s="60"/>
      <c r="R919" s="60"/>
      <c r="S919" s="60"/>
      <c r="T919" s="78">
        <f t="shared" si="86"/>
        <v>0</v>
      </c>
      <c r="U919" s="147"/>
      <c r="V919" s="77"/>
      <c r="W919" s="60"/>
      <c r="X919" s="60"/>
      <c r="Y919" s="60"/>
      <c r="Z919" s="60"/>
      <c r="AA919" s="78">
        <f t="shared" si="87"/>
        <v>0</v>
      </c>
      <c r="AB919" s="147"/>
      <c r="AC919" s="77"/>
      <c r="AD919" s="60"/>
      <c r="AE919" s="60"/>
      <c r="AF919" s="60"/>
      <c r="AG919" s="60"/>
      <c r="AH919" s="78">
        <f t="shared" si="88"/>
        <v>0</v>
      </c>
      <c r="AI919" s="147"/>
      <c r="AJ919" s="77"/>
      <c r="AK919" s="60"/>
      <c r="AL919" s="60"/>
      <c r="AM919" s="60"/>
      <c r="AN919" s="60"/>
      <c r="AO919" s="78">
        <f t="shared" si="89"/>
        <v>0</v>
      </c>
    </row>
    <row r="920" spans="1:41" x14ac:dyDescent="0.25">
      <c r="A920" s="70"/>
      <c r="B920" s="58"/>
      <c r="C920" s="58"/>
      <c r="D920" s="58"/>
      <c r="E920" s="58"/>
      <c r="F920" s="72">
        <f t="shared" si="84"/>
        <v>0</v>
      </c>
      <c r="G920" s="151"/>
      <c r="H920" s="77"/>
      <c r="I920" s="60"/>
      <c r="J920" s="60"/>
      <c r="K920" s="60"/>
      <c r="L920" s="60"/>
      <c r="M920" s="78">
        <f t="shared" si="85"/>
        <v>0</v>
      </c>
      <c r="N920" s="147"/>
      <c r="O920" s="77"/>
      <c r="P920" s="60"/>
      <c r="Q920" s="60"/>
      <c r="R920" s="60"/>
      <c r="S920" s="60"/>
      <c r="T920" s="78">
        <f t="shared" si="86"/>
        <v>0</v>
      </c>
      <c r="U920" s="147"/>
      <c r="V920" s="77"/>
      <c r="W920" s="60"/>
      <c r="X920" s="60"/>
      <c r="Y920" s="60"/>
      <c r="Z920" s="60"/>
      <c r="AA920" s="78">
        <f t="shared" si="87"/>
        <v>0</v>
      </c>
      <c r="AB920" s="147"/>
      <c r="AC920" s="77"/>
      <c r="AD920" s="60"/>
      <c r="AE920" s="60"/>
      <c r="AF920" s="60"/>
      <c r="AG920" s="60"/>
      <c r="AH920" s="78">
        <f t="shared" si="88"/>
        <v>0</v>
      </c>
      <c r="AI920" s="147"/>
      <c r="AJ920" s="77"/>
      <c r="AK920" s="60"/>
      <c r="AL920" s="60"/>
      <c r="AM920" s="60"/>
      <c r="AN920" s="60"/>
      <c r="AO920" s="78">
        <f t="shared" si="89"/>
        <v>0</v>
      </c>
    </row>
    <row r="921" spans="1:41" x14ac:dyDescent="0.25">
      <c r="A921" s="70"/>
      <c r="B921" s="58"/>
      <c r="C921" s="58"/>
      <c r="D921" s="58"/>
      <c r="E921" s="58"/>
      <c r="F921" s="72">
        <f t="shared" si="84"/>
        <v>0</v>
      </c>
      <c r="G921" s="151"/>
      <c r="H921" s="77"/>
      <c r="I921" s="60"/>
      <c r="J921" s="60"/>
      <c r="K921" s="60"/>
      <c r="L921" s="60"/>
      <c r="M921" s="78">
        <f t="shared" si="85"/>
        <v>0</v>
      </c>
      <c r="N921" s="147"/>
      <c r="O921" s="77"/>
      <c r="P921" s="60"/>
      <c r="Q921" s="60"/>
      <c r="R921" s="60"/>
      <c r="S921" s="60"/>
      <c r="T921" s="78">
        <f t="shared" si="86"/>
        <v>0</v>
      </c>
      <c r="U921" s="147"/>
      <c r="V921" s="77"/>
      <c r="W921" s="60"/>
      <c r="X921" s="60"/>
      <c r="Y921" s="60"/>
      <c r="Z921" s="60"/>
      <c r="AA921" s="78">
        <f t="shared" si="87"/>
        <v>0</v>
      </c>
      <c r="AB921" s="147"/>
      <c r="AC921" s="77"/>
      <c r="AD921" s="60"/>
      <c r="AE921" s="60"/>
      <c r="AF921" s="60"/>
      <c r="AG921" s="60"/>
      <c r="AH921" s="78">
        <f t="shared" si="88"/>
        <v>0</v>
      </c>
      <c r="AI921" s="147"/>
      <c r="AJ921" s="77"/>
      <c r="AK921" s="60"/>
      <c r="AL921" s="60"/>
      <c r="AM921" s="60"/>
      <c r="AN921" s="60"/>
      <c r="AO921" s="78">
        <f t="shared" si="89"/>
        <v>0</v>
      </c>
    </row>
    <row r="922" spans="1:41" x14ac:dyDescent="0.25">
      <c r="A922" s="70"/>
      <c r="B922" s="58"/>
      <c r="C922" s="58"/>
      <c r="D922" s="58"/>
      <c r="E922" s="58"/>
      <c r="F922" s="72">
        <f t="shared" si="84"/>
        <v>0</v>
      </c>
      <c r="G922" s="151"/>
      <c r="H922" s="77"/>
      <c r="I922" s="60"/>
      <c r="J922" s="60"/>
      <c r="K922" s="60"/>
      <c r="L922" s="60"/>
      <c r="M922" s="78">
        <f t="shared" si="85"/>
        <v>0</v>
      </c>
      <c r="N922" s="147"/>
      <c r="O922" s="77"/>
      <c r="P922" s="60"/>
      <c r="Q922" s="60"/>
      <c r="R922" s="60"/>
      <c r="S922" s="60"/>
      <c r="T922" s="78">
        <f t="shared" si="86"/>
        <v>0</v>
      </c>
      <c r="U922" s="147"/>
      <c r="V922" s="77"/>
      <c r="W922" s="60"/>
      <c r="X922" s="60"/>
      <c r="Y922" s="60"/>
      <c r="Z922" s="60"/>
      <c r="AA922" s="78">
        <f t="shared" si="87"/>
        <v>0</v>
      </c>
      <c r="AB922" s="147"/>
      <c r="AC922" s="77"/>
      <c r="AD922" s="60"/>
      <c r="AE922" s="60"/>
      <c r="AF922" s="60"/>
      <c r="AG922" s="60"/>
      <c r="AH922" s="78">
        <f t="shared" si="88"/>
        <v>0</v>
      </c>
      <c r="AI922" s="147"/>
      <c r="AJ922" s="77"/>
      <c r="AK922" s="60"/>
      <c r="AL922" s="60"/>
      <c r="AM922" s="60"/>
      <c r="AN922" s="60"/>
      <c r="AO922" s="78">
        <f t="shared" si="89"/>
        <v>0</v>
      </c>
    </row>
    <row r="923" spans="1:41" x14ac:dyDescent="0.25">
      <c r="A923" s="70"/>
      <c r="B923" s="58"/>
      <c r="C923" s="58"/>
      <c r="D923" s="58"/>
      <c r="E923" s="58"/>
      <c r="F923" s="72">
        <f t="shared" si="84"/>
        <v>0</v>
      </c>
      <c r="G923" s="151"/>
      <c r="H923" s="77"/>
      <c r="I923" s="60"/>
      <c r="J923" s="60"/>
      <c r="K923" s="60"/>
      <c r="L923" s="60"/>
      <c r="M923" s="78">
        <f t="shared" si="85"/>
        <v>0</v>
      </c>
      <c r="N923" s="147"/>
      <c r="O923" s="77"/>
      <c r="P923" s="60"/>
      <c r="Q923" s="60"/>
      <c r="R923" s="60"/>
      <c r="S923" s="60"/>
      <c r="T923" s="78">
        <f t="shared" si="86"/>
        <v>0</v>
      </c>
      <c r="U923" s="147"/>
      <c r="V923" s="77"/>
      <c r="W923" s="60"/>
      <c r="X923" s="60"/>
      <c r="Y923" s="60"/>
      <c r="Z923" s="60"/>
      <c r="AA923" s="78">
        <f t="shared" si="87"/>
        <v>0</v>
      </c>
      <c r="AB923" s="147"/>
      <c r="AC923" s="77"/>
      <c r="AD923" s="60"/>
      <c r="AE923" s="60"/>
      <c r="AF923" s="60"/>
      <c r="AG923" s="60"/>
      <c r="AH923" s="78">
        <f t="shared" si="88"/>
        <v>0</v>
      </c>
      <c r="AI923" s="147"/>
      <c r="AJ923" s="77"/>
      <c r="AK923" s="60"/>
      <c r="AL923" s="60"/>
      <c r="AM923" s="60"/>
      <c r="AN923" s="60"/>
      <c r="AO923" s="78">
        <f t="shared" si="89"/>
        <v>0</v>
      </c>
    </row>
    <row r="924" spans="1:41" x14ac:dyDescent="0.25">
      <c r="A924" s="70"/>
      <c r="B924" s="58"/>
      <c r="C924" s="58"/>
      <c r="D924" s="58"/>
      <c r="E924" s="58"/>
      <c r="F924" s="72">
        <f t="shared" si="84"/>
        <v>0</v>
      </c>
      <c r="G924" s="151"/>
      <c r="H924" s="77"/>
      <c r="I924" s="60"/>
      <c r="J924" s="60"/>
      <c r="K924" s="60"/>
      <c r="L924" s="60"/>
      <c r="M924" s="78">
        <f t="shared" si="85"/>
        <v>0</v>
      </c>
      <c r="N924" s="147"/>
      <c r="O924" s="77"/>
      <c r="P924" s="60"/>
      <c r="Q924" s="60"/>
      <c r="R924" s="60"/>
      <c r="S924" s="60"/>
      <c r="T924" s="78">
        <f t="shared" si="86"/>
        <v>0</v>
      </c>
      <c r="U924" s="147"/>
      <c r="V924" s="77"/>
      <c r="W924" s="60"/>
      <c r="X924" s="60"/>
      <c r="Y924" s="60"/>
      <c r="Z924" s="60"/>
      <c r="AA924" s="78">
        <f t="shared" si="87"/>
        <v>0</v>
      </c>
      <c r="AB924" s="147"/>
      <c r="AC924" s="77"/>
      <c r="AD924" s="60"/>
      <c r="AE924" s="60"/>
      <c r="AF924" s="60"/>
      <c r="AG924" s="60"/>
      <c r="AH924" s="78">
        <f t="shared" si="88"/>
        <v>0</v>
      </c>
      <c r="AI924" s="147"/>
      <c r="AJ924" s="77"/>
      <c r="AK924" s="60"/>
      <c r="AL924" s="60"/>
      <c r="AM924" s="60"/>
      <c r="AN924" s="60"/>
      <c r="AO924" s="78">
        <f t="shared" si="89"/>
        <v>0</v>
      </c>
    </row>
    <row r="925" spans="1:41" x14ac:dyDescent="0.25">
      <c r="A925" s="70"/>
      <c r="B925" s="58"/>
      <c r="C925" s="58"/>
      <c r="D925" s="58"/>
      <c r="E925" s="58"/>
      <c r="F925" s="72">
        <f t="shared" si="84"/>
        <v>0</v>
      </c>
      <c r="G925" s="151"/>
      <c r="H925" s="77"/>
      <c r="I925" s="60"/>
      <c r="J925" s="60"/>
      <c r="K925" s="60"/>
      <c r="L925" s="60"/>
      <c r="M925" s="78">
        <f t="shared" si="85"/>
        <v>0</v>
      </c>
      <c r="N925" s="147"/>
      <c r="O925" s="77"/>
      <c r="P925" s="60"/>
      <c r="Q925" s="60"/>
      <c r="R925" s="60"/>
      <c r="S925" s="60"/>
      <c r="T925" s="78">
        <f t="shared" si="86"/>
        <v>0</v>
      </c>
      <c r="U925" s="147"/>
      <c r="V925" s="77"/>
      <c r="W925" s="60"/>
      <c r="X925" s="60"/>
      <c r="Y925" s="60"/>
      <c r="Z925" s="60"/>
      <c r="AA925" s="78">
        <f t="shared" si="87"/>
        <v>0</v>
      </c>
      <c r="AB925" s="147"/>
      <c r="AC925" s="77"/>
      <c r="AD925" s="60"/>
      <c r="AE925" s="60"/>
      <c r="AF925" s="60"/>
      <c r="AG925" s="60"/>
      <c r="AH925" s="78">
        <f t="shared" si="88"/>
        <v>0</v>
      </c>
      <c r="AI925" s="147"/>
      <c r="AJ925" s="77"/>
      <c r="AK925" s="60"/>
      <c r="AL925" s="60"/>
      <c r="AM925" s="60"/>
      <c r="AN925" s="60"/>
      <c r="AO925" s="78">
        <f t="shared" si="89"/>
        <v>0</v>
      </c>
    </row>
    <row r="926" spans="1:41" x14ac:dyDescent="0.25">
      <c r="A926" s="70"/>
      <c r="B926" s="58"/>
      <c r="C926" s="58"/>
      <c r="D926" s="58"/>
      <c r="E926" s="58"/>
      <c r="F926" s="72">
        <f t="shared" si="84"/>
        <v>0</v>
      </c>
      <c r="G926" s="151"/>
      <c r="H926" s="77"/>
      <c r="I926" s="60"/>
      <c r="J926" s="60"/>
      <c r="K926" s="60"/>
      <c r="L926" s="60"/>
      <c r="M926" s="78">
        <f t="shared" si="85"/>
        <v>0</v>
      </c>
      <c r="N926" s="147"/>
      <c r="O926" s="77"/>
      <c r="P926" s="60"/>
      <c r="Q926" s="60"/>
      <c r="R926" s="60"/>
      <c r="S926" s="60"/>
      <c r="T926" s="78">
        <f t="shared" si="86"/>
        <v>0</v>
      </c>
      <c r="U926" s="147"/>
      <c r="V926" s="77"/>
      <c r="W926" s="60"/>
      <c r="X926" s="60"/>
      <c r="Y926" s="60"/>
      <c r="Z926" s="60"/>
      <c r="AA926" s="78">
        <f t="shared" si="87"/>
        <v>0</v>
      </c>
      <c r="AB926" s="147"/>
      <c r="AC926" s="77"/>
      <c r="AD926" s="60"/>
      <c r="AE926" s="60"/>
      <c r="AF926" s="60"/>
      <c r="AG926" s="60"/>
      <c r="AH926" s="78">
        <f t="shared" si="88"/>
        <v>0</v>
      </c>
      <c r="AI926" s="147"/>
      <c r="AJ926" s="77"/>
      <c r="AK926" s="60"/>
      <c r="AL926" s="60"/>
      <c r="AM926" s="60"/>
      <c r="AN926" s="60"/>
      <c r="AO926" s="78">
        <f t="shared" si="89"/>
        <v>0</v>
      </c>
    </row>
    <row r="927" spans="1:41" x14ac:dyDescent="0.25">
      <c r="A927" s="70"/>
      <c r="B927" s="58"/>
      <c r="C927" s="58"/>
      <c r="D927" s="58"/>
      <c r="E927" s="58"/>
      <c r="F927" s="72">
        <f t="shared" si="84"/>
        <v>0</v>
      </c>
      <c r="G927" s="151"/>
      <c r="H927" s="77"/>
      <c r="I927" s="60"/>
      <c r="J927" s="60"/>
      <c r="K927" s="60"/>
      <c r="L927" s="60"/>
      <c r="M927" s="78">
        <f t="shared" si="85"/>
        <v>0</v>
      </c>
      <c r="N927" s="147"/>
      <c r="O927" s="77"/>
      <c r="P927" s="60"/>
      <c r="Q927" s="60"/>
      <c r="R927" s="60"/>
      <c r="S927" s="60"/>
      <c r="T927" s="78">
        <f t="shared" si="86"/>
        <v>0</v>
      </c>
      <c r="U927" s="147"/>
      <c r="V927" s="77"/>
      <c r="W927" s="60"/>
      <c r="X927" s="60"/>
      <c r="Y927" s="60"/>
      <c r="Z927" s="60"/>
      <c r="AA927" s="78">
        <f t="shared" si="87"/>
        <v>0</v>
      </c>
      <c r="AB927" s="147"/>
      <c r="AC927" s="77"/>
      <c r="AD927" s="60"/>
      <c r="AE927" s="60"/>
      <c r="AF927" s="60"/>
      <c r="AG927" s="60"/>
      <c r="AH927" s="78">
        <f t="shared" si="88"/>
        <v>0</v>
      </c>
      <c r="AI927" s="147"/>
      <c r="AJ927" s="77"/>
      <c r="AK927" s="60"/>
      <c r="AL927" s="60"/>
      <c r="AM927" s="60"/>
      <c r="AN927" s="60"/>
      <c r="AO927" s="78">
        <f t="shared" si="89"/>
        <v>0</v>
      </c>
    </row>
    <row r="928" spans="1:41" x14ac:dyDescent="0.25">
      <c r="A928" s="70"/>
      <c r="B928" s="58"/>
      <c r="C928" s="58"/>
      <c r="D928" s="58"/>
      <c r="E928" s="58"/>
      <c r="F928" s="72">
        <f t="shared" si="84"/>
        <v>0</v>
      </c>
      <c r="G928" s="151"/>
      <c r="H928" s="77"/>
      <c r="I928" s="60"/>
      <c r="J928" s="60"/>
      <c r="K928" s="60"/>
      <c r="L928" s="60"/>
      <c r="M928" s="78">
        <f t="shared" si="85"/>
        <v>0</v>
      </c>
      <c r="N928" s="147"/>
      <c r="O928" s="77"/>
      <c r="P928" s="60"/>
      <c r="Q928" s="60"/>
      <c r="R928" s="60"/>
      <c r="S928" s="60"/>
      <c r="T928" s="78">
        <f t="shared" si="86"/>
        <v>0</v>
      </c>
      <c r="U928" s="147"/>
      <c r="V928" s="77"/>
      <c r="W928" s="60"/>
      <c r="X928" s="60"/>
      <c r="Y928" s="60"/>
      <c r="Z928" s="60"/>
      <c r="AA928" s="78">
        <f t="shared" si="87"/>
        <v>0</v>
      </c>
      <c r="AB928" s="147"/>
      <c r="AC928" s="77"/>
      <c r="AD928" s="60"/>
      <c r="AE928" s="60"/>
      <c r="AF928" s="60"/>
      <c r="AG928" s="60"/>
      <c r="AH928" s="78">
        <f t="shared" si="88"/>
        <v>0</v>
      </c>
      <c r="AI928" s="147"/>
      <c r="AJ928" s="77"/>
      <c r="AK928" s="60"/>
      <c r="AL928" s="60"/>
      <c r="AM928" s="60"/>
      <c r="AN928" s="60"/>
      <c r="AO928" s="78">
        <f t="shared" si="89"/>
        <v>0</v>
      </c>
    </row>
    <row r="929" spans="1:41" x14ac:dyDescent="0.25">
      <c r="A929" s="70"/>
      <c r="B929" s="58"/>
      <c r="C929" s="58"/>
      <c r="D929" s="58"/>
      <c r="E929" s="58"/>
      <c r="F929" s="72">
        <f t="shared" si="84"/>
        <v>0</v>
      </c>
      <c r="G929" s="151"/>
      <c r="H929" s="77"/>
      <c r="I929" s="60"/>
      <c r="J929" s="60"/>
      <c r="K929" s="60"/>
      <c r="L929" s="60"/>
      <c r="M929" s="78">
        <f t="shared" si="85"/>
        <v>0</v>
      </c>
      <c r="N929" s="147"/>
      <c r="O929" s="77"/>
      <c r="P929" s="60"/>
      <c r="Q929" s="60"/>
      <c r="R929" s="60"/>
      <c r="S929" s="60"/>
      <c r="T929" s="78">
        <f t="shared" si="86"/>
        <v>0</v>
      </c>
      <c r="U929" s="147"/>
      <c r="V929" s="77"/>
      <c r="W929" s="60"/>
      <c r="X929" s="60"/>
      <c r="Y929" s="60"/>
      <c r="Z929" s="60"/>
      <c r="AA929" s="78">
        <f t="shared" si="87"/>
        <v>0</v>
      </c>
      <c r="AB929" s="147"/>
      <c r="AC929" s="77"/>
      <c r="AD929" s="60"/>
      <c r="AE929" s="60"/>
      <c r="AF929" s="60"/>
      <c r="AG929" s="60"/>
      <c r="AH929" s="78">
        <f t="shared" si="88"/>
        <v>0</v>
      </c>
      <c r="AI929" s="147"/>
      <c r="AJ929" s="77"/>
      <c r="AK929" s="60"/>
      <c r="AL929" s="60"/>
      <c r="AM929" s="60"/>
      <c r="AN929" s="60"/>
      <c r="AO929" s="78">
        <f t="shared" si="89"/>
        <v>0</v>
      </c>
    </row>
    <row r="930" spans="1:41" x14ac:dyDescent="0.25">
      <c r="A930" s="70"/>
      <c r="B930" s="58"/>
      <c r="C930" s="58"/>
      <c r="D930" s="58"/>
      <c r="E930" s="58"/>
      <c r="F930" s="72">
        <f t="shared" si="84"/>
        <v>0</v>
      </c>
      <c r="G930" s="151"/>
      <c r="H930" s="77"/>
      <c r="I930" s="60"/>
      <c r="J930" s="60"/>
      <c r="K930" s="60"/>
      <c r="L930" s="60"/>
      <c r="M930" s="78">
        <f t="shared" si="85"/>
        <v>0</v>
      </c>
      <c r="N930" s="147"/>
      <c r="O930" s="77"/>
      <c r="P930" s="60"/>
      <c r="Q930" s="60"/>
      <c r="R930" s="60"/>
      <c r="S930" s="60"/>
      <c r="T930" s="78">
        <f t="shared" si="86"/>
        <v>0</v>
      </c>
      <c r="U930" s="147"/>
      <c r="V930" s="77"/>
      <c r="W930" s="60"/>
      <c r="X930" s="60"/>
      <c r="Y930" s="60"/>
      <c r="Z930" s="60"/>
      <c r="AA930" s="78">
        <f t="shared" si="87"/>
        <v>0</v>
      </c>
      <c r="AB930" s="147"/>
      <c r="AC930" s="77"/>
      <c r="AD930" s="60"/>
      <c r="AE930" s="60"/>
      <c r="AF930" s="60"/>
      <c r="AG930" s="60"/>
      <c r="AH930" s="78">
        <f t="shared" si="88"/>
        <v>0</v>
      </c>
      <c r="AI930" s="147"/>
      <c r="AJ930" s="77"/>
      <c r="AK930" s="60"/>
      <c r="AL930" s="60"/>
      <c r="AM930" s="60"/>
      <c r="AN930" s="60"/>
      <c r="AO930" s="78">
        <f t="shared" si="89"/>
        <v>0</v>
      </c>
    </row>
    <row r="931" spans="1:41" x14ac:dyDescent="0.25">
      <c r="A931" s="70"/>
      <c r="B931" s="58"/>
      <c r="C931" s="58"/>
      <c r="D931" s="58"/>
      <c r="E931" s="58"/>
      <c r="F931" s="72">
        <f t="shared" si="84"/>
        <v>0</v>
      </c>
      <c r="G931" s="151"/>
      <c r="H931" s="77"/>
      <c r="I931" s="60"/>
      <c r="J931" s="60"/>
      <c r="K931" s="60"/>
      <c r="L931" s="60"/>
      <c r="M931" s="78">
        <f t="shared" si="85"/>
        <v>0</v>
      </c>
      <c r="N931" s="147"/>
      <c r="O931" s="77"/>
      <c r="P931" s="60"/>
      <c r="Q931" s="60"/>
      <c r="R931" s="60"/>
      <c r="S931" s="60"/>
      <c r="T931" s="78">
        <f t="shared" si="86"/>
        <v>0</v>
      </c>
      <c r="U931" s="147"/>
      <c r="V931" s="77"/>
      <c r="W931" s="60"/>
      <c r="X931" s="60"/>
      <c r="Y931" s="60"/>
      <c r="Z931" s="60"/>
      <c r="AA931" s="78">
        <f t="shared" si="87"/>
        <v>0</v>
      </c>
      <c r="AB931" s="147"/>
      <c r="AC931" s="77"/>
      <c r="AD931" s="60"/>
      <c r="AE931" s="60"/>
      <c r="AF931" s="60"/>
      <c r="AG931" s="60"/>
      <c r="AH931" s="78">
        <f t="shared" si="88"/>
        <v>0</v>
      </c>
      <c r="AI931" s="147"/>
      <c r="AJ931" s="77"/>
      <c r="AK931" s="60"/>
      <c r="AL931" s="60"/>
      <c r="AM931" s="60"/>
      <c r="AN931" s="60"/>
      <c r="AO931" s="78">
        <f t="shared" si="89"/>
        <v>0</v>
      </c>
    </row>
    <row r="932" spans="1:41" x14ac:dyDescent="0.25">
      <c r="A932" s="70"/>
      <c r="B932" s="58"/>
      <c r="C932" s="58"/>
      <c r="D932" s="58"/>
      <c r="E932" s="58"/>
      <c r="F932" s="72">
        <f t="shared" si="84"/>
        <v>0</v>
      </c>
      <c r="G932" s="151"/>
      <c r="H932" s="77"/>
      <c r="I932" s="60"/>
      <c r="J932" s="60"/>
      <c r="K932" s="60"/>
      <c r="L932" s="60"/>
      <c r="M932" s="78">
        <f t="shared" si="85"/>
        <v>0</v>
      </c>
      <c r="N932" s="147"/>
      <c r="O932" s="77"/>
      <c r="P932" s="60"/>
      <c r="Q932" s="60"/>
      <c r="R932" s="60"/>
      <c r="S932" s="60"/>
      <c r="T932" s="78">
        <f t="shared" si="86"/>
        <v>0</v>
      </c>
      <c r="U932" s="147"/>
      <c r="V932" s="77"/>
      <c r="W932" s="60"/>
      <c r="X932" s="60"/>
      <c r="Y932" s="60"/>
      <c r="Z932" s="60"/>
      <c r="AA932" s="78">
        <f t="shared" si="87"/>
        <v>0</v>
      </c>
      <c r="AB932" s="147"/>
      <c r="AC932" s="77"/>
      <c r="AD932" s="60"/>
      <c r="AE932" s="60"/>
      <c r="AF932" s="60"/>
      <c r="AG932" s="60"/>
      <c r="AH932" s="78">
        <f t="shared" si="88"/>
        <v>0</v>
      </c>
      <c r="AI932" s="147"/>
      <c r="AJ932" s="77"/>
      <c r="AK932" s="60"/>
      <c r="AL932" s="60"/>
      <c r="AM932" s="60"/>
      <c r="AN932" s="60"/>
      <c r="AO932" s="78">
        <f t="shared" si="89"/>
        <v>0</v>
      </c>
    </row>
    <row r="933" spans="1:41" x14ac:dyDescent="0.25">
      <c r="A933" s="70"/>
      <c r="B933" s="58"/>
      <c r="C933" s="58"/>
      <c r="D933" s="58"/>
      <c r="E933" s="58"/>
      <c r="F933" s="72">
        <f t="shared" si="84"/>
        <v>0</v>
      </c>
      <c r="G933" s="151"/>
      <c r="H933" s="77"/>
      <c r="I933" s="60"/>
      <c r="J933" s="60"/>
      <c r="K933" s="60"/>
      <c r="L933" s="60"/>
      <c r="M933" s="78">
        <f t="shared" si="85"/>
        <v>0</v>
      </c>
      <c r="N933" s="147"/>
      <c r="O933" s="77"/>
      <c r="P933" s="60"/>
      <c r="Q933" s="60"/>
      <c r="R933" s="60"/>
      <c r="S933" s="60"/>
      <c r="T933" s="78">
        <f t="shared" si="86"/>
        <v>0</v>
      </c>
      <c r="U933" s="147"/>
      <c r="V933" s="77"/>
      <c r="W933" s="60"/>
      <c r="X933" s="60"/>
      <c r="Y933" s="60"/>
      <c r="Z933" s="60"/>
      <c r="AA933" s="78">
        <f t="shared" si="87"/>
        <v>0</v>
      </c>
      <c r="AB933" s="147"/>
      <c r="AC933" s="77"/>
      <c r="AD933" s="60"/>
      <c r="AE933" s="60"/>
      <c r="AF933" s="60"/>
      <c r="AG933" s="60"/>
      <c r="AH933" s="78">
        <f t="shared" si="88"/>
        <v>0</v>
      </c>
      <c r="AI933" s="147"/>
      <c r="AJ933" s="77"/>
      <c r="AK933" s="60"/>
      <c r="AL933" s="60"/>
      <c r="AM933" s="60"/>
      <c r="AN933" s="60"/>
      <c r="AO933" s="78">
        <f t="shared" si="89"/>
        <v>0</v>
      </c>
    </row>
    <row r="934" spans="1:41" x14ac:dyDescent="0.25">
      <c r="A934" s="70"/>
      <c r="B934" s="58"/>
      <c r="C934" s="58"/>
      <c r="D934" s="58"/>
      <c r="E934" s="58"/>
      <c r="F934" s="72">
        <f t="shared" si="84"/>
        <v>0</v>
      </c>
      <c r="G934" s="151"/>
      <c r="H934" s="77"/>
      <c r="I934" s="60"/>
      <c r="J934" s="60"/>
      <c r="K934" s="60"/>
      <c r="L934" s="60"/>
      <c r="M934" s="78">
        <f t="shared" si="85"/>
        <v>0</v>
      </c>
      <c r="N934" s="147"/>
      <c r="O934" s="77"/>
      <c r="P934" s="60"/>
      <c r="Q934" s="60"/>
      <c r="R934" s="60"/>
      <c r="S934" s="60"/>
      <c r="T934" s="78">
        <f t="shared" si="86"/>
        <v>0</v>
      </c>
      <c r="U934" s="147"/>
      <c r="V934" s="77"/>
      <c r="W934" s="60"/>
      <c r="X934" s="60"/>
      <c r="Y934" s="60"/>
      <c r="Z934" s="60"/>
      <c r="AA934" s="78">
        <f t="shared" si="87"/>
        <v>0</v>
      </c>
      <c r="AB934" s="147"/>
      <c r="AC934" s="77"/>
      <c r="AD934" s="60"/>
      <c r="AE934" s="60"/>
      <c r="AF934" s="60"/>
      <c r="AG934" s="60"/>
      <c r="AH934" s="78">
        <f t="shared" si="88"/>
        <v>0</v>
      </c>
      <c r="AI934" s="147"/>
      <c r="AJ934" s="77"/>
      <c r="AK934" s="60"/>
      <c r="AL934" s="60"/>
      <c r="AM934" s="60"/>
      <c r="AN934" s="60"/>
      <c r="AO934" s="78">
        <f t="shared" si="89"/>
        <v>0</v>
      </c>
    </row>
    <row r="935" spans="1:41" x14ac:dyDescent="0.25">
      <c r="A935" s="70"/>
      <c r="B935" s="58"/>
      <c r="C935" s="58"/>
      <c r="D935" s="58"/>
      <c r="E935" s="58"/>
      <c r="F935" s="72">
        <f t="shared" si="84"/>
        <v>0</v>
      </c>
      <c r="G935" s="151"/>
      <c r="H935" s="77"/>
      <c r="I935" s="60"/>
      <c r="J935" s="60"/>
      <c r="K935" s="60"/>
      <c r="L935" s="60"/>
      <c r="M935" s="78">
        <f t="shared" si="85"/>
        <v>0</v>
      </c>
      <c r="N935" s="147"/>
      <c r="O935" s="77"/>
      <c r="P935" s="60"/>
      <c r="Q935" s="60"/>
      <c r="R935" s="60"/>
      <c r="S935" s="60"/>
      <c r="T935" s="78">
        <f t="shared" si="86"/>
        <v>0</v>
      </c>
      <c r="U935" s="147"/>
      <c r="V935" s="77"/>
      <c r="W935" s="60"/>
      <c r="X935" s="60"/>
      <c r="Y935" s="60"/>
      <c r="Z935" s="60"/>
      <c r="AA935" s="78">
        <f t="shared" si="87"/>
        <v>0</v>
      </c>
      <c r="AB935" s="147"/>
      <c r="AC935" s="77"/>
      <c r="AD935" s="60"/>
      <c r="AE935" s="60"/>
      <c r="AF935" s="60"/>
      <c r="AG935" s="60"/>
      <c r="AH935" s="78">
        <f t="shared" si="88"/>
        <v>0</v>
      </c>
      <c r="AI935" s="147"/>
      <c r="AJ935" s="77"/>
      <c r="AK935" s="60"/>
      <c r="AL935" s="60"/>
      <c r="AM935" s="60"/>
      <c r="AN935" s="60"/>
      <c r="AO935" s="78">
        <f t="shared" si="89"/>
        <v>0</v>
      </c>
    </row>
    <row r="936" spans="1:41" x14ac:dyDescent="0.25">
      <c r="A936" s="70"/>
      <c r="B936" s="58"/>
      <c r="C936" s="58"/>
      <c r="D936" s="58"/>
      <c r="E936" s="58"/>
      <c r="F936" s="72">
        <f t="shared" si="84"/>
        <v>0</v>
      </c>
      <c r="G936" s="151"/>
      <c r="H936" s="77"/>
      <c r="I936" s="60"/>
      <c r="J936" s="60"/>
      <c r="K936" s="60"/>
      <c r="L936" s="60"/>
      <c r="M936" s="78">
        <f t="shared" si="85"/>
        <v>0</v>
      </c>
      <c r="N936" s="147"/>
      <c r="O936" s="77"/>
      <c r="P936" s="60"/>
      <c r="Q936" s="60"/>
      <c r="R936" s="60"/>
      <c r="S936" s="60"/>
      <c r="T936" s="78">
        <f t="shared" si="86"/>
        <v>0</v>
      </c>
      <c r="U936" s="147"/>
      <c r="V936" s="77"/>
      <c r="W936" s="60"/>
      <c r="X936" s="60"/>
      <c r="Y936" s="60"/>
      <c r="Z936" s="60"/>
      <c r="AA936" s="78">
        <f t="shared" si="87"/>
        <v>0</v>
      </c>
      <c r="AB936" s="147"/>
      <c r="AC936" s="77"/>
      <c r="AD936" s="60"/>
      <c r="AE936" s="60"/>
      <c r="AF936" s="60"/>
      <c r="AG936" s="60"/>
      <c r="AH936" s="78">
        <f t="shared" si="88"/>
        <v>0</v>
      </c>
      <c r="AI936" s="147"/>
      <c r="AJ936" s="77"/>
      <c r="AK936" s="60"/>
      <c r="AL936" s="60"/>
      <c r="AM936" s="60"/>
      <c r="AN936" s="60"/>
      <c r="AO936" s="78">
        <f t="shared" si="89"/>
        <v>0</v>
      </c>
    </row>
    <row r="937" spans="1:41" x14ac:dyDescent="0.25">
      <c r="A937" s="70"/>
      <c r="B937" s="58"/>
      <c r="C937" s="58"/>
      <c r="D937" s="58"/>
      <c r="E937" s="58"/>
      <c r="F937" s="72">
        <f t="shared" si="84"/>
        <v>0</v>
      </c>
      <c r="G937" s="151"/>
      <c r="H937" s="77"/>
      <c r="I937" s="60"/>
      <c r="J937" s="60"/>
      <c r="K937" s="60"/>
      <c r="L937" s="60"/>
      <c r="M937" s="78">
        <f t="shared" si="85"/>
        <v>0</v>
      </c>
      <c r="N937" s="147"/>
      <c r="O937" s="77"/>
      <c r="P937" s="60"/>
      <c r="Q937" s="60"/>
      <c r="R937" s="60"/>
      <c r="S937" s="60"/>
      <c r="T937" s="78">
        <f t="shared" si="86"/>
        <v>0</v>
      </c>
      <c r="U937" s="147"/>
      <c r="V937" s="77"/>
      <c r="W937" s="60"/>
      <c r="X937" s="60"/>
      <c r="Y937" s="60"/>
      <c r="Z937" s="60"/>
      <c r="AA937" s="78">
        <f t="shared" si="87"/>
        <v>0</v>
      </c>
      <c r="AB937" s="147"/>
      <c r="AC937" s="77"/>
      <c r="AD937" s="60"/>
      <c r="AE937" s="60"/>
      <c r="AF937" s="60"/>
      <c r="AG937" s="60"/>
      <c r="AH937" s="78">
        <f t="shared" si="88"/>
        <v>0</v>
      </c>
      <c r="AI937" s="147"/>
      <c r="AJ937" s="77"/>
      <c r="AK937" s="60"/>
      <c r="AL937" s="60"/>
      <c r="AM937" s="60"/>
      <c r="AN937" s="60"/>
      <c r="AO937" s="78">
        <f t="shared" si="89"/>
        <v>0</v>
      </c>
    </row>
    <row r="938" spans="1:41" x14ac:dyDescent="0.25">
      <c r="A938" s="70"/>
      <c r="B938" s="58"/>
      <c r="C938" s="58"/>
      <c r="D938" s="58"/>
      <c r="E938" s="58"/>
      <c r="F938" s="72">
        <f t="shared" si="84"/>
        <v>0</v>
      </c>
      <c r="G938" s="151"/>
      <c r="H938" s="77"/>
      <c r="I938" s="60"/>
      <c r="J938" s="60"/>
      <c r="K938" s="60"/>
      <c r="L938" s="60"/>
      <c r="M938" s="78">
        <f t="shared" si="85"/>
        <v>0</v>
      </c>
      <c r="N938" s="147"/>
      <c r="O938" s="77"/>
      <c r="P938" s="60"/>
      <c r="Q938" s="60"/>
      <c r="R938" s="60"/>
      <c r="S938" s="60"/>
      <c r="T938" s="78">
        <f t="shared" si="86"/>
        <v>0</v>
      </c>
      <c r="U938" s="147"/>
      <c r="V938" s="77"/>
      <c r="W938" s="60"/>
      <c r="X938" s="60"/>
      <c r="Y938" s="60"/>
      <c r="Z938" s="60"/>
      <c r="AA938" s="78">
        <f t="shared" si="87"/>
        <v>0</v>
      </c>
      <c r="AB938" s="147"/>
      <c r="AC938" s="77"/>
      <c r="AD938" s="60"/>
      <c r="AE938" s="60"/>
      <c r="AF938" s="60"/>
      <c r="AG938" s="60"/>
      <c r="AH938" s="78">
        <f t="shared" si="88"/>
        <v>0</v>
      </c>
      <c r="AI938" s="147"/>
      <c r="AJ938" s="77"/>
      <c r="AK938" s="60"/>
      <c r="AL938" s="60"/>
      <c r="AM938" s="60"/>
      <c r="AN938" s="60"/>
      <c r="AO938" s="78">
        <f t="shared" si="89"/>
        <v>0</v>
      </c>
    </row>
    <row r="939" spans="1:41" x14ac:dyDescent="0.25">
      <c r="A939" s="70"/>
      <c r="B939" s="58"/>
      <c r="C939" s="58"/>
      <c r="D939" s="58"/>
      <c r="E939" s="58"/>
      <c r="F939" s="72">
        <f t="shared" si="84"/>
        <v>0</v>
      </c>
      <c r="G939" s="151"/>
      <c r="H939" s="77"/>
      <c r="I939" s="60"/>
      <c r="J939" s="60"/>
      <c r="K939" s="60"/>
      <c r="L939" s="60"/>
      <c r="M939" s="78">
        <f t="shared" si="85"/>
        <v>0</v>
      </c>
      <c r="N939" s="147"/>
      <c r="O939" s="77"/>
      <c r="P939" s="60"/>
      <c r="Q939" s="60"/>
      <c r="R939" s="60"/>
      <c r="S939" s="60"/>
      <c r="T939" s="78">
        <f t="shared" si="86"/>
        <v>0</v>
      </c>
      <c r="U939" s="147"/>
      <c r="V939" s="77"/>
      <c r="W939" s="60"/>
      <c r="X939" s="60"/>
      <c r="Y939" s="60"/>
      <c r="Z939" s="60"/>
      <c r="AA939" s="78">
        <f t="shared" si="87"/>
        <v>0</v>
      </c>
      <c r="AB939" s="147"/>
      <c r="AC939" s="77"/>
      <c r="AD939" s="60"/>
      <c r="AE939" s="60"/>
      <c r="AF939" s="60"/>
      <c r="AG939" s="60"/>
      <c r="AH939" s="78">
        <f t="shared" si="88"/>
        <v>0</v>
      </c>
      <c r="AI939" s="147"/>
      <c r="AJ939" s="77"/>
      <c r="AK939" s="60"/>
      <c r="AL939" s="60"/>
      <c r="AM939" s="60"/>
      <c r="AN939" s="60"/>
      <c r="AO939" s="78">
        <f t="shared" si="89"/>
        <v>0</v>
      </c>
    </row>
    <row r="940" spans="1:41" x14ac:dyDescent="0.25">
      <c r="A940" s="70"/>
      <c r="B940" s="58"/>
      <c r="C940" s="58"/>
      <c r="D940" s="58"/>
      <c r="E940" s="58"/>
      <c r="F940" s="72">
        <f t="shared" si="84"/>
        <v>0</v>
      </c>
      <c r="G940" s="151"/>
      <c r="H940" s="77"/>
      <c r="I940" s="60"/>
      <c r="J940" s="60"/>
      <c r="K940" s="60"/>
      <c r="L940" s="60"/>
      <c r="M940" s="78">
        <f t="shared" si="85"/>
        <v>0</v>
      </c>
      <c r="N940" s="147"/>
      <c r="O940" s="77"/>
      <c r="P940" s="60"/>
      <c r="Q940" s="60"/>
      <c r="R940" s="60"/>
      <c r="S940" s="60"/>
      <c r="T940" s="78">
        <f t="shared" si="86"/>
        <v>0</v>
      </c>
      <c r="U940" s="147"/>
      <c r="V940" s="77"/>
      <c r="W940" s="60"/>
      <c r="X940" s="60"/>
      <c r="Y940" s="60"/>
      <c r="Z940" s="60"/>
      <c r="AA940" s="78">
        <f t="shared" si="87"/>
        <v>0</v>
      </c>
      <c r="AB940" s="147"/>
      <c r="AC940" s="77"/>
      <c r="AD940" s="60"/>
      <c r="AE940" s="60"/>
      <c r="AF940" s="60"/>
      <c r="AG940" s="60"/>
      <c r="AH940" s="78">
        <f t="shared" si="88"/>
        <v>0</v>
      </c>
      <c r="AI940" s="147"/>
      <c r="AJ940" s="77"/>
      <c r="AK940" s="60"/>
      <c r="AL940" s="60"/>
      <c r="AM940" s="60"/>
      <c r="AN940" s="60"/>
      <c r="AO940" s="78">
        <f t="shared" si="89"/>
        <v>0</v>
      </c>
    </row>
    <row r="941" spans="1:41" x14ac:dyDescent="0.25">
      <c r="A941" s="70"/>
      <c r="B941" s="58"/>
      <c r="C941" s="58"/>
      <c r="D941" s="58"/>
      <c r="E941" s="58"/>
      <c r="F941" s="72">
        <f t="shared" si="84"/>
        <v>0</v>
      </c>
      <c r="G941" s="151"/>
      <c r="H941" s="77"/>
      <c r="I941" s="60"/>
      <c r="J941" s="60"/>
      <c r="K941" s="60"/>
      <c r="L941" s="60"/>
      <c r="M941" s="78">
        <f t="shared" si="85"/>
        <v>0</v>
      </c>
      <c r="N941" s="147"/>
      <c r="O941" s="77"/>
      <c r="P941" s="60"/>
      <c r="Q941" s="60"/>
      <c r="R941" s="60"/>
      <c r="S941" s="60"/>
      <c r="T941" s="78">
        <f t="shared" si="86"/>
        <v>0</v>
      </c>
      <c r="U941" s="147"/>
      <c r="V941" s="77"/>
      <c r="W941" s="60"/>
      <c r="X941" s="60"/>
      <c r="Y941" s="60"/>
      <c r="Z941" s="60"/>
      <c r="AA941" s="78">
        <f t="shared" si="87"/>
        <v>0</v>
      </c>
      <c r="AB941" s="147"/>
      <c r="AC941" s="77"/>
      <c r="AD941" s="60"/>
      <c r="AE941" s="60"/>
      <c r="AF941" s="60"/>
      <c r="AG941" s="60"/>
      <c r="AH941" s="78">
        <f t="shared" si="88"/>
        <v>0</v>
      </c>
      <c r="AI941" s="147"/>
      <c r="AJ941" s="77"/>
      <c r="AK941" s="60"/>
      <c r="AL941" s="60"/>
      <c r="AM941" s="60"/>
      <c r="AN941" s="60"/>
      <c r="AO941" s="78">
        <f t="shared" si="89"/>
        <v>0</v>
      </c>
    </row>
    <row r="942" spans="1:41" x14ac:dyDescent="0.25">
      <c r="A942" s="70"/>
      <c r="B942" s="58"/>
      <c r="C942" s="58"/>
      <c r="D942" s="58"/>
      <c r="E942" s="58"/>
      <c r="F942" s="72">
        <f t="shared" si="84"/>
        <v>0</v>
      </c>
      <c r="G942" s="151"/>
      <c r="H942" s="77"/>
      <c r="I942" s="60"/>
      <c r="J942" s="60"/>
      <c r="K942" s="60"/>
      <c r="L942" s="60"/>
      <c r="M942" s="78">
        <f t="shared" si="85"/>
        <v>0</v>
      </c>
      <c r="N942" s="147"/>
      <c r="O942" s="77"/>
      <c r="P942" s="60"/>
      <c r="Q942" s="60"/>
      <c r="R942" s="60"/>
      <c r="S942" s="60"/>
      <c r="T942" s="78">
        <f t="shared" si="86"/>
        <v>0</v>
      </c>
      <c r="U942" s="147"/>
      <c r="V942" s="77"/>
      <c r="W942" s="60"/>
      <c r="X942" s="60"/>
      <c r="Y942" s="60"/>
      <c r="Z942" s="60"/>
      <c r="AA942" s="78">
        <f t="shared" si="87"/>
        <v>0</v>
      </c>
      <c r="AB942" s="147"/>
      <c r="AC942" s="77"/>
      <c r="AD942" s="60"/>
      <c r="AE942" s="60"/>
      <c r="AF942" s="60"/>
      <c r="AG942" s="60"/>
      <c r="AH942" s="78">
        <f t="shared" si="88"/>
        <v>0</v>
      </c>
      <c r="AI942" s="147"/>
      <c r="AJ942" s="77"/>
      <c r="AK942" s="60"/>
      <c r="AL942" s="60"/>
      <c r="AM942" s="60"/>
      <c r="AN942" s="60"/>
      <c r="AO942" s="78">
        <f t="shared" si="89"/>
        <v>0</v>
      </c>
    </row>
    <row r="943" spans="1:41" x14ac:dyDescent="0.25">
      <c r="A943" s="70"/>
      <c r="B943" s="58"/>
      <c r="C943" s="58"/>
      <c r="D943" s="58"/>
      <c r="E943" s="58"/>
      <c r="F943" s="72">
        <f t="shared" si="84"/>
        <v>0</v>
      </c>
      <c r="G943" s="151"/>
      <c r="H943" s="77"/>
      <c r="I943" s="60"/>
      <c r="J943" s="60"/>
      <c r="K943" s="60"/>
      <c r="L943" s="60"/>
      <c r="M943" s="78">
        <f t="shared" si="85"/>
        <v>0</v>
      </c>
      <c r="N943" s="147"/>
      <c r="O943" s="77"/>
      <c r="P943" s="60"/>
      <c r="Q943" s="60"/>
      <c r="R943" s="60"/>
      <c r="S943" s="60"/>
      <c r="T943" s="78">
        <f t="shared" si="86"/>
        <v>0</v>
      </c>
      <c r="U943" s="147"/>
      <c r="V943" s="77"/>
      <c r="W943" s="60"/>
      <c r="X943" s="60"/>
      <c r="Y943" s="60"/>
      <c r="Z943" s="60"/>
      <c r="AA943" s="78">
        <f t="shared" si="87"/>
        <v>0</v>
      </c>
      <c r="AB943" s="147"/>
      <c r="AC943" s="77"/>
      <c r="AD943" s="60"/>
      <c r="AE943" s="60"/>
      <c r="AF943" s="60"/>
      <c r="AG943" s="60"/>
      <c r="AH943" s="78">
        <f t="shared" si="88"/>
        <v>0</v>
      </c>
      <c r="AI943" s="147"/>
      <c r="AJ943" s="77"/>
      <c r="AK943" s="60"/>
      <c r="AL943" s="60"/>
      <c r="AM943" s="60"/>
      <c r="AN943" s="60"/>
      <c r="AO943" s="78">
        <f t="shared" si="89"/>
        <v>0</v>
      </c>
    </row>
    <row r="944" spans="1:41" x14ac:dyDescent="0.25">
      <c r="A944" s="70"/>
      <c r="B944" s="58"/>
      <c r="C944" s="58"/>
      <c r="D944" s="58"/>
      <c r="E944" s="58"/>
      <c r="F944" s="72">
        <f t="shared" si="84"/>
        <v>0</v>
      </c>
      <c r="G944" s="151"/>
      <c r="H944" s="77"/>
      <c r="I944" s="60"/>
      <c r="J944" s="60"/>
      <c r="K944" s="60"/>
      <c r="L944" s="60"/>
      <c r="M944" s="78">
        <f t="shared" si="85"/>
        <v>0</v>
      </c>
      <c r="N944" s="147"/>
      <c r="O944" s="77"/>
      <c r="P944" s="60"/>
      <c r="Q944" s="60"/>
      <c r="R944" s="60"/>
      <c r="S944" s="60"/>
      <c r="T944" s="78">
        <f t="shared" si="86"/>
        <v>0</v>
      </c>
      <c r="U944" s="147"/>
      <c r="V944" s="77"/>
      <c r="W944" s="60"/>
      <c r="X944" s="60"/>
      <c r="Y944" s="60"/>
      <c r="Z944" s="60"/>
      <c r="AA944" s="78">
        <f t="shared" si="87"/>
        <v>0</v>
      </c>
      <c r="AB944" s="147"/>
      <c r="AC944" s="77"/>
      <c r="AD944" s="60"/>
      <c r="AE944" s="60"/>
      <c r="AF944" s="60"/>
      <c r="AG944" s="60"/>
      <c r="AH944" s="78">
        <f t="shared" si="88"/>
        <v>0</v>
      </c>
      <c r="AI944" s="147"/>
      <c r="AJ944" s="77"/>
      <c r="AK944" s="60"/>
      <c r="AL944" s="60"/>
      <c r="AM944" s="60"/>
      <c r="AN944" s="60"/>
      <c r="AO944" s="78">
        <f t="shared" si="89"/>
        <v>0</v>
      </c>
    </row>
    <row r="945" spans="1:41" x14ac:dyDescent="0.25">
      <c r="A945" s="70"/>
      <c r="B945" s="58"/>
      <c r="C945" s="58"/>
      <c r="D945" s="58"/>
      <c r="E945" s="58"/>
      <c r="F945" s="72">
        <f t="shared" si="84"/>
        <v>0</v>
      </c>
      <c r="G945" s="151"/>
      <c r="H945" s="77"/>
      <c r="I945" s="60"/>
      <c r="J945" s="60"/>
      <c r="K945" s="60"/>
      <c r="L945" s="60"/>
      <c r="M945" s="78">
        <f t="shared" si="85"/>
        <v>0</v>
      </c>
      <c r="N945" s="147"/>
      <c r="O945" s="77"/>
      <c r="P945" s="60"/>
      <c r="Q945" s="60"/>
      <c r="R945" s="60"/>
      <c r="S945" s="60"/>
      <c r="T945" s="78">
        <f t="shared" si="86"/>
        <v>0</v>
      </c>
      <c r="U945" s="147"/>
      <c r="V945" s="77"/>
      <c r="W945" s="60"/>
      <c r="X945" s="60"/>
      <c r="Y945" s="60"/>
      <c r="Z945" s="60"/>
      <c r="AA945" s="78">
        <f t="shared" si="87"/>
        <v>0</v>
      </c>
      <c r="AB945" s="147"/>
      <c r="AC945" s="77"/>
      <c r="AD945" s="60"/>
      <c r="AE945" s="60"/>
      <c r="AF945" s="60"/>
      <c r="AG945" s="60"/>
      <c r="AH945" s="78">
        <f t="shared" si="88"/>
        <v>0</v>
      </c>
      <c r="AI945" s="147"/>
      <c r="AJ945" s="77"/>
      <c r="AK945" s="60"/>
      <c r="AL945" s="60"/>
      <c r="AM945" s="60"/>
      <c r="AN945" s="60"/>
      <c r="AO945" s="78">
        <f t="shared" si="89"/>
        <v>0</v>
      </c>
    </row>
    <row r="946" spans="1:41" x14ac:dyDescent="0.25">
      <c r="A946" s="70"/>
      <c r="B946" s="58"/>
      <c r="C946" s="58"/>
      <c r="D946" s="58"/>
      <c r="E946" s="58"/>
      <c r="F946" s="72">
        <f t="shared" si="84"/>
        <v>0</v>
      </c>
      <c r="G946" s="151"/>
      <c r="H946" s="77"/>
      <c r="I946" s="60"/>
      <c r="J946" s="60"/>
      <c r="K946" s="60"/>
      <c r="L946" s="60"/>
      <c r="M946" s="78">
        <f t="shared" si="85"/>
        <v>0</v>
      </c>
      <c r="N946" s="147"/>
      <c r="O946" s="77"/>
      <c r="P946" s="60"/>
      <c r="Q946" s="60"/>
      <c r="R946" s="60"/>
      <c r="S946" s="60"/>
      <c r="T946" s="78">
        <f t="shared" si="86"/>
        <v>0</v>
      </c>
      <c r="U946" s="147"/>
      <c r="V946" s="77"/>
      <c r="W946" s="60"/>
      <c r="X946" s="60"/>
      <c r="Y946" s="60"/>
      <c r="Z946" s="60"/>
      <c r="AA946" s="78">
        <f t="shared" si="87"/>
        <v>0</v>
      </c>
      <c r="AB946" s="147"/>
      <c r="AC946" s="77"/>
      <c r="AD946" s="60"/>
      <c r="AE946" s="60"/>
      <c r="AF946" s="60"/>
      <c r="AG946" s="60"/>
      <c r="AH946" s="78">
        <f t="shared" si="88"/>
        <v>0</v>
      </c>
      <c r="AI946" s="147"/>
      <c r="AJ946" s="77"/>
      <c r="AK946" s="60"/>
      <c r="AL946" s="60"/>
      <c r="AM946" s="60"/>
      <c r="AN946" s="60"/>
      <c r="AO946" s="78">
        <f t="shared" si="89"/>
        <v>0</v>
      </c>
    </row>
    <row r="947" spans="1:41" x14ac:dyDescent="0.25">
      <c r="A947" s="70"/>
      <c r="B947" s="58"/>
      <c r="C947" s="58"/>
      <c r="D947" s="58"/>
      <c r="E947" s="58"/>
      <c r="F947" s="72">
        <f t="shared" si="84"/>
        <v>0</v>
      </c>
      <c r="G947" s="151"/>
      <c r="H947" s="77"/>
      <c r="I947" s="60"/>
      <c r="J947" s="60"/>
      <c r="K947" s="60"/>
      <c r="L947" s="60"/>
      <c r="M947" s="78">
        <f t="shared" si="85"/>
        <v>0</v>
      </c>
      <c r="N947" s="147"/>
      <c r="O947" s="77"/>
      <c r="P947" s="60"/>
      <c r="Q947" s="60"/>
      <c r="R947" s="60"/>
      <c r="S947" s="60"/>
      <c r="T947" s="78">
        <f t="shared" si="86"/>
        <v>0</v>
      </c>
      <c r="U947" s="147"/>
      <c r="V947" s="77"/>
      <c r="W947" s="60"/>
      <c r="X947" s="60"/>
      <c r="Y947" s="60"/>
      <c r="Z947" s="60"/>
      <c r="AA947" s="78">
        <f t="shared" si="87"/>
        <v>0</v>
      </c>
      <c r="AB947" s="147"/>
      <c r="AC947" s="77"/>
      <c r="AD947" s="60"/>
      <c r="AE947" s="60"/>
      <c r="AF947" s="60"/>
      <c r="AG947" s="60"/>
      <c r="AH947" s="78">
        <f t="shared" si="88"/>
        <v>0</v>
      </c>
      <c r="AI947" s="147"/>
      <c r="AJ947" s="77"/>
      <c r="AK947" s="60"/>
      <c r="AL947" s="60"/>
      <c r="AM947" s="60"/>
      <c r="AN947" s="60"/>
      <c r="AO947" s="78">
        <f t="shared" si="89"/>
        <v>0</v>
      </c>
    </row>
    <row r="948" spans="1:41" x14ac:dyDescent="0.25">
      <c r="A948" s="70"/>
      <c r="B948" s="58"/>
      <c r="C948" s="58"/>
      <c r="D948" s="58"/>
      <c r="E948" s="58"/>
      <c r="F948" s="72">
        <f t="shared" si="84"/>
        <v>0</v>
      </c>
      <c r="G948" s="151"/>
      <c r="H948" s="77"/>
      <c r="I948" s="60"/>
      <c r="J948" s="60"/>
      <c r="K948" s="60"/>
      <c r="L948" s="60"/>
      <c r="M948" s="78">
        <f t="shared" si="85"/>
        <v>0</v>
      </c>
      <c r="N948" s="147"/>
      <c r="O948" s="77"/>
      <c r="P948" s="60"/>
      <c r="Q948" s="60"/>
      <c r="R948" s="60"/>
      <c r="S948" s="60"/>
      <c r="T948" s="78">
        <f t="shared" si="86"/>
        <v>0</v>
      </c>
      <c r="U948" s="147"/>
      <c r="V948" s="77"/>
      <c r="W948" s="60"/>
      <c r="X948" s="60"/>
      <c r="Y948" s="60"/>
      <c r="Z948" s="60"/>
      <c r="AA948" s="78">
        <f t="shared" si="87"/>
        <v>0</v>
      </c>
      <c r="AB948" s="147"/>
      <c r="AC948" s="77"/>
      <c r="AD948" s="60"/>
      <c r="AE948" s="60"/>
      <c r="AF948" s="60"/>
      <c r="AG948" s="60"/>
      <c r="AH948" s="78">
        <f t="shared" si="88"/>
        <v>0</v>
      </c>
      <c r="AI948" s="147"/>
      <c r="AJ948" s="77"/>
      <c r="AK948" s="60"/>
      <c r="AL948" s="60"/>
      <c r="AM948" s="60"/>
      <c r="AN948" s="60"/>
      <c r="AO948" s="78">
        <f t="shared" si="89"/>
        <v>0</v>
      </c>
    </row>
    <row r="949" spans="1:41" x14ac:dyDescent="0.25">
      <c r="A949" s="70"/>
      <c r="B949" s="58"/>
      <c r="C949" s="58"/>
      <c r="D949" s="58"/>
      <c r="E949" s="58"/>
      <c r="F949" s="72">
        <f t="shared" si="84"/>
        <v>0</v>
      </c>
      <c r="G949" s="151"/>
      <c r="H949" s="77"/>
      <c r="I949" s="60"/>
      <c r="J949" s="60"/>
      <c r="K949" s="60"/>
      <c r="L949" s="60"/>
      <c r="M949" s="78">
        <f t="shared" si="85"/>
        <v>0</v>
      </c>
      <c r="N949" s="147"/>
      <c r="O949" s="77"/>
      <c r="P949" s="60"/>
      <c r="Q949" s="60"/>
      <c r="R949" s="60"/>
      <c r="S949" s="60"/>
      <c r="T949" s="78">
        <f t="shared" si="86"/>
        <v>0</v>
      </c>
      <c r="U949" s="147"/>
      <c r="V949" s="77"/>
      <c r="W949" s="60"/>
      <c r="X949" s="60"/>
      <c r="Y949" s="60"/>
      <c r="Z949" s="60"/>
      <c r="AA949" s="78">
        <f t="shared" si="87"/>
        <v>0</v>
      </c>
      <c r="AB949" s="147"/>
      <c r="AC949" s="77"/>
      <c r="AD949" s="60"/>
      <c r="AE949" s="60"/>
      <c r="AF949" s="60"/>
      <c r="AG949" s="60"/>
      <c r="AH949" s="78">
        <f t="shared" si="88"/>
        <v>0</v>
      </c>
      <c r="AI949" s="147"/>
      <c r="AJ949" s="77"/>
      <c r="AK949" s="60"/>
      <c r="AL949" s="60"/>
      <c r="AM949" s="60"/>
      <c r="AN949" s="60"/>
      <c r="AO949" s="78">
        <f t="shared" si="89"/>
        <v>0</v>
      </c>
    </row>
    <row r="950" spans="1:41" x14ac:dyDescent="0.25">
      <c r="A950" s="70"/>
      <c r="B950" s="58"/>
      <c r="C950" s="58"/>
      <c r="D950" s="58"/>
      <c r="E950" s="58"/>
      <c r="F950" s="72">
        <f t="shared" si="84"/>
        <v>0</v>
      </c>
      <c r="G950" s="151"/>
      <c r="H950" s="77"/>
      <c r="I950" s="60"/>
      <c r="J950" s="60"/>
      <c r="K950" s="60"/>
      <c r="L950" s="60"/>
      <c r="M950" s="78">
        <f t="shared" si="85"/>
        <v>0</v>
      </c>
      <c r="N950" s="147"/>
      <c r="O950" s="77"/>
      <c r="P950" s="60"/>
      <c r="Q950" s="60"/>
      <c r="R950" s="60"/>
      <c r="S950" s="60"/>
      <c r="T950" s="78">
        <f t="shared" si="86"/>
        <v>0</v>
      </c>
      <c r="U950" s="147"/>
      <c r="V950" s="77"/>
      <c r="W950" s="60"/>
      <c r="X950" s="60"/>
      <c r="Y950" s="60"/>
      <c r="Z950" s="60"/>
      <c r="AA950" s="78">
        <f t="shared" si="87"/>
        <v>0</v>
      </c>
      <c r="AB950" s="147"/>
      <c r="AC950" s="77"/>
      <c r="AD950" s="60"/>
      <c r="AE950" s="60"/>
      <c r="AF950" s="60"/>
      <c r="AG950" s="60"/>
      <c r="AH950" s="78">
        <f t="shared" si="88"/>
        <v>0</v>
      </c>
      <c r="AI950" s="147"/>
      <c r="AJ950" s="77"/>
      <c r="AK950" s="60"/>
      <c r="AL950" s="60"/>
      <c r="AM950" s="60"/>
      <c r="AN950" s="60"/>
      <c r="AO950" s="78">
        <f t="shared" si="89"/>
        <v>0</v>
      </c>
    </row>
    <row r="951" spans="1:41" x14ac:dyDescent="0.25">
      <c r="A951" s="70"/>
      <c r="B951" s="58"/>
      <c r="C951" s="58"/>
      <c r="D951" s="58"/>
      <c r="E951" s="58"/>
      <c r="F951" s="72">
        <f t="shared" si="84"/>
        <v>0</v>
      </c>
      <c r="G951" s="151"/>
      <c r="H951" s="77"/>
      <c r="I951" s="60"/>
      <c r="J951" s="60"/>
      <c r="K951" s="60"/>
      <c r="L951" s="60"/>
      <c r="M951" s="78">
        <f t="shared" si="85"/>
        <v>0</v>
      </c>
      <c r="N951" s="147"/>
      <c r="O951" s="77"/>
      <c r="P951" s="60"/>
      <c r="Q951" s="60"/>
      <c r="R951" s="60"/>
      <c r="S951" s="60"/>
      <c r="T951" s="78">
        <f t="shared" si="86"/>
        <v>0</v>
      </c>
      <c r="U951" s="147"/>
      <c r="V951" s="77"/>
      <c r="W951" s="60"/>
      <c r="X951" s="60"/>
      <c r="Y951" s="60"/>
      <c r="Z951" s="60"/>
      <c r="AA951" s="78">
        <f t="shared" si="87"/>
        <v>0</v>
      </c>
      <c r="AB951" s="147"/>
      <c r="AC951" s="77"/>
      <c r="AD951" s="60"/>
      <c r="AE951" s="60"/>
      <c r="AF951" s="60"/>
      <c r="AG951" s="60"/>
      <c r="AH951" s="78">
        <f t="shared" si="88"/>
        <v>0</v>
      </c>
      <c r="AI951" s="147"/>
      <c r="AJ951" s="77"/>
      <c r="AK951" s="60"/>
      <c r="AL951" s="60"/>
      <c r="AM951" s="60"/>
      <c r="AN951" s="60"/>
      <c r="AO951" s="78">
        <f t="shared" si="89"/>
        <v>0</v>
      </c>
    </row>
    <row r="952" spans="1:41" x14ac:dyDescent="0.25">
      <c r="A952" s="70"/>
      <c r="B952" s="58"/>
      <c r="C952" s="58"/>
      <c r="D952" s="58"/>
      <c r="E952" s="58"/>
      <c r="F952" s="72">
        <f t="shared" si="84"/>
        <v>0</v>
      </c>
      <c r="G952" s="151"/>
      <c r="H952" s="77"/>
      <c r="I952" s="60"/>
      <c r="J952" s="60"/>
      <c r="K952" s="60"/>
      <c r="L952" s="60"/>
      <c r="M952" s="78">
        <f t="shared" si="85"/>
        <v>0</v>
      </c>
      <c r="N952" s="147"/>
      <c r="O952" s="77"/>
      <c r="P952" s="60"/>
      <c r="Q952" s="60"/>
      <c r="R952" s="60"/>
      <c r="S952" s="60"/>
      <c r="T952" s="78">
        <f t="shared" si="86"/>
        <v>0</v>
      </c>
      <c r="U952" s="147"/>
      <c r="V952" s="77"/>
      <c r="W952" s="60"/>
      <c r="X952" s="60"/>
      <c r="Y952" s="60"/>
      <c r="Z952" s="60"/>
      <c r="AA952" s="78">
        <f t="shared" si="87"/>
        <v>0</v>
      </c>
      <c r="AB952" s="147"/>
      <c r="AC952" s="77"/>
      <c r="AD952" s="60"/>
      <c r="AE952" s="60"/>
      <c r="AF952" s="60"/>
      <c r="AG952" s="60"/>
      <c r="AH952" s="78">
        <f t="shared" si="88"/>
        <v>0</v>
      </c>
      <c r="AI952" s="147"/>
      <c r="AJ952" s="77"/>
      <c r="AK952" s="60"/>
      <c r="AL952" s="60"/>
      <c r="AM952" s="60"/>
      <c r="AN952" s="60"/>
      <c r="AO952" s="78">
        <f t="shared" si="89"/>
        <v>0</v>
      </c>
    </row>
    <row r="953" spans="1:41" x14ac:dyDescent="0.25">
      <c r="A953" s="70"/>
      <c r="B953" s="58"/>
      <c r="C953" s="58"/>
      <c r="D953" s="58"/>
      <c r="E953" s="58"/>
      <c r="F953" s="72">
        <f t="shared" si="84"/>
        <v>0</v>
      </c>
      <c r="G953" s="151"/>
      <c r="H953" s="77"/>
      <c r="I953" s="60"/>
      <c r="J953" s="60"/>
      <c r="K953" s="60"/>
      <c r="L953" s="60"/>
      <c r="M953" s="78">
        <f t="shared" si="85"/>
        <v>0</v>
      </c>
      <c r="N953" s="147"/>
      <c r="O953" s="77"/>
      <c r="P953" s="60"/>
      <c r="Q953" s="60"/>
      <c r="R953" s="60"/>
      <c r="S953" s="60"/>
      <c r="T953" s="78">
        <f t="shared" si="86"/>
        <v>0</v>
      </c>
      <c r="U953" s="147"/>
      <c r="V953" s="77"/>
      <c r="W953" s="60"/>
      <c r="X953" s="60"/>
      <c r="Y953" s="60"/>
      <c r="Z953" s="60"/>
      <c r="AA953" s="78">
        <f t="shared" si="87"/>
        <v>0</v>
      </c>
      <c r="AB953" s="147"/>
      <c r="AC953" s="77"/>
      <c r="AD953" s="60"/>
      <c r="AE953" s="60"/>
      <c r="AF953" s="60"/>
      <c r="AG953" s="60"/>
      <c r="AH953" s="78">
        <f t="shared" si="88"/>
        <v>0</v>
      </c>
      <c r="AI953" s="147"/>
      <c r="AJ953" s="77"/>
      <c r="AK953" s="60"/>
      <c r="AL953" s="60"/>
      <c r="AM953" s="60"/>
      <c r="AN953" s="60"/>
      <c r="AO953" s="78">
        <f t="shared" si="89"/>
        <v>0</v>
      </c>
    </row>
    <row r="954" spans="1:41" x14ac:dyDescent="0.25">
      <c r="A954" s="70"/>
      <c r="B954" s="58"/>
      <c r="C954" s="58"/>
      <c r="D954" s="58"/>
      <c r="E954" s="58"/>
      <c r="F954" s="72">
        <f t="shared" si="84"/>
        <v>0</v>
      </c>
      <c r="G954" s="151"/>
      <c r="H954" s="77"/>
      <c r="I954" s="60"/>
      <c r="J954" s="60"/>
      <c r="K954" s="60"/>
      <c r="L954" s="60"/>
      <c r="M954" s="78">
        <f t="shared" si="85"/>
        <v>0</v>
      </c>
      <c r="N954" s="147"/>
      <c r="O954" s="77"/>
      <c r="P954" s="60"/>
      <c r="Q954" s="60"/>
      <c r="R954" s="60"/>
      <c r="S954" s="60"/>
      <c r="T954" s="78">
        <f t="shared" si="86"/>
        <v>0</v>
      </c>
      <c r="U954" s="147"/>
      <c r="V954" s="77"/>
      <c r="W954" s="60"/>
      <c r="X954" s="60"/>
      <c r="Y954" s="60"/>
      <c r="Z954" s="60"/>
      <c r="AA954" s="78">
        <f t="shared" si="87"/>
        <v>0</v>
      </c>
      <c r="AB954" s="147"/>
      <c r="AC954" s="77"/>
      <c r="AD954" s="60"/>
      <c r="AE954" s="60"/>
      <c r="AF954" s="60"/>
      <c r="AG954" s="60"/>
      <c r="AH954" s="78">
        <f t="shared" si="88"/>
        <v>0</v>
      </c>
      <c r="AI954" s="147"/>
      <c r="AJ954" s="77"/>
      <c r="AK954" s="60"/>
      <c r="AL954" s="60"/>
      <c r="AM954" s="60"/>
      <c r="AN954" s="60"/>
      <c r="AO954" s="78">
        <f t="shared" si="89"/>
        <v>0</v>
      </c>
    </row>
    <row r="955" spans="1:41" x14ac:dyDescent="0.25">
      <c r="A955" s="70"/>
      <c r="B955" s="58"/>
      <c r="C955" s="58"/>
      <c r="D955" s="58"/>
      <c r="E955" s="58"/>
      <c r="F955" s="72">
        <f t="shared" si="84"/>
        <v>0</v>
      </c>
      <c r="G955" s="151"/>
      <c r="H955" s="77"/>
      <c r="I955" s="60"/>
      <c r="J955" s="60"/>
      <c r="K955" s="60"/>
      <c r="L955" s="60"/>
      <c r="M955" s="78">
        <f t="shared" si="85"/>
        <v>0</v>
      </c>
      <c r="N955" s="147"/>
      <c r="O955" s="77"/>
      <c r="P955" s="60"/>
      <c r="Q955" s="60"/>
      <c r="R955" s="60"/>
      <c r="S955" s="60"/>
      <c r="T955" s="78">
        <f t="shared" si="86"/>
        <v>0</v>
      </c>
      <c r="U955" s="147"/>
      <c r="V955" s="77"/>
      <c r="W955" s="60"/>
      <c r="X955" s="60"/>
      <c r="Y955" s="60"/>
      <c r="Z955" s="60"/>
      <c r="AA955" s="78">
        <f t="shared" si="87"/>
        <v>0</v>
      </c>
      <c r="AB955" s="147"/>
      <c r="AC955" s="77"/>
      <c r="AD955" s="60"/>
      <c r="AE955" s="60"/>
      <c r="AF955" s="60"/>
      <c r="AG955" s="60"/>
      <c r="AH955" s="78">
        <f t="shared" si="88"/>
        <v>0</v>
      </c>
      <c r="AI955" s="147"/>
      <c r="AJ955" s="77"/>
      <c r="AK955" s="60"/>
      <c r="AL955" s="60"/>
      <c r="AM955" s="60"/>
      <c r="AN955" s="60"/>
      <c r="AO955" s="78">
        <f t="shared" si="89"/>
        <v>0</v>
      </c>
    </row>
    <row r="956" spans="1:41" x14ac:dyDescent="0.25">
      <c r="A956" s="70"/>
      <c r="B956" s="58"/>
      <c r="C956" s="58"/>
      <c r="D956" s="58"/>
      <c r="E956" s="58"/>
      <c r="F956" s="72">
        <f t="shared" si="84"/>
        <v>0</v>
      </c>
      <c r="G956" s="151"/>
      <c r="H956" s="77"/>
      <c r="I956" s="60"/>
      <c r="J956" s="60"/>
      <c r="K956" s="60"/>
      <c r="L956" s="60"/>
      <c r="M956" s="78">
        <f t="shared" si="85"/>
        <v>0</v>
      </c>
      <c r="N956" s="147"/>
      <c r="O956" s="77"/>
      <c r="P956" s="60"/>
      <c r="Q956" s="60"/>
      <c r="R956" s="60"/>
      <c r="S956" s="60"/>
      <c r="T956" s="78">
        <f t="shared" si="86"/>
        <v>0</v>
      </c>
      <c r="U956" s="147"/>
      <c r="V956" s="77"/>
      <c r="W956" s="60"/>
      <c r="X956" s="60"/>
      <c r="Y956" s="60"/>
      <c r="Z956" s="60"/>
      <c r="AA956" s="78">
        <f t="shared" si="87"/>
        <v>0</v>
      </c>
      <c r="AB956" s="147"/>
      <c r="AC956" s="77"/>
      <c r="AD956" s="60"/>
      <c r="AE956" s="60"/>
      <c r="AF956" s="60"/>
      <c r="AG956" s="60"/>
      <c r="AH956" s="78">
        <f t="shared" si="88"/>
        <v>0</v>
      </c>
      <c r="AI956" s="147"/>
      <c r="AJ956" s="77"/>
      <c r="AK956" s="60"/>
      <c r="AL956" s="60"/>
      <c r="AM956" s="60"/>
      <c r="AN956" s="60"/>
      <c r="AO956" s="78">
        <f t="shared" si="89"/>
        <v>0</v>
      </c>
    </row>
    <row r="957" spans="1:41" x14ac:dyDescent="0.25">
      <c r="A957" s="70"/>
      <c r="B957" s="58"/>
      <c r="C957" s="58"/>
      <c r="D957" s="58"/>
      <c r="E957" s="58"/>
      <c r="F957" s="72">
        <f t="shared" si="84"/>
        <v>0</v>
      </c>
      <c r="G957" s="151"/>
      <c r="H957" s="77"/>
      <c r="I957" s="60"/>
      <c r="J957" s="60"/>
      <c r="K957" s="60"/>
      <c r="L957" s="60"/>
      <c r="M957" s="78">
        <f t="shared" si="85"/>
        <v>0</v>
      </c>
      <c r="N957" s="147"/>
      <c r="O957" s="77"/>
      <c r="P957" s="60"/>
      <c r="Q957" s="60"/>
      <c r="R957" s="60"/>
      <c r="S957" s="60"/>
      <c r="T957" s="78">
        <f t="shared" si="86"/>
        <v>0</v>
      </c>
      <c r="U957" s="147"/>
      <c r="V957" s="77"/>
      <c r="W957" s="60"/>
      <c r="X957" s="60"/>
      <c r="Y957" s="60"/>
      <c r="Z957" s="60"/>
      <c r="AA957" s="78">
        <f t="shared" si="87"/>
        <v>0</v>
      </c>
      <c r="AB957" s="147"/>
      <c r="AC957" s="77"/>
      <c r="AD957" s="60"/>
      <c r="AE957" s="60"/>
      <c r="AF957" s="60"/>
      <c r="AG957" s="60"/>
      <c r="AH957" s="78">
        <f t="shared" si="88"/>
        <v>0</v>
      </c>
      <c r="AI957" s="147"/>
      <c r="AJ957" s="77"/>
      <c r="AK957" s="60"/>
      <c r="AL957" s="60"/>
      <c r="AM957" s="60"/>
      <c r="AN957" s="60"/>
      <c r="AO957" s="78">
        <f t="shared" si="89"/>
        <v>0</v>
      </c>
    </row>
    <row r="958" spans="1:41" x14ac:dyDescent="0.25">
      <c r="A958" s="70"/>
      <c r="B958" s="58"/>
      <c r="C958" s="58"/>
      <c r="D958" s="58"/>
      <c r="E958" s="58"/>
      <c r="F958" s="72">
        <f t="shared" si="84"/>
        <v>0</v>
      </c>
      <c r="G958" s="151"/>
      <c r="H958" s="77"/>
      <c r="I958" s="60"/>
      <c r="J958" s="60"/>
      <c r="K958" s="60"/>
      <c r="L958" s="60"/>
      <c r="M958" s="78">
        <f t="shared" si="85"/>
        <v>0</v>
      </c>
      <c r="N958" s="147"/>
      <c r="O958" s="77"/>
      <c r="P958" s="60"/>
      <c r="Q958" s="60"/>
      <c r="R958" s="60"/>
      <c r="S958" s="60"/>
      <c r="T958" s="78">
        <f t="shared" si="86"/>
        <v>0</v>
      </c>
      <c r="U958" s="147"/>
      <c r="V958" s="77"/>
      <c r="W958" s="60"/>
      <c r="X958" s="60"/>
      <c r="Y958" s="60"/>
      <c r="Z958" s="60"/>
      <c r="AA958" s="78">
        <f t="shared" si="87"/>
        <v>0</v>
      </c>
      <c r="AB958" s="147"/>
      <c r="AC958" s="77"/>
      <c r="AD958" s="60"/>
      <c r="AE958" s="60"/>
      <c r="AF958" s="60"/>
      <c r="AG958" s="60"/>
      <c r="AH958" s="78">
        <f t="shared" si="88"/>
        <v>0</v>
      </c>
      <c r="AI958" s="147"/>
      <c r="AJ958" s="77"/>
      <c r="AK958" s="60"/>
      <c r="AL958" s="60"/>
      <c r="AM958" s="60"/>
      <c r="AN958" s="60"/>
      <c r="AO958" s="78">
        <f t="shared" si="89"/>
        <v>0</v>
      </c>
    </row>
    <row r="959" spans="1:41" x14ac:dyDescent="0.25">
      <c r="A959" s="70"/>
      <c r="B959" s="58"/>
      <c r="C959" s="58"/>
      <c r="D959" s="58"/>
      <c r="E959" s="58"/>
      <c r="F959" s="72">
        <f t="shared" si="84"/>
        <v>0</v>
      </c>
      <c r="G959" s="151"/>
      <c r="H959" s="77"/>
      <c r="I959" s="60"/>
      <c r="J959" s="60"/>
      <c r="K959" s="60"/>
      <c r="L959" s="60"/>
      <c r="M959" s="78">
        <f t="shared" si="85"/>
        <v>0</v>
      </c>
      <c r="N959" s="147"/>
      <c r="O959" s="77"/>
      <c r="P959" s="60"/>
      <c r="Q959" s="60"/>
      <c r="R959" s="60"/>
      <c r="S959" s="60"/>
      <c r="T959" s="78">
        <f t="shared" si="86"/>
        <v>0</v>
      </c>
      <c r="U959" s="147"/>
      <c r="V959" s="77"/>
      <c r="W959" s="60"/>
      <c r="X959" s="60"/>
      <c r="Y959" s="60"/>
      <c r="Z959" s="60"/>
      <c r="AA959" s="78">
        <f t="shared" si="87"/>
        <v>0</v>
      </c>
      <c r="AB959" s="147"/>
      <c r="AC959" s="77"/>
      <c r="AD959" s="60"/>
      <c r="AE959" s="60"/>
      <c r="AF959" s="60"/>
      <c r="AG959" s="60"/>
      <c r="AH959" s="78">
        <f t="shared" si="88"/>
        <v>0</v>
      </c>
      <c r="AI959" s="147"/>
      <c r="AJ959" s="77"/>
      <c r="AK959" s="60"/>
      <c r="AL959" s="60"/>
      <c r="AM959" s="60"/>
      <c r="AN959" s="60"/>
      <c r="AO959" s="78">
        <f t="shared" si="89"/>
        <v>0</v>
      </c>
    </row>
    <row r="960" spans="1:41" x14ac:dyDescent="0.25">
      <c r="A960" s="70"/>
      <c r="B960" s="58"/>
      <c r="C960" s="58"/>
      <c r="D960" s="58"/>
      <c r="E960" s="58"/>
      <c r="F960" s="72">
        <f t="shared" si="84"/>
        <v>0</v>
      </c>
      <c r="G960" s="151"/>
      <c r="H960" s="77"/>
      <c r="I960" s="60"/>
      <c r="J960" s="60"/>
      <c r="K960" s="60"/>
      <c r="L960" s="60"/>
      <c r="M960" s="78">
        <f t="shared" si="85"/>
        <v>0</v>
      </c>
      <c r="N960" s="147"/>
      <c r="O960" s="77"/>
      <c r="P960" s="60"/>
      <c r="Q960" s="60"/>
      <c r="R960" s="60"/>
      <c r="S960" s="60"/>
      <c r="T960" s="78">
        <f t="shared" si="86"/>
        <v>0</v>
      </c>
      <c r="U960" s="147"/>
      <c r="V960" s="77"/>
      <c r="W960" s="60"/>
      <c r="X960" s="60"/>
      <c r="Y960" s="60"/>
      <c r="Z960" s="60"/>
      <c r="AA960" s="78">
        <f t="shared" si="87"/>
        <v>0</v>
      </c>
      <c r="AB960" s="147"/>
      <c r="AC960" s="77"/>
      <c r="AD960" s="60"/>
      <c r="AE960" s="60"/>
      <c r="AF960" s="60"/>
      <c r="AG960" s="60"/>
      <c r="AH960" s="78">
        <f t="shared" si="88"/>
        <v>0</v>
      </c>
      <c r="AI960" s="147"/>
      <c r="AJ960" s="77"/>
      <c r="AK960" s="60"/>
      <c r="AL960" s="60"/>
      <c r="AM960" s="60"/>
      <c r="AN960" s="60"/>
      <c r="AO960" s="78">
        <f t="shared" si="89"/>
        <v>0</v>
      </c>
    </row>
    <row r="961" spans="1:41" x14ac:dyDescent="0.25">
      <c r="A961" s="70"/>
      <c r="B961" s="58"/>
      <c r="C961" s="58"/>
      <c r="D961" s="58"/>
      <c r="E961" s="58"/>
      <c r="F961" s="72">
        <f t="shared" si="84"/>
        <v>0</v>
      </c>
      <c r="G961" s="151"/>
      <c r="H961" s="77"/>
      <c r="I961" s="60"/>
      <c r="J961" s="60"/>
      <c r="K961" s="60"/>
      <c r="L961" s="60"/>
      <c r="M961" s="78">
        <f t="shared" si="85"/>
        <v>0</v>
      </c>
      <c r="N961" s="147"/>
      <c r="O961" s="77"/>
      <c r="P961" s="60"/>
      <c r="Q961" s="60"/>
      <c r="R961" s="60"/>
      <c r="S961" s="60"/>
      <c r="T961" s="78">
        <f t="shared" si="86"/>
        <v>0</v>
      </c>
      <c r="U961" s="147"/>
      <c r="V961" s="77"/>
      <c r="W961" s="60"/>
      <c r="X961" s="60"/>
      <c r="Y961" s="60"/>
      <c r="Z961" s="60"/>
      <c r="AA961" s="78">
        <f t="shared" si="87"/>
        <v>0</v>
      </c>
      <c r="AB961" s="147"/>
      <c r="AC961" s="77"/>
      <c r="AD961" s="60"/>
      <c r="AE961" s="60"/>
      <c r="AF961" s="60"/>
      <c r="AG961" s="60"/>
      <c r="AH961" s="78">
        <f t="shared" si="88"/>
        <v>0</v>
      </c>
      <c r="AI961" s="147"/>
      <c r="AJ961" s="77"/>
      <c r="AK961" s="60"/>
      <c r="AL961" s="60"/>
      <c r="AM961" s="60"/>
      <c r="AN961" s="60"/>
      <c r="AO961" s="78">
        <f t="shared" si="89"/>
        <v>0</v>
      </c>
    </row>
    <row r="962" spans="1:41" x14ac:dyDescent="0.25">
      <c r="A962" s="70"/>
      <c r="B962" s="58"/>
      <c r="C962" s="58"/>
      <c r="D962" s="58"/>
      <c r="E962" s="58"/>
      <c r="F962" s="72">
        <f t="shared" si="84"/>
        <v>0</v>
      </c>
      <c r="G962" s="151"/>
      <c r="H962" s="77"/>
      <c r="I962" s="60"/>
      <c r="J962" s="60"/>
      <c r="K962" s="60"/>
      <c r="L962" s="60"/>
      <c r="M962" s="78">
        <f t="shared" si="85"/>
        <v>0</v>
      </c>
      <c r="N962" s="147"/>
      <c r="O962" s="77"/>
      <c r="P962" s="60"/>
      <c r="Q962" s="60"/>
      <c r="R962" s="60"/>
      <c r="S962" s="60"/>
      <c r="T962" s="78">
        <f t="shared" si="86"/>
        <v>0</v>
      </c>
      <c r="U962" s="147"/>
      <c r="V962" s="77"/>
      <c r="W962" s="60"/>
      <c r="X962" s="60"/>
      <c r="Y962" s="60"/>
      <c r="Z962" s="60"/>
      <c r="AA962" s="78">
        <f t="shared" si="87"/>
        <v>0</v>
      </c>
      <c r="AB962" s="147"/>
      <c r="AC962" s="77"/>
      <c r="AD962" s="60"/>
      <c r="AE962" s="60"/>
      <c r="AF962" s="60"/>
      <c r="AG962" s="60"/>
      <c r="AH962" s="78">
        <f t="shared" si="88"/>
        <v>0</v>
      </c>
      <c r="AI962" s="147"/>
      <c r="AJ962" s="77"/>
      <c r="AK962" s="60"/>
      <c r="AL962" s="60"/>
      <c r="AM962" s="60"/>
      <c r="AN962" s="60"/>
      <c r="AO962" s="78">
        <f t="shared" si="89"/>
        <v>0</v>
      </c>
    </row>
    <row r="963" spans="1:41" x14ac:dyDescent="0.25">
      <c r="A963" s="70"/>
      <c r="B963" s="58"/>
      <c r="C963" s="58"/>
      <c r="D963" s="58"/>
      <c r="E963" s="58"/>
      <c r="F963" s="72">
        <f t="shared" si="84"/>
        <v>0</v>
      </c>
      <c r="G963" s="151"/>
      <c r="H963" s="77"/>
      <c r="I963" s="60"/>
      <c r="J963" s="60"/>
      <c r="K963" s="60"/>
      <c r="L963" s="60"/>
      <c r="M963" s="78">
        <f t="shared" si="85"/>
        <v>0</v>
      </c>
      <c r="N963" s="147"/>
      <c r="O963" s="77"/>
      <c r="P963" s="60"/>
      <c r="Q963" s="60"/>
      <c r="R963" s="60"/>
      <c r="S963" s="60"/>
      <c r="T963" s="78">
        <f t="shared" si="86"/>
        <v>0</v>
      </c>
      <c r="U963" s="147"/>
      <c r="V963" s="77"/>
      <c r="W963" s="60"/>
      <c r="X963" s="60"/>
      <c r="Y963" s="60"/>
      <c r="Z963" s="60"/>
      <c r="AA963" s="78">
        <f t="shared" si="87"/>
        <v>0</v>
      </c>
      <c r="AB963" s="147"/>
      <c r="AC963" s="77"/>
      <c r="AD963" s="60"/>
      <c r="AE963" s="60"/>
      <c r="AF963" s="60"/>
      <c r="AG963" s="60"/>
      <c r="AH963" s="78">
        <f t="shared" si="88"/>
        <v>0</v>
      </c>
      <c r="AI963" s="147"/>
      <c r="AJ963" s="77"/>
      <c r="AK963" s="60"/>
      <c r="AL963" s="60"/>
      <c r="AM963" s="60"/>
      <c r="AN963" s="60"/>
      <c r="AO963" s="78">
        <f t="shared" si="89"/>
        <v>0</v>
      </c>
    </row>
    <row r="964" spans="1:41" x14ac:dyDescent="0.25">
      <c r="A964" s="70"/>
      <c r="B964" s="58"/>
      <c r="C964" s="58"/>
      <c r="D964" s="58"/>
      <c r="E964" s="58"/>
      <c r="F964" s="72">
        <f t="shared" si="84"/>
        <v>0</v>
      </c>
      <c r="G964" s="151"/>
      <c r="H964" s="77"/>
      <c r="I964" s="60"/>
      <c r="J964" s="60"/>
      <c r="K964" s="60"/>
      <c r="L964" s="60"/>
      <c r="M964" s="78">
        <f t="shared" si="85"/>
        <v>0</v>
      </c>
      <c r="N964" s="147"/>
      <c r="O964" s="77"/>
      <c r="P964" s="60"/>
      <c r="Q964" s="60"/>
      <c r="R964" s="60"/>
      <c r="S964" s="60"/>
      <c r="T964" s="78">
        <f t="shared" si="86"/>
        <v>0</v>
      </c>
      <c r="U964" s="147"/>
      <c r="V964" s="77"/>
      <c r="W964" s="60"/>
      <c r="X964" s="60"/>
      <c r="Y964" s="60"/>
      <c r="Z964" s="60"/>
      <c r="AA964" s="78">
        <f t="shared" si="87"/>
        <v>0</v>
      </c>
      <c r="AB964" s="147"/>
      <c r="AC964" s="77"/>
      <c r="AD964" s="60"/>
      <c r="AE964" s="60"/>
      <c r="AF964" s="60"/>
      <c r="AG964" s="60"/>
      <c r="AH964" s="78">
        <f t="shared" si="88"/>
        <v>0</v>
      </c>
      <c r="AI964" s="147"/>
      <c r="AJ964" s="77"/>
      <c r="AK964" s="60"/>
      <c r="AL964" s="60"/>
      <c r="AM964" s="60"/>
      <c r="AN964" s="60"/>
      <c r="AO964" s="78">
        <f t="shared" si="89"/>
        <v>0</v>
      </c>
    </row>
    <row r="965" spans="1:41" x14ac:dyDescent="0.25">
      <c r="A965" s="70"/>
      <c r="B965" s="58"/>
      <c r="C965" s="58"/>
      <c r="D965" s="58"/>
      <c r="E965" s="58"/>
      <c r="F965" s="72">
        <f t="shared" si="84"/>
        <v>0</v>
      </c>
      <c r="G965" s="151"/>
      <c r="H965" s="77"/>
      <c r="I965" s="60"/>
      <c r="J965" s="60"/>
      <c r="K965" s="60"/>
      <c r="L965" s="60"/>
      <c r="M965" s="78">
        <f t="shared" si="85"/>
        <v>0</v>
      </c>
      <c r="N965" s="147"/>
      <c r="O965" s="77"/>
      <c r="P965" s="60"/>
      <c r="Q965" s="60"/>
      <c r="R965" s="60"/>
      <c r="S965" s="60"/>
      <c r="T965" s="78">
        <f t="shared" si="86"/>
        <v>0</v>
      </c>
      <c r="U965" s="147"/>
      <c r="V965" s="77"/>
      <c r="W965" s="60"/>
      <c r="X965" s="60"/>
      <c r="Y965" s="60"/>
      <c r="Z965" s="60"/>
      <c r="AA965" s="78">
        <f t="shared" si="87"/>
        <v>0</v>
      </c>
      <c r="AB965" s="147"/>
      <c r="AC965" s="77"/>
      <c r="AD965" s="60"/>
      <c r="AE965" s="60"/>
      <c r="AF965" s="60"/>
      <c r="AG965" s="60"/>
      <c r="AH965" s="78">
        <f t="shared" si="88"/>
        <v>0</v>
      </c>
      <c r="AI965" s="147"/>
      <c r="AJ965" s="77"/>
      <c r="AK965" s="60"/>
      <c r="AL965" s="60"/>
      <c r="AM965" s="60"/>
      <c r="AN965" s="60"/>
      <c r="AO965" s="78">
        <f t="shared" si="89"/>
        <v>0</v>
      </c>
    </row>
    <row r="966" spans="1:41" x14ac:dyDescent="0.25">
      <c r="A966" s="70"/>
      <c r="B966" s="58"/>
      <c r="C966" s="58"/>
      <c r="D966" s="58"/>
      <c r="E966" s="58"/>
      <c r="F966" s="72">
        <f t="shared" si="84"/>
        <v>0</v>
      </c>
      <c r="G966" s="151"/>
      <c r="H966" s="77"/>
      <c r="I966" s="60"/>
      <c r="J966" s="60"/>
      <c r="K966" s="60"/>
      <c r="L966" s="60"/>
      <c r="M966" s="78">
        <f t="shared" si="85"/>
        <v>0</v>
      </c>
      <c r="N966" s="147"/>
      <c r="O966" s="77"/>
      <c r="P966" s="60"/>
      <c r="Q966" s="60"/>
      <c r="R966" s="60"/>
      <c r="S966" s="60"/>
      <c r="T966" s="78">
        <f t="shared" si="86"/>
        <v>0</v>
      </c>
      <c r="U966" s="147"/>
      <c r="V966" s="77"/>
      <c r="W966" s="60"/>
      <c r="X966" s="60"/>
      <c r="Y966" s="60"/>
      <c r="Z966" s="60"/>
      <c r="AA966" s="78">
        <f t="shared" si="87"/>
        <v>0</v>
      </c>
      <c r="AB966" s="147"/>
      <c r="AC966" s="77"/>
      <c r="AD966" s="60"/>
      <c r="AE966" s="60"/>
      <c r="AF966" s="60"/>
      <c r="AG966" s="60"/>
      <c r="AH966" s="78">
        <f t="shared" si="88"/>
        <v>0</v>
      </c>
      <c r="AI966" s="147"/>
      <c r="AJ966" s="77"/>
      <c r="AK966" s="60"/>
      <c r="AL966" s="60"/>
      <c r="AM966" s="60"/>
      <c r="AN966" s="60"/>
      <c r="AO966" s="78">
        <f t="shared" si="89"/>
        <v>0</v>
      </c>
    </row>
    <row r="967" spans="1:41" x14ac:dyDescent="0.25">
      <c r="A967" s="70"/>
      <c r="B967" s="58"/>
      <c r="C967" s="58"/>
      <c r="D967" s="58"/>
      <c r="E967" s="58"/>
      <c r="F967" s="72">
        <f t="shared" si="84"/>
        <v>0</v>
      </c>
      <c r="G967" s="151"/>
      <c r="H967" s="77"/>
      <c r="I967" s="60"/>
      <c r="J967" s="60"/>
      <c r="K967" s="60"/>
      <c r="L967" s="60"/>
      <c r="M967" s="78">
        <f t="shared" si="85"/>
        <v>0</v>
      </c>
      <c r="N967" s="147"/>
      <c r="O967" s="77"/>
      <c r="P967" s="60"/>
      <c r="Q967" s="60"/>
      <c r="R967" s="60"/>
      <c r="S967" s="60"/>
      <c r="T967" s="78">
        <f t="shared" si="86"/>
        <v>0</v>
      </c>
      <c r="U967" s="147"/>
      <c r="V967" s="77"/>
      <c r="W967" s="60"/>
      <c r="X967" s="60"/>
      <c r="Y967" s="60"/>
      <c r="Z967" s="60"/>
      <c r="AA967" s="78">
        <f t="shared" si="87"/>
        <v>0</v>
      </c>
      <c r="AB967" s="147"/>
      <c r="AC967" s="77"/>
      <c r="AD967" s="60"/>
      <c r="AE967" s="60"/>
      <c r="AF967" s="60"/>
      <c r="AG967" s="60"/>
      <c r="AH967" s="78">
        <f t="shared" si="88"/>
        <v>0</v>
      </c>
      <c r="AI967" s="147"/>
      <c r="AJ967" s="77"/>
      <c r="AK967" s="60"/>
      <c r="AL967" s="60"/>
      <c r="AM967" s="60"/>
      <c r="AN967" s="60"/>
      <c r="AO967" s="78">
        <f t="shared" si="89"/>
        <v>0</v>
      </c>
    </row>
    <row r="968" spans="1:41" x14ac:dyDescent="0.25">
      <c r="A968" s="70"/>
      <c r="B968" s="58"/>
      <c r="C968" s="58"/>
      <c r="D968" s="58"/>
      <c r="E968" s="58"/>
      <c r="F968" s="72">
        <f t="shared" si="84"/>
        <v>0</v>
      </c>
      <c r="G968" s="151"/>
      <c r="H968" s="77"/>
      <c r="I968" s="60"/>
      <c r="J968" s="60"/>
      <c r="K968" s="60"/>
      <c r="L968" s="60"/>
      <c r="M968" s="78">
        <f t="shared" si="85"/>
        <v>0</v>
      </c>
      <c r="N968" s="147"/>
      <c r="O968" s="77"/>
      <c r="P968" s="60"/>
      <c r="Q968" s="60"/>
      <c r="R968" s="60"/>
      <c r="S968" s="60"/>
      <c r="T968" s="78">
        <f t="shared" si="86"/>
        <v>0</v>
      </c>
      <c r="U968" s="147"/>
      <c r="V968" s="77"/>
      <c r="W968" s="60"/>
      <c r="X968" s="60"/>
      <c r="Y968" s="60"/>
      <c r="Z968" s="60"/>
      <c r="AA968" s="78">
        <f t="shared" si="87"/>
        <v>0</v>
      </c>
      <c r="AB968" s="147"/>
      <c r="AC968" s="77"/>
      <c r="AD968" s="60"/>
      <c r="AE968" s="60"/>
      <c r="AF968" s="60"/>
      <c r="AG968" s="60"/>
      <c r="AH968" s="78">
        <f t="shared" si="88"/>
        <v>0</v>
      </c>
      <c r="AI968" s="147"/>
      <c r="AJ968" s="77"/>
      <c r="AK968" s="60"/>
      <c r="AL968" s="60"/>
      <c r="AM968" s="60"/>
      <c r="AN968" s="60"/>
      <c r="AO968" s="78">
        <f t="shared" si="89"/>
        <v>0</v>
      </c>
    </row>
    <row r="969" spans="1:41" x14ac:dyDescent="0.25">
      <c r="A969" s="70"/>
      <c r="B969" s="58"/>
      <c r="C969" s="58"/>
      <c r="D969" s="58"/>
      <c r="E969" s="58"/>
      <c r="F969" s="72">
        <f t="shared" si="84"/>
        <v>0</v>
      </c>
      <c r="G969" s="151"/>
      <c r="H969" s="77"/>
      <c r="I969" s="60"/>
      <c r="J969" s="60"/>
      <c r="K969" s="60"/>
      <c r="L969" s="60"/>
      <c r="M969" s="78">
        <f t="shared" si="85"/>
        <v>0</v>
      </c>
      <c r="N969" s="147"/>
      <c r="O969" s="77"/>
      <c r="P969" s="60"/>
      <c r="Q969" s="60"/>
      <c r="R969" s="60"/>
      <c r="S969" s="60"/>
      <c r="T969" s="78">
        <f t="shared" si="86"/>
        <v>0</v>
      </c>
      <c r="U969" s="147"/>
      <c r="V969" s="77"/>
      <c r="W969" s="60"/>
      <c r="X969" s="60"/>
      <c r="Y969" s="60"/>
      <c r="Z969" s="60"/>
      <c r="AA969" s="78">
        <f t="shared" si="87"/>
        <v>0</v>
      </c>
      <c r="AB969" s="147"/>
      <c r="AC969" s="77"/>
      <c r="AD969" s="60"/>
      <c r="AE969" s="60"/>
      <c r="AF969" s="60"/>
      <c r="AG969" s="60"/>
      <c r="AH969" s="78">
        <f t="shared" si="88"/>
        <v>0</v>
      </c>
      <c r="AI969" s="147"/>
      <c r="AJ969" s="77"/>
      <c r="AK969" s="60"/>
      <c r="AL969" s="60"/>
      <c r="AM969" s="60"/>
      <c r="AN969" s="60"/>
      <c r="AO969" s="78">
        <f t="shared" si="89"/>
        <v>0</v>
      </c>
    </row>
    <row r="970" spans="1:41" x14ac:dyDescent="0.25">
      <c r="A970" s="70"/>
      <c r="B970" s="58"/>
      <c r="C970" s="58"/>
      <c r="D970" s="58"/>
      <c r="E970" s="58"/>
      <c r="F970" s="72">
        <f t="shared" si="84"/>
        <v>0</v>
      </c>
      <c r="G970" s="151"/>
      <c r="H970" s="77"/>
      <c r="I970" s="60"/>
      <c r="J970" s="60"/>
      <c r="K970" s="60"/>
      <c r="L970" s="60"/>
      <c r="M970" s="78">
        <f t="shared" si="85"/>
        <v>0</v>
      </c>
      <c r="N970" s="147"/>
      <c r="O970" s="77"/>
      <c r="P970" s="60"/>
      <c r="Q970" s="60"/>
      <c r="R970" s="60"/>
      <c r="S970" s="60"/>
      <c r="T970" s="78">
        <f t="shared" si="86"/>
        <v>0</v>
      </c>
      <c r="U970" s="147"/>
      <c r="V970" s="77"/>
      <c r="W970" s="60"/>
      <c r="X970" s="60"/>
      <c r="Y970" s="60"/>
      <c r="Z970" s="60"/>
      <c r="AA970" s="78">
        <f t="shared" si="87"/>
        <v>0</v>
      </c>
      <c r="AB970" s="147"/>
      <c r="AC970" s="77"/>
      <c r="AD970" s="60"/>
      <c r="AE970" s="60"/>
      <c r="AF970" s="60"/>
      <c r="AG970" s="60"/>
      <c r="AH970" s="78">
        <f t="shared" si="88"/>
        <v>0</v>
      </c>
      <c r="AI970" s="147"/>
      <c r="AJ970" s="77"/>
      <c r="AK970" s="60"/>
      <c r="AL970" s="60"/>
      <c r="AM970" s="60"/>
      <c r="AN970" s="60"/>
      <c r="AO970" s="78">
        <f t="shared" si="89"/>
        <v>0</v>
      </c>
    </row>
    <row r="971" spans="1:41" x14ac:dyDescent="0.25">
      <c r="A971" s="70"/>
      <c r="B971" s="58"/>
      <c r="C971" s="58"/>
      <c r="D971" s="58"/>
      <c r="E971" s="58"/>
      <c r="F971" s="72">
        <f t="shared" si="84"/>
        <v>0</v>
      </c>
      <c r="G971" s="151"/>
      <c r="H971" s="77"/>
      <c r="I971" s="60"/>
      <c r="J971" s="60"/>
      <c r="K971" s="60"/>
      <c r="L971" s="60"/>
      <c r="M971" s="78">
        <f t="shared" si="85"/>
        <v>0</v>
      </c>
      <c r="N971" s="147"/>
      <c r="O971" s="77"/>
      <c r="P971" s="60"/>
      <c r="Q971" s="60"/>
      <c r="R971" s="60"/>
      <c r="S971" s="60"/>
      <c r="T971" s="78">
        <f t="shared" si="86"/>
        <v>0</v>
      </c>
      <c r="U971" s="147"/>
      <c r="V971" s="77"/>
      <c r="W971" s="60"/>
      <c r="X971" s="60"/>
      <c r="Y971" s="60"/>
      <c r="Z971" s="60"/>
      <c r="AA971" s="78">
        <f t="shared" si="87"/>
        <v>0</v>
      </c>
      <c r="AB971" s="147"/>
      <c r="AC971" s="77"/>
      <c r="AD971" s="60"/>
      <c r="AE971" s="60"/>
      <c r="AF971" s="60"/>
      <c r="AG971" s="60"/>
      <c r="AH971" s="78">
        <f t="shared" si="88"/>
        <v>0</v>
      </c>
      <c r="AI971" s="147"/>
      <c r="AJ971" s="77"/>
      <c r="AK971" s="60"/>
      <c r="AL971" s="60"/>
      <c r="AM971" s="60"/>
      <c r="AN971" s="60"/>
      <c r="AO971" s="78">
        <f t="shared" si="89"/>
        <v>0</v>
      </c>
    </row>
    <row r="972" spans="1:41" x14ac:dyDescent="0.25">
      <c r="A972" s="70"/>
      <c r="B972" s="58"/>
      <c r="C972" s="58"/>
      <c r="D972" s="58"/>
      <c r="E972" s="58"/>
      <c r="F972" s="72">
        <f t="shared" si="84"/>
        <v>0</v>
      </c>
      <c r="G972" s="151"/>
      <c r="H972" s="77"/>
      <c r="I972" s="60"/>
      <c r="J972" s="60"/>
      <c r="K972" s="60"/>
      <c r="L972" s="60"/>
      <c r="M972" s="78">
        <f t="shared" si="85"/>
        <v>0</v>
      </c>
      <c r="N972" s="147"/>
      <c r="O972" s="77"/>
      <c r="P972" s="60"/>
      <c r="Q972" s="60"/>
      <c r="R972" s="60"/>
      <c r="S972" s="60"/>
      <c r="T972" s="78">
        <f t="shared" si="86"/>
        <v>0</v>
      </c>
      <c r="U972" s="147"/>
      <c r="V972" s="77"/>
      <c r="W972" s="60"/>
      <c r="X972" s="60"/>
      <c r="Y972" s="60"/>
      <c r="Z972" s="60"/>
      <c r="AA972" s="78">
        <f t="shared" si="87"/>
        <v>0</v>
      </c>
      <c r="AB972" s="147"/>
      <c r="AC972" s="77"/>
      <c r="AD972" s="60"/>
      <c r="AE972" s="60"/>
      <c r="AF972" s="60"/>
      <c r="AG972" s="60"/>
      <c r="AH972" s="78">
        <f t="shared" si="88"/>
        <v>0</v>
      </c>
      <c r="AI972" s="147"/>
      <c r="AJ972" s="77"/>
      <c r="AK972" s="60"/>
      <c r="AL972" s="60"/>
      <c r="AM972" s="60"/>
      <c r="AN972" s="60"/>
      <c r="AO972" s="78">
        <f t="shared" si="89"/>
        <v>0</v>
      </c>
    </row>
    <row r="973" spans="1:41" x14ac:dyDescent="0.25">
      <c r="A973" s="70"/>
      <c r="B973" s="58"/>
      <c r="C973" s="58"/>
      <c r="D973" s="58"/>
      <c r="E973" s="58"/>
      <c r="F973" s="72">
        <f t="shared" ref="F973:F1000" si="90">SUM(D973:E973)</f>
        <v>0</v>
      </c>
      <c r="G973" s="151"/>
      <c r="H973" s="77"/>
      <c r="I973" s="60"/>
      <c r="J973" s="60"/>
      <c r="K973" s="60"/>
      <c r="L973" s="60"/>
      <c r="M973" s="78">
        <f t="shared" ref="M973:M1000" si="91">SUM(K973:L973)</f>
        <v>0</v>
      </c>
      <c r="N973" s="147"/>
      <c r="O973" s="77"/>
      <c r="P973" s="60"/>
      <c r="Q973" s="60"/>
      <c r="R973" s="60"/>
      <c r="S973" s="60"/>
      <c r="T973" s="78">
        <f t="shared" ref="T973:T1000" si="92">SUM(R973:S973)</f>
        <v>0</v>
      </c>
      <c r="U973" s="147"/>
      <c r="V973" s="77"/>
      <c r="W973" s="60"/>
      <c r="X973" s="60"/>
      <c r="Y973" s="60"/>
      <c r="Z973" s="60"/>
      <c r="AA973" s="78">
        <f t="shared" ref="AA973:AA1000" si="93">SUM(Y973:Z973)</f>
        <v>0</v>
      </c>
      <c r="AB973" s="147"/>
      <c r="AC973" s="77"/>
      <c r="AD973" s="60"/>
      <c r="AE973" s="60"/>
      <c r="AF973" s="60"/>
      <c r="AG973" s="60"/>
      <c r="AH973" s="78">
        <f t="shared" ref="AH973:AH1000" si="94">SUM(AF973:AG973)</f>
        <v>0</v>
      </c>
      <c r="AI973" s="147"/>
      <c r="AJ973" s="77"/>
      <c r="AK973" s="60"/>
      <c r="AL973" s="60"/>
      <c r="AM973" s="60"/>
      <c r="AN973" s="60"/>
      <c r="AO973" s="78">
        <f t="shared" ref="AO973:AO1000" si="95">SUM(AM973:AN973)</f>
        <v>0</v>
      </c>
    </row>
    <row r="974" spans="1:41" x14ac:dyDescent="0.25">
      <c r="A974" s="70"/>
      <c r="B974" s="58"/>
      <c r="C974" s="58"/>
      <c r="D974" s="58"/>
      <c r="E974" s="58"/>
      <c r="F974" s="72">
        <f t="shared" si="90"/>
        <v>0</v>
      </c>
      <c r="G974" s="151"/>
      <c r="H974" s="77"/>
      <c r="I974" s="60"/>
      <c r="J974" s="60"/>
      <c r="K974" s="60"/>
      <c r="L974" s="60"/>
      <c r="M974" s="78">
        <f t="shared" si="91"/>
        <v>0</v>
      </c>
      <c r="N974" s="147"/>
      <c r="O974" s="77"/>
      <c r="P974" s="60"/>
      <c r="Q974" s="60"/>
      <c r="R974" s="60"/>
      <c r="S974" s="60"/>
      <c r="T974" s="78">
        <f t="shared" si="92"/>
        <v>0</v>
      </c>
      <c r="U974" s="147"/>
      <c r="V974" s="77"/>
      <c r="W974" s="60"/>
      <c r="X974" s="60"/>
      <c r="Y974" s="60"/>
      <c r="Z974" s="60"/>
      <c r="AA974" s="78">
        <f t="shared" si="93"/>
        <v>0</v>
      </c>
      <c r="AB974" s="147"/>
      <c r="AC974" s="77"/>
      <c r="AD974" s="60"/>
      <c r="AE974" s="60"/>
      <c r="AF974" s="60"/>
      <c r="AG974" s="60"/>
      <c r="AH974" s="78">
        <f t="shared" si="94"/>
        <v>0</v>
      </c>
      <c r="AI974" s="147"/>
      <c r="AJ974" s="77"/>
      <c r="AK974" s="60"/>
      <c r="AL974" s="60"/>
      <c r="AM974" s="60"/>
      <c r="AN974" s="60"/>
      <c r="AO974" s="78">
        <f t="shared" si="95"/>
        <v>0</v>
      </c>
    </row>
    <row r="975" spans="1:41" x14ac:dyDescent="0.25">
      <c r="A975" s="70"/>
      <c r="B975" s="58"/>
      <c r="C975" s="58"/>
      <c r="D975" s="58"/>
      <c r="E975" s="58"/>
      <c r="F975" s="72">
        <f t="shared" si="90"/>
        <v>0</v>
      </c>
      <c r="G975" s="151"/>
      <c r="H975" s="77"/>
      <c r="I975" s="60"/>
      <c r="J975" s="60"/>
      <c r="K975" s="60"/>
      <c r="L975" s="60"/>
      <c r="M975" s="78">
        <f t="shared" si="91"/>
        <v>0</v>
      </c>
      <c r="N975" s="147"/>
      <c r="O975" s="77"/>
      <c r="P975" s="60"/>
      <c r="Q975" s="60"/>
      <c r="R975" s="60"/>
      <c r="S975" s="60"/>
      <c r="T975" s="78">
        <f t="shared" si="92"/>
        <v>0</v>
      </c>
      <c r="U975" s="147"/>
      <c r="V975" s="77"/>
      <c r="W975" s="60"/>
      <c r="X975" s="60"/>
      <c r="Y975" s="60"/>
      <c r="Z975" s="60"/>
      <c r="AA975" s="78">
        <f t="shared" si="93"/>
        <v>0</v>
      </c>
      <c r="AB975" s="147"/>
      <c r="AC975" s="77"/>
      <c r="AD975" s="60"/>
      <c r="AE975" s="60"/>
      <c r="AF975" s="60"/>
      <c r="AG975" s="60"/>
      <c r="AH975" s="78">
        <f t="shared" si="94"/>
        <v>0</v>
      </c>
      <c r="AI975" s="147"/>
      <c r="AJ975" s="77"/>
      <c r="AK975" s="60"/>
      <c r="AL975" s="60"/>
      <c r="AM975" s="60"/>
      <c r="AN975" s="60"/>
      <c r="AO975" s="78">
        <f t="shared" si="95"/>
        <v>0</v>
      </c>
    </row>
    <row r="976" spans="1:41" x14ac:dyDescent="0.25">
      <c r="A976" s="70"/>
      <c r="B976" s="58"/>
      <c r="C976" s="58"/>
      <c r="D976" s="58"/>
      <c r="E976" s="58"/>
      <c r="F976" s="72">
        <f t="shared" si="90"/>
        <v>0</v>
      </c>
      <c r="G976" s="151"/>
      <c r="H976" s="77"/>
      <c r="I976" s="60"/>
      <c r="J976" s="60"/>
      <c r="K976" s="60"/>
      <c r="L976" s="60"/>
      <c r="M976" s="78">
        <f t="shared" si="91"/>
        <v>0</v>
      </c>
      <c r="N976" s="147"/>
      <c r="O976" s="77"/>
      <c r="P976" s="60"/>
      <c r="Q976" s="60"/>
      <c r="R976" s="60"/>
      <c r="S976" s="60"/>
      <c r="T976" s="78">
        <f t="shared" si="92"/>
        <v>0</v>
      </c>
      <c r="U976" s="147"/>
      <c r="V976" s="77"/>
      <c r="W976" s="60"/>
      <c r="X976" s="60"/>
      <c r="Y976" s="60"/>
      <c r="Z976" s="60"/>
      <c r="AA976" s="78">
        <f t="shared" si="93"/>
        <v>0</v>
      </c>
      <c r="AB976" s="147"/>
      <c r="AC976" s="77"/>
      <c r="AD976" s="60"/>
      <c r="AE976" s="60"/>
      <c r="AF976" s="60"/>
      <c r="AG976" s="60"/>
      <c r="AH976" s="78">
        <f t="shared" si="94"/>
        <v>0</v>
      </c>
      <c r="AI976" s="147"/>
      <c r="AJ976" s="77"/>
      <c r="AK976" s="60"/>
      <c r="AL976" s="60"/>
      <c r="AM976" s="60"/>
      <c r="AN976" s="60"/>
      <c r="AO976" s="78">
        <f t="shared" si="95"/>
        <v>0</v>
      </c>
    </row>
    <row r="977" spans="1:41" x14ac:dyDescent="0.25">
      <c r="A977" s="70"/>
      <c r="B977" s="58"/>
      <c r="C977" s="58"/>
      <c r="D977" s="58"/>
      <c r="E977" s="58"/>
      <c r="F977" s="72">
        <f t="shared" si="90"/>
        <v>0</v>
      </c>
      <c r="G977" s="151"/>
      <c r="H977" s="77"/>
      <c r="I977" s="60"/>
      <c r="J977" s="60"/>
      <c r="K977" s="60"/>
      <c r="L977" s="60"/>
      <c r="M977" s="78">
        <f t="shared" si="91"/>
        <v>0</v>
      </c>
      <c r="N977" s="147"/>
      <c r="O977" s="77"/>
      <c r="P977" s="60"/>
      <c r="Q977" s="60"/>
      <c r="R977" s="60"/>
      <c r="S977" s="60"/>
      <c r="T977" s="78">
        <f t="shared" si="92"/>
        <v>0</v>
      </c>
      <c r="U977" s="147"/>
      <c r="V977" s="77"/>
      <c r="W977" s="60"/>
      <c r="X977" s="60"/>
      <c r="Y977" s="60"/>
      <c r="Z977" s="60"/>
      <c r="AA977" s="78">
        <f t="shared" si="93"/>
        <v>0</v>
      </c>
      <c r="AB977" s="147"/>
      <c r="AC977" s="77"/>
      <c r="AD977" s="60"/>
      <c r="AE977" s="60"/>
      <c r="AF977" s="60"/>
      <c r="AG977" s="60"/>
      <c r="AH977" s="78">
        <f t="shared" si="94"/>
        <v>0</v>
      </c>
      <c r="AI977" s="147"/>
      <c r="AJ977" s="77"/>
      <c r="AK977" s="60"/>
      <c r="AL977" s="60"/>
      <c r="AM977" s="60"/>
      <c r="AN977" s="60"/>
      <c r="AO977" s="78">
        <f t="shared" si="95"/>
        <v>0</v>
      </c>
    </row>
    <row r="978" spans="1:41" x14ac:dyDescent="0.25">
      <c r="A978" s="70"/>
      <c r="B978" s="58"/>
      <c r="C978" s="58"/>
      <c r="D978" s="58"/>
      <c r="E978" s="58"/>
      <c r="F978" s="72">
        <f t="shared" si="90"/>
        <v>0</v>
      </c>
      <c r="G978" s="151"/>
      <c r="H978" s="77"/>
      <c r="I978" s="60"/>
      <c r="J978" s="60"/>
      <c r="K978" s="60"/>
      <c r="L978" s="60"/>
      <c r="M978" s="78">
        <f t="shared" si="91"/>
        <v>0</v>
      </c>
      <c r="N978" s="147"/>
      <c r="O978" s="77"/>
      <c r="P978" s="60"/>
      <c r="Q978" s="60"/>
      <c r="R978" s="60"/>
      <c r="S978" s="60"/>
      <c r="T978" s="78">
        <f t="shared" si="92"/>
        <v>0</v>
      </c>
      <c r="U978" s="147"/>
      <c r="V978" s="77"/>
      <c r="W978" s="60"/>
      <c r="X978" s="60"/>
      <c r="Y978" s="60"/>
      <c r="Z978" s="60"/>
      <c r="AA978" s="78">
        <f t="shared" si="93"/>
        <v>0</v>
      </c>
      <c r="AB978" s="147"/>
      <c r="AC978" s="77"/>
      <c r="AD978" s="60"/>
      <c r="AE978" s="60"/>
      <c r="AF978" s="60"/>
      <c r="AG978" s="60"/>
      <c r="AH978" s="78">
        <f t="shared" si="94"/>
        <v>0</v>
      </c>
      <c r="AI978" s="147"/>
      <c r="AJ978" s="77"/>
      <c r="AK978" s="60"/>
      <c r="AL978" s="60"/>
      <c r="AM978" s="60"/>
      <c r="AN978" s="60"/>
      <c r="AO978" s="78">
        <f t="shared" si="95"/>
        <v>0</v>
      </c>
    </row>
    <row r="979" spans="1:41" x14ac:dyDescent="0.25">
      <c r="A979" s="70"/>
      <c r="B979" s="58"/>
      <c r="C979" s="58"/>
      <c r="D979" s="58"/>
      <c r="E979" s="58"/>
      <c r="F979" s="72">
        <f t="shared" si="90"/>
        <v>0</v>
      </c>
      <c r="G979" s="151"/>
      <c r="H979" s="77"/>
      <c r="I979" s="60"/>
      <c r="J979" s="60"/>
      <c r="K979" s="60"/>
      <c r="L979" s="60"/>
      <c r="M979" s="78">
        <f t="shared" si="91"/>
        <v>0</v>
      </c>
      <c r="N979" s="147"/>
      <c r="O979" s="77"/>
      <c r="P979" s="60"/>
      <c r="Q979" s="60"/>
      <c r="R979" s="60"/>
      <c r="S979" s="60"/>
      <c r="T979" s="78">
        <f t="shared" si="92"/>
        <v>0</v>
      </c>
      <c r="U979" s="147"/>
      <c r="V979" s="77"/>
      <c r="W979" s="60"/>
      <c r="X979" s="60"/>
      <c r="Y979" s="60"/>
      <c r="Z979" s="60"/>
      <c r="AA979" s="78">
        <f t="shared" si="93"/>
        <v>0</v>
      </c>
      <c r="AB979" s="147"/>
      <c r="AC979" s="77"/>
      <c r="AD979" s="60"/>
      <c r="AE979" s="60"/>
      <c r="AF979" s="60"/>
      <c r="AG979" s="60"/>
      <c r="AH979" s="78">
        <f t="shared" si="94"/>
        <v>0</v>
      </c>
      <c r="AI979" s="147"/>
      <c r="AJ979" s="77"/>
      <c r="AK979" s="60"/>
      <c r="AL979" s="60"/>
      <c r="AM979" s="60"/>
      <c r="AN979" s="60"/>
      <c r="AO979" s="78">
        <f t="shared" si="95"/>
        <v>0</v>
      </c>
    </row>
    <row r="980" spans="1:41" x14ac:dyDescent="0.25">
      <c r="A980" s="70"/>
      <c r="B980" s="58"/>
      <c r="C980" s="58"/>
      <c r="D980" s="58"/>
      <c r="E980" s="58"/>
      <c r="F980" s="72">
        <f t="shared" si="90"/>
        <v>0</v>
      </c>
      <c r="G980" s="151"/>
      <c r="H980" s="77"/>
      <c r="I980" s="60"/>
      <c r="J980" s="60"/>
      <c r="K980" s="60"/>
      <c r="L980" s="60"/>
      <c r="M980" s="78">
        <f t="shared" si="91"/>
        <v>0</v>
      </c>
      <c r="N980" s="147"/>
      <c r="O980" s="77"/>
      <c r="P980" s="60"/>
      <c r="Q980" s="60"/>
      <c r="R980" s="60"/>
      <c r="S980" s="60"/>
      <c r="T980" s="78">
        <f t="shared" si="92"/>
        <v>0</v>
      </c>
      <c r="U980" s="147"/>
      <c r="V980" s="77"/>
      <c r="W980" s="60"/>
      <c r="X980" s="60"/>
      <c r="Y980" s="60"/>
      <c r="Z980" s="60"/>
      <c r="AA980" s="78">
        <f t="shared" si="93"/>
        <v>0</v>
      </c>
      <c r="AB980" s="147"/>
      <c r="AC980" s="77"/>
      <c r="AD980" s="60"/>
      <c r="AE980" s="60"/>
      <c r="AF980" s="60"/>
      <c r="AG980" s="60"/>
      <c r="AH980" s="78">
        <f t="shared" si="94"/>
        <v>0</v>
      </c>
      <c r="AI980" s="147"/>
      <c r="AJ980" s="77"/>
      <c r="AK980" s="60"/>
      <c r="AL980" s="60"/>
      <c r="AM980" s="60"/>
      <c r="AN980" s="60"/>
      <c r="AO980" s="78">
        <f t="shared" si="95"/>
        <v>0</v>
      </c>
    </row>
    <row r="981" spans="1:41" x14ac:dyDescent="0.25">
      <c r="A981" s="70"/>
      <c r="B981" s="58"/>
      <c r="C981" s="58"/>
      <c r="D981" s="58"/>
      <c r="E981" s="58"/>
      <c r="F981" s="72">
        <f t="shared" si="90"/>
        <v>0</v>
      </c>
      <c r="G981" s="151"/>
      <c r="H981" s="77"/>
      <c r="I981" s="60"/>
      <c r="J981" s="60"/>
      <c r="K981" s="60"/>
      <c r="L981" s="60"/>
      <c r="M981" s="78">
        <f t="shared" si="91"/>
        <v>0</v>
      </c>
      <c r="N981" s="147"/>
      <c r="O981" s="77"/>
      <c r="P981" s="60"/>
      <c r="Q981" s="60"/>
      <c r="R981" s="60"/>
      <c r="S981" s="60"/>
      <c r="T981" s="78">
        <f t="shared" si="92"/>
        <v>0</v>
      </c>
      <c r="U981" s="147"/>
      <c r="V981" s="77"/>
      <c r="W981" s="60"/>
      <c r="X981" s="60"/>
      <c r="Y981" s="60"/>
      <c r="Z981" s="60"/>
      <c r="AA981" s="78">
        <f t="shared" si="93"/>
        <v>0</v>
      </c>
      <c r="AB981" s="147"/>
      <c r="AC981" s="77"/>
      <c r="AD981" s="60"/>
      <c r="AE981" s="60"/>
      <c r="AF981" s="60"/>
      <c r="AG981" s="60"/>
      <c r="AH981" s="78">
        <f t="shared" si="94"/>
        <v>0</v>
      </c>
      <c r="AI981" s="147"/>
      <c r="AJ981" s="77"/>
      <c r="AK981" s="60"/>
      <c r="AL981" s="60"/>
      <c r="AM981" s="60"/>
      <c r="AN981" s="60"/>
      <c r="AO981" s="78">
        <f t="shared" si="95"/>
        <v>0</v>
      </c>
    </row>
    <row r="982" spans="1:41" x14ac:dyDescent="0.25">
      <c r="A982" s="70"/>
      <c r="B982" s="58"/>
      <c r="C982" s="58"/>
      <c r="D982" s="58"/>
      <c r="E982" s="58"/>
      <c r="F982" s="72">
        <f t="shared" si="90"/>
        <v>0</v>
      </c>
      <c r="G982" s="151"/>
      <c r="H982" s="77"/>
      <c r="I982" s="60"/>
      <c r="J982" s="60"/>
      <c r="K982" s="60"/>
      <c r="L982" s="60"/>
      <c r="M982" s="78">
        <f t="shared" si="91"/>
        <v>0</v>
      </c>
      <c r="N982" s="147"/>
      <c r="O982" s="77"/>
      <c r="P982" s="60"/>
      <c r="Q982" s="60"/>
      <c r="R982" s="60"/>
      <c r="S982" s="60"/>
      <c r="T982" s="78">
        <f t="shared" si="92"/>
        <v>0</v>
      </c>
      <c r="U982" s="147"/>
      <c r="V982" s="77"/>
      <c r="W982" s="60"/>
      <c r="X982" s="60"/>
      <c r="Y982" s="60"/>
      <c r="Z982" s="60"/>
      <c r="AA982" s="78">
        <f t="shared" si="93"/>
        <v>0</v>
      </c>
      <c r="AB982" s="147"/>
      <c r="AC982" s="77"/>
      <c r="AD982" s="60"/>
      <c r="AE982" s="60"/>
      <c r="AF982" s="60"/>
      <c r="AG982" s="60"/>
      <c r="AH982" s="78">
        <f t="shared" si="94"/>
        <v>0</v>
      </c>
      <c r="AI982" s="147"/>
      <c r="AJ982" s="77"/>
      <c r="AK982" s="60"/>
      <c r="AL982" s="60"/>
      <c r="AM982" s="60"/>
      <c r="AN982" s="60"/>
      <c r="AO982" s="78">
        <f t="shared" si="95"/>
        <v>0</v>
      </c>
    </row>
    <row r="983" spans="1:41" x14ac:dyDescent="0.25">
      <c r="A983" s="70"/>
      <c r="B983" s="58"/>
      <c r="C983" s="58"/>
      <c r="D983" s="58"/>
      <c r="E983" s="58"/>
      <c r="F983" s="72">
        <f t="shared" si="90"/>
        <v>0</v>
      </c>
      <c r="G983" s="151"/>
      <c r="H983" s="77"/>
      <c r="I983" s="60"/>
      <c r="J983" s="60"/>
      <c r="K983" s="60"/>
      <c r="L983" s="60"/>
      <c r="M983" s="78">
        <f t="shared" si="91"/>
        <v>0</v>
      </c>
      <c r="N983" s="147"/>
      <c r="O983" s="77"/>
      <c r="P983" s="60"/>
      <c r="Q983" s="60"/>
      <c r="R983" s="60"/>
      <c r="S983" s="60"/>
      <c r="T983" s="78">
        <f t="shared" si="92"/>
        <v>0</v>
      </c>
      <c r="U983" s="147"/>
      <c r="V983" s="77"/>
      <c r="W983" s="60"/>
      <c r="X983" s="60"/>
      <c r="Y983" s="60"/>
      <c r="Z983" s="60"/>
      <c r="AA983" s="78">
        <f t="shared" si="93"/>
        <v>0</v>
      </c>
      <c r="AB983" s="147"/>
      <c r="AC983" s="77"/>
      <c r="AD983" s="60"/>
      <c r="AE983" s="60"/>
      <c r="AF983" s="60"/>
      <c r="AG983" s="60"/>
      <c r="AH983" s="78">
        <f t="shared" si="94"/>
        <v>0</v>
      </c>
      <c r="AI983" s="147"/>
      <c r="AJ983" s="77"/>
      <c r="AK983" s="60"/>
      <c r="AL983" s="60"/>
      <c r="AM983" s="60"/>
      <c r="AN983" s="60"/>
      <c r="AO983" s="78">
        <f t="shared" si="95"/>
        <v>0</v>
      </c>
    </row>
    <row r="984" spans="1:41" x14ac:dyDescent="0.25">
      <c r="A984" s="70"/>
      <c r="B984" s="58"/>
      <c r="C984" s="58"/>
      <c r="D984" s="58"/>
      <c r="E984" s="58"/>
      <c r="F984" s="72">
        <f t="shared" si="90"/>
        <v>0</v>
      </c>
      <c r="G984" s="151"/>
      <c r="H984" s="77"/>
      <c r="I984" s="60"/>
      <c r="J984" s="60"/>
      <c r="K984" s="60"/>
      <c r="L984" s="60"/>
      <c r="M984" s="78">
        <f t="shared" si="91"/>
        <v>0</v>
      </c>
      <c r="N984" s="147"/>
      <c r="O984" s="77"/>
      <c r="P984" s="60"/>
      <c r="Q984" s="60"/>
      <c r="R984" s="60"/>
      <c r="S984" s="60"/>
      <c r="T984" s="78">
        <f t="shared" si="92"/>
        <v>0</v>
      </c>
      <c r="U984" s="147"/>
      <c r="V984" s="77"/>
      <c r="W984" s="60"/>
      <c r="X984" s="60"/>
      <c r="Y984" s="60"/>
      <c r="Z984" s="60"/>
      <c r="AA984" s="78">
        <f t="shared" si="93"/>
        <v>0</v>
      </c>
      <c r="AB984" s="147"/>
      <c r="AC984" s="77"/>
      <c r="AD984" s="60"/>
      <c r="AE984" s="60"/>
      <c r="AF984" s="60"/>
      <c r="AG984" s="60"/>
      <c r="AH984" s="78">
        <f t="shared" si="94"/>
        <v>0</v>
      </c>
      <c r="AI984" s="147"/>
      <c r="AJ984" s="77"/>
      <c r="AK984" s="60"/>
      <c r="AL984" s="60"/>
      <c r="AM984" s="60"/>
      <c r="AN984" s="60"/>
      <c r="AO984" s="78">
        <f t="shared" si="95"/>
        <v>0</v>
      </c>
    </row>
    <row r="985" spans="1:41" x14ac:dyDescent="0.25">
      <c r="A985" s="70"/>
      <c r="B985" s="58"/>
      <c r="C985" s="58"/>
      <c r="D985" s="58"/>
      <c r="E985" s="58"/>
      <c r="F985" s="72">
        <f t="shared" si="90"/>
        <v>0</v>
      </c>
      <c r="G985" s="151"/>
      <c r="H985" s="77"/>
      <c r="I985" s="60"/>
      <c r="J985" s="60"/>
      <c r="K985" s="60"/>
      <c r="L985" s="60"/>
      <c r="M985" s="78">
        <f t="shared" si="91"/>
        <v>0</v>
      </c>
      <c r="N985" s="147"/>
      <c r="O985" s="77"/>
      <c r="P985" s="60"/>
      <c r="Q985" s="60"/>
      <c r="R985" s="60"/>
      <c r="S985" s="60"/>
      <c r="T985" s="78">
        <f t="shared" si="92"/>
        <v>0</v>
      </c>
      <c r="U985" s="147"/>
      <c r="V985" s="77"/>
      <c r="W985" s="60"/>
      <c r="X985" s="60"/>
      <c r="Y985" s="60"/>
      <c r="Z985" s="60"/>
      <c r="AA985" s="78">
        <f t="shared" si="93"/>
        <v>0</v>
      </c>
      <c r="AB985" s="147"/>
      <c r="AC985" s="77"/>
      <c r="AD985" s="60"/>
      <c r="AE985" s="60"/>
      <c r="AF985" s="60"/>
      <c r="AG985" s="60"/>
      <c r="AH985" s="78">
        <f t="shared" si="94"/>
        <v>0</v>
      </c>
      <c r="AI985" s="147"/>
      <c r="AJ985" s="77"/>
      <c r="AK985" s="60"/>
      <c r="AL985" s="60"/>
      <c r="AM985" s="60"/>
      <c r="AN985" s="60"/>
      <c r="AO985" s="78">
        <f t="shared" si="95"/>
        <v>0</v>
      </c>
    </row>
    <row r="986" spans="1:41" x14ac:dyDescent="0.25">
      <c r="A986" s="70"/>
      <c r="B986" s="58"/>
      <c r="C986" s="58"/>
      <c r="D986" s="58"/>
      <c r="E986" s="58"/>
      <c r="F986" s="72">
        <f t="shared" si="90"/>
        <v>0</v>
      </c>
      <c r="G986" s="151"/>
      <c r="H986" s="77"/>
      <c r="I986" s="60"/>
      <c r="J986" s="60"/>
      <c r="K986" s="60"/>
      <c r="L986" s="60"/>
      <c r="M986" s="78">
        <f t="shared" si="91"/>
        <v>0</v>
      </c>
      <c r="N986" s="147"/>
      <c r="O986" s="77"/>
      <c r="P986" s="60"/>
      <c r="Q986" s="60"/>
      <c r="R986" s="60"/>
      <c r="S986" s="60"/>
      <c r="T986" s="78">
        <f t="shared" si="92"/>
        <v>0</v>
      </c>
      <c r="U986" s="147"/>
      <c r="V986" s="77"/>
      <c r="W986" s="60"/>
      <c r="X986" s="60"/>
      <c r="Y986" s="60"/>
      <c r="Z986" s="60"/>
      <c r="AA986" s="78">
        <f t="shared" si="93"/>
        <v>0</v>
      </c>
      <c r="AB986" s="147"/>
      <c r="AC986" s="77"/>
      <c r="AD986" s="60"/>
      <c r="AE986" s="60"/>
      <c r="AF986" s="60"/>
      <c r="AG986" s="60"/>
      <c r="AH986" s="78">
        <f t="shared" si="94"/>
        <v>0</v>
      </c>
      <c r="AI986" s="147"/>
      <c r="AJ986" s="77"/>
      <c r="AK986" s="60"/>
      <c r="AL986" s="60"/>
      <c r="AM986" s="60"/>
      <c r="AN986" s="60"/>
      <c r="AO986" s="78">
        <f t="shared" si="95"/>
        <v>0</v>
      </c>
    </row>
    <row r="987" spans="1:41" x14ac:dyDescent="0.25">
      <c r="A987" s="70"/>
      <c r="B987" s="58"/>
      <c r="C987" s="58"/>
      <c r="D987" s="58"/>
      <c r="E987" s="58"/>
      <c r="F987" s="72">
        <f t="shared" si="90"/>
        <v>0</v>
      </c>
      <c r="G987" s="151"/>
      <c r="H987" s="77"/>
      <c r="I987" s="60"/>
      <c r="J987" s="60"/>
      <c r="K987" s="60"/>
      <c r="L987" s="60"/>
      <c r="M987" s="78">
        <f t="shared" si="91"/>
        <v>0</v>
      </c>
      <c r="N987" s="147"/>
      <c r="O987" s="77"/>
      <c r="P987" s="60"/>
      <c r="Q987" s="60"/>
      <c r="R987" s="60"/>
      <c r="S987" s="60"/>
      <c r="T987" s="78">
        <f t="shared" si="92"/>
        <v>0</v>
      </c>
      <c r="U987" s="147"/>
      <c r="V987" s="77"/>
      <c r="W987" s="60"/>
      <c r="X987" s="60"/>
      <c r="Y987" s="60"/>
      <c r="Z987" s="60"/>
      <c r="AA987" s="78">
        <f t="shared" si="93"/>
        <v>0</v>
      </c>
      <c r="AB987" s="147"/>
      <c r="AC987" s="77"/>
      <c r="AD987" s="60"/>
      <c r="AE987" s="60"/>
      <c r="AF987" s="60"/>
      <c r="AG987" s="60"/>
      <c r="AH987" s="78">
        <f t="shared" si="94"/>
        <v>0</v>
      </c>
      <c r="AI987" s="147"/>
      <c r="AJ987" s="77"/>
      <c r="AK987" s="60"/>
      <c r="AL987" s="60"/>
      <c r="AM987" s="60"/>
      <c r="AN987" s="60"/>
      <c r="AO987" s="78">
        <f t="shared" si="95"/>
        <v>0</v>
      </c>
    </row>
    <row r="988" spans="1:41" x14ac:dyDescent="0.25">
      <c r="A988" s="70"/>
      <c r="B988" s="58"/>
      <c r="C988" s="58"/>
      <c r="D988" s="58"/>
      <c r="E988" s="58"/>
      <c r="F988" s="72">
        <f t="shared" si="90"/>
        <v>0</v>
      </c>
      <c r="G988" s="151"/>
      <c r="H988" s="77"/>
      <c r="I988" s="60"/>
      <c r="J988" s="60"/>
      <c r="K988" s="60"/>
      <c r="L988" s="60"/>
      <c r="M988" s="78">
        <f t="shared" si="91"/>
        <v>0</v>
      </c>
      <c r="N988" s="147"/>
      <c r="O988" s="77"/>
      <c r="P988" s="60"/>
      <c r="Q988" s="60"/>
      <c r="R988" s="60"/>
      <c r="S988" s="60"/>
      <c r="T988" s="78">
        <f t="shared" si="92"/>
        <v>0</v>
      </c>
      <c r="U988" s="147"/>
      <c r="V988" s="77"/>
      <c r="W988" s="60"/>
      <c r="X988" s="60"/>
      <c r="Y988" s="60"/>
      <c r="Z988" s="60"/>
      <c r="AA988" s="78">
        <f t="shared" si="93"/>
        <v>0</v>
      </c>
      <c r="AB988" s="147"/>
      <c r="AC988" s="77"/>
      <c r="AD988" s="60"/>
      <c r="AE988" s="60"/>
      <c r="AF988" s="60"/>
      <c r="AG988" s="60"/>
      <c r="AH988" s="78">
        <f t="shared" si="94"/>
        <v>0</v>
      </c>
      <c r="AI988" s="147"/>
      <c r="AJ988" s="77"/>
      <c r="AK988" s="60"/>
      <c r="AL988" s="60"/>
      <c r="AM988" s="60"/>
      <c r="AN988" s="60"/>
      <c r="AO988" s="78">
        <f t="shared" si="95"/>
        <v>0</v>
      </c>
    </row>
    <row r="989" spans="1:41" x14ac:dyDescent="0.25">
      <c r="A989" s="70"/>
      <c r="B989" s="58"/>
      <c r="C989" s="58"/>
      <c r="D989" s="58"/>
      <c r="E989" s="58"/>
      <c r="F989" s="72">
        <f t="shared" si="90"/>
        <v>0</v>
      </c>
      <c r="G989" s="151"/>
      <c r="H989" s="77"/>
      <c r="I989" s="60"/>
      <c r="J989" s="60"/>
      <c r="K989" s="60"/>
      <c r="L989" s="60"/>
      <c r="M989" s="78">
        <f t="shared" si="91"/>
        <v>0</v>
      </c>
      <c r="N989" s="147"/>
      <c r="O989" s="77"/>
      <c r="P989" s="60"/>
      <c r="Q989" s="60"/>
      <c r="R989" s="60"/>
      <c r="S989" s="60"/>
      <c r="T989" s="78">
        <f t="shared" si="92"/>
        <v>0</v>
      </c>
      <c r="U989" s="147"/>
      <c r="V989" s="77"/>
      <c r="W989" s="60"/>
      <c r="X989" s="60"/>
      <c r="Y989" s="60"/>
      <c r="Z989" s="60"/>
      <c r="AA989" s="78">
        <f t="shared" si="93"/>
        <v>0</v>
      </c>
      <c r="AB989" s="147"/>
      <c r="AC989" s="77"/>
      <c r="AD989" s="60"/>
      <c r="AE989" s="60"/>
      <c r="AF989" s="60"/>
      <c r="AG989" s="60"/>
      <c r="AH989" s="78">
        <f t="shared" si="94"/>
        <v>0</v>
      </c>
      <c r="AI989" s="147"/>
      <c r="AJ989" s="77"/>
      <c r="AK989" s="60"/>
      <c r="AL989" s="60"/>
      <c r="AM989" s="60"/>
      <c r="AN989" s="60"/>
      <c r="AO989" s="78">
        <f t="shared" si="95"/>
        <v>0</v>
      </c>
    </row>
    <row r="990" spans="1:41" x14ac:dyDescent="0.25">
      <c r="A990" s="70"/>
      <c r="B990" s="58"/>
      <c r="C990" s="58"/>
      <c r="D990" s="58"/>
      <c r="E990" s="58"/>
      <c r="F990" s="72">
        <f t="shared" si="90"/>
        <v>0</v>
      </c>
      <c r="G990" s="151"/>
      <c r="H990" s="77"/>
      <c r="I990" s="60"/>
      <c r="J990" s="60"/>
      <c r="K990" s="60"/>
      <c r="L990" s="60"/>
      <c r="M990" s="78">
        <f t="shared" si="91"/>
        <v>0</v>
      </c>
      <c r="N990" s="147"/>
      <c r="O990" s="77"/>
      <c r="P990" s="60"/>
      <c r="Q990" s="60"/>
      <c r="R990" s="60"/>
      <c r="S990" s="60"/>
      <c r="T990" s="78">
        <f t="shared" si="92"/>
        <v>0</v>
      </c>
      <c r="U990" s="147"/>
      <c r="V990" s="77"/>
      <c r="W990" s="60"/>
      <c r="X990" s="60"/>
      <c r="Y990" s="60"/>
      <c r="Z990" s="60"/>
      <c r="AA990" s="78">
        <f t="shared" si="93"/>
        <v>0</v>
      </c>
      <c r="AB990" s="147"/>
      <c r="AC990" s="77"/>
      <c r="AD990" s="60"/>
      <c r="AE990" s="60"/>
      <c r="AF990" s="60"/>
      <c r="AG990" s="60"/>
      <c r="AH990" s="78">
        <f t="shared" si="94"/>
        <v>0</v>
      </c>
      <c r="AI990" s="147"/>
      <c r="AJ990" s="77"/>
      <c r="AK990" s="60"/>
      <c r="AL990" s="60"/>
      <c r="AM990" s="60"/>
      <c r="AN990" s="60"/>
      <c r="AO990" s="78">
        <f t="shared" si="95"/>
        <v>0</v>
      </c>
    </row>
    <row r="991" spans="1:41" x14ac:dyDescent="0.25">
      <c r="A991" s="70"/>
      <c r="B991" s="58"/>
      <c r="C991" s="58"/>
      <c r="D991" s="58"/>
      <c r="E991" s="58"/>
      <c r="F991" s="72">
        <f t="shared" si="90"/>
        <v>0</v>
      </c>
      <c r="G991" s="151"/>
      <c r="H991" s="77"/>
      <c r="I991" s="60"/>
      <c r="J991" s="60"/>
      <c r="K991" s="60"/>
      <c r="L991" s="60"/>
      <c r="M991" s="78">
        <f t="shared" si="91"/>
        <v>0</v>
      </c>
      <c r="N991" s="147"/>
      <c r="O991" s="77"/>
      <c r="P991" s="60"/>
      <c r="Q991" s="60"/>
      <c r="R991" s="60"/>
      <c r="S991" s="60"/>
      <c r="T991" s="78">
        <f t="shared" si="92"/>
        <v>0</v>
      </c>
      <c r="U991" s="147"/>
      <c r="V991" s="77"/>
      <c r="W991" s="60"/>
      <c r="X991" s="60"/>
      <c r="Y991" s="60"/>
      <c r="Z991" s="60"/>
      <c r="AA991" s="78">
        <f t="shared" si="93"/>
        <v>0</v>
      </c>
      <c r="AB991" s="147"/>
      <c r="AC991" s="77"/>
      <c r="AD991" s="60"/>
      <c r="AE991" s="60"/>
      <c r="AF991" s="60"/>
      <c r="AG991" s="60"/>
      <c r="AH991" s="78">
        <f t="shared" si="94"/>
        <v>0</v>
      </c>
      <c r="AI991" s="147"/>
      <c r="AJ991" s="77"/>
      <c r="AK991" s="60"/>
      <c r="AL991" s="60"/>
      <c r="AM991" s="60"/>
      <c r="AN991" s="60"/>
      <c r="AO991" s="78">
        <f t="shared" si="95"/>
        <v>0</v>
      </c>
    </row>
    <row r="992" spans="1:41" x14ac:dyDescent="0.25">
      <c r="A992" s="70"/>
      <c r="B992" s="58"/>
      <c r="C992" s="58"/>
      <c r="D992" s="58"/>
      <c r="E992" s="58"/>
      <c r="F992" s="72">
        <f t="shared" si="90"/>
        <v>0</v>
      </c>
      <c r="G992" s="151"/>
      <c r="H992" s="77"/>
      <c r="I992" s="60"/>
      <c r="J992" s="60"/>
      <c r="K992" s="60"/>
      <c r="L992" s="60"/>
      <c r="M992" s="78">
        <f t="shared" si="91"/>
        <v>0</v>
      </c>
      <c r="N992" s="147"/>
      <c r="O992" s="77"/>
      <c r="P992" s="60"/>
      <c r="Q992" s="60"/>
      <c r="R992" s="60"/>
      <c r="S992" s="60"/>
      <c r="T992" s="78">
        <f t="shared" si="92"/>
        <v>0</v>
      </c>
      <c r="U992" s="147"/>
      <c r="V992" s="77"/>
      <c r="W992" s="60"/>
      <c r="X992" s="60"/>
      <c r="Y992" s="60"/>
      <c r="Z992" s="60"/>
      <c r="AA992" s="78">
        <f t="shared" si="93"/>
        <v>0</v>
      </c>
      <c r="AB992" s="147"/>
      <c r="AC992" s="77"/>
      <c r="AD992" s="60"/>
      <c r="AE992" s="60"/>
      <c r="AF992" s="60"/>
      <c r="AG992" s="60"/>
      <c r="AH992" s="78">
        <f t="shared" si="94"/>
        <v>0</v>
      </c>
      <c r="AI992" s="147"/>
      <c r="AJ992" s="77"/>
      <c r="AK992" s="60"/>
      <c r="AL992" s="60"/>
      <c r="AM992" s="60"/>
      <c r="AN992" s="60"/>
      <c r="AO992" s="78">
        <f t="shared" si="95"/>
        <v>0</v>
      </c>
    </row>
    <row r="993" spans="1:41" x14ac:dyDescent="0.25">
      <c r="A993" s="70"/>
      <c r="B993" s="58"/>
      <c r="C993" s="58"/>
      <c r="D993" s="58"/>
      <c r="E993" s="58"/>
      <c r="F993" s="72">
        <f t="shared" si="90"/>
        <v>0</v>
      </c>
      <c r="G993" s="151"/>
      <c r="H993" s="77"/>
      <c r="I993" s="60"/>
      <c r="J993" s="60"/>
      <c r="K993" s="60"/>
      <c r="L993" s="60"/>
      <c r="M993" s="78">
        <f t="shared" si="91"/>
        <v>0</v>
      </c>
      <c r="N993" s="147"/>
      <c r="O993" s="77"/>
      <c r="P993" s="60"/>
      <c r="Q993" s="60"/>
      <c r="R993" s="60"/>
      <c r="S993" s="60"/>
      <c r="T993" s="78">
        <f t="shared" si="92"/>
        <v>0</v>
      </c>
      <c r="U993" s="147"/>
      <c r="V993" s="77"/>
      <c r="W993" s="60"/>
      <c r="X993" s="60"/>
      <c r="Y993" s="60"/>
      <c r="Z993" s="60"/>
      <c r="AA993" s="78">
        <f t="shared" si="93"/>
        <v>0</v>
      </c>
      <c r="AB993" s="147"/>
      <c r="AC993" s="77"/>
      <c r="AD993" s="60"/>
      <c r="AE993" s="60"/>
      <c r="AF993" s="60"/>
      <c r="AG993" s="60"/>
      <c r="AH993" s="78">
        <f t="shared" si="94"/>
        <v>0</v>
      </c>
      <c r="AI993" s="147"/>
      <c r="AJ993" s="77"/>
      <c r="AK993" s="60"/>
      <c r="AL993" s="60"/>
      <c r="AM993" s="60"/>
      <c r="AN993" s="60"/>
      <c r="AO993" s="78">
        <f t="shared" si="95"/>
        <v>0</v>
      </c>
    </row>
    <row r="994" spans="1:41" x14ac:dyDescent="0.25">
      <c r="A994" s="70"/>
      <c r="B994" s="58"/>
      <c r="C994" s="58"/>
      <c r="D994" s="58"/>
      <c r="E994" s="58"/>
      <c r="F994" s="72">
        <f t="shared" si="90"/>
        <v>0</v>
      </c>
      <c r="G994" s="151"/>
      <c r="H994" s="77"/>
      <c r="I994" s="60"/>
      <c r="J994" s="60"/>
      <c r="K994" s="60"/>
      <c r="L994" s="60"/>
      <c r="M994" s="78">
        <f t="shared" si="91"/>
        <v>0</v>
      </c>
      <c r="N994" s="147"/>
      <c r="O994" s="77"/>
      <c r="P994" s="60"/>
      <c r="Q994" s="60"/>
      <c r="R994" s="60"/>
      <c r="S994" s="60"/>
      <c r="T994" s="78">
        <f t="shared" si="92"/>
        <v>0</v>
      </c>
      <c r="U994" s="147"/>
      <c r="V994" s="77"/>
      <c r="W994" s="60"/>
      <c r="X994" s="60"/>
      <c r="Y994" s="60"/>
      <c r="Z994" s="60"/>
      <c r="AA994" s="78">
        <f t="shared" si="93"/>
        <v>0</v>
      </c>
      <c r="AB994" s="147"/>
      <c r="AC994" s="77"/>
      <c r="AD994" s="60"/>
      <c r="AE994" s="60"/>
      <c r="AF994" s="60"/>
      <c r="AG994" s="60"/>
      <c r="AH994" s="78">
        <f t="shared" si="94"/>
        <v>0</v>
      </c>
      <c r="AI994" s="147"/>
      <c r="AJ994" s="77"/>
      <c r="AK994" s="60"/>
      <c r="AL994" s="60"/>
      <c r="AM994" s="60"/>
      <c r="AN994" s="60"/>
      <c r="AO994" s="78">
        <f t="shared" si="95"/>
        <v>0</v>
      </c>
    </row>
    <row r="995" spans="1:41" x14ac:dyDescent="0.25">
      <c r="A995" s="70"/>
      <c r="B995" s="58"/>
      <c r="C995" s="58"/>
      <c r="D995" s="58"/>
      <c r="E995" s="58"/>
      <c r="F995" s="72">
        <f t="shared" si="90"/>
        <v>0</v>
      </c>
      <c r="G995" s="151"/>
      <c r="H995" s="77"/>
      <c r="I995" s="60"/>
      <c r="J995" s="60"/>
      <c r="K995" s="60"/>
      <c r="L995" s="60"/>
      <c r="M995" s="78">
        <f t="shared" si="91"/>
        <v>0</v>
      </c>
      <c r="N995" s="147"/>
      <c r="O995" s="77"/>
      <c r="P995" s="60"/>
      <c r="Q995" s="60"/>
      <c r="R995" s="60"/>
      <c r="S995" s="60"/>
      <c r="T995" s="78">
        <f t="shared" si="92"/>
        <v>0</v>
      </c>
      <c r="U995" s="147"/>
      <c r="V995" s="77"/>
      <c r="W995" s="60"/>
      <c r="X995" s="60"/>
      <c r="Y995" s="60"/>
      <c r="Z995" s="60"/>
      <c r="AA995" s="78">
        <f t="shared" si="93"/>
        <v>0</v>
      </c>
      <c r="AB995" s="147"/>
      <c r="AC995" s="77"/>
      <c r="AD995" s="60"/>
      <c r="AE995" s="60"/>
      <c r="AF995" s="60"/>
      <c r="AG995" s="60"/>
      <c r="AH995" s="78">
        <f t="shared" si="94"/>
        <v>0</v>
      </c>
      <c r="AI995" s="147"/>
      <c r="AJ995" s="77"/>
      <c r="AK995" s="60"/>
      <c r="AL995" s="60"/>
      <c r="AM995" s="60"/>
      <c r="AN995" s="60"/>
      <c r="AO995" s="78">
        <f t="shared" si="95"/>
        <v>0</v>
      </c>
    </row>
    <row r="996" spans="1:41" x14ac:dyDescent="0.25">
      <c r="A996" s="70"/>
      <c r="B996" s="58"/>
      <c r="C996" s="58"/>
      <c r="D996" s="58"/>
      <c r="E996" s="58"/>
      <c r="F996" s="72">
        <f t="shared" si="90"/>
        <v>0</v>
      </c>
      <c r="G996" s="151"/>
      <c r="H996" s="77"/>
      <c r="I996" s="60"/>
      <c r="J996" s="60"/>
      <c r="K996" s="60"/>
      <c r="L996" s="60"/>
      <c r="M996" s="78">
        <f t="shared" si="91"/>
        <v>0</v>
      </c>
      <c r="N996" s="147"/>
      <c r="O996" s="77"/>
      <c r="P996" s="60"/>
      <c r="Q996" s="60"/>
      <c r="R996" s="60"/>
      <c r="S996" s="60"/>
      <c r="T996" s="78">
        <f t="shared" si="92"/>
        <v>0</v>
      </c>
      <c r="U996" s="147"/>
      <c r="V996" s="77"/>
      <c r="W996" s="60"/>
      <c r="X996" s="60"/>
      <c r="Y996" s="60"/>
      <c r="Z996" s="60"/>
      <c r="AA996" s="78">
        <f t="shared" si="93"/>
        <v>0</v>
      </c>
      <c r="AB996" s="147"/>
      <c r="AC996" s="77"/>
      <c r="AD996" s="60"/>
      <c r="AE996" s="60"/>
      <c r="AF996" s="60"/>
      <c r="AG996" s="60"/>
      <c r="AH996" s="78">
        <f t="shared" si="94"/>
        <v>0</v>
      </c>
      <c r="AI996" s="147"/>
      <c r="AJ996" s="77"/>
      <c r="AK996" s="60"/>
      <c r="AL996" s="60"/>
      <c r="AM996" s="60"/>
      <c r="AN996" s="60"/>
      <c r="AO996" s="78">
        <f t="shared" si="95"/>
        <v>0</v>
      </c>
    </row>
    <row r="997" spans="1:41" x14ac:dyDescent="0.25">
      <c r="A997" s="70"/>
      <c r="B997" s="58"/>
      <c r="C997" s="58"/>
      <c r="D997" s="58"/>
      <c r="E997" s="58"/>
      <c r="F997" s="72">
        <f t="shared" si="90"/>
        <v>0</v>
      </c>
      <c r="G997" s="151"/>
      <c r="H997" s="77"/>
      <c r="I997" s="60"/>
      <c r="J997" s="60"/>
      <c r="K997" s="60"/>
      <c r="L997" s="60"/>
      <c r="M997" s="78">
        <f t="shared" si="91"/>
        <v>0</v>
      </c>
      <c r="N997" s="147"/>
      <c r="O997" s="77"/>
      <c r="P997" s="60"/>
      <c r="Q997" s="60"/>
      <c r="R997" s="60"/>
      <c r="S997" s="60"/>
      <c r="T997" s="78">
        <f t="shared" si="92"/>
        <v>0</v>
      </c>
      <c r="U997" s="147"/>
      <c r="V997" s="77"/>
      <c r="W997" s="60"/>
      <c r="X997" s="60"/>
      <c r="Y997" s="60"/>
      <c r="Z997" s="60"/>
      <c r="AA997" s="78">
        <f t="shared" si="93"/>
        <v>0</v>
      </c>
      <c r="AB997" s="147"/>
      <c r="AC997" s="77"/>
      <c r="AD997" s="60"/>
      <c r="AE997" s="60"/>
      <c r="AF997" s="60"/>
      <c r="AG997" s="60"/>
      <c r="AH997" s="78">
        <f t="shared" si="94"/>
        <v>0</v>
      </c>
      <c r="AI997" s="147"/>
      <c r="AJ997" s="77"/>
      <c r="AK997" s="60"/>
      <c r="AL997" s="60"/>
      <c r="AM997" s="60"/>
      <c r="AN997" s="60"/>
      <c r="AO997" s="78">
        <f t="shared" si="95"/>
        <v>0</v>
      </c>
    </row>
    <row r="998" spans="1:41" x14ac:dyDescent="0.25">
      <c r="A998" s="70"/>
      <c r="B998" s="58"/>
      <c r="C998" s="58"/>
      <c r="D998" s="58"/>
      <c r="E998" s="58"/>
      <c r="F998" s="72">
        <f t="shared" si="90"/>
        <v>0</v>
      </c>
      <c r="G998" s="151"/>
      <c r="H998" s="77"/>
      <c r="I998" s="60"/>
      <c r="J998" s="60"/>
      <c r="K998" s="60"/>
      <c r="L998" s="60"/>
      <c r="M998" s="78">
        <f t="shared" si="91"/>
        <v>0</v>
      </c>
      <c r="N998" s="147"/>
      <c r="O998" s="77"/>
      <c r="P998" s="60"/>
      <c r="Q998" s="60"/>
      <c r="R998" s="60"/>
      <c r="S998" s="60"/>
      <c r="T998" s="78">
        <f t="shared" si="92"/>
        <v>0</v>
      </c>
      <c r="U998" s="147"/>
      <c r="V998" s="77"/>
      <c r="W998" s="60"/>
      <c r="X998" s="60"/>
      <c r="Y998" s="60"/>
      <c r="Z998" s="60"/>
      <c r="AA998" s="78">
        <f t="shared" si="93"/>
        <v>0</v>
      </c>
      <c r="AB998" s="147"/>
      <c r="AC998" s="77"/>
      <c r="AD998" s="60"/>
      <c r="AE998" s="60"/>
      <c r="AF998" s="60"/>
      <c r="AG998" s="60"/>
      <c r="AH998" s="78">
        <f t="shared" si="94"/>
        <v>0</v>
      </c>
      <c r="AI998" s="147"/>
      <c r="AJ998" s="77"/>
      <c r="AK998" s="60"/>
      <c r="AL998" s="60"/>
      <c r="AM998" s="60"/>
      <c r="AN998" s="60"/>
      <c r="AO998" s="78">
        <f t="shared" si="95"/>
        <v>0</v>
      </c>
    </row>
    <row r="999" spans="1:41" x14ac:dyDescent="0.25">
      <c r="A999" s="70"/>
      <c r="B999" s="58"/>
      <c r="C999" s="58"/>
      <c r="D999" s="58"/>
      <c r="E999" s="58"/>
      <c r="F999" s="72">
        <f t="shared" si="90"/>
        <v>0</v>
      </c>
      <c r="G999" s="151"/>
      <c r="H999" s="77"/>
      <c r="I999" s="60"/>
      <c r="J999" s="60"/>
      <c r="K999" s="60"/>
      <c r="L999" s="60"/>
      <c r="M999" s="78">
        <f t="shared" si="91"/>
        <v>0</v>
      </c>
      <c r="N999" s="147"/>
      <c r="O999" s="77"/>
      <c r="P999" s="60"/>
      <c r="Q999" s="60"/>
      <c r="R999" s="60"/>
      <c r="S999" s="60"/>
      <c r="T999" s="78">
        <f t="shared" si="92"/>
        <v>0</v>
      </c>
      <c r="U999" s="147"/>
      <c r="V999" s="77"/>
      <c r="W999" s="60"/>
      <c r="X999" s="60"/>
      <c r="Y999" s="60"/>
      <c r="Z999" s="60"/>
      <c r="AA999" s="78">
        <f t="shared" si="93"/>
        <v>0</v>
      </c>
      <c r="AB999" s="147"/>
      <c r="AC999" s="77"/>
      <c r="AD999" s="60"/>
      <c r="AE999" s="60"/>
      <c r="AF999" s="60"/>
      <c r="AG999" s="60"/>
      <c r="AH999" s="78">
        <f t="shared" si="94"/>
        <v>0</v>
      </c>
      <c r="AI999" s="147"/>
      <c r="AJ999" s="77"/>
      <c r="AK999" s="60"/>
      <c r="AL999" s="60"/>
      <c r="AM999" s="60"/>
      <c r="AN999" s="60"/>
      <c r="AO999" s="78">
        <f t="shared" si="95"/>
        <v>0</v>
      </c>
    </row>
    <row r="1000" spans="1:41" ht="15.75" thickBot="1" x14ac:dyDescent="0.3">
      <c r="A1000" s="71"/>
      <c r="B1000" s="69"/>
      <c r="C1000" s="69"/>
      <c r="D1000" s="69"/>
      <c r="E1000" s="69"/>
      <c r="F1000" s="72">
        <f t="shared" si="90"/>
        <v>0</v>
      </c>
      <c r="G1000" s="151"/>
      <c r="H1000" s="81"/>
      <c r="I1000" s="82"/>
      <c r="J1000" s="82"/>
      <c r="K1000" s="82"/>
      <c r="L1000" s="82"/>
      <c r="M1000" s="78">
        <f t="shared" si="91"/>
        <v>0</v>
      </c>
      <c r="N1000" s="147"/>
      <c r="O1000" s="81"/>
      <c r="P1000" s="82"/>
      <c r="Q1000" s="82"/>
      <c r="R1000" s="82"/>
      <c r="S1000" s="82"/>
      <c r="T1000" s="78">
        <f t="shared" si="92"/>
        <v>0</v>
      </c>
      <c r="U1000" s="147"/>
      <c r="V1000" s="81"/>
      <c r="W1000" s="82"/>
      <c r="X1000" s="82"/>
      <c r="Y1000" s="82"/>
      <c r="Z1000" s="82"/>
      <c r="AA1000" s="78">
        <f t="shared" si="93"/>
        <v>0</v>
      </c>
      <c r="AB1000" s="147"/>
      <c r="AC1000" s="81"/>
      <c r="AD1000" s="82"/>
      <c r="AE1000" s="82"/>
      <c r="AF1000" s="82"/>
      <c r="AG1000" s="82"/>
      <c r="AH1000" s="78">
        <f t="shared" si="94"/>
        <v>0</v>
      </c>
      <c r="AI1000" s="147"/>
      <c r="AJ1000" s="81"/>
      <c r="AK1000" s="82"/>
      <c r="AL1000" s="82"/>
      <c r="AM1000" s="82"/>
      <c r="AN1000" s="82"/>
      <c r="AO1000" s="78">
        <f t="shared" si="95"/>
        <v>0</v>
      </c>
    </row>
    <row r="1001" spans="1:41" ht="15.75" thickTop="1" x14ac:dyDescent="0.25"/>
  </sheetData>
  <mergeCells count="19">
    <mergeCell ref="H3:M3"/>
    <mergeCell ref="G3:G1000"/>
    <mergeCell ref="O3:T3"/>
    <mergeCell ref="N3:N1000"/>
    <mergeCell ref="B1:D1"/>
    <mergeCell ref="B2:D2"/>
    <mergeCell ref="A3:F3"/>
    <mergeCell ref="A10:F10"/>
    <mergeCell ref="H10:M10"/>
    <mergeCell ref="O10:T10"/>
    <mergeCell ref="V3:AA3"/>
    <mergeCell ref="AC3:AH3"/>
    <mergeCell ref="U3:U1000"/>
    <mergeCell ref="AB3:AB1000"/>
    <mergeCell ref="AJ3:AO3"/>
    <mergeCell ref="AI3:AI1000"/>
    <mergeCell ref="AJ10:AO10"/>
    <mergeCell ref="V10:AA10"/>
    <mergeCell ref="AC10:AH10"/>
  </mergeCells>
  <pageMargins left="0.7" right="0.7" top="0.75" bottom="0.75" header="0.3" footer="0.3"/>
  <tableParts count="6">
    <tablePart r:id="rId1"/>
    <tablePart r:id="rId2"/>
    <tablePart r:id="rId3"/>
    <tablePart r:id="rId4"/>
    <tablePart r:id="rId5"/>
    <tablePart r:id="rId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D24" sqref="D24"/>
    </sheetView>
  </sheetViews>
  <sheetFormatPr defaultRowHeight="15" x14ac:dyDescent="0.25"/>
  <cols>
    <col min="1" max="1" width="30.140625" customWidth="1"/>
  </cols>
  <sheetData>
    <row r="1" spans="1:2" ht="20.25" thickBot="1" x14ac:dyDescent="0.35">
      <c r="A1" s="159" t="s">
        <v>101</v>
      </c>
      <c r="B1" s="159"/>
    </row>
    <row r="2" spans="1:2" ht="15.75" thickTop="1" x14ac:dyDescent="0.25">
      <c r="A2" t="s">
        <v>29</v>
      </c>
      <c r="B2" s="1" t="s">
        <v>34</v>
      </c>
    </row>
    <row r="3" spans="1:2" x14ac:dyDescent="0.25">
      <c r="A3" t="s">
        <v>30</v>
      </c>
      <c r="B3" s="1" t="s">
        <v>35</v>
      </c>
    </row>
    <row r="4" spans="1:2" x14ac:dyDescent="0.25">
      <c r="A4" t="s">
        <v>31</v>
      </c>
      <c r="B4" s="1" t="s">
        <v>36</v>
      </c>
    </row>
    <row r="5" spans="1:2" x14ac:dyDescent="0.25">
      <c r="A5" t="s">
        <v>32</v>
      </c>
      <c r="B5" s="1" t="s">
        <v>6</v>
      </c>
    </row>
    <row r="6" spans="1:2" x14ac:dyDescent="0.25">
      <c r="A6" t="s">
        <v>33</v>
      </c>
      <c r="B6" s="1" t="s">
        <v>9</v>
      </c>
    </row>
    <row r="7" spans="1:2" x14ac:dyDescent="0.25">
      <c r="A7" t="s">
        <v>8</v>
      </c>
      <c r="B7" s="1" t="s">
        <v>37</v>
      </c>
    </row>
    <row r="8" spans="1:2" x14ac:dyDescent="0.25">
      <c r="A8" t="s">
        <v>46</v>
      </c>
      <c r="B8" s="1" t="s">
        <v>47</v>
      </c>
    </row>
    <row r="9" spans="1:2" x14ac:dyDescent="0.25">
      <c r="A9" t="s">
        <v>114</v>
      </c>
      <c r="B9" s="1" t="s">
        <v>115</v>
      </c>
    </row>
    <row r="10" spans="1:2" x14ac:dyDescent="0.25">
      <c r="A10" t="s">
        <v>48</v>
      </c>
      <c r="B10" s="1" t="s">
        <v>49</v>
      </c>
    </row>
    <row r="12" spans="1:2" ht="20.25" thickBot="1" x14ac:dyDescent="0.35">
      <c r="A12" s="14" t="s">
        <v>107</v>
      </c>
    </row>
    <row r="13" spans="1:2" ht="15.75" thickTop="1" x14ac:dyDescent="0.25">
      <c r="A13" t="s">
        <v>108</v>
      </c>
    </row>
    <row r="14" spans="1:2" x14ac:dyDescent="0.25">
      <c r="A14" t="s">
        <v>41</v>
      </c>
    </row>
    <row r="16" spans="1:2" ht="20.25" thickBot="1" x14ac:dyDescent="0.35">
      <c r="A16" s="14" t="s">
        <v>170</v>
      </c>
    </row>
    <row r="17" spans="1:1" ht="15.75" thickTop="1" x14ac:dyDescent="0.25">
      <c r="A17" t="s">
        <v>148</v>
      </c>
    </row>
    <row r="18" spans="1:1" x14ac:dyDescent="0.25">
      <c r="A18" t="s">
        <v>171</v>
      </c>
    </row>
    <row r="19" spans="1:1" x14ac:dyDescent="0.25">
      <c r="A19" t="s">
        <v>123</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00"/>
  <sheetViews>
    <sheetView tabSelected="1" workbookViewId="0">
      <pane xSplit="1" ySplit="3" topLeftCell="B4" activePane="bottomRight" state="frozen"/>
      <selection pane="topRight" activeCell="F1" sqref="F1"/>
      <selection pane="bottomLeft" activeCell="A6" sqref="A6"/>
      <selection pane="bottomRight" activeCell="C25" sqref="C25"/>
    </sheetView>
  </sheetViews>
  <sheetFormatPr defaultRowHeight="15" x14ac:dyDescent="0.25"/>
  <cols>
    <col min="1" max="13" width="20.7109375" customWidth="1"/>
  </cols>
  <sheetData>
    <row r="1" spans="1:13" ht="15.75" thickTop="1" x14ac:dyDescent="0.25">
      <c r="A1" s="15" t="s">
        <v>0</v>
      </c>
      <c r="B1" s="101"/>
      <c r="C1" s="105"/>
      <c r="D1" s="106"/>
    </row>
    <row r="2" spans="1:13" ht="15.75" thickBot="1" x14ac:dyDescent="0.3">
      <c r="A2" s="16" t="s">
        <v>1</v>
      </c>
      <c r="B2" s="102"/>
      <c r="C2" s="107"/>
      <c r="D2" s="108"/>
    </row>
    <row r="3" spans="1:13" s="17" customFormat="1" ht="45.75" thickTop="1" x14ac:dyDescent="0.25">
      <c r="A3" s="19" t="s">
        <v>57</v>
      </c>
      <c r="B3" s="19" t="s">
        <v>152</v>
      </c>
      <c r="C3" s="20" t="s">
        <v>153</v>
      </c>
      <c r="D3" s="19" t="s">
        <v>154</v>
      </c>
      <c r="E3" s="19" t="s">
        <v>155</v>
      </c>
      <c r="F3" s="19" t="s">
        <v>156</v>
      </c>
      <c r="G3" s="19" t="s">
        <v>157</v>
      </c>
      <c r="H3" s="19" t="s">
        <v>158</v>
      </c>
      <c r="I3" s="19" t="s">
        <v>159</v>
      </c>
      <c r="J3" s="19" t="s">
        <v>160</v>
      </c>
      <c r="K3" s="19" t="s">
        <v>161</v>
      </c>
      <c r="L3" s="19" t="s">
        <v>162</v>
      </c>
      <c r="M3" s="19" t="s">
        <v>163</v>
      </c>
    </row>
    <row r="4" spans="1:13" x14ac:dyDescent="0.25">
      <c r="B4" s="7">
        <f>SUMIF('1 Spec Ed Teacher'!$A$5:$A$2003,A4,'1 Spec Ed Teacher'!$T$5:$T$2003)</f>
        <v>0</v>
      </c>
      <c r="C4" s="13"/>
      <c r="D4" s="7">
        <f>SUMIF(' Operations Ln 6'!$A$2:$A$1999,SSIDs!A4,' Operations Ln 6'!$B$2:$B$1999)</f>
        <v>0</v>
      </c>
      <c r="E4" s="7">
        <f>SUMIF('3 Instructional Supplies '!$A$5:$A$1996,SSIDs!A4,'3 Instructional Supplies '!$F$5:$F$1996)</f>
        <v>0</v>
      </c>
      <c r="F4" s="7">
        <f>SUMIF('4 Instructional Equipment'!$A$5:$A$1995,A4,'4 Instructional Equipment'!$F$5:$F$1995)</f>
        <v>0</v>
      </c>
      <c r="G4" s="12">
        <f>SUMIF('Transportation Ln 10'!$A$5:$A$1995,A4,'Transportation Ln 10'!$J$5:$J$1995)</f>
        <v>0</v>
      </c>
      <c r="H4" s="12">
        <f>SUMIFS('Services Ln 10'!$Y$5:$Y$3992,'Services Ln 10'!$A$5:$A$3992,A4,'Services Ln 10'!$B$5:$B$3992,"Physical Therapy")</f>
        <v>0</v>
      </c>
      <c r="I4" s="12">
        <f>SUMIFS('Services Ln 10'!$Y$5:$Y$3992,'Services Ln 10'!$A$5:$A$3992,A4,'Services Ln 10'!$B$5:$B$3992,"Occupational Therapy")</f>
        <v>0</v>
      </c>
      <c r="J4" s="12">
        <f>SUMIFS('Services Ln 10'!$Y$5:$Y$3992,'Services Ln 10'!$A$5:$A$3992,A4,'Services Ln 10'!$B$5:$B$3992,"Speech Services")</f>
        <v>0</v>
      </c>
      <c r="K4" s="103">
        <f>SUMIFS('Services Ln 10'!$Y$5:$Y$3992,'Services Ln 10'!$A$5:$A$3992,A4,'Services Ln 10'!$B$5:$B$3992,"Nurse Services")+SUMIFS('Services Ln 10'!$Y$5:$Y$3992,'Services Ln 10'!$A$5:$A$3992,A4,'Services Ln 10'!$B$5:$B$3992,"Audiology")+SUMIFS('Services Ln 10'!$Y$5:$Y$3992,'Services Ln 10'!$A$5:$A$3992,A4,'Services Ln 10'!$B$5:$B$3992,"Interpreter")+SUMIFS('Services Ln 10'!$Y$5:$Y$3992,'Services Ln 10'!$A$5:$A$3992,A4,'Services Ln 10'!$B$5:$B$3992,"Adaptive P.E.")+SUMIFS('Services Ln 10'!$Y$5:$Y$3992,'Services Ln 10'!$A$5:$A$3992,A4,'Services Ln 10'!$B$5:$B$3992,"Orientation and Mobility")+SUMIFS('Services Ln 10'!$Y$5:$Y$3992,'Services Ln 10'!$A$5:$A$3992,A4,'Services Ln 10'!$B$5:$B$3992,"Psychologist")+ SUMIF('Aides Ln 10'!$A$5:$A$1996,A4,'Aides Ln 10'!$V$5:$V$1996)</f>
        <v>0</v>
      </c>
      <c r="L4" s="12">
        <f>SUMIF('Contract Ed line 9'!$A$5:$A$1994,A4,'Contract Ed line 9'!$J$5:$J$1994)</f>
        <v>0</v>
      </c>
      <c r="M4" s="7">
        <f t="shared" ref="M4:M67" si="0">SUM(B4:L4)</f>
        <v>0</v>
      </c>
    </row>
    <row r="5" spans="1:13" x14ac:dyDescent="0.25">
      <c r="B5" s="7">
        <f>SUMIF('1 Spec Ed Teacher'!$A$5:$A$2003,A5,'1 Spec Ed Teacher'!$T$5:$T$2003)</f>
        <v>0</v>
      </c>
      <c r="C5" s="13"/>
      <c r="D5" s="7">
        <f>SUMIF(' Operations Ln 6'!$A$2:$A$1999,SSIDs!A5,' Operations Ln 6'!$B$2:$B$1999)</f>
        <v>0</v>
      </c>
      <c r="E5" s="7">
        <f>SUMIF('3 Instructional Supplies '!$A$5:$A$1996,SSIDs!A5,'3 Instructional Supplies '!$F$5:$F$1996)</f>
        <v>0</v>
      </c>
      <c r="F5" s="7">
        <f>SUMIF('4 Instructional Equipment'!$A$5:$A$1995,A5,'4 Instructional Equipment'!$F$5:$F$1995)</f>
        <v>0</v>
      </c>
      <c r="G5" s="12">
        <f>SUMIF('Transportation Ln 10'!$A$5:$A$1995,A5,'Transportation Ln 10'!$J$5:$J$1995)</f>
        <v>0</v>
      </c>
      <c r="H5" s="12">
        <f>SUMIFS('Services Ln 10'!$Y$5:$Y$3992,'Services Ln 10'!$A$5:$A$3992,A5,'Services Ln 10'!$B$5:$B$3992,"Physical Therapy")</f>
        <v>0</v>
      </c>
      <c r="I5" s="12">
        <f>SUMIFS('Services Ln 10'!$Y$5:$Y$3992,'Services Ln 10'!$A$5:$A$3992,A5,'Services Ln 10'!$B$5:$B$3992,"Occupational Therapy")</f>
        <v>0</v>
      </c>
      <c r="J5" s="12">
        <f>SUMIFS('Services Ln 10'!$Y$5:$Y$3992,'Services Ln 10'!$A$5:$A$3992,A5,'Services Ln 10'!$B$5:$B$3992,"Speech Services")</f>
        <v>0</v>
      </c>
      <c r="K5" s="103">
        <f>SUMIFS('Services Ln 10'!$Y$5:$Y$3992,'Services Ln 10'!$A$5:$A$3992,A5,'Services Ln 10'!$B$5:$B$3992,"Nurse Services")+SUMIFS('Services Ln 10'!$Y$5:$Y$3992,'Services Ln 10'!$A$5:$A$3992,A5,'Services Ln 10'!$B$5:$B$3992,"Audiology")+SUMIFS('Services Ln 10'!$Y$5:$Y$3992,'Services Ln 10'!$A$5:$A$3992,A5,'Services Ln 10'!$B$5:$B$3992,"Interpreter")+SUMIFS('Services Ln 10'!$Y$5:$Y$3992,'Services Ln 10'!$A$5:$A$3992,A5,'Services Ln 10'!$B$5:$B$3992,"Adaptive P.E.")+SUMIFS('Services Ln 10'!$Y$5:$Y$3992,'Services Ln 10'!$A$5:$A$3992,A5,'Services Ln 10'!$B$5:$B$3992,"Orientation and Mobility")+SUMIFS('Services Ln 10'!$Y$5:$Y$3992,'Services Ln 10'!$A$5:$A$3992,A5,'Services Ln 10'!$B$5:$B$3992,"Psychologist")+ SUMIF('Aides Ln 10'!$A$5:$A$1996,A5,'Aides Ln 10'!$V$5:$V$1996)</f>
        <v>0</v>
      </c>
      <c r="L5" s="12">
        <f>SUMIF('Contract Ed line 9'!$A$5:$A$1994,A5,'Contract Ed line 9'!$J$5:$J$1994)</f>
        <v>0</v>
      </c>
      <c r="M5" s="7">
        <f t="shared" si="0"/>
        <v>0</v>
      </c>
    </row>
    <row r="6" spans="1:13" x14ac:dyDescent="0.25">
      <c r="B6" s="7">
        <f>SUMIF('1 Spec Ed Teacher'!$A$5:$A$2003,A6,'1 Spec Ed Teacher'!$T$5:$T$2003)</f>
        <v>0</v>
      </c>
      <c r="C6" s="13"/>
      <c r="D6" s="7">
        <f>SUMIF(' Operations Ln 6'!$A$2:$A$1999,SSIDs!A6,' Operations Ln 6'!$B$2:$B$1999)</f>
        <v>0</v>
      </c>
      <c r="E6" s="7">
        <f>SUMIF('3 Instructional Supplies '!$A$5:$A$1996,SSIDs!A6,'3 Instructional Supplies '!$F$5:$F$1996)</f>
        <v>0</v>
      </c>
      <c r="F6" s="7">
        <f>SUMIF('4 Instructional Equipment'!$A$5:$A$1995,A6,'4 Instructional Equipment'!$F$5:$F$1995)</f>
        <v>0</v>
      </c>
      <c r="G6" s="12">
        <f>SUMIF('Transportation Ln 10'!$A$5:$A$1995,A6,'Transportation Ln 10'!$J$5:$J$1995)</f>
        <v>0</v>
      </c>
      <c r="H6" s="12">
        <f>SUMIFS('Services Ln 10'!$Y$5:$Y$3992,'Services Ln 10'!$A$5:$A$3992,A6,'Services Ln 10'!$B$5:$B$3992,"Physical Therapy")</f>
        <v>0</v>
      </c>
      <c r="I6" s="12">
        <f>SUMIFS('Services Ln 10'!$Y$5:$Y$3992,'Services Ln 10'!$A$5:$A$3992,A6,'Services Ln 10'!$B$5:$B$3992,"Occupational Therapy")</f>
        <v>0</v>
      </c>
      <c r="J6" s="12">
        <f>SUMIFS('Services Ln 10'!$Y$5:$Y$3992,'Services Ln 10'!$A$5:$A$3992,A6,'Services Ln 10'!$B$5:$B$3992,"Speech Services")</f>
        <v>0</v>
      </c>
      <c r="K6" s="103">
        <f>SUMIFS('Services Ln 10'!$Y$5:$Y$3992,'Services Ln 10'!$A$5:$A$3992,A6,'Services Ln 10'!$B$5:$B$3992,"Nurse Services")+SUMIFS('Services Ln 10'!$Y$5:$Y$3992,'Services Ln 10'!$A$5:$A$3992,A6,'Services Ln 10'!$B$5:$B$3992,"Audiology")+SUMIFS('Services Ln 10'!$Y$5:$Y$3992,'Services Ln 10'!$A$5:$A$3992,A6,'Services Ln 10'!$B$5:$B$3992,"Interpreter")+SUMIFS('Services Ln 10'!$Y$5:$Y$3992,'Services Ln 10'!$A$5:$A$3992,A6,'Services Ln 10'!$B$5:$B$3992,"Adaptive P.E.")+SUMIFS('Services Ln 10'!$Y$5:$Y$3992,'Services Ln 10'!$A$5:$A$3992,A6,'Services Ln 10'!$B$5:$B$3992,"Orientation and Mobility")+SUMIFS('Services Ln 10'!$Y$5:$Y$3992,'Services Ln 10'!$A$5:$A$3992,A6,'Services Ln 10'!$B$5:$B$3992,"Psychologist")+ SUMIF('Aides Ln 10'!$A$5:$A$1996,A6,'Aides Ln 10'!$V$5:$V$1996)</f>
        <v>0</v>
      </c>
      <c r="L6" s="12">
        <f>SUMIF('Contract Ed line 9'!$A$5:$A$1994,A6,'Contract Ed line 9'!$J$5:$J$1994)</f>
        <v>0</v>
      </c>
      <c r="M6" s="7">
        <f t="shared" si="0"/>
        <v>0</v>
      </c>
    </row>
    <row r="7" spans="1:13" x14ac:dyDescent="0.25">
      <c r="B7" s="7">
        <f>SUMIF('1 Spec Ed Teacher'!$A$5:$A$2003,A7,'1 Spec Ed Teacher'!$T$5:$T$2003)</f>
        <v>0</v>
      </c>
      <c r="C7" s="13"/>
      <c r="D7" s="7">
        <f>SUMIF(' Operations Ln 6'!$A$2:$A$1999,SSIDs!A7,' Operations Ln 6'!$B$2:$B$1999)</f>
        <v>0</v>
      </c>
      <c r="E7" s="7">
        <f>SUMIF('3 Instructional Supplies '!$A$5:$A$1996,SSIDs!A7,'3 Instructional Supplies '!$F$5:$F$1996)</f>
        <v>0</v>
      </c>
      <c r="F7" s="7">
        <f>SUMIF('4 Instructional Equipment'!$A$5:$A$1995,A7,'4 Instructional Equipment'!$F$5:$F$1995)</f>
        <v>0</v>
      </c>
      <c r="G7" s="12">
        <f>SUMIF('Transportation Ln 10'!$A$5:$A$1995,A7,'Transportation Ln 10'!$J$5:$J$1995)</f>
        <v>0</v>
      </c>
      <c r="H7" s="12">
        <f>SUMIFS('Services Ln 10'!$Y$5:$Y$3992,'Services Ln 10'!$A$5:$A$3992,A7,'Services Ln 10'!$B$5:$B$3992,"Physical Therapy")</f>
        <v>0</v>
      </c>
      <c r="I7" s="12">
        <f>SUMIFS('Services Ln 10'!$Y$5:$Y$3992,'Services Ln 10'!$A$5:$A$3992,A7,'Services Ln 10'!$B$5:$B$3992,"Occupational Therapy")</f>
        <v>0</v>
      </c>
      <c r="J7" s="12">
        <f>SUMIFS('Services Ln 10'!$Y$5:$Y$3992,'Services Ln 10'!$A$5:$A$3992,A7,'Services Ln 10'!$B$5:$B$3992,"Speech Services")</f>
        <v>0</v>
      </c>
      <c r="K7" s="103">
        <f>SUMIFS('Services Ln 10'!$Y$5:$Y$3992,'Services Ln 10'!$A$5:$A$3992,A7,'Services Ln 10'!$B$5:$B$3992,"Nurse Services")+SUMIFS('Services Ln 10'!$Y$5:$Y$3992,'Services Ln 10'!$A$5:$A$3992,A7,'Services Ln 10'!$B$5:$B$3992,"Audiology")+SUMIFS('Services Ln 10'!$Y$5:$Y$3992,'Services Ln 10'!$A$5:$A$3992,A7,'Services Ln 10'!$B$5:$B$3992,"Interpreter")+SUMIFS('Services Ln 10'!$Y$5:$Y$3992,'Services Ln 10'!$A$5:$A$3992,A7,'Services Ln 10'!$B$5:$B$3992,"Adaptive P.E.")+SUMIFS('Services Ln 10'!$Y$5:$Y$3992,'Services Ln 10'!$A$5:$A$3992,A7,'Services Ln 10'!$B$5:$B$3992,"Orientation and Mobility")+SUMIFS('Services Ln 10'!$Y$5:$Y$3992,'Services Ln 10'!$A$5:$A$3992,A7,'Services Ln 10'!$B$5:$B$3992,"Psychologist")+ SUMIF('Aides Ln 10'!$A$5:$A$1996,A7,'Aides Ln 10'!$V$5:$V$1996)</f>
        <v>0</v>
      </c>
      <c r="L7" s="12">
        <f>SUMIF('Contract Ed line 9'!$A$5:$A$1994,A7,'Contract Ed line 9'!$J$5:$J$1994)</f>
        <v>0</v>
      </c>
      <c r="M7" s="7">
        <f t="shared" si="0"/>
        <v>0</v>
      </c>
    </row>
    <row r="8" spans="1:13" x14ac:dyDescent="0.25">
      <c r="B8" s="7">
        <f>SUMIF('1 Spec Ed Teacher'!$A$5:$A$2003,A8,'1 Spec Ed Teacher'!$T$5:$T$2003)</f>
        <v>0</v>
      </c>
      <c r="C8" s="9"/>
      <c r="D8" s="7">
        <f>SUMIF(' Operations Ln 6'!$A$2:$A$1999,SSIDs!A8,' Operations Ln 6'!$B$2:$B$1999)</f>
        <v>0</v>
      </c>
      <c r="E8" s="7">
        <f>SUMIF('3 Instructional Supplies '!$A$5:$A$1996,SSIDs!A8,'3 Instructional Supplies '!$F$5:$F$1996)</f>
        <v>0</v>
      </c>
      <c r="F8" s="7">
        <f>SUMIF('4 Instructional Equipment'!$A$5:$A$1995,A8,'4 Instructional Equipment'!$F$5:$F$1995)</f>
        <v>0</v>
      </c>
      <c r="G8" s="12">
        <f>SUMIF('Transportation Ln 10'!$A$5:$A$1995,A8,'Transportation Ln 10'!$J$5:$J$1995)</f>
        <v>0</v>
      </c>
      <c r="H8" s="12">
        <f>SUMIFS('Services Ln 10'!$Y$5:$Y$3992,'Services Ln 10'!$A$5:$A$3992,A8,'Services Ln 10'!$B$5:$B$3992,"Physical Therapy")</f>
        <v>0</v>
      </c>
      <c r="I8" s="12">
        <f>SUMIFS('Services Ln 10'!$Y$5:$Y$3992,'Services Ln 10'!$A$5:$A$3992,A8,'Services Ln 10'!$B$5:$B$3992,"Occupational Therapy")</f>
        <v>0</v>
      </c>
      <c r="J8" s="12">
        <f>SUMIFS('Services Ln 10'!$Y$5:$Y$3992,'Services Ln 10'!$A$5:$A$3992,A8,'Services Ln 10'!$B$5:$B$3992,"Speech Services")</f>
        <v>0</v>
      </c>
      <c r="K8" s="103">
        <f>SUMIFS('Services Ln 10'!$Y$5:$Y$3992,'Services Ln 10'!$A$5:$A$3992,A8,'Services Ln 10'!$B$5:$B$3992,"Nurse Services")+SUMIFS('Services Ln 10'!$Y$5:$Y$3992,'Services Ln 10'!$A$5:$A$3992,A8,'Services Ln 10'!$B$5:$B$3992,"Audiology")+SUMIFS('Services Ln 10'!$Y$5:$Y$3992,'Services Ln 10'!$A$5:$A$3992,A8,'Services Ln 10'!$B$5:$B$3992,"Interpreter")+SUMIFS('Services Ln 10'!$Y$5:$Y$3992,'Services Ln 10'!$A$5:$A$3992,A8,'Services Ln 10'!$B$5:$B$3992,"Adaptive P.E.")+SUMIFS('Services Ln 10'!$Y$5:$Y$3992,'Services Ln 10'!$A$5:$A$3992,A8,'Services Ln 10'!$B$5:$B$3992,"Orientation and Mobility")+SUMIFS('Services Ln 10'!$Y$5:$Y$3992,'Services Ln 10'!$A$5:$A$3992,A8,'Services Ln 10'!$B$5:$B$3992,"Psychologist")+ SUMIF('Aides Ln 10'!$A$5:$A$1996,A8,'Aides Ln 10'!$V$5:$V$1996)</f>
        <v>0</v>
      </c>
      <c r="L8" s="12">
        <f>SUMIF('Contract Ed line 9'!$A$5:$A$1994,A8,'Contract Ed line 9'!$J$5:$J$1994)</f>
        <v>0</v>
      </c>
      <c r="M8" s="7">
        <f t="shared" si="0"/>
        <v>0</v>
      </c>
    </row>
    <row r="9" spans="1:13" x14ac:dyDescent="0.25">
      <c r="B9" s="7">
        <f>SUMIF('1 Spec Ed Teacher'!$A$5:$A$2003,A9,'1 Spec Ed Teacher'!$T$5:$T$2003)</f>
        <v>0</v>
      </c>
      <c r="C9" s="9"/>
      <c r="D9" s="7">
        <f>SUMIF(' Operations Ln 6'!$A$2:$A$1999,SSIDs!A9,' Operations Ln 6'!$B$2:$B$1999)</f>
        <v>0</v>
      </c>
      <c r="E9" s="7">
        <f>SUMIF('3 Instructional Supplies '!$A$5:$A$1996,SSIDs!A9,'3 Instructional Supplies '!$F$5:$F$1996)</f>
        <v>0</v>
      </c>
      <c r="F9" s="7">
        <f>SUMIF('4 Instructional Equipment'!$A$5:$A$1995,A9,'4 Instructional Equipment'!$F$5:$F$1995)</f>
        <v>0</v>
      </c>
      <c r="G9" s="12">
        <f>SUMIF('Transportation Ln 10'!$A$5:$A$1995,A9,'Transportation Ln 10'!$J$5:$J$1995)</f>
        <v>0</v>
      </c>
      <c r="H9" s="12">
        <f>SUMIFS('Services Ln 10'!$Y$5:$Y$3992,'Services Ln 10'!$A$5:$A$3992,A9,'Services Ln 10'!$B$5:$B$3992,"Physical Therapy")</f>
        <v>0</v>
      </c>
      <c r="I9" s="12">
        <f>SUMIFS('Services Ln 10'!$Y$5:$Y$3992,'Services Ln 10'!$A$5:$A$3992,A9,'Services Ln 10'!$B$5:$B$3992,"Occupational Therapy")</f>
        <v>0</v>
      </c>
      <c r="J9" s="12">
        <f>SUMIFS('Services Ln 10'!$Y$5:$Y$3992,'Services Ln 10'!$A$5:$A$3992,A9,'Services Ln 10'!$B$5:$B$3992,"Speech Services")</f>
        <v>0</v>
      </c>
      <c r="K9" s="103">
        <f>SUMIFS('Services Ln 10'!$Y$5:$Y$3992,'Services Ln 10'!$A$5:$A$3992,A9,'Services Ln 10'!$B$5:$B$3992,"Nurse Services")+SUMIFS('Services Ln 10'!$Y$5:$Y$3992,'Services Ln 10'!$A$5:$A$3992,A9,'Services Ln 10'!$B$5:$B$3992,"Audiology")+SUMIFS('Services Ln 10'!$Y$5:$Y$3992,'Services Ln 10'!$A$5:$A$3992,A9,'Services Ln 10'!$B$5:$B$3992,"Interpreter")+SUMIFS('Services Ln 10'!$Y$5:$Y$3992,'Services Ln 10'!$A$5:$A$3992,A9,'Services Ln 10'!$B$5:$B$3992,"Adaptive P.E.")+SUMIFS('Services Ln 10'!$Y$5:$Y$3992,'Services Ln 10'!$A$5:$A$3992,A9,'Services Ln 10'!$B$5:$B$3992,"Orientation and Mobility")+SUMIFS('Services Ln 10'!$Y$5:$Y$3992,'Services Ln 10'!$A$5:$A$3992,A9,'Services Ln 10'!$B$5:$B$3992,"Psychologist")+ SUMIF('Aides Ln 10'!$A$5:$A$1996,A9,'Aides Ln 10'!$V$5:$V$1996)</f>
        <v>0</v>
      </c>
      <c r="L9" s="12">
        <f>SUMIF('Contract Ed line 9'!$A$5:$A$1994,A9,'Contract Ed line 9'!$J$5:$J$1994)</f>
        <v>0</v>
      </c>
      <c r="M9" s="7">
        <f t="shared" si="0"/>
        <v>0</v>
      </c>
    </row>
    <row r="10" spans="1:13" x14ac:dyDescent="0.25">
      <c r="B10" s="7">
        <f>SUMIF('1 Spec Ed Teacher'!$A$5:$A$2003,A10,'1 Spec Ed Teacher'!$T$5:$T$2003)</f>
        <v>0</v>
      </c>
      <c r="C10" s="9"/>
      <c r="D10" s="7">
        <f>SUMIF(' Operations Ln 6'!$A$2:$A$1999,SSIDs!A10,' Operations Ln 6'!$B$2:$B$1999)</f>
        <v>0</v>
      </c>
      <c r="E10" s="7">
        <f>SUMIF('3 Instructional Supplies '!$A$5:$A$1996,SSIDs!A10,'3 Instructional Supplies '!$F$5:$F$1996)</f>
        <v>0</v>
      </c>
      <c r="F10" s="7">
        <f>SUMIF('4 Instructional Equipment'!$A$5:$A$1995,A10,'4 Instructional Equipment'!$F$5:$F$1995)</f>
        <v>0</v>
      </c>
      <c r="G10" s="12">
        <f>SUMIF('Transportation Ln 10'!$A$5:$A$1995,A10,'Transportation Ln 10'!$J$5:$J$1995)</f>
        <v>0</v>
      </c>
      <c r="H10" s="12">
        <f>SUMIFS('Services Ln 10'!$Y$5:$Y$3992,'Services Ln 10'!$A$5:$A$3992,A10,'Services Ln 10'!$B$5:$B$3992,"Physical Therapy")</f>
        <v>0</v>
      </c>
      <c r="I10" s="12">
        <f>SUMIFS('Services Ln 10'!$Y$5:$Y$3992,'Services Ln 10'!$A$5:$A$3992,A10,'Services Ln 10'!$B$5:$B$3992,"Occupational Therapy")</f>
        <v>0</v>
      </c>
      <c r="J10" s="12">
        <f>SUMIFS('Services Ln 10'!$Y$5:$Y$3992,'Services Ln 10'!$A$5:$A$3992,A10,'Services Ln 10'!$B$5:$B$3992,"Speech Services")</f>
        <v>0</v>
      </c>
      <c r="K10" s="103">
        <f>SUMIFS('Services Ln 10'!$Y$5:$Y$3992,'Services Ln 10'!$A$5:$A$3992,A10,'Services Ln 10'!$B$5:$B$3992,"Nurse Services")+SUMIFS('Services Ln 10'!$Y$5:$Y$3992,'Services Ln 10'!$A$5:$A$3992,A10,'Services Ln 10'!$B$5:$B$3992,"Audiology")+SUMIFS('Services Ln 10'!$Y$5:$Y$3992,'Services Ln 10'!$A$5:$A$3992,A10,'Services Ln 10'!$B$5:$B$3992,"Interpreter")+SUMIFS('Services Ln 10'!$Y$5:$Y$3992,'Services Ln 10'!$A$5:$A$3992,A10,'Services Ln 10'!$B$5:$B$3992,"Adaptive P.E.")+SUMIFS('Services Ln 10'!$Y$5:$Y$3992,'Services Ln 10'!$A$5:$A$3992,A10,'Services Ln 10'!$B$5:$B$3992,"Orientation and Mobility")+SUMIFS('Services Ln 10'!$Y$5:$Y$3992,'Services Ln 10'!$A$5:$A$3992,A10,'Services Ln 10'!$B$5:$B$3992,"Psychologist")+ SUMIF('Aides Ln 10'!$A$5:$A$1996,A10,'Aides Ln 10'!$V$5:$V$1996)</f>
        <v>0</v>
      </c>
      <c r="L10" s="12">
        <f>SUMIF('Contract Ed line 9'!$A$5:$A$1994,A10,'Contract Ed line 9'!$J$5:$J$1994)</f>
        <v>0</v>
      </c>
      <c r="M10" s="7">
        <f t="shared" si="0"/>
        <v>0</v>
      </c>
    </row>
    <row r="11" spans="1:13" x14ac:dyDescent="0.25">
      <c r="B11" s="7">
        <f>SUMIF('1 Spec Ed Teacher'!$A$5:$A$2003,A11,'1 Spec Ed Teacher'!$T$5:$T$2003)</f>
        <v>0</v>
      </c>
      <c r="C11" s="9"/>
      <c r="D11" s="7">
        <f>SUMIF(' Operations Ln 6'!$A$2:$A$1999,SSIDs!A11,' Operations Ln 6'!$B$2:$B$1999)</f>
        <v>0</v>
      </c>
      <c r="E11" s="7">
        <f>SUMIF('3 Instructional Supplies '!$A$5:$A$1996,SSIDs!A11,'3 Instructional Supplies '!$F$5:$F$1996)</f>
        <v>0</v>
      </c>
      <c r="F11" s="7">
        <f>SUMIF('4 Instructional Equipment'!$A$5:$A$1995,A11,'4 Instructional Equipment'!$F$5:$F$1995)</f>
        <v>0</v>
      </c>
      <c r="G11" s="12">
        <f>SUMIF('Transportation Ln 10'!$A$5:$A$1995,A11,'Transportation Ln 10'!$J$5:$J$1995)</f>
        <v>0</v>
      </c>
      <c r="H11" s="12">
        <f>SUMIFS('Services Ln 10'!$Y$5:$Y$3992,'Services Ln 10'!$A$5:$A$3992,A11,'Services Ln 10'!$B$5:$B$3992,"Physical Therapy")</f>
        <v>0</v>
      </c>
      <c r="I11" s="12">
        <f>SUMIFS('Services Ln 10'!$Y$5:$Y$3992,'Services Ln 10'!$A$5:$A$3992,A11,'Services Ln 10'!$B$5:$B$3992,"Occupational Therapy")</f>
        <v>0</v>
      </c>
      <c r="J11" s="12">
        <f>SUMIFS('Services Ln 10'!$Y$5:$Y$3992,'Services Ln 10'!$A$5:$A$3992,A11,'Services Ln 10'!$B$5:$B$3992,"Speech Services")</f>
        <v>0</v>
      </c>
      <c r="K11" s="103">
        <f>SUMIFS('Services Ln 10'!$Y$5:$Y$3992,'Services Ln 10'!$A$5:$A$3992,A11,'Services Ln 10'!$B$5:$B$3992,"Nurse Services")+SUMIFS('Services Ln 10'!$Y$5:$Y$3992,'Services Ln 10'!$A$5:$A$3992,A11,'Services Ln 10'!$B$5:$B$3992,"Audiology")+SUMIFS('Services Ln 10'!$Y$5:$Y$3992,'Services Ln 10'!$A$5:$A$3992,A11,'Services Ln 10'!$B$5:$B$3992,"Interpreter")+SUMIFS('Services Ln 10'!$Y$5:$Y$3992,'Services Ln 10'!$A$5:$A$3992,A11,'Services Ln 10'!$B$5:$B$3992,"Adaptive P.E.")+SUMIFS('Services Ln 10'!$Y$5:$Y$3992,'Services Ln 10'!$A$5:$A$3992,A11,'Services Ln 10'!$B$5:$B$3992,"Orientation and Mobility")+SUMIFS('Services Ln 10'!$Y$5:$Y$3992,'Services Ln 10'!$A$5:$A$3992,A11,'Services Ln 10'!$B$5:$B$3992,"Psychologist")+ SUMIF('Aides Ln 10'!$A$5:$A$1996,A11,'Aides Ln 10'!$V$5:$V$1996)</f>
        <v>0</v>
      </c>
      <c r="L11" s="12">
        <f>SUMIF('Contract Ed line 9'!$A$5:$A$1994,A11,'Contract Ed line 9'!$J$5:$J$1994)</f>
        <v>0</v>
      </c>
      <c r="M11" s="7">
        <f t="shared" si="0"/>
        <v>0</v>
      </c>
    </row>
    <row r="12" spans="1:13" x14ac:dyDescent="0.25">
      <c r="B12" s="7">
        <f>SUMIF('1 Spec Ed Teacher'!$A$5:$A$2003,A12,'1 Spec Ed Teacher'!$T$5:$T$2003)</f>
        <v>0</v>
      </c>
      <c r="C12" s="9"/>
      <c r="D12" s="7">
        <f>SUMIF(' Operations Ln 6'!$A$2:$A$1999,SSIDs!A12,' Operations Ln 6'!$B$2:$B$1999)</f>
        <v>0</v>
      </c>
      <c r="E12" s="7">
        <f>SUMIF('3 Instructional Supplies '!$A$5:$A$1996,SSIDs!A12,'3 Instructional Supplies '!$F$5:$F$1996)</f>
        <v>0</v>
      </c>
      <c r="F12" s="7">
        <f>SUMIF('4 Instructional Equipment'!$A$5:$A$1995,A12,'4 Instructional Equipment'!$F$5:$F$1995)</f>
        <v>0</v>
      </c>
      <c r="G12" s="12">
        <f>SUMIF('Transportation Ln 10'!$A$5:$A$1995,A12,'Transportation Ln 10'!$J$5:$J$1995)</f>
        <v>0</v>
      </c>
      <c r="H12" s="12">
        <f>SUMIFS('Services Ln 10'!$Y$5:$Y$3992,'Services Ln 10'!$A$5:$A$3992,A12,'Services Ln 10'!$B$5:$B$3992,"Physical Therapy")</f>
        <v>0</v>
      </c>
      <c r="I12" s="12">
        <f>SUMIFS('Services Ln 10'!$Y$5:$Y$3992,'Services Ln 10'!$A$5:$A$3992,A12,'Services Ln 10'!$B$5:$B$3992,"Occupational Therapy")</f>
        <v>0</v>
      </c>
      <c r="J12" s="12">
        <f>SUMIFS('Services Ln 10'!$Y$5:$Y$3992,'Services Ln 10'!$A$5:$A$3992,A12,'Services Ln 10'!$B$5:$B$3992,"Speech Services")</f>
        <v>0</v>
      </c>
      <c r="K12" s="103">
        <f>SUMIFS('Services Ln 10'!$Y$5:$Y$3992,'Services Ln 10'!$A$5:$A$3992,A12,'Services Ln 10'!$B$5:$B$3992,"Nurse Services")+SUMIFS('Services Ln 10'!$Y$5:$Y$3992,'Services Ln 10'!$A$5:$A$3992,A12,'Services Ln 10'!$B$5:$B$3992,"Audiology")+SUMIFS('Services Ln 10'!$Y$5:$Y$3992,'Services Ln 10'!$A$5:$A$3992,A12,'Services Ln 10'!$B$5:$B$3992,"Interpreter")+SUMIFS('Services Ln 10'!$Y$5:$Y$3992,'Services Ln 10'!$A$5:$A$3992,A12,'Services Ln 10'!$B$5:$B$3992,"Adaptive P.E.")+SUMIFS('Services Ln 10'!$Y$5:$Y$3992,'Services Ln 10'!$A$5:$A$3992,A12,'Services Ln 10'!$B$5:$B$3992,"Orientation and Mobility")+SUMIFS('Services Ln 10'!$Y$5:$Y$3992,'Services Ln 10'!$A$5:$A$3992,A12,'Services Ln 10'!$B$5:$B$3992,"Psychologist")+ SUMIF('Aides Ln 10'!$A$5:$A$1996,A12,'Aides Ln 10'!$V$5:$V$1996)</f>
        <v>0</v>
      </c>
      <c r="L12" s="12">
        <f>SUMIF('Contract Ed line 9'!$A$5:$A$1994,A12,'Contract Ed line 9'!$J$5:$J$1994)</f>
        <v>0</v>
      </c>
      <c r="M12" s="7">
        <f t="shared" si="0"/>
        <v>0</v>
      </c>
    </row>
    <row r="13" spans="1:13" x14ac:dyDescent="0.25">
      <c r="B13" s="7">
        <f>SUMIF('1 Spec Ed Teacher'!$A$5:$A$2003,A13,'1 Spec Ed Teacher'!$T$5:$T$2003)</f>
        <v>0</v>
      </c>
      <c r="C13" s="9"/>
      <c r="D13" s="7">
        <f>SUMIF(' Operations Ln 6'!$A$2:$A$1999,SSIDs!A13,' Operations Ln 6'!$B$2:$B$1999)</f>
        <v>0</v>
      </c>
      <c r="E13" s="7">
        <f>SUMIF('3 Instructional Supplies '!$A$5:$A$1996,SSIDs!A13,'3 Instructional Supplies '!$F$5:$F$1996)</f>
        <v>0</v>
      </c>
      <c r="F13" s="7">
        <f>SUMIF('4 Instructional Equipment'!$A$5:$A$1995,A13,'4 Instructional Equipment'!$F$5:$F$1995)</f>
        <v>0</v>
      </c>
      <c r="G13" s="12">
        <f>SUMIF('Transportation Ln 10'!$A$5:$A$1995,A13,'Transportation Ln 10'!$J$5:$J$1995)</f>
        <v>0</v>
      </c>
      <c r="H13" s="12">
        <f>SUMIFS('Services Ln 10'!$Y$5:$Y$3992,'Services Ln 10'!$A$5:$A$3992,A13,'Services Ln 10'!$B$5:$B$3992,"Physical Therapy")</f>
        <v>0</v>
      </c>
      <c r="I13" s="12">
        <f>SUMIFS('Services Ln 10'!$Y$5:$Y$3992,'Services Ln 10'!$A$5:$A$3992,A13,'Services Ln 10'!$B$5:$B$3992,"Occupational Therapy")</f>
        <v>0</v>
      </c>
      <c r="J13" s="12">
        <f>SUMIFS('Services Ln 10'!$Y$5:$Y$3992,'Services Ln 10'!$A$5:$A$3992,A13,'Services Ln 10'!$B$5:$B$3992,"Speech Services")</f>
        <v>0</v>
      </c>
      <c r="K13" s="103">
        <f>SUMIFS('Services Ln 10'!$Y$5:$Y$3992,'Services Ln 10'!$A$5:$A$3992,A13,'Services Ln 10'!$B$5:$B$3992,"Nurse Services")+SUMIFS('Services Ln 10'!$Y$5:$Y$3992,'Services Ln 10'!$A$5:$A$3992,A13,'Services Ln 10'!$B$5:$B$3992,"Audiology")+SUMIFS('Services Ln 10'!$Y$5:$Y$3992,'Services Ln 10'!$A$5:$A$3992,A13,'Services Ln 10'!$B$5:$B$3992,"Interpreter")+SUMIFS('Services Ln 10'!$Y$5:$Y$3992,'Services Ln 10'!$A$5:$A$3992,A13,'Services Ln 10'!$B$5:$B$3992,"Adaptive P.E.")+SUMIFS('Services Ln 10'!$Y$5:$Y$3992,'Services Ln 10'!$A$5:$A$3992,A13,'Services Ln 10'!$B$5:$B$3992,"Orientation and Mobility")+SUMIFS('Services Ln 10'!$Y$5:$Y$3992,'Services Ln 10'!$A$5:$A$3992,A13,'Services Ln 10'!$B$5:$B$3992,"Psychologist")+ SUMIF('Aides Ln 10'!$A$5:$A$1996,A13,'Aides Ln 10'!$V$5:$V$1996)</f>
        <v>0</v>
      </c>
      <c r="L13" s="12">
        <f>SUMIF('Contract Ed line 9'!$A$5:$A$1994,A13,'Contract Ed line 9'!$J$5:$J$1994)</f>
        <v>0</v>
      </c>
      <c r="M13" s="7">
        <f t="shared" si="0"/>
        <v>0</v>
      </c>
    </row>
    <row r="14" spans="1:13" x14ac:dyDescent="0.25">
      <c r="B14" s="7">
        <f>SUMIF('1 Spec Ed Teacher'!$A$5:$A$2003,A14,'1 Spec Ed Teacher'!$T$5:$T$2003)</f>
        <v>0</v>
      </c>
      <c r="C14" s="9"/>
      <c r="D14" s="7">
        <f>SUMIF(' Operations Ln 6'!$A$2:$A$1999,SSIDs!A14,' Operations Ln 6'!$B$2:$B$1999)</f>
        <v>0</v>
      </c>
      <c r="E14" s="7">
        <f>SUMIF('3 Instructional Supplies '!$A$5:$A$1996,SSIDs!A14,'3 Instructional Supplies '!$F$5:$F$1996)</f>
        <v>0</v>
      </c>
      <c r="F14" s="7">
        <f>SUMIF('4 Instructional Equipment'!$A$5:$A$1995,A14,'4 Instructional Equipment'!$F$5:$F$1995)</f>
        <v>0</v>
      </c>
      <c r="G14" s="12">
        <f>SUMIF('Transportation Ln 10'!$A$5:$A$1995,A14,'Transportation Ln 10'!$J$5:$J$1995)</f>
        <v>0</v>
      </c>
      <c r="H14" s="12">
        <f>SUMIFS('Services Ln 10'!$Y$5:$Y$3992,'Services Ln 10'!$A$5:$A$3992,A14,'Services Ln 10'!$B$5:$B$3992,"Physical Therapy")</f>
        <v>0</v>
      </c>
      <c r="I14" s="12">
        <f>SUMIFS('Services Ln 10'!$Y$5:$Y$3992,'Services Ln 10'!$A$5:$A$3992,A14,'Services Ln 10'!$B$5:$B$3992,"Occupational Therapy")</f>
        <v>0</v>
      </c>
      <c r="J14" s="12">
        <f>SUMIFS('Services Ln 10'!$Y$5:$Y$3992,'Services Ln 10'!$A$5:$A$3992,A14,'Services Ln 10'!$B$5:$B$3992,"Speech Services")</f>
        <v>0</v>
      </c>
      <c r="K14" s="103">
        <f>SUMIFS('Services Ln 10'!$Y$5:$Y$3992,'Services Ln 10'!$A$5:$A$3992,A14,'Services Ln 10'!$B$5:$B$3992,"Nurse Services")+SUMIFS('Services Ln 10'!$Y$5:$Y$3992,'Services Ln 10'!$A$5:$A$3992,A14,'Services Ln 10'!$B$5:$B$3992,"Audiology")+SUMIFS('Services Ln 10'!$Y$5:$Y$3992,'Services Ln 10'!$A$5:$A$3992,A14,'Services Ln 10'!$B$5:$B$3992,"Interpreter")+SUMIFS('Services Ln 10'!$Y$5:$Y$3992,'Services Ln 10'!$A$5:$A$3992,A14,'Services Ln 10'!$B$5:$B$3992,"Adaptive P.E.")+SUMIFS('Services Ln 10'!$Y$5:$Y$3992,'Services Ln 10'!$A$5:$A$3992,A14,'Services Ln 10'!$B$5:$B$3992,"Orientation and Mobility")+SUMIFS('Services Ln 10'!$Y$5:$Y$3992,'Services Ln 10'!$A$5:$A$3992,A14,'Services Ln 10'!$B$5:$B$3992,"Psychologist")+ SUMIF('Aides Ln 10'!$A$5:$A$1996,A14,'Aides Ln 10'!$V$5:$V$1996)</f>
        <v>0</v>
      </c>
      <c r="L14" s="12">
        <f>SUMIF('Contract Ed line 9'!$A$5:$A$1994,A14,'Contract Ed line 9'!$J$5:$J$1994)</f>
        <v>0</v>
      </c>
      <c r="M14" s="7">
        <f t="shared" si="0"/>
        <v>0</v>
      </c>
    </row>
    <row r="15" spans="1:13" x14ac:dyDescent="0.25">
      <c r="B15" s="7">
        <f>SUMIF('1 Spec Ed Teacher'!$A$5:$A$2003,A15,'1 Spec Ed Teacher'!$T$5:$T$2003)</f>
        <v>0</v>
      </c>
      <c r="C15" s="9"/>
      <c r="D15" s="7">
        <f>SUMIF(' Operations Ln 6'!$A$2:$A$1999,SSIDs!A15,' Operations Ln 6'!$B$2:$B$1999)</f>
        <v>0</v>
      </c>
      <c r="E15" s="7">
        <f>SUMIF('3 Instructional Supplies '!$A$5:$A$1996,SSIDs!A15,'3 Instructional Supplies '!$F$5:$F$1996)</f>
        <v>0</v>
      </c>
      <c r="F15" s="7">
        <f>SUMIF('4 Instructional Equipment'!$A$5:$A$1995,A15,'4 Instructional Equipment'!$F$5:$F$1995)</f>
        <v>0</v>
      </c>
      <c r="G15" s="12">
        <f>SUMIF('Transportation Ln 10'!$A$5:$A$1995,A15,'Transportation Ln 10'!$J$5:$J$1995)</f>
        <v>0</v>
      </c>
      <c r="H15" s="12">
        <f>SUMIFS('Services Ln 10'!$Y$5:$Y$3992,'Services Ln 10'!$A$5:$A$3992,A15,'Services Ln 10'!$B$5:$B$3992,"Physical Therapy")</f>
        <v>0</v>
      </c>
      <c r="I15" s="12">
        <f>SUMIFS('Services Ln 10'!$Y$5:$Y$3992,'Services Ln 10'!$A$5:$A$3992,A15,'Services Ln 10'!$B$5:$B$3992,"Occupational Therapy")</f>
        <v>0</v>
      </c>
      <c r="J15" s="12">
        <f>SUMIFS('Services Ln 10'!$Y$5:$Y$3992,'Services Ln 10'!$A$5:$A$3992,A15,'Services Ln 10'!$B$5:$B$3992,"Speech Services")</f>
        <v>0</v>
      </c>
      <c r="K15" s="103">
        <f>SUMIFS('Services Ln 10'!$Y$5:$Y$3992,'Services Ln 10'!$A$5:$A$3992,A15,'Services Ln 10'!$B$5:$B$3992,"Nurse Services")+SUMIFS('Services Ln 10'!$Y$5:$Y$3992,'Services Ln 10'!$A$5:$A$3992,A15,'Services Ln 10'!$B$5:$B$3992,"Audiology")+SUMIFS('Services Ln 10'!$Y$5:$Y$3992,'Services Ln 10'!$A$5:$A$3992,A15,'Services Ln 10'!$B$5:$B$3992,"Interpreter")+SUMIFS('Services Ln 10'!$Y$5:$Y$3992,'Services Ln 10'!$A$5:$A$3992,A15,'Services Ln 10'!$B$5:$B$3992,"Adaptive P.E.")+SUMIFS('Services Ln 10'!$Y$5:$Y$3992,'Services Ln 10'!$A$5:$A$3992,A15,'Services Ln 10'!$B$5:$B$3992,"Orientation and Mobility")+SUMIFS('Services Ln 10'!$Y$5:$Y$3992,'Services Ln 10'!$A$5:$A$3992,A15,'Services Ln 10'!$B$5:$B$3992,"Psychologist")+ SUMIF('Aides Ln 10'!$A$5:$A$1996,A15,'Aides Ln 10'!$V$5:$V$1996)</f>
        <v>0</v>
      </c>
      <c r="L15" s="12">
        <f>SUMIF('Contract Ed line 9'!$A$5:$A$1994,A15,'Contract Ed line 9'!$J$5:$J$1994)</f>
        <v>0</v>
      </c>
      <c r="M15" s="7">
        <f t="shared" si="0"/>
        <v>0</v>
      </c>
    </row>
    <row r="16" spans="1:13" x14ac:dyDescent="0.25">
      <c r="B16" s="7">
        <f>SUMIF('1 Spec Ed Teacher'!$A$5:$A$2003,A16,'1 Spec Ed Teacher'!$T$5:$T$2003)</f>
        <v>0</v>
      </c>
      <c r="C16" s="9"/>
      <c r="D16" s="7">
        <f>SUMIF(' Operations Ln 6'!$A$2:$A$1999,SSIDs!A16,' Operations Ln 6'!$B$2:$B$1999)</f>
        <v>0</v>
      </c>
      <c r="E16" s="7">
        <f>SUMIF('3 Instructional Supplies '!$A$5:$A$1996,SSIDs!A16,'3 Instructional Supplies '!$F$5:$F$1996)</f>
        <v>0</v>
      </c>
      <c r="F16" s="7">
        <f>SUMIF('4 Instructional Equipment'!$A$5:$A$1995,A16,'4 Instructional Equipment'!$F$5:$F$1995)</f>
        <v>0</v>
      </c>
      <c r="G16" s="12">
        <f>SUMIF('Transportation Ln 10'!$A$5:$A$1995,A16,'Transportation Ln 10'!$J$5:$J$1995)</f>
        <v>0</v>
      </c>
      <c r="H16" s="12">
        <f>SUMIFS('Services Ln 10'!$Y$5:$Y$3992,'Services Ln 10'!$A$5:$A$3992,A16,'Services Ln 10'!$B$5:$B$3992,"Physical Therapy")</f>
        <v>0</v>
      </c>
      <c r="I16" s="12">
        <f>SUMIFS('Services Ln 10'!$Y$5:$Y$3992,'Services Ln 10'!$A$5:$A$3992,A16,'Services Ln 10'!$B$5:$B$3992,"Occupational Therapy")</f>
        <v>0</v>
      </c>
      <c r="J16" s="12">
        <f>SUMIFS('Services Ln 10'!$Y$5:$Y$3992,'Services Ln 10'!$A$5:$A$3992,A16,'Services Ln 10'!$B$5:$B$3992,"Speech Services")</f>
        <v>0</v>
      </c>
      <c r="K16" s="103">
        <f>SUMIFS('Services Ln 10'!$Y$5:$Y$3992,'Services Ln 10'!$A$5:$A$3992,A16,'Services Ln 10'!$B$5:$B$3992,"Nurse Services")+SUMIFS('Services Ln 10'!$Y$5:$Y$3992,'Services Ln 10'!$A$5:$A$3992,A16,'Services Ln 10'!$B$5:$B$3992,"Audiology")+SUMIFS('Services Ln 10'!$Y$5:$Y$3992,'Services Ln 10'!$A$5:$A$3992,A16,'Services Ln 10'!$B$5:$B$3992,"Interpreter")+SUMIFS('Services Ln 10'!$Y$5:$Y$3992,'Services Ln 10'!$A$5:$A$3992,A16,'Services Ln 10'!$B$5:$B$3992,"Adaptive P.E.")+SUMIFS('Services Ln 10'!$Y$5:$Y$3992,'Services Ln 10'!$A$5:$A$3992,A16,'Services Ln 10'!$B$5:$B$3992,"Orientation and Mobility")+SUMIFS('Services Ln 10'!$Y$5:$Y$3992,'Services Ln 10'!$A$5:$A$3992,A16,'Services Ln 10'!$B$5:$B$3992,"Psychologist")+ SUMIF('Aides Ln 10'!$A$5:$A$1996,A16,'Aides Ln 10'!$V$5:$V$1996)</f>
        <v>0</v>
      </c>
      <c r="L16" s="12">
        <f>SUMIF('Contract Ed line 9'!$A$5:$A$1994,A16,'Contract Ed line 9'!$J$5:$J$1994)</f>
        <v>0</v>
      </c>
      <c r="M16" s="7">
        <f t="shared" si="0"/>
        <v>0</v>
      </c>
    </row>
    <row r="17" spans="2:13" x14ac:dyDescent="0.25">
      <c r="B17" s="7">
        <f>SUMIF('1 Spec Ed Teacher'!$A$5:$A$2003,A17,'1 Spec Ed Teacher'!$T$5:$T$2003)</f>
        <v>0</v>
      </c>
      <c r="C17" s="9"/>
      <c r="D17" s="7">
        <f>SUMIF(' Operations Ln 6'!$A$2:$A$1999,SSIDs!A17,' Operations Ln 6'!$B$2:$B$1999)</f>
        <v>0</v>
      </c>
      <c r="E17" s="7">
        <f>SUMIF('3 Instructional Supplies '!$A$5:$A$1996,SSIDs!A17,'3 Instructional Supplies '!$F$5:$F$1996)</f>
        <v>0</v>
      </c>
      <c r="F17" s="7">
        <f>SUMIF('4 Instructional Equipment'!$A$5:$A$1995,A17,'4 Instructional Equipment'!$F$5:$F$1995)</f>
        <v>0</v>
      </c>
      <c r="G17" s="12">
        <f>SUMIF('Transportation Ln 10'!$A$5:$A$1995,A17,'Transportation Ln 10'!$J$5:$J$1995)</f>
        <v>0</v>
      </c>
      <c r="H17" s="12">
        <f>SUMIFS('Services Ln 10'!$Y$5:$Y$3992,'Services Ln 10'!$A$5:$A$3992,A17,'Services Ln 10'!$B$5:$B$3992,"Physical Therapy")</f>
        <v>0</v>
      </c>
      <c r="I17" s="12">
        <f>SUMIFS('Services Ln 10'!$Y$5:$Y$3992,'Services Ln 10'!$A$5:$A$3992,A17,'Services Ln 10'!$B$5:$B$3992,"Occupational Therapy")</f>
        <v>0</v>
      </c>
      <c r="J17" s="12">
        <f>SUMIFS('Services Ln 10'!$Y$5:$Y$3992,'Services Ln 10'!$A$5:$A$3992,A17,'Services Ln 10'!$B$5:$B$3992,"Speech Services")</f>
        <v>0</v>
      </c>
      <c r="K17" s="103">
        <f>SUMIFS('Services Ln 10'!$Y$5:$Y$3992,'Services Ln 10'!$A$5:$A$3992,A17,'Services Ln 10'!$B$5:$B$3992,"Nurse Services")+SUMIFS('Services Ln 10'!$Y$5:$Y$3992,'Services Ln 10'!$A$5:$A$3992,A17,'Services Ln 10'!$B$5:$B$3992,"Audiology")+SUMIFS('Services Ln 10'!$Y$5:$Y$3992,'Services Ln 10'!$A$5:$A$3992,A17,'Services Ln 10'!$B$5:$B$3992,"Interpreter")+SUMIFS('Services Ln 10'!$Y$5:$Y$3992,'Services Ln 10'!$A$5:$A$3992,A17,'Services Ln 10'!$B$5:$B$3992,"Adaptive P.E.")+SUMIFS('Services Ln 10'!$Y$5:$Y$3992,'Services Ln 10'!$A$5:$A$3992,A17,'Services Ln 10'!$B$5:$B$3992,"Orientation and Mobility")+SUMIFS('Services Ln 10'!$Y$5:$Y$3992,'Services Ln 10'!$A$5:$A$3992,A17,'Services Ln 10'!$B$5:$B$3992,"Psychologist")+ SUMIF('Aides Ln 10'!$A$5:$A$1996,A17,'Aides Ln 10'!$V$5:$V$1996)</f>
        <v>0</v>
      </c>
      <c r="L17" s="12">
        <f>SUMIF('Contract Ed line 9'!$A$5:$A$1994,A17,'Contract Ed line 9'!$J$5:$J$1994)</f>
        <v>0</v>
      </c>
      <c r="M17" s="7">
        <f t="shared" si="0"/>
        <v>0</v>
      </c>
    </row>
    <row r="18" spans="2:13" x14ac:dyDescent="0.25">
      <c r="B18" s="7">
        <f>SUMIF('1 Spec Ed Teacher'!$A$5:$A$2003,A18,'1 Spec Ed Teacher'!$T$5:$T$2003)</f>
        <v>0</v>
      </c>
      <c r="C18" s="9"/>
      <c r="D18" s="7">
        <f>SUMIF(' Operations Ln 6'!$A$2:$A$1999,SSIDs!A18,' Operations Ln 6'!$B$2:$B$1999)</f>
        <v>0</v>
      </c>
      <c r="E18" s="7">
        <f>SUMIF('3 Instructional Supplies '!$A$5:$A$1996,SSIDs!A18,'3 Instructional Supplies '!$F$5:$F$1996)</f>
        <v>0</v>
      </c>
      <c r="F18" s="7">
        <f>SUMIF('4 Instructional Equipment'!$A$5:$A$1995,A18,'4 Instructional Equipment'!$F$5:$F$1995)</f>
        <v>0</v>
      </c>
      <c r="G18" s="12">
        <f>SUMIF('Transportation Ln 10'!$A$5:$A$1995,A18,'Transportation Ln 10'!$J$5:$J$1995)</f>
        <v>0</v>
      </c>
      <c r="H18" s="12">
        <f>SUMIFS('Services Ln 10'!$Y$5:$Y$3992,'Services Ln 10'!$A$5:$A$3992,A18,'Services Ln 10'!$B$5:$B$3992,"Physical Therapy")</f>
        <v>0</v>
      </c>
      <c r="I18" s="12">
        <f>SUMIFS('Services Ln 10'!$Y$5:$Y$3992,'Services Ln 10'!$A$5:$A$3992,A18,'Services Ln 10'!$B$5:$B$3992,"Occupational Therapy")</f>
        <v>0</v>
      </c>
      <c r="J18" s="12">
        <f>SUMIFS('Services Ln 10'!$Y$5:$Y$3992,'Services Ln 10'!$A$5:$A$3992,A18,'Services Ln 10'!$B$5:$B$3992,"Speech Services")</f>
        <v>0</v>
      </c>
      <c r="K18" s="103">
        <f>SUMIFS('Services Ln 10'!$Y$5:$Y$3992,'Services Ln 10'!$A$5:$A$3992,A18,'Services Ln 10'!$B$5:$B$3992,"Nurse Services")+SUMIFS('Services Ln 10'!$Y$5:$Y$3992,'Services Ln 10'!$A$5:$A$3992,A18,'Services Ln 10'!$B$5:$B$3992,"Audiology")+SUMIFS('Services Ln 10'!$Y$5:$Y$3992,'Services Ln 10'!$A$5:$A$3992,A18,'Services Ln 10'!$B$5:$B$3992,"Interpreter")+SUMIFS('Services Ln 10'!$Y$5:$Y$3992,'Services Ln 10'!$A$5:$A$3992,A18,'Services Ln 10'!$B$5:$B$3992,"Adaptive P.E.")+SUMIFS('Services Ln 10'!$Y$5:$Y$3992,'Services Ln 10'!$A$5:$A$3992,A18,'Services Ln 10'!$B$5:$B$3992,"Orientation and Mobility")+SUMIFS('Services Ln 10'!$Y$5:$Y$3992,'Services Ln 10'!$A$5:$A$3992,A18,'Services Ln 10'!$B$5:$B$3992,"Psychologist")+ SUMIF('Aides Ln 10'!$A$5:$A$1996,A18,'Aides Ln 10'!$V$5:$V$1996)</f>
        <v>0</v>
      </c>
      <c r="L18" s="12">
        <f>SUMIF('Contract Ed line 9'!$A$5:$A$1994,A18,'Contract Ed line 9'!$J$5:$J$1994)</f>
        <v>0</v>
      </c>
      <c r="M18" s="7">
        <f t="shared" si="0"/>
        <v>0</v>
      </c>
    </row>
    <row r="19" spans="2:13" x14ac:dyDescent="0.25">
      <c r="B19" s="7">
        <f>SUMIF('1 Spec Ed Teacher'!$A$5:$A$2003,A19,'1 Spec Ed Teacher'!$T$5:$T$2003)</f>
        <v>0</v>
      </c>
      <c r="C19" s="9"/>
      <c r="D19" s="7">
        <f>SUMIF(' Operations Ln 6'!$A$2:$A$1999,SSIDs!A19,' Operations Ln 6'!$B$2:$B$1999)</f>
        <v>0</v>
      </c>
      <c r="E19" s="7">
        <f>SUMIF('3 Instructional Supplies '!$A$5:$A$1996,SSIDs!A19,'3 Instructional Supplies '!$F$5:$F$1996)</f>
        <v>0</v>
      </c>
      <c r="F19" s="7">
        <f>SUMIF('4 Instructional Equipment'!$A$5:$A$1995,A19,'4 Instructional Equipment'!$F$5:$F$1995)</f>
        <v>0</v>
      </c>
      <c r="G19" s="12">
        <f>SUMIF('Transportation Ln 10'!$A$5:$A$1995,A19,'Transportation Ln 10'!$J$5:$J$1995)</f>
        <v>0</v>
      </c>
      <c r="H19" s="12">
        <f>SUMIFS('Services Ln 10'!$Y$5:$Y$3992,'Services Ln 10'!$A$5:$A$3992,A19,'Services Ln 10'!$B$5:$B$3992,"Physical Therapy")</f>
        <v>0</v>
      </c>
      <c r="I19" s="12">
        <f>SUMIFS('Services Ln 10'!$Y$5:$Y$3992,'Services Ln 10'!$A$5:$A$3992,A19,'Services Ln 10'!$B$5:$B$3992,"Occupational Therapy")</f>
        <v>0</v>
      </c>
      <c r="J19" s="12">
        <f>SUMIFS('Services Ln 10'!$Y$5:$Y$3992,'Services Ln 10'!$A$5:$A$3992,A19,'Services Ln 10'!$B$5:$B$3992,"Speech Services")</f>
        <v>0</v>
      </c>
      <c r="K19" s="103">
        <f>SUMIFS('Services Ln 10'!$Y$5:$Y$3992,'Services Ln 10'!$A$5:$A$3992,A19,'Services Ln 10'!$B$5:$B$3992,"Nurse Services")+SUMIFS('Services Ln 10'!$Y$5:$Y$3992,'Services Ln 10'!$A$5:$A$3992,A19,'Services Ln 10'!$B$5:$B$3992,"Audiology")+SUMIFS('Services Ln 10'!$Y$5:$Y$3992,'Services Ln 10'!$A$5:$A$3992,A19,'Services Ln 10'!$B$5:$B$3992,"Interpreter")+SUMIFS('Services Ln 10'!$Y$5:$Y$3992,'Services Ln 10'!$A$5:$A$3992,A19,'Services Ln 10'!$B$5:$B$3992,"Adaptive P.E.")+SUMIFS('Services Ln 10'!$Y$5:$Y$3992,'Services Ln 10'!$A$5:$A$3992,A19,'Services Ln 10'!$B$5:$B$3992,"Orientation and Mobility")+SUMIFS('Services Ln 10'!$Y$5:$Y$3992,'Services Ln 10'!$A$5:$A$3992,A19,'Services Ln 10'!$B$5:$B$3992,"Psychologist")+ SUMIF('Aides Ln 10'!$A$5:$A$1996,A19,'Aides Ln 10'!$V$5:$V$1996)</f>
        <v>0</v>
      </c>
      <c r="L19" s="12">
        <f>SUMIF('Contract Ed line 9'!$A$5:$A$1994,A19,'Contract Ed line 9'!$J$5:$J$1994)</f>
        <v>0</v>
      </c>
      <c r="M19" s="7">
        <f t="shared" si="0"/>
        <v>0</v>
      </c>
    </row>
    <row r="20" spans="2:13" x14ac:dyDescent="0.25">
      <c r="B20" s="7">
        <f>SUMIF('1 Spec Ed Teacher'!$A$5:$A$2003,A20,'1 Spec Ed Teacher'!$T$5:$T$2003)</f>
        <v>0</v>
      </c>
      <c r="C20" s="9"/>
      <c r="D20" s="7">
        <f>SUMIF(' Operations Ln 6'!$A$2:$A$1999,SSIDs!A20,' Operations Ln 6'!$B$2:$B$1999)</f>
        <v>0</v>
      </c>
      <c r="E20" s="7">
        <f>SUMIF('3 Instructional Supplies '!$A$5:$A$1996,SSIDs!A20,'3 Instructional Supplies '!$F$5:$F$1996)</f>
        <v>0</v>
      </c>
      <c r="F20" s="7">
        <f>SUMIF('4 Instructional Equipment'!$A$5:$A$1995,A20,'4 Instructional Equipment'!$F$5:$F$1995)</f>
        <v>0</v>
      </c>
      <c r="G20" s="12">
        <f>SUMIF('Transportation Ln 10'!$A$5:$A$1995,A20,'Transportation Ln 10'!$J$5:$J$1995)</f>
        <v>0</v>
      </c>
      <c r="H20" s="12">
        <f>SUMIFS('Services Ln 10'!$Y$5:$Y$3992,'Services Ln 10'!$A$5:$A$3992,A20,'Services Ln 10'!$B$5:$B$3992,"Physical Therapy")</f>
        <v>0</v>
      </c>
      <c r="I20" s="12">
        <f>SUMIFS('Services Ln 10'!$Y$5:$Y$3992,'Services Ln 10'!$A$5:$A$3992,A20,'Services Ln 10'!$B$5:$B$3992,"Occupational Therapy")</f>
        <v>0</v>
      </c>
      <c r="J20" s="12">
        <f>SUMIFS('Services Ln 10'!$Y$5:$Y$3992,'Services Ln 10'!$A$5:$A$3992,A20,'Services Ln 10'!$B$5:$B$3992,"Speech Services")</f>
        <v>0</v>
      </c>
      <c r="K20" s="103">
        <f>SUMIFS('Services Ln 10'!$Y$5:$Y$3992,'Services Ln 10'!$A$5:$A$3992,A20,'Services Ln 10'!$B$5:$B$3992,"Nurse Services")+SUMIFS('Services Ln 10'!$Y$5:$Y$3992,'Services Ln 10'!$A$5:$A$3992,A20,'Services Ln 10'!$B$5:$B$3992,"Audiology")+SUMIFS('Services Ln 10'!$Y$5:$Y$3992,'Services Ln 10'!$A$5:$A$3992,A20,'Services Ln 10'!$B$5:$B$3992,"Interpreter")+SUMIFS('Services Ln 10'!$Y$5:$Y$3992,'Services Ln 10'!$A$5:$A$3992,A20,'Services Ln 10'!$B$5:$B$3992,"Adaptive P.E.")+SUMIFS('Services Ln 10'!$Y$5:$Y$3992,'Services Ln 10'!$A$5:$A$3992,A20,'Services Ln 10'!$B$5:$B$3992,"Orientation and Mobility")+SUMIFS('Services Ln 10'!$Y$5:$Y$3992,'Services Ln 10'!$A$5:$A$3992,A20,'Services Ln 10'!$B$5:$B$3992,"Psychologist")+ SUMIF('Aides Ln 10'!$A$5:$A$1996,A20,'Aides Ln 10'!$V$5:$V$1996)</f>
        <v>0</v>
      </c>
      <c r="L20" s="12">
        <f>SUMIF('Contract Ed line 9'!$A$5:$A$1994,A20,'Contract Ed line 9'!$J$5:$J$1994)</f>
        <v>0</v>
      </c>
      <c r="M20" s="7">
        <f t="shared" si="0"/>
        <v>0</v>
      </c>
    </row>
    <row r="21" spans="2:13" x14ac:dyDescent="0.25">
      <c r="B21" s="7">
        <f>SUMIF('1 Spec Ed Teacher'!$A$5:$A$2003,A21,'1 Spec Ed Teacher'!$T$5:$T$2003)</f>
        <v>0</v>
      </c>
      <c r="C21" s="9"/>
      <c r="D21" s="7">
        <f>SUMIF(' Operations Ln 6'!$A$2:$A$1999,SSIDs!A21,' Operations Ln 6'!$B$2:$B$1999)</f>
        <v>0</v>
      </c>
      <c r="E21" s="7">
        <f>SUMIF('3 Instructional Supplies '!$A$5:$A$1996,SSIDs!A21,'3 Instructional Supplies '!$F$5:$F$1996)</f>
        <v>0</v>
      </c>
      <c r="F21" s="7">
        <f>SUMIF('4 Instructional Equipment'!$A$5:$A$1995,A21,'4 Instructional Equipment'!$F$5:$F$1995)</f>
        <v>0</v>
      </c>
      <c r="G21" s="12">
        <f>SUMIF('Transportation Ln 10'!$A$5:$A$1995,A21,'Transportation Ln 10'!$J$5:$J$1995)</f>
        <v>0</v>
      </c>
      <c r="H21" s="12">
        <f>SUMIFS('Services Ln 10'!$Y$5:$Y$3992,'Services Ln 10'!$A$5:$A$3992,A21,'Services Ln 10'!$B$5:$B$3992,"Physical Therapy")</f>
        <v>0</v>
      </c>
      <c r="I21" s="12">
        <f>SUMIFS('Services Ln 10'!$Y$5:$Y$3992,'Services Ln 10'!$A$5:$A$3992,A21,'Services Ln 10'!$B$5:$B$3992,"Occupational Therapy")</f>
        <v>0</v>
      </c>
      <c r="J21" s="12">
        <f>SUMIFS('Services Ln 10'!$Y$5:$Y$3992,'Services Ln 10'!$A$5:$A$3992,A21,'Services Ln 10'!$B$5:$B$3992,"Speech Services")</f>
        <v>0</v>
      </c>
      <c r="K21" s="103">
        <f>SUMIFS('Services Ln 10'!$Y$5:$Y$3992,'Services Ln 10'!$A$5:$A$3992,A21,'Services Ln 10'!$B$5:$B$3992,"Nurse Services")+SUMIFS('Services Ln 10'!$Y$5:$Y$3992,'Services Ln 10'!$A$5:$A$3992,A21,'Services Ln 10'!$B$5:$B$3992,"Audiology")+SUMIFS('Services Ln 10'!$Y$5:$Y$3992,'Services Ln 10'!$A$5:$A$3992,A21,'Services Ln 10'!$B$5:$B$3992,"Interpreter")+SUMIFS('Services Ln 10'!$Y$5:$Y$3992,'Services Ln 10'!$A$5:$A$3992,A21,'Services Ln 10'!$B$5:$B$3992,"Adaptive P.E.")+SUMIFS('Services Ln 10'!$Y$5:$Y$3992,'Services Ln 10'!$A$5:$A$3992,A21,'Services Ln 10'!$B$5:$B$3992,"Orientation and Mobility")+SUMIFS('Services Ln 10'!$Y$5:$Y$3992,'Services Ln 10'!$A$5:$A$3992,A21,'Services Ln 10'!$B$5:$B$3992,"Psychologist")+ SUMIF('Aides Ln 10'!$A$5:$A$1996,A21,'Aides Ln 10'!$V$5:$V$1996)</f>
        <v>0</v>
      </c>
      <c r="L21" s="12">
        <f>SUMIF('Contract Ed line 9'!$A$5:$A$1994,A21,'Contract Ed line 9'!$J$5:$J$1994)</f>
        <v>0</v>
      </c>
      <c r="M21" s="7">
        <f t="shared" si="0"/>
        <v>0</v>
      </c>
    </row>
    <row r="22" spans="2:13" x14ac:dyDescent="0.25">
      <c r="B22" s="7">
        <f>SUMIF('1 Spec Ed Teacher'!$A$5:$A$2003,A22,'1 Spec Ed Teacher'!$T$5:$T$2003)</f>
        <v>0</v>
      </c>
      <c r="C22" s="9"/>
      <c r="D22" s="7">
        <f>SUMIF(' Operations Ln 6'!$A$2:$A$1999,SSIDs!A22,' Operations Ln 6'!$B$2:$B$1999)</f>
        <v>0</v>
      </c>
      <c r="E22" s="7">
        <f>SUMIF('3 Instructional Supplies '!$A$5:$A$1996,SSIDs!A22,'3 Instructional Supplies '!$F$5:$F$1996)</f>
        <v>0</v>
      </c>
      <c r="F22" s="7">
        <f>SUMIF('4 Instructional Equipment'!$A$5:$A$1995,A22,'4 Instructional Equipment'!$F$5:$F$1995)</f>
        <v>0</v>
      </c>
      <c r="G22" s="12">
        <f>SUMIF('Transportation Ln 10'!$A$5:$A$1995,A22,'Transportation Ln 10'!$J$5:$J$1995)</f>
        <v>0</v>
      </c>
      <c r="H22" s="12">
        <f>SUMIFS('Services Ln 10'!$Y$5:$Y$3992,'Services Ln 10'!$A$5:$A$3992,A22,'Services Ln 10'!$B$5:$B$3992,"Physical Therapy")</f>
        <v>0</v>
      </c>
      <c r="I22" s="12">
        <f>SUMIFS('Services Ln 10'!$Y$5:$Y$3992,'Services Ln 10'!$A$5:$A$3992,A22,'Services Ln 10'!$B$5:$B$3992,"Occupational Therapy")</f>
        <v>0</v>
      </c>
      <c r="J22" s="12">
        <f>SUMIFS('Services Ln 10'!$Y$5:$Y$3992,'Services Ln 10'!$A$5:$A$3992,A22,'Services Ln 10'!$B$5:$B$3992,"Speech Services")</f>
        <v>0</v>
      </c>
      <c r="K22" s="103">
        <f>SUMIFS('Services Ln 10'!$Y$5:$Y$3992,'Services Ln 10'!$A$5:$A$3992,A22,'Services Ln 10'!$B$5:$B$3992,"Nurse Services")+SUMIFS('Services Ln 10'!$Y$5:$Y$3992,'Services Ln 10'!$A$5:$A$3992,A22,'Services Ln 10'!$B$5:$B$3992,"Audiology")+SUMIFS('Services Ln 10'!$Y$5:$Y$3992,'Services Ln 10'!$A$5:$A$3992,A22,'Services Ln 10'!$B$5:$B$3992,"Interpreter")+SUMIFS('Services Ln 10'!$Y$5:$Y$3992,'Services Ln 10'!$A$5:$A$3992,A22,'Services Ln 10'!$B$5:$B$3992,"Adaptive P.E.")+SUMIFS('Services Ln 10'!$Y$5:$Y$3992,'Services Ln 10'!$A$5:$A$3992,A22,'Services Ln 10'!$B$5:$B$3992,"Orientation and Mobility")+SUMIFS('Services Ln 10'!$Y$5:$Y$3992,'Services Ln 10'!$A$5:$A$3992,A22,'Services Ln 10'!$B$5:$B$3992,"Psychologist")+ SUMIF('Aides Ln 10'!$A$5:$A$1996,A22,'Aides Ln 10'!$V$5:$V$1996)</f>
        <v>0</v>
      </c>
      <c r="L22" s="12">
        <f>SUMIF('Contract Ed line 9'!$A$5:$A$1994,A22,'Contract Ed line 9'!$J$5:$J$1994)</f>
        <v>0</v>
      </c>
      <c r="M22" s="7">
        <f t="shared" si="0"/>
        <v>0</v>
      </c>
    </row>
    <row r="23" spans="2:13" x14ac:dyDescent="0.25">
      <c r="B23" s="7">
        <f>SUMIF('1 Spec Ed Teacher'!$A$5:$A$2003,A23,'1 Spec Ed Teacher'!$T$5:$T$2003)</f>
        <v>0</v>
      </c>
      <c r="C23" s="9"/>
      <c r="D23" s="7">
        <f>SUMIF(' Operations Ln 6'!$A$2:$A$1999,SSIDs!A23,' Operations Ln 6'!$B$2:$B$1999)</f>
        <v>0</v>
      </c>
      <c r="E23" s="7">
        <f>SUMIF('3 Instructional Supplies '!$A$5:$A$1996,SSIDs!A23,'3 Instructional Supplies '!$F$5:$F$1996)</f>
        <v>0</v>
      </c>
      <c r="F23" s="7">
        <f>SUMIF('4 Instructional Equipment'!$A$5:$A$1995,A23,'4 Instructional Equipment'!$F$5:$F$1995)</f>
        <v>0</v>
      </c>
      <c r="G23" s="12">
        <f>SUMIF('Transportation Ln 10'!$A$5:$A$1995,A23,'Transportation Ln 10'!$J$5:$J$1995)</f>
        <v>0</v>
      </c>
      <c r="H23" s="12">
        <f>SUMIFS('Services Ln 10'!$Y$5:$Y$3992,'Services Ln 10'!$A$5:$A$3992,A23,'Services Ln 10'!$B$5:$B$3992,"Physical Therapy")</f>
        <v>0</v>
      </c>
      <c r="I23" s="12">
        <f>SUMIFS('Services Ln 10'!$Y$5:$Y$3992,'Services Ln 10'!$A$5:$A$3992,A23,'Services Ln 10'!$B$5:$B$3992,"Occupational Therapy")</f>
        <v>0</v>
      </c>
      <c r="J23" s="12">
        <f>SUMIFS('Services Ln 10'!$Y$5:$Y$3992,'Services Ln 10'!$A$5:$A$3992,A23,'Services Ln 10'!$B$5:$B$3992,"Speech Services")</f>
        <v>0</v>
      </c>
      <c r="K23" s="103">
        <f>SUMIFS('Services Ln 10'!$Y$5:$Y$3992,'Services Ln 10'!$A$5:$A$3992,A23,'Services Ln 10'!$B$5:$B$3992,"Nurse Services")+SUMIFS('Services Ln 10'!$Y$5:$Y$3992,'Services Ln 10'!$A$5:$A$3992,A23,'Services Ln 10'!$B$5:$B$3992,"Audiology")+SUMIFS('Services Ln 10'!$Y$5:$Y$3992,'Services Ln 10'!$A$5:$A$3992,A23,'Services Ln 10'!$B$5:$B$3992,"Interpreter")+SUMIFS('Services Ln 10'!$Y$5:$Y$3992,'Services Ln 10'!$A$5:$A$3992,A23,'Services Ln 10'!$B$5:$B$3992,"Adaptive P.E.")+SUMIFS('Services Ln 10'!$Y$5:$Y$3992,'Services Ln 10'!$A$5:$A$3992,A23,'Services Ln 10'!$B$5:$B$3992,"Orientation and Mobility")+SUMIFS('Services Ln 10'!$Y$5:$Y$3992,'Services Ln 10'!$A$5:$A$3992,A23,'Services Ln 10'!$B$5:$B$3992,"Psychologist")+ SUMIF('Aides Ln 10'!$A$5:$A$1996,A23,'Aides Ln 10'!$V$5:$V$1996)</f>
        <v>0</v>
      </c>
      <c r="L23" s="12">
        <f>SUMIF('Contract Ed line 9'!$A$5:$A$1994,A23,'Contract Ed line 9'!$J$5:$J$1994)</f>
        <v>0</v>
      </c>
      <c r="M23" s="7">
        <f t="shared" si="0"/>
        <v>0</v>
      </c>
    </row>
    <row r="24" spans="2:13" x14ac:dyDescent="0.25">
      <c r="B24" s="7">
        <f>SUMIF('1 Spec Ed Teacher'!$A$5:$A$2003,A24,'1 Spec Ed Teacher'!$T$5:$T$2003)</f>
        <v>0</v>
      </c>
      <c r="C24" s="9"/>
      <c r="D24" s="7">
        <f>SUMIF(' Operations Ln 6'!$A$2:$A$1999,SSIDs!A24,' Operations Ln 6'!$B$2:$B$1999)</f>
        <v>0</v>
      </c>
      <c r="E24" s="7">
        <f>SUMIF('3 Instructional Supplies '!$A$5:$A$1996,SSIDs!A24,'3 Instructional Supplies '!$F$5:$F$1996)</f>
        <v>0</v>
      </c>
      <c r="F24" s="7">
        <f>SUMIF('4 Instructional Equipment'!$A$5:$A$1995,A24,'4 Instructional Equipment'!$F$5:$F$1995)</f>
        <v>0</v>
      </c>
      <c r="G24" s="12">
        <f>SUMIF('Transportation Ln 10'!$A$5:$A$1995,A24,'Transportation Ln 10'!$J$5:$J$1995)</f>
        <v>0</v>
      </c>
      <c r="H24" s="12">
        <f>SUMIFS('Services Ln 10'!$Y$5:$Y$3992,'Services Ln 10'!$A$5:$A$3992,A24,'Services Ln 10'!$B$5:$B$3992,"Physical Therapy")</f>
        <v>0</v>
      </c>
      <c r="I24" s="12">
        <f>SUMIFS('Services Ln 10'!$Y$5:$Y$3992,'Services Ln 10'!$A$5:$A$3992,A24,'Services Ln 10'!$B$5:$B$3992,"Occupational Therapy")</f>
        <v>0</v>
      </c>
      <c r="J24" s="12">
        <f>SUMIFS('Services Ln 10'!$Y$5:$Y$3992,'Services Ln 10'!$A$5:$A$3992,A24,'Services Ln 10'!$B$5:$B$3992,"Speech Services")</f>
        <v>0</v>
      </c>
      <c r="K24" s="103">
        <f>SUMIFS('Services Ln 10'!$Y$5:$Y$3992,'Services Ln 10'!$A$5:$A$3992,A24,'Services Ln 10'!$B$5:$B$3992,"Nurse Services")+SUMIFS('Services Ln 10'!$Y$5:$Y$3992,'Services Ln 10'!$A$5:$A$3992,A24,'Services Ln 10'!$B$5:$B$3992,"Audiology")+SUMIFS('Services Ln 10'!$Y$5:$Y$3992,'Services Ln 10'!$A$5:$A$3992,A24,'Services Ln 10'!$B$5:$B$3992,"Interpreter")+SUMIFS('Services Ln 10'!$Y$5:$Y$3992,'Services Ln 10'!$A$5:$A$3992,A24,'Services Ln 10'!$B$5:$B$3992,"Adaptive P.E.")+SUMIFS('Services Ln 10'!$Y$5:$Y$3992,'Services Ln 10'!$A$5:$A$3992,A24,'Services Ln 10'!$B$5:$B$3992,"Orientation and Mobility")+SUMIFS('Services Ln 10'!$Y$5:$Y$3992,'Services Ln 10'!$A$5:$A$3992,A24,'Services Ln 10'!$B$5:$B$3992,"Psychologist")+ SUMIF('Aides Ln 10'!$A$5:$A$1996,A24,'Aides Ln 10'!$V$5:$V$1996)</f>
        <v>0</v>
      </c>
      <c r="L24" s="12">
        <f>SUMIF('Contract Ed line 9'!$A$5:$A$1994,A24,'Contract Ed line 9'!$J$5:$J$1994)</f>
        <v>0</v>
      </c>
      <c r="M24" s="7">
        <f t="shared" si="0"/>
        <v>0</v>
      </c>
    </row>
    <row r="25" spans="2:13" x14ac:dyDescent="0.25">
      <c r="B25" s="7">
        <f>SUMIF('1 Spec Ed Teacher'!$A$5:$A$2003,A25,'1 Spec Ed Teacher'!$T$5:$T$2003)</f>
        <v>0</v>
      </c>
      <c r="C25" s="9"/>
      <c r="D25" s="7">
        <f>SUMIF(' Operations Ln 6'!$A$2:$A$1999,SSIDs!A25,' Operations Ln 6'!$B$2:$B$1999)</f>
        <v>0</v>
      </c>
      <c r="E25" s="7">
        <f>SUMIF('3 Instructional Supplies '!$A$5:$A$1996,SSIDs!A25,'3 Instructional Supplies '!$F$5:$F$1996)</f>
        <v>0</v>
      </c>
      <c r="F25" s="7">
        <f>SUMIF('4 Instructional Equipment'!$A$5:$A$1995,A25,'4 Instructional Equipment'!$F$5:$F$1995)</f>
        <v>0</v>
      </c>
      <c r="G25" s="12">
        <f>SUMIF('Transportation Ln 10'!$A$5:$A$1995,A25,'Transportation Ln 10'!$J$5:$J$1995)</f>
        <v>0</v>
      </c>
      <c r="H25" s="12">
        <f>SUMIFS('Services Ln 10'!$Y$5:$Y$3992,'Services Ln 10'!$A$5:$A$3992,A25,'Services Ln 10'!$B$5:$B$3992,"Physical Therapy")</f>
        <v>0</v>
      </c>
      <c r="I25" s="12">
        <f>SUMIFS('Services Ln 10'!$Y$5:$Y$3992,'Services Ln 10'!$A$5:$A$3992,A25,'Services Ln 10'!$B$5:$B$3992,"Occupational Therapy")</f>
        <v>0</v>
      </c>
      <c r="J25" s="12">
        <f>SUMIFS('Services Ln 10'!$Y$5:$Y$3992,'Services Ln 10'!$A$5:$A$3992,A25,'Services Ln 10'!$B$5:$B$3992,"Speech Services")</f>
        <v>0</v>
      </c>
      <c r="K25" s="103">
        <f>SUMIFS('Services Ln 10'!$Y$5:$Y$3992,'Services Ln 10'!$A$5:$A$3992,A25,'Services Ln 10'!$B$5:$B$3992,"Nurse Services")+SUMIFS('Services Ln 10'!$Y$5:$Y$3992,'Services Ln 10'!$A$5:$A$3992,A25,'Services Ln 10'!$B$5:$B$3992,"Audiology")+SUMIFS('Services Ln 10'!$Y$5:$Y$3992,'Services Ln 10'!$A$5:$A$3992,A25,'Services Ln 10'!$B$5:$B$3992,"Interpreter")+SUMIFS('Services Ln 10'!$Y$5:$Y$3992,'Services Ln 10'!$A$5:$A$3992,A25,'Services Ln 10'!$B$5:$B$3992,"Adaptive P.E.")+SUMIFS('Services Ln 10'!$Y$5:$Y$3992,'Services Ln 10'!$A$5:$A$3992,A25,'Services Ln 10'!$B$5:$B$3992,"Orientation and Mobility")+SUMIFS('Services Ln 10'!$Y$5:$Y$3992,'Services Ln 10'!$A$5:$A$3992,A25,'Services Ln 10'!$B$5:$B$3992,"Psychologist")+ SUMIF('Aides Ln 10'!$A$5:$A$1996,A25,'Aides Ln 10'!$V$5:$V$1996)</f>
        <v>0</v>
      </c>
      <c r="L25" s="12">
        <f>SUMIF('Contract Ed line 9'!$A$5:$A$1994,A25,'Contract Ed line 9'!$J$5:$J$1994)</f>
        <v>0</v>
      </c>
      <c r="M25" s="7">
        <f t="shared" si="0"/>
        <v>0</v>
      </c>
    </row>
    <row r="26" spans="2:13" x14ac:dyDescent="0.25">
      <c r="B26" s="7">
        <f>SUMIF('1 Spec Ed Teacher'!$A$5:$A$2003,A26,'1 Spec Ed Teacher'!$T$5:$T$2003)</f>
        <v>0</v>
      </c>
      <c r="C26" s="9"/>
      <c r="D26" s="7">
        <f>SUMIF(' Operations Ln 6'!$A$2:$A$1999,SSIDs!A26,' Operations Ln 6'!$B$2:$B$1999)</f>
        <v>0</v>
      </c>
      <c r="E26" s="7">
        <f>SUMIF('3 Instructional Supplies '!$A$5:$A$1996,SSIDs!A26,'3 Instructional Supplies '!$F$5:$F$1996)</f>
        <v>0</v>
      </c>
      <c r="F26" s="7">
        <f>SUMIF('4 Instructional Equipment'!$A$5:$A$1995,A26,'4 Instructional Equipment'!$F$5:$F$1995)</f>
        <v>0</v>
      </c>
      <c r="G26" s="12">
        <f>SUMIF('Transportation Ln 10'!$A$5:$A$1995,A26,'Transportation Ln 10'!$J$5:$J$1995)</f>
        <v>0</v>
      </c>
      <c r="H26" s="12">
        <f>SUMIFS('Services Ln 10'!$Y$5:$Y$3992,'Services Ln 10'!$A$5:$A$3992,A26,'Services Ln 10'!$B$5:$B$3992,"Physical Therapy")</f>
        <v>0</v>
      </c>
      <c r="I26" s="12">
        <f>SUMIFS('Services Ln 10'!$Y$5:$Y$3992,'Services Ln 10'!$A$5:$A$3992,A26,'Services Ln 10'!$B$5:$B$3992,"Occupational Therapy")</f>
        <v>0</v>
      </c>
      <c r="J26" s="12">
        <f>SUMIFS('Services Ln 10'!$Y$5:$Y$3992,'Services Ln 10'!$A$5:$A$3992,A26,'Services Ln 10'!$B$5:$B$3992,"Speech Services")</f>
        <v>0</v>
      </c>
      <c r="K26" s="103">
        <f>SUMIFS('Services Ln 10'!$Y$5:$Y$3992,'Services Ln 10'!$A$5:$A$3992,A26,'Services Ln 10'!$B$5:$B$3992,"Nurse Services")+SUMIFS('Services Ln 10'!$Y$5:$Y$3992,'Services Ln 10'!$A$5:$A$3992,A26,'Services Ln 10'!$B$5:$B$3992,"Audiology")+SUMIFS('Services Ln 10'!$Y$5:$Y$3992,'Services Ln 10'!$A$5:$A$3992,A26,'Services Ln 10'!$B$5:$B$3992,"Interpreter")+SUMIFS('Services Ln 10'!$Y$5:$Y$3992,'Services Ln 10'!$A$5:$A$3992,A26,'Services Ln 10'!$B$5:$B$3992,"Adaptive P.E.")+SUMIFS('Services Ln 10'!$Y$5:$Y$3992,'Services Ln 10'!$A$5:$A$3992,A26,'Services Ln 10'!$B$5:$B$3992,"Orientation and Mobility")+SUMIFS('Services Ln 10'!$Y$5:$Y$3992,'Services Ln 10'!$A$5:$A$3992,A26,'Services Ln 10'!$B$5:$B$3992,"Psychologist")+ SUMIF('Aides Ln 10'!$A$5:$A$1996,A26,'Aides Ln 10'!$V$5:$V$1996)</f>
        <v>0</v>
      </c>
      <c r="L26" s="12">
        <f>SUMIF('Contract Ed line 9'!$A$5:$A$1994,A26,'Contract Ed line 9'!$J$5:$J$1994)</f>
        <v>0</v>
      </c>
      <c r="M26" s="7">
        <f t="shared" si="0"/>
        <v>0</v>
      </c>
    </row>
    <row r="27" spans="2:13" x14ac:dyDescent="0.25">
      <c r="B27" s="7">
        <f>SUMIF('1 Spec Ed Teacher'!$A$5:$A$2003,A27,'1 Spec Ed Teacher'!$T$5:$T$2003)</f>
        <v>0</v>
      </c>
      <c r="C27" s="9"/>
      <c r="D27" s="7">
        <f>SUMIF(' Operations Ln 6'!$A$2:$A$1999,SSIDs!A27,' Operations Ln 6'!$B$2:$B$1999)</f>
        <v>0</v>
      </c>
      <c r="E27" s="7">
        <f>SUMIF('3 Instructional Supplies '!$A$5:$A$1996,SSIDs!A27,'3 Instructional Supplies '!$F$5:$F$1996)</f>
        <v>0</v>
      </c>
      <c r="F27" s="7">
        <f>SUMIF('4 Instructional Equipment'!$A$5:$A$1995,A27,'4 Instructional Equipment'!$F$5:$F$1995)</f>
        <v>0</v>
      </c>
      <c r="G27" s="12">
        <f>SUMIF('Transportation Ln 10'!$A$5:$A$1995,A27,'Transportation Ln 10'!$J$5:$J$1995)</f>
        <v>0</v>
      </c>
      <c r="H27" s="12">
        <f>SUMIFS('Services Ln 10'!$Y$5:$Y$3992,'Services Ln 10'!$A$5:$A$3992,A27,'Services Ln 10'!$B$5:$B$3992,"Physical Therapy")</f>
        <v>0</v>
      </c>
      <c r="I27" s="12">
        <f>SUMIFS('Services Ln 10'!$Y$5:$Y$3992,'Services Ln 10'!$A$5:$A$3992,A27,'Services Ln 10'!$B$5:$B$3992,"Occupational Therapy")</f>
        <v>0</v>
      </c>
      <c r="J27" s="12">
        <f>SUMIFS('Services Ln 10'!$Y$5:$Y$3992,'Services Ln 10'!$A$5:$A$3992,A27,'Services Ln 10'!$B$5:$B$3992,"Speech Services")</f>
        <v>0</v>
      </c>
      <c r="K27" s="103">
        <f>SUMIFS('Services Ln 10'!$Y$5:$Y$3992,'Services Ln 10'!$A$5:$A$3992,A27,'Services Ln 10'!$B$5:$B$3992,"Nurse Services")+SUMIFS('Services Ln 10'!$Y$5:$Y$3992,'Services Ln 10'!$A$5:$A$3992,A27,'Services Ln 10'!$B$5:$B$3992,"Audiology")+SUMIFS('Services Ln 10'!$Y$5:$Y$3992,'Services Ln 10'!$A$5:$A$3992,A27,'Services Ln 10'!$B$5:$B$3992,"Interpreter")+SUMIFS('Services Ln 10'!$Y$5:$Y$3992,'Services Ln 10'!$A$5:$A$3992,A27,'Services Ln 10'!$B$5:$B$3992,"Adaptive P.E.")+SUMIFS('Services Ln 10'!$Y$5:$Y$3992,'Services Ln 10'!$A$5:$A$3992,A27,'Services Ln 10'!$B$5:$B$3992,"Orientation and Mobility")+SUMIFS('Services Ln 10'!$Y$5:$Y$3992,'Services Ln 10'!$A$5:$A$3992,A27,'Services Ln 10'!$B$5:$B$3992,"Psychologist")+ SUMIF('Aides Ln 10'!$A$5:$A$1996,A27,'Aides Ln 10'!$V$5:$V$1996)</f>
        <v>0</v>
      </c>
      <c r="L27" s="12">
        <f>SUMIF('Contract Ed line 9'!$A$5:$A$1994,A27,'Contract Ed line 9'!$J$5:$J$1994)</f>
        <v>0</v>
      </c>
      <c r="M27" s="7">
        <f t="shared" si="0"/>
        <v>0</v>
      </c>
    </row>
    <row r="28" spans="2:13" x14ac:dyDescent="0.25">
      <c r="B28" s="7">
        <f>SUMIF('1 Spec Ed Teacher'!$A$5:$A$2003,A28,'1 Spec Ed Teacher'!$T$5:$T$2003)</f>
        <v>0</v>
      </c>
      <c r="C28" s="9"/>
      <c r="D28" s="7">
        <f>SUMIF(' Operations Ln 6'!$A$2:$A$1999,SSIDs!A28,' Operations Ln 6'!$B$2:$B$1999)</f>
        <v>0</v>
      </c>
      <c r="E28" s="7">
        <f>SUMIF('3 Instructional Supplies '!$A$5:$A$1996,SSIDs!A28,'3 Instructional Supplies '!$F$5:$F$1996)</f>
        <v>0</v>
      </c>
      <c r="F28" s="7">
        <f>SUMIF('4 Instructional Equipment'!$A$5:$A$1995,A28,'4 Instructional Equipment'!$F$5:$F$1995)</f>
        <v>0</v>
      </c>
      <c r="G28" s="12">
        <f>SUMIF('Transportation Ln 10'!$A$5:$A$1995,A28,'Transportation Ln 10'!$J$5:$J$1995)</f>
        <v>0</v>
      </c>
      <c r="H28" s="12">
        <f>SUMIFS('Services Ln 10'!$Y$5:$Y$3992,'Services Ln 10'!$A$5:$A$3992,A28,'Services Ln 10'!$B$5:$B$3992,"Physical Therapy")</f>
        <v>0</v>
      </c>
      <c r="I28" s="12">
        <f>SUMIFS('Services Ln 10'!$Y$5:$Y$3992,'Services Ln 10'!$A$5:$A$3992,A28,'Services Ln 10'!$B$5:$B$3992,"Occupational Therapy")</f>
        <v>0</v>
      </c>
      <c r="J28" s="12">
        <f>SUMIFS('Services Ln 10'!$Y$5:$Y$3992,'Services Ln 10'!$A$5:$A$3992,A28,'Services Ln 10'!$B$5:$B$3992,"Speech Services")</f>
        <v>0</v>
      </c>
      <c r="K28" s="103">
        <f>SUMIFS('Services Ln 10'!$Y$5:$Y$3992,'Services Ln 10'!$A$5:$A$3992,A28,'Services Ln 10'!$B$5:$B$3992,"Nurse Services")+SUMIFS('Services Ln 10'!$Y$5:$Y$3992,'Services Ln 10'!$A$5:$A$3992,A28,'Services Ln 10'!$B$5:$B$3992,"Audiology")+SUMIFS('Services Ln 10'!$Y$5:$Y$3992,'Services Ln 10'!$A$5:$A$3992,A28,'Services Ln 10'!$B$5:$B$3992,"Interpreter")+SUMIFS('Services Ln 10'!$Y$5:$Y$3992,'Services Ln 10'!$A$5:$A$3992,A28,'Services Ln 10'!$B$5:$B$3992,"Adaptive P.E.")+SUMIFS('Services Ln 10'!$Y$5:$Y$3992,'Services Ln 10'!$A$5:$A$3992,A28,'Services Ln 10'!$B$5:$B$3992,"Orientation and Mobility")+SUMIFS('Services Ln 10'!$Y$5:$Y$3992,'Services Ln 10'!$A$5:$A$3992,A28,'Services Ln 10'!$B$5:$B$3992,"Psychologist")+ SUMIF('Aides Ln 10'!$A$5:$A$1996,A28,'Aides Ln 10'!$V$5:$V$1996)</f>
        <v>0</v>
      </c>
      <c r="L28" s="12">
        <f>SUMIF('Contract Ed line 9'!$A$5:$A$1994,A28,'Contract Ed line 9'!$J$5:$J$1994)</f>
        <v>0</v>
      </c>
      <c r="M28" s="7">
        <f t="shared" si="0"/>
        <v>0</v>
      </c>
    </row>
    <row r="29" spans="2:13" x14ac:dyDescent="0.25">
      <c r="B29" s="7">
        <f>SUMIF('1 Spec Ed Teacher'!$A$5:$A$2003,A29,'1 Spec Ed Teacher'!$T$5:$T$2003)</f>
        <v>0</v>
      </c>
      <c r="C29" s="9"/>
      <c r="D29" s="7">
        <f>SUMIF(' Operations Ln 6'!$A$2:$A$1999,SSIDs!A29,' Operations Ln 6'!$B$2:$B$1999)</f>
        <v>0</v>
      </c>
      <c r="E29" s="7">
        <f>SUMIF('3 Instructional Supplies '!$A$5:$A$1996,SSIDs!A29,'3 Instructional Supplies '!$F$5:$F$1996)</f>
        <v>0</v>
      </c>
      <c r="F29" s="7">
        <f>SUMIF('4 Instructional Equipment'!$A$5:$A$1995,A29,'4 Instructional Equipment'!$F$5:$F$1995)</f>
        <v>0</v>
      </c>
      <c r="G29" s="12">
        <f>SUMIF('Transportation Ln 10'!$A$5:$A$1995,A29,'Transportation Ln 10'!$J$5:$J$1995)</f>
        <v>0</v>
      </c>
      <c r="H29" s="12">
        <f>SUMIFS('Services Ln 10'!$Y$5:$Y$3992,'Services Ln 10'!$A$5:$A$3992,A29,'Services Ln 10'!$B$5:$B$3992,"Physical Therapy")</f>
        <v>0</v>
      </c>
      <c r="I29" s="12">
        <f>SUMIFS('Services Ln 10'!$Y$5:$Y$3992,'Services Ln 10'!$A$5:$A$3992,A29,'Services Ln 10'!$B$5:$B$3992,"Occupational Therapy")</f>
        <v>0</v>
      </c>
      <c r="J29" s="12">
        <f>SUMIFS('Services Ln 10'!$Y$5:$Y$3992,'Services Ln 10'!$A$5:$A$3992,A29,'Services Ln 10'!$B$5:$B$3992,"Speech Services")</f>
        <v>0</v>
      </c>
      <c r="K29" s="103">
        <f>SUMIFS('Services Ln 10'!$Y$5:$Y$3992,'Services Ln 10'!$A$5:$A$3992,A29,'Services Ln 10'!$B$5:$B$3992,"Nurse Services")+SUMIFS('Services Ln 10'!$Y$5:$Y$3992,'Services Ln 10'!$A$5:$A$3992,A29,'Services Ln 10'!$B$5:$B$3992,"Audiology")+SUMIFS('Services Ln 10'!$Y$5:$Y$3992,'Services Ln 10'!$A$5:$A$3992,A29,'Services Ln 10'!$B$5:$B$3992,"Interpreter")+SUMIFS('Services Ln 10'!$Y$5:$Y$3992,'Services Ln 10'!$A$5:$A$3992,A29,'Services Ln 10'!$B$5:$B$3992,"Adaptive P.E.")+SUMIFS('Services Ln 10'!$Y$5:$Y$3992,'Services Ln 10'!$A$5:$A$3992,A29,'Services Ln 10'!$B$5:$B$3992,"Orientation and Mobility")+SUMIFS('Services Ln 10'!$Y$5:$Y$3992,'Services Ln 10'!$A$5:$A$3992,A29,'Services Ln 10'!$B$5:$B$3992,"Psychologist")+ SUMIF('Aides Ln 10'!$A$5:$A$1996,A29,'Aides Ln 10'!$V$5:$V$1996)</f>
        <v>0</v>
      </c>
      <c r="L29" s="12">
        <f>SUMIF('Contract Ed line 9'!$A$5:$A$1994,A29,'Contract Ed line 9'!$J$5:$J$1994)</f>
        <v>0</v>
      </c>
      <c r="M29" s="7">
        <f t="shared" si="0"/>
        <v>0</v>
      </c>
    </row>
    <row r="30" spans="2:13" x14ac:dyDescent="0.25">
      <c r="B30" s="7">
        <f>SUMIF('1 Spec Ed Teacher'!$A$5:$A$2003,A30,'1 Spec Ed Teacher'!$T$5:$T$2003)</f>
        <v>0</v>
      </c>
      <c r="C30" s="9"/>
      <c r="D30" s="7">
        <f>SUMIF(' Operations Ln 6'!$A$2:$A$1999,SSIDs!A30,' Operations Ln 6'!$B$2:$B$1999)</f>
        <v>0</v>
      </c>
      <c r="E30" s="7">
        <f>SUMIF('3 Instructional Supplies '!$A$5:$A$1996,SSIDs!A30,'3 Instructional Supplies '!$F$5:$F$1996)</f>
        <v>0</v>
      </c>
      <c r="F30" s="7">
        <f>SUMIF('4 Instructional Equipment'!$A$5:$A$1995,A30,'4 Instructional Equipment'!$F$5:$F$1995)</f>
        <v>0</v>
      </c>
      <c r="G30" s="12">
        <f>SUMIF('Transportation Ln 10'!$A$5:$A$1995,A30,'Transportation Ln 10'!$J$5:$J$1995)</f>
        <v>0</v>
      </c>
      <c r="H30" s="12">
        <f>SUMIFS('Services Ln 10'!$Y$5:$Y$3992,'Services Ln 10'!$A$5:$A$3992,A30,'Services Ln 10'!$B$5:$B$3992,"Physical Therapy")</f>
        <v>0</v>
      </c>
      <c r="I30" s="12">
        <f>SUMIFS('Services Ln 10'!$Y$5:$Y$3992,'Services Ln 10'!$A$5:$A$3992,A30,'Services Ln 10'!$B$5:$B$3992,"Occupational Therapy")</f>
        <v>0</v>
      </c>
      <c r="J30" s="12">
        <f>SUMIFS('Services Ln 10'!$Y$5:$Y$3992,'Services Ln 10'!$A$5:$A$3992,A30,'Services Ln 10'!$B$5:$B$3992,"Speech Services")</f>
        <v>0</v>
      </c>
      <c r="K30" s="103">
        <f>SUMIFS('Services Ln 10'!$Y$5:$Y$3992,'Services Ln 10'!$A$5:$A$3992,A30,'Services Ln 10'!$B$5:$B$3992,"Nurse Services")+SUMIFS('Services Ln 10'!$Y$5:$Y$3992,'Services Ln 10'!$A$5:$A$3992,A30,'Services Ln 10'!$B$5:$B$3992,"Audiology")+SUMIFS('Services Ln 10'!$Y$5:$Y$3992,'Services Ln 10'!$A$5:$A$3992,A30,'Services Ln 10'!$B$5:$B$3992,"Interpreter")+SUMIFS('Services Ln 10'!$Y$5:$Y$3992,'Services Ln 10'!$A$5:$A$3992,A30,'Services Ln 10'!$B$5:$B$3992,"Adaptive P.E.")+SUMIFS('Services Ln 10'!$Y$5:$Y$3992,'Services Ln 10'!$A$5:$A$3992,A30,'Services Ln 10'!$B$5:$B$3992,"Orientation and Mobility")+SUMIFS('Services Ln 10'!$Y$5:$Y$3992,'Services Ln 10'!$A$5:$A$3992,A30,'Services Ln 10'!$B$5:$B$3992,"Psychologist")+ SUMIF('Aides Ln 10'!$A$5:$A$1996,A30,'Aides Ln 10'!$V$5:$V$1996)</f>
        <v>0</v>
      </c>
      <c r="L30" s="12">
        <f>SUMIF('Contract Ed line 9'!$A$5:$A$1994,A30,'Contract Ed line 9'!$J$5:$J$1994)</f>
        <v>0</v>
      </c>
      <c r="M30" s="7">
        <f t="shared" si="0"/>
        <v>0</v>
      </c>
    </row>
    <row r="31" spans="2:13" x14ac:dyDescent="0.25">
      <c r="B31" s="7">
        <f>SUMIF('1 Spec Ed Teacher'!$A$5:$A$2003,A31,'1 Spec Ed Teacher'!$T$5:$T$2003)</f>
        <v>0</v>
      </c>
      <c r="C31" s="9"/>
      <c r="D31" s="7">
        <f>SUMIF(' Operations Ln 6'!$A$2:$A$1999,SSIDs!A31,' Operations Ln 6'!$B$2:$B$1999)</f>
        <v>0</v>
      </c>
      <c r="E31" s="7">
        <f>SUMIF('3 Instructional Supplies '!$A$5:$A$1996,SSIDs!A31,'3 Instructional Supplies '!$F$5:$F$1996)</f>
        <v>0</v>
      </c>
      <c r="F31" s="7">
        <f>SUMIF('4 Instructional Equipment'!$A$5:$A$1995,A31,'4 Instructional Equipment'!$F$5:$F$1995)</f>
        <v>0</v>
      </c>
      <c r="G31" s="12">
        <f>SUMIF('Transportation Ln 10'!$A$5:$A$1995,A31,'Transportation Ln 10'!$J$5:$J$1995)</f>
        <v>0</v>
      </c>
      <c r="H31" s="12">
        <f>SUMIFS('Services Ln 10'!$Y$5:$Y$3992,'Services Ln 10'!$A$5:$A$3992,A31,'Services Ln 10'!$B$5:$B$3992,"Physical Therapy")</f>
        <v>0</v>
      </c>
      <c r="I31" s="12">
        <f>SUMIFS('Services Ln 10'!$Y$5:$Y$3992,'Services Ln 10'!$A$5:$A$3992,A31,'Services Ln 10'!$B$5:$B$3992,"Occupational Therapy")</f>
        <v>0</v>
      </c>
      <c r="J31" s="12">
        <f>SUMIFS('Services Ln 10'!$Y$5:$Y$3992,'Services Ln 10'!$A$5:$A$3992,A31,'Services Ln 10'!$B$5:$B$3992,"Speech Services")</f>
        <v>0</v>
      </c>
      <c r="K31" s="103">
        <f>SUMIFS('Services Ln 10'!$Y$5:$Y$3992,'Services Ln 10'!$A$5:$A$3992,A31,'Services Ln 10'!$B$5:$B$3992,"Nurse Services")+SUMIFS('Services Ln 10'!$Y$5:$Y$3992,'Services Ln 10'!$A$5:$A$3992,A31,'Services Ln 10'!$B$5:$B$3992,"Audiology")+SUMIFS('Services Ln 10'!$Y$5:$Y$3992,'Services Ln 10'!$A$5:$A$3992,A31,'Services Ln 10'!$B$5:$B$3992,"Interpreter")+SUMIFS('Services Ln 10'!$Y$5:$Y$3992,'Services Ln 10'!$A$5:$A$3992,A31,'Services Ln 10'!$B$5:$B$3992,"Adaptive P.E.")+SUMIFS('Services Ln 10'!$Y$5:$Y$3992,'Services Ln 10'!$A$5:$A$3992,A31,'Services Ln 10'!$B$5:$B$3992,"Orientation and Mobility")+SUMIFS('Services Ln 10'!$Y$5:$Y$3992,'Services Ln 10'!$A$5:$A$3992,A31,'Services Ln 10'!$B$5:$B$3992,"Psychologist")+ SUMIF('Aides Ln 10'!$A$5:$A$1996,A31,'Aides Ln 10'!$V$5:$V$1996)</f>
        <v>0</v>
      </c>
      <c r="L31" s="12">
        <f>SUMIF('Contract Ed line 9'!$A$5:$A$1994,A31,'Contract Ed line 9'!$J$5:$J$1994)</f>
        <v>0</v>
      </c>
      <c r="M31" s="7">
        <f t="shared" si="0"/>
        <v>0</v>
      </c>
    </row>
    <row r="32" spans="2:13" x14ac:dyDescent="0.25">
      <c r="B32" s="7">
        <f>SUMIF('1 Spec Ed Teacher'!$A$5:$A$2003,A32,'1 Spec Ed Teacher'!$T$5:$T$2003)</f>
        <v>0</v>
      </c>
      <c r="C32" s="9"/>
      <c r="D32" s="7">
        <f>SUMIF(' Operations Ln 6'!$A$2:$A$1999,SSIDs!A32,' Operations Ln 6'!$B$2:$B$1999)</f>
        <v>0</v>
      </c>
      <c r="E32" s="7">
        <f>SUMIF('3 Instructional Supplies '!$A$5:$A$1996,SSIDs!A32,'3 Instructional Supplies '!$F$5:$F$1996)</f>
        <v>0</v>
      </c>
      <c r="F32" s="7">
        <f>SUMIF('4 Instructional Equipment'!$A$5:$A$1995,A32,'4 Instructional Equipment'!$F$5:$F$1995)</f>
        <v>0</v>
      </c>
      <c r="G32" s="12">
        <f>SUMIF('Transportation Ln 10'!$A$5:$A$1995,A32,'Transportation Ln 10'!$J$5:$J$1995)</f>
        <v>0</v>
      </c>
      <c r="H32" s="12">
        <f>SUMIFS('Services Ln 10'!$Y$5:$Y$3992,'Services Ln 10'!$A$5:$A$3992,A32,'Services Ln 10'!$B$5:$B$3992,"Physical Therapy")</f>
        <v>0</v>
      </c>
      <c r="I32" s="12">
        <f>SUMIFS('Services Ln 10'!$Y$5:$Y$3992,'Services Ln 10'!$A$5:$A$3992,A32,'Services Ln 10'!$B$5:$B$3992,"Occupational Therapy")</f>
        <v>0</v>
      </c>
      <c r="J32" s="12">
        <f>SUMIFS('Services Ln 10'!$Y$5:$Y$3992,'Services Ln 10'!$A$5:$A$3992,A32,'Services Ln 10'!$B$5:$B$3992,"Speech Services")</f>
        <v>0</v>
      </c>
      <c r="K32" s="103">
        <f>SUMIFS('Services Ln 10'!$Y$5:$Y$3992,'Services Ln 10'!$A$5:$A$3992,A32,'Services Ln 10'!$B$5:$B$3992,"Nurse Services")+SUMIFS('Services Ln 10'!$Y$5:$Y$3992,'Services Ln 10'!$A$5:$A$3992,A32,'Services Ln 10'!$B$5:$B$3992,"Audiology")+SUMIFS('Services Ln 10'!$Y$5:$Y$3992,'Services Ln 10'!$A$5:$A$3992,A32,'Services Ln 10'!$B$5:$B$3992,"Interpreter")+SUMIFS('Services Ln 10'!$Y$5:$Y$3992,'Services Ln 10'!$A$5:$A$3992,A32,'Services Ln 10'!$B$5:$B$3992,"Adaptive P.E.")+SUMIFS('Services Ln 10'!$Y$5:$Y$3992,'Services Ln 10'!$A$5:$A$3992,A32,'Services Ln 10'!$B$5:$B$3992,"Orientation and Mobility")+SUMIFS('Services Ln 10'!$Y$5:$Y$3992,'Services Ln 10'!$A$5:$A$3992,A32,'Services Ln 10'!$B$5:$B$3992,"Psychologist")+ SUMIF('Aides Ln 10'!$A$5:$A$1996,A32,'Aides Ln 10'!$V$5:$V$1996)</f>
        <v>0</v>
      </c>
      <c r="L32" s="12">
        <f>SUMIF('Contract Ed line 9'!$A$5:$A$1994,A32,'Contract Ed line 9'!$J$5:$J$1994)</f>
        <v>0</v>
      </c>
      <c r="M32" s="7">
        <f t="shared" si="0"/>
        <v>0</v>
      </c>
    </row>
    <row r="33" spans="2:13" x14ac:dyDescent="0.25">
      <c r="B33" s="7">
        <f>SUMIF('1 Spec Ed Teacher'!$A$5:$A$2003,A33,'1 Spec Ed Teacher'!$T$5:$T$2003)</f>
        <v>0</v>
      </c>
      <c r="C33" s="9"/>
      <c r="D33" s="7">
        <f>SUMIF(' Operations Ln 6'!$A$2:$A$1999,SSIDs!A33,' Operations Ln 6'!$B$2:$B$1999)</f>
        <v>0</v>
      </c>
      <c r="E33" s="7">
        <f>SUMIF('3 Instructional Supplies '!$A$5:$A$1996,SSIDs!A33,'3 Instructional Supplies '!$F$5:$F$1996)</f>
        <v>0</v>
      </c>
      <c r="F33" s="7">
        <f>SUMIF('4 Instructional Equipment'!$A$5:$A$1995,A33,'4 Instructional Equipment'!$F$5:$F$1995)</f>
        <v>0</v>
      </c>
      <c r="G33" s="12">
        <f>SUMIF('Transportation Ln 10'!$A$5:$A$1995,A33,'Transportation Ln 10'!$J$5:$J$1995)</f>
        <v>0</v>
      </c>
      <c r="H33" s="12">
        <f>SUMIFS('Services Ln 10'!$Y$5:$Y$3992,'Services Ln 10'!$A$5:$A$3992,A33,'Services Ln 10'!$B$5:$B$3992,"Physical Therapy")</f>
        <v>0</v>
      </c>
      <c r="I33" s="12">
        <f>SUMIFS('Services Ln 10'!$Y$5:$Y$3992,'Services Ln 10'!$A$5:$A$3992,A33,'Services Ln 10'!$B$5:$B$3992,"Occupational Therapy")</f>
        <v>0</v>
      </c>
      <c r="J33" s="12">
        <f>SUMIFS('Services Ln 10'!$Y$5:$Y$3992,'Services Ln 10'!$A$5:$A$3992,A33,'Services Ln 10'!$B$5:$B$3992,"Speech Services")</f>
        <v>0</v>
      </c>
      <c r="K33" s="103">
        <f>SUMIFS('Services Ln 10'!$Y$5:$Y$3992,'Services Ln 10'!$A$5:$A$3992,A33,'Services Ln 10'!$B$5:$B$3992,"Nurse Services")+SUMIFS('Services Ln 10'!$Y$5:$Y$3992,'Services Ln 10'!$A$5:$A$3992,A33,'Services Ln 10'!$B$5:$B$3992,"Audiology")+SUMIFS('Services Ln 10'!$Y$5:$Y$3992,'Services Ln 10'!$A$5:$A$3992,A33,'Services Ln 10'!$B$5:$B$3992,"Interpreter")+SUMIFS('Services Ln 10'!$Y$5:$Y$3992,'Services Ln 10'!$A$5:$A$3992,A33,'Services Ln 10'!$B$5:$B$3992,"Adaptive P.E.")+SUMIFS('Services Ln 10'!$Y$5:$Y$3992,'Services Ln 10'!$A$5:$A$3992,A33,'Services Ln 10'!$B$5:$B$3992,"Orientation and Mobility")+SUMIFS('Services Ln 10'!$Y$5:$Y$3992,'Services Ln 10'!$A$5:$A$3992,A33,'Services Ln 10'!$B$5:$B$3992,"Psychologist")+ SUMIF('Aides Ln 10'!$A$5:$A$1996,A33,'Aides Ln 10'!$V$5:$V$1996)</f>
        <v>0</v>
      </c>
      <c r="L33" s="12">
        <f>SUMIF('Contract Ed line 9'!$A$5:$A$1994,A33,'Contract Ed line 9'!$J$5:$J$1994)</f>
        <v>0</v>
      </c>
      <c r="M33" s="7">
        <f t="shared" si="0"/>
        <v>0</v>
      </c>
    </row>
    <row r="34" spans="2:13" x14ac:dyDescent="0.25">
      <c r="B34" s="7">
        <f>SUMIF('1 Spec Ed Teacher'!$A$5:$A$2003,A34,'1 Spec Ed Teacher'!$T$5:$T$2003)</f>
        <v>0</v>
      </c>
      <c r="C34" s="9"/>
      <c r="D34" s="7">
        <f>SUMIF(' Operations Ln 6'!$A$2:$A$1999,SSIDs!A34,' Operations Ln 6'!$B$2:$B$1999)</f>
        <v>0</v>
      </c>
      <c r="E34" s="7">
        <f>SUMIF('3 Instructional Supplies '!$A$5:$A$1996,SSIDs!A34,'3 Instructional Supplies '!$F$5:$F$1996)</f>
        <v>0</v>
      </c>
      <c r="F34" s="7">
        <f>SUMIF('4 Instructional Equipment'!$A$5:$A$1995,A34,'4 Instructional Equipment'!$F$5:$F$1995)</f>
        <v>0</v>
      </c>
      <c r="G34" s="12">
        <f>SUMIF('Transportation Ln 10'!$A$5:$A$1995,A34,'Transportation Ln 10'!$J$5:$J$1995)</f>
        <v>0</v>
      </c>
      <c r="H34" s="12">
        <f>SUMIFS('Services Ln 10'!$Y$5:$Y$3992,'Services Ln 10'!$A$5:$A$3992,A34,'Services Ln 10'!$B$5:$B$3992,"Physical Therapy")</f>
        <v>0</v>
      </c>
      <c r="I34" s="12">
        <f>SUMIFS('Services Ln 10'!$Y$5:$Y$3992,'Services Ln 10'!$A$5:$A$3992,A34,'Services Ln 10'!$B$5:$B$3992,"Occupational Therapy")</f>
        <v>0</v>
      </c>
      <c r="J34" s="12">
        <f>SUMIFS('Services Ln 10'!$Y$5:$Y$3992,'Services Ln 10'!$A$5:$A$3992,A34,'Services Ln 10'!$B$5:$B$3992,"Speech Services")</f>
        <v>0</v>
      </c>
      <c r="K34" s="103">
        <f>SUMIFS('Services Ln 10'!$Y$5:$Y$3992,'Services Ln 10'!$A$5:$A$3992,A34,'Services Ln 10'!$B$5:$B$3992,"Nurse Services")+SUMIFS('Services Ln 10'!$Y$5:$Y$3992,'Services Ln 10'!$A$5:$A$3992,A34,'Services Ln 10'!$B$5:$B$3992,"Audiology")+SUMIFS('Services Ln 10'!$Y$5:$Y$3992,'Services Ln 10'!$A$5:$A$3992,A34,'Services Ln 10'!$B$5:$B$3992,"Interpreter")+SUMIFS('Services Ln 10'!$Y$5:$Y$3992,'Services Ln 10'!$A$5:$A$3992,A34,'Services Ln 10'!$B$5:$B$3992,"Adaptive P.E.")+SUMIFS('Services Ln 10'!$Y$5:$Y$3992,'Services Ln 10'!$A$5:$A$3992,A34,'Services Ln 10'!$B$5:$B$3992,"Orientation and Mobility")+SUMIFS('Services Ln 10'!$Y$5:$Y$3992,'Services Ln 10'!$A$5:$A$3992,A34,'Services Ln 10'!$B$5:$B$3992,"Psychologist")+ SUMIF('Aides Ln 10'!$A$5:$A$1996,A34,'Aides Ln 10'!$V$5:$V$1996)</f>
        <v>0</v>
      </c>
      <c r="L34" s="12">
        <f>SUMIF('Contract Ed line 9'!$A$5:$A$1994,A34,'Contract Ed line 9'!$J$5:$J$1994)</f>
        <v>0</v>
      </c>
      <c r="M34" s="7">
        <f t="shared" si="0"/>
        <v>0</v>
      </c>
    </row>
    <row r="35" spans="2:13" x14ac:dyDescent="0.25">
      <c r="B35" s="7">
        <f>SUMIF('1 Spec Ed Teacher'!$A$5:$A$2003,A35,'1 Spec Ed Teacher'!$T$5:$T$2003)</f>
        <v>0</v>
      </c>
      <c r="C35" s="9"/>
      <c r="D35" s="7">
        <f>SUMIF(' Operations Ln 6'!$A$2:$A$1999,SSIDs!A35,' Operations Ln 6'!$B$2:$B$1999)</f>
        <v>0</v>
      </c>
      <c r="E35" s="7">
        <f>SUMIF('3 Instructional Supplies '!$A$5:$A$1996,SSIDs!A35,'3 Instructional Supplies '!$F$5:$F$1996)</f>
        <v>0</v>
      </c>
      <c r="F35" s="7">
        <f>SUMIF('4 Instructional Equipment'!$A$5:$A$1995,A35,'4 Instructional Equipment'!$F$5:$F$1995)</f>
        <v>0</v>
      </c>
      <c r="G35" s="12">
        <f>SUMIF('Transportation Ln 10'!$A$5:$A$1995,A35,'Transportation Ln 10'!$J$5:$J$1995)</f>
        <v>0</v>
      </c>
      <c r="H35" s="12">
        <f>SUMIFS('Services Ln 10'!$Y$5:$Y$3992,'Services Ln 10'!$A$5:$A$3992,A35,'Services Ln 10'!$B$5:$B$3992,"Physical Therapy")</f>
        <v>0</v>
      </c>
      <c r="I35" s="12">
        <f>SUMIFS('Services Ln 10'!$Y$5:$Y$3992,'Services Ln 10'!$A$5:$A$3992,A35,'Services Ln 10'!$B$5:$B$3992,"Occupational Therapy")</f>
        <v>0</v>
      </c>
      <c r="J35" s="12">
        <f>SUMIFS('Services Ln 10'!$Y$5:$Y$3992,'Services Ln 10'!$A$5:$A$3992,A35,'Services Ln 10'!$B$5:$B$3992,"Speech Services")</f>
        <v>0</v>
      </c>
      <c r="K35" s="103">
        <f>SUMIFS('Services Ln 10'!$Y$5:$Y$3992,'Services Ln 10'!$A$5:$A$3992,A35,'Services Ln 10'!$B$5:$B$3992,"Nurse Services")+SUMIFS('Services Ln 10'!$Y$5:$Y$3992,'Services Ln 10'!$A$5:$A$3992,A35,'Services Ln 10'!$B$5:$B$3992,"Audiology")+SUMIFS('Services Ln 10'!$Y$5:$Y$3992,'Services Ln 10'!$A$5:$A$3992,A35,'Services Ln 10'!$B$5:$B$3992,"Interpreter")+SUMIFS('Services Ln 10'!$Y$5:$Y$3992,'Services Ln 10'!$A$5:$A$3992,A35,'Services Ln 10'!$B$5:$B$3992,"Adaptive P.E.")+SUMIFS('Services Ln 10'!$Y$5:$Y$3992,'Services Ln 10'!$A$5:$A$3992,A35,'Services Ln 10'!$B$5:$B$3992,"Orientation and Mobility")+SUMIFS('Services Ln 10'!$Y$5:$Y$3992,'Services Ln 10'!$A$5:$A$3992,A35,'Services Ln 10'!$B$5:$B$3992,"Psychologist")+ SUMIF('Aides Ln 10'!$A$5:$A$1996,A35,'Aides Ln 10'!$V$5:$V$1996)</f>
        <v>0</v>
      </c>
      <c r="L35" s="12">
        <f>SUMIF('Contract Ed line 9'!$A$5:$A$1994,A35,'Contract Ed line 9'!$J$5:$J$1994)</f>
        <v>0</v>
      </c>
      <c r="M35" s="7">
        <f t="shared" si="0"/>
        <v>0</v>
      </c>
    </row>
    <row r="36" spans="2:13" x14ac:dyDescent="0.25">
      <c r="B36" s="7">
        <f>SUMIF('1 Spec Ed Teacher'!$A$5:$A$2003,A36,'1 Spec Ed Teacher'!$T$5:$T$2003)</f>
        <v>0</v>
      </c>
      <c r="C36" s="9"/>
      <c r="D36" s="7">
        <f>SUMIF(' Operations Ln 6'!$A$2:$A$1999,SSIDs!A36,' Operations Ln 6'!$B$2:$B$1999)</f>
        <v>0</v>
      </c>
      <c r="E36" s="7">
        <f>SUMIF('3 Instructional Supplies '!$A$5:$A$1996,SSIDs!A36,'3 Instructional Supplies '!$F$5:$F$1996)</f>
        <v>0</v>
      </c>
      <c r="F36" s="7">
        <f>SUMIF('4 Instructional Equipment'!$A$5:$A$1995,A36,'4 Instructional Equipment'!$F$5:$F$1995)</f>
        <v>0</v>
      </c>
      <c r="G36" s="12">
        <f>SUMIF('Transportation Ln 10'!$A$5:$A$1995,A36,'Transportation Ln 10'!$J$5:$J$1995)</f>
        <v>0</v>
      </c>
      <c r="H36" s="12">
        <f>SUMIFS('Services Ln 10'!$Y$5:$Y$3992,'Services Ln 10'!$A$5:$A$3992,A36,'Services Ln 10'!$B$5:$B$3992,"Physical Therapy")</f>
        <v>0</v>
      </c>
      <c r="I36" s="12">
        <f>SUMIFS('Services Ln 10'!$Y$5:$Y$3992,'Services Ln 10'!$A$5:$A$3992,A36,'Services Ln 10'!$B$5:$B$3992,"Occupational Therapy")</f>
        <v>0</v>
      </c>
      <c r="J36" s="12">
        <f>SUMIFS('Services Ln 10'!$Y$5:$Y$3992,'Services Ln 10'!$A$5:$A$3992,A36,'Services Ln 10'!$B$5:$B$3992,"Speech Services")</f>
        <v>0</v>
      </c>
      <c r="K36" s="103">
        <f>SUMIFS('Services Ln 10'!$Y$5:$Y$3992,'Services Ln 10'!$A$5:$A$3992,A36,'Services Ln 10'!$B$5:$B$3992,"Nurse Services")+SUMIFS('Services Ln 10'!$Y$5:$Y$3992,'Services Ln 10'!$A$5:$A$3992,A36,'Services Ln 10'!$B$5:$B$3992,"Audiology")+SUMIFS('Services Ln 10'!$Y$5:$Y$3992,'Services Ln 10'!$A$5:$A$3992,A36,'Services Ln 10'!$B$5:$B$3992,"Interpreter")+SUMIFS('Services Ln 10'!$Y$5:$Y$3992,'Services Ln 10'!$A$5:$A$3992,A36,'Services Ln 10'!$B$5:$B$3992,"Adaptive P.E.")+SUMIFS('Services Ln 10'!$Y$5:$Y$3992,'Services Ln 10'!$A$5:$A$3992,A36,'Services Ln 10'!$B$5:$B$3992,"Orientation and Mobility")+SUMIFS('Services Ln 10'!$Y$5:$Y$3992,'Services Ln 10'!$A$5:$A$3992,A36,'Services Ln 10'!$B$5:$B$3992,"Psychologist")+ SUMIF('Aides Ln 10'!$A$5:$A$1996,A36,'Aides Ln 10'!$V$5:$V$1996)</f>
        <v>0</v>
      </c>
      <c r="L36" s="12">
        <f>SUMIF('Contract Ed line 9'!$A$5:$A$1994,A36,'Contract Ed line 9'!$J$5:$J$1994)</f>
        <v>0</v>
      </c>
      <c r="M36" s="7">
        <f t="shared" si="0"/>
        <v>0</v>
      </c>
    </row>
    <row r="37" spans="2:13" x14ac:dyDescent="0.25">
      <c r="B37" s="7">
        <f>SUMIF('1 Spec Ed Teacher'!$A$5:$A$2003,A37,'1 Spec Ed Teacher'!$T$5:$T$2003)</f>
        <v>0</v>
      </c>
      <c r="C37" s="9"/>
      <c r="D37" s="7">
        <f>SUMIF(' Operations Ln 6'!$A$2:$A$1999,SSIDs!A37,' Operations Ln 6'!$B$2:$B$1999)</f>
        <v>0</v>
      </c>
      <c r="E37" s="7">
        <f>SUMIF('3 Instructional Supplies '!$A$5:$A$1996,SSIDs!A37,'3 Instructional Supplies '!$F$5:$F$1996)</f>
        <v>0</v>
      </c>
      <c r="F37" s="7">
        <f>SUMIF('4 Instructional Equipment'!$A$5:$A$1995,A37,'4 Instructional Equipment'!$F$5:$F$1995)</f>
        <v>0</v>
      </c>
      <c r="G37" s="12">
        <f>SUMIF('Transportation Ln 10'!$A$5:$A$1995,A37,'Transportation Ln 10'!$J$5:$J$1995)</f>
        <v>0</v>
      </c>
      <c r="H37" s="12">
        <f>SUMIFS('Services Ln 10'!$Y$5:$Y$3992,'Services Ln 10'!$A$5:$A$3992,A37,'Services Ln 10'!$B$5:$B$3992,"Physical Therapy")</f>
        <v>0</v>
      </c>
      <c r="I37" s="12">
        <f>SUMIFS('Services Ln 10'!$Y$5:$Y$3992,'Services Ln 10'!$A$5:$A$3992,A37,'Services Ln 10'!$B$5:$B$3992,"Occupational Therapy")</f>
        <v>0</v>
      </c>
      <c r="J37" s="12">
        <f>SUMIFS('Services Ln 10'!$Y$5:$Y$3992,'Services Ln 10'!$A$5:$A$3992,A37,'Services Ln 10'!$B$5:$B$3992,"Speech Services")</f>
        <v>0</v>
      </c>
      <c r="K37" s="103">
        <f>SUMIFS('Services Ln 10'!$Y$5:$Y$3992,'Services Ln 10'!$A$5:$A$3992,A37,'Services Ln 10'!$B$5:$B$3992,"Nurse Services")+SUMIFS('Services Ln 10'!$Y$5:$Y$3992,'Services Ln 10'!$A$5:$A$3992,A37,'Services Ln 10'!$B$5:$B$3992,"Audiology")+SUMIFS('Services Ln 10'!$Y$5:$Y$3992,'Services Ln 10'!$A$5:$A$3992,A37,'Services Ln 10'!$B$5:$B$3992,"Interpreter")+SUMIFS('Services Ln 10'!$Y$5:$Y$3992,'Services Ln 10'!$A$5:$A$3992,A37,'Services Ln 10'!$B$5:$B$3992,"Adaptive P.E.")+SUMIFS('Services Ln 10'!$Y$5:$Y$3992,'Services Ln 10'!$A$5:$A$3992,A37,'Services Ln 10'!$B$5:$B$3992,"Orientation and Mobility")+SUMIFS('Services Ln 10'!$Y$5:$Y$3992,'Services Ln 10'!$A$5:$A$3992,A37,'Services Ln 10'!$B$5:$B$3992,"Psychologist")+ SUMIF('Aides Ln 10'!$A$5:$A$1996,A37,'Aides Ln 10'!$V$5:$V$1996)</f>
        <v>0</v>
      </c>
      <c r="L37" s="12">
        <f>SUMIF('Contract Ed line 9'!$A$5:$A$1994,A37,'Contract Ed line 9'!$J$5:$J$1994)</f>
        <v>0</v>
      </c>
      <c r="M37" s="7">
        <f t="shared" si="0"/>
        <v>0</v>
      </c>
    </row>
    <row r="38" spans="2:13" x14ac:dyDescent="0.25">
      <c r="B38" s="7">
        <f>SUMIF('1 Spec Ed Teacher'!$A$5:$A$2003,A38,'1 Spec Ed Teacher'!$T$5:$T$2003)</f>
        <v>0</v>
      </c>
      <c r="C38" s="9"/>
      <c r="D38" s="7">
        <f>SUMIF(' Operations Ln 6'!$A$2:$A$1999,SSIDs!A38,' Operations Ln 6'!$B$2:$B$1999)</f>
        <v>0</v>
      </c>
      <c r="E38" s="7">
        <f>SUMIF('3 Instructional Supplies '!$A$5:$A$1996,SSIDs!A38,'3 Instructional Supplies '!$F$5:$F$1996)</f>
        <v>0</v>
      </c>
      <c r="F38" s="7">
        <f>SUMIF('4 Instructional Equipment'!$A$5:$A$1995,A38,'4 Instructional Equipment'!$F$5:$F$1995)</f>
        <v>0</v>
      </c>
      <c r="G38" s="12">
        <f>SUMIF('Transportation Ln 10'!$A$5:$A$1995,A38,'Transportation Ln 10'!$J$5:$J$1995)</f>
        <v>0</v>
      </c>
      <c r="H38" s="12">
        <f>SUMIFS('Services Ln 10'!$Y$5:$Y$3992,'Services Ln 10'!$A$5:$A$3992,A38,'Services Ln 10'!$B$5:$B$3992,"Physical Therapy")</f>
        <v>0</v>
      </c>
      <c r="I38" s="12">
        <f>SUMIFS('Services Ln 10'!$Y$5:$Y$3992,'Services Ln 10'!$A$5:$A$3992,A38,'Services Ln 10'!$B$5:$B$3992,"Occupational Therapy")</f>
        <v>0</v>
      </c>
      <c r="J38" s="12">
        <f>SUMIFS('Services Ln 10'!$Y$5:$Y$3992,'Services Ln 10'!$A$5:$A$3992,A38,'Services Ln 10'!$B$5:$B$3992,"Speech Services")</f>
        <v>0</v>
      </c>
      <c r="K38" s="103">
        <f>SUMIFS('Services Ln 10'!$Y$5:$Y$3992,'Services Ln 10'!$A$5:$A$3992,A38,'Services Ln 10'!$B$5:$B$3992,"Nurse Services")+SUMIFS('Services Ln 10'!$Y$5:$Y$3992,'Services Ln 10'!$A$5:$A$3992,A38,'Services Ln 10'!$B$5:$B$3992,"Audiology")+SUMIFS('Services Ln 10'!$Y$5:$Y$3992,'Services Ln 10'!$A$5:$A$3992,A38,'Services Ln 10'!$B$5:$B$3992,"Interpreter")+SUMIFS('Services Ln 10'!$Y$5:$Y$3992,'Services Ln 10'!$A$5:$A$3992,A38,'Services Ln 10'!$B$5:$B$3992,"Adaptive P.E.")+SUMIFS('Services Ln 10'!$Y$5:$Y$3992,'Services Ln 10'!$A$5:$A$3992,A38,'Services Ln 10'!$B$5:$B$3992,"Orientation and Mobility")+SUMIFS('Services Ln 10'!$Y$5:$Y$3992,'Services Ln 10'!$A$5:$A$3992,A38,'Services Ln 10'!$B$5:$B$3992,"Psychologist")+ SUMIF('Aides Ln 10'!$A$5:$A$1996,A38,'Aides Ln 10'!$V$5:$V$1996)</f>
        <v>0</v>
      </c>
      <c r="L38" s="12">
        <f>SUMIF('Contract Ed line 9'!$A$5:$A$1994,A38,'Contract Ed line 9'!$J$5:$J$1994)</f>
        <v>0</v>
      </c>
      <c r="M38" s="7">
        <f t="shared" si="0"/>
        <v>0</v>
      </c>
    </row>
    <row r="39" spans="2:13" x14ac:dyDescent="0.25">
      <c r="B39" s="7">
        <f>SUMIF('1 Spec Ed Teacher'!$A$5:$A$2003,A39,'1 Spec Ed Teacher'!$T$5:$T$2003)</f>
        <v>0</v>
      </c>
      <c r="C39" s="9"/>
      <c r="D39" s="7">
        <f>SUMIF(' Operations Ln 6'!$A$2:$A$1999,SSIDs!A39,' Operations Ln 6'!$B$2:$B$1999)</f>
        <v>0</v>
      </c>
      <c r="E39" s="7">
        <f>SUMIF('3 Instructional Supplies '!$A$5:$A$1996,SSIDs!A39,'3 Instructional Supplies '!$F$5:$F$1996)</f>
        <v>0</v>
      </c>
      <c r="F39" s="7">
        <f>SUMIF('4 Instructional Equipment'!$A$5:$A$1995,A39,'4 Instructional Equipment'!$F$5:$F$1995)</f>
        <v>0</v>
      </c>
      <c r="G39" s="12">
        <f>SUMIF('Transportation Ln 10'!$A$5:$A$1995,A39,'Transportation Ln 10'!$J$5:$J$1995)</f>
        <v>0</v>
      </c>
      <c r="H39" s="12">
        <f>SUMIFS('Services Ln 10'!$Y$5:$Y$3992,'Services Ln 10'!$A$5:$A$3992,A39,'Services Ln 10'!$B$5:$B$3992,"Physical Therapy")</f>
        <v>0</v>
      </c>
      <c r="I39" s="12">
        <f>SUMIFS('Services Ln 10'!$Y$5:$Y$3992,'Services Ln 10'!$A$5:$A$3992,A39,'Services Ln 10'!$B$5:$B$3992,"Occupational Therapy")</f>
        <v>0</v>
      </c>
      <c r="J39" s="12">
        <f>SUMIFS('Services Ln 10'!$Y$5:$Y$3992,'Services Ln 10'!$A$5:$A$3992,A39,'Services Ln 10'!$B$5:$B$3992,"Speech Services")</f>
        <v>0</v>
      </c>
      <c r="K39" s="103">
        <f>SUMIFS('Services Ln 10'!$Y$5:$Y$3992,'Services Ln 10'!$A$5:$A$3992,A39,'Services Ln 10'!$B$5:$B$3992,"Nurse Services")+SUMIFS('Services Ln 10'!$Y$5:$Y$3992,'Services Ln 10'!$A$5:$A$3992,A39,'Services Ln 10'!$B$5:$B$3992,"Audiology")+SUMIFS('Services Ln 10'!$Y$5:$Y$3992,'Services Ln 10'!$A$5:$A$3992,A39,'Services Ln 10'!$B$5:$B$3992,"Interpreter")+SUMIFS('Services Ln 10'!$Y$5:$Y$3992,'Services Ln 10'!$A$5:$A$3992,A39,'Services Ln 10'!$B$5:$B$3992,"Adaptive P.E.")+SUMIFS('Services Ln 10'!$Y$5:$Y$3992,'Services Ln 10'!$A$5:$A$3992,A39,'Services Ln 10'!$B$5:$B$3992,"Orientation and Mobility")+SUMIFS('Services Ln 10'!$Y$5:$Y$3992,'Services Ln 10'!$A$5:$A$3992,A39,'Services Ln 10'!$B$5:$B$3992,"Psychologist")+ SUMIF('Aides Ln 10'!$A$5:$A$1996,A39,'Aides Ln 10'!$V$5:$V$1996)</f>
        <v>0</v>
      </c>
      <c r="L39" s="12">
        <f>SUMIF('Contract Ed line 9'!$A$5:$A$1994,A39,'Contract Ed line 9'!$J$5:$J$1994)</f>
        <v>0</v>
      </c>
      <c r="M39" s="7">
        <f t="shared" si="0"/>
        <v>0</v>
      </c>
    </row>
    <row r="40" spans="2:13" x14ac:dyDescent="0.25">
      <c r="B40" s="7">
        <f>SUMIF('1 Spec Ed Teacher'!$A$5:$A$2003,A40,'1 Spec Ed Teacher'!$T$5:$T$2003)</f>
        <v>0</v>
      </c>
      <c r="C40" s="9"/>
      <c r="D40" s="7">
        <f>SUMIF(' Operations Ln 6'!$A$2:$A$1999,SSIDs!A40,' Operations Ln 6'!$B$2:$B$1999)</f>
        <v>0</v>
      </c>
      <c r="E40" s="7">
        <f>SUMIF('3 Instructional Supplies '!$A$5:$A$1996,SSIDs!A40,'3 Instructional Supplies '!$F$5:$F$1996)</f>
        <v>0</v>
      </c>
      <c r="F40" s="7">
        <f>SUMIF('4 Instructional Equipment'!$A$5:$A$1995,A40,'4 Instructional Equipment'!$F$5:$F$1995)</f>
        <v>0</v>
      </c>
      <c r="G40" s="12">
        <f>SUMIF('Transportation Ln 10'!$A$5:$A$1995,A40,'Transportation Ln 10'!$J$5:$J$1995)</f>
        <v>0</v>
      </c>
      <c r="H40" s="12">
        <f>SUMIFS('Services Ln 10'!$Y$5:$Y$3992,'Services Ln 10'!$A$5:$A$3992,A40,'Services Ln 10'!$B$5:$B$3992,"Physical Therapy")</f>
        <v>0</v>
      </c>
      <c r="I40" s="12">
        <f>SUMIFS('Services Ln 10'!$Y$5:$Y$3992,'Services Ln 10'!$A$5:$A$3992,A40,'Services Ln 10'!$B$5:$B$3992,"Occupational Therapy")</f>
        <v>0</v>
      </c>
      <c r="J40" s="12">
        <f>SUMIFS('Services Ln 10'!$Y$5:$Y$3992,'Services Ln 10'!$A$5:$A$3992,A40,'Services Ln 10'!$B$5:$B$3992,"Speech Services")</f>
        <v>0</v>
      </c>
      <c r="K40" s="103">
        <f>SUMIFS('Services Ln 10'!$Y$5:$Y$3992,'Services Ln 10'!$A$5:$A$3992,A40,'Services Ln 10'!$B$5:$B$3992,"Nurse Services")+SUMIFS('Services Ln 10'!$Y$5:$Y$3992,'Services Ln 10'!$A$5:$A$3992,A40,'Services Ln 10'!$B$5:$B$3992,"Audiology")+SUMIFS('Services Ln 10'!$Y$5:$Y$3992,'Services Ln 10'!$A$5:$A$3992,A40,'Services Ln 10'!$B$5:$B$3992,"Interpreter")+SUMIFS('Services Ln 10'!$Y$5:$Y$3992,'Services Ln 10'!$A$5:$A$3992,A40,'Services Ln 10'!$B$5:$B$3992,"Adaptive P.E.")+SUMIFS('Services Ln 10'!$Y$5:$Y$3992,'Services Ln 10'!$A$5:$A$3992,A40,'Services Ln 10'!$B$5:$B$3992,"Orientation and Mobility")+SUMIFS('Services Ln 10'!$Y$5:$Y$3992,'Services Ln 10'!$A$5:$A$3992,A40,'Services Ln 10'!$B$5:$B$3992,"Psychologist")+ SUMIF('Aides Ln 10'!$A$5:$A$1996,A40,'Aides Ln 10'!$V$5:$V$1996)</f>
        <v>0</v>
      </c>
      <c r="L40" s="12">
        <f>SUMIF('Contract Ed line 9'!$A$5:$A$1994,A40,'Contract Ed line 9'!$J$5:$J$1994)</f>
        <v>0</v>
      </c>
      <c r="M40" s="7">
        <f t="shared" si="0"/>
        <v>0</v>
      </c>
    </row>
    <row r="41" spans="2:13" x14ac:dyDescent="0.25">
      <c r="B41" s="7">
        <f>SUMIF('1 Spec Ed Teacher'!$A$5:$A$2003,A41,'1 Spec Ed Teacher'!$T$5:$T$2003)</f>
        <v>0</v>
      </c>
      <c r="C41" s="9"/>
      <c r="D41" s="7">
        <f>SUMIF(' Operations Ln 6'!$A$2:$A$1999,SSIDs!A41,' Operations Ln 6'!$B$2:$B$1999)</f>
        <v>0</v>
      </c>
      <c r="E41" s="7">
        <f>SUMIF('3 Instructional Supplies '!$A$5:$A$1996,SSIDs!A41,'3 Instructional Supplies '!$F$5:$F$1996)</f>
        <v>0</v>
      </c>
      <c r="F41" s="7">
        <f>SUMIF('4 Instructional Equipment'!$A$5:$A$1995,A41,'4 Instructional Equipment'!$F$5:$F$1995)</f>
        <v>0</v>
      </c>
      <c r="G41" s="12">
        <f>SUMIF('Transportation Ln 10'!$A$5:$A$1995,A41,'Transportation Ln 10'!$J$5:$J$1995)</f>
        <v>0</v>
      </c>
      <c r="H41" s="12">
        <f>SUMIFS('Services Ln 10'!$Y$5:$Y$3992,'Services Ln 10'!$A$5:$A$3992,A41,'Services Ln 10'!$B$5:$B$3992,"Physical Therapy")</f>
        <v>0</v>
      </c>
      <c r="I41" s="12">
        <f>SUMIFS('Services Ln 10'!$Y$5:$Y$3992,'Services Ln 10'!$A$5:$A$3992,A41,'Services Ln 10'!$B$5:$B$3992,"Occupational Therapy")</f>
        <v>0</v>
      </c>
      <c r="J41" s="12">
        <f>SUMIFS('Services Ln 10'!$Y$5:$Y$3992,'Services Ln 10'!$A$5:$A$3992,A41,'Services Ln 10'!$B$5:$B$3992,"Speech Services")</f>
        <v>0</v>
      </c>
      <c r="K41" s="103">
        <f>SUMIFS('Services Ln 10'!$Y$5:$Y$3992,'Services Ln 10'!$A$5:$A$3992,A41,'Services Ln 10'!$B$5:$B$3992,"Nurse Services")+SUMIFS('Services Ln 10'!$Y$5:$Y$3992,'Services Ln 10'!$A$5:$A$3992,A41,'Services Ln 10'!$B$5:$B$3992,"Audiology")+SUMIFS('Services Ln 10'!$Y$5:$Y$3992,'Services Ln 10'!$A$5:$A$3992,A41,'Services Ln 10'!$B$5:$B$3992,"Interpreter")+SUMIFS('Services Ln 10'!$Y$5:$Y$3992,'Services Ln 10'!$A$5:$A$3992,A41,'Services Ln 10'!$B$5:$B$3992,"Adaptive P.E.")+SUMIFS('Services Ln 10'!$Y$5:$Y$3992,'Services Ln 10'!$A$5:$A$3992,A41,'Services Ln 10'!$B$5:$B$3992,"Orientation and Mobility")+SUMIFS('Services Ln 10'!$Y$5:$Y$3992,'Services Ln 10'!$A$5:$A$3992,A41,'Services Ln 10'!$B$5:$B$3992,"Psychologist")+ SUMIF('Aides Ln 10'!$A$5:$A$1996,A41,'Aides Ln 10'!$V$5:$V$1996)</f>
        <v>0</v>
      </c>
      <c r="L41" s="12">
        <f>SUMIF('Contract Ed line 9'!$A$5:$A$1994,A41,'Contract Ed line 9'!$J$5:$J$1994)</f>
        <v>0</v>
      </c>
      <c r="M41" s="7">
        <f t="shared" si="0"/>
        <v>0</v>
      </c>
    </row>
    <row r="42" spans="2:13" x14ac:dyDescent="0.25">
      <c r="B42" s="7">
        <f>SUMIF('1 Spec Ed Teacher'!$A$5:$A$2003,A42,'1 Spec Ed Teacher'!$T$5:$T$2003)</f>
        <v>0</v>
      </c>
      <c r="C42" s="9"/>
      <c r="D42" s="7">
        <f>SUMIF(' Operations Ln 6'!$A$2:$A$1999,SSIDs!A42,' Operations Ln 6'!$B$2:$B$1999)</f>
        <v>0</v>
      </c>
      <c r="E42" s="7">
        <f>SUMIF('3 Instructional Supplies '!$A$5:$A$1996,SSIDs!A42,'3 Instructional Supplies '!$F$5:$F$1996)</f>
        <v>0</v>
      </c>
      <c r="F42" s="7">
        <f>SUMIF('4 Instructional Equipment'!$A$5:$A$1995,A42,'4 Instructional Equipment'!$F$5:$F$1995)</f>
        <v>0</v>
      </c>
      <c r="G42" s="12">
        <f>SUMIF('Transportation Ln 10'!$A$5:$A$1995,A42,'Transportation Ln 10'!$J$5:$J$1995)</f>
        <v>0</v>
      </c>
      <c r="H42" s="12">
        <f>SUMIFS('Services Ln 10'!$Y$5:$Y$3992,'Services Ln 10'!$A$5:$A$3992,A42,'Services Ln 10'!$B$5:$B$3992,"Physical Therapy")</f>
        <v>0</v>
      </c>
      <c r="I42" s="12">
        <f>SUMIFS('Services Ln 10'!$Y$5:$Y$3992,'Services Ln 10'!$A$5:$A$3992,A42,'Services Ln 10'!$B$5:$B$3992,"Occupational Therapy")</f>
        <v>0</v>
      </c>
      <c r="J42" s="12">
        <f>SUMIFS('Services Ln 10'!$Y$5:$Y$3992,'Services Ln 10'!$A$5:$A$3992,A42,'Services Ln 10'!$B$5:$B$3992,"Speech Services")</f>
        <v>0</v>
      </c>
      <c r="K42" s="103">
        <f>SUMIFS('Services Ln 10'!$Y$5:$Y$3992,'Services Ln 10'!$A$5:$A$3992,A42,'Services Ln 10'!$B$5:$B$3992,"Nurse Services")+SUMIFS('Services Ln 10'!$Y$5:$Y$3992,'Services Ln 10'!$A$5:$A$3992,A42,'Services Ln 10'!$B$5:$B$3992,"Audiology")+SUMIFS('Services Ln 10'!$Y$5:$Y$3992,'Services Ln 10'!$A$5:$A$3992,A42,'Services Ln 10'!$B$5:$B$3992,"Interpreter")+SUMIFS('Services Ln 10'!$Y$5:$Y$3992,'Services Ln 10'!$A$5:$A$3992,A42,'Services Ln 10'!$B$5:$B$3992,"Adaptive P.E.")+SUMIFS('Services Ln 10'!$Y$5:$Y$3992,'Services Ln 10'!$A$5:$A$3992,A42,'Services Ln 10'!$B$5:$B$3992,"Orientation and Mobility")+SUMIFS('Services Ln 10'!$Y$5:$Y$3992,'Services Ln 10'!$A$5:$A$3992,A42,'Services Ln 10'!$B$5:$B$3992,"Psychologist")+ SUMIF('Aides Ln 10'!$A$5:$A$1996,A42,'Aides Ln 10'!$V$5:$V$1996)</f>
        <v>0</v>
      </c>
      <c r="L42" s="12">
        <f>SUMIF('Contract Ed line 9'!$A$5:$A$1994,A42,'Contract Ed line 9'!$J$5:$J$1994)</f>
        <v>0</v>
      </c>
      <c r="M42" s="7">
        <f t="shared" si="0"/>
        <v>0</v>
      </c>
    </row>
    <row r="43" spans="2:13" x14ac:dyDescent="0.25">
      <c r="B43" s="7">
        <f>SUMIF('1 Spec Ed Teacher'!$A$5:$A$2003,A43,'1 Spec Ed Teacher'!$T$5:$T$2003)</f>
        <v>0</v>
      </c>
      <c r="C43" s="9"/>
      <c r="D43" s="7">
        <f>SUMIF(' Operations Ln 6'!$A$2:$A$1999,SSIDs!A43,' Operations Ln 6'!$B$2:$B$1999)</f>
        <v>0</v>
      </c>
      <c r="E43" s="7">
        <f>SUMIF('3 Instructional Supplies '!$A$5:$A$1996,SSIDs!A43,'3 Instructional Supplies '!$F$5:$F$1996)</f>
        <v>0</v>
      </c>
      <c r="F43" s="7">
        <f>SUMIF('4 Instructional Equipment'!$A$5:$A$1995,A43,'4 Instructional Equipment'!$F$5:$F$1995)</f>
        <v>0</v>
      </c>
      <c r="G43" s="12">
        <f>SUMIF('Transportation Ln 10'!$A$5:$A$1995,A43,'Transportation Ln 10'!$J$5:$J$1995)</f>
        <v>0</v>
      </c>
      <c r="H43" s="12">
        <f>SUMIFS('Services Ln 10'!$Y$5:$Y$3992,'Services Ln 10'!$A$5:$A$3992,A43,'Services Ln 10'!$B$5:$B$3992,"Physical Therapy")</f>
        <v>0</v>
      </c>
      <c r="I43" s="12">
        <f>SUMIFS('Services Ln 10'!$Y$5:$Y$3992,'Services Ln 10'!$A$5:$A$3992,A43,'Services Ln 10'!$B$5:$B$3992,"Occupational Therapy")</f>
        <v>0</v>
      </c>
      <c r="J43" s="12">
        <f>SUMIFS('Services Ln 10'!$Y$5:$Y$3992,'Services Ln 10'!$A$5:$A$3992,A43,'Services Ln 10'!$B$5:$B$3992,"Speech Services")</f>
        <v>0</v>
      </c>
      <c r="K43" s="103">
        <f>SUMIFS('Services Ln 10'!$Y$5:$Y$3992,'Services Ln 10'!$A$5:$A$3992,A43,'Services Ln 10'!$B$5:$B$3992,"Nurse Services")+SUMIFS('Services Ln 10'!$Y$5:$Y$3992,'Services Ln 10'!$A$5:$A$3992,A43,'Services Ln 10'!$B$5:$B$3992,"Audiology")+SUMIFS('Services Ln 10'!$Y$5:$Y$3992,'Services Ln 10'!$A$5:$A$3992,A43,'Services Ln 10'!$B$5:$B$3992,"Interpreter")+SUMIFS('Services Ln 10'!$Y$5:$Y$3992,'Services Ln 10'!$A$5:$A$3992,A43,'Services Ln 10'!$B$5:$B$3992,"Adaptive P.E.")+SUMIFS('Services Ln 10'!$Y$5:$Y$3992,'Services Ln 10'!$A$5:$A$3992,A43,'Services Ln 10'!$B$5:$B$3992,"Orientation and Mobility")+SUMIFS('Services Ln 10'!$Y$5:$Y$3992,'Services Ln 10'!$A$5:$A$3992,A43,'Services Ln 10'!$B$5:$B$3992,"Psychologist")+ SUMIF('Aides Ln 10'!$A$5:$A$1996,A43,'Aides Ln 10'!$V$5:$V$1996)</f>
        <v>0</v>
      </c>
      <c r="L43" s="12">
        <f>SUMIF('Contract Ed line 9'!$A$5:$A$1994,A43,'Contract Ed line 9'!$J$5:$J$1994)</f>
        <v>0</v>
      </c>
      <c r="M43" s="7">
        <f t="shared" si="0"/>
        <v>0</v>
      </c>
    </row>
    <row r="44" spans="2:13" x14ac:dyDescent="0.25">
      <c r="B44" s="7">
        <f>SUMIF('1 Spec Ed Teacher'!$A$5:$A$2003,A44,'1 Spec Ed Teacher'!$T$5:$T$2003)</f>
        <v>0</v>
      </c>
      <c r="C44" s="9"/>
      <c r="D44" s="7">
        <f>SUMIF(' Operations Ln 6'!$A$2:$A$1999,SSIDs!A44,' Operations Ln 6'!$B$2:$B$1999)</f>
        <v>0</v>
      </c>
      <c r="E44" s="7">
        <f>SUMIF('3 Instructional Supplies '!$A$5:$A$1996,SSIDs!A44,'3 Instructional Supplies '!$F$5:$F$1996)</f>
        <v>0</v>
      </c>
      <c r="F44" s="7">
        <f>SUMIF('4 Instructional Equipment'!$A$5:$A$1995,A44,'4 Instructional Equipment'!$F$5:$F$1995)</f>
        <v>0</v>
      </c>
      <c r="G44" s="12">
        <f>SUMIF('Transportation Ln 10'!$A$5:$A$1995,A44,'Transportation Ln 10'!$J$5:$J$1995)</f>
        <v>0</v>
      </c>
      <c r="H44" s="12">
        <f>SUMIFS('Services Ln 10'!$Y$5:$Y$3992,'Services Ln 10'!$A$5:$A$3992,A44,'Services Ln 10'!$B$5:$B$3992,"Physical Therapy")</f>
        <v>0</v>
      </c>
      <c r="I44" s="12">
        <f>SUMIFS('Services Ln 10'!$Y$5:$Y$3992,'Services Ln 10'!$A$5:$A$3992,A44,'Services Ln 10'!$B$5:$B$3992,"Occupational Therapy")</f>
        <v>0</v>
      </c>
      <c r="J44" s="12">
        <f>SUMIFS('Services Ln 10'!$Y$5:$Y$3992,'Services Ln 10'!$A$5:$A$3992,A44,'Services Ln 10'!$B$5:$B$3992,"Speech Services")</f>
        <v>0</v>
      </c>
      <c r="K44" s="103">
        <f>SUMIFS('Services Ln 10'!$Y$5:$Y$3992,'Services Ln 10'!$A$5:$A$3992,A44,'Services Ln 10'!$B$5:$B$3992,"Nurse Services")+SUMIFS('Services Ln 10'!$Y$5:$Y$3992,'Services Ln 10'!$A$5:$A$3992,A44,'Services Ln 10'!$B$5:$B$3992,"Audiology")+SUMIFS('Services Ln 10'!$Y$5:$Y$3992,'Services Ln 10'!$A$5:$A$3992,A44,'Services Ln 10'!$B$5:$B$3992,"Interpreter")+SUMIFS('Services Ln 10'!$Y$5:$Y$3992,'Services Ln 10'!$A$5:$A$3992,A44,'Services Ln 10'!$B$5:$B$3992,"Adaptive P.E.")+SUMIFS('Services Ln 10'!$Y$5:$Y$3992,'Services Ln 10'!$A$5:$A$3992,A44,'Services Ln 10'!$B$5:$B$3992,"Orientation and Mobility")+SUMIFS('Services Ln 10'!$Y$5:$Y$3992,'Services Ln 10'!$A$5:$A$3992,A44,'Services Ln 10'!$B$5:$B$3992,"Psychologist")+ SUMIF('Aides Ln 10'!$A$5:$A$1996,A44,'Aides Ln 10'!$V$5:$V$1996)</f>
        <v>0</v>
      </c>
      <c r="L44" s="12">
        <f>SUMIF('Contract Ed line 9'!$A$5:$A$1994,A44,'Contract Ed line 9'!$J$5:$J$1994)</f>
        <v>0</v>
      </c>
      <c r="M44" s="7">
        <f t="shared" si="0"/>
        <v>0</v>
      </c>
    </row>
    <row r="45" spans="2:13" x14ac:dyDescent="0.25">
      <c r="B45" s="7">
        <f>SUMIF('1 Spec Ed Teacher'!$A$5:$A$2003,A45,'1 Spec Ed Teacher'!$T$5:$T$2003)</f>
        <v>0</v>
      </c>
      <c r="C45" s="9"/>
      <c r="D45" s="7">
        <f>SUMIF(' Operations Ln 6'!$A$2:$A$1999,SSIDs!A45,' Operations Ln 6'!$B$2:$B$1999)</f>
        <v>0</v>
      </c>
      <c r="E45" s="7">
        <f>SUMIF('3 Instructional Supplies '!$A$5:$A$1996,SSIDs!A45,'3 Instructional Supplies '!$F$5:$F$1996)</f>
        <v>0</v>
      </c>
      <c r="F45" s="7">
        <f>SUMIF('4 Instructional Equipment'!$A$5:$A$1995,A45,'4 Instructional Equipment'!$F$5:$F$1995)</f>
        <v>0</v>
      </c>
      <c r="G45" s="12">
        <f>SUMIF('Transportation Ln 10'!$A$5:$A$1995,A45,'Transportation Ln 10'!$J$5:$J$1995)</f>
        <v>0</v>
      </c>
      <c r="H45" s="12">
        <f>SUMIFS('Services Ln 10'!$Y$5:$Y$3992,'Services Ln 10'!$A$5:$A$3992,A45,'Services Ln 10'!$B$5:$B$3992,"Physical Therapy")</f>
        <v>0</v>
      </c>
      <c r="I45" s="12">
        <f>SUMIFS('Services Ln 10'!$Y$5:$Y$3992,'Services Ln 10'!$A$5:$A$3992,A45,'Services Ln 10'!$B$5:$B$3992,"Occupational Therapy")</f>
        <v>0</v>
      </c>
      <c r="J45" s="12">
        <f>SUMIFS('Services Ln 10'!$Y$5:$Y$3992,'Services Ln 10'!$A$5:$A$3992,A45,'Services Ln 10'!$B$5:$B$3992,"Speech Services")</f>
        <v>0</v>
      </c>
      <c r="K45" s="103">
        <f>SUMIFS('Services Ln 10'!$Y$5:$Y$3992,'Services Ln 10'!$A$5:$A$3992,A45,'Services Ln 10'!$B$5:$B$3992,"Nurse Services")+SUMIFS('Services Ln 10'!$Y$5:$Y$3992,'Services Ln 10'!$A$5:$A$3992,A45,'Services Ln 10'!$B$5:$B$3992,"Audiology")+SUMIFS('Services Ln 10'!$Y$5:$Y$3992,'Services Ln 10'!$A$5:$A$3992,A45,'Services Ln 10'!$B$5:$B$3992,"Interpreter")+SUMIFS('Services Ln 10'!$Y$5:$Y$3992,'Services Ln 10'!$A$5:$A$3992,A45,'Services Ln 10'!$B$5:$B$3992,"Adaptive P.E.")+SUMIFS('Services Ln 10'!$Y$5:$Y$3992,'Services Ln 10'!$A$5:$A$3992,A45,'Services Ln 10'!$B$5:$B$3992,"Orientation and Mobility")+SUMIFS('Services Ln 10'!$Y$5:$Y$3992,'Services Ln 10'!$A$5:$A$3992,A45,'Services Ln 10'!$B$5:$B$3992,"Psychologist")+ SUMIF('Aides Ln 10'!$A$5:$A$1996,A45,'Aides Ln 10'!$V$5:$V$1996)</f>
        <v>0</v>
      </c>
      <c r="L45" s="12">
        <f>SUMIF('Contract Ed line 9'!$A$5:$A$1994,A45,'Contract Ed line 9'!$J$5:$J$1994)</f>
        <v>0</v>
      </c>
      <c r="M45" s="7">
        <f t="shared" si="0"/>
        <v>0</v>
      </c>
    </row>
    <row r="46" spans="2:13" x14ac:dyDescent="0.25">
      <c r="B46" s="7">
        <f>SUMIF('1 Spec Ed Teacher'!$A$5:$A$2003,A46,'1 Spec Ed Teacher'!$T$5:$T$2003)</f>
        <v>0</v>
      </c>
      <c r="C46" s="9"/>
      <c r="D46" s="7">
        <f>SUMIF(' Operations Ln 6'!$A$2:$A$1999,SSIDs!A46,' Operations Ln 6'!$B$2:$B$1999)</f>
        <v>0</v>
      </c>
      <c r="E46" s="7">
        <f>SUMIF('3 Instructional Supplies '!$A$5:$A$1996,SSIDs!A46,'3 Instructional Supplies '!$F$5:$F$1996)</f>
        <v>0</v>
      </c>
      <c r="F46" s="7">
        <f>SUMIF('4 Instructional Equipment'!$A$5:$A$1995,A46,'4 Instructional Equipment'!$F$5:$F$1995)</f>
        <v>0</v>
      </c>
      <c r="G46" s="12">
        <f>SUMIF('Transportation Ln 10'!$A$5:$A$1995,A46,'Transportation Ln 10'!$J$5:$J$1995)</f>
        <v>0</v>
      </c>
      <c r="H46" s="12">
        <f>SUMIFS('Services Ln 10'!$Y$5:$Y$3992,'Services Ln 10'!$A$5:$A$3992,A46,'Services Ln 10'!$B$5:$B$3992,"Physical Therapy")</f>
        <v>0</v>
      </c>
      <c r="I46" s="12">
        <f>SUMIFS('Services Ln 10'!$Y$5:$Y$3992,'Services Ln 10'!$A$5:$A$3992,A46,'Services Ln 10'!$B$5:$B$3992,"Occupational Therapy")</f>
        <v>0</v>
      </c>
      <c r="J46" s="12">
        <f>SUMIFS('Services Ln 10'!$Y$5:$Y$3992,'Services Ln 10'!$A$5:$A$3992,A46,'Services Ln 10'!$B$5:$B$3992,"Speech Services")</f>
        <v>0</v>
      </c>
      <c r="K46" s="103">
        <f>SUMIFS('Services Ln 10'!$Y$5:$Y$3992,'Services Ln 10'!$A$5:$A$3992,A46,'Services Ln 10'!$B$5:$B$3992,"Nurse Services")+SUMIFS('Services Ln 10'!$Y$5:$Y$3992,'Services Ln 10'!$A$5:$A$3992,A46,'Services Ln 10'!$B$5:$B$3992,"Audiology")+SUMIFS('Services Ln 10'!$Y$5:$Y$3992,'Services Ln 10'!$A$5:$A$3992,A46,'Services Ln 10'!$B$5:$B$3992,"Interpreter")+SUMIFS('Services Ln 10'!$Y$5:$Y$3992,'Services Ln 10'!$A$5:$A$3992,A46,'Services Ln 10'!$B$5:$B$3992,"Adaptive P.E.")+SUMIFS('Services Ln 10'!$Y$5:$Y$3992,'Services Ln 10'!$A$5:$A$3992,A46,'Services Ln 10'!$B$5:$B$3992,"Orientation and Mobility")+SUMIFS('Services Ln 10'!$Y$5:$Y$3992,'Services Ln 10'!$A$5:$A$3992,A46,'Services Ln 10'!$B$5:$B$3992,"Psychologist")+ SUMIF('Aides Ln 10'!$A$5:$A$1996,A46,'Aides Ln 10'!$V$5:$V$1996)</f>
        <v>0</v>
      </c>
      <c r="L46" s="12">
        <f>SUMIF('Contract Ed line 9'!$A$5:$A$1994,A46,'Contract Ed line 9'!$J$5:$J$1994)</f>
        <v>0</v>
      </c>
      <c r="M46" s="7">
        <f t="shared" si="0"/>
        <v>0</v>
      </c>
    </row>
    <row r="47" spans="2:13" x14ac:dyDescent="0.25">
      <c r="B47" s="7">
        <f>SUMIF('1 Spec Ed Teacher'!$A$5:$A$2003,A47,'1 Spec Ed Teacher'!$T$5:$T$2003)</f>
        <v>0</v>
      </c>
      <c r="C47" s="9"/>
      <c r="D47" s="7">
        <f>SUMIF(' Operations Ln 6'!$A$2:$A$1999,SSIDs!A47,' Operations Ln 6'!$B$2:$B$1999)</f>
        <v>0</v>
      </c>
      <c r="E47" s="7">
        <f>SUMIF('3 Instructional Supplies '!$A$5:$A$1996,SSIDs!A47,'3 Instructional Supplies '!$F$5:$F$1996)</f>
        <v>0</v>
      </c>
      <c r="F47" s="7">
        <f>SUMIF('4 Instructional Equipment'!$A$5:$A$1995,A47,'4 Instructional Equipment'!$F$5:$F$1995)</f>
        <v>0</v>
      </c>
      <c r="G47" s="12">
        <f>SUMIF('Transportation Ln 10'!$A$5:$A$1995,A47,'Transportation Ln 10'!$J$5:$J$1995)</f>
        <v>0</v>
      </c>
      <c r="H47" s="12">
        <f>SUMIFS('Services Ln 10'!$Y$5:$Y$3992,'Services Ln 10'!$A$5:$A$3992,A47,'Services Ln 10'!$B$5:$B$3992,"Physical Therapy")</f>
        <v>0</v>
      </c>
      <c r="I47" s="12">
        <f>SUMIFS('Services Ln 10'!$Y$5:$Y$3992,'Services Ln 10'!$A$5:$A$3992,A47,'Services Ln 10'!$B$5:$B$3992,"Occupational Therapy")</f>
        <v>0</v>
      </c>
      <c r="J47" s="12">
        <f>SUMIFS('Services Ln 10'!$Y$5:$Y$3992,'Services Ln 10'!$A$5:$A$3992,A47,'Services Ln 10'!$B$5:$B$3992,"Speech Services")</f>
        <v>0</v>
      </c>
      <c r="K47" s="103">
        <f>SUMIFS('Services Ln 10'!$Y$5:$Y$3992,'Services Ln 10'!$A$5:$A$3992,A47,'Services Ln 10'!$B$5:$B$3992,"Nurse Services")+SUMIFS('Services Ln 10'!$Y$5:$Y$3992,'Services Ln 10'!$A$5:$A$3992,A47,'Services Ln 10'!$B$5:$B$3992,"Audiology")+SUMIFS('Services Ln 10'!$Y$5:$Y$3992,'Services Ln 10'!$A$5:$A$3992,A47,'Services Ln 10'!$B$5:$B$3992,"Interpreter")+SUMIFS('Services Ln 10'!$Y$5:$Y$3992,'Services Ln 10'!$A$5:$A$3992,A47,'Services Ln 10'!$B$5:$B$3992,"Adaptive P.E.")+SUMIFS('Services Ln 10'!$Y$5:$Y$3992,'Services Ln 10'!$A$5:$A$3992,A47,'Services Ln 10'!$B$5:$B$3992,"Orientation and Mobility")+SUMIFS('Services Ln 10'!$Y$5:$Y$3992,'Services Ln 10'!$A$5:$A$3992,A47,'Services Ln 10'!$B$5:$B$3992,"Psychologist")+ SUMIF('Aides Ln 10'!$A$5:$A$1996,A47,'Aides Ln 10'!$V$5:$V$1996)</f>
        <v>0</v>
      </c>
      <c r="L47" s="12">
        <f>SUMIF('Contract Ed line 9'!$A$5:$A$1994,A47,'Contract Ed line 9'!$J$5:$J$1994)</f>
        <v>0</v>
      </c>
      <c r="M47" s="7">
        <f t="shared" si="0"/>
        <v>0</v>
      </c>
    </row>
    <row r="48" spans="2:13" x14ac:dyDescent="0.25">
      <c r="B48" s="7">
        <f>SUMIF('1 Spec Ed Teacher'!$A$5:$A$2003,A48,'1 Spec Ed Teacher'!$T$5:$T$2003)</f>
        <v>0</v>
      </c>
      <c r="C48" s="9"/>
      <c r="D48" s="7">
        <f>SUMIF(' Operations Ln 6'!$A$2:$A$1999,SSIDs!A48,' Operations Ln 6'!$B$2:$B$1999)</f>
        <v>0</v>
      </c>
      <c r="E48" s="7">
        <f>SUMIF('3 Instructional Supplies '!$A$5:$A$1996,SSIDs!A48,'3 Instructional Supplies '!$F$5:$F$1996)</f>
        <v>0</v>
      </c>
      <c r="F48" s="7">
        <f>SUMIF('4 Instructional Equipment'!$A$5:$A$1995,A48,'4 Instructional Equipment'!$F$5:$F$1995)</f>
        <v>0</v>
      </c>
      <c r="G48" s="12">
        <f>SUMIF('Transportation Ln 10'!$A$5:$A$1995,A48,'Transportation Ln 10'!$J$5:$J$1995)</f>
        <v>0</v>
      </c>
      <c r="H48" s="12">
        <f>SUMIFS('Services Ln 10'!$Y$5:$Y$3992,'Services Ln 10'!$A$5:$A$3992,A48,'Services Ln 10'!$B$5:$B$3992,"Physical Therapy")</f>
        <v>0</v>
      </c>
      <c r="I48" s="12">
        <f>SUMIFS('Services Ln 10'!$Y$5:$Y$3992,'Services Ln 10'!$A$5:$A$3992,A48,'Services Ln 10'!$B$5:$B$3992,"Occupational Therapy")</f>
        <v>0</v>
      </c>
      <c r="J48" s="12">
        <f>SUMIFS('Services Ln 10'!$Y$5:$Y$3992,'Services Ln 10'!$A$5:$A$3992,A48,'Services Ln 10'!$B$5:$B$3992,"Speech Services")</f>
        <v>0</v>
      </c>
      <c r="K48" s="103">
        <f>SUMIFS('Services Ln 10'!$Y$5:$Y$3992,'Services Ln 10'!$A$5:$A$3992,A48,'Services Ln 10'!$B$5:$B$3992,"Nurse Services")+SUMIFS('Services Ln 10'!$Y$5:$Y$3992,'Services Ln 10'!$A$5:$A$3992,A48,'Services Ln 10'!$B$5:$B$3992,"Audiology")+SUMIFS('Services Ln 10'!$Y$5:$Y$3992,'Services Ln 10'!$A$5:$A$3992,A48,'Services Ln 10'!$B$5:$B$3992,"Interpreter")+SUMIFS('Services Ln 10'!$Y$5:$Y$3992,'Services Ln 10'!$A$5:$A$3992,A48,'Services Ln 10'!$B$5:$B$3992,"Adaptive P.E.")+SUMIFS('Services Ln 10'!$Y$5:$Y$3992,'Services Ln 10'!$A$5:$A$3992,A48,'Services Ln 10'!$B$5:$B$3992,"Orientation and Mobility")+SUMIFS('Services Ln 10'!$Y$5:$Y$3992,'Services Ln 10'!$A$5:$A$3992,A48,'Services Ln 10'!$B$5:$B$3992,"Psychologist")+ SUMIF('Aides Ln 10'!$A$5:$A$1996,A48,'Aides Ln 10'!$V$5:$V$1996)</f>
        <v>0</v>
      </c>
      <c r="L48" s="12">
        <f>SUMIF('Contract Ed line 9'!$A$5:$A$1994,A48,'Contract Ed line 9'!$J$5:$J$1994)</f>
        <v>0</v>
      </c>
      <c r="M48" s="7">
        <f t="shared" si="0"/>
        <v>0</v>
      </c>
    </row>
    <row r="49" spans="2:13" x14ac:dyDescent="0.25">
      <c r="B49" s="7">
        <f>SUMIF('1 Spec Ed Teacher'!$A$5:$A$2003,A49,'1 Spec Ed Teacher'!$T$5:$T$2003)</f>
        <v>0</v>
      </c>
      <c r="C49" s="9"/>
      <c r="D49" s="7">
        <f>SUMIF(' Operations Ln 6'!$A$2:$A$1999,SSIDs!A49,' Operations Ln 6'!$B$2:$B$1999)</f>
        <v>0</v>
      </c>
      <c r="E49" s="7">
        <f>SUMIF('3 Instructional Supplies '!$A$5:$A$1996,SSIDs!A49,'3 Instructional Supplies '!$F$5:$F$1996)</f>
        <v>0</v>
      </c>
      <c r="F49" s="7">
        <f>SUMIF('4 Instructional Equipment'!$A$5:$A$1995,A49,'4 Instructional Equipment'!$F$5:$F$1995)</f>
        <v>0</v>
      </c>
      <c r="G49" s="12">
        <f>SUMIF('Transportation Ln 10'!$A$5:$A$1995,A49,'Transportation Ln 10'!$J$5:$J$1995)</f>
        <v>0</v>
      </c>
      <c r="H49" s="12">
        <f>SUMIFS('Services Ln 10'!$Y$5:$Y$3992,'Services Ln 10'!$A$5:$A$3992,A49,'Services Ln 10'!$B$5:$B$3992,"Physical Therapy")</f>
        <v>0</v>
      </c>
      <c r="I49" s="12">
        <f>SUMIFS('Services Ln 10'!$Y$5:$Y$3992,'Services Ln 10'!$A$5:$A$3992,A49,'Services Ln 10'!$B$5:$B$3992,"Occupational Therapy")</f>
        <v>0</v>
      </c>
      <c r="J49" s="12">
        <f>SUMIFS('Services Ln 10'!$Y$5:$Y$3992,'Services Ln 10'!$A$5:$A$3992,A49,'Services Ln 10'!$B$5:$B$3992,"Speech Services")</f>
        <v>0</v>
      </c>
      <c r="K49" s="103">
        <f>SUMIFS('Services Ln 10'!$Y$5:$Y$3992,'Services Ln 10'!$A$5:$A$3992,A49,'Services Ln 10'!$B$5:$B$3992,"Nurse Services")+SUMIFS('Services Ln 10'!$Y$5:$Y$3992,'Services Ln 10'!$A$5:$A$3992,A49,'Services Ln 10'!$B$5:$B$3992,"Audiology")+SUMIFS('Services Ln 10'!$Y$5:$Y$3992,'Services Ln 10'!$A$5:$A$3992,A49,'Services Ln 10'!$B$5:$B$3992,"Interpreter")+SUMIFS('Services Ln 10'!$Y$5:$Y$3992,'Services Ln 10'!$A$5:$A$3992,A49,'Services Ln 10'!$B$5:$B$3992,"Adaptive P.E.")+SUMIFS('Services Ln 10'!$Y$5:$Y$3992,'Services Ln 10'!$A$5:$A$3992,A49,'Services Ln 10'!$B$5:$B$3992,"Orientation and Mobility")+SUMIFS('Services Ln 10'!$Y$5:$Y$3992,'Services Ln 10'!$A$5:$A$3992,A49,'Services Ln 10'!$B$5:$B$3992,"Psychologist")+ SUMIF('Aides Ln 10'!$A$5:$A$1996,A49,'Aides Ln 10'!$V$5:$V$1996)</f>
        <v>0</v>
      </c>
      <c r="L49" s="12">
        <f>SUMIF('Contract Ed line 9'!$A$5:$A$1994,A49,'Contract Ed line 9'!$J$5:$J$1994)</f>
        <v>0</v>
      </c>
      <c r="M49" s="7">
        <f t="shared" si="0"/>
        <v>0</v>
      </c>
    </row>
    <row r="50" spans="2:13" x14ac:dyDescent="0.25">
      <c r="B50" s="7">
        <f>SUMIF('1 Spec Ed Teacher'!$A$5:$A$2003,A50,'1 Spec Ed Teacher'!$T$5:$T$2003)</f>
        <v>0</v>
      </c>
      <c r="C50" s="9"/>
      <c r="D50" s="7">
        <f>SUMIF(' Operations Ln 6'!$A$2:$A$1999,SSIDs!A50,' Operations Ln 6'!$B$2:$B$1999)</f>
        <v>0</v>
      </c>
      <c r="E50" s="7">
        <f>SUMIF('3 Instructional Supplies '!$A$5:$A$1996,SSIDs!A50,'3 Instructional Supplies '!$F$5:$F$1996)</f>
        <v>0</v>
      </c>
      <c r="F50" s="7">
        <f>SUMIF('4 Instructional Equipment'!$A$5:$A$1995,A50,'4 Instructional Equipment'!$F$5:$F$1995)</f>
        <v>0</v>
      </c>
      <c r="G50" s="12">
        <f>SUMIF('Transportation Ln 10'!$A$5:$A$1995,A50,'Transportation Ln 10'!$J$5:$J$1995)</f>
        <v>0</v>
      </c>
      <c r="H50" s="12">
        <f>SUMIFS('Services Ln 10'!$Y$5:$Y$3992,'Services Ln 10'!$A$5:$A$3992,A50,'Services Ln 10'!$B$5:$B$3992,"Physical Therapy")</f>
        <v>0</v>
      </c>
      <c r="I50" s="12">
        <f>SUMIFS('Services Ln 10'!$Y$5:$Y$3992,'Services Ln 10'!$A$5:$A$3992,A50,'Services Ln 10'!$B$5:$B$3992,"Occupational Therapy")</f>
        <v>0</v>
      </c>
      <c r="J50" s="12">
        <f>SUMIFS('Services Ln 10'!$Y$5:$Y$3992,'Services Ln 10'!$A$5:$A$3992,A50,'Services Ln 10'!$B$5:$B$3992,"Speech Services")</f>
        <v>0</v>
      </c>
      <c r="K50" s="103">
        <f>SUMIFS('Services Ln 10'!$Y$5:$Y$3992,'Services Ln 10'!$A$5:$A$3992,A50,'Services Ln 10'!$B$5:$B$3992,"Nurse Services")+SUMIFS('Services Ln 10'!$Y$5:$Y$3992,'Services Ln 10'!$A$5:$A$3992,A50,'Services Ln 10'!$B$5:$B$3992,"Audiology")+SUMIFS('Services Ln 10'!$Y$5:$Y$3992,'Services Ln 10'!$A$5:$A$3992,A50,'Services Ln 10'!$B$5:$B$3992,"Interpreter")+SUMIFS('Services Ln 10'!$Y$5:$Y$3992,'Services Ln 10'!$A$5:$A$3992,A50,'Services Ln 10'!$B$5:$B$3992,"Adaptive P.E.")+SUMIFS('Services Ln 10'!$Y$5:$Y$3992,'Services Ln 10'!$A$5:$A$3992,A50,'Services Ln 10'!$B$5:$B$3992,"Orientation and Mobility")+SUMIFS('Services Ln 10'!$Y$5:$Y$3992,'Services Ln 10'!$A$5:$A$3992,A50,'Services Ln 10'!$B$5:$B$3992,"Psychologist")+ SUMIF('Aides Ln 10'!$A$5:$A$1996,A50,'Aides Ln 10'!$V$5:$V$1996)</f>
        <v>0</v>
      </c>
      <c r="L50" s="12">
        <f>SUMIF('Contract Ed line 9'!$A$5:$A$1994,A50,'Contract Ed line 9'!$J$5:$J$1994)</f>
        <v>0</v>
      </c>
      <c r="M50" s="7">
        <f t="shared" si="0"/>
        <v>0</v>
      </c>
    </row>
    <row r="51" spans="2:13" x14ac:dyDescent="0.25">
      <c r="B51" s="7">
        <f>SUMIF('1 Spec Ed Teacher'!$A$5:$A$2003,A51,'1 Spec Ed Teacher'!$T$5:$T$2003)</f>
        <v>0</v>
      </c>
      <c r="C51" s="9"/>
      <c r="D51" s="7">
        <f>SUMIF(' Operations Ln 6'!$A$2:$A$1999,SSIDs!A51,' Operations Ln 6'!$B$2:$B$1999)</f>
        <v>0</v>
      </c>
      <c r="E51" s="7">
        <f>SUMIF('3 Instructional Supplies '!$A$5:$A$1996,SSIDs!A51,'3 Instructional Supplies '!$F$5:$F$1996)</f>
        <v>0</v>
      </c>
      <c r="F51" s="7">
        <f>SUMIF('4 Instructional Equipment'!$A$5:$A$1995,A51,'4 Instructional Equipment'!$F$5:$F$1995)</f>
        <v>0</v>
      </c>
      <c r="G51" s="12">
        <f>SUMIF('Transportation Ln 10'!$A$5:$A$1995,A51,'Transportation Ln 10'!$J$5:$J$1995)</f>
        <v>0</v>
      </c>
      <c r="H51" s="12">
        <f>SUMIFS('Services Ln 10'!$Y$5:$Y$3992,'Services Ln 10'!$A$5:$A$3992,A51,'Services Ln 10'!$B$5:$B$3992,"Physical Therapy")</f>
        <v>0</v>
      </c>
      <c r="I51" s="12">
        <f>SUMIFS('Services Ln 10'!$Y$5:$Y$3992,'Services Ln 10'!$A$5:$A$3992,A51,'Services Ln 10'!$B$5:$B$3992,"Occupational Therapy")</f>
        <v>0</v>
      </c>
      <c r="J51" s="12">
        <f>SUMIFS('Services Ln 10'!$Y$5:$Y$3992,'Services Ln 10'!$A$5:$A$3992,A51,'Services Ln 10'!$B$5:$B$3992,"Speech Services")</f>
        <v>0</v>
      </c>
      <c r="K51" s="103">
        <f>SUMIFS('Services Ln 10'!$Y$5:$Y$3992,'Services Ln 10'!$A$5:$A$3992,A51,'Services Ln 10'!$B$5:$B$3992,"Nurse Services")+SUMIFS('Services Ln 10'!$Y$5:$Y$3992,'Services Ln 10'!$A$5:$A$3992,A51,'Services Ln 10'!$B$5:$B$3992,"Audiology")+SUMIFS('Services Ln 10'!$Y$5:$Y$3992,'Services Ln 10'!$A$5:$A$3992,A51,'Services Ln 10'!$B$5:$B$3992,"Interpreter")+SUMIFS('Services Ln 10'!$Y$5:$Y$3992,'Services Ln 10'!$A$5:$A$3992,A51,'Services Ln 10'!$B$5:$B$3992,"Adaptive P.E.")+SUMIFS('Services Ln 10'!$Y$5:$Y$3992,'Services Ln 10'!$A$5:$A$3992,A51,'Services Ln 10'!$B$5:$B$3992,"Orientation and Mobility")+SUMIFS('Services Ln 10'!$Y$5:$Y$3992,'Services Ln 10'!$A$5:$A$3992,A51,'Services Ln 10'!$B$5:$B$3992,"Psychologist")+ SUMIF('Aides Ln 10'!$A$5:$A$1996,A51,'Aides Ln 10'!$V$5:$V$1996)</f>
        <v>0</v>
      </c>
      <c r="L51" s="12">
        <f>SUMIF('Contract Ed line 9'!$A$5:$A$1994,A51,'Contract Ed line 9'!$J$5:$J$1994)</f>
        <v>0</v>
      </c>
      <c r="M51" s="7">
        <f t="shared" si="0"/>
        <v>0</v>
      </c>
    </row>
    <row r="52" spans="2:13" x14ac:dyDescent="0.25">
      <c r="B52" s="7">
        <f>SUMIF('1 Spec Ed Teacher'!$A$5:$A$2003,A52,'1 Spec Ed Teacher'!$T$5:$T$2003)</f>
        <v>0</v>
      </c>
      <c r="C52" s="9"/>
      <c r="D52" s="7">
        <f>SUMIF(' Operations Ln 6'!$A$2:$A$1999,SSIDs!A52,' Operations Ln 6'!$B$2:$B$1999)</f>
        <v>0</v>
      </c>
      <c r="E52" s="7">
        <f>SUMIF('3 Instructional Supplies '!$A$5:$A$1996,SSIDs!A52,'3 Instructional Supplies '!$F$5:$F$1996)</f>
        <v>0</v>
      </c>
      <c r="F52" s="7">
        <f>SUMIF('4 Instructional Equipment'!$A$5:$A$1995,A52,'4 Instructional Equipment'!$F$5:$F$1995)</f>
        <v>0</v>
      </c>
      <c r="G52" s="12">
        <f>SUMIF('Transportation Ln 10'!$A$5:$A$1995,A52,'Transportation Ln 10'!$J$5:$J$1995)</f>
        <v>0</v>
      </c>
      <c r="H52" s="12">
        <f>SUMIFS('Services Ln 10'!$Y$5:$Y$3992,'Services Ln 10'!$A$5:$A$3992,A52,'Services Ln 10'!$B$5:$B$3992,"Physical Therapy")</f>
        <v>0</v>
      </c>
      <c r="I52" s="12">
        <f>SUMIFS('Services Ln 10'!$Y$5:$Y$3992,'Services Ln 10'!$A$5:$A$3992,A52,'Services Ln 10'!$B$5:$B$3992,"Occupational Therapy")</f>
        <v>0</v>
      </c>
      <c r="J52" s="12">
        <f>SUMIFS('Services Ln 10'!$Y$5:$Y$3992,'Services Ln 10'!$A$5:$A$3992,A52,'Services Ln 10'!$B$5:$B$3992,"Speech Services")</f>
        <v>0</v>
      </c>
      <c r="K52" s="103">
        <f>SUMIFS('Services Ln 10'!$Y$5:$Y$3992,'Services Ln 10'!$A$5:$A$3992,A52,'Services Ln 10'!$B$5:$B$3992,"Nurse Services")+SUMIFS('Services Ln 10'!$Y$5:$Y$3992,'Services Ln 10'!$A$5:$A$3992,A52,'Services Ln 10'!$B$5:$B$3992,"Audiology")+SUMIFS('Services Ln 10'!$Y$5:$Y$3992,'Services Ln 10'!$A$5:$A$3992,A52,'Services Ln 10'!$B$5:$B$3992,"Interpreter")+SUMIFS('Services Ln 10'!$Y$5:$Y$3992,'Services Ln 10'!$A$5:$A$3992,A52,'Services Ln 10'!$B$5:$B$3992,"Adaptive P.E.")+SUMIFS('Services Ln 10'!$Y$5:$Y$3992,'Services Ln 10'!$A$5:$A$3992,A52,'Services Ln 10'!$B$5:$B$3992,"Orientation and Mobility")+SUMIFS('Services Ln 10'!$Y$5:$Y$3992,'Services Ln 10'!$A$5:$A$3992,A52,'Services Ln 10'!$B$5:$B$3992,"Psychologist")+ SUMIF('Aides Ln 10'!$A$5:$A$1996,A52,'Aides Ln 10'!$V$5:$V$1996)</f>
        <v>0</v>
      </c>
      <c r="L52" s="12">
        <f>SUMIF('Contract Ed line 9'!$A$5:$A$1994,A52,'Contract Ed line 9'!$J$5:$J$1994)</f>
        <v>0</v>
      </c>
      <c r="M52" s="7">
        <f t="shared" si="0"/>
        <v>0</v>
      </c>
    </row>
    <row r="53" spans="2:13" x14ac:dyDescent="0.25">
      <c r="B53" s="7">
        <f>SUMIF('1 Spec Ed Teacher'!$A$5:$A$2003,A53,'1 Spec Ed Teacher'!$T$5:$T$2003)</f>
        <v>0</v>
      </c>
      <c r="C53" s="9"/>
      <c r="D53" s="7">
        <f>SUMIF(' Operations Ln 6'!$A$2:$A$1999,SSIDs!A53,' Operations Ln 6'!$B$2:$B$1999)</f>
        <v>0</v>
      </c>
      <c r="E53" s="7">
        <f>SUMIF('3 Instructional Supplies '!$A$5:$A$1996,SSIDs!A53,'3 Instructional Supplies '!$F$5:$F$1996)</f>
        <v>0</v>
      </c>
      <c r="F53" s="7">
        <f>SUMIF('4 Instructional Equipment'!$A$5:$A$1995,A53,'4 Instructional Equipment'!$F$5:$F$1995)</f>
        <v>0</v>
      </c>
      <c r="G53" s="12">
        <f>SUMIF('Transportation Ln 10'!$A$5:$A$1995,A53,'Transportation Ln 10'!$J$5:$J$1995)</f>
        <v>0</v>
      </c>
      <c r="H53" s="12">
        <f>SUMIFS('Services Ln 10'!$Y$5:$Y$3992,'Services Ln 10'!$A$5:$A$3992,A53,'Services Ln 10'!$B$5:$B$3992,"Physical Therapy")</f>
        <v>0</v>
      </c>
      <c r="I53" s="12">
        <f>SUMIFS('Services Ln 10'!$Y$5:$Y$3992,'Services Ln 10'!$A$5:$A$3992,A53,'Services Ln 10'!$B$5:$B$3992,"Occupational Therapy")</f>
        <v>0</v>
      </c>
      <c r="J53" s="12">
        <f>SUMIFS('Services Ln 10'!$Y$5:$Y$3992,'Services Ln 10'!$A$5:$A$3992,A53,'Services Ln 10'!$B$5:$B$3992,"Speech Services")</f>
        <v>0</v>
      </c>
      <c r="K53" s="103">
        <f>SUMIFS('Services Ln 10'!$Y$5:$Y$3992,'Services Ln 10'!$A$5:$A$3992,A53,'Services Ln 10'!$B$5:$B$3992,"Nurse Services")+SUMIFS('Services Ln 10'!$Y$5:$Y$3992,'Services Ln 10'!$A$5:$A$3992,A53,'Services Ln 10'!$B$5:$B$3992,"Audiology")+SUMIFS('Services Ln 10'!$Y$5:$Y$3992,'Services Ln 10'!$A$5:$A$3992,A53,'Services Ln 10'!$B$5:$B$3992,"Interpreter")+SUMIFS('Services Ln 10'!$Y$5:$Y$3992,'Services Ln 10'!$A$5:$A$3992,A53,'Services Ln 10'!$B$5:$B$3992,"Adaptive P.E.")+SUMIFS('Services Ln 10'!$Y$5:$Y$3992,'Services Ln 10'!$A$5:$A$3992,A53,'Services Ln 10'!$B$5:$B$3992,"Orientation and Mobility")+SUMIFS('Services Ln 10'!$Y$5:$Y$3992,'Services Ln 10'!$A$5:$A$3992,A53,'Services Ln 10'!$B$5:$B$3992,"Psychologist")+ SUMIF('Aides Ln 10'!$A$5:$A$1996,A53,'Aides Ln 10'!$V$5:$V$1996)</f>
        <v>0</v>
      </c>
      <c r="L53" s="12">
        <f>SUMIF('Contract Ed line 9'!$A$5:$A$1994,A53,'Contract Ed line 9'!$J$5:$J$1994)</f>
        <v>0</v>
      </c>
      <c r="M53" s="7">
        <f t="shared" si="0"/>
        <v>0</v>
      </c>
    </row>
    <row r="54" spans="2:13" x14ac:dyDescent="0.25">
      <c r="B54" s="7">
        <f>SUMIF('1 Spec Ed Teacher'!$A$5:$A$2003,A54,'1 Spec Ed Teacher'!$T$5:$T$2003)</f>
        <v>0</v>
      </c>
      <c r="C54" s="9"/>
      <c r="D54" s="7">
        <f>SUMIF(' Operations Ln 6'!$A$2:$A$1999,SSIDs!A54,' Operations Ln 6'!$B$2:$B$1999)</f>
        <v>0</v>
      </c>
      <c r="E54" s="7">
        <f>SUMIF('3 Instructional Supplies '!$A$5:$A$1996,SSIDs!A54,'3 Instructional Supplies '!$F$5:$F$1996)</f>
        <v>0</v>
      </c>
      <c r="F54" s="7">
        <f>SUMIF('4 Instructional Equipment'!$A$5:$A$1995,A54,'4 Instructional Equipment'!$F$5:$F$1995)</f>
        <v>0</v>
      </c>
      <c r="G54" s="12">
        <f>SUMIF('Transportation Ln 10'!$A$5:$A$1995,A54,'Transportation Ln 10'!$J$5:$J$1995)</f>
        <v>0</v>
      </c>
      <c r="H54" s="12">
        <f>SUMIFS('Services Ln 10'!$Y$5:$Y$3992,'Services Ln 10'!$A$5:$A$3992,A54,'Services Ln 10'!$B$5:$B$3992,"Physical Therapy")</f>
        <v>0</v>
      </c>
      <c r="I54" s="12">
        <f>SUMIFS('Services Ln 10'!$Y$5:$Y$3992,'Services Ln 10'!$A$5:$A$3992,A54,'Services Ln 10'!$B$5:$B$3992,"Occupational Therapy")</f>
        <v>0</v>
      </c>
      <c r="J54" s="12">
        <f>SUMIFS('Services Ln 10'!$Y$5:$Y$3992,'Services Ln 10'!$A$5:$A$3992,A54,'Services Ln 10'!$B$5:$B$3992,"Speech Services")</f>
        <v>0</v>
      </c>
      <c r="K54" s="103">
        <f>SUMIFS('Services Ln 10'!$Y$5:$Y$3992,'Services Ln 10'!$A$5:$A$3992,A54,'Services Ln 10'!$B$5:$B$3992,"Nurse Services")+SUMIFS('Services Ln 10'!$Y$5:$Y$3992,'Services Ln 10'!$A$5:$A$3992,A54,'Services Ln 10'!$B$5:$B$3992,"Audiology")+SUMIFS('Services Ln 10'!$Y$5:$Y$3992,'Services Ln 10'!$A$5:$A$3992,A54,'Services Ln 10'!$B$5:$B$3992,"Interpreter")+SUMIFS('Services Ln 10'!$Y$5:$Y$3992,'Services Ln 10'!$A$5:$A$3992,A54,'Services Ln 10'!$B$5:$B$3992,"Adaptive P.E.")+SUMIFS('Services Ln 10'!$Y$5:$Y$3992,'Services Ln 10'!$A$5:$A$3992,A54,'Services Ln 10'!$B$5:$B$3992,"Orientation and Mobility")+SUMIFS('Services Ln 10'!$Y$5:$Y$3992,'Services Ln 10'!$A$5:$A$3992,A54,'Services Ln 10'!$B$5:$B$3992,"Psychologist")+ SUMIF('Aides Ln 10'!$A$5:$A$1996,A54,'Aides Ln 10'!$V$5:$V$1996)</f>
        <v>0</v>
      </c>
      <c r="L54" s="12">
        <f>SUMIF('Contract Ed line 9'!$A$5:$A$1994,A54,'Contract Ed line 9'!$J$5:$J$1994)</f>
        <v>0</v>
      </c>
      <c r="M54" s="7">
        <f t="shared" si="0"/>
        <v>0</v>
      </c>
    </row>
    <row r="55" spans="2:13" x14ac:dyDescent="0.25">
      <c r="B55" s="7">
        <f>SUMIF('1 Spec Ed Teacher'!$A$5:$A$2003,A55,'1 Spec Ed Teacher'!$T$5:$T$2003)</f>
        <v>0</v>
      </c>
      <c r="C55" s="9"/>
      <c r="D55" s="7">
        <f>SUMIF(' Operations Ln 6'!$A$2:$A$1999,SSIDs!A55,' Operations Ln 6'!$B$2:$B$1999)</f>
        <v>0</v>
      </c>
      <c r="E55" s="7">
        <f>SUMIF('3 Instructional Supplies '!$A$5:$A$1996,SSIDs!A55,'3 Instructional Supplies '!$F$5:$F$1996)</f>
        <v>0</v>
      </c>
      <c r="F55" s="7">
        <f>SUMIF('4 Instructional Equipment'!$A$5:$A$1995,A55,'4 Instructional Equipment'!$F$5:$F$1995)</f>
        <v>0</v>
      </c>
      <c r="G55" s="12">
        <f>SUMIF('Transportation Ln 10'!$A$5:$A$1995,A55,'Transportation Ln 10'!$J$5:$J$1995)</f>
        <v>0</v>
      </c>
      <c r="H55" s="12">
        <f>SUMIFS('Services Ln 10'!$Y$5:$Y$3992,'Services Ln 10'!$A$5:$A$3992,A55,'Services Ln 10'!$B$5:$B$3992,"Physical Therapy")</f>
        <v>0</v>
      </c>
      <c r="I55" s="12">
        <f>SUMIFS('Services Ln 10'!$Y$5:$Y$3992,'Services Ln 10'!$A$5:$A$3992,A55,'Services Ln 10'!$B$5:$B$3992,"Occupational Therapy")</f>
        <v>0</v>
      </c>
      <c r="J55" s="12">
        <f>SUMIFS('Services Ln 10'!$Y$5:$Y$3992,'Services Ln 10'!$A$5:$A$3992,A55,'Services Ln 10'!$B$5:$B$3992,"Speech Services")</f>
        <v>0</v>
      </c>
      <c r="K55" s="103">
        <f>SUMIFS('Services Ln 10'!$Y$5:$Y$3992,'Services Ln 10'!$A$5:$A$3992,A55,'Services Ln 10'!$B$5:$B$3992,"Nurse Services")+SUMIFS('Services Ln 10'!$Y$5:$Y$3992,'Services Ln 10'!$A$5:$A$3992,A55,'Services Ln 10'!$B$5:$B$3992,"Audiology")+SUMIFS('Services Ln 10'!$Y$5:$Y$3992,'Services Ln 10'!$A$5:$A$3992,A55,'Services Ln 10'!$B$5:$B$3992,"Interpreter")+SUMIFS('Services Ln 10'!$Y$5:$Y$3992,'Services Ln 10'!$A$5:$A$3992,A55,'Services Ln 10'!$B$5:$B$3992,"Adaptive P.E.")+SUMIFS('Services Ln 10'!$Y$5:$Y$3992,'Services Ln 10'!$A$5:$A$3992,A55,'Services Ln 10'!$B$5:$B$3992,"Orientation and Mobility")+SUMIFS('Services Ln 10'!$Y$5:$Y$3992,'Services Ln 10'!$A$5:$A$3992,A55,'Services Ln 10'!$B$5:$B$3992,"Psychologist")+ SUMIF('Aides Ln 10'!$A$5:$A$1996,A55,'Aides Ln 10'!$V$5:$V$1996)</f>
        <v>0</v>
      </c>
      <c r="L55" s="12">
        <f>SUMIF('Contract Ed line 9'!$A$5:$A$1994,A55,'Contract Ed line 9'!$J$5:$J$1994)</f>
        <v>0</v>
      </c>
      <c r="M55" s="7">
        <f t="shared" si="0"/>
        <v>0</v>
      </c>
    </row>
    <row r="56" spans="2:13" x14ac:dyDescent="0.25">
      <c r="B56" s="7">
        <f>SUMIF('1 Spec Ed Teacher'!$A$5:$A$2003,A56,'1 Spec Ed Teacher'!$T$5:$T$2003)</f>
        <v>0</v>
      </c>
      <c r="C56" s="9"/>
      <c r="D56" s="7">
        <f>SUMIF(' Operations Ln 6'!$A$2:$A$1999,SSIDs!A56,' Operations Ln 6'!$B$2:$B$1999)</f>
        <v>0</v>
      </c>
      <c r="E56" s="7">
        <f>SUMIF('3 Instructional Supplies '!$A$5:$A$1996,SSIDs!A56,'3 Instructional Supplies '!$F$5:$F$1996)</f>
        <v>0</v>
      </c>
      <c r="F56" s="7">
        <f>SUMIF('4 Instructional Equipment'!$A$5:$A$1995,A56,'4 Instructional Equipment'!$F$5:$F$1995)</f>
        <v>0</v>
      </c>
      <c r="G56" s="12">
        <f>SUMIF('Transportation Ln 10'!$A$5:$A$1995,A56,'Transportation Ln 10'!$J$5:$J$1995)</f>
        <v>0</v>
      </c>
      <c r="H56" s="12">
        <f>SUMIFS('Services Ln 10'!$Y$5:$Y$3992,'Services Ln 10'!$A$5:$A$3992,A56,'Services Ln 10'!$B$5:$B$3992,"Physical Therapy")</f>
        <v>0</v>
      </c>
      <c r="I56" s="12">
        <f>SUMIFS('Services Ln 10'!$Y$5:$Y$3992,'Services Ln 10'!$A$5:$A$3992,A56,'Services Ln 10'!$B$5:$B$3992,"Occupational Therapy")</f>
        <v>0</v>
      </c>
      <c r="J56" s="12">
        <f>SUMIFS('Services Ln 10'!$Y$5:$Y$3992,'Services Ln 10'!$A$5:$A$3992,A56,'Services Ln 10'!$B$5:$B$3992,"Speech Services")</f>
        <v>0</v>
      </c>
      <c r="K56" s="103">
        <f>SUMIFS('Services Ln 10'!$Y$5:$Y$3992,'Services Ln 10'!$A$5:$A$3992,A56,'Services Ln 10'!$B$5:$B$3992,"Nurse Services")+SUMIFS('Services Ln 10'!$Y$5:$Y$3992,'Services Ln 10'!$A$5:$A$3992,A56,'Services Ln 10'!$B$5:$B$3992,"Audiology")+SUMIFS('Services Ln 10'!$Y$5:$Y$3992,'Services Ln 10'!$A$5:$A$3992,A56,'Services Ln 10'!$B$5:$B$3992,"Interpreter")+SUMIFS('Services Ln 10'!$Y$5:$Y$3992,'Services Ln 10'!$A$5:$A$3992,A56,'Services Ln 10'!$B$5:$B$3992,"Adaptive P.E.")+SUMIFS('Services Ln 10'!$Y$5:$Y$3992,'Services Ln 10'!$A$5:$A$3992,A56,'Services Ln 10'!$B$5:$B$3992,"Orientation and Mobility")+SUMIFS('Services Ln 10'!$Y$5:$Y$3992,'Services Ln 10'!$A$5:$A$3992,A56,'Services Ln 10'!$B$5:$B$3992,"Psychologist")+ SUMIF('Aides Ln 10'!$A$5:$A$1996,A56,'Aides Ln 10'!$V$5:$V$1996)</f>
        <v>0</v>
      </c>
      <c r="L56" s="12">
        <f>SUMIF('Contract Ed line 9'!$A$5:$A$1994,A56,'Contract Ed line 9'!$J$5:$J$1994)</f>
        <v>0</v>
      </c>
      <c r="M56" s="7">
        <f t="shared" si="0"/>
        <v>0</v>
      </c>
    </row>
    <row r="57" spans="2:13" x14ac:dyDescent="0.25">
      <c r="B57" s="7">
        <f>SUMIF('1 Spec Ed Teacher'!$A$5:$A$2003,A57,'1 Spec Ed Teacher'!$T$5:$T$2003)</f>
        <v>0</v>
      </c>
      <c r="C57" s="9"/>
      <c r="D57" s="7">
        <f>SUMIF(' Operations Ln 6'!$A$2:$A$1999,SSIDs!A57,' Operations Ln 6'!$B$2:$B$1999)</f>
        <v>0</v>
      </c>
      <c r="E57" s="7">
        <f>SUMIF('3 Instructional Supplies '!$A$5:$A$1996,SSIDs!A57,'3 Instructional Supplies '!$F$5:$F$1996)</f>
        <v>0</v>
      </c>
      <c r="F57" s="7">
        <f>SUMIF('4 Instructional Equipment'!$A$5:$A$1995,A57,'4 Instructional Equipment'!$F$5:$F$1995)</f>
        <v>0</v>
      </c>
      <c r="G57" s="12">
        <f>SUMIF('Transportation Ln 10'!$A$5:$A$1995,A57,'Transportation Ln 10'!$J$5:$J$1995)</f>
        <v>0</v>
      </c>
      <c r="H57" s="12">
        <f>SUMIFS('Services Ln 10'!$Y$5:$Y$3992,'Services Ln 10'!$A$5:$A$3992,A57,'Services Ln 10'!$B$5:$B$3992,"Physical Therapy")</f>
        <v>0</v>
      </c>
      <c r="I57" s="12">
        <f>SUMIFS('Services Ln 10'!$Y$5:$Y$3992,'Services Ln 10'!$A$5:$A$3992,A57,'Services Ln 10'!$B$5:$B$3992,"Occupational Therapy")</f>
        <v>0</v>
      </c>
      <c r="J57" s="12">
        <f>SUMIFS('Services Ln 10'!$Y$5:$Y$3992,'Services Ln 10'!$A$5:$A$3992,A57,'Services Ln 10'!$B$5:$B$3992,"Speech Services")</f>
        <v>0</v>
      </c>
      <c r="K57" s="103">
        <f>SUMIFS('Services Ln 10'!$Y$5:$Y$3992,'Services Ln 10'!$A$5:$A$3992,A57,'Services Ln 10'!$B$5:$B$3992,"Nurse Services")+SUMIFS('Services Ln 10'!$Y$5:$Y$3992,'Services Ln 10'!$A$5:$A$3992,A57,'Services Ln 10'!$B$5:$B$3992,"Audiology")+SUMIFS('Services Ln 10'!$Y$5:$Y$3992,'Services Ln 10'!$A$5:$A$3992,A57,'Services Ln 10'!$B$5:$B$3992,"Interpreter")+SUMIFS('Services Ln 10'!$Y$5:$Y$3992,'Services Ln 10'!$A$5:$A$3992,A57,'Services Ln 10'!$B$5:$B$3992,"Adaptive P.E.")+SUMIFS('Services Ln 10'!$Y$5:$Y$3992,'Services Ln 10'!$A$5:$A$3992,A57,'Services Ln 10'!$B$5:$B$3992,"Orientation and Mobility")+SUMIFS('Services Ln 10'!$Y$5:$Y$3992,'Services Ln 10'!$A$5:$A$3992,A57,'Services Ln 10'!$B$5:$B$3992,"Psychologist")+ SUMIF('Aides Ln 10'!$A$5:$A$1996,A57,'Aides Ln 10'!$V$5:$V$1996)</f>
        <v>0</v>
      </c>
      <c r="L57" s="12">
        <f>SUMIF('Contract Ed line 9'!$A$5:$A$1994,A57,'Contract Ed line 9'!$J$5:$J$1994)</f>
        <v>0</v>
      </c>
      <c r="M57" s="7">
        <f t="shared" si="0"/>
        <v>0</v>
      </c>
    </row>
    <row r="58" spans="2:13" x14ac:dyDescent="0.25">
      <c r="B58" s="7">
        <f>SUMIF('1 Spec Ed Teacher'!$A$5:$A$2003,A58,'1 Spec Ed Teacher'!$T$5:$T$2003)</f>
        <v>0</v>
      </c>
      <c r="C58" s="9"/>
      <c r="D58" s="7">
        <f>SUMIF(' Operations Ln 6'!$A$2:$A$1999,SSIDs!A58,' Operations Ln 6'!$B$2:$B$1999)</f>
        <v>0</v>
      </c>
      <c r="E58" s="7">
        <f>SUMIF('3 Instructional Supplies '!$A$5:$A$1996,SSIDs!A58,'3 Instructional Supplies '!$F$5:$F$1996)</f>
        <v>0</v>
      </c>
      <c r="F58" s="7">
        <f>SUMIF('4 Instructional Equipment'!$A$5:$A$1995,A58,'4 Instructional Equipment'!$F$5:$F$1995)</f>
        <v>0</v>
      </c>
      <c r="G58" s="12">
        <f>SUMIF('Transportation Ln 10'!$A$5:$A$1995,A58,'Transportation Ln 10'!$J$5:$J$1995)</f>
        <v>0</v>
      </c>
      <c r="H58" s="12">
        <f>SUMIFS('Services Ln 10'!$Y$5:$Y$3992,'Services Ln 10'!$A$5:$A$3992,A58,'Services Ln 10'!$B$5:$B$3992,"Physical Therapy")</f>
        <v>0</v>
      </c>
      <c r="I58" s="12">
        <f>SUMIFS('Services Ln 10'!$Y$5:$Y$3992,'Services Ln 10'!$A$5:$A$3992,A58,'Services Ln 10'!$B$5:$B$3992,"Occupational Therapy")</f>
        <v>0</v>
      </c>
      <c r="J58" s="12">
        <f>SUMIFS('Services Ln 10'!$Y$5:$Y$3992,'Services Ln 10'!$A$5:$A$3992,A58,'Services Ln 10'!$B$5:$B$3992,"Speech Services")</f>
        <v>0</v>
      </c>
      <c r="K58" s="103">
        <f>SUMIFS('Services Ln 10'!$Y$5:$Y$3992,'Services Ln 10'!$A$5:$A$3992,A58,'Services Ln 10'!$B$5:$B$3992,"Nurse Services")+SUMIFS('Services Ln 10'!$Y$5:$Y$3992,'Services Ln 10'!$A$5:$A$3992,A58,'Services Ln 10'!$B$5:$B$3992,"Audiology")+SUMIFS('Services Ln 10'!$Y$5:$Y$3992,'Services Ln 10'!$A$5:$A$3992,A58,'Services Ln 10'!$B$5:$B$3992,"Interpreter")+SUMIFS('Services Ln 10'!$Y$5:$Y$3992,'Services Ln 10'!$A$5:$A$3992,A58,'Services Ln 10'!$B$5:$B$3992,"Adaptive P.E.")+SUMIFS('Services Ln 10'!$Y$5:$Y$3992,'Services Ln 10'!$A$5:$A$3992,A58,'Services Ln 10'!$B$5:$B$3992,"Orientation and Mobility")+SUMIFS('Services Ln 10'!$Y$5:$Y$3992,'Services Ln 10'!$A$5:$A$3992,A58,'Services Ln 10'!$B$5:$B$3992,"Psychologist")+ SUMIF('Aides Ln 10'!$A$5:$A$1996,A58,'Aides Ln 10'!$V$5:$V$1996)</f>
        <v>0</v>
      </c>
      <c r="L58" s="12">
        <f>SUMIF('Contract Ed line 9'!$A$5:$A$1994,A58,'Contract Ed line 9'!$J$5:$J$1994)</f>
        <v>0</v>
      </c>
      <c r="M58" s="7">
        <f t="shared" si="0"/>
        <v>0</v>
      </c>
    </row>
    <row r="59" spans="2:13" x14ac:dyDescent="0.25">
      <c r="B59" s="7">
        <f>SUMIF('1 Spec Ed Teacher'!$A$5:$A$2003,A59,'1 Spec Ed Teacher'!$T$5:$T$2003)</f>
        <v>0</v>
      </c>
      <c r="C59" s="9"/>
      <c r="D59" s="7">
        <f>SUMIF(' Operations Ln 6'!$A$2:$A$1999,SSIDs!A59,' Operations Ln 6'!$B$2:$B$1999)</f>
        <v>0</v>
      </c>
      <c r="E59" s="7">
        <f>SUMIF('3 Instructional Supplies '!$A$5:$A$1996,SSIDs!A59,'3 Instructional Supplies '!$F$5:$F$1996)</f>
        <v>0</v>
      </c>
      <c r="F59" s="7">
        <f>SUMIF('4 Instructional Equipment'!$A$5:$A$1995,A59,'4 Instructional Equipment'!$F$5:$F$1995)</f>
        <v>0</v>
      </c>
      <c r="G59" s="12">
        <f>SUMIF('Transportation Ln 10'!$A$5:$A$1995,A59,'Transportation Ln 10'!$J$5:$J$1995)</f>
        <v>0</v>
      </c>
      <c r="H59" s="12">
        <f>SUMIFS('Services Ln 10'!$Y$5:$Y$3992,'Services Ln 10'!$A$5:$A$3992,A59,'Services Ln 10'!$B$5:$B$3992,"Physical Therapy")</f>
        <v>0</v>
      </c>
      <c r="I59" s="12">
        <f>SUMIFS('Services Ln 10'!$Y$5:$Y$3992,'Services Ln 10'!$A$5:$A$3992,A59,'Services Ln 10'!$B$5:$B$3992,"Occupational Therapy")</f>
        <v>0</v>
      </c>
      <c r="J59" s="12">
        <f>SUMIFS('Services Ln 10'!$Y$5:$Y$3992,'Services Ln 10'!$A$5:$A$3992,A59,'Services Ln 10'!$B$5:$B$3992,"Speech Services")</f>
        <v>0</v>
      </c>
      <c r="K59" s="103">
        <f>SUMIFS('Services Ln 10'!$Y$5:$Y$3992,'Services Ln 10'!$A$5:$A$3992,A59,'Services Ln 10'!$B$5:$B$3992,"Nurse Services")+SUMIFS('Services Ln 10'!$Y$5:$Y$3992,'Services Ln 10'!$A$5:$A$3992,A59,'Services Ln 10'!$B$5:$B$3992,"Audiology")+SUMIFS('Services Ln 10'!$Y$5:$Y$3992,'Services Ln 10'!$A$5:$A$3992,A59,'Services Ln 10'!$B$5:$B$3992,"Interpreter")+SUMIFS('Services Ln 10'!$Y$5:$Y$3992,'Services Ln 10'!$A$5:$A$3992,A59,'Services Ln 10'!$B$5:$B$3992,"Adaptive P.E.")+SUMIFS('Services Ln 10'!$Y$5:$Y$3992,'Services Ln 10'!$A$5:$A$3992,A59,'Services Ln 10'!$B$5:$B$3992,"Orientation and Mobility")+SUMIFS('Services Ln 10'!$Y$5:$Y$3992,'Services Ln 10'!$A$5:$A$3992,A59,'Services Ln 10'!$B$5:$B$3992,"Psychologist")+ SUMIF('Aides Ln 10'!$A$5:$A$1996,A59,'Aides Ln 10'!$V$5:$V$1996)</f>
        <v>0</v>
      </c>
      <c r="L59" s="12">
        <f>SUMIF('Contract Ed line 9'!$A$5:$A$1994,A59,'Contract Ed line 9'!$J$5:$J$1994)</f>
        <v>0</v>
      </c>
      <c r="M59" s="7">
        <f t="shared" si="0"/>
        <v>0</v>
      </c>
    </row>
    <row r="60" spans="2:13" x14ac:dyDescent="0.25">
      <c r="B60" s="7">
        <f>SUMIF('1 Spec Ed Teacher'!$A$5:$A$2003,A60,'1 Spec Ed Teacher'!$T$5:$T$2003)</f>
        <v>0</v>
      </c>
      <c r="C60" s="9"/>
      <c r="D60" s="7">
        <f>SUMIF(' Operations Ln 6'!$A$2:$A$1999,SSIDs!A60,' Operations Ln 6'!$B$2:$B$1999)</f>
        <v>0</v>
      </c>
      <c r="E60" s="7">
        <f>SUMIF('3 Instructional Supplies '!$A$5:$A$1996,SSIDs!A60,'3 Instructional Supplies '!$F$5:$F$1996)</f>
        <v>0</v>
      </c>
      <c r="F60" s="7">
        <f>SUMIF('4 Instructional Equipment'!$A$5:$A$1995,A60,'4 Instructional Equipment'!$F$5:$F$1995)</f>
        <v>0</v>
      </c>
      <c r="G60" s="12">
        <f>SUMIF('Transportation Ln 10'!$A$5:$A$1995,A60,'Transportation Ln 10'!$J$5:$J$1995)</f>
        <v>0</v>
      </c>
      <c r="H60" s="12">
        <f>SUMIFS('Services Ln 10'!$Y$5:$Y$3992,'Services Ln 10'!$A$5:$A$3992,A60,'Services Ln 10'!$B$5:$B$3992,"Physical Therapy")</f>
        <v>0</v>
      </c>
      <c r="I60" s="12">
        <f>SUMIFS('Services Ln 10'!$Y$5:$Y$3992,'Services Ln 10'!$A$5:$A$3992,A60,'Services Ln 10'!$B$5:$B$3992,"Occupational Therapy")</f>
        <v>0</v>
      </c>
      <c r="J60" s="12">
        <f>SUMIFS('Services Ln 10'!$Y$5:$Y$3992,'Services Ln 10'!$A$5:$A$3992,A60,'Services Ln 10'!$B$5:$B$3992,"Speech Services")</f>
        <v>0</v>
      </c>
      <c r="K60" s="103">
        <f>SUMIFS('Services Ln 10'!$Y$5:$Y$3992,'Services Ln 10'!$A$5:$A$3992,A60,'Services Ln 10'!$B$5:$B$3992,"Nurse Services")+SUMIFS('Services Ln 10'!$Y$5:$Y$3992,'Services Ln 10'!$A$5:$A$3992,A60,'Services Ln 10'!$B$5:$B$3992,"Audiology")+SUMIFS('Services Ln 10'!$Y$5:$Y$3992,'Services Ln 10'!$A$5:$A$3992,A60,'Services Ln 10'!$B$5:$B$3992,"Interpreter")+SUMIFS('Services Ln 10'!$Y$5:$Y$3992,'Services Ln 10'!$A$5:$A$3992,A60,'Services Ln 10'!$B$5:$B$3992,"Adaptive P.E.")+SUMIFS('Services Ln 10'!$Y$5:$Y$3992,'Services Ln 10'!$A$5:$A$3992,A60,'Services Ln 10'!$B$5:$B$3992,"Orientation and Mobility")+SUMIFS('Services Ln 10'!$Y$5:$Y$3992,'Services Ln 10'!$A$5:$A$3992,A60,'Services Ln 10'!$B$5:$B$3992,"Psychologist")+ SUMIF('Aides Ln 10'!$A$5:$A$1996,A60,'Aides Ln 10'!$V$5:$V$1996)</f>
        <v>0</v>
      </c>
      <c r="L60" s="12">
        <f>SUMIF('Contract Ed line 9'!$A$5:$A$1994,A60,'Contract Ed line 9'!$J$5:$J$1994)</f>
        <v>0</v>
      </c>
      <c r="M60" s="7">
        <f t="shared" si="0"/>
        <v>0</v>
      </c>
    </row>
    <row r="61" spans="2:13" x14ac:dyDescent="0.25">
      <c r="B61" s="7">
        <f>SUMIF('1 Spec Ed Teacher'!$A$5:$A$2003,A61,'1 Spec Ed Teacher'!$T$5:$T$2003)</f>
        <v>0</v>
      </c>
      <c r="C61" s="9"/>
      <c r="D61" s="7">
        <f>SUMIF(' Operations Ln 6'!$A$2:$A$1999,SSIDs!A61,' Operations Ln 6'!$B$2:$B$1999)</f>
        <v>0</v>
      </c>
      <c r="E61" s="7">
        <f>SUMIF('3 Instructional Supplies '!$A$5:$A$1996,SSIDs!A61,'3 Instructional Supplies '!$F$5:$F$1996)</f>
        <v>0</v>
      </c>
      <c r="F61" s="7">
        <f>SUMIF('4 Instructional Equipment'!$A$5:$A$1995,A61,'4 Instructional Equipment'!$F$5:$F$1995)</f>
        <v>0</v>
      </c>
      <c r="G61" s="12">
        <f>SUMIF('Transportation Ln 10'!$A$5:$A$1995,A61,'Transportation Ln 10'!$J$5:$J$1995)</f>
        <v>0</v>
      </c>
      <c r="H61" s="12">
        <f>SUMIFS('Services Ln 10'!$Y$5:$Y$3992,'Services Ln 10'!$A$5:$A$3992,A61,'Services Ln 10'!$B$5:$B$3992,"Physical Therapy")</f>
        <v>0</v>
      </c>
      <c r="I61" s="12">
        <f>SUMIFS('Services Ln 10'!$Y$5:$Y$3992,'Services Ln 10'!$A$5:$A$3992,A61,'Services Ln 10'!$B$5:$B$3992,"Occupational Therapy")</f>
        <v>0</v>
      </c>
      <c r="J61" s="12">
        <f>SUMIFS('Services Ln 10'!$Y$5:$Y$3992,'Services Ln 10'!$A$5:$A$3992,A61,'Services Ln 10'!$B$5:$B$3992,"Speech Services")</f>
        <v>0</v>
      </c>
      <c r="K61" s="103">
        <f>SUMIFS('Services Ln 10'!$Y$5:$Y$3992,'Services Ln 10'!$A$5:$A$3992,A61,'Services Ln 10'!$B$5:$B$3992,"Nurse Services")+SUMIFS('Services Ln 10'!$Y$5:$Y$3992,'Services Ln 10'!$A$5:$A$3992,A61,'Services Ln 10'!$B$5:$B$3992,"Audiology")+SUMIFS('Services Ln 10'!$Y$5:$Y$3992,'Services Ln 10'!$A$5:$A$3992,A61,'Services Ln 10'!$B$5:$B$3992,"Interpreter")+SUMIFS('Services Ln 10'!$Y$5:$Y$3992,'Services Ln 10'!$A$5:$A$3992,A61,'Services Ln 10'!$B$5:$B$3992,"Adaptive P.E.")+SUMIFS('Services Ln 10'!$Y$5:$Y$3992,'Services Ln 10'!$A$5:$A$3992,A61,'Services Ln 10'!$B$5:$B$3992,"Orientation and Mobility")+SUMIFS('Services Ln 10'!$Y$5:$Y$3992,'Services Ln 10'!$A$5:$A$3992,A61,'Services Ln 10'!$B$5:$B$3992,"Psychologist")+ SUMIF('Aides Ln 10'!$A$5:$A$1996,A61,'Aides Ln 10'!$V$5:$V$1996)</f>
        <v>0</v>
      </c>
      <c r="L61" s="12">
        <f>SUMIF('Contract Ed line 9'!$A$5:$A$1994,A61,'Contract Ed line 9'!$J$5:$J$1994)</f>
        <v>0</v>
      </c>
      <c r="M61" s="7">
        <f t="shared" si="0"/>
        <v>0</v>
      </c>
    </row>
    <row r="62" spans="2:13" x14ac:dyDescent="0.25">
      <c r="B62" s="7">
        <f>SUMIF('1 Spec Ed Teacher'!$A$5:$A$2003,A62,'1 Spec Ed Teacher'!$T$5:$T$2003)</f>
        <v>0</v>
      </c>
      <c r="C62" s="9"/>
      <c r="D62" s="7">
        <f>SUMIF(' Operations Ln 6'!$A$2:$A$1999,SSIDs!A62,' Operations Ln 6'!$B$2:$B$1999)</f>
        <v>0</v>
      </c>
      <c r="E62" s="7">
        <f>SUMIF('3 Instructional Supplies '!$A$5:$A$1996,SSIDs!A62,'3 Instructional Supplies '!$F$5:$F$1996)</f>
        <v>0</v>
      </c>
      <c r="F62" s="7">
        <f>SUMIF('4 Instructional Equipment'!$A$5:$A$1995,A62,'4 Instructional Equipment'!$F$5:$F$1995)</f>
        <v>0</v>
      </c>
      <c r="G62" s="12">
        <f>SUMIF('Transportation Ln 10'!$A$5:$A$1995,A62,'Transportation Ln 10'!$J$5:$J$1995)</f>
        <v>0</v>
      </c>
      <c r="H62" s="12">
        <f>SUMIFS('Services Ln 10'!$Y$5:$Y$3992,'Services Ln 10'!$A$5:$A$3992,A62,'Services Ln 10'!$B$5:$B$3992,"Physical Therapy")</f>
        <v>0</v>
      </c>
      <c r="I62" s="12">
        <f>SUMIFS('Services Ln 10'!$Y$5:$Y$3992,'Services Ln 10'!$A$5:$A$3992,A62,'Services Ln 10'!$B$5:$B$3992,"Occupational Therapy")</f>
        <v>0</v>
      </c>
      <c r="J62" s="12">
        <f>SUMIFS('Services Ln 10'!$Y$5:$Y$3992,'Services Ln 10'!$A$5:$A$3992,A62,'Services Ln 10'!$B$5:$B$3992,"Speech Services")</f>
        <v>0</v>
      </c>
      <c r="K62" s="103">
        <f>SUMIFS('Services Ln 10'!$Y$5:$Y$3992,'Services Ln 10'!$A$5:$A$3992,A62,'Services Ln 10'!$B$5:$B$3992,"Nurse Services")+SUMIFS('Services Ln 10'!$Y$5:$Y$3992,'Services Ln 10'!$A$5:$A$3992,A62,'Services Ln 10'!$B$5:$B$3992,"Audiology")+SUMIFS('Services Ln 10'!$Y$5:$Y$3992,'Services Ln 10'!$A$5:$A$3992,A62,'Services Ln 10'!$B$5:$B$3992,"Interpreter")+SUMIFS('Services Ln 10'!$Y$5:$Y$3992,'Services Ln 10'!$A$5:$A$3992,A62,'Services Ln 10'!$B$5:$B$3992,"Adaptive P.E.")+SUMIFS('Services Ln 10'!$Y$5:$Y$3992,'Services Ln 10'!$A$5:$A$3992,A62,'Services Ln 10'!$B$5:$B$3992,"Orientation and Mobility")+SUMIFS('Services Ln 10'!$Y$5:$Y$3992,'Services Ln 10'!$A$5:$A$3992,A62,'Services Ln 10'!$B$5:$B$3992,"Psychologist")+ SUMIF('Aides Ln 10'!$A$5:$A$1996,A62,'Aides Ln 10'!$V$5:$V$1996)</f>
        <v>0</v>
      </c>
      <c r="L62" s="12">
        <f>SUMIF('Contract Ed line 9'!$A$5:$A$1994,A62,'Contract Ed line 9'!$J$5:$J$1994)</f>
        <v>0</v>
      </c>
      <c r="M62" s="7">
        <f t="shared" si="0"/>
        <v>0</v>
      </c>
    </row>
    <row r="63" spans="2:13" x14ac:dyDescent="0.25">
      <c r="B63" s="7">
        <f>SUMIF('1 Spec Ed Teacher'!$A$5:$A$2003,A63,'1 Spec Ed Teacher'!$T$5:$T$2003)</f>
        <v>0</v>
      </c>
      <c r="C63" s="9"/>
      <c r="D63" s="7">
        <f>SUMIF(' Operations Ln 6'!$A$2:$A$1999,SSIDs!A63,' Operations Ln 6'!$B$2:$B$1999)</f>
        <v>0</v>
      </c>
      <c r="E63" s="7">
        <f>SUMIF('3 Instructional Supplies '!$A$5:$A$1996,SSIDs!A63,'3 Instructional Supplies '!$F$5:$F$1996)</f>
        <v>0</v>
      </c>
      <c r="F63" s="7">
        <f>SUMIF('4 Instructional Equipment'!$A$5:$A$1995,A63,'4 Instructional Equipment'!$F$5:$F$1995)</f>
        <v>0</v>
      </c>
      <c r="G63" s="12">
        <f>SUMIF('Transportation Ln 10'!$A$5:$A$1995,A63,'Transportation Ln 10'!$J$5:$J$1995)</f>
        <v>0</v>
      </c>
      <c r="H63" s="12">
        <f>SUMIFS('Services Ln 10'!$Y$5:$Y$3992,'Services Ln 10'!$A$5:$A$3992,A63,'Services Ln 10'!$B$5:$B$3992,"Physical Therapy")</f>
        <v>0</v>
      </c>
      <c r="I63" s="12">
        <f>SUMIFS('Services Ln 10'!$Y$5:$Y$3992,'Services Ln 10'!$A$5:$A$3992,A63,'Services Ln 10'!$B$5:$B$3992,"Occupational Therapy")</f>
        <v>0</v>
      </c>
      <c r="J63" s="12">
        <f>SUMIFS('Services Ln 10'!$Y$5:$Y$3992,'Services Ln 10'!$A$5:$A$3992,A63,'Services Ln 10'!$B$5:$B$3992,"Speech Services")</f>
        <v>0</v>
      </c>
      <c r="K63" s="103">
        <f>SUMIFS('Services Ln 10'!$Y$5:$Y$3992,'Services Ln 10'!$A$5:$A$3992,A63,'Services Ln 10'!$B$5:$B$3992,"Nurse Services")+SUMIFS('Services Ln 10'!$Y$5:$Y$3992,'Services Ln 10'!$A$5:$A$3992,A63,'Services Ln 10'!$B$5:$B$3992,"Audiology")+SUMIFS('Services Ln 10'!$Y$5:$Y$3992,'Services Ln 10'!$A$5:$A$3992,A63,'Services Ln 10'!$B$5:$B$3992,"Interpreter")+SUMIFS('Services Ln 10'!$Y$5:$Y$3992,'Services Ln 10'!$A$5:$A$3992,A63,'Services Ln 10'!$B$5:$B$3992,"Adaptive P.E.")+SUMIFS('Services Ln 10'!$Y$5:$Y$3992,'Services Ln 10'!$A$5:$A$3992,A63,'Services Ln 10'!$B$5:$B$3992,"Orientation and Mobility")+SUMIFS('Services Ln 10'!$Y$5:$Y$3992,'Services Ln 10'!$A$5:$A$3992,A63,'Services Ln 10'!$B$5:$B$3992,"Psychologist")+ SUMIF('Aides Ln 10'!$A$5:$A$1996,A63,'Aides Ln 10'!$V$5:$V$1996)</f>
        <v>0</v>
      </c>
      <c r="L63" s="12">
        <f>SUMIF('Contract Ed line 9'!$A$5:$A$1994,A63,'Contract Ed line 9'!$J$5:$J$1994)</f>
        <v>0</v>
      </c>
      <c r="M63" s="7">
        <f t="shared" si="0"/>
        <v>0</v>
      </c>
    </row>
    <row r="64" spans="2:13" x14ac:dyDescent="0.25">
      <c r="B64" s="7">
        <f>SUMIF('1 Spec Ed Teacher'!$A$5:$A$2003,A64,'1 Spec Ed Teacher'!$T$5:$T$2003)</f>
        <v>0</v>
      </c>
      <c r="C64" s="9"/>
      <c r="D64" s="7">
        <f>SUMIF(' Operations Ln 6'!$A$2:$A$1999,SSIDs!A64,' Operations Ln 6'!$B$2:$B$1999)</f>
        <v>0</v>
      </c>
      <c r="E64" s="7">
        <f>SUMIF('3 Instructional Supplies '!$A$5:$A$1996,SSIDs!A64,'3 Instructional Supplies '!$F$5:$F$1996)</f>
        <v>0</v>
      </c>
      <c r="F64" s="7">
        <f>SUMIF('4 Instructional Equipment'!$A$5:$A$1995,A64,'4 Instructional Equipment'!$F$5:$F$1995)</f>
        <v>0</v>
      </c>
      <c r="G64" s="12">
        <f>SUMIF('Transportation Ln 10'!$A$5:$A$1995,A64,'Transportation Ln 10'!$J$5:$J$1995)</f>
        <v>0</v>
      </c>
      <c r="H64" s="12">
        <f>SUMIFS('Services Ln 10'!$Y$5:$Y$3992,'Services Ln 10'!$A$5:$A$3992,A64,'Services Ln 10'!$B$5:$B$3992,"Physical Therapy")</f>
        <v>0</v>
      </c>
      <c r="I64" s="12">
        <f>SUMIFS('Services Ln 10'!$Y$5:$Y$3992,'Services Ln 10'!$A$5:$A$3992,A64,'Services Ln 10'!$B$5:$B$3992,"Occupational Therapy")</f>
        <v>0</v>
      </c>
      <c r="J64" s="12">
        <f>SUMIFS('Services Ln 10'!$Y$5:$Y$3992,'Services Ln 10'!$A$5:$A$3992,A64,'Services Ln 10'!$B$5:$B$3992,"Speech Services")</f>
        <v>0</v>
      </c>
      <c r="K64" s="103">
        <f>SUMIFS('Services Ln 10'!$Y$5:$Y$3992,'Services Ln 10'!$A$5:$A$3992,A64,'Services Ln 10'!$B$5:$B$3992,"Nurse Services")+SUMIFS('Services Ln 10'!$Y$5:$Y$3992,'Services Ln 10'!$A$5:$A$3992,A64,'Services Ln 10'!$B$5:$B$3992,"Audiology")+SUMIFS('Services Ln 10'!$Y$5:$Y$3992,'Services Ln 10'!$A$5:$A$3992,A64,'Services Ln 10'!$B$5:$B$3992,"Interpreter")+SUMIFS('Services Ln 10'!$Y$5:$Y$3992,'Services Ln 10'!$A$5:$A$3992,A64,'Services Ln 10'!$B$5:$B$3992,"Adaptive P.E.")+SUMIFS('Services Ln 10'!$Y$5:$Y$3992,'Services Ln 10'!$A$5:$A$3992,A64,'Services Ln 10'!$B$5:$B$3992,"Orientation and Mobility")+SUMIFS('Services Ln 10'!$Y$5:$Y$3992,'Services Ln 10'!$A$5:$A$3992,A64,'Services Ln 10'!$B$5:$B$3992,"Psychologist")+ SUMIF('Aides Ln 10'!$A$5:$A$1996,A64,'Aides Ln 10'!$V$5:$V$1996)</f>
        <v>0</v>
      </c>
      <c r="L64" s="12">
        <f>SUMIF('Contract Ed line 9'!$A$5:$A$1994,A64,'Contract Ed line 9'!$J$5:$J$1994)</f>
        <v>0</v>
      </c>
      <c r="M64" s="7">
        <f t="shared" si="0"/>
        <v>0</v>
      </c>
    </row>
    <row r="65" spans="2:13" x14ac:dyDescent="0.25">
      <c r="B65" s="7">
        <f>SUMIF('1 Spec Ed Teacher'!$A$5:$A$2003,A65,'1 Spec Ed Teacher'!$T$5:$T$2003)</f>
        <v>0</v>
      </c>
      <c r="C65" s="9"/>
      <c r="D65" s="7">
        <f>SUMIF(' Operations Ln 6'!$A$2:$A$1999,SSIDs!A65,' Operations Ln 6'!$B$2:$B$1999)</f>
        <v>0</v>
      </c>
      <c r="E65" s="7">
        <f>SUMIF('3 Instructional Supplies '!$A$5:$A$1996,SSIDs!A65,'3 Instructional Supplies '!$F$5:$F$1996)</f>
        <v>0</v>
      </c>
      <c r="F65" s="7">
        <f>SUMIF('4 Instructional Equipment'!$A$5:$A$1995,A65,'4 Instructional Equipment'!$F$5:$F$1995)</f>
        <v>0</v>
      </c>
      <c r="G65" s="12">
        <f>SUMIF('Transportation Ln 10'!$A$5:$A$1995,A65,'Transportation Ln 10'!$J$5:$J$1995)</f>
        <v>0</v>
      </c>
      <c r="H65" s="12">
        <f>SUMIFS('Services Ln 10'!$Y$5:$Y$3992,'Services Ln 10'!$A$5:$A$3992,A65,'Services Ln 10'!$B$5:$B$3992,"Physical Therapy")</f>
        <v>0</v>
      </c>
      <c r="I65" s="12">
        <f>SUMIFS('Services Ln 10'!$Y$5:$Y$3992,'Services Ln 10'!$A$5:$A$3992,A65,'Services Ln 10'!$B$5:$B$3992,"Occupational Therapy")</f>
        <v>0</v>
      </c>
      <c r="J65" s="12">
        <f>SUMIFS('Services Ln 10'!$Y$5:$Y$3992,'Services Ln 10'!$A$5:$A$3992,A65,'Services Ln 10'!$B$5:$B$3992,"Speech Services")</f>
        <v>0</v>
      </c>
      <c r="K65" s="103">
        <f>SUMIFS('Services Ln 10'!$Y$5:$Y$3992,'Services Ln 10'!$A$5:$A$3992,A65,'Services Ln 10'!$B$5:$B$3992,"Nurse Services")+SUMIFS('Services Ln 10'!$Y$5:$Y$3992,'Services Ln 10'!$A$5:$A$3992,A65,'Services Ln 10'!$B$5:$B$3992,"Audiology")+SUMIFS('Services Ln 10'!$Y$5:$Y$3992,'Services Ln 10'!$A$5:$A$3992,A65,'Services Ln 10'!$B$5:$B$3992,"Interpreter")+SUMIFS('Services Ln 10'!$Y$5:$Y$3992,'Services Ln 10'!$A$5:$A$3992,A65,'Services Ln 10'!$B$5:$B$3992,"Adaptive P.E.")+SUMIFS('Services Ln 10'!$Y$5:$Y$3992,'Services Ln 10'!$A$5:$A$3992,A65,'Services Ln 10'!$B$5:$B$3992,"Orientation and Mobility")+SUMIFS('Services Ln 10'!$Y$5:$Y$3992,'Services Ln 10'!$A$5:$A$3992,A65,'Services Ln 10'!$B$5:$B$3992,"Psychologist")+ SUMIF('Aides Ln 10'!$A$5:$A$1996,A65,'Aides Ln 10'!$V$5:$V$1996)</f>
        <v>0</v>
      </c>
      <c r="L65" s="12">
        <f>SUMIF('Contract Ed line 9'!$A$5:$A$1994,A65,'Contract Ed line 9'!$J$5:$J$1994)</f>
        <v>0</v>
      </c>
      <c r="M65" s="7">
        <f t="shared" si="0"/>
        <v>0</v>
      </c>
    </row>
    <row r="66" spans="2:13" x14ac:dyDescent="0.25">
      <c r="B66" s="7">
        <f>SUMIF('1 Spec Ed Teacher'!$A$5:$A$2003,A66,'1 Spec Ed Teacher'!$T$5:$T$2003)</f>
        <v>0</v>
      </c>
      <c r="C66" s="9"/>
      <c r="D66" s="7">
        <f>SUMIF(' Operations Ln 6'!$A$2:$A$1999,SSIDs!A66,' Operations Ln 6'!$B$2:$B$1999)</f>
        <v>0</v>
      </c>
      <c r="E66" s="7">
        <f>SUMIF('3 Instructional Supplies '!$A$5:$A$1996,SSIDs!A66,'3 Instructional Supplies '!$F$5:$F$1996)</f>
        <v>0</v>
      </c>
      <c r="F66" s="7">
        <f>SUMIF('4 Instructional Equipment'!$A$5:$A$1995,A66,'4 Instructional Equipment'!$F$5:$F$1995)</f>
        <v>0</v>
      </c>
      <c r="G66" s="12">
        <f>SUMIF('Transportation Ln 10'!$A$5:$A$1995,A66,'Transportation Ln 10'!$J$5:$J$1995)</f>
        <v>0</v>
      </c>
      <c r="H66" s="12">
        <f>SUMIFS('Services Ln 10'!$Y$5:$Y$3992,'Services Ln 10'!$A$5:$A$3992,A66,'Services Ln 10'!$B$5:$B$3992,"Physical Therapy")</f>
        <v>0</v>
      </c>
      <c r="I66" s="12">
        <f>SUMIFS('Services Ln 10'!$Y$5:$Y$3992,'Services Ln 10'!$A$5:$A$3992,A66,'Services Ln 10'!$B$5:$B$3992,"Occupational Therapy")</f>
        <v>0</v>
      </c>
      <c r="J66" s="12">
        <f>SUMIFS('Services Ln 10'!$Y$5:$Y$3992,'Services Ln 10'!$A$5:$A$3992,A66,'Services Ln 10'!$B$5:$B$3992,"Speech Services")</f>
        <v>0</v>
      </c>
      <c r="K66" s="103">
        <f>SUMIFS('Services Ln 10'!$Y$5:$Y$3992,'Services Ln 10'!$A$5:$A$3992,A66,'Services Ln 10'!$B$5:$B$3992,"Nurse Services")+SUMIFS('Services Ln 10'!$Y$5:$Y$3992,'Services Ln 10'!$A$5:$A$3992,A66,'Services Ln 10'!$B$5:$B$3992,"Audiology")+SUMIFS('Services Ln 10'!$Y$5:$Y$3992,'Services Ln 10'!$A$5:$A$3992,A66,'Services Ln 10'!$B$5:$B$3992,"Interpreter")+SUMIFS('Services Ln 10'!$Y$5:$Y$3992,'Services Ln 10'!$A$5:$A$3992,A66,'Services Ln 10'!$B$5:$B$3992,"Adaptive P.E.")+SUMIFS('Services Ln 10'!$Y$5:$Y$3992,'Services Ln 10'!$A$5:$A$3992,A66,'Services Ln 10'!$B$5:$B$3992,"Orientation and Mobility")+SUMIFS('Services Ln 10'!$Y$5:$Y$3992,'Services Ln 10'!$A$5:$A$3992,A66,'Services Ln 10'!$B$5:$B$3992,"Psychologist")+ SUMIF('Aides Ln 10'!$A$5:$A$1996,A66,'Aides Ln 10'!$V$5:$V$1996)</f>
        <v>0</v>
      </c>
      <c r="L66" s="12">
        <f>SUMIF('Contract Ed line 9'!$A$5:$A$1994,A66,'Contract Ed line 9'!$J$5:$J$1994)</f>
        <v>0</v>
      </c>
      <c r="M66" s="7">
        <f t="shared" si="0"/>
        <v>0</v>
      </c>
    </row>
    <row r="67" spans="2:13" x14ac:dyDescent="0.25">
      <c r="B67" s="7">
        <f>SUMIF('1 Spec Ed Teacher'!$A$5:$A$2003,A67,'1 Spec Ed Teacher'!$T$5:$T$2003)</f>
        <v>0</v>
      </c>
      <c r="C67" s="9"/>
      <c r="D67" s="7">
        <f>SUMIF(' Operations Ln 6'!$A$2:$A$1999,SSIDs!A67,' Operations Ln 6'!$B$2:$B$1999)</f>
        <v>0</v>
      </c>
      <c r="E67" s="7">
        <f>SUMIF('3 Instructional Supplies '!$A$5:$A$1996,SSIDs!A67,'3 Instructional Supplies '!$F$5:$F$1996)</f>
        <v>0</v>
      </c>
      <c r="F67" s="7">
        <f>SUMIF('4 Instructional Equipment'!$A$5:$A$1995,A67,'4 Instructional Equipment'!$F$5:$F$1995)</f>
        <v>0</v>
      </c>
      <c r="G67" s="12">
        <f>SUMIF('Transportation Ln 10'!$A$5:$A$1995,A67,'Transportation Ln 10'!$J$5:$J$1995)</f>
        <v>0</v>
      </c>
      <c r="H67" s="12">
        <f>SUMIFS('Services Ln 10'!$Y$5:$Y$3992,'Services Ln 10'!$A$5:$A$3992,A67,'Services Ln 10'!$B$5:$B$3992,"Physical Therapy")</f>
        <v>0</v>
      </c>
      <c r="I67" s="12">
        <f>SUMIFS('Services Ln 10'!$Y$5:$Y$3992,'Services Ln 10'!$A$5:$A$3992,A67,'Services Ln 10'!$B$5:$B$3992,"Occupational Therapy")</f>
        <v>0</v>
      </c>
      <c r="J67" s="12">
        <f>SUMIFS('Services Ln 10'!$Y$5:$Y$3992,'Services Ln 10'!$A$5:$A$3992,A67,'Services Ln 10'!$B$5:$B$3992,"Speech Services")</f>
        <v>0</v>
      </c>
      <c r="K67" s="103">
        <f>SUMIFS('Services Ln 10'!$Y$5:$Y$3992,'Services Ln 10'!$A$5:$A$3992,A67,'Services Ln 10'!$B$5:$B$3992,"Nurse Services")+SUMIFS('Services Ln 10'!$Y$5:$Y$3992,'Services Ln 10'!$A$5:$A$3992,A67,'Services Ln 10'!$B$5:$B$3992,"Audiology")+SUMIFS('Services Ln 10'!$Y$5:$Y$3992,'Services Ln 10'!$A$5:$A$3992,A67,'Services Ln 10'!$B$5:$B$3992,"Interpreter")+SUMIFS('Services Ln 10'!$Y$5:$Y$3992,'Services Ln 10'!$A$5:$A$3992,A67,'Services Ln 10'!$B$5:$B$3992,"Adaptive P.E.")+SUMIFS('Services Ln 10'!$Y$5:$Y$3992,'Services Ln 10'!$A$5:$A$3992,A67,'Services Ln 10'!$B$5:$B$3992,"Orientation and Mobility")+SUMIFS('Services Ln 10'!$Y$5:$Y$3992,'Services Ln 10'!$A$5:$A$3992,A67,'Services Ln 10'!$B$5:$B$3992,"Psychologist")+ SUMIF('Aides Ln 10'!$A$5:$A$1996,A67,'Aides Ln 10'!$V$5:$V$1996)</f>
        <v>0</v>
      </c>
      <c r="L67" s="12">
        <f>SUMIF('Contract Ed line 9'!$A$5:$A$1994,A67,'Contract Ed line 9'!$J$5:$J$1994)</f>
        <v>0</v>
      </c>
      <c r="M67" s="7">
        <f t="shared" si="0"/>
        <v>0</v>
      </c>
    </row>
    <row r="68" spans="2:13" x14ac:dyDescent="0.25">
      <c r="B68" s="7">
        <f>SUMIF('1 Spec Ed Teacher'!$A$5:$A$2003,A68,'1 Spec Ed Teacher'!$T$5:$T$2003)</f>
        <v>0</v>
      </c>
      <c r="C68" s="9"/>
      <c r="D68" s="7">
        <f>SUMIF(' Operations Ln 6'!$A$2:$A$1999,SSIDs!A68,' Operations Ln 6'!$B$2:$B$1999)</f>
        <v>0</v>
      </c>
      <c r="E68" s="7">
        <f>SUMIF('3 Instructional Supplies '!$A$5:$A$1996,SSIDs!A68,'3 Instructional Supplies '!$F$5:$F$1996)</f>
        <v>0</v>
      </c>
      <c r="F68" s="7">
        <f>SUMIF('4 Instructional Equipment'!$A$5:$A$1995,A68,'4 Instructional Equipment'!$F$5:$F$1995)</f>
        <v>0</v>
      </c>
      <c r="G68" s="12">
        <f>SUMIF('Transportation Ln 10'!$A$5:$A$1995,A68,'Transportation Ln 10'!$J$5:$J$1995)</f>
        <v>0</v>
      </c>
      <c r="H68" s="12">
        <f>SUMIFS('Services Ln 10'!$Y$5:$Y$3992,'Services Ln 10'!$A$5:$A$3992,A68,'Services Ln 10'!$B$5:$B$3992,"Physical Therapy")</f>
        <v>0</v>
      </c>
      <c r="I68" s="12">
        <f>SUMIFS('Services Ln 10'!$Y$5:$Y$3992,'Services Ln 10'!$A$5:$A$3992,A68,'Services Ln 10'!$B$5:$B$3992,"Occupational Therapy")</f>
        <v>0</v>
      </c>
      <c r="J68" s="12">
        <f>SUMIFS('Services Ln 10'!$Y$5:$Y$3992,'Services Ln 10'!$A$5:$A$3992,A68,'Services Ln 10'!$B$5:$B$3992,"Speech Services")</f>
        <v>0</v>
      </c>
      <c r="K68" s="103">
        <f>SUMIFS('Services Ln 10'!$Y$5:$Y$3992,'Services Ln 10'!$A$5:$A$3992,A68,'Services Ln 10'!$B$5:$B$3992,"Nurse Services")+SUMIFS('Services Ln 10'!$Y$5:$Y$3992,'Services Ln 10'!$A$5:$A$3992,A68,'Services Ln 10'!$B$5:$B$3992,"Audiology")+SUMIFS('Services Ln 10'!$Y$5:$Y$3992,'Services Ln 10'!$A$5:$A$3992,A68,'Services Ln 10'!$B$5:$B$3992,"Interpreter")+SUMIFS('Services Ln 10'!$Y$5:$Y$3992,'Services Ln 10'!$A$5:$A$3992,A68,'Services Ln 10'!$B$5:$B$3992,"Adaptive P.E.")+SUMIFS('Services Ln 10'!$Y$5:$Y$3992,'Services Ln 10'!$A$5:$A$3992,A68,'Services Ln 10'!$B$5:$B$3992,"Orientation and Mobility")+SUMIFS('Services Ln 10'!$Y$5:$Y$3992,'Services Ln 10'!$A$5:$A$3992,A68,'Services Ln 10'!$B$5:$B$3992,"Psychologist")+ SUMIF('Aides Ln 10'!$A$5:$A$1996,A68,'Aides Ln 10'!$V$5:$V$1996)</f>
        <v>0</v>
      </c>
      <c r="L68" s="12">
        <f>SUMIF('Contract Ed line 9'!$A$5:$A$1994,A68,'Contract Ed line 9'!$J$5:$J$1994)</f>
        <v>0</v>
      </c>
      <c r="M68" s="7">
        <f t="shared" ref="M68:M131" si="1">SUM(B68:L68)</f>
        <v>0</v>
      </c>
    </row>
    <row r="69" spans="2:13" x14ac:dyDescent="0.25">
      <c r="B69" s="7">
        <f>SUMIF('1 Spec Ed Teacher'!$A$5:$A$2003,A69,'1 Spec Ed Teacher'!$T$5:$T$2003)</f>
        <v>0</v>
      </c>
      <c r="C69" s="9"/>
      <c r="D69" s="7">
        <f>SUMIF(' Operations Ln 6'!$A$2:$A$1999,SSIDs!A69,' Operations Ln 6'!$B$2:$B$1999)</f>
        <v>0</v>
      </c>
      <c r="E69" s="7">
        <f>SUMIF('3 Instructional Supplies '!$A$5:$A$1996,SSIDs!A69,'3 Instructional Supplies '!$F$5:$F$1996)</f>
        <v>0</v>
      </c>
      <c r="F69" s="7">
        <f>SUMIF('4 Instructional Equipment'!$A$5:$A$1995,A69,'4 Instructional Equipment'!$F$5:$F$1995)</f>
        <v>0</v>
      </c>
      <c r="G69" s="12">
        <f>SUMIF('Transportation Ln 10'!$A$5:$A$1995,A69,'Transportation Ln 10'!$J$5:$J$1995)</f>
        <v>0</v>
      </c>
      <c r="H69" s="12">
        <f>SUMIFS('Services Ln 10'!$Y$5:$Y$3992,'Services Ln 10'!$A$5:$A$3992,A69,'Services Ln 10'!$B$5:$B$3992,"Physical Therapy")</f>
        <v>0</v>
      </c>
      <c r="I69" s="12">
        <f>SUMIFS('Services Ln 10'!$Y$5:$Y$3992,'Services Ln 10'!$A$5:$A$3992,A69,'Services Ln 10'!$B$5:$B$3992,"Occupational Therapy")</f>
        <v>0</v>
      </c>
      <c r="J69" s="12">
        <f>SUMIFS('Services Ln 10'!$Y$5:$Y$3992,'Services Ln 10'!$A$5:$A$3992,A69,'Services Ln 10'!$B$5:$B$3992,"Speech Services")</f>
        <v>0</v>
      </c>
      <c r="K69" s="103">
        <f>SUMIFS('Services Ln 10'!$Y$5:$Y$3992,'Services Ln 10'!$A$5:$A$3992,A69,'Services Ln 10'!$B$5:$B$3992,"Nurse Services")+SUMIFS('Services Ln 10'!$Y$5:$Y$3992,'Services Ln 10'!$A$5:$A$3992,A69,'Services Ln 10'!$B$5:$B$3992,"Audiology")+SUMIFS('Services Ln 10'!$Y$5:$Y$3992,'Services Ln 10'!$A$5:$A$3992,A69,'Services Ln 10'!$B$5:$B$3992,"Interpreter")+SUMIFS('Services Ln 10'!$Y$5:$Y$3992,'Services Ln 10'!$A$5:$A$3992,A69,'Services Ln 10'!$B$5:$B$3992,"Adaptive P.E.")+SUMIFS('Services Ln 10'!$Y$5:$Y$3992,'Services Ln 10'!$A$5:$A$3992,A69,'Services Ln 10'!$B$5:$B$3992,"Orientation and Mobility")+SUMIFS('Services Ln 10'!$Y$5:$Y$3992,'Services Ln 10'!$A$5:$A$3992,A69,'Services Ln 10'!$B$5:$B$3992,"Psychologist")+ SUMIF('Aides Ln 10'!$A$5:$A$1996,A69,'Aides Ln 10'!$V$5:$V$1996)</f>
        <v>0</v>
      </c>
      <c r="L69" s="12">
        <f>SUMIF('Contract Ed line 9'!$A$5:$A$1994,A69,'Contract Ed line 9'!$J$5:$J$1994)</f>
        <v>0</v>
      </c>
      <c r="M69" s="7">
        <f t="shared" si="1"/>
        <v>0</v>
      </c>
    </row>
    <row r="70" spans="2:13" x14ac:dyDescent="0.25">
      <c r="B70" s="7">
        <f>SUMIF('1 Spec Ed Teacher'!$A$5:$A$2003,A70,'1 Spec Ed Teacher'!$T$5:$T$2003)</f>
        <v>0</v>
      </c>
      <c r="C70" s="9"/>
      <c r="D70" s="7">
        <f>SUMIF(' Operations Ln 6'!$A$2:$A$1999,SSIDs!A70,' Operations Ln 6'!$B$2:$B$1999)</f>
        <v>0</v>
      </c>
      <c r="E70" s="7">
        <f>SUMIF('3 Instructional Supplies '!$A$5:$A$1996,SSIDs!A70,'3 Instructional Supplies '!$F$5:$F$1996)</f>
        <v>0</v>
      </c>
      <c r="F70" s="7">
        <f>SUMIF('4 Instructional Equipment'!$A$5:$A$1995,A70,'4 Instructional Equipment'!$F$5:$F$1995)</f>
        <v>0</v>
      </c>
      <c r="G70" s="12">
        <f>SUMIF('Transportation Ln 10'!$A$5:$A$1995,A70,'Transportation Ln 10'!$J$5:$J$1995)</f>
        <v>0</v>
      </c>
      <c r="H70" s="12">
        <f>SUMIFS('Services Ln 10'!$Y$5:$Y$3992,'Services Ln 10'!$A$5:$A$3992,A70,'Services Ln 10'!$B$5:$B$3992,"Physical Therapy")</f>
        <v>0</v>
      </c>
      <c r="I70" s="12">
        <f>SUMIFS('Services Ln 10'!$Y$5:$Y$3992,'Services Ln 10'!$A$5:$A$3992,A70,'Services Ln 10'!$B$5:$B$3992,"Occupational Therapy")</f>
        <v>0</v>
      </c>
      <c r="J70" s="12">
        <f>SUMIFS('Services Ln 10'!$Y$5:$Y$3992,'Services Ln 10'!$A$5:$A$3992,A70,'Services Ln 10'!$B$5:$B$3992,"Speech Services")</f>
        <v>0</v>
      </c>
      <c r="K70" s="103">
        <f>SUMIFS('Services Ln 10'!$Y$5:$Y$3992,'Services Ln 10'!$A$5:$A$3992,A70,'Services Ln 10'!$B$5:$B$3992,"Nurse Services")+SUMIFS('Services Ln 10'!$Y$5:$Y$3992,'Services Ln 10'!$A$5:$A$3992,A70,'Services Ln 10'!$B$5:$B$3992,"Audiology")+SUMIFS('Services Ln 10'!$Y$5:$Y$3992,'Services Ln 10'!$A$5:$A$3992,A70,'Services Ln 10'!$B$5:$B$3992,"Interpreter")+SUMIFS('Services Ln 10'!$Y$5:$Y$3992,'Services Ln 10'!$A$5:$A$3992,A70,'Services Ln 10'!$B$5:$B$3992,"Adaptive P.E.")+SUMIFS('Services Ln 10'!$Y$5:$Y$3992,'Services Ln 10'!$A$5:$A$3992,A70,'Services Ln 10'!$B$5:$B$3992,"Orientation and Mobility")+SUMIFS('Services Ln 10'!$Y$5:$Y$3992,'Services Ln 10'!$A$5:$A$3992,A70,'Services Ln 10'!$B$5:$B$3992,"Psychologist")+ SUMIF('Aides Ln 10'!$A$5:$A$1996,A70,'Aides Ln 10'!$V$5:$V$1996)</f>
        <v>0</v>
      </c>
      <c r="L70" s="12">
        <f>SUMIF('Contract Ed line 9'!$A$5:$A$1994,A70,'Contract Ed line 9'!$J$5:$J$1994)</f>
        <v>0</v>
      </c>
      <c r="M70" s="7">
        <f t="shared" si="1"/>
        <v>0</v>
      </c>
    </row>
    <row r="71" spans="2:13" x14ac:dyDescent="0.25">
      <c r="B71" s="7">
        <f>SUMIF('1 Spec Ed Teacher'!$A$5:$A$2003,A71,'1 Spec Ed Teacher'!$T$5:$T$2003)</f>
        <v>0</v>
      </c>
      <c r="C71" s="9"/>
      <c r="D71" s="7">
        <f>SUMIF(' Operations Ln 6'!$A$2:$A$1999,SSIDs!A71,' Operations Ln 6'!$B$2:$B$1999)</f>
        <v>0</v>
      </c>
      <c r="E71" s="7">
        <f>SUMIF('3 Instructional Supplies '!$A$5:$A$1996,SSIDs!A71,'3 Instructional Supplies '!$F$5:$F$1996)</f>
        <v>0</v>
      </c>
      <c r="F71" s="7">
        <f>SUMIF('4 Instructional Equipment'!$A$5:$A$1995,A71,'4 Instructional Equipment'!$F$5:$F$1995)</f>
        <v>0</v>
      </c>
      <c r="G71" s="12">
        <f>SUMIF('Transportation Ln 10'!$A$5:$A$1995,A71,'Transportation Ln 10'!$J$5:$J$1995)</f>
        <v>0</v>
      </c>
      <c r="H71" s="12">
        <f>SUMIFS('Services Ln 10'!$Y$5:$Y$3992,'Services Ln 10'!$A$5:$A$3992,A71,'Services Ln 10'!$B$5:$B$3992,"Physical Therapy")</f>
        <v>0</v>
      </c>
      <c r="I71" s="12">
        <f>SUMIFS('Services Ln 10'!$Y$5:$Y$3992,'Services Ln 10'!$A$5:$A$3992,A71,'Services Ln 10'!$B$5:$B$3992,"Occupational Therapy")</f>
        <v>0</v>
      </c>
      <c r="J71" s="12">
        <f>SUMIFS('Services Ln 10'!$Y$5:$Y$3992,'Services Ln 10'!$A$5:$A$3992,A71,'Services Ln 10'!$B$5:$B$3992,"Speech Services")</f>
        <v>0</v>
      </c>
      <c r="K71" s="103">
        <f>SUMIFS('Services Ln 10'!$Y$5:$Y$3992,'Services Ln 10'!$A$5:$A$3992,A71,'Services Ln 10'!$B$5:$B$3992,"Nurse Services")+SUMIFS('Services Ln 10'!$Y$5:$Y$3992,'Services Ln 10'!$A$5:$A$3992,A71,'Services Ln 10'!$B$5:$B$3992,"Audiology")+SUMIFS('Services Ln 10'!$Y$5:$Y$3992,'Services Ln 10'!$A$5:$A$3992,A71,'Services Ln 10'!$B$5:$B$3992,"Interpreter")+SUMIFS('Services Ln 10'!$Y$5:$Y$3992,'Services Ln 10'!$A$5:$A$3992,A71,'Services Ln 10'!$B$5:$B$3992,"Adaptive P.E.")+SUMIFS('Services Ln 10'!$Y$5:$Y$3992,'Services Ln 10'!$A$5:$A$3992,A71,'Services Ln 10'!$B$5:$B$3992,"Orientation and Mobility")+SUMIFS('Services Ln 10'!$Y$5:$Y$3992,'Services Ln 10'!$A$5:$A$3992,A71,'Services Ln 10'!$B$5:$B$3992,"Psychologist")+ SUMIF('Aides Ln 10'!$A$5:$A$1996,A71,'Aides Ln 10'!$V$5:$V$1996)</f>
        <v>0</v>
      </c>
      <c r="L71" s="12">
        <f>SUMIF('Contract Ed line 9'!$A$5:$A$1994,A71,'Contract Ed line 9'!$J$5:$J$1994)</f>
        <v>0</v>
      </c>
      <c r="M71" s="7">
        <f t="shared" si="1"/>
        <v>0</v>
      </c>
    </row>
    <row r="72" spans="2:13" x14ac:dyDescent="0.25">
      <c r="B72" s="7">
        <f>SUMIF('1 Spec Ed Teacher'!$A$5:$A$2003,A72,'1 Spec Ed Teacher'!$T$5:$T$2003)</f>
        <v>0</v>
      </c>
      <c r="C72" s="9"/>
      <c r="D72" s="7">
        <f>SUMIF(' Operations Ln 6'!$A$2:$A$1999,SSIDs!A72,' Operations Ln 6'!$B$2:$B$1999)</f>
        <v>0</v>
      </c>
      <c r="E72" s="7">
        <f>SUMIF('3 Instructional Supplies '!$A$5:$A$1996,SSIDs!A72,'3 Instructional Supplies '!$F$5:$F$1996)</f>
        <v>0</v>
      </c>
      <c r="F72" s="7">
        <f>SUMIF('4 Instructional Equipment'!$A$5:$A$1995,A72,'4 Instructional Equipment'!$F$5:$F$1995)</f>
        <v>0</v>
      </c>
      <c r="G72" s="12">
        <f>SUMIF('Transportation Ln 10'!$A$5:$A$1995,A72,'Transportation Ln 10'!$J$5:$J$1995)</f>
        <v>0</v>
      </c>
      <c r="H72" s="12">
        <f>SUMIFS('Services Ln 10'!$Y$5:$Y$3992,'Services Ln 10'!$A$5:$A$3992,A72,'Services Ln 10'!$B$5:$B$3992,"Physical Therapy")</f>
        <v>0</v>
      </c>
      <c r="I72" s="12">
        <f>SUMIFS('Services Ln 10'!$Y$5:$Y$3992,'Services Ln 10'!$A$5:$A$3992,A72,'Services Ln 10'!$B$5:$B$3992,"Occupational Therapy")</f>
        <v>0</v>
      </c>
      <c r="J72" s="12">
        <f>SUMIFS('Services Ln 10'!$Y$5:$Y$3992,'Services Ln 10'!$A$5:$A$3992,A72,'Services Ln 10'!$B$5:$B$3992,"Speech Services")</f>
        <v>0</v>
      </c>
      <c r="K72" s="103">
        <f>SUMIFS('Services Ln 10'!$Y$5:$Y$3992,'Services Ln 10'!$A$5:$A$3992,A72,'Services Ln 10'!$B$5:$B$3992,"Nurse Services")+SUMIFS('Services Ln 10'!$Y$5:$Y$3992,'Services Ln 10'!$A$5:$A$3992,A72,'Services Ln 10'!$B$5:$B$3992,"Audiology")+SUMIFS('Services Ln 10'!$Y$5:$Y$3992,'Services Ln 10'!$A$5:$A$3992,A72,'Services Ln 10'!$B$5:$B$3992,"Interpreter")+SUMIFS('Services Ln 10'!$Y$5:$Y$3992,'Services Ln 10'!$A$5:$A$3992,A72,'Services Ln 10'!$B$5:$B$3992,"Adaptive P.E.")+SUMIFS('Services Ln 10'!$Y$5:$Y$3992,'Services Ln 10'!$A$5:$A$3992,A72,'Services Ln 10'!$B$5:$B$3992,"Orientation and Mobility")+SUMIFS('Services Ln 10'!$Y$5:$Y$3992,'Services Ln 10'!$A$5:$A$3992,A72,'Services Ln 10'!$B$5:$B$3992,"Psychologist")+ SUMIF('Aides Ln 10'!$A$5:$A$1996,A72,'Aides Ln 10'!$V$5:$V$1996)</f>
        <v>0</v>
      </c>
      <c r="L72" s="12">
        <f>SUMIF('Contract Ed line 9'!$A$5:$A$1994,A72,'Contract Ed line 9'!$J$5:$J$1994)</f>
        <v>0</v>
      </c>
      <c r="M72" s="7">
        <f t="shared" si="1"/>
        <v>0</v>
      </c>
    </row>
    <row r="73" spans="2:13" x14ac:dyDescent="0.25">
      <c r="B73" s="7">
        <f>SUMIF('1 Spec Ed Teacher'!$A$5:$A$2003,A73,'1 Spec Ed Teacher'!$T$5:$T$2003)</f>
        <v>0</v>
      </c>
      <c r="C73" s="9"/>
      <c r="D73" s="7">
        <f>SUMIF(' Operations Ln 6'!$A$2:$A$1999,SSIDs!A73,' Operations Ln 6'!$B$2:$B$1999)</f>
        <v>0</v>
      </c>
      <c r="E73" s="7">
        <f>SUMIF('3 Instructional Supplies '!$A$5:$A$1996,SSIDs!A73,'3 Instructional Supplies '!$F$5:$F$1996)</f>
        <v>0</v>
      </c>
      <c r="F73" s="7">
        <f>SUMIF('4 Instructional Equipment'!$A$5:$A$1995,A73,'4 Instructional Equipment'!$F$5:$F$1995)</f>
        <v>0</v>
      </c>
      <c r="G73" s="12">
        <f>SUMIF('Transportation Ln 10'!$A$5:$A$1995,A73,'Transportation Ln 10'!$J$5:$J$1995)</f>
        <v>0</v>
      </c>
      <c r="H73" s="12">
        <f>SUMIFS('Services Ln 10'!$Y$5:$Y$3992,'Services Ln 10'!$A$5:$A$3992,A73,'Services Ln 10'!$B$5:$B$3992,"Physical Therapy")</f>
        <v>0</v>
      </c>
      <c r="I73" s="12">
        <f>SUMIFS('Services Ln 10'!$Y$5:$Y$3992,'Services Ln 10'!$A$5:$A$3992,A73,'Services Ln 10'!$B$5:$B$3992,"Occupational Therapy")</f>
        <v>0</v>
      </c>
      <c r="J73" s="12">
        <f>SUMIFS('Services Ln 10'!$Y$5:$Y$3992,'Services Ln 10'!$A$5:$A$3992,A73,'Services Ln 10'!$B$5:$B$3992,"Speech Services")</f>
        <v>0</v>
      </c>
      <c r="K73" s="103">
        <f>SUMIFS('Services Ln 10'!$Y$5:$Y$3992,'Services Ln 10'!$A$5:$A$3992,A73,'Services Ln 10'!$B$5:$B$3992,"Nurse Services")+SUMIFS('Services Ln 10'!$Y$5:$Y$3992,'Services Ln 10'!$A$5:$A$3992,A73,'Services Ln 10'!$B$5:$B$3992,"Audiology")+SUMIFS('Services Ln 10'!$Y$5:$Y$3992,'Services Ln 10'!$A$5:$A$3992,A73,'Services Ln 10'!$B$5:$B$3992,"Interpreter")+SUMIFS('Services Ln 10'!$Y$5:$Y$3992,'Services Ln 10'!$A$5:$A$3992,A73,'Services Ln 10'!$B$5:$B$3992,"Adaptive P.E.")+SUMIFS('Services Ln 10'!$Y$5:$Y$3992,'Services Ln 10'!$A$5:$A$3992,A73,'Services Ln 10'!$B$5:$B$3992,"Orientation and Mobility")+SUMIFS('Services Ln 10'!$Y$5:$Y$3992,'Services Ln 10'!$A$5:$A$3992,A73,'Services Ln 10'!$B$5:$B$3992,"Psychologist")+ SUMIF('Aides Ln 10'!$A$5:$A$1996,A73,'Aides Ln 10'!$V$5:$V$1996)</f>
        <v>0</v>
      </c>
      <c r="L73" s="12">
        <f>SUMIF('Contract Ed line 9'!$A$5:$A$1994,A73,'Contract Ed line 9'!$J$5:$J$1994)</f>
        <v>0</v>
      </c>
      <c r="M73" s="7">
        <f t="shared" si="1"/>
        <v>0</v>
      </c>
    </row>
    <row r="74" spans="2:13" x14ac:dyDescent="0.25">
      <c r="B74" s="7">
        <f>SUMIF('1 Spec Ed Teacher'!$A$5:$A$2003,A74,'1 Spec Ed Teacher'!$T$5:$T$2003)</f>
        <v>0</v>
      </c>
      <c r="C74" s="9"/>
      <c r="D74" s="7">
        <f>SUMIF(' Operations Ln 6'!$A$2:$A$1999,SSIDs!A74,' Operations Ln 6'!$B$2:$B$1999)</f>
        <v>0</v>
      </c>
      <c r="E74" s="7">
        <f>SUMIF('3 Instructional Supplies '!$A$5:$A$1996,SSIDs!A74,'3 Instructional Supplies '!$F$5:$F$1996)</f>
        <v>0</v>
      </c>
      <c r="F74" s="7">
        <f>SUMIF('4 Instructional Equipment'!$A$5:$A$1995,A74,'4 Instructional Equipment'!$F$5:$F$1995)</f>
        <v>0</v>
      </c>
      <c r="G74" s="12">
        <f>SUMIF('Transportation Ln 10'!$A$5:$A$1995,A74,'Transportation Ln 10'!$J$5:$J$1995)</f>
        <v>0</v>
      </c>
      <c r="H74" s="12">
        <f>SUMIFS('Services Ln 10'!$Y$5:$Y$3992,'Services Ln 10'!$A$5:$A$3992,A74,'Services Ln 10'!$B$5:$B$3992,"Physical Therapy")</f>
        <v>0</v>
      </c>
      <c r="I74" s="12">
        <f>SUMIFS('Services Ln 10'!$Y$5:$Y$3992,'Services Ln 10'!$A$5:$A$3992,A74,'Services Ln 10'!$B$5:$B$3992,"Occupational Therapy")</f>
        <v>0</v>
      </c>
      <c r="J74" s="12">
        <f>SUMIFS('Services Ln 10'!$Y$5:$Y$3992,'Services Ln 10'!$A$5:$A$3992,A74,'Services Ln 10'!$B$5:$B$3992,"Speech Services")</f>
        <v>0</v>
      </c>
      <c r="K74" s="103">
        <f>SUMIFS('Services Ln 10'!$Y$5:$Y$3992,'Services Ln 10'!$A$5:$A$3992,A74,'Services Ln 10'!$B$5:$B$3992,"Nurse Services")+SUMIFS('Services Ln 10'!$Y$5:$Y$3992,'Services Ln 10'!$A$5:$A$3992,A74,'Services Ln 10'!$B$5:$B$3992,"Audiology")+SUMIFS('Services Ln 10'!$Y$5:$Y$3992,'Services Ln 10'!$A$5:$A$3992,A74,'Services Ln 10'!$B$5:$B$3992,"Interpreter")+SUMIFS('Services Ln 10'!$Y$5:$Y$3992,'Services Ln 10'!$A$5:$A$3992,A74,'Services Ln 10'!$B$5:$B$3992,"Adaptive P.E.")+SUMIFS('Services Ln 10'!$Y$5:$Y$3992,'Services Ln 10'!$A$5:$A$3992,A74,'Services Ln 10'!$B$5:$B$3992,"Orientation and Mobility")+SUMIFS('Services Ln 10'!$Y$5:$Y$3992,'Services Ln 10'!$A$5:$A$3992,A74,'Services Ln 10'!$B$5:$B$3992,"Psychologist")+ SUMIF('Aides Ln 10'!$A$5:$A$1996,A74,'Aides Ln 10'!$V$5:$V$1996)</f>
        <v>0</v>
      </c>
      <c r="L74" s="12">
        <f>SUMIF('Contract Ed line 9'!$A$5:$A$1994,A74,'Contract Ed line 9'!$J$5:$J$1994)</f>
        <v>0</v>
      </c>
      <c r="M74" s="7">
        <f t="shared" si="1"/>
        <v>0</v>
      </c>
    </row>
    <row r="75" spans="2:13" x14ac:dyDescent="0.25">
      <c r="B75" s="7">
        <f>SUMIF('1 Spec Ed Teacher'!$A$5:$A$2003,A75,'1 Spec Ed Teacher'!$T$5:$T$2003)</f>
        <v>0</v>
      </c>
      <c r="C75" s="9"/>
      <c r="D75" s="7">
        <f>SUMIF(' Operations Ln 6'!$A$2:$A$1999,SSIDs!A75,' Operations Ln 6'!$B$2:$B$1999)</f>
        <v>0</v>
      </c>
      <c r="E75" s="7">
        <f>SUMIF('3 Instructional Supplies '!$A$5:$A$1996,SSIDs!A75,'3 Instructional Supplies '!$F$5:$F$1996)</f>
        <v>0</v>
      </c>
      <c r="F75" s="7">
        <f>SUMIF('4 Instructional Equipment'!$A$5:$A$1995,A75,'4 Instructional Equipment'!$F$5:$F$1995)</f>
        <v>0</v>
      </c>
      <c r="G75" s="12">
        <f>SUMIF('Transportation Ln 10'!$A$5:$A$1995,A75,'Transportation Ln 10'!$J$5:$J$1995)</f>
        <v>0</v>
      </c>
      <c r="H75" s="12">
        <f>SUMIFS('Services Ln 10'!$Y$5:$Y$3992,'Services Ln 10'!$A$5:$A$3992,A75,'Services Ln 10'!$B$5:$B$3992,"Physical Therapy")</f>
        <v>0</v>
      </c>
      <c r="I75" s="12">
        <f>SUMIFS('Services Ln 10'!$Y$5:$Y$3992,'Services Ln 10'!$A$5:$A$3992,A75,'Services Ln 10'!$B$5:$B$3992,"Occupational Therapy")</f>
        <v>0</v>
      </c>
      <c r="J75" s="12">
        <f>SUMIFS('Services Ln 10'!$Y$5:$Y$3992,'Services Ln 10'!$A$5:$A$3992,A75,'Services Ln 10'!$B$5:$B$3992,"Speech Services")</f>
        <v>0</v>
      </c>
      <c r="K75" s="103">
        <f>SUMIFS('Services Ln 10'!$Y$5:$Y$3992,'Services Ln 10'!$A$5:$A$3992,A75,'Services Ln 10'!$B$5:$B$3992,"Nurse Services")+SUMIFS('Services Ln 10'!$Y$5:$Y$3992,'Services Ln 10'!$A$5:$A$3992,A75,'Services Ln 10'!$B$5:$B$3992,"Audiology")+SUMIFS('Services Ln 10'!$Y$5:$Y$3992,'Services Ln 10'!$A$5:$A$3992,A75,'Services Ln 10'!$B$5:$B$3992,"Interpreter")+SUMIFS('Services Ln 10'!$Y$5:$Y$3992,'Services Ln 10'!$A$5:$A$3992,A75,'Services Ln 10'!$B$5:$B$3992,"Adaptive P.E.")+SUMIFS('Services Ln 10'!$Y$5:$Y$3992,'Services Ln 10'!$A$5:$A$3992,A75,'Services Ln 10'!$B$5:$B$3992,"Orientation and Mobility")+SUMIFS('Services Ln 10'!$Y$5:$Y$3992,'Services Ln 10'!$A$5:$A$3992,A75,'Services Ln 10'!$B$5:$B$3992,"Psychologist")+ SUMIF('Aides Ln 10'!$A$5:$A$1996,A75,'Aides Ln 10'!$V$5:$V$1996)</f>
        <v>0</v>
      </c>
      <c r="L75" s="12">
        <f>SUMIF('Contract Ed line 9'!$A$5:$A$1994,A75,'Contract Ed line 9'!$J$5:$J$1994)</f>
        <v>0</v>
      </c>
      <c r="M75" s="7">
        <f t="shared" si="1"/>
        <v>0</v>
      </c>
    </row>
    <row r="76" spans="2:13" x14ac:dyDescent="0.25">
      <c r="B76" s="7">
        <f>SUMIF('1 Spec Ed Teacher'!$A$5:$A$2003,A76,'1 Spec Ed Teacher'!$T$5:$T$2003)</f>
        <v>0</v>
      </c>
      <c r="C76" s="9"/>
      <c r="D76" s="7">
        <f>SUMIF(' Operations Ln 6'!$A$2:$A$1999,SSIDs!A76,' Operations Ln 6'!$B$2:$B$1999)</f>
        <v>0</v>
      </c>
      <c r="E76" s="7">
        <f>SUMIF('3 Instructional Supplies '!$A$5:$A$1996,SSIDs!A76,'3 Instructional Supplies '!$F$5:$F$1996)</f>
        <v>0</v>
      </c>
      <c r="F76" s="7">
        <f>SUMIF('4 Instructional Equipment'!$A$5:$A$1995,A76,'4 Instructional Equipment'!$F$5:$F$1995)</f>
        <v>0</v>
      </c>
      <c r="G76" s="12">
        <f>SUMIF('Transportation Ln 10'!$A$5:$A$1995,A76,'Transportation Ln 10'!$J$5:$J$1995)</f>
        <v>0</v>
      </c>
      <c r="H76" s="12">
        <f>SUMIFS('Services Ln 10'!$Y$5:$Y$3992,'Services Ln 10'!$A$5:$A$3992,A76,'Services Ln 10'!$B$5:$B$3992,"Physical Therapy")</f>
        <v>0</v>
      </c>
      <c r="I76" s="12">
        <f>SUMIFS('Services Ln 10'!$Y$5:$Y$3992,'Services Ln 10'!$A$5:$A$3992,A76,'Services Ln 10'!$B$5:$B$3992,"Occupational Therapy")</f>
        <v>0</v>
      </c>
      <c r="J76" s="12">
        <f>SUMIFS('Services Ln 10'!$Y$5:$Y$3992,'Services Ln 10'!$A$5:$A$3992,A76,'Services Ln 10'!$B$5:$B$3992,"Speech Services")</f>
        <v>0</v>
      </c>
      <c r="K76" s="103">
        <f>SUMIFS('Services Ln 10'!$Y$5:$Y$3992,'Services Ln 10'!$A$5:$A$3992,A76,'Services Ln 10'!$B$5:$B$3992,"Nurse Services")+SUMIFS('Services Ln 10'!$Y$5:$Y$3992,'Services Ln 10'!$A$5:$A$3992,A76,'Services Ln 10'!$B$5:$B$3992,"Audiology")+SUMIFS('Services Ln 10'!$Y$5:$Y$3992,'Services Ln 10'!$A$5:$A$3992,A76,'Services Ln 10'!$B$5:$B$3992,"Interpreter")+SUMIFS('Services Ln 10'!$Y$5:$Y$3992,'Services Ln 10'!$A$5:$A$3992,A76,'Services Ln 10'!$B$5:$B$3992,"Adaptive P.E.")+SUMIFS('Services Ln 10'!$Y$5:$Y$3992,'Services Ln 10'!$A$5:$A$3992,A76,'Services Ln 10'!$B$5:$B$3992,"Orientation and Mobility")+SUMIFS('Services Ln 10'!$Y$5:$Y$3992,'Services Ln 10'!$A$5:$A$3992,A76,'Services Ln 10'!$B$5:$B$3992,"Psychologist")+ SUMIF('Aides Ln 10'!$A$5:$A$1996,A76,'Aides Ln 10'!$V$5:$V$1996)</f>
        <v>0</v>
      </c>
      <c r="L76" s="12">
        <f>SUMIF('Contract Ed line 9'!$A$5:$A$1994,A76,'Contract Ed line 9'!$J$5:$J$1994)</f>
        <v>0</v>
      </c>
      <c r="M76" s="7">
        <f t="shared" si="1"/>
        <v>0</v>
      </c>
    </row>
    <row r="77" spans="2:13" x14ac:dyDescent="0.25">
      <c r="B77" s="7">
        <f>SUMIF('1 Spec Ed Teacher'!$A$5:$A$2003,A77,'1 Spec Ed Teacher'!$T$5:$T$2003)</f>
        <v>0</v>
      </c>
      <c r="C77" s="9"/>
      <c r="D77" s="7">
        <f>SUMIF(' Operations Ln 6'!$A$2:$A$1999,SSIDs!A77,' Operations Ln 6'!$B$2:$B$1999)</f>
        <v>0</v>
      </c>
      <c r="E77" s="7">
        <f>SUMIF('3 Instructional Supplies '!$A$5:$A$1996,SSIDs!A77,'3 Instructional Supplies '!$F$5:$F$1996)</f>
        <v>0</v>
      </c>
      <c r="F77" s="7">
        <f>SUMIF('4 Instructional Equipment'!$A$5:$A$1995,A77,'4 Instructional Equipment'!$F$5:$F$1995)</f>
        <v>0</v>
      </c>
      <c r="G77" s="12">
        <f>SUMIF('Transportation Ln 10'!$A$5:$A$1995,A77,'Transportation Ln 10'!$J$5:$J$1995)</f>
        <v>0</v>
      </c>
      <c r="H77" s="12">
        <f>SUMIFS('Services Ln 10'!$Y$5:$Y$3992,'Services Ln 10'!$A$5:$A$3992,A77,'Services Ln 10'!$B$5:$B$3992,"Physical Therapy")</f>
        <v>0</v>
      </c>
      <c r="I77" s="12">
        <f>SUMIFS('Services Ln 10'!$Y$5:$Y$3992,'Services Ln 10'!$A$5:$A$3992,A77,'Services Ln 10'!$B$5:$B$3992,"Occupational Therapy")</f>
        <v>0</v>
      </c>
      <c r="J77" s="12">
        <f>SUMIFS('Services Ln 10'!$Y$5:$Y$3992,'Services Ln 10'!$A$5:$A$3992,A77,'Services Ln 10'!$B$5:$B$3992,"Speech Services")</f>
        <v>0</v>
      </c>
      <c r="K77" s="103">
        <f>SUMIFS('Services Ln 10'!$Y$5:$Y$3992,'Services Ln 10'!$A$5:$A$3992,A77,'Services Ln 10'!$B$5:$B$3992,"Nurse Services")+SUMIFS('Services Ln 10'!$Y$5:$Y$3992,'Services Ln 10'!$A$5:$A$3992,A77,'Services Ln 10'!$B$5:$B$3992,"Audiology")+SUMIFS('Services Ln 10'!$Y$5:$Y$3992,'Services Ln 10'!$A$5:$A$3992,A77,'Services Ln 10'!$B$5:$B$3992,"Interpreter")+SUMIFS('Services Ln 10'!$Y$5:$Y$3992,'Services Ln 10'!$A$5:$A$3992,A77,'Services Ln 10'!$B$5:$B$3992,"Adaptive P.E.")+SUMIFS('Services Ln 10'!$Y$5:$Y$3992,'Services Ln 10'!$A$5:$A$3992,A77,'Services Ln 10'!$B$5:$B$3992,"Orientation and Mobility")+SUMIFS('Services Ln 10'!$Y$5:$Y$3992,'Services Ln 10'!$A$5:$A$3992,A77,'Services Ln 10'!$B$5:$B$3992,"Psychologist")+ SUMIF('Aides Ln 10'!$A$5:$A$1996,A77,'Aides Ln 10'!$V$5:$V$1996)</f>
        <v>0</v>
      </c>
      <c r="L77" s="12">
        <f>SUMIF('Contract Ed line 9'!$A$5:$A$1994,A77,'Contract Ed line 9'!$J$5:$J$1994)</f>
        <v>0</v>
      </c>
      <c r="M77" s="7">
        <f t="shared" si="1"/>
        <v>0</v>
      </c>
    </row>
    <row r="78" spans="2:13" x14ac:dyDescent="0.25">
      <c r="B78" s="7">
        <f>SUMIF('1 Spec Ed Teacher'!$A$5:$A$2003,A78,'1 Spec Ed Teacher'!$T$5:$T$2003)</f>
        <v>0</v>
      </c>
      <c r="C78" s="9"/>
      <c r="D78" s="7">
        <f>SUMIF(' Operations Ln 6'!$A$2:$A$1999,SSIDs!A78,' Operations Ln 6'!$B$2:$B$1999)</f>
        <v>0</v>
      </c>
      <c r="E78" s="7">
        <f>SUMIF('3 Instructional Supplies '!$A$5:$A$1996,SSIDs!A78,'3 Instructional Supplies '!$F$5:$F$1996)</f>
        <v>0</v>
      </c>
      <c r="F78" s="7">
        <f>SUMIF('4 Instructional Equipment'!$A$5:$A$1995,A78,'4 Instructional Equipment'!$F$5:$F$1995)</f>
        <v>0</v>
      </c>
      <c r="G78" s="12">
        <f>SUMIF('Transportation Ln 10'!$A$5:$A$1995,A78,'Transportation Ln 10'!$J$5:$J$1995)</f>
        <v>0</v>
      </c>
      <c r="H78" s="12">
        <f>SUMIFS('Services Ln 10'!$Y$5:$Y$3992,'Services Ln 10'!$A$5:$A$3992,A78,'Services Ln 10'!$B$5:$B$3992,"Physical Therapy")</f>
        <v>0</v>
      </c>
      <c r="I78" s="12">
        <f>SUMIFS('Services Ln 10'!$Y$5:$Y$3992,'Services Ln 10'!$A$5:$A$3992,A78,'Services Ln 10'!$B$5:$B$3992,"Occupational Therapy")</f>
        <v>0</v>
      </c>
      <c r="J78" s="12">
        <f>SUMIFS('Services Ln 10'!$Y$5:$Y$3992,'Services Ln 10'!$A$5:$A$3992,A78,'Services Ln 10'!$B$5:$B$3992,"Speech Services")</f>
        <v>0</v>
      </c>
      <c r="K78" s="103">
        <f>SUMIFS('Services Ln 10'!$Y$5:$Y$3992,'Services Ln 10'!$A$5:$A$3992,A78,'Services Ln 10'!$B$5:$B$3992,"Nurse Services")+SUMIFS('Services Ln 10'!$Y$5:$Y$3992,'Services Ln 10'!$A$5:$A$3992,A78,'Services Ln 10'!$B$5:$B$3992,"Audiology")+SUMIFS('Services Ln 10'!$Y$5:$Y$3992,'Services Ln 10'!$A$5:$A$3992,A78,'Services Ln 10'!$B$5:$B$3992,"Interpreter")+SUMIFS('Services Ln 10'!$Y$5:$Y$3992,'Services Ln 10'!$A$5:$A$3992,A78,'Services Ln 10'!$B$5:$B$3992,"Adaptive P.E.")+SUMIFS('Services Ln 10'!$Y$5:$Y$3992,'Services Ln 10'!$A$5:$A$3992,A78,'Services Ln 10'!$B$5:$B$3992,"Orientation and Mobility")+SUMIFS('Services Ln 10'!$Y$5:$Y$3992,'Services Ln 10'!$A$5:$A$3992,A78,'Services Ln 10'!$B$5:$B$3992,"Psychologist")+ SUMIF('Aides Ln 10'!$A$5:$A$1996,A78,'Aides Ln 10'!$V$5:$V$1996)</f>
        <v>0</v>
      </c>
      <c r="L78" s="12">
        <f>SUMIF('Contract Ed line 9'!$A$5:$A$1994,A78,'Contract Ed line 9'!$J$5:$J$1994)</f>
        <v>0</v>
      </c>
      <c r="M78" s="7">
        <f t="shared" si="1"/>
        <v>0</v>
      </c>
    </row>
    <row r="79" spans="2:13" x14ac:dyDescent="0.25">
      <c r="B79" s="7">
        <f>SUMIF('1 Spec Ed Teacher'!$A$5:$A$2003,A79,'1 Spec Ed Teacher'!$T$5:$T$2003)</f>
        <v>0</v>
      </c>
      <c r="C79" s="9"/>
      <c r="D79" s="7">
        <f>SUMIF(' Operations Ln 6'!$A$2:$A$1999,SSIDs!A79,' Operations Ln 6'!$B$2:$B$1999)</f>
        <v>0</v>
      </c>
      <c r="E79" s="7">
        <f>SUMIF('3 Instructional Supplies '!$A$5:$A$1996,SSIDs!A79,'3 Instructional Supplies '!$F$5:$F$1996)</f>
        <v>0</v>
      </c>
      <c r="F79" s="7">
        <f>SUMIF('4 Instructional Equipment'!$A$5:$A$1995,A79,'4 Instructional Equipment'!$F$5:$F$1995)</f>
        <v>0</v>
      </c>
      <c r="G79" s="12">
        <f>SUMIF('Transportation Ln 10'!$A$5:$A$1995,A79,'Transportation Ln 10'!$J$5:$J$1995)</f>
        <v>0</v>
      </c>
      <c r="H79" s="12">
        <f>SUMIFS('Services Ln 10'!$Y$5:$Y$3992,'Services Ln 10'!$A$5:$A$3992,A79,'Services Ln 10'!$B$5:$B$3992,"Physical Therapy")</f>
        <v>0</v>
      </c>
      <c r="I79" s="12">
        <f>SUMIFS('Services Ln 10'!$Y$5:$Y$3992,'Services Ln 10'!$A$5:$A$3992,A79,'Services Ln 10'!$B$5:$B$3992,"Occupational Therapy")</f>
        <v>0</v>
      </c>
      <c r="J79" s="12">
        <f>SUMIFS('Services Ln 10'!$Y$5:$Y$3992,'Services Ln 10'!$A$5:$A$3992,A79,'Services Ln 10'!$B$5:$B$3992,"Speech Services")</f>
        <v>0</v>
      </c>
      <c r="K79" s="103">
        <f>SUMIFS('Services Ln 10'!$Y$5:$Y$3992,'Services Ln 10'!$A$5:$A$3992,A79,'Services Ln 10'!$B$5:$B$3992,"Nurse Services")+SUMIFS('Services Ln 10'!$Y$5:$Y$3992,'Services Ln 10'!$A$5:$A$3992,A79,'Services Ln 10'!$B$5:$B$3992,"Audiology")+SUMIFS('Services Ln 10'!$Y$5:$Y$3992,'Services Ln 10'!$A$5:$A$3992,A79,'Services Ln 10'!$B$5:$B$3992,"Interpreter")+SUMIFS('Services Ln 10'!$Y$5:$Y$3992,'Services Ln 10'!$A$5:$A$3992,A79,'Services Ln 10'!$B$5:$B$3992,"Adaptive P.E.")+SUMIFS('Services Ln 10'!$Y$5:$Y$3992,'Services Ln 10'!$A$5:$A$3992,A79,'Services Ln 10'!$B$5:$B$3992,"Orientation and Mobility")+SUMIFS('Services Ln 10'!$Y$5:$Y$3992,'Services Ln 10'!$A$5:$A$3992,A79,'Services Ln 10'!$B$5:$B$3992,"Psychologist")+ SUMIF('Aides Ln 10'!$A$5:$A$1996,A79,'Aides Ln 10'!$V$5:$V$1996)</f>
        <v>0</v>
      </c>
      <c r="L79" s="12">
        <f>SUMIF('Contract Ed line 9'!$A$5:$A$1994,A79,'Contract Ed line 9'!$J$5:$J$1994)</f>
        <v>0</v>
      </c>
      <c r="M79" s="7">
        <f t="shared" si="1"/>
        <v>0</v>
      </c>
    </row>
    <row r="80" spans="2:13" x14ac:dyDescent="0.25">
      <c r="B80" s="7">
        <f>SUMIF('1 Spec Ed Teacher'!$A$5:$A$2003,A80,'1 Spec Ed Teacher'!$T$5:$T$2003)</f>
        <v>0</v>
      </c>
      <c r="C80" s="9"/>
      <c r="D80" s="7">
        <f>SUMIF(' Operations Ln 6'!$A$2:$A$1999,SSIDs!A80,' Operations Ln 6'!$B$2:$B$1999)</f>
        <v>0</v>
      </c>
      <c r="E80" s="7">
        <f>SUMIF('3 Instructional Supplies '!$A$5:$A$1996,SSIDs!A80,'3 Instructional Supplies '!$F$5:$F$1996)</f>
        <v>0</v>
      </c>
      <c r="F80" s="7">
        <f>SUMIF('4 Instructional Equipment'!$A$5:$A$1995,A80,'4 Instructional Equipment'!$F$5:$F$1995)</f>
        <v>0</v>
      </c>
      <c r="G80" s="12">
        <f>SUMIF('Transportation Ln 10'!$A$5:$A$1995,A80,'Transportation Ln 10'!$J$5:$J$1995)</f>
        <v>0</v>
      </c>
      <c r="H80" s="12">
        <f>SUMIFS('Services Ln 10'!$Y$5:$Y$3992,'Services Ln 10'!$A$5:$A$3992,A80,'Services Ln 10'!$B$5:$B$3992,"Physical Therapy")</f>
        <v>0</v>
      </c>
      <c r="I80" s="12">
        <f>SUMIFS('Services Ln 10'!$Y$5:$Y$3992,'Services Ln 10'!$A$5:$A$3992,A80,'Services Ln 10'!$B$5:$B$3992,"Occupational Therapy")</f>
        <v>0</v>
      </c>
      <c r="J80" s="12">
        <f>SUMIFS('Services Ln 10'!$Y$5:$Y$3992,'Services Ln 10'!$A$5:$A$3992,A80,'Services Ln 10'!$B$5:$B$3992,"Speech Services")</f>
        <v>0</v>
      </c>
      <c r="K80" s="103">
        <f>SUMIFS('Services Ln 10'!$Y$5:$Y$3992,'Services Ln 10'!$A$5:$A$3992,A80,'Services Ln 10'!$B$5:$B$3992,"Nurse Services")+SUMIFS('Services Ln 10'!$Y$5:$Y$3992,'Services Ln 10'!$A$5:$A$3992,A80,'Services Ln 10'!$B$5:$B$3992,"Audiology")+SUMIFS('Services Ln 10'!$Y$5:$Y$3992,'Services Ln 10'!$A$5:$A$3992,A80,'Services Ln 10'!$B$5:$B$3992,"Interpreter")+SUMIFS('Services Ln 10'!$Y$5:$Y$3992,'Services Ln 10'!$A$5:$A$3992,A80,'Services Ln 10'!$B$5:$B$3992,"Adaptive P.E.")+SUMIFS('Services Ln 10'!$Y$5:$Y$3992,'Services Ln 10'!$A$5:$A$3992,A80,'Services Ln 10'!$B$5:$B$3992,"Orientation and Mobility")+SUMIFS('Services Ln 10'!$Y$5:$Y$3992,'Services Ln 10'!$A$5:$A$3992,A80,'Services Ln 10'!$B$5:$B$3992,"Psychologist")+ SUMIF('Aides Ln 10'!$A$5:$A$1996,A80,'Aides Ln 10'!$V$5:$V$1996)</f>
        <v>0</v>
      </c>
      <c r="L80" s="12">
        <f>SUMIF('Contract Ed line 9'!$A$5:$A$1994,A80,'Contract Ed line 9'!$J$5:$J$1994)</f>
        <v>0</v>
      </c>
      <c r="M80" s="7">
        <f t="shared" si="1"/>
        <v>0</v>
      </c>
    </row>
    <row r="81" spans="2:13" x14ac:dyDescent="0.25">
      <c r="B81" s="7">
        <f>SUMIF('1 Spec Ed Teacher'!$A$5:$A$2003,A81,'1 Spec Ed Teacher'!$T$5:$T$2003)</f>
        <v>0</v>
      </c>
      <c r="C81" s="9"/>
      <c r="D81" s="7">
        <f>SUMIF(' Operations Ln 6'!$A$2:$A$1999,SSIDs!A81,' Operations Ln 6'!$B$2:$B$1999)</f>
        <v>0</v>
      </c>
      <c r="E81" s="7">
        <f>SUMIF('3 Instructional Supplies '!$A$5:$A$1996,SSIDs!A81,'3 Instructional Supplies '!$F$5:$F$1996)</f>
        <v>0</v>
      </c>
      <c r="F81" s="7">
        <f>SUMIF('4 Instructional Equipment'!$A$5:$A$1995,A81,'4 Instructional Equipment'!$F$5:$F$1995)</f>
        <v>0</v>
      </c>
      <c r="G81" s="12">
        <f>SUMIF('Transportation Ln 10'!$A$5:$A$1995,A81,'Transportation Ln 10'!$J$5:$J$1995)</f>
        <v>0</v>
      </c>
      <c r="H81" s="12">
        <f>SUMIFS('Services Ln 10'!$Y$5:$Y$3992,'Services Ln 10'!$A$5:$A$3992,A81,'Services Ln 10'!$B$5:$B$3992,"Physical Therapy")</f>
        <v>0</v>
      </c>
      <c r="I81" s="12">
        <f>SUMIFS('Services Ln 10'!$Y$5:$Y$3992,'Services Ln 10'!$A$5:$A$3992,A81,'Services Ln 10'!$B$5:$B$3992,"Occupational Therapy")</f>
        <v>0</v>
      </c>
      <c r="J81" s="12">
        <f>SUMIFS('Services Ln 10'!$Y$5:$Y$3992,'Services Ln 10'!$A$5:$A$3992,A81,'Services Ln 10'!$B$5:$B$3992,"Speech Services")</f>
        <v>0</v>
      </c>
      <c r="K81" s="103">
        <f>SUMIFS('Services Ln 10'!$Y$5:$Y$3992,'Services Ln 10'!$A$5:$A$3992,A81,'Services Ln 10'!$B$5:$B$3992,"Nurse Services")+SUMIFS('Services Ln 10'!$Y$5:$Y$3992,'Services Ln 10'!$A$5:$A$3992,A81,'Services Ln 10'!$B$5:$B$3992,"Audiology")+SUMIFS('Services Ln 10'!$Y$5:$Y$3992,'Services Ln 10'!$A$5:$A$3992,A81,'Services Ln 10'!$B$5:$B$3992,"Interpreter")+SUMIFS('Services Ln 10'!$Y$5:$Y$3992,'Services Ln 10'!$A$5:$A$3992,A81,'Services Ln 10'!$B$5:$B$3992,"Adaptive P.E.")+SUMIFS('Services Ln 10'!$Y$5:$Y$3992,'Services Ln 10'!$A$5:$A$3992,A81,'Services Ln 10'!$B$5:$B$3992,"Orientation and Mobility")+SUMIFS('Services Ln 10'!$Y$5:$Y$3992,'Services Ln 10'!$A$5:$A$3992,A81,'Services Ln 10'!$B$5:$B$3992,"Psychologist")+ SUMIF('Aides Ln 10'!$A$5:$A$1996,A81,'Aides Ln 10'!$V$5:$V$1996)</f>
        <v>0</v>
      </c>
      <c r="L81" s="12">
        <f>SUMIF('Contract Ed line 9'!$A$5:$A$1994,A81,'Contract Ed line 9'!$J$5:$J$1994)</f>
        <v>0</v>
      </c>
      <c r="M81" s="7">
        <f t="shared" si="1"/>
        <v>0</v>
      </c>
    </row>
    <row r="82" spans="2:13" x14ac:dyDescent="0.25">
      <c r="B82" s="7">
        <f>SUMIF('1 Spec Ed Teacher'!$A$5:$A$2003,A82,'1 Spec Ed Teacher'!$T$5:$T$2003)</f>
        <v>0</v>
      </c>
      <c r="C82" s="9"/>
      <c r="D82" s="7">
        <f>SUMIF(' Operations Ln 6'!$A$2:$A$1999,SSIDs!A82,' Operations Ln 6'!$B$2:$B$1999)</f>
        <v>0</v>
      </c>
      <c r="E82" s="7">
        <f>SUMIF('3 Instructional Supplies '!$A$5:$A$1996,SSIDs!A82,'3 Instructional Supplies '!$F$5:$F$1996)</f>
        <v>0</v>
      </c>
      <c r="F82" s="7">
        <f>SUMIF('4 Instructional Equipment'!$A$5:$A$1995,A82,'4 Instructional Equipment'!$F$5:$F$1995)</f>
        <v>0</v>
      </c>
      <c r="G82" s="12">
        <f>SUMIF('Transportation Ln 10'!$A$5:$A$1995,A82,'Transportation Ln 10'!$J$5:$J$1995)</f>
        <v>0</v>
      </c>
      <c r="H82" s="12">
        <f>SUMIFS('Services Ln 10'!$Y$5:$Y$3992,'Services Ln 10'!$A$5:$A$3992,A82,'Services Ln 10'!$B$5:$B$3992,"Physical Therapy")</f>
        <v>0</v>
      </c>
      <c r="I82" s="12">
        <f>SUMIFS('Services Ln 10'!$Y$5:$Y$3992,'Services Ln 10'!$A$5:$A$3992,A82,'Services Ln 10'!$B$5:$B$3992,"Occupational Therapy")</f>
        <v>0</v>
      </c>
      <c r="J82" s="12">
        <f>SUMIFS('Services Ln 10'!$Y$5:$Y$3992,'Services Ln 10'!$A$5:$A$3992,A82,'Services Ln 10'!$B$5:$B$3992,"Speech Services")</f>
        <v>0</v>
      </c>
      <c r="K82" s="103">
        <f>SUMIFS('Services Ln 10'!$Y$5:$Y$3992,'Services Ln 10'!$A$5:$A$3992,A82,'Services Ln 10'!$B$5:$B$3992,"Nurse Services")+SUMIFS('Services Ln 10'!$Y$5:$Y$3992,'Services Ln 10'!$A$5:$A$3992,A82,'Services Ln 10'!$B$5:$B$3992,"Audiology")+SUMIFS('Services Ln 10'!$Y$5:$Y$3992,'Services Ln 10'!$A$5:$A$3992,A82,'Services Ln 10'!$B$5:$B$3992,"Interpreter")+SUMIFS('Services Ln 10'!$Y$5:$Y$3992,'Services Ln 10'!$A$5:$A$3992,A82,'Services Ln 10'!$B$5:$B$3992,"Adaptive P.E.")+SUMIFS('Services Ln 10'!$Y$5:$Y$3992,'Services Ln 10'!$A$5:$A$3992,A82,'Services Ln 10'!$B$5:$B$3992,"Orientation and Mobility")+SUMIFS('Services Ln 10'!$Y$5:$Y$3992,'Services Ln 10'!$A$5:$A$3992,A82,'Services Ln 10'!$B$5:$B$3992,"Psychologist")+ SUMIF('Aides Ln 10'!$A$5:$A$1996,A82,'Aides Ln 10'!$V$5:$V$1996)</f>
        <v>0</v>
      </c>
      <c r="L82" s="12">
        <f>SUMIF('Contract Ed line 9'!$A$5:$A$1994,A82,'Contract Ed line 9'!$J$5:$J$1994)</f>
        <v>0</v>
      </c>
      <c r="M82" s="7">
        <f t="shared" si="1"/>
        <v>0</v>
      </c>
    </row>
    <row r="83" spans="2:13" x14ac:dyDescent="0.25">
      <c r="B83" s="7">
        <f>SUMIF('1 Spec Ed Teacher'!$A$5:$A$2003,A83,'1 Spec Ed Teacher'!$T$5:$T$2003)</f>
        <v>0</v>
      </c>
      <c r="C83" s="9"/>
      <c r="D83" s="7">
        <f>SUMIF(' Operations Ln 6'!$A$2:$A$1999,SSIDs!A83,' Operations Ln 6'!$B$2:$B$1999)</f>
        <v>0</v>
      </c>
      <c r="E83" s="7">
        <f>SUMIF('3 Instructional Supplies '!$A$5:$A$1996,SSIDs!A83,'3 Instructional Supplies '!$F$5:$F$1996)</f>
        <v>0</v>
      </c>
      <c r="F83" s="7">
        <f>SUMIF('4 Instructional Equipment'!$A$5:$A$1995,A83,'4 Instructional Equipment'!$F$5:$F$1995)</f>
        <v>0</v>
      </c>
      <c r="G83" s="12">
        <f>SUMIF('Transportation Ln 10'!$A$5:$A$1995,A83,'Transportation Ln 10'!$J$5:$J$1995)</f>
        <v>0</v>
      </c>
      <c r="H83" s="12">
        <f>SUMIFS('Services Ln 10'!$Y$5:$Y$3992,'Services Ln 10'!$A$5:$A$3992,A83,'Services Ln 10'!$B$5:$B$3992,"Physical Therapy")</f>
        <v>0</v>
      </c>
      <c r="I83" s="12">
        <f>SUMIFS('Services Ln 10'!$Y$5:$Y$3992,'Services Ln 10'!$A$5:$A$3992,A83,'Services Ln 10'!$B$5:$B$3992,"Occupational Therapy")</f>
        <v>0</v>
      </c>
      <c r="J83" s="12">
        <f>SUMIFS('Services Ln 10'!$Y$5:$Y$3992,'Services Ln 10'!$A$5:$A$3992,A83,'Services Ln 10'!$B$5:$B$3992,"Speech Services")</f>
        <v>0</v>
      </c>
      <c r="K83" s="103">
        <f>SUMIFS('Services Ln 10'!$Y$5:$Y$3992,'Services Ln 10'!$A$5:$A$3992,A83,'Services Ln 10'!$B$5:$B$3992,"Nurse Services")+SUMIFS('Services Ln 10'!$Y$5:$Y$3992,'Services Ln 10'!$A$5:$A$3992,A83,'Services Ln 10'!$B$5:$B$3992,"Audiology")+SUMIFS('Services Ln 10'!$Y$5:$Y$3992,'Services Ln 10'!$A$5:$A$3992,A83,'Services Ln 10'!$B$5:$B$3992,"Interpreter")+SUMIFS('Services Ln 10'!$Y$5:$Y$3992,'Services Ln 10'!$A$5:$A$3992,A83,'Services Ln 10'!$B$5:$B$3992,"Adaptive P.E.")+SUMIFS('Services Ln 10'!$Y$5:$Y$3992,'Services Ln 10'!$A$5:$A$3992,A83,'Services Ln 10'!$B$5:$B$3992,"Orientation and Mobility")+SUMIFS('Services Ln 10'!$Y$5:$Y$3992,'Services Ln 10'!$A$5:$A$3992,A83,'Services Ln 10'!$B$5:$B$3992,"Psychologist")+ SUMIF('Aides Ln 10'!$A$5:$A$1996,A83,'Aides Ln 10'!$V$5:$V$1996)</f>
        <v>0</v>
      </c>
      <c r="L83" s="12">
        <f>SUMIF('Contract Ed line 9'!$A$5:$A$1994,A83,'Contract Ed line 9'!$J$5:$J$1994)</f>
        <v>0</v>
      </c>
      <c r="M83" s="7">
        <f t="shared" si="1"/>
        <v>0</v>
      </c>
    </row>
    <row r="84" spans="2:13" x14ac:dyDescent="0.25">
      <c r="B84" s="7">
        <f>SUMIF('1 Spec Ed Teacher'!$A$5:$A$2003,A84,'1 Spec Ed Teacher'!$T$5:$T$2003)</f>
        <v>0</v>
      </c>
      <c r="C84" s="9"/>
      <c r="D84" s="7">
        <f>SUMIF(' Operations Ln 6'!$A$2:$A$1999,SSIDs!A84,' Operations Ln 6'!$B$2:$B$1999)</f>
        <v>0</v>
      </c>
      <c r="E84" s="7">
        <f>SUMIF('3 Instructional Supplies '!$A$5:$A$1996,SSIDs!A84,'3 Instructional Supplies '!$F$5:$F$1996)</f>
        <v>0</v>
      </c>
      <c r="F84" s="7">
        <f>SUMIF('4 Instructional Equipment'!$A$5:$A$1995,A84,'4 Instructional Equipment'!$F$5:$F$1995)</f>
        <v>0</v>
      </c>
      <c r="G84" s="12">
        <f>SUMIF('Transportation Ln 10'!$A$5:$A$1995,A84,'Transportation Ln 10'!$J$5:$J$1995)</f>
        <v>0</v>
      </c>
      <c r="H84" s="12">
        <f>SUMIFS('Services Ln 10'!$Y$5:$Y$3992,'Services Ln 10'!$A$5:$A$3992,A84,'Services Ln 10'!$B$5:$B$3992,"Physical Therapy")</f>
        <v>0</v>
      </c>
      <c r="I84" s="12">
        <f>SUMIFS('Services Ln 10'!$Y$5:$Y$3992,'Services Ln 10'!$A$5:$A$3992,A84,'Services Ln 10'!$B$5:$B$3992,"Occupational Therapy")</f>
        <v>0</v>
      </c>
      <c r="J84" s="12">
        <f>SUMIFS('Services Ln 10'!$Y$5:$Y$3992,'Services Ln 10'!$A$5:$A$3992,A84,'Services Ln 10'!$B$5:$B$3992,"Speech Services")</f>
        <v>0</v>
      </c>
      <c r="K84" s="103">
        <f>SUMIFS('Services Ln 10'!$Y$5:$Y$3992,'Services Ln 10'!$A$5:$A$3992,A84,'Services Ln 10'!$B$5:$B$3992,"Nurse Services")+SUMIFS('Services Ln 10'!$Y$5:$Y$3992,'Services Ln 10'!$A$5:$A$3992,A84,'Services Ln 10'!$B$5:$B$3992,"Audiology")+SUMIFS('Services Ln 10'!$Y$5:$Y$3992,'Services Ln 10'!$A$5:$A$3992,A84,'Services Ln 10'!$B$5:$B$3992,"Interpreter")+SUMIFS('Services Ln 10'!$Y$5:$Y$3992,'Services Ln 10'!$A$5:$A$3992,A84,'Services Ln 10'!$B$5:$B$3992,"Adaptive P.E.")+SUMIFS('Services Ln 10'!$Y$5:$Y$3992,'Services Ln 10'!$A$5:$A$3992,A84,'Services Ln 10'!$B$5:$B$3992,"Orientation and Mobility")+SUMIFS('Services Ln 10'!$Y$5:$Y$3992,'Services Ln 10'!$A$5:$A$3992,A84,'Services Ln 10'!$B$5:$B$3992,"Psychologist")+ SUMIF('Aides Ln 10'!$A$5:$A$1996,A84,'Aides Ln 10'!$V$5:$V$1996)</f>
        <v>0</v>
      </c>
      <c r="L84" s="12">
        <f>SUMIF('Contract Ed line 9'!$A$5:$A$1994,A84,'Contract Ed line 9'!$J$5:$J$1994)</f>
        <v>0</v>
      </c>
      <c r="M84" s="7">
        <f t="shared" si="1"/>
        <v>0</v>
      </c>
    </row>
    <row r="85" spans="2:13" x14ac:dyDescent="0.25">
      <c r="B85" s="7">
        <f>SUMIF('1 Spec Ed Teacher'!$A$5:$A$2003,A85,'1 Spec Ed Teacher'!$T$5:$T$2003)</f>
        <v>0</v>
      </c>
      <c r="C85" s="9"/>
      <c r="D85" s="7">
        <f>SUMIF(' Operations Ln 6'!$A$2:$A$1999,SSIDs!A85,' Operations Ln 6'!$B$2:$B$1999)</f>
        <v>0</v>
      </c>
      <c r="E85" s="7">
        <f>SUMIF('3 Instructional Supplies '!$A$5:$A$1996,SSIDs!A85,'3 Instructional Supplies '!$F$5:$F$1996)</f>
        <v>0</v>
      </c>
      <c r="F85" s="7">
        <f>SUMIF('4 Instructional Equipment'!$A$5:$A$1995,A85,'4 Instructional Equipment'!$F$5:$F$1995)</f>
        <v>0</v>
      </c>
      <c r="G85" s="12">
        <f>SUMIF('Transportation Ln 10'!$A$5:$A$1995,A85,'Transportation Ln 10'!$J$5:$J$1995)</f>
        <v>0</v>
      </c>
      <c r="H85" s="12">
        <f>SUMIFS('Services Ln 10'!$Y$5:$Y$3992,'Services Ln 10'!$A$5:$A$3992,A85,'Services Ln 10'!$B$5:$B$3992,"Physical Therapy")</f>
        <v>0</v>
      </c>
      <c r="I85" s="12">
        <f>SUMIFS('Services Ln 10'!$Y$5:$Y$3992,'Services Ln 10'!$A$5:$A$3992,A85,'Services Ln 10'!$B$5:$B$3992,"Occupational Therapy")</f>
        <v>0</v>
      </c>
      <c r="J85" s="12">
        <f>SUMIFS('Services Ln 10'!$Y$5:$Y$3992,'Services Ln 10'!$A$5:$A$3992,A85,'Services Ln 10'!$B$5:$B$3992,"Speech Services")</f>
        <v>0</v>
      </c>
      <c r="K85" s="103">
        <f>SUMIFS('Services Ln 10'!$Y$5:$Y$3992,'Services Ln 10'!$A$5:$A$3992,A85,'Services Ln 10'!$B$5:$B$3992,"Nurse Services")+SUMIFS('Services Ln 10'!$Y$5:$Y$3992,'Services Ln 10'!$A$5:$A$3992,A85,'Services Ln 10'!$B$5:$B$3992,"Audiology")+SUMIFS('Services Ln 10'!$Y$5:$Y$3992,'Services Ln 10'!$A$5:$A$3992,A85,'Services Ln 10'!$B$5:$B$3992,"Interpreter")+SUMIFS('Services Ln 10'!$Y$5:$Y$3992,'Services Ln 10'!$A$5:$A$3992,A85,'Services Ln 10'!$B$5:$B$3992,"Adaptive P.E.")+SUMIFS('Services Ln 10'!$Y$5:$Y$3992,'Services Ln 10'!$A$5:$A$3992,A85,'Services Ln 10'!$B$5:$B$3992,"Orientation and Mobility")+SUMIFS('Services Ln 10'!$Y$5:$Y$3992,'Services Ln 10'!$A$5:$A$3992,A85,'Services Ln 10'!$B$5:$B$3992,"Psychologist")+ SUMIF('Aides Ln 10'!$A$5:$A$1996,A85,'Aides Ln 10'!$V$5:$V$1996)</f>
        <v>0</v>
      </c>
      <c r="L85" s="12">
        <f>SUMIF('Contract Ed line 9'!$A$5:$A$1994,A85,'Contract Ed line 9'!$J$5:$J$1994)</f>
        <v>0</v>
      </c>
      <c r="M85" s="7">
        <f t="shared" si="1"/>
        <v>0</v>
      </c>
    </row>
    <row r="86" spans="2:13" x14ac:dyDescent="0.25">
      <c r="B86" s="7">
        <f>SUMIF('1 Spec Ed Teacher'!$A$5:$A$2003,A86,'1 Spec Ed Teacher'!$T$5:$T$2003)</f>
        <v>0</v>
      </c>
      <c r="C86" s="9"/>
      <c r="D86" s="7">
        <f>SUMIF(' Operations Ln 6'!$A$2:$A$1999,SSIDs!A86,' Operations Ln 6'!$B$2:$B$1999)</f>
        <v>0</v>
      </c>
      <c r="E86" s="7">
        <f>SUMIF('3 Instructional Supplies '!$A$5:$A$1996,SSIDs!A86,'3 Instructional Supplies '!$F$5:$F$1996)</f>
        <v>0</v>
      </c>
      <c r="F86" s="7">
        <f>SUMIF('4 Instructional Equipment'!$A$5:$A$1995,A86,'4 Instructional Equipment'!$F$5:$F$1995)</f>
        <v>0</v>
      </c>
      <c r="G86" s="12">
        <f>SUMIF('Transportation Ln 10'!$A$5:$A$1995,A86,'Transportation Ln 10'!$J$5:$J$1995)</f>
        <v>0</v>
      </c>
      <c r="H86" s="12">
        <f>SUMIFS('Services Ln 10'!$Y$5:$Y$3992,'Services Ln 10'!$A$5:$A$3992,A86,'Services Ln 10'!$B$5:$B$3992,"Physical Therapy")</f>
        <v>0</v>
      </c>
      <c r="I86" s="12">
        <f>SUMIFS('Services Ln 10'!$Y$5:$Y$3992,'Services Ln 10'!$A$5:$A$3992,A86,'Services Ln 10'!$B$5:$B$3992,"Occupational Therapy")</f>
        <v>0</v>
      </c>
      <c r="J86" s="12">
        <f>SUMIFS('Services Ln 10'!$Y$5:$Y$3992,'Services Ln 10'!$A$5:$A$3992,A86,'Services Ln 10'!$B$5:$B$3992,"Speech Services")</f>
        <v>0</v>
      </c>
      <c r="K86" s="103">
        <f>SUMIFS('Services Ln 10'!$Y$5:$Y$3992,'Services Ln 10'!$A$5:$A$3992,A86,'Services Ln 10'!$B$5:$B$3992,"Nurse Services")+SUMIFS('Services Ln 10'!$Y$5:$Y$3992,'Services Ln 10'!$A$5:$A$3992,A86,'Services Ln 10'!$B$5:$B$3992,"Audiology")+SUMIFS('Services Ln 10'!$Y$5:$Y$3992,'Services Ln 10'!$A$5:$A$3992,A86,'Services Ln 10'!$B$5:$B$3992,"Interpreter")+SUMIFS('Services Ln 10'!$Y$5:$Y$3992,'Services Ln 10'!$A$5:$A$3992,A86,'Services Ln 10'!$B$5:$B$3992,"Adaptive P.E.")+SUMIFS('Services Ln 10'!$Y$5:$Y$3992,'Services Ln 10'!$A$5:$A$3992,A86,'Services Ln 10'!$B$5:$B$3992,"Orientation and Mobility")+SUMIFS('Services Ln 10'!$Y$5:$Y$3992,'Services Ln 10'!$A$5:$A$3992,A86,'Services Ln 10'!$B$5:$B$3992,"Psychologist")+ SUMIF('Aides Ln 10'!$A$5:$A$1996,A86,'Aides Ln 10'!$V$5:$V$1996)</f>
        <v>0</v>
      </c>
      <c r="L86" s="12">
        <f>SUMIF('Contract Ed line 9'!$A$5:$A$1994,A86,'Contract Ed line 9'!$J$5:$J$1994)</f>
        <v>0</v>
      </c>
      <c r="M86" s="7">
        <f t="shared" si="1"/>
        <v>0</v>
      </c>
    </row>
    <row r="87" spans="2:13" x14ac:dyDescent="0.25">
      <c r="B87" s="7">
        <f>SUMIF('1 Spec Ed Teacher'!$A$5:$A$2003,A87,'1 Spec Ed Teacher'!$T$5:$T$2003)</f>
        <v>0</v>
      </c>
      <c r="C87" s="9"/>
      <c r="D87" s="7">
        <f>SUMIF(' Operations Ln 6'!$A$2:$A$1999,SSIDs!A87,' Operations Ln 6'!$B$2:$B$1999)</f>
        <v>0</v>
      </c>
      <c r="E87" s="7">
        <f>SUMIF('3 Instructional Supplies '!$A$5:$A$1996,SSIDs!A87,'3 Instructional Supplies '!$F$5:$F$1996)</f>
        <v>0</v>
      </c>
      <c r="F87" s="7">
        <f>SUMIF('4 Instructional Equipment'!$A$5:$A$1995,A87,'4 Instructional Equipment'!$F$5:$F$1995)</f>
        <v>0</v>
      </c>
      <c r="G87" s="12">
        <f>SUMIF('Transportation Ln 10'!$A$5:$A$1995,A87,'Transportation Ln 10'!$J$5:$J$1995)</f>
        <v>0</v>
      </c>
      <c r="H87" s="12">
        <f>SUMIFS('Services Ln 10'!$Y$5:$Y$3992,'Services Ln 10'!$A$5:$A$3992,A87,'Services Ln 10'!$B$5:$B$3992,"Physical Therapy")</f>
        <v>0</v>
      </c>
      <c r="I87" s="12">
        <f>SUMIFS('Services Ln 10'!$Y$5:$Y$3992,'Services Ln 10'!$A$5:$A$3992,A87,'Services Ln 10'!$B$5:$B$3992,"Occupational Therapy")</f>
        <v>0</v>
      </c>
      <c r="J87" s="12">
        <f>SUMIFS('Services Ln 10'!$Y$5:$Y$3992,'Services Ln 10'!$A$5:$A$3992,A87,'Services Ln 10'!$B$5:$B$3992,"Speech Services")</f>
        <v>0</v>
      </c>
      <c r="K87" s="103">
        <f>SUMIFS('Services Ln 10'!$Y$5:$Y$3992,'Services Ln 10'!$A$5:$A$3992,A87,'Services Ln 10'!$B$5:$B$3992,"Nurse Services")+SUMIFS('Services Ln 10'!$Y$5:$Y$3992,'Services Ln 10'!$A$5:$A$3992,A87,'Services Ln 10'!$B$5:$B$3992,"Audiology")+SUMIFS('Services Ln 10'!$Y$5:$Y$3992,'Services Ln 10'!$A$5:$A$3992,A87,'Services Ln 10'!$B$5:$B$3992,"Interpreter")+SUMIFS('Services Ln 10'!$Y$5:$Y$3992,'Services Ln 10'!$A$5:$A$3992,A87,'Services Ln 10'!$B$5:$B$3992,"Adaptive P.E.")+SUMIFS('Services Ln 10'!$Y$5:$Y$3992,'Services Ln 10'!$A$5:$A$3992,A87,'Services Ln 10'!$B$5:$B$3992,"Orientation and Mobility")+SUMIFS('Services Ln 10'!$Y$5:$Y$3992,'Services Ln 10'!$A$5:$A$3992,A87,'Services Ln 10'!$B$5:$B$3992,"Psychologist")+ SUMIF('Aides Ln 10'!$A$5:$A$1996,A87,'Aides Ln 10'!$V$5:$V$1996)</f>
        <v>0</v>
      </c>
      <c r="L87" s="12">
        <f>SUMIF('Contract Ed line 9'!$A$5:$A$1994,A87,'Contract Ed line 9'!$J$5:$J$1994)</f>
        <v>0</v>
      </c>
      <c r="M87" s="7">
        <f t="shared" si="1"/>
        <v>0</v>
      </c>
    </row>
    <row r="88" spans="2:13" x14ac:dyDescent="0.25">
      <c r="B88" s="7">
        <f>SUMIF('1 Spec Ed Teacher'!$A$5:$A$2003,A88,'1 Spec Ed Teacher'!$T$5:$T$2003)</f>
        <v>0</v>
      </c>
      <c r="C88" s="9"/>
      <c r="D88" s="7">
        <f>SUMIF(' Operations Ln 6'!$A$2:$A$1999,SSIDs!A88,' Operations Ln 6'!$B$2:$B$1999)</f>
        <v>0</v>
      </c>
      <c r="E88" s="7">
        <f>SUMIF('3 Instructional Supplies '!$A$5:$A$1996,SSIDs!A88,'3 Instructional Supplies '!$F$5:$F$1996)</f>
        <v>0</v>
      </c>
      <c r="F88" s="7">
        <f>SUMIF('4 Instructional Equipment'!$A$5:$A$1995,A88,'4 Instructional Equipment'!$F$5:$F$1995)</f>
        <v>0</v>
      </c>
      <c r="G88" s="12">
        <f>SUMIF('Transportation Ln 10'!$A$5:$A$1995,A88,'Transportation Ln 10'!$J$5:$J$1995)</f>
        <v>0</v>
      </c>
      <c r="H88" s="12">
        <f>SUMIFS('Services Ln 10'!$Y$5:$Y$3992,'Services Ln 10'!$A$5:$A$3992,A88,'Services Ln 10'!$B$5:$B$3992,"Physical Therapy")</f>
        <v>0</v>
      </c>
      <c r="I88" s="12">
        <f>SUMIFS('Services Ln 10'!$Y$5:$Y$3992,'Services Ln 10'!$A$5:$A$3992,A88,'Services Ln 10'!$B$5:$B$3992,"Occupational Therapy")</f>
        <v>0</v>
      </c>
      <c r="J88" s="12">
        <f>SUMIFS('Services Ln 10'!$Y$5:$Y$3992,'Services Ln 10'!$A$5:$A$3992,A88,'Services Ln 10'!$B$5:$B$3992,"Speech Services")</f>
        <v>0</v>
      </c>
      <c r="K88" s="103">
        <f>SUMIFS('Services Ln 10'!$Y$5:$Y$3992,'Services Ln 10'!$A$5:$A$3992,A88,'Services Ln 10'!$B$5:$B$3992,"Nurse Services")+SUMIFS('Services Ln 10'!$Y$5:$Y$3992,'Services Ln 10'!$A$5:$A$3992,A88,'Services Ln 10'!$B$5:$B$3992,"Audiology")+SUMIFS('Services Ln 10'!$Y$5:$Y$3992,'Services Ln 10'!$A$5:$A$3992,A88,'Services Ln 10'!$B$5:$B$3992,"Interpreter")+SUMIFS('Services Ln 10'!$Y$5:$Y$3992,'Services Ln 10'!$A$5:$A$3992,A88,'Services Ln 10'!$B$5:$B$3992,"Adaptive P.E.")+SUMIFS('Services Ln 10'!$Y$5:$Y$3992,'Services Ln 10'!$A$5:$A$3992,A88,'Services Ln 10'!$B$5:$B$3992,"Orientation and Mobility")+SUMIFS('Services Ln 10'!$Y$5:$Y$3992,'Services Ln 10'!$A$5:$A$3992,A88,'Services Ln 10'!$B$5:$B$3992,"Psychologist")+ SUMIF('Aides Ln 10'!$A$5:$A$1996,A88,'Aides Ln 10'!$V$5:$V$1996)</f>
        <v>0</v>
      </c>
      <c r="L88" s="12">
        <f>SUMIF('Contract Ed line 9'!$A$5:$A$1994,A88,'Contract Ed line 9'!$J$5:$J$1994)</f>
        <v>0</v>
      </c>
      <c r="M88" s="7">
        <f t="shared" si="1"/>
        <v>0</v>
      </c>
    </row>
    <row r="89" spans="2:13" x14ac:dyDescent="0.25">
      <c r="B89" s="7">
        <f>SUMIF('1 Spec Ed Teacher'!$A$5:$A$2003,A89,'1 Spec Ed Teacher'!$T$5:$T$2003)</f>
        <v>0</v>
      </c>
      <c r="C89" s="9"/>
      <c r="D89" s="7">
        <f>SUMIF(' Operations Ln 6'!$A$2:$A$1999,SSIDs!A89,' Operations Ln 6'!$B$2:$B$1999)</f>
        <v>0</v>
      </c>
      <c r="E89" s="7">
        <f>SUMIF('3 Instructional Supplies '!$A$5:$A$1996,SSIDs!A89,'3 Instructional Supplies '!$F$5:$F$1996)</f>
        <v>0</v>
      </c>
      <c r="F89" s="7">
        <f>SUMIF('4 Instructional Equipment'!$A$5:$A$1995,A89,'4 Instructional Equipment'!$F$5:$F$1995)</f>
        <v>0</v>
      </c>
      <c r="G89" s="12">
        <f>SUMIF('Transportation Ln 10'!$A$5:$A$1995,A89,'Transportation Ln 10'!$J$5:$J$1995)</f>
        <v>0</v>
      </c>
      <c r="H89" s="12">
        <f>SUMIFS('Services Ln 10'!$Y$5:$Y$3992,'Services Ln 10'!$A$5:$A$3992,A89,'Services Ln 10'!$B$5:$B$3992,"Physical Therapy")</f>
        <v>0</v>
      </c>
      <c r="I89" s="12">
        <f>SUMIFS('Services Ln 10'!$Y$5:$Y$3992,'Services Ln 10'!$A$5:$A$3992,A89,'Services Ln 10'!$B$5:$B$3992,"Occupational Therapy")</f>
        <v>0</v>
      </c>
      <c r="J89" s="12">
        <f>SUMIFS('Services Ln 10'!$Y$5:$Y$3992,'Services Ln 10'!$A$5:$A$3992,A89,'Services Ln 10'!$B$5:$B$3992,"Speech Services")</f>
        <v>0</v>
      </c>
      <c r="K89" s="103">
        <f>SUMIFS('Services Ln 10'!$Y$5:$Y$3992,'Services Ln 10'!$A$5:$A$3992,A89,'Services Ln 10'!$B$5:$B$3992,"Nurse Services")+SUMIFS('Services Ln 10'!$Y$5:$Y$3992,'Services Ln 10'!$A$5:$A$3992,A89,'Services Ln 10'!$B$5:$B$3992,"Audiology")+SUMIFS('Services Ln 10'!$Y$5:$Y$3992,'Services Ln 10'!$A$5:$A$3992,A89,'Services Ln 10'!$B$5:$B$3992,"Interpreter")+SUMIFS('Services Ln 10'!$Y$5:$Y$3992,'Services Ln 10'!$A$5:$A$3992,A89,'Services Ln 10'!$B$5:$B$3992,"Adaptive P.E.")+SUMIFS('Services Ln 10'!$Y$5:$Y$3992,'Services Ln 10'!$A$5:$A$3992,A89,'Services Ln 10'!$B$5:$B$3992,"Orientation and Mobility")+SUMIFS('Services Ln 10'!$Y$5:$Y$3992,'Services Ln 10'!$A$5:$A$3992,A89,'Services Ln 10'!$B$5:$B$3992,"Psychologist")+ SUMIF('Aides Ln 10'!$A$5:$A$1996,A89,'Aides Ln 10'!$V$5:$V$1996)</f>
        <v>0</v>
      </c>
      <c r="L89" s="12">
        <f>SUMIF('Contract Ed line 9'!$A$5:$A$1994,A89,'Contract Ed line 9'!$J$5:$J$1994)</f>
        <v>0</v>
      </c>
      <c r="M89" s="7">
        <f t="shared" si="1"/>
        <v>0</v>
      </c>
    </row>
    <row r="90" spans="2:13" x14ac:dyDescent="0.25">
      <c r="B90" s="7">
        <f>SUMIF('1 Spec Ed Teacher'!$A$5:$A$2003,A90,'1 Spec Ed Teacher'!$T$5:$T$2003)</f>
        <v>0</v>
      </c>
      <c r="C90" s="9"/>
      <c r="D90" s="7">
        <f>SUMIF(' Operations Ln 6'!$A$2:$A$1999,SSIDs!A90,' Operations Ln 6'!$B$2:$B$1999)</f>
        <v>0</v>
      </c>
      <c r="E90" s="7">
        <f>SUMIF('3 Instructional Supplies '!$A$5:$A$1996,SSIDs!A90,'3 Instructional Supplies '!$F$5:$F$1996)</f>
        <v>0</v>
      </c>
      <c r="F90" s="7">
        <f>SUMIF('4 Instructional Equipment'!$A$5:$A$1995,A90,'4 Instructional Equipment'!$F$5:$F$1995)</f>
        <v>0</v>
      </c>
      <c r="G90" s="12">
        <f>SUMIF('Transportation Ln 10'!$A$5:$A$1995,A90,'Transportation Ln 10'!$J$5:$J$1995)</f>
        <v>0</v>
      </c>
      <c r="H90" s="12">
        <f>SUMIFS('Services Ln 10'!$Y$5:$Y$3992,'Services Ln 10'!$A$5:$A$3992,A90,'Services Ln 10'!$B$5:$B$3992,"Physical Therapy")</f>
        <v>0</v>
      </c>
      <c r="I90" s="12">
        <f>SUMIFS('Services Ln 10'!$Y$5:$Y$3992,'Services Ln 10'!$A$5:$A$3992,A90,'Services Ln 10'!$B$5:$B$3992,"Occupational Therapy")</f>
        <v>0</v>
      </c>
      <c r="J90" s="12">
        <f>SUMIFS('Services Ln 10'!$Y$5:$Y$3992,'Services Ln 10'!$A$5:$A$3992,A90,'Services Ln 10'!$B$5:$B$3992,"Speech Services")</f>
        <v>0</v>
      </c>
      <c r="K90" s="103">
        <f>SUMIFS('Services Ln 10'!$Y$5:$Y$3992,'Services Ln 10'!$A$5:$A$3992,A90,'Services Ln 10'!$B$5:$B$3992,"Nurse Services")+SUMIFS('Services Ln 10'!$Y$5:$Y$3992,'Services Ln 10'!$A$5:$A$3992,A90,'Services Ln 10'!$B$5:$B$3992,"Audiology")+SUMIFS('Services Ln 10'!$Y$5:$Y$3992,'Services Ln 10'!$A$5:$A$3992,A90,'Services Ln 10'!$B$5:$B$3992,"Interpreter")+SUMIFS('Services Ln 10'!$Y$5:$Y$3992,'Services Ln 10'!$A$5:$A$3992,A90,'Services Ln 10'!$B$5:$B$3992,"Adaptive P.E.")+SUMIFS('Services Ln 10'!$Y$5:$Y$3992,'Services Ln 10'!$A$5:$A$3992,A90,'Services Ln 10'!$B$5:$B$3992,"Orientation and Mobility")+SUMIFS('Services Ln 10'!$Y$5:$Y$3992,'Services Ln 10'!$A$5:$A$3992,A90,'Services Ln 10'!$B$5:$B$3992,"Psychologist")+ SUMIF('Aides Ln 10'!$A$5:$A$1996,A90,'Aides Ln 10'!$V$5:$V$1996)</f>
        <v>0</v>
      </c>
      <c r="L90" s="12">
        <f>SUMIF('Contract Ed line 9'!$A$5:$A$1994,A90,'Contract Ed line 9'!$J$5:$J$1994)</f>
        <v>0</v>
      </c>
      <c r="M90" s="7">
        <f t="shared" si="1"/>
        <v>0</v>
      </c>
    </row>
    <row r="91" spans="2:13" x14ac:dyDescent="0.25">
      <c r="B91" s="7">
        <f>SUMIF('1 Spec Ed Teacher'!$A$5:$A$2003,A91,'1 Spec Ed Teacher'!$T$5:$T$2003)</f>
        <v>0</v>
      </c>
      <c r="C91" s="9"/>
      <c r="D91" s="7">
        <f>SUMIF(' Operations Ln 6'!$A$2:$A$1999,SSIDs!A91,' Operations Ln 6'!$B$2:$B$1999)</f>
        <v>0</v>
      </c>
      <c r="E91" s="7">
        <f>SUMIF('3 Instructional Supplies '!$A$5:$A$1996,SSIDs!A91,'3 Instructional Supplies '!$F$5:$F$1996)</f>
        <v>0</v>
      </c>
      <c r="F91" s="7">
        <f>SUMIF('4 Instructional Equipment'!$A$5:$A$1995,A91,'4 Instructional Equipment'!$F$5:$F$1995)</f>
        <v>0</v>
      </c>
      <c r="G91" s="12">
        <f>SUMIF('Transportation Ln 10'!$A$5:$A$1995,A91,'Transportation Ln 10'!$J$5:$J$1995)</f>
        <v>0</v>
      </c>
      <c r="H91" s="12">
        <f>SUMIFS('Services Ln 10'!$Y$5:$Y$3992,'Services Ln 10'!$A$5:$A$3992,A91,'Services Ln 10'!$B$5:$B$3992,"Physical Therapy")</f>
        <v>0</v>
      </c>
      <c r="I91" s="12">
        <f>SUMIFS('Services Ln 10'!$Y$5:$Y$3992,'Services Ln 10'!$A$5:$A$3992,A91,'Services Ln 10'!$B$5:$B$3992,"Occupational Therapy")</f>
        <v>0</v>
      </c>
      <c r="J91" s="12">
        <f>SUMIFS('Services Ln 10'!$Y$5:$Y$3992,'Services Ln 10'!$A$5:$A$3992,A91,'Services Ln 10'!$B$5:$B$3992,"Speech Services")</f>
        <v>0</v>
      </c>
      <c r="K91" s="103">
        <f>SUMIFS('Services Ln 10'!$Y$5:$Y$3992,'Services Ln 10'!$A$5:$A$3992,A91,'Services Ln 10'!$B$5:$B$3992,"Nurse Services")+SUMIFS('Services Ln 10'!$Y$5:$Y$3992,'Services Ln 10'!$A$5:$A$3992,A91,'Services Ln 10'!$B$5:$B$3992,"Audiology")+SUMIFS('Services Ln 10'!$Y$5:$Y$3992,'Services Ln 10'!$A$5:$A$3992,A91,'Services Ln 10'!$B$5:$B$3992,"Interpreter")+SUMIFS('Services Ln 10'!$Y$5:$Y$3992,'Services Ln 10'!$A$5:$A$3992,A91,'Services Ln 10'!$B$5:$B$3992,"Adaptive P.E.")+SUMIFS('Services Ln 10'!$Y$5:$Y$3992,'Services Ln 10'!$A$5:$A$3992,A91,'Services Ln 10'!$B$5:$B$3992,"Orientation and Mobility")+SUMIFS('Services Ln 10'!$Y$5:$Y$3992,'Services Ln 10'!$A$5:$A$3992,A91,'Services Ln 10'!$B$5:$B$3992,"Psychologist")+ SUMIF('Aides Ln 10'!$A$5:$A$1996,A91,'Aides Ln 10'!$V$5:$V$1996)</f>
        <v>0</v>
      </c>
      <c r="L91" s="12">
        <f>SUMIF('Contract Ed line 9'!$A$5:$A$1994,A91,'Contract Ed line 9'!$J$5:$J$1994)</f>
        <v>0</v>
      </c>
      <c r="M91" s="7">
        <f t="shared" si="1"/>
        <v>0</v>
      </c>
    </row>
    <row r="92" spans="2:13" x14ac:dyDescent="0.25">
      <c r="B92" s="7">
        <f>SUMIF('1 Spec Ed Teacher'!$A$5:$A$2003,A92,'1 Spec Ed Teacher'!$T$5:$T$2003)</f>
        <v>0</v>
      </c>
      <c r="C92" s="9"/>
      <c r="D92" s="7">
        <f>SUMIF(' Operations Ln 6'!$A$2:$A$1999,SSIDs!A92,' Operations Ln 6'!$B$2:$B$1999)</f>
        <v>0</v>
      </c>
      <c r="E92" s="7">
        <f>SUMIF('3 Instructional Supplies '!$A$5:$A$1996,SSIDs!A92,'3 Instructional Supplies '!$F$5:$F$1996)</f>
        <v>0</v>
      </c>
      <c r="F92" s="7">
        <f>SUMIF('4 Instructional Equipment'!$A$5:$A$1995,A92,'4 Instructional Equipment'!$F$5:$F$1995)</f>
        <v>0</v>
      </c>
      <c r="G92" s="12">
        <f>SUMIF('Transportation Ln 10'!$A$5:$A$1995,A92,'Transportation Ln 10'!$J$5:$J$1995)</f>
        <v>0</v>
      </c>
      <c r="H92" s="12">
        <f>SUMIFS('Services Ln 10'!$Y$5:$Y$3992,'Services Ln 10'!$A$5:$A$3992,A92,'Services Ln 10'!$B$5:$B$3992,"Physical Therapy")</f>
        <v>0</v>
      </c>
      <c r="I92" s="12">
        <f>SUMIFS('Services Ln 10'!$Y$5:$Y$3992,'Services Ln 10'!$A$5:$A$3992,A92,'Services Ln 10'!$B$5:$B$3992,"Occupational Therapy")</f>
        <v>0</v>
      </c>
      <c r="J92" s="12">
        <f>SUMIFS('Services Ln 10'!$Y$5:$Y$3992,'Services Ln 10'!$A$5:$A$3992,A92,'Services Ln 10'!$B$5:$B$3992,"Speech Services")</f>
        <v>0</v>
      </c>
      <c r="K92" s="103">
        <f>SUMIFS('Services Ln 10'!$Y$5:$Y$3992,'Services Ln 10'!$A$5:$A$3992,A92,'Services Ln 10'!$B$5:$B$3992,"Nurse Services")+SUMIFS('Services Ln 10'!$Y$5:$Y$3992,'Services Ln 10'!$A$5:$A$3992,A92,'Services Ln 10'!$B$5:$B$3992,"Audiology")+SUMIFS('Services Ln 10'!$Y$5:$Y$3992,'Services Ln 10'!$A$5:$A$3992,A92,'Services Ln 10'!$B$5:$B$3992,"Interpreter")+SUMIFS('Services Ln 10'!$Y$5:$Y$3992,'Services Ln 10'!$A$5:$A$3992,A92,'Services Ln 10'!$B$5:$B$3992,"Adaptive P.E.")+SUMIFS('Services Ln 10'!$Y$5:$Y$3992,'Services Ln 10'!$A$5:$A$3992,A92,'Services Ln 10'!$B$5:$B$3992,"Orientation and Mobility")+SUMIFS('Services Ln 10'!$Y$5:$Y$3992,'Services Ln 10'!$A$5:$A$3992,A92,'Services Ln 10'!$B$5:$B$3992,"Psychologist")+ SUMIF('Aides Ln 10'!$A$5:$A$1996,A92,'Aides Ln 10'!$V$5:$V$1996)</f>
        <v>0</v>
      </c>
      <c r="L92" s="12">
        <f>SUMIF('Contract Ed line 9'!$A$5:$A$1994,A92,'Contract Ed line 9'!$J$5:$J$1994)</f>
        <v>0</v>
      </c>
      <c r="M92" s="7">
        <f t="shared" si="1"/>
        <v>0</v>
      </c>
    </row>
    <row r="93" spans="2:13" x14ac:dyDescent="0.25">
      <c r="B93" s="7">
        <f>SUMIF('1 Spec Ed Teacher'!$A$5:$A$2003,A93,'1 Spec Ed Teacher'!$T$5:$T$2003)</f>
        <v>0</v>
      </c>
      <c r="C93" s="9"/>
      <c r="D93" s="7">
        <f>SUMIF(' Operations Ln 6'!$A$2:$A$1999,SSIDs!A93,' Operations Ln 6'!$B$2:$B$1999)</f>
        <v>0</v>
      </c>
      <c r="E93" s="7">
        <f>SUMIF('3 Instructional Supplies '!$A$5:$A$1996,SSIDs!A93,'3 Instructional Supplies '!$F$5:$F$1996)</f>
        <v>0</v>
      </c>
      <c r="F93" s="7">
        <f>SUMIF('4 Instructional Equipment'!$A$5:$A$1995,A93,'4 Instructional Equipment'!$F$5:$F$1995)</f>
        <v>0</v>
      </c>
      <c r="G93" s="12">
        <f>SUMIF('Transportation Ln 10'!$A$5:$A$1995,A93,'Transportation Ln 10'!$J$5:$J$1995)</f>
        <v>0</v>
      </c>
      <c r="H93" s="12">
        <f>SUMIFS('Services Ln 10'!$Y$5:$Y$3992,'Services Ln 10'!$A$5:$A$3992,A93,'Services Ln 10'!$B$5:$B$3992,"Physical Therapy")</f>
        <v>0</v>
      </c>
      <c r="I93" s="12">
        <f>SUMIFS('Services Ln 10'!$Y$5:$Y$3992,'Services Ln 10'!$A$5:$A$3992,A93,'Services Ln 10'!$B$5:$B$3992,"Occupational Therapy")</f>
        <v>0</v>
      </c>
      <c r="J93" s="12">
        <f>SUMIFS('Services Ln 10'!$Y$5:$Y$3992,'Services Ln 10'!$A$5:$A$3992,A93,'Services Ln 10'!$B$5:$B$3992,"Speech Services")</f>
        <v>0</v>
      </c>
      <c r="K93" s="103">
        <f>SUMIFS('Services Ln 10'!$Y$5:$Y$3992,'Services Ln 10'!$A$5:$A$3992,A93,'Services Ln 10'!$B$5:$B$3992,"Nurse Services")+SUMIFS('Services Ln 10'!$Y$5:$Y$3992,'Services Ln 10'!$A$5:$A$3992,A93,'Services Ln 10'!$B$5:$B$3992,"Audiology")+SUMIFS('Services Ln 10'!$Y$5:$Y$3992,'Services Ln 10'!$A$5:$A$3992,A93,'Services Ln 10'!$B$5:$B$3992,"Interpreter")+SUMIFS('Services Ln 10'!$Y$5:$Y$3992,'Services Ln 10'!$A$5:$A$3992,A93,'Services Ln 10'!$B$5:$B$3992,"Adaptive P.E.")+SUMIFS('Services Ln 10'!$Y$5:$Y$3992,'Services Ln 10'!$A$5:$A$3992,A93,'Services Ln 10'!$B$5:$B$3992,"Orientation and Mobility")+SUMIFS('Services Ln 10'!$Y$5:$Y$3992,'Services Ln 10'!$A$5:$A$3992,A93,'Services Ln 10'!$B$5:$B$3992,"Psychologist")+ SUMIF('Aides Ln 10'!$A$5:$A$1996,A93,'Aides Ln 10'!$V$5:$V$1996)</f>
        <v>0</v>
      </c>
      <c r="L93" s="12">
        <f>SUMIF('Contract Ed line 9'!$A$5:$A$1994,A93,'Contract Ed line 9'!$J$5:$J$1994)</f>
        <v>0</v>
      </c>
      <c r="M93" s="7">
        <f t="shared" si="1"/>
        <v>0</v>
      </c>
    </row>
    <row r="94" spans="2:13" x14ac:dyDescent="0.25">
      <c r="B94" s="7">
        <f>SUMIF('1 Spec Ed Teacher'!$A$5:$A$2003,A94,'1 Spec Ed Teacher'!$T$5:$T$2003)</f>
        <v>0</v>
      </c>
      <c r="C94" s="9"/>
      <c r="D94" s="7">
        <f>SUMIF(' Operations Ln 6'!$A$2:$A$1999,SSIDs!A94,' Operations Ln 6'!$B$2:$B$1999)</f>
        <v>0</v>
      </c>
      <c r="E94" s="7">
        <f>SUMIF('3 Instructional Supplies '!$A$5:$A$1996,SSIDs!A94,'3 Instructional Supplies '!$F$5:$F$1996)</f>
        <v>0</v>
      </c>
      <c r="F94" s="7">
        <f>SUMIF('4 Instructional Equipment'!$A$5:$A$1995,A94,'4 Instructional Equipment'!$F$5:$F$1995)</f>
        <v>0</v>
      </c>
      <c r="G94" s="12">
        <f>SUMIF('Transportation Ln 10'!$A$5:$A$1995,A94,'Transportation Ln 10'!$J$5:$J$1995)</f>
        <v>0</v>
      </c>
      <c r="H94" s="12">
        <f>SUMIFS('Services Ln 10'!$Y$5:$Y$3992,'Services Ln 10'!$A$5:$A$3992,A94,'Services Ln 10'!$B$5:$B$3992,"Physical Therapy")</f>
        <v>0</v>
      </c>
      <c r="I94" s="12">
        <f>SUMIFS('Services Ln 10'!$Y$5:$Y$3992,'Services Ln 10'!$A$5:$A$3992,A94,'Services Ln 10'!$B$5:$B$3992,"Occupational Therapy")</f>
        <v>0</v>
      </c>
      <c r="J94" s="12">
        <f>SUMIFS('Services Ln 10'!$Y$5:$Y$3992,'Services Ln 10'!$A$5:$A$3992,A94,'Services Ln 10'!$B$5:$B$3992,"Speech Services")</f>
        <v>0</v>
      </c>
      <c r="K94" s="103">
        <f>SUMIFS('Services Ln 10'!$Y$5:$Y$3992,'Services Ln 10'!$A$5:$A$3992,A94,'Services Ln 10'!$B$5:$B$3992,"Nurse Services")+SUMIFS('Services Ln 10'!$Y$5:$Y$3992,'Services Ln 10'!$A$5:$A$3992,A94,'Services Ln 10'!$B$5:$B$3992,"Audiology")+SUMIFS('Services Ln 10'!$Y$5:$Y$3992,'Services Ln 10'!$A$5:$A$3992,A94,'Services Ln 10'!$B$5:$B$3992,"Interpreter")+SUMIFS('Services Ln 10'!$Y$5:$Y$3992,'Services Ln 10'!$A$5:$A$3992,A94,'Services Ln 10'!$B$5:$B$3992,"Adaptive P.E.")+SUMIFS('Services Ln 10'!$Y$5:$Y$3992,'Services Ln 10'!$A$5:$A$3992,A94,'Services Ln 10'!$B$5:$B$3992,"Orientation and Mobility")+SUMIFS('Services Ln 10'!$Y$5:$Y$3992,'Services Ln 10'!$A$5:$A$3992,A94,'Services Ln 10'!$B$5:$B$3992,"Psychologist")+ SUMIF('Aides Ln 10'!$A$5:$A$1996,A94,'Aides Ln 10'!$V$5:$V$1996)</f>
        <v>0</v>
      </c>
      <c r="L94" s="12">
        <f>SUMIF('Contract Ed line 9'!$A$5:$A$1994,A94,'Contract Ed line 9'!$J$5:$J$1994)</f>
        <v>0</v>
      </c>
      <c r="M94" s="7">
        <f t="shared" si="1"/>
        <v>0</v>
      </c>
    </row>
    <row r="95" spans="2:13" x14ac:dyDescent="0.25">
      <c r="B95" s="7">
        <f>SUMIF('1 Spec Ed Teacher'!$A$5:$A$2003,A95,'1 Spec Ed Teacher'!$T$5:$T$2003)</f>
        <v>0</v>
      </c>
      <c r="C95" s="9"/>
      <c r="D95" s="7">
        <f>SUMIF(' Operations Ln 6'!$A$2:$A$1999,SSIDs!A95,' Operations Ln 6'!$B$2:$B$1999)</f>
        <v>0</v>
      </c>
      <c r="E95" s="7">
        <f>SUMIF('3 Instructional Supplies '!$A$5:$A$1996,SSIDs!A95,'3 Instructional Supplies '!$F$5:$F$1996)</f>
        <v>0</v>
      </c>
      <c r="F95" s="7">
        <f>SUMIF('4 Instructional Equipment'!$A$5:$A$1995,A95,'4 Instructional Equipment'!$F$5:$F$1995)</f>
        <v>0</v>
      </c>
      <c r="G95" s="12">
        <f>SUMIF('Transportation Ln 10'!$A$5:$A$1995,A95,'Transportation Ln 10'!$J$5:$J$1995)</f>
        <v>0</v>
      </c>
      <c r="H95" s="12">
        <f>SUMIFS('Services Ln 10'!$Y$5:$Y$3992,'Services Ln 10'!$A$5:$A$3992,A95,'Services Ln 10'!$B$5:$B$3992,"Physical Therapy")</f>
        <v>0</v>
      </c>
      <c r="I95" s="12">
        <f>SUMIFS('Services Ln 10'!$Y$5:$Y$3992,'Services Ln 10'!$A$5:$A$3992,A95,'Services Ln 10'!$B$5:$B$3992,"Occupational Therapy")</f>
        <v>0</v>
      </c>
      <c r="J95" s="12">
        <f>SUMIFS('Services Ln 10'!$Y$5:$Y$3992,'Services Ln 10'!$A$5:$A$3992,A95,'Services Ln 10'!$B$5:$B$3992,"Speech Services")</f>
        <v>0</v>
      </c>
      <c r="K95" s="103">
        <f>SUMIFS('Services Ln 10'!$Y$5:$Y$3992,'Services Ln 10'!$A$5:$A$3992,A95,'Services Ln 10'!$B$5:$B$3992,"Nurse Services")+SUMIFS('Services Ln 10'!$Y$5:$Y$3992,'Services Ln 10'!$A$5:$A$3992,A95,'Services Ln 10'!$B$5:$B$3992,"Audiology")+SUMIFS('Services Ln 10'!$Y$5:$Y$3992,'Services Ln 10'!$A$5:$A$3992,A95,'Services Ln 10'!$B$5:$B$3992,"Interpreter")+SUMIFS('Services Ln 10'!$Y$5:$Y$3992,'Services Ln 10'!$A$5:$A$3992,A95,'Services Ln 10'!$B$5:$B$3992,"Adaptive P.E.")+SUMIFS('Services Ln 10'!$Y$5:$Y$3992,'Services Ln 10'!$A$5:$A$3992,A95,'Services Ln 10'!$B$5:$B$3992,"Orientation and Mobility")+SUMIFS('Services Ln 10'!$Y$5:$Y$3992,'Services Ln 10'!$A$5:$A$3992,A95,'Services Ln 10'!$B$5:$B$3992,"Psychologist")+ SUMIF('Aides Ln 10'!$A$5:$A$1996,A95,'Aides Ln 10'!$V$5:$V$1996)</f>
        <v>0</v>
      </c>
      <c r="L95" s="12">
        <f>SUMIF('Contract Ed line 9'!$A$5:$A$1994,A95,'Contract Ed line 9'!$J$5:$J$1994)</f>
        <v>0</v>
      </c>
      <c r="M95" s="7">
        <f t="shared" si="1"/>
        <v>0</v>
      </c>
    </row>
    <row r="96" spans="2:13" x14ac:dyDescent="0.25">
      <c r="B96" s="7">
        <f>SUMIF('1 Spec Ed Teacher'!$A$5:$A$2003,A96,'1 Spec Ed Teacher'!$T$5:$T$2003)</f>
        <v>0</v>
      </c>
      <c r="C96" s="9"/>
      <c r="D96" s="7">
        <f>SUMIF(' Operations Ln 6'!$A$2:$A$1999,SSIDs!A96,' Operations Ln 6'!$B$2:$B$1999)</f>
        <v>0</v>
      </c>
      <c r="E96" s="7">
        <f>SUMIF('3 Instructional Supplies '!$A$5:$A$1996,SSIDs!A96,'3 Instructional Supplies '!$F$5:$F$1996)</f>
        <v>0</v>
      </c>
      <c r="F96" s="7">
        <f>SUMIF('4 Instructional Equipment'!$A$5:$A$1995,A96,'4 Instructional Equipment'!$F$5:$F$1995)</f>
        <v>0</v>
      </c>
      <c r="G96" s="12">
        <f>SUMIF('Transportation Ln 10'!$A$5:$A$1995,A96,'Transportation Ln 10'!$J$5:$J$1995)</f>
        <v>0</v>
      </c>
      <c r="H96" s="12">
        <f>SUMIFS('Services Ln 10'!$Y$5:$Y$3992,'Services Ln 10'!$A$5:$A$3992,A96,'Services Ln 10'!$B$5:$B$3992,"Physical Therapy")</f>
        <v>0</v>
      </c>
      <c r="I96" s="12">
        <f>SUMIFS('Services Ln 10'!$Y$5:$Y$3992,'Services Ln 10'!$A$5:$A$3992,A96,'Services Ln 10'!$B$5:$B$3992,"Occupational Therapy")</f>
        <v>0</v>
      </c>
      <c r="J96" s="12">
        <f>SUMIFS('Services Ln 10'!$Y$5:$Y$3992,'Services Ln 10'!$A$5:$A$3992,A96,'Services Ln 10'!$B$5:$B$3992,"Speech Services")</f>
        <v>0</v>
      </c>
      <c r="K96" s="103">
        <f>SUMIFS('Services Ln 10'!$Y$5:$Y$3992,'Services Ln 10'!$A$5:$A$3992,A96,'Services Ln 10'!$B$5:$B$3992,"Nurse Services")+SUMIFS('Services Ln 10'!$Y$5:$Y$3992,'Services Ln 10'!$A$5:$A$3992,A96,'Services Ln 10'!$B$5:$B$3992,"Audiology")+SUMIFS('Services Ln 10'!$Y$5:$Y$3992,'Services Ln 10'!$A$5:$A$3992,A96,'Services Ln 10'!$B$5:$B$3992,"Interpreter")+SUMIFS('Services Ln 10'!$Y$5:$Y$3992,'Services Ln 10'!$A$5:$A$3992,A96,'Services Ln 10'!$B$5:$B$3992,"Adaptive P.E.")+SUMIFS('Services Ln 10'!$Y$5:$Y$3992,'Services Ln 10'!$A$5:$A$3992,A96,'Services Ln 10'!$B$5:$B$3992,"Orientation and Mobility")+SUMIFS('Services Ln 10'!$Y$5:$Y$3992,'Services Ln 10'!$A$5:$A$3992,A96,'Services Ln 10'!$B$5:$B$3992,"Psychologist")+ SUMIF('Aides Ln 10'!$A$5:$A$1996,A96,'Aides Ln 10'!$V$5:$V$1996)</f>
        <v>0</v>
      </c>
      <c r="L96" s="12">
        <f>SUMIF('Contract Ed line 9'!$A$5:$A$1994,A96,'Contract Ed line 9'!$J$5:$J$1994)</f>
        <v>0</v>
      </c>
      <c r="M96" s="7">
        <f t="shared" si="1"/>
        <v>0</v>
      </c>
    </row>
    <row r="97" spans="2:13" x14ac:dyDescent="0.25">
      <c r="B97" s="7">
        <f>SUMIF('1 Spec Ed Teacher'!$A$5:$A$2003,A97,'1 Spec Ed Teacher'!$T$5:$T$2003)</f>
        <v>0</v>
      </c>
      <c r="C97" s="9"/>
      <c r="D97" s="7">
        <f>SUMIF(' Operations Ln 6'!$A$2:$A$1999,SSIDs!A97,' Operations Ln 6'!$B$2:$B$1999)</f>
        <v>0</v>
      </c>
      <c r="E97" s="7">
        <f>SUMIF('3 Instructional Supplies '!$A$5:$A$1996,SSIDs!A97,'3 Instructional Supplies '!$F$5:$F$1996)</f>
        <v>0</v>
      </c>
      <c r="F97" s="7">
        <f>SUMIF('4 Instructional Equipment'!$A$5:$A$1995,A97,'4 Instructional Equipment'!$F$5:$F$1995)</f>
        <v>0</v>
      </c>
      <c r="G97" s="12">
        <f>SUMIF('Transportation Ln 10'!$A$5:$A$1995,A97,'Transportation Ln 10'!$J$5:$J$1995)</f>
        <v>0</v>
      </c>
      <c r="H97" s="12">
        <f>SUMIFS('Services Ln 10'!$Y$5:$Y$3992,'Services Ln 10'!$A$5:$A$3992,A97,'Services Ln 10'!$B$5:$B$3992,"Physical Therapy")</f>
        <v>0</v>
      </c>
      <c r="I97" s="12">
        <f>SUMIFS('Services Ln 10'!$Y$5:$Y$3992,'Services Ln 10'!$A$5:$A$3992,A97,'Services Ln 10'!$B$5:$B$3992,"Occupational Therapy")</f>
        <v>0</v>
      </c>
      <c r="J97" s="12">
        <f>SUMIFS('Services Ln 10'!$Y$5:$Y$3992,'Services Ln 10'!$A$5:$A$3992,A97,'Services Ln 10'!$B$5:$B$3992,"Speech Services")</f>
        <v>0</v>
      </c>
      <c r="K97" s="103">
        <f>SUMIFS('Services Ln 10'!$Y$5:$Y$3992,'Services Ln 10'!$A$5:$A$3992,A97,'Services Ln 10'!$B$5:$B$3992,"Nurse Services")+SUMIFS('Services Ln 10'!$Y$5:$Y$3992,'Services Ln 10'!$A$5:$A$3992,A97,'Services Ln 10'!$B$5:$B$3992,"Audiology")+SUMIFS('Services Ln 10'!$Y$5:$Y$3992,'Services Ln 10'!$A$5:$A$3992,A97,'Services Ln 10'!$B$5:$B$3992,"Interpreter")+SUMIFS('Services Ln 10'!$Y$5:$Y$3992,'Services Ln 10'!$A$5:$A$3992,A97,'Services Ln 10'!$B$5:$B$3992,"Adaptive P.E.")+SUMIFS('Services Ln 10'!$Y$5:$Y$3992,'Services Ln 10'!$A$5:$A$3992,A97,'Services Ln 10'!$B$5:$B$3992,"Orientation and Mobility")+SUMIFS('Services Ln 10'!$Y$5:$Y$3992,'Services Ln 10'!$A$5:$A$3992,A97,'Services Ln 10'!$B$5:$B$3992,"Psychologist")+ SUMIF('Aides Ln 10'!$A$5:$A$1996,A97,'Aides Ln 10'!$V$5:$V$1996)</f>
        <v>0</v>
      </c>
      <c r="L97" s="12">
        <f>SUMIF('Contract Ed line 9'!$A$5:$A$1994,A97,'Contract Ed line 9'!$J$5:$J$1994)</f>
        <v>0</v>
      </c>
      <c r="M97" s="7">
        <f t="shared" si="1"/>
        <v>0</v>
      </c>
    </row>
    <row r="98" spans="2:13" x14ac:dyDescent="0.25">
      <c r="B98" s="7">
        <f>SUMIF('1 Spec Ed Teacher'!$A$5:$A$2003,A98,'1 Spec Ed Teacher'!$T$5:$T$2003)</f>
        <v>0</v>
      </c>
      <c r="C98" s="9"/>
      <c r="D98" s="7">
        <f>SUMIF(' Operations Ln 6'!$A$2:$A$1999,SSIDs!A98,' Operations Ln 6'!$B$2:$B$1999)</f>
        <v>0</v>
      </c>
      <c r="E98" s="7">
        <f>SUMIF('3 Instructional Supplies '!$A$5:$A$1996,SSIDs!A98,'3 Instructional Supplies '!$F$5:$F$1996)</f>
        <v>0</v>
      </c>
      <c r="F98" s="7">
        <f>SUMIF('4 Instructional Equipment'!$A$5:$A$1995,A98,'4 Instructional Equipment'!$F$5:$F$1995)</f>
        <v>0</v>
      </c>
      <c r="G98" s="12">
        <f>SUMIF('Transportation Ln 10'!$A$5:$A$1995,A98,'Transportation Ln 10'!$J$5:$J$1995)</f>
        <v>0</v>
      </c>
      <c r="H98" s="12">
        <f>SUMIFS('Services Ln 10'!$Y$5:$Y$3992,'Services Ln 10'!$A$5:$A$3992,A98,'Services Ln 10'!$B$5:$B$3992,"Physical Therapy")</f>
        <v>0</v>
      </c>
      <c r="I98" s="12">
        <f>SUMIFS('Services Ln 10'!$Y$5:$Y$3992,'Services Ln 10'!$A$5:$A$3992,A98,'Services Ln 10'!$B$5:$B$3992,"Occupational Therapy")</f>
        <v>0</v>
      </c>
      <c r="J98" s="12">
        <f>SUMIFS('Services Ln 10'!$Y$5:$Y$3992,'Services Ln 10'!$A$5:$A$3992,A98,'Services Ln 10'!$B$5:$B$3992,"Speech Services")</f>
        <v>0</v>
      </c>
      <c r="K98" s="103">
        <f>SUMIFS('Services Ln 10'!$Y$5:$Y$3992,'Services Ln 10'!$A$5:$A$3992,A98,'Services Ln 10'!$B$5:$B$3992,"Nurse Services")+SUMIFS('Services Ln 10'!$Y$5:$Y$3992,'Services Ln 10'!$A$5:$A$3992,A98,'Services Ln 10'!$B$5:$B$3992,"Audiology")+SUMIFS('Services Ln 10'!$Y$5:$Y$3992,'Services Ln 10'!$A$5:$A$3992,A98,'Services Ln 10'!$B$5:$B$3992,"Interpreter")+SUMIFS('Services Ln 10'!$Y$5:$Y$3992,'Services Ln 10'!$A$5:$A$3992,A98,'Services Ln 10'!$B$5:$B$3992,"Adaptive P.E.")+SUMIFS('Services Ln 10'!$Y$5:$Y$3992,'Services Ln 10'!$A$5:$A$3992,A98,'Services Ln 10'!$B$5:$B$3992,"Orientation and Mobility")+SUMIFS('Services Ln 10'!$Y$5:$Y$3992,'Services Ln 10'!$A$5:$A$3992,A98,'Services Ln 10'!$B$5:$B$3992,"Psychologist")+ SUMIF('Aides Ln 10'!$A$5:$A$1996,A98,'Aides Ln 10'!$V$5:$V$1996)</f>
        <v>0</v>
      </c>
      <c r="L98" s="12">
        <f>SUMIF('Contract Ed line 9'!$A$5:$A$1994,A98,'Contract Ed line 9'!$J$5:$J$1994)</f>
        <v>0</v>
      </c>
      <c r="M98" s="7">
        <f t="shared" si="1"/>
        <v>0</v>
      </c>
    </row>
    <row r="99" spans="2:13" x14ac:dyDescent="0.25">
      <c r="B99" s="7">
        <f>SUMIF('1 Spec Ed Teacher'!$A$5:$A$2003,A99,'1 Spec Ed Teacher'!$T$5:$T$2003)</f>
        <v>0</v>
      </c>
      <c r="C99" s="9"/>
      <c r="D99" s="7">
        <f>SUMIF(' Operations Ln 6'!$A$2:$A$1999,SSIDs!A99,' Operations Ln 6'!$B$2:$B$1999)</f>
        <v>0</v>
      </c>
      <c r="E99" s="7">
        <f>SUMIF('3 Instructional Supplies '!$A$5:$A$1996,SSIDs!A99,'3 Instructional Supplies '!$F$5:$F$1996)</f>
        <v>0</v>
      </c>
      <c r="F99" s="7">
        <f>SUMIF('4 Instructional Equipment'!$A$5:$A$1995,A99,'4 Instructional Equipment'!$F$5:$F$1995)</f>
        <v>0</v>
      </c>
      <c r="G99" s="12">
        <f>SUMIF('Transportation Ln 10'!$A$5:$A$1995,A99,'Transportation Ln 10'!$J$5:$J$1995)</f>
        <v>0</v>
      </c>
      <c r="H99" s="12">
        <f>SUMIFS('Services Ln 10'!$Y$5:$Y$3992,'Services Ln 10'!$A$5:$A$3992,A99,'Services Ln 10'!$B$5:$B$3992,"Physical Therapy")</f>
        <v>0</v>
      </c>
      <c r="I99" s="12">
        <f>SUMIFS('Services Ln 10'!$Y$5:$Y$3992,'Services Ln 10'!$A$5:$A$3992,A99,'Services Ln 10'!$B$5:$B$3992,"Occupational Therapy")</f>
        <v>0</v>
      </c>
      <c r="J99" s="12">
        <f>SUMIFS('Services Ln 10'!$Y$5:$Y$3992,'Services Ln 10'!$A$5:$A$3992,A99,'Services Ln 10'!$B$5:$B$3992,"Speech Services")</f>
        <v>0</v>
      </c>
      <c r="K99" s="103">
        <f>SUMIFS('Services Ln 10'!$Y$5:$Y$3992,'Services Ln 10'!$A$5:$A$3992,A99,'Services Ln 10'!$B$5:$B$3992,"Nurse Services")+SUMIFS('Services Ln 10'!$Y$5:$Y$3992,'Services Ln 10'!$A$5:$A$3992,A99,'Services Ln 10'!$B$5:$B$3992,"Audiology")+SUMIFS('Services Ln 10'!$Y$5:$Y$3992,'Services Ln 10'!$A$5:$A$3992,A99,'Services Ln 10'!$B$5:$B$3992,"Interpreter")+SUMIFS('Services Ln 10'!$Y$5:$Y$3992,'Services Ln 10'!$A$5:$A$3992,A99,'Services Ln 10'!$B$5:$B$3992,"Adaptive P.E.")+SUMIFS('Services Ln 10'!$Y$5:$Y$3992,'Services Ln 10'!$A$5:$A$3992,A99,'Services Ln 10'!$B$5:$B$3992,"Orientation and Mobility")+SUMIFS('Services Ln 10'!$Y$5:$Y$3992,'Services Ln 10'!$A$5:$A$3992,A99,'Services Ln 10'!$B$5:$B$3992,"Psychologist")+ SUMIF('Aides Ln 10'!$A$5:$A$1996,A99,'Aides Ln 10'!$V$5:$V$1996)</f>
        <v>0</v>
      </c>
      <c r="L99" s="12">
        <f>SUMIF('Contract Ed line 9'!$A$5:$A$1994,A99,'Contract Ed line 9'!$J$5:$J$1994)</f>
        <v>0</v>
      </c>
      <c r="M99" s="7">
        <f t="shared" si="1"/>
        <v>0</v>
      </c>
    </row>
    <row r="100" spans="2:13" x14ac:dyDescent="0.25">
      <c r="B100" s="7">
        <f>SUMIF('1 Spec Ed Teacher'!$A$5:$A$2003,A100,'1 Spec Ed Teacher'!$T$5:$T$2003)</f>
        <v>0</v>
      </c>
      <c r="C100" s="9"/>
      <c r="D100" s="7">
        <f>SUMIF(' Operations Ln 6'!$A$2:$A$1999,SSIDs!A100,' Operations Ln 6'!$B$2:$B$1999)</f>
        <v>0</v>
      </c>
      <c r="E100" s="7">
        <f>SUMIF('3 Instructional Supplies '!$A$5:$A$1996,SSIDs!A100,'3 Instructional Supplies '!$F$5:$F$1996)</f>
        <v>0</v>
      </c>
      <c r="F100" s="7">
        <f>SUMIF('4 Instructional Equipment'!$A$5:$A$1995,A100,'4 Instructional Equipment'!$F$5:$F$1995)</f>
        <v>0</v>
      </c>
      <c r="G100" s="12">
        <f>SUMIF('Transportation Ln 10'!$A$5:$A$1995,A100,'Transportation Ln 10'!$J$5:$J$1995)</f>
        <v>0</v>
      </c>
      <c r="H100" s="12">
        <f>SUMIFS('Services Ln 10'!$Y$5:$Y$3992,'Services Ln 10'!$A$5:$A$3992,A100,'Services Ln 10'!$B$5:$B$3992,"Physical Therapy")</f>
        <v>0</v>
      </c>
      <c r="I100" s="12">
        <f>SUMIFS('Services Ln 10'!$Y$5:$Y$3992,'Services Ln 10'!$A$5:$A$3992,A100,'Services Ln 10'!$B$5:$B$3992,"Occupational Therapy")</f>
        <v>0</v>
      </c>
      <c r="J100" s="12">
        <f>SUMIFS('Services Ln 10'!$Y$5:$Y$3992,'Services Ln 10'!$A$5:$A$3992,A100,'Services Ln 10'!$B$5:$B$3992,"Speech Services")</f>
        <v>0</v>
      </c>
      <c r="K100" s="103">
        <f>SUMIFS('Services Ln 10'!$Y$5:$Y$3992,'Services Ln 10'!$A$5:$A$3992,A100,'Services Ln 10'!$B$5:$B$3992,"Nurse Services")+SUMIFS('Services Ln 10'!$Y$5:$Y$3992,'Services Ln 10'!$A$5:$A$3992,A100,'Services Ln 10'!$B$5:$B$3992,"Audiology")+SUMIFS('Services Ln 10'!$Y$5:$Y$3992,'Services Ln 10'!$A$5:$A$3992,A100,'Services Ln 10'!$B$5:$B$3992,"Interpreter")+SUMIFS('Services Ln 10'!$Y$5:$Y$3992,'Services Ln 10'!$A$5:$A$3992,A100,'Services Ln 10'!$B$5:$B$3992,"Adaptive P.E.")+SUMIFS('Services Ln 10'!$Y$5:$Y$3992,'Services Ln 10'!$A$5:$A$3992,A100,'Services Ln 10'!$B$5:$B$3992,"Orientation and Mobility")+SUMIFS('Services Ln 10'!$Y$5:$Y$3992,'Services Ln 10'!$A$5:$A$3992,A100,'Services Ln 10'!$B$5:$B$3992,"Psychologist")+ SUMIF('Aides Ln 10'!$A$5:$A$1996,A100,'Aides Ln 10'!$V$5:$V$1996)</f>
        <v>0</v>
      </c>
      <c r="L100" s="12">
        <f>SUMIF('Contract Ed line 9'!$A$5:$A$1994,A100,'Contract Ed line 9'!$J$5:$J$1994)</f>
        <v>0</v>
      </c>
      <c r="M100" s="7">
        <f t="shared" si="1"/>
        <v>0</v>
      </c>
    </row>
    <row r="101" spans="2:13" x14ac:dyDescent="0.25">
      <c r="B101" s="7">
        <f>SUMIF('1 Spec Ed Teacher'!$A$5:$A$2003,A101,'1 Spec Ed Teacher'!$T$5:$T$2003)</f>
        <v>0</v>
      </c>
      <c r="C101" s="9"/>
      <c r="D101" s="7">
        <f>SUMIF(' Operations Ln 6'!$A$2:$A$1999,SSIDs!A101,' Operations Ln 6'!$B$2:$B$1999)</f>
        <v>0</v>
      </c>
      <c r="E101" s="7">
        <f>SUMIF('3 Instructional Supplies '!$A$5:$A$1996,SSIDs!A101,'3 Instructional Supplies '!$F$5:$F$1996)</f>
        <v>0</v>
      </c>
      <c r="F101" s="7">
        <f>SUMIF('4 Instructional Equipment'!$A$5:$A$1995,A101,'4 Instructional Equipment'!$F$5:$F$1995)</f>
        <v>0</v>
      </c>
      <c r="G101" s="12">
        <f>SUMIF('Transportation Ln 10'!$A$5:$A$1995,A101,'Transportation Ln 10'!$J$5:$J$1995)</f>
        <v>0</v>
      </c>
      <c r="H101" s="12">
        <f>SUMIFS('Services Ln 10'!$Y$5:$Y$3992,'Services Ln 10'!$A$5:$A$3992,A101,'Services Ln 10'!$B$5:$B$3992,"Physical Therapy")</f>
        <v>0</v>
      </c>
      <c r="I101" s="12">
        <f>SUMIFS('Services Ln 10'!$Y$5:$Y$3992,'Services Ln 10'!$A$5:$A$3992,A101,'Services Ln 10'!$B$5:$B$3992,"Occupational Therapy")</f>
        <v>0</v>
      </c>
      <c r="J101" s="12">
        <f>SUMIFS('Services Ln 10'!$Y$5:$Y$3992,'Services Ln 10'!$A$5:$A$3992,A101,'Services Ln 10'!$B$5:$B$3992,"Speech Services")</f>
        <v>0</v>
      </c>
      <c r="K101" s="103">
        <f>SUMIFS('Services Ln 10'!$Y$5:$Y$3992,'Services Ln 10'!$A$5:$A$3992,A101,'Services Ln 10'!$B$5:$B$3992,"Nurse Services")+SUMIFS('Services Ln 10'!$Y$5:$Y$3992,'Services Ln 10'!$A$5:$A$3992,A101,'Services Ln 10'!$B$5:$B$3992,"Audiology")+SUMIFS('Services Ln 10'!$Y$5:$Y$3992,'Services Ln 10'!$A$5:$A$3992,A101,'Services Ln 10'!$B$5:$B$3992,"Interpreter")+SUMIFS('Services Ln 10'!$Y$5:$Y$3992,'Services Ln 10'!$A$5:$A$3992,A101,'Services Ln 10'!$B$5:$B$3992,"Adaptive P.E.")+SUMIFS('Services Ln 10'!$Y$5:$Y$3992,'Services Ln 10'!$A$5:$A$3992,A101,'Services Ln 10'!$B$5:$B$3992,"Orientation and Mobility")+SUMIFS('Services Ln 10'!$Y$5:$Y$3992,'Services Ln 10'!$A$5:$A$3992,A101,'Services Ln 10'!$B$5:$B$3992,"Psychologist")+ SUMIF('Aides Ln 10'!$A$5:$A$1996,A101,'Aides Ln 10'!$V$5:$V$1996)</f>
        <v>0</v>
      </c>
      <c r="L101" s="12">
        <f>SUMIF('Contract Ed line 9'!$A$5:$A$1994,A101,'Contract Ed line 9'!$J$5:$J$1994)</f>
        <v>0</v>
      </c>
      <c r="M101" s="7">
        <f t="shared" si="1"/>
        <v>0</v>
      </c>
    </row>
    <row r="102" spans="2:13" x14ac:dyDescent="0.25">
      <c r="B102" s="7">
        <f>SUMIF('1 Spec Ed Teacher'!$A$5:$A$2003,A102,'1 Spec Ed Teacher'!$T$5:$T$2003)</f>
        <v>0</v>
      </c>
      <c r="C102" s="9"/>
      <c r="D102" s="7">
        <f>SUMIF(' Operations Ln 6'!$A$2:$A$1999,SSIDs!A102,' Operations Ln 6'!$B$2:$B$1999)</f>
        <v>0</v>
      </c>
      <c r="E102" s="7">
        <f>SUMIF('3 Instructional Supplies '!$A$5:$A$1996,SSIDs!A102,'3 Instructional Supplies '!$F$5:$F$1996)</f>
        <v>0</v>
      </c>
      <c r="F102" s="7">
        <f>SUMIF('4 Instructional Equipment'!$A$5:$A$1995,A102,'4 Instructional Equipment'!$F$5:$F$1995)</f>
        <v>0</v>
      </c>
      <c r="G102" s="12">
        <f>SUMIF('Transportation Ln 10'!$A$5:$A$1995,A102,'Transportation Ln 10'!$J$5:$J$1995)</f>
        <v>0</v>
      </c>
      <c r="H102" s="12">
        <f>SUMIFS('Services Ln 10'!$Y$5:$Y$3992,'Services Ln 10'!$A$5:$A$3992,A102,'Services Ln 10'!$B$5:$B$3992,"Physical Therapy")</f>
        <v>0</v>
      </c>
      <c r="I102" s="12">
        <f>SUMIFS('Services Ln 10'!$Y$5:$Y$3992,'Services Ln 10'!$A$5:$A$3992,A102,'Services Ln 10'!$B$5:$B$3992,"Occupational Therapy")</f>
        <v>0</v>
      </c>
      <c r="J102" s="12">
        <f>SUMIFS('Services Ln 10'!$Y$5:$Y$3992,'Services Ln 10'!$A$5:$A$3992,A102,'Services Ln 10'!$B$5:$B$3992,"Speech Services")</f>
        <v>0</v>
      </c>
      <c r="K102" s="103">
        <f>SUMIFS('Services Ln 10'!$Y$5:$Y$3992,'Services Ln 10'!$A$5:$A$3992,A102,'Services Ln 10'!$B$5:$B$3992,"Nurse Services")+SUMIFS('Services Ln 10'!$Y$5:$Y$3992,'Services Ln 10'!$A$5:$A$3992,A102,'Services Ln 10'!$B$5:$B$3992,"Audiology")+SUMIFS('Services Ln 10'!$Y$5:$Y$3992,'Services Ln 10'!$A$5:$A$3992,A102,'Services Ln 10'!$B$5:$B$3992,"Interpreter")+SUMIFS('Services Ln 10'!$Y$5:$Y$3992,'Services Ln 10'!$A$5:$A$3992,A102,'Services Ln 10'!$B$5:$B$3992,"Adaptive P.E.")+SUMIFS('Services Ln 10'!$Y$5:$Y$3992,'Services Ln 10'!$A$5:$A$3992,A102,'Services Ln 10'!$B$5:$B$3992,"Orientation and Mobility")+SUMIFS('Services Ln 10'!$Y$5:$Y$3992,'Services Ln 10'!$A$5:$A$3992,A102,'Services Ln 10'!$B$5:$B$3992,"Psychologist")+ SUMIF('Aides Ln 10'!$A$5:$A$1996,A102,'Aides Ln 10'!$V$5:$V$1996)</f>
        <v>0</v>
      </c>
      <c r="L102" s="12">
        <f>SUMIF('Contract Ed line 9'!$A$5:$A$1994,A102,'Contract Ed line 9'!$J$5:$J$1994)</f>
        <v>0</v>
      </c>
      <c r="M102" s="7">
        <f t="shared" si="1"/>
        <v>0</v>
      </c>
    </row>
    <row r="103" spans="2:13" x14ac:dyDescent="0.25">
      <c r="B103" s="7">
        <f>SUMIF('1 Spec Ed Teacher'!$A$5:$A$2003,A103,'1 Spec Ed Teacher'!$T$5:$T$2003)</f>
        <v>0</v>
      </c>
      <c r="C103" s="9"/>
      <c r="D103" s="7">
        <f>SUMIF(' Operations Ln 6'!$A$2:$A$1999,SSIDs!A103,' Operations Ln 6'!$B$2:$B$1999)</f>
        <v>0</v>
      </c>
      <c r="E103" s="7">
        <f>SUMIF('3 Instructional Supplies '!$A$5:$A$1996,SSIDs!A103,'3 Instructional Supplies '!$F$5:$F$1996)</f>
        <v>0</v>
      </c>
      <c r="F103" s="7">
        <f>SUMIF('4 Instructional Equipment'!$A$5:$A$1995,A103,'4 Instructional Equipment'!$F$5:$F$1995)</f>
        <v>0</v>
      </c>
      <c r="G103" s="12">
        <f>SUMIF('Transportation Ln 10'!$A$5:$A$1995,A103,'Transportation Ln 10'!$J$5:$J$1995)</f>
        <v>0</v>
      </c>
      <c r="H103" s="12">
        <f>SUMIFS('Services Ln 10'!$Y$5:$Y$3992,'Services Ln 10'!$A$5:$A$3992,A103,'Services Ln 10'!$B$5:$B$3992,"Physical Therapy")</f>
        <v>0</v>
      </c>
      <c r="I103" s="12">
        <f>SUMIFS('Services Ln 10'!$Y$5:$Y$3992,'Services Ln 10'!$A$5:$A$3992,A103,'Services Ln 10'!$B$5:$B$3992,"Occupational Therapy")</f>
        <v>0</v>
      </c>
      <c r="J103" s="12">
        <f>SUMIFS('Services Ln 10'!$Y$5:$Y$3992,'Services Ln 10'!$A$5:$A$3992,A103,'Services Ln 10'!$B$5:$B$3992,"Speech Services")</f>
        <v>0</v>
      </c>
      <c r="K103" s="103">
        <f>SUMIFS('Services Ln 10'!$Y$5:$Y$3992,'Services Ln 10'!$A$5:$A$3992,A103,'Services Ln 10'!$B$5:$B$3992,"Nurse Services")+SUMIFS('Services Ln 10'!$Y$5:$Y$3992,'Services Ln 10'!$A$5:$A$3992,A103,'Services Ln 10'!$B$5:$B$3992,"Audiology")+SUMIFS('Services Ln 10'!$Y$5:$Y$3992,'Services Ln 10'!$A$5:$A$3992,A103,'Services Ln 10'!$B$5:$B$3992,"Interpreter")+SUMIFS('Services Ln 10'!$Y$5:$Y$3992,'Services Ln 10'!$A$5:$A$3992,A103,'Services Ln 10'!$B$5:$B$3992,"Adaptive P.E.")+SUMIFS('Services Ln 10'!$Y$5:$Y$3992,'Services Ln 10'!$A$5:$A$3992,A103,'Services Ln 10'!$B$5:$B$3992,"Orientation and Mobility")+SUMIFS('Services Ln 10'!$Y$5:$Y$3992,'Services Ln 10'!$A$5:$A$3992,A103,'Services Ln 10'!$B$5:$B$3992,"Psychologist")+ SUMIF('Aides Ln 10'!$A$5:$A$1996,A103,'Aides Ln 10'!$V$5:$V$1996)</f>
        <v>0</v>
      </c>
      <c r="L103" s="12">
        <f>SUMIF('Contract Ed line 9'!$A$5:$A$1994,A103,'Contract Ed line 9'!$J$5:$J$1994)</f>
        <v>0</v>
      </c>
      <c r="M103" s="7">
        <f t="shared" si="1"/>
        <v>0</v>
      </c>
    </row>
    <row r="104" spans="2:13" x14ac:dyDescent="0.25">
      <c r="B104" s="7">
        <f>SUMIF('1 Spec Ed Teacher'!$A$5:$A$2003,A104,'1 Spec Ed Teacher'!$T$5:$T$2003)</f>
        <v>0</v>
      </c>
      <c r="C104" s="9"/>
      <c r="D104" s="7">
        <f>SUMIF(' Operations Ln 6'!$A$2:$A$1999,SSIDs!A104,' Operations Ln 6'!$B$2:$B$1999)</f>
        <v>0</v>
      </c>
      <c r="E104" s="7">
        <f>SUMIF('3 Instructional Supplies '!$A$5:$A$1996,SSIDs!A104,'3 Instructional Supplies '!$F$5:$F$1996)</f>
        <v>0</v>
      </c>
      <c r="F104" s="7">
        <f>SUMIF('4 Instructional Equipment'!$A$5:$A$1995,A104,'4 Instructional Equipment'!$F$5:$F$1995)</f>
        <v>0</v>
      </c>
      <c r="G104" s="12">
        <f>SUMIF('Transportation Ln 10'!$A$5:$A$1995,A104,'Transportation Ln 10'!$J$5:$J$1995)</f>
        <v>0</v>
      </c>
      <c r="H104" s="12">
        <f>SUMIFS('Services Ln 10'!$Y$5:$Y$3992,'Services Ln 10'!$A$5:$A$3992,A104,'Services Ln 10'!$B$5:$B$3992,"Physical Therapy")</f>
        <v>0</v>
      </c>
      <c r="I104" s="12">
        <f>SUMIFS('Services Ln 10'!$Y$5:$Y$3992,'Services Ln 10'!$A$5:$A$3992,A104,'Services Ln 10'!$B$5:$B$3992,"Occupational Therapy")</f>
        <v>0</v>
      </c>
      <c r="J104" s="12">
        <f>SUMIFS('Services Ln 10'!$Y$5:$Y$3992,'Services Ln 10'!$A$5:$A$3992,A104,'Services Ln 10'!$B$5:$B$3992,"Speech Services")</f>
        <v>0</v>
      </c>
      <c r="K104" s="103">
        <f>SUMIFS('Services Ln 10'!$Y$5:$Y$3992,'Services Ln 10'!$A$5:$A$3992,A104,'Services Ln 10'!$B$5:$B$3992,"Nurse Services")+SUMIFS('Services Ln 10'!$Y$5:$Y$3992,'Services Ln 10'!$A$5:$A$3992,A104,'Services Ln 10'!$B$5:$B$3992,"Audiology")+SUMIFS('Services Ln 10'!$Y$5:$Y$3992,'Services Ln 10'!$A$5:$A$3992,A104,'Services Ln 10'!$B$5:$B$3992,"Interpreter")+SUMIFS('Services Ln 10'!$Y$5:$Y$3992,'Services Ln 10'!$A$5:$A$3992,A104,'Services Ln 10'!$B$5:$B$3992,"Adaptive P.E.")+SUMIFS('Services Ln 10'!$Y$5:$Y$3992,'Services Ln 10'!$A$5:$A$3992,A104,'Services Ln 10'!$B$5:$B$3992,"Orientation and Mobility")+SUMIFS('Services Ln 10'!$Y$5:$Y$3992,'Services Ln 10'!$A$5:$A$3992,A104,'Services Ln 10'!$B$5:$B$3992,"Psychologist")+ SUMIF('Aides Ln 10'!$A$5:$A$1996,A104,'Aides Ln 10'!$V$5:$V$1996)</f>
        <v>0</v>
      </c>
      <c r="L104" s="12">
        <f>SUMIF('Contract Ed line 9'!$A$5:$A$1994,A104,'Contract Ed line 9'!$J$5:$J$1994)</f>
        <v>0</v>
      </c>
      <c r="M104" s="7">
        <f t="shared" si="1"/>
        <v>0</v>
      </c>
    </row>
    <row r="105" spans="2:13" x14ac:dyDescent="0.25">
      <c r="B105" s="7">
        <f>SUMIF('1 Spec Ed Teacher'!$A$5:$A$2003,A105,'1 Spec Ed Teacher'!$T$5:$T$2003)</f>
        <v>0</v>
      </c>
      <c r="C105" s="9"/>
      <c r="D105" s="7">
        <f>SUMIF(' Operations Ln 6'!$A$2:$A$1999,SSIDs!A105,' Operations Ln 6'!$B$2:$B$1999)</f>
        <v>0</v>
      </c>
      <c r="E105" s="7">
        <f>SUMIF('3 Instructional Supplies '!$A$5:$A$1996,SSIDs!A105,'3 Instructional Supplies '!$F$5:$F$1996)</f>
        <v>0</v>
      </c>
      <c r="F105" s="7">
        <f>SUMIF('4 Instructional Equipment'!$A$5:$A$1995,A105,'4 Instructional Equipment'!$F$5:$F$1995)</f>
        <v>0</v>
      </c>
      <c r="G105" s="12">
        <f>SUMIF('Transportation Ln 10'!$A$5:$A$1995,A105,'Transportation Ln 10'!$J$5:$J$1995)</f>
        <v>0</v>
      </c>
      <c r="H105" s="12">
        <f>SUMIFS('Services Ln 10'!$Y$5:$Y$3992,'Services Ln 10'!$A$5:$A$3992,A105,'Services Ln 10'!$B$5:$B$3992,"Physical Therapy")</f>
        <v>0</v>
      </c>
      <c r="I105" s="12">
        <f>SUMIFS('Services Ln 10'!$Y$5:$Y$3992,'Services Ln 10'!$A$5:$A$3992,A105,'Services Ln 10'!$B$5:$B$3992,"Occupational Therapy")</f>
        <v>0</v>
      </c>
      <c r="J105" s="12">
        <f>SUMIFS('Services Ln 10'!$Y$5:$Y$3992,'Services Ln 10'!$A$5:$A$3992,A105,'Services Ln 10'!$B$5:$B$3992,"Speech Services")</f>
        <v>0</v>
      </c>
      <c r="K105" s="103">
        <f>SUMIFS('Services Ln 10'!$Y$5:$Y$3992,'Services Ln 10'!$A$5:$A$3992,A105,'Services Ln 10'!$B$5:$B$3992,"Nurse Services")+SUMIFS('Services Ln 10'!$Y$5:$Y$3992,'Services Ln 10'!$A$5:$A$3992,A105,'Services Ln 10'!$B$5:$B$3992,"Audiology")+SUMIFS('Services Ln 10'!$Y$5:$Y$3992,'Services Ln 10'!$A$5:$A$3992,A105,'Services Ln 10'!$B$5:$B$3992,"Interpreter")+SUMIFS('Services Ln 10'!$Y$5:$Y$3992,'Services Ln 10'!$A$5:$A$3992,A105,'Services Ln 10'!$B$5:$B$3992,"Adaptive P.E.")+SUMIFS('Services Ln 10'!$Y$5:$Y$3992,'Services Ln 10'!$A$5:$A$3992,A105,'Services Ln 10'!$B$5:$B$3992,"Orientation and Mobility")+SUMIFS('Services Ln 10'!$Y$5:$Y$3992,'Services Ln 10'!$A$5:$A$3992,A105,'Services Ln 10'!$B$5:$B$3992,"Psychologist")+ SUMIF('Aides Ln 10'!$A$5:$A$1996,A105,'Aides Ln 10'!$V$5:$V$1996)</f>
        <v>0</v>
      </c>
      <c r="L105" s="12">
        <f>SUMIF('Contract Ed line 9'!$A$5:$A$1994,A105,'Contract Ed line 9'!$J$5:$J$1994)</f>
        <v>0</v>
      </c>
      <c r="M105" s="7">
        <f t="shared" si="1"/>
        <v>0</v>
      </c>
    </row>
    <row r="106" spans="2:13" x14ac:dyDescent="0.25">
      <c r="B106" s="7">
        <f>SUMIF('1 Spec Ed Teacher'!$A$5:$A$2003,A106,'1 Spec Ed Teacher'!$T$5:$T$2003)</f>
        <v>0</v>
      </c>
      <c r="C106" s="9"/>
      <c r="D106" s="7">
        <f>SUMIF(' Operations Ln 6'!$A$2:$A$1999,SSIDs!A106,' Operations Ln 6'!$B$2:$B$1999)</f>
        <v>0</v>
      </c>
      <c r="E106" s="7">
        <f>SUMIF('3 Instructional Supplies '!$A$5:$A$1996,SSIDs!A106,'3 Instructional Supplies '!$F$5:$F$1996)</f>
        <v>0</v>
      </c>
      <c r="F106" s="7">
        <f>SUMIF('4 Instructional Equipment'!$A$5:$A$1995,A106,'4 Instructional Equipment'!$F$5:$F$1995)</f>
        <v>0</v>
      </c>
      <c r="G106" s="12">
        <f>SUMIF('Transportation Ln 10'!$A$5:$A$1995,A106,'Transportation Ln 10'!$J$5:$J$1995)</f>
        <v>0</v>
      </c>
      <c r="H106" s="12">
        <f>SUMIFS('Services Ln 10'!$Y$5:$Y$3992,'Services Ln 10'!$A$5:$A$3992,A106,'Services Ln 10'!$B$5:$B$3992,"Physical Therapy")</f>
        <v>0</v>
      </c>
      <c r="I106" s="12">
        <f>SUMIFS('Services Ln 10'!$Y$5:$Y$3992,'Services Ln 10'!$A$5:$A$3992,A106,'Services Ln 10'!$B$5:$B$3992,"Occupational Therapy")</f>
        <v>0</v>
      </c>
      <c r="J106" s="12">
        <f>SUMIFS('Services Ln 10'!$Y$5:$Y$3992,'Services Ln 10'!$A$5:$A$3992,A106,'Services Ln 10'!$B$5:$B$3992,"Speech Services")</f>
        <v>0</v>
      </c>
      <c r="K106" s="103">
        <f>SUMIFS('Services Ln 10'!$Y$5:$Y$3992,'Services Ln 10'!$A$5:$A$3992,A106,'Services Ln 10'!$B$5:$B$3992,"Nurse Services")+SUMIFS('Services Ln 10'!$Y$5:$Y$3992,'Services Ln 10'!$A$5:$A$3992,A106,'Services Ln 10'!$B$5:$B$3992,"Audiology")+SUMIFS('Services Ln 10'!$Y$5:$Y$3992,'Services Ln 10'!$A$5:$A$3992,A106,'Services Ln 10'!$B$5:$B$3992,"Interpreter")+SUMIFS('Services Ln 10'!$Y$5:$Y$3992,'Services Ln 10'!$A$5:$A$3992,A106,'Services Ln 10'!$B$5:$B$3992,"Adaptive P.E.")+SUMIFS('Services Ln 10'!$Y$5:$Y$3992,'Services Ln 10'!$A$5:$A$3992,A106,'Services Ln 10'!$B$5:$B$3992,"Orientation and Mobility")+SUMIFS('Services Ln 10'!$Y$5:$Y$3992,'Services Ln 10'!$A$5:$A$3992,A106,'Services Ln 10'!$B$5:$B$3992,"Psychologist")+ SUMIF('Aides Ln 10'!$A$5:$A$1996,A106,'Aides Ln 10'!$V$5:$V$1996)</f>
        <v>0</v>
      </c>
      <c r="L106" s="12">
        <f>SUMIF('Contract Ed line 9'!$A$5:$A$1994,A106,'Contract Ed line 9'!$J$5:$J$1994)</f>
        <v>0</v>
      </c>
      <c r="M106" s="7">
        <f t="shared" si="1"/>
        <v>0</v>
      </c>
    </row>
    <row r="107" spans="2:13" x14ac:dyDescent="0.25">
      <c r="B107" s="7">
        <f>SUMIF('1 Spec Ed Teacher'!$A$5:$A$2003,A107,'1 Spec Ed Teacher'!$T$5:$T$2003)</f>
        <v>0</v>
      </c>
      <c r="C107" s="9"/>
      <c r="D107" s="7">
        <f>SUMIF(' Operations Ln 6'!$A$2:$A$1999,SSIDs!A107,' Operations Ln 6'!$B$2:$B$1999)</f>
        <v>0</v>
      </c>
      <c r="E107" s="7">
        <f>SUMIF('3 Instructional Supplies '!$A$5:$A$1996,SSIDs!A107,'3 Instructional Supplies '!$F$5:$F$1996)</f>
        <v>0</v>
      </c>
      <c r="F107" s="7">
        <f>SUMIF('4 Instructional Equipment'!$A$5:$A$1995,A107,'4 Instructional Equipment'!$F$5:$F$1995)</f>
        <v>0</v>
      </c>
      <c r="G107" s="12">
        <f>SUMIF('Transportation Ln 10'!$A$5:$A$1995,A107,'Transportation Ln 10'!$J$5:$J$1995)</f>
        <v>0</v>
      </c>
      <c r="H107" s="12">
        <f>SUMIFS('Services Ln 10'!$Y$5:$Y$3992,'Services Ln 10'!$A$5:$A$3992,A107,'Services Ln 10'!$B$5:$B$3992,"Physical Therapy")</f>
        <v>0</v>
      </c>
      <c r="I107" s="12">
        <f>SUMIFS('Services Ln 10'!$Y$5:$Y$3992,'Services Ln 10'!$A$5:$A$3992,A107,'Services Ln 10'!$B$5:$B$3992,"Occupational Therapy")</f>
        <v>0</v>
      </c>
      <c r="J107" s="12">
        <f>SUMIFS('Services Ln 10'!$Y$5:$Y$3992,'Services Ln 10'!$A$5:$A$3992,A107,'Services Ln 10'!$B$5:$B$3992,"Speech Services")</f>
        <v>0</v>
      </c>
      <c r="K107" s="103">
        <f>SUMIFS('Services Ln 10'!$Y$5:$Y$3992,'Services Ln 10'!$A$5:$A$3992,A107,'Services Ln 10'!$B$5:$B$3992,"Nurse Services")+SUMIFS('Services Ln 10'!$Y$5:$Y$3992,'Services Ln 10'!$A$5:$A$3992,A107,'Services Ln 10'!$B$5:$B$3992,"Audiology")+SUMIFS('Services Ln 10'!$Y$5:$Y$3992,'Services Ln 10'!$A$5:$A$3992,A107,'Services Ln 10'!$B$5:$B$3992,"Interpreter")+SUMIFS('Services Ln 10'!$Y$5:$Y$3992,'Services Ln 10'!$A$5:$A$3992,A107,'Services Ln 10'!$B$5:$B$3992,"Adaptive P.E.")+SUMIFS('Services Ln 10'!$Y$5:$Y$3992,'Services Ln 10'!$A$5:$A$3992,A107,'Services Ln 10'!$B$5:$B$3992,"Orientation and Mobility")+SUMIFS('Services Ln 10'!$Y$5:$Y$3992,'Services Ln 10'!$A$5:$A$3992,A107,'Services Ln 10'!$B$5:$B$3992,"Psychologist")+ SUMIF('Aides Ln 10'!$A$5:$A$1996,A107,'Aides Ln 10'!$V$5:$V$1996)</f>
        <v>0</v>
      </c>
      <c r="L107" s="12">
        <f>SUMIF('Contract Ed line 9'!$A$5:$A$1994,A107,'Contract Ed line 9'!$J$5:$J$1994)</f>
        <v>0</v>
      </c>
      <c r="M107" s="7">
        <f t="shared" si="1"/>
        <v>0</v>
      </c>
    </row>
    <row r="108" spans="2:13" x14ac:dyDescent="0.25">
      <c r="B108" s="7">
        <f>SUMIF('1 Spec Ed Teacher'!$A$5:$A$2003,A108,'1 Spec Ed Teacher'!$T$5:$T$2003)</f>
        <v>0</v>
      </c>
      <c r="C108" s="9"/>
      <c r="D108" s="7">
        <f>SUMIF(' Operations Ln 6'!$A$2:$A$1999,SSIDs!A108,' Operations Ln 6'!$B$2:$B$1999)</f>
        <v>0</v>
      </c>
      <c r="E108" s="7">
        <f>SUMIF('3 Instructional Supplies '!$A$5:$A$1996,SSIDs!A108,'3 Instructional Supplies '!$F$5:$F$1996)</f>
        <v>0</v>
      </c>
      <c r="F108" s="7">
        <f>SUMIF('4 Instructional Equipment'!$A$5:$A$1995,A108,'4 Instructional Equipment'!$F$5:$F$1995)</f>
        <v>0</v>
      </c>
      <c r="G108" s="12">
        <f>SUMIF('Transportation Ln 10'!$A$5:$A$1995,A108,'Transportation Ln 10'!$J$5:$J$1995)</f>
        <v>0</v>
      </c>
      <c r="H108" s="12">
        <f>SUMIFS('Services Ln 10'!$Y$5:$Y$3992,'Services Ln 10'!$A$5:$A$3992,A108,'Services Ln 10'!$B$5:$B$3992,"Physical Therapy")</f>
        <v>0</v>
      </c>
      <c r="I108" s="12">
        <f>SUMIFS('Services Ln 10'!$Y$5:$Y$3992,'Services Ln 10'!$A$5:$A$3992,A108,'Services Ln 10'!$B$5:$B$3992,"Occupational Therapy")</f>
        <v>0</v>
      </c>
      <c r="J108" s="12">
        <f>SUMIFS('Services Ln 10'!$Y$5:$Y$3992,'Services Ln 10'!$A$5:$A$3992,A108,'Services Ln 10'!$B$5:$B$3992,"Speech Services")</f>
        <v>0</v>
      </c>
      <c r="K108" s="103">
        <f>SUMIFS('Services Ln 10'!$Y$5:$Y$3992,'Services Ln 10'!$A$5:$A$3992,A108,'Services Ln 10'!$B$5:$B$3992,"Nurse Services")+SUMIFS('Services Ln 10'!$Y$5:$Y$3992,'Services Ln 10'!$A$5:$A$3992,A108,'Services Ln 10'!$B$5:$B$3992,"Audiology")+SUMIFS('Services Ln 10'!$Y$5:$Y$3992,'Services Ln 10'!$A$5:$A$3992,A108,'Services Ln 10'!$B$5:$B$3992,"Interpreter")+SUMIFS('Services Ln 10'!$Y$5:$Y$3992,'Services Ln 10'!$A$5:$A$3992,A108,'Services Ln 10'!$B$5:$B$3992,"Adaptive P.E.")+SUMIFS('Services Ln 10'!$Y$5:$Y$3992,'Services Ln 10'!$A$5:$A$3992,A108,'Services Ln 10'!$B$5:$B$3992,"Orientation and Mobility")+SUMIFS('Services Ln 10'!$Y$5:$Y$3992,'Services Ln 10'!$A$5:$A$3992,A108,'Services Ln 10'!$B$5:$B$3992,"Psychologist")+ SUMIF('Aides Ln 10'!$A$5:$A$1996,A108,'Aides Ln 10'!$V$5:$V$1996)</f>
        <v>0</v>
      </c>
      <c r="L108" s="12">
        <f>SUMIF('Contract Ed line 9'!$A$5:$A$1994,A108,'Contract Ed line 9'!$J$5:$J$1994)</f>
        <v>0</v>
      </c>
      <c r="M108" s="7">
        <f t="shared" si="1"/>
        <v>0</v>
      </c>
    </row>
    <row r="109" spans="2:13" x14ac:dyDescent="0.25">
      <c r="B109" s="7">
        <f>SUMIF('1 Spec Ed Teacher'!$A$5:$A$2003,A109,'1 Spec Ed Teacher'!$T$5:$T$2003)</f>
        <v>0</v>
      </c>
      <c r="C109" s="9"/>
      <c r="D109" s="7">
        <f>SUMIF(' Operations Ln 6'!$A$2:$A$1999,SSIDs!A109,' Operations Ln 6'!$B$2:$B$1999)</f>
        <v>0</v>
      </c>
      <c r="E109" s="7">
        <f>SUMIF('3 Instructional Supplies '!$A$5:$A$1996,SSIDs!A109,'3 Instructional Supplies '!$F$5:$F$1996)</f>
        <v>0</v>
      </c>
      <c r="F109" s="7">
        <f>SUMIF('4 Instructional Equipment'!$A$5:$A$1995,A109,'4 Instructional Equipment'!$F$5:$F$1995)</f>
        <v>0</v>
      </c>
      <c r="G109" s="12">
        <f>SUMIF('Transportation Ln 10'!$A$5:$A$1995,A109,'Transportation Ln 10'!$J$5:$J$1995)</f>
        <v>0</v>
      </c>
      <c r="H109" s="12">
        <f>SUMIFS('Services Ln 10'!$Y$5:$Y$3992,'Services Ln 10'!$A$5:$A$3992,A109,'Services Ln 10'!$B$5:$B$3992,"Physical Therapy")</f>
        <v>0</v>
      </c>
      <c r="I109" s="12">
        <f>SUMIFS('Services Ln 10'!$Y$5:$Y$3992,'Services Ln 10'!$A$5:$A$3992,A109,'Services Ln 10'!$B$5:$B$3992,"Occupational Therapy")</f>
        <v>0</v>
      </c>
      <c r="J109" s="12">
        <f>SUMIFS('Services Ln 10'!$Y$5:$Y$3992,'Services Ln 10'!$A$5:$A$3992,A109,'Services Ln 10'!$B$5:$B$3992,"Speech Services")</f>
        <v>0</v>
      </c>
      <c r="K109" s="103">
        <f>SUMIFS('Services Ln 10'!$Y$5:$Y$3992,'Services Ln 10'!$A$5:$A$3992,A109,'Services Ln 10'!$B$5:$B$3992,"Nurse Services")+SUMIFS('Services Ln 10'!$Y$5:$Y$3992,'Services Ln 10'!$A$5:$A$3992,A109,'Services Ln 10'!$B$5:$B$3992,"Audiology")+SUMIFS('Services Ln 10'!$Y$5:$Y$3992,'Services Ln 10'!$A$5:$A$3992,A109,'Services Ln 10'!$B$5:$B$3992,"Interpreter")+SUMIFS('Services Ln 10'!$Y$5:$Y$3992,'Services Ln 10'!$A$5:$A$3992,A109,'Services Ln 10'!$B$5:$B$3992,"Adaptive P.E.")+SUMIFS('Services Ln 10'!$Y$5:$Y$3992,'Services Ln 10'!$A$5:$A$3992,A109,'Services Ln 10'!$B$5:$B$3992,"Orientation and Mobility")+SUMIFS('Services Ln 10'!$Y$5:$Y$3992,'Services Ln 10'!$A$5:$A$3992,A109,'Services Ln 10'!$B$5:$B$3992,"Psychologist")+ SUMIF('Aides Ln 10'!$A$5:$A$1996,A109,'Aides Ln 10'!$V$5:$V$1996)</f>
        <v>0</v>
      </c>
      <c r="L109" s="12">
        <f>SUMIF('Contract Ed line 9'!$A$5:$A$1994,A109,'Contract Ed line 9'!$J$5:$J$1994)</f>
        <v>0</v>
      </c>
      <c r="M109" s="7">
        <f t="shared" si="1"/>
        <v>0</v>
      </c>
    </row>
    <row r="110" spans="2:13" x14ac:dyDescent="0.25">
      <c r="B110" s="7">
        <f>SUMIF('1 Spec Ed Teacher'!$A$5:$A$2003,A110,'1 Spec Ed Teacher'!$T$5:$T$2003)</f>
        <v>0</v>
      </c>
      <c r="C110" s="9"/>
      <c r="D110" s="7">
        <f>SUMIF(' Operations Ln 6'!$A$2:$A$1999,SSIDs!A110,' Operations Ln 6'!$B$2:$B$1999)</f>
        <v>0</v>
      </c>
      <c r="E110" s="7">
        <f>SUMIF('3 Instructional Supplies '!$A$5:$A$1996,SSIDs!A110,'3 Instructional Supplies '!$F$5:$F$1996)</f>
        <v>0</v>
      </c>
      <c r="F110" s="7">
        <f>SUMIF('4 Instructional Equipment'!$A$5:$A$1995,A110,'4 Instructional Equipment'!$F$5:$F$1995)</f>
        <v>0</v>
      </c>
      <c r="G110" s="12">
        <f>SUMIF('Transportation Ln 10'!$A$5:$A$1995,A110,'Transportation Ln 10'!$J$5:$J$1995)</f>
        <v>0</v>
      </c>
      <c r="H110" s="12">
        <f>SUMIFS('Services Ln 10'!$Y$5:$Y$3992,'Services Ln 10'!$A$5:$A$3992,A110,'Services Ln 10'!$B$5:$B$3992,"Physical Therapy")</f>
        <v>0</v>
      </c>
      <c r="I110" s="12">
        <f>SUMIFS('Services Ln 10'!$Y$5:$Y$3992,'Services Ln 10'!$A$5:$A$3992,A110,'Services Ln 10'!$B$5:$B$3992,"Occupational Therapy")</f>
        <v>0</v>
      </c>
      <c r="J110" s="12">
        <f>SUMIFS('Services Ln 10'!$Y$5:$Y$3992,'Services Ln 10'!$A$5:$A$3992,A110,'Services Ln 10'!$B$5:$B$3992,"Speech Services")</f>
        <v>0</v>
      </c>
      <c r="K110" s="103">
        <f>SUMIFS('Services Ln 10'!$Y$5:$Y$3992,'Services Ln 10'!$A$5:$A$3992,A110,'Services Ln 10'!$B$5:$B$3992,"Nurse Services")+SUMIFS('Services Ln 10'!$Y$5:$Y$3992,'Services Ln 10'!$A$5:$A$3992,A110,'Services Ln 10'!$B$5:$B$3992,"Audiology")+SUMIFS('Services Ln 10'!$Y$5:$Y$3992,'Services Ln 10'!$A$5:$A$3992,A110,'Services Ln 10'!$B$5:$B$3992,"Interpreter")+SUMIFS('Services Ln 10'!$Y$5:$Y$3992,'Services Ln 10'!$A$5:$A$3992,A110,'Services Ln 10'!$B$5:$B$3992,"Adaptive P.E.")+SUMIFS('Services Ln 10'!$Y$5:$Y$3992,'Services Ln 10'!$A$5:$A$3992,A110,'Services Ln 10'!$B$5:$B$3992,"Orientation and Mobility")+SUMIFS('Services Ln 10'!$Y$5:$Y$3992,'Services Ln 10'!$A$5:$A$3992,A110,'Services Ln 10'!$B$5:$B$3992,"Psychologist")+ SUMIF('Aides Ln 10'!$A$5:$A$1996,A110,'Aides Ln 10'!$V$5:$V$1996)</f>
        <v>0</v>
      </c>
      <c r="L110" s="12">
        <f>SUMIF('Contract Ed line 9'!$A$5:$A$1994,A110,'Contract Ed line 9'!$J$5:$J$1994)</f>
        <v>0</v>
      </c>
      <c r="M110" s="7">
        <f t="shared" si="1"/>
        <v>0</v>
      </c>
    </row>
    <row r="111" spans="2:13" x14ac:dyDescent="0.25">
      <c r="B111" s="7">
        <f>SUMIF('1 Spec Ed Teacher'!$A$5:$A$2003,A111,'1 Spec Ed Teacher'!$T$5:$T$2003)</f>
        <v>0</v>
      </c>
      <c r="C111" s="9"/>
      <c r="D111" s="7">
        <f>SUMIF(' Operations Ln 6'!$A$2:$A$1999,SSIDs!A111,' Operations Ln 6'!$B$2:$B$1999)</f>
        <v>0</v>
      </c>
      <c r="E111" s="7">
        <f>SUMIF('3 Instructional Supplies '!$A$5:$A$1996,SSIDs!A111,'3 Instructional Supplies '!$F$5:$F$1996)</f>
        <v>0</v>
      </c>
      <c r="F111" s="7">
        <f>SUMIF('4 Instructional Equipment'!$A$5:$A$1995,A111,'4 Instructional Equipment'!$F$5:$F$1995)</f>
        <v>0</v>
      </c>
      <c r="G111" s="12">
        <f>SUMIF('Transportation Ln 10'!$A$5:$A$1995,A111,'Transportation Ln 10'!$J$5:$J$1995)</f>
        <v>0</v>
      </c>
      <c r="H111" s="12">
        <f>SUMIFS('Services Ln 10'!$Y$5:$Y$3992,'Services Ln 10'!$A$5:$A$3992,A111,'Services Ln 10'!$B$5:$B$3992,"Physical Therapy")</f>
        <v>0</v>
      </c>
      <c r="I111" s="12">
        <f>SUMIFS('Services Ln 10'!$Y$5:$Y$3992,'Services Ln 10'!$A$5:$A$3992,A111,'Services Ln 10'!$B$5:$B$3992,"Occupational Therapy")</f>
        <v>0</v>
      </c>
      <c r="J111" s="12">
        <f>SUMIFS('Services Ln 10'!$Y$5:$Y$3992,'Services Ln 10'!$A$5:$A$3992,A111,'Services Ln 10'!$B$5:$B$3992,"Speech Services")</f>
        <v>0</v>
      </c>
      <c r="K111" s="103">
        <f>SUMIFS('Services Ln 10'!$Y$5:$Y$3992,'Services Ln 10'!$A$5:$A$3992,A111,'Services Ln 10'!$B$5:$B$3992,"Nurse Services")+SUMIFS('Services Ln 10'!$Y$5:$Y$3992,'Services Ln 10'!$A$5:$A$3992,A111,'Services Ln 10'!$B$5:$B$3992,"Audiology")+SUMIFS('Services Ln 10'!$Y$5:$Y$3992,'Services Ln 10'!$A$5:$A$3992,A111,'Services Ln 10'!$B$5:$B$3992,"Interpreter")+SUMIFS('Services Ln 10'!$Y$5:$Y$3992,'Services Ln 10'!$A$5:$A$3992,A111,'Services Ln 10'!$B$5:$B$3992,"Adaptive P.E.")+SUMIFS('Services Ln 10'!$Y$5:$Y$3992,'Services Ln 10'!$A$5:$A$3992,A111,'Services Ln 10'!$B$5:$B$3992,"Orientation and Mobility")+SUMIFS('Services Ln 10'!$Y$5:$Y$3992,'Services Ln 10'!$A$5:$A$3992,A111,'Services Ln 10'!$B$5:$B$3992,"Psychologist")+ SUMIF('Aides Ln 10'!$A$5:$A$1996,A111,'Aides Ln 10'!$V$5:$V$1996)</f>
        <v>0</v>
      </c>
      <c r="L111" s="12">
        <f>SUMIF('Contract Ed line 9'!$A$5:$A$1994,A111,'Contract Ed line 9'!$J$5:$J$1994)</f>
        <v>0</v>
      </c>
      <c r="M111" s="7">
        <f t="shared" si="1"/>
        <v>0</v>
      </c>
    </row>
    <row r="112" spans="2:13" x14ac:dyDescent="0.25">
      <c r="B112" s="7">
        <f>SUMIF('1 Spec Ed Teacher'!$A$5:$A$2003,A112,'1 Spec Ed Teacher'!$T$5:$T$2003)</f>
        <v>0</v>
      </c>
      <c r="C112" s="9"/>
      <c r="D112" s="7">
        <f>SUMIF(' Operations Ln 6'!$A$2:$A$1999,SSIDs!A112,' Operations Ln 6'!$B$2:$B$1999)</f>
        <v>0</v>
      </c>
      <c r="E112" s="7">
        <f>SUMIF('3 Instructional Supplies '!$A$5:$A$1996,SSIDs!A112,'3 Instructional Supplies '!$F$5:$F$1996)</f>
        <v>0</v>
      </c>
      <c r="F112" s="7">
        <f>SUMIF('4 Instructional Equipment'!$A$5:$A$1995,A112,'4 Instructional Equipment'!$F$5:$F$1995)</f>
        <v>0</v>
      </c>
      <c r="G112" s="12">
        <f>SUMIF('Transportation Ln 10'!$A$5:$A$1995,A112,'Transportation Ln 10'!$J$5:$J$1995)</f>
        <v>0</v>
      </c>
      <c r="H112" s="12">
        <f>SUMIFS('Services Ln 10'!$Y$5:$Y$3992,'Services Ln 10'!$A$5:$A$3992,A112,'Services Ln 10'!$B$5:$B$3992,"Physical Therapy")</f>
        <v>0</v>
      </c>
      <c r="I112" s="12">
        <f>SUMIFS('Services Ln 10'!$Y$5:$Y$3992,'Services Ln 10'!$A$5:$A$3992,A112,'Services Ln 10'!$B$5:$B$3992,"Occupational Therapy")</f>
        <v>0</v>
      </c>
      <c r="J112" s="12">
        <f>SUMIFS('Services Ln 10'!$Y$5:$Y$3992,'Services Ln 10'!$A$5:$A$3992,A112,'Services Ln 10'!$B$5:$B$3992,"Speech Services")</f>
        <v>0</v>
      </c>
      <c r="K112" s="103">
        <f>SUMIFS('Services Ln 10'!$Y$5:$Y$3992,'Services Ln 10'!$A$5:$A$3992,A112,'Services Ln 10'!$B$5:$B$3992,"Nurse Services")+SUMIFS('Services Ln 10'!$Y$5:$Y$3992,'Services Ln 10'!$A$5:$A$3992,A112,'Services Ln 10'!$B$5:$B$3992,"Audiology")+SUMIFS('Services Ln 10'!$Y$5:$Y$3992,'Services Ln 10'!$A$5:$A$3992,A112,'Services Ln 10'!$B$5:$B$3992,"Interpreter")+SUMIFS('Services Ln 10'!$Y$5:$Y$3992,'Services Ln 10'!$A$5:$A$3992,A112,'Services Ln 10'!$B$5:$B$3992,"Adaptive P.E.")+SUMIFS('Services Ln 10'!$Y$5:$Y$3992,'Services Ln 10'!$A$5:$A$3992,A112,'Services Ln 10'!$B$5:$B$3992,"Orientation and Mobility")+SUMIFS('Services Ln 10'!$Y$5:$Y$3992,'Services Ln 10'!$A$5:$A$3992,A112,'Services Ln 10'!$B$5:$B$3992,"Psychologist")+ SUMIF('Aides Ln 10'!$A$5:$A$1996,A112,'Aides Ln 10'!$V$5:$V$1996)</f>
        <v>0</v>
      </c>
      <c r="L112" s="12">
        <f>SUMIF('Contract Ed line 9'!$A$5:$A$1994,A112,'Contract Ed line 9'!$J$5:$J$1994)</f>
        <v>0</v>
      </c>
      <c r="M112" s="7">
        <f t="shared" si="1"/>
        <v>0</v>
      </c>
    </row>
    <row r="113" spans="2:13" x14ac:dyDescent="0.25">
      <c r="B113" s="7">
        <f>SUMIF('1 Spec Ed Teacher'!$A$5:$A$2003,A113,'1 Spec Ed Teacher'!$T$5:$T$2003)</f>
        <v>0</v>
      </c>
      <c r="C113" s="9"/>
      <c r="D113" s="7">
        <f>SUMIF(' Operations Ln 6'!$A$2:$A$1999,SSIDs!A113,' Operations Ln 6'!$B$2:$B$1999)</f>
        <v>0</v>
      </c>
      <c r="E113" s="7">
        <f>SUMIF('3 Instructional Supplies '!$A$5:$A$1996,SSIDs!A113,'3 Instructional Supplies '!$F$5:$F$1996)</f>
        <v>0</v>
      </c>
      <c r="F113" s="7">
        <f>SUMIF('4 Instructional Equipment'!$A$5:$A$1995,A113,'4 Instructional Equipment'!$F$5:$F$1995)</f>
        <v>0</v>
      </c>
      <c r="G113" s="12">
        <f>SUMIF('Transportation Ln 10'!$A$5:$A$1995,A113,'Transportation Ln 10'!$J$5:$J$1995)</f>
        <v>0</v>
      </c>
      <c r="H113" s="12">
        <f>SUMIFS('Services Ln 10'!$Y$5:$Y$3992,'Services Ln 10'!$A$5:$A$3992,A113,'Services Ln 10'!$B$5:$B$3992,"Physical Therapy")</f>
        <v>0</v>
      </c>
      <c r="I113" s="12">
        <f>SUMIFS('Services Ln 10'!$Y$5:$Y$3992,'Services Ln 10'!$A$5:$A$3992,A113,'Services Ln 10'!$B$5:$B$3992,"Occupational Therapy")</f>
        <v>0</v>
      </c>
      <c r="J113" s="12">
        <f>SUMIFS('Services Ln 10'!$Y$5:$Y$3992,'Services Ln 10'!$A$5:$A$3992,A113,'Services Ln 10'!$B$5:$B$3992,"Speech Services")</f>
        <v>0</v>
      </c>
      <c r="K113" s="103">
        <f>SUMIFS('Services Ln 10'!$Y$5:$Y$3992,'Services Ln 10'!$A$5:$A$3992,A113,'Services Ln 10'!$B$5:$B$3992,"Nurse Services")+SUMIFS('Services Ln 10'!$Y$5:$Y$3992,'Services Ln 10'!$A$5:$A$3992,A113,'Services Ln 10'!$B$5:$B$3992,"Audiology")+SUMIFS('Services Ln 10'!$Y$5:$Y$3992,'Services Ln 10'!$A$5:$A$3992,A113,'Services Ln 10'!$B$5:$B$3992,"Interpreter")+SUMIFS('Services Ln 10'!$Y$5:$Y$3992,'Services Ln 10'!$A$5:$A$3992,A113,'Services Ln 10'!$B$5:$B$3992,"Adaptive P.E.")+SUMIFS('Services Ln 10'!$Y$5:$Y$3992,'Services Ln 10'!$A$5:$A$3992,A113,'Services Ln 10'!$B$5:$B$3992,"Orientation and Mobility")+SUMIFS('Services Ln 10'!$Y$5:$Y$3992,'Services Ln 10'!$A$5:$A$3992,A113,'Services Ln 10'!$B$5:$B$3992,"Psychologist")+ SUMIF('Aides Ln 10'!$A$5:$A$1996,A113,'Aides Ln 10'!$V$5:$V$1996)</f>
        <v>0</v>
      </c>
      <c r="L113" s="12">
        <f>SUMIF('Contract Ed line 9'!$A$5:$A$1994,A113,'Contract Ed line 9'!$J$5:$J$1994)</f>
        <v>0</v>
      </c>
      <c r="M113" s="7">
        <f t="shared" si="1"/>
        <v>0</v>
      </c>
    </row>
    <row r="114" spans="2:13" x14ac:dyDescent="0.25">
      <c r="B114" s="7">
        <f>SUMIF('1 Spec Ed Teacher'!$A$5:$A$2003,A114,'1 Spec Ed Teacher'!$T$5:$T$2003)</f>
        <v>0</v>
      </c>
      <c r="C114" s="9"/>
      <c r="D114" s="7">
        <f>SUMIF(' Operations Ln 6'!$A$2:$A$1999,SSIDs!A114,' Operations Ln 6'!$B$2:$B$1999)</f>
        <v>0</v>
      </c>
      <c r="E114" s="7">
        <f>SUMIF('3 Instructional Supplies '!$A$5:$A$1996,SSIDs!A114,'3 Instructional Supplies '!$F$5:$F$1996)</f>
        <v>0</v>
      </c>
      <c r="F114" s="7">
        <f>SUMIF('4 Instructional Equipment'!$A$5:$A$1995,A114,'4 Instructional Equipment'!$F$5:$F$1995)</f>
        <v>0</v>
      </c>
      <c r="G114" s="12">
        <f>SUMIF('Transportation Ln 10'!$A$5:$A$1995,A114,'Transportation Ln 10'!$J$5:$J$1995)</f>
        <v>0</v>
      </c>
      <c r="H114" s="12">
        <f>SUMIFS('Services Ln 10'!$Y$5:$Y$3992,'Services Ln 10'!$A$5:$A$3992,A114,'Services Ln 10'!$B$5:$B$3992,"Physical Therapy")</f>
        <v>0</v>
      </c>
      <c r="I114" s="12">
        <f>SUMIFS('Services Ln 10'!$Y$5:$Y$3992,'Services Ln 10'!$A$5:$A$3992,A114,'Services Ln 10'!$B$5:$B$3992,"Occupational Therapy")</f>
        <v>0</v>
      </c>
      <c r="J114" s="12">
        <f>SUMIFS('Services Ln 10'!$Y$5:$Y$3992,'Services Ln 10'!$A$5:$A$3992,A114,'Services Ln 10'!$B$5:$B$3992,"Speech Services")</f>
        <v>0</v>
      </c>
      <c r="K114" s="103">
        <f>SUMIFS('Services Ln 10'!$Y$5:$Y$3992,'Services Ln 10'!$A$5:$A$3992,A114,'Services Ln 10'!$B$5:$B$3992,"Nurse Services")+SUMIFS('Services Ln 10'!$Y$5:$Y$3992,'Services Ln 10'!$A$5:$A$3992,A114,'Services Ln 10'!$B$5:$B$3992,"Audiology")+SUMIFS('Services Ln 10'!$Y$5:$Y$3992,'Services Ln 10'!$A$5:$A$3992,A114,'Services Ln 10'!$B$5:$B$3992,"Interpreter")+SUMIFS('Services Ln 10'!$Y$5:$Y$3992,'Services Ln 10'!$A$5:$A$3992,A114,'Services Ln 10'!$B$5:$B$3992,"Adaptive P.E.")+SUMIFS('Services Ln 10'!$Y$5:$Y$3992,'Services Ln 10'!$A$5:$A$3992,A114,'Services Ln 10'!$B$5:$B$3992,"Orientation and Mobility")+SUMIFS('Services Ln 10'!$Y$5:$Y$3992,'Services Ln 10'!$A$5:$A$3992,A114,'Services Ln 10'!$B$5:$B$3992,"Psychologist")+ SUMIF('Aides Ln 10'!$A$5:$A$1996,A114,'Aides Ln 10'!$V$5:$V$1996)</f>
        <v>0</v>
      </c>
      <c r="L114" s="12">
        <f>SUMIF('Contract Ed line 9'!$A$5:$A$1994,A114,'Contract Ed line 9'!$J$5:$J$1994)</f>
        <v>0</v>
      </c>
      <c r="M114" s="7">
        <f t="shared" si="1"/>
        <v>0</v>
      </c>
    </row>
    <row r="115" spans="2:13" x14ac:dyDescent="0.25">
      <c r="B115" s="7">
        <f>SUMIF('1 Spec Ed Teacher'!$A$5:$A$2003,A115,'1 Spec Ed Teacher'!$T$5:$T$2003)</f>
        <v>0</v>
      </c>
      <c r="C115" s="9"/>
      <c r="D115" s="7">
        <f>SUMIF(' Operations Ln 6'!$A$2:$A$1999,SSIDs!A115,' Operations Ln 6'!$B$2:$B$1999)</f>
        <v>0</v>
      </c>
      <c r="E115" s="7">
        <f>SUMIF('3 Instructional Supplies '!$A$5:$A$1996,SSIDs!A115,'3 Instructional Supplies '!$F$5:$F$1996)</f>
        <v>0</v>
      </c>
      <c r="F115" s="7">
        <f>SUMIF('4 Instructional Equipment'!$A$5:$A$1995,A115,'4 Instructional Equipment'!$F$5:$F$1995)</f>
        <v>0</v>
      </c>
      <c r="G115" s="12">
        <f>SUMIF('Transportation Ln 10'!$A$5:$A$1995,A115,'Transportation Ln 10'!$J$5:$J$1995)</f>
        <v>0</v>
      </c>
      <c r="H115" s="12">
        <f>SUMIFS('Services Ln 10'!$Y$5:$Y$3992,'Services Ln 10'!$A$5:$A$3992,A115,'Services Ln 10'!$B$5:$B$3992,"Physical Therapy")</f>
        <v>0</v>
      </c>
      <c r="I115" s="12">
        <f>SUMIFS('Services Ln 10'!$Y$5:$Y$3992,'Services Ln 10'!$A$5:$A$3992,A115,'Services Ln 10'!$B$5:$B$3992,"Occupational Therapy")</f>
        <v>0</v>
      </c>
      <c r="J115" s="12">
        <f>SUMIFS('Services Ln 10'!$Y$5:$Y$3992,'Services Ln 10'!$A$5:$A$3992,A115,'Services Ln 10'!$B$5:$B$3992,"Speech Services")</f>
        <v>0</v>
      </c>
      <c r="K115" s="103">
        <f>SUMIFS('Services Ln 10'!$Y$5:$Y$3992,'Services Ln 10'!$A$5:$A$3992,A115,'Services Ln 10'!$B$5:$B$3992,"Nurse Services")+SUMIFS('Services Ln 10'!$Y$5:$Y$3992,'Services Ln 10'!$A$5:$A$3992,A115,'Services Ln 10'!$B$5:$B$3992,"Audiology")+SUMIFS('Services Ln 10'!$Y$5:$Y$3992,'Services Ln 10'!$A$5:$A$3992,A115,'Services Ln 10'!$B$5:$B$3992,"Interpreter")+SUMIFS('Services Ln 10'!$Y$5:$Y$3992,'Services Ln 10'!$A$5:$A$3992,A115,'Services Ln 10'!$B$5:$B$3992,"Adaptive P.E.")+SUMIFS('Services Ln 10'!$Y$5:$Y$3992,'Services Ln 10'!$A$5:$A$3992,A115,'Services Ln 10'!$B$5:$B$3992,"Orientation and Mobility")+SUMIFS('Services Ln 10'!$Y$5:$Y$3992,'Services Ln 10'!$A$5:$A$3992,A115,'Services Ln 10'!$B$5:$B$3992,"Psychologist")+ SUMIF('Aides Ln 10'!$A$5:$A$1996,A115,'Aides Ln 10'!$V$5:$V$1996)</f>
        <v>0</v>
      </c>
      <c r="L115" s="12">
        <f>SUMIF('Contract Ed line 9'!$A$5:$A$1994,A115,'Contract Ed line 9'!$J$5:$J$1994)</f>
        <v>0</v>
      </c>
      <c r="M115" s="7">
        <f t="shared" si="1"/>
        <v>0</v>
      </c>
    </row>
    <row r="116" spans="2:13" x14ac:dyDescent="0.25">
      <c r="B116" s="7">
        <f>SUMIF('1 Spec Ed Teacher'!$A$5:$A$2003,A116,'1 Spec Ed Teacher'!$T$5:$T$2003)</f>
        <v>0</v>
      </c>
      <c r="C116" s="9"/>
      <c r="D116" s="7">
        <f>SUMIF(' Operations Ln 6'!$A$2:$A$1999,SSIDs!A116,' Operations Ln 6'!$B$2:$B$1999)</f>
        <v>0</v>
      </c>
      <c r="E116" s="7">
        <f>SUMIF('3 Instructional Supplies '!$A$5:$A$1996,SSIDs!A116,'3 Instructional Supplies '!$F$5:$F$1996)</f>
        <v>0</v>
      </c>
      <c r="F116" s="7">
        <f>SUMIF('4 Instructional Equipment'!$A$5:$A$1995,A116,'4 Instructional Equipment'!$F$5:$F$1995)</f>
        <v>0</v>
      </c>
      <c r="G116" s="12">
        <f>SUMIF('Transportation Ln 10'!$A$5:$A$1995,A116,'Transportation Ln 10'!$J$5:$J$1995)</f>
        <v>0</v>
      </c>
      <c r="H116" s="12">
        <f>SUMIFS('Services Ln 10'!$Y$5:$Y$3992,'Services Ln 10'!$A$5:$A$3992,A116,'Services Ln 10'!$B$5:$B$3992,"Physical Therapy")</f>
        <v>0</v>
      </c>
      <c r="I116" s="12">
        <f>SUMIFS('Services Ln 10'!$Y$5:$Y$3992,'Services Ln 10'!$A$5:$A$3992,A116,'Services Ln 10'!$B$5:$B$3992,"Occupational Therapy")</f>
        <v>0</v>
      </c>
      <c r="J116" s="12">
        <f>SUMIFS('Services Ln 10'!$Y$5:$Y$3992,'Services Ln 10'!$A$5:$A$3992,A116,'Services Ln 10'!$B$5:$B$3992,"Speech Services")</f>
        <v>0</v>
      </c>
      <c r="K116" s="103">
        <f>SUMIFS('Services Ln 10'!$Y$5:$Y$3992,'Services Ln 10'!$A$5:$A$3992,A116,'Services Ln 10'!$B$5:$B$3992,"Nurse Services")+SUMIFS('Services Ln 10'!$Y$5:$Y$3992,'Services Ln 10'!$A$5:$A$3992,A116,'Services Ln 10'!$B$5:$B$3992,"Audiology")+SUMIFS('Services Ln 10'!$Y$5:$Y$3992,'Services Ln 10'!$A$5:$A$3992,A116,'Services Ln 10'!$B$5:$B$3992,"Interpreter")+SUMIFS('Services Ln 10'!$Y$5:$Y$3992,'Services Ln 10'!$A$5:$A$3992,A116,'Services Ln 10'!$B$5:$B$3992,"Adaptive P.E.")+SUMIFS('Services Ln 10'!$Y$5:$Y$3992,'Services Ln 10'!$A$5:$A$3992,A116,'Services Ln 10'!$B$5:$B$3992,"Orientation and Mobility")+SUMIFS('Services Ln 10'!$Y$5:$Y$3992,'Services Ln 10'!$A$5:$A$3992,A116,'Services Ln 10'!$B$5:$B$3992,"Psychologist")+ SUMIF('Aides Ln 10'!$A$5:$A$1996,A116,'Aides Ln 10'!$V$5:$V$1996)</f>
        <v>0</v>
      </c>
      <c r="L116" s="12">
        <f>SUMIF('Contract Ed line 9'!$A$5:$A$1994,A116,'Contract Ed line 9'!$J$5:$J$1994)</f>
        <v>0</v>
      </c>
      <c r="M116" s="7">
        <f t="shared" si="1"/>
        <v>0</v>
      </c>
    </row>
    <row r="117" spans="2:13" x14ac:dyDescent="0.25">
      <c r="B117" s="7">
        <f>SUMIF('1 Spec Ed Teacher'!$A$5:$A$2003,A117,'1 Spec Ed Teacher'!$T$5:$T$2003)</f>
        <v>0</v>
      </c>
      <c r="C117" s="9"/>
      <c r="D117" s="7">
        <f>SUMIF(' Operations Ln 6'!$A$2:$A$1999,SSIDs!A117,' Operations Ln 6'!$B$2:$B$1999)</f>
        <v>0</v>
      </c>
      <c r="E117" s="7">
        <f>SUMIF('3 Instructional Supplies '!$A$5:$A$1996,SSIDs!A117,'3 Instructional Supplies '!$F$5:$F$1996)</f>
        <v>0</v>
      </c>
      <c r="F117" s="7">
        <f>SUMIF('4 Instructional Equipment'!$A$5:$A$1995,A117,'4 Instructional Equipment'!$F$5:$F$1995)</f>
        <v>0</v>
      </c>
      <c r="G117" s="12">
        <f>SUMIF('Transportation Ln 10'!$A$5:$A$1995,A117,'Transportation Ln 10'!$J$5:$J$1995)</f>
        <v>0</v>
      </c>
      <c r="H117" s="12">
        <f>SUMIFS('Services Ln 10'!$Y$5:$Y$3992,'Services Ln 10'!$A$5:$A$3992,A117,'Services Ln 10'!$B$5:$B$3992,"Physical Therapy")</f>
        <v>0</v>
      </c>
      <c r="I117" s="12">
        <f>SUMIFS('Services Ln 10'!$Y$5:$Y$3992,'Services Ln 10'!$A$5:$A$3992,A117,'Services Ln 10'!$B$5:$B$3992,"Occupational Therapy")</f>
        <v>0</v>
      </c>
      <c r="J117" s="12">
        <f>SUMIFS('Services Ln 10'!$Y$5:$Y$3992,'Services Ln 10'!$A$5:$A$3992,A117,'Services Ln 10'!$B$5:$B$3992,"Speech Services")</f>
        <v>0</v>
      </c>
      <c r="K117" s="103">
        <f>SUMIFS('Services Ln 10'!$Y$5:$Y$3992,'Services Ln 10'!$A$5:$A$3992,A117,'Services Ln 10'!$B$5:$B$3992,"Nurse Services")+SUMIFS('Services Ln 10'!$Y$5:$Y$3992,'Services Ln 10'!$A$5:$A$3992,A117,'Services Ln 10'!$B$5:$B$3992,"Audiology")+SUMIFS('Services Ln 10'!$Y$5:$Y$3992,'Services Ln 10'!$A$5:$A$3992,A117,'Services Ln 10'!$B$5:$B$3992,"Interpreter")+SUMIFS('Services Ln 10'!$Y$5:$Y$3992,'Services Ln 10'!$A$5:$A$3992,A117,'Services Ln 10'!$B$5:$B$3992,"Adaptive P.E.")+SUMIFS('Services Ln 10'!$Y$5:$Y$3992,'Services Ln 10'!$A$5:$A$3992,A117,'Services Ln 10'!$B$5:$B$3992,"Orientation and Mobility")+SUMIFS('Services Ln 10'!$Y$5:$Y$3992,'Services Ln 10'!$A$5:$A$3992,A117,'Services Ln 10'!$B$5:$B$3992,"Psychologist")+ SUMIF('Aides Ln 10'!$A$5:$A$1996,A117,'Aides Ln 10'!$V$5:$V$1996)</f>
        <v>0</v>
      </c>
      <c r="L117" s="12">
        <f>SUMIF('Contract Ed line 9'!$A$5:$A$1994,A117,'Contract Ed line 9'!$J$5:$J$1994)</f>
        <v>0</v>
      </c>
      <c r="M117" s="7">
        <f t="shared" si="1"/>
        <v>0</v>
      </c>
    </row>
    <row r="118" spans="2:13" x14ac:dyDescent="0.25">
      <c r="B118" s="7">
        <f>SUMIF('1 Spec Ed Teacher'!$A$5:$A$2003,A118,'1 Spec Ed Teacher'!$T$5:$T$2003)</f>
        <v>0</v>
      </c>
      <c r="C118" s="9"/>
      <c r="D118" s="7">
        <f>SUMIF(' Operations Ln 6'!$A$2:$A$1999,SSIDs!A118,' Operations Ln 6'!$B$2:$B$1999)</f>
        <v>0</v>
      </c>
      <c r="E118" s="7">
        <f>SUMIF('3 Instructional Supplies '!$A$5:$A$1996,SSIDs!A118,'3 Instructional Supplies '!$F$5:$F$1996)</f>
        <v>0</v>
      </c>
      <c r="F118" s="7">
        <f>SUMIF('4 Instructional Equipment'!$A$5:$A$1995,A118,'4 Instructional Equipment'!$F$5:$F$1995)</f>
        <v>0</v>
      </c>
      <c r="G118" s="12">
        <f>SUMIF('Transportation Ln 10'!$A$5:$A$1995,A118,'Transportation Ln 10'!$J$5:$J$1995)</f>
        <v>0</v>
      </c>
      <c r="H118" s="12">
        <f>SUMIFS('Services Ln 10'!$Y$5:$Y$3992,'Services Ln 10'!$A$5:$A$3992,A118,'Services Ln 10'!$B$5:$B$3992,"Physical Therapy")</f>
        <v>0</v>
      </c>
      <c r="I118" s="12">
        <f>SUMIFS('Services Ln 10'!$Y$5:$Y$3992,'Services Ln 10'!$A$5:$A$3992,A118,'Services Ln 10'!$B$5:$B$3992,"Occupational Therapy")</f>
        <v>0</v>
      </c>
      <c r="J118" s="12">
        <f>SUMIFS('Services Ln 10'!$Y$5:$Y$3992,'Services Ln 10'!$A$5:$A$3992,A118,'Services Ln 10'!$B$5:$B$3992,"Speech Services")</f>
        <v>0</v>
      </c>
      <c r="K118" s="103">
        <f>SUMIFS('Services Ln 10'!$Y$5:$Y$3992,'Services Ln 10'!$A$5:$A$3992,A118,'Services Ln 10'!$B$5:$B$3992,"Nurse Services")+SUMIFS('Services Ln 10'!$Y$5:$Y$3992,'Services Ln 10'!$A$5:$A$3992,A118,'Services Ln 10'!$B$5:$B$3992,"Audiology")+SUMIFS('Services Ln 10'!$Y$5:$Y$3992,'Services Ln 10'!$A$5:$A$3992,A118,'Services Ln 10'!$B$5:$B$3992,"Interpreter")+SUMIFS('Services Ln 10'!$Y$5:$Y$3992,'Services Ln 10'!$A$5:$A$3992,A118,'Services Ln 10'!$B$5:$B$3992,"Adaptive P.E.")+SUMIFS('Services Ln 10'!$Y$5:$Y$3992,'Services Ln 10'!$A$5:$A$3992,A118,'Services Ln 10'!$B$5:$B$3992,"Orientation and Mobility")+SUMIFS('Services Ln 10'!$Y$5:$Y$3992,'Services Ln 10'!$A$5:$A$3992,A118,'Services Ln 10'!$B$5:$B$3992,"Psychologist")+ SUMIF('Aides Ln 10'!$A$5:$A$1996,A118,'Aides Ln 10'!$V$5:$V$1996)</f>
        <v>0</v>
      </c>
      <c r="L118" s="12">
        <f>SUMIF('Contract Ed line 9'!$A$5:$A$1994,A118,'Contract Ed line 9'!$J$5:$J$1994)</f>
        <v>0</v>
      </c>
      <c r="M118" s="7">
        <f t="shared" si="1"/>
        <v>0</v>
      </c>
    </row>
    <row r="119" spans="2:13" x14ac:dyDescent="0.25">
      <c r="B119" s="7">
        <f>SUMIF('1 Spec Ed Teacher'!$A$5:$A$2003,A119,'1 Spec Ed Teacher'!$T$5:$T$2003)</f>
        <v>0</v>
      </c>
      <c r="C119" s="9"/>
      <c r="D119" s="7">
        <f>SUMIF(' Operations Ln 6'!$A$2:$A$1999,SSIDs!A119,' Operations Ln 6'!$B$2:$B$1999)</f>
        <v>0</v>
      </c>
      <c r="E119" s="7">
        <f>SUMIF('3 Instructional Supplies '!$A$5:$A$1996,SSIDs!A119,'3 Instructional Supplies '!$F$5:$F$1996)</f>
        <v>0</v>
      </c>
      <c r="F119" s="7">
        <f>SUMIF('4 Instructional Equipment'!$A$5:$A$1995,A119,'4 Instructional Equipment'!$F$5:$F$1995)</f>
        <v>0</v>
      </c>
      <c r="G119" s="12">
        <f>SUMIF('Transportation Ln 10'!$A$5:$A$1995,A119,'Transportation Ln 10'!$J$5:$J$1995)</f>
        <v>0</v>
      </c>
      <c r="H119" s="12">
        <f>SUMIFS('Services Ln 10'!$Y$5:$Y$3992,'Services Ln 10'!$A$5:$A$3992,A119,'Services Ln 10'!$B$5:$B$3992,"Physical Therapy")</f>
        <v>0</v>
      </c>
      <c r="I119" s="12">
        <f>SUMIFS('Services Ln 10'!$Y$5:$Y$3992,'Services Ln 10'!$A$5:$A$3992,A119,'Services Ln 10'!$B$5:$B$3992,"Occupational Therapy")</f>
        <v>0</v>
      </c>
      <c r="J119" s="12">
        <f>SUMIFS('Services Ln 10'!$Y$5:$Y$3992,'Services Ln 10'!$A$5:$A$3992,A119,'Services Ln 10'!$B$5:$B$3992,"Speech Services")</f>
        <v>0</v>
      </c>
      <c r="K119" s="103">
        <f>SUMIFS('Services Ln 10'!$Y$5:$Y$3992,'Services Ln 10'!$A$5:$A$3992,A119,'Services Ln 10'!$B$5:$B$3992,"Nurse Services")+SUMIFS('Services Ln 10'!$Y$5:$Y$3992,'Services Ln 10'!$A$5:$A$3992,A119,'Services Ln 10'!$B$5:$B$3992,"Audiology")+SUMIFS('Services Ln 10'!$Y$5:$Y$3992,'Services Ln 10'!$A$5:$A$3992,A119,'Services Ln 10'!$B$5:$B$3992,"Interpreter")+SUMIFS('Services Ln 10'!$Y$5:$Y$3992,'Services Ln 10'!$A$5:$A$3992,A119,'Services Ln 10'!$B$5:$B$3992,"Adaptive P.E.")+SUMIFS('Services Ln 10'!$Y$5:$Y$3992,'Services Ln 10'!$A$5:$A$3992,A119,'Services Ln 10'!$B$5:$B$3992,"Orientation and Mobility")+SUMIFS('Services Ln 10'!$Y$5:$Y$3992,'Services Ln 10'!$A$5:$A$3992,A119,'Services Ln 10'!$B$5:$B$3992,"Psychologist")+ SUMIF('Aides Ln 10'!$A$5:$A$1996,A119,'Aides Ln 10'!$V$5:$V$1996)</f>
        <v>0</v>
      </c>
      <c r="L119" s="12">
        <f>SUMIF('Contract Ed line 9'!$A$5:$A$1994,A119,'Contract Ed line 9'!$J$5:$J$1994)</f>
        <v>0</v>
      </c>
      <c r="M119" s="7">
        <f t="shared" si="1"/>
        <v>0</v>
      </c>
    </row>
    <row r="120" spans="2:13" x14ac:dyDescent="0.25">
      <c r="B120" s="7">
        <f>SUMIF('1 Spec Ed Teacher'!$A$5:$A$2003,A120,'1 Spec Ed Teacher'!$T$5:$T$2003)</f>
        <v>0</v>
      </c>
      <c r="C120" s="9"/>
      <c r="D120" s="7">
        <f>SUMIF(' Operations Ln 6'!$A$2:$A$1999,SSIDs!A120,' Operations Ln 6'!$B$2:$B$1999)</f>
        <v>0</v>
      </c>
      <c r="E120" s="7">
        <f>SUMIF('3 Instructional Supplies '!$A$5:$A$1996,SSIDs!A120,'3 Instructional Supplies '!$F$5:$F$1996)</f>
        <v>0</v>
      </c>
      <c r="F120" s="7">
        <f>SUMIF('4 Instructional Equipment'!$A$5:$A$1995,A120,'4 Instructional Equipment'!$F$5:$F$1995)</f>
        <v>0</v>
      </c>
      <c r="G120" s="12">
        <f>SUMIF('Transportation Ln 10'!$A$5:$A$1995,A120,'Transportation Ln 10'!$J$5:$J$1995)</f>
        <v>0</v>
      </c>
      <c r="H120" s="12">
        <f>SUMIFS('Services Ln 10'!$Y$5:$Y$3992,'Services Ln 10'!$A$5:$A$3992,A120,'Services Ln 10'!$B$5:$B$3992,"Physical Therapy")</f>
        <v>0</v>
      </c>
      <c r="I120" s="12">
        <f>SUMIFS('Services Ln 10'!$Y$5:$Y$3992,'Services Ln 10'!$A$5:$A$3992,A120,'Services Ln 10'!$B$5:$B$3992,"Occupational Therapy")</f>
        <v>0</v>
      </c>
      <c r="J120" s="12">
        <f>SUMIFS('Services Ln 10'!$Y$5:$Y$3992,'Services Ln 10'!$A$5:$A$3992,A120,'Services Ln 10'!$B$5:$B$3992,"Speech Services")</f>
        <v>0</v>
      </c>
      <c r="K120" s="103">
        <f>SUMIFS('Services Ln 10'!$Y$5:$Y$3992,'Services Ln 10'!$A$5:$A$3992,A120,'Services Ln 10'!$B$5:$B$3992,"Nurse Services")+SUMIFS('Services Ln 10'!$Y$5:$Y$3992,'Services Ln 10'!$A$5:$A$3992,A120,'Services Ln 10'!$B$5:$B$3992,"Audiology")+SUMIFS('Services Ln 10'!$Y$5:$Y$3992,'Services Ln 10'!$A$5:$A$3992,A120,'Services Ln 10'!$B$5:$B$3992,"Interpreter")+SUMIFS('Services Ln 10'!$Y$5:$Y$3992,'Services Ln 10'!$A$5:$A$3992,A120,'Services Ln 10'!$B$5:$B$3992,"Adaptive P.E.")+SUMIFS('Services Ln 10'!$Y$5:$Y$3992,'Services Ln 10'!$A$5:$A$3992,A120,'Services Ln 10'!$B$5:$B$3992,"Orientation and Mobility")+SUMIFS('Services Ln 10'!$Y$5:$Y$3992,'Services Ln 10'!$A$5:$A$3992,A120,'Services Ln 10'!$B$5:$B$3992,"Psychologist")+ SUMIF('Aides Ln 10'!$A$5:$A$1996,A120,'Aides Ln 10'!$V$5:$V$1996)</f>
        <v>0</v>
      </c>
      <c r="L120" s="12">
        <f>SUMIF('Contract Ed line 9'!$A$5:$A$1994,A120,'Contract Ed line 9'!$J$5:$J$1994)</f>
        <v>0</v>
      </c>
      <c r="M120" s="7">
        <f t="shared" si="1"/>
        <v>0</v>
      </c>
    </row>
    <row r="121" spans="2:13" x14ac:dyDescent="0.25">
      <c r="B121" s="7">
        <f>SUMIF('1 Spec Ed Teacher'!$A$5:$A$2003,A121,'1 Spec Ed Teacher'!$T$5:$T$2003)</f>
        <v>0</v>
      </c>
      <c r="C121" s="9"/>
      <c r="D121" s="7">
        <f>SUMIF(' Operations Ln 6'!$A$2:$A$1999,SSIDs!A121,' Operations Ln 6'!$B$2:$B$1999)</f>
        <v>0</v>
      </c>
      <c r="E121" s="7">
        <f>SUMIF('3 Instructional Supplies '!$A$5:$A$1996,SSIDs!A121,'3 Instructional Supplies '!$F$5:$F$1996)</f>
        <v>0</v>
      </c>
      <c r="F121" s="7">
        <f>SUMIF('4 Instructional Equipment'!$A$5:$A$1995,A121,'4 Instructional Equipment'!$F$5:$F$1995)</f>
        <v>0</v>
      </c>
      <c r="G121" s="12">
        <f>SUMIF('Transportation Ln 10'!$A$5:$A$1995,A121,'Transportation Ln 10'!$J$5:$J$1995)</f>
        <v>0</v>
      </c>
      <c r="H121" s="12">
        <f>SUMIFS('Services Ln 10'!$Y$5:$Y$3992,'Services Ln 10'!$A$5:$A$3992,A121,'Services Ln 10'!$B$5:$B$3992,"Physical Therapy")</f>
        <v>0</v>
      </c>
      <c r="I121" s="12">
        <f>SUMIFS('Services Ln 10'!$Y$5:$Y$3992,'Services Ln 10'!$A$5:$A$3992,A121,'Services Ln 10'!$B$5:$B$3992,"Occupational Therapy")</f>
        <v>0</v>
      </c>
      <c r="J121" s="12">
        <f>SUMIFS('Services Ln 10'!$Y$5:$Y$3992,'Services Ln 10'!$A$5:$A$3992,A121,'Services Ln 10'!$B$5:$B$3992,"Speech Services")</f>
        <v>0</v>
      </c>
      <c r="K121" s="103">
        <f>SUMIFS('Services Ln 10'!$Y$5:$Y$3992,'Services Ln 10'!$A$5:$A$3992,A121,'Services Ln 10'!$B$5:$B$3992,"Nurse Services")+SUMIFS('Services Ln 10'!$Y$5:$Y$3992,'Services Ln 10'!$A$5:$A$3992,A121,'Services Ln 10'!$B$5:$B$3992,"Audiology")+SUMIFS('Services Ln 10'!$Y$5:$Y$3992,'Services Ln 10'!$A$5:$A$3992,A121,'Services Ln 10'!$B$5:$B$3992,"Interpreter")+SUMIFS('Services Ln 10'!$Y$5:$Y$3992,'Services Ln 10'!$A$5:$A$3992,A121,'Services Ln 10'!$B$5:$B$3992,"Adaptive P.E.")+SUMIFS('Services Ln 10'!$Y$5:$Y$3992,'Services Ln 10'!$A$5:$A$3992,A121,'Services Ln 10'!$B$5:$B$3992,"Orientation and Mobility")+SUMIFS('Services Ln 10'!$Y$5:$Y$3992,'Services Ln 10'!$A$5:$A$3992,A121,'Services Ln 10'!$B$5:$B$3992,"Psychologist")+ SUMIF('Aides Ln 10'!$A$5:$A$1996,A121,'Aides Ln 10'!$V$5:$V$1996)</f>
        <v>0</v>
      </c>
      <c r="L121" s="12">
        <f>SUMIF('Contract Ed line 9'!$A$5:$A$1994,A121,'Contract Ed line 9'!$J$5:$J$1994)</f>
        <v>0</v>
      </c>
      <c r="M121" s="7">
        <f t="shared" si="1"/>
        <v>0</v>
      </c>
    </row>
    <row r="122" spans="2:13" x14ac:dyDescent="0.25">
      <c r="B122" s="7">
        <f>SUMIF('1 Spec Ed Teacher'!$A$5:$A$2003,A122,'1 Spec Ed Teacher'!$T$5:$T$2003)</f>
        <v>0</v>
      </c>
      <c r="C122" s="9"/>
      <c r="D122" s="7">
        <f>SUMIF(' Operations Ln 6'!$A$2:$A$1999,SSIDs!A122,' Operations Ln 6'!$B$2:$B$1999)</f>
        <v>0</v>
      </c>
      <c r="E122" s="7">
        <f>SUMIF('3 Instructional Supplies '!$A$5:$A$1996,SSIDs!A122,'3 Instructional Supplies '!$F$5:$F$1996)</f>
        <v>0</v>
      </c>
      <c r="F122" s="7">
        <f>SUMIF('4 Instructional Equipment'!$A$5:$A$1995,A122,'4 Instructional Equipment'!$F$5:$F$1995)</f>
        <v>0</v>
      </c>
      <c r="G122" s="12">
        <f>SUMIF('Transportation Ln 10'!$A$5:$A$1995,A122,'Transportation Ln 10'!$J$5:$J$1995)</f>
        <v>0</v>
      </c>
      <c r="H122" s="12">
        <f>SUMIFS('Services Ln 10'!$Y$5:$Y$3992,'Services Ln 10'!$A$5:$A$3992,A122,'Services Ln 10'!$B$5:$B$3992,"Physical Therapy")</f>
        <v>0</v>
      </c>
      <c r="I122" s="12">
        <f>SUMIFS('Services Ln 10'!$Y$5:$Y$3992,'Services Ln 10'!$A$5:$A$3992,A122,'Services Ln 10'!$B$5:$B$3992,"Occupational Therapy")</f>
        <v>0</v>
      </c>
      <c r="J122" s="12">
        <f>SUMIFS('Services Ln 10'!$Y$5:$Y$3992,'Services Ln 10'!$A$5:$A$3992,A122,'Services Ln 10'!$B$5:$B$3992,"Speech Services")</f>
        <v>0</v>
      </c>
      <c r="K122" s="103">
        <f>SUMIFS('Services Ln 10'!$Y$5:$Y$3992,'Services Ln 10'!$A$5:$A$3992,A122,'Services Ln 10'!$B$5:$B$3992,"Nurse Services")+SUMIFS('Services Ln 10'!$Y$5:$Y$3992,'Services Ln 10'!$A$5:$A$3992,A122,'Services Ln 10'!$B$5:$B$3992,"Audiology")+SUMIFS('Services Ln 10'!$Y$5:$Y$3992,'Services Ln 10'!$A$5:$A$3992,A122,'Services Ln 10'!$B$5:$B$3992,"Interpreter")+SUMIFS('Services Ln 10'!$Y$5:$Y$3992,'Services Ln 10'!$A$5:$A$3992,A122,'Services Ln 10'!$B$5:$B$3992,"Adaptive P.E.")+SUMIFS('Services Ln 10'!$Y$5:$Y$3992,'Services Ln 10'!$A$5:$A$3992,A122,'Services Ln 10'!$B$5:$B$3992,"Orientation and Mobility")+SUMIFS('Services Ln 10'!$Y$5:$Y$3992,'Services Ln 10'!$A$5:$A$3992,A122,'Services Ln 10'!$B$5:$B$3992,"Psychologist")+ SUMIF('Aides Ln 10'!$A$5:$A$1996,A122,'Aides Ln 10'!$V$5:$V$1996)</f>
        <v>0</v>
      </c>
      <c r="L122" s="12">
        <f>SUMIF('Contract Ed line 9'!$A$5:$A$1994,A122,'Contract Ed line 9'!$J$5:$J$1994)</f>
        <v>0</v>
      </c>
      <c r="M122" s="7">
        <f t="shared" si="1"/>
        <v>0</v>
      </c>
    </row>
    <row r="123" spans="2:13" x14ac:dyDescent="0.25">
      <c r="B123" s="7">
        <f>SUMIF('1 Spec Ed Teacher'!$A$5:$A$2003,A123,'1 Spec Ed Teacher'!$T$5:$T$2003)</f>
        <v>0</v>
      </c>
      <c r="C123" s="9"/>
      <c r="D123" s="7">
        <f>SUMIF(' Operations Ln 6'!$A$2:$A$1999,SSIDs!A123,' Operations Ln 6'!$B$2:$B$1999)</f>
        <v>0</v>
      </c>
      <c r="E123" s="7">
        <f>SUMIF('3 Instructional Supplies '!$A$5:$A$1996,SSIDs!A123,'3 Instructional Supplies '!$F$5:$F$1996)</f>
        <v>0</v>
      </c>
      <c r="F123" s="7">
        <f>SUMIF('4 Instructional Equipment'!$A$5:$A$1995,A123,'4 Instructional Equipment'!$F$5:$F$1995)</f>
        <v>0</v>
      </c>
      <c r="G123" s="12">
        <f>SUMIF('Transportation Ln 10'!$A$5:$A$1995,A123,'Transportation Ln 10'!$J$5:$J$1995)</f>
        <v>0</v>
      </c>
      <c r="H123" s="12">
        <f>SUMIFS('Services Ln 10'!$Y$5:$Y$3992,'Services Ln 10'!$A$5:$A$3992,A123,'Services Ln 10'!$B$5:$B$3992,"Physical Therapy")</f>
        <v>0</v>
      </c>
      <c r="I123" s="12">
        <f>SUMIFS('Services Ln 10'!$Y$5:$Y$3992,'Services Ln 10'!$A$5:$A$3992,A123,'Services Ln 10'!$B$5:$B$3992,"Occupational Therapy")</f>
        <v>0</v>
      </c>
      <c r="J123" s="12">
        <f>SUMIFS('Services Ln 10'!$Y$5:$Y$3992,'Services Ln 10'!$A$5:$A$3992,A123,'Services Ln 10'!$B$5:$B$3992,"Speech Services")</f>
        <v>0</v>
      </c>
      <c r="K123" s="103">
        <f>SUMIFS('Services Ln 10'!$Y$5:$Y$3992,'Services Ln 10'!$A$5:$A$3992,A123,'Services Ln 10'!$B$5:$B$3992,"Nurse Services")+SUMIFS('Services Ln 10'!$Y$5:$Y$3992,'Services Ln 10'!$A$5:$A$3992,A123,'Services Ln 10'!$B$5:$B$3992,"Audiology")+SUMIFS('Services Ln 10'!$Y$5:$Y$3992,'Services Ln 10'!$A$5:$A$3992,A123,'Services Ln 10'!$B$5:$B$3992,"Interpreter")+SUMIFS('Services Ln 10'!$Y$5:$Y$3992,'Services Ln 10'!$A$5:$A$3992,A123,'Services Ln 10'!$B$5:$B$3992,"Adaptive P.E.")+SUMIFS('Services Ln 10'!$Y$5:$Y$3992,'Services Ln 10'!$A$5:$A$3992,A123,'Services Ln 10'!$B$5:$B$3992,"Orientation and Mobility")+SUMIFS('Services Ln 10'!$Y$5:$Y$3992,'Services Ln 10'!$A$5:$A$3992,A123,'Services Ln 10'!$B$5:$B$3992,"Psychologist")+ SUMIF('Aides Ln 10'!$A$5:$A$1996,A123,'Aides Ln 10'!$V$5:$V$1996)</f>
        <v>0</v>
      </c>
      <c r="L123" s="12">
        <f>SUMIF('Contract Ed line 9'!$A$5:$A$1994,A123,'Contract Ed line 9'!$J$5:$J$1994)</f>
        <v>0</v>
      </c>
      <c r="M123" s="7">
        <f t="shared" si="1"/>
        <v>0</v>
      </c>
    </row>
    <row r="124" spans="2:13" x14ac:dyDescent="0.25">
      <c r="B124" s="7">
        <f>SUMIF('1 Spec Ed Teacher'!$A$5:$A$2003,A124,'1 Spec Ed Teacher'!$T$5:$T$2003)</f>
        <v>0</v>
      </c>
      <c r="C124" s="9"/>
      <c r="D124" s="7">
        <f>SUMIF(' Operations Ln 6'!$A$2:$A$1999,SSIDs!A124,' Operations Ln 6'!$B$2:$B$1999)</f>
        <v>0</v>
      </c>
      <c r="E124" s="7">
        <f>SUMIF('3 Instructional Supplies '!$A$5:$A$1996,SSIDs!A124,'3 Instructional Supplies '!$F$5:$F$1996)</f>
        <v>0</v>
      </c>
      <c r="F124" s="7">
        <f>SUMIF('4 Instructional Equipment'!$A$5:$A$1995,A124,'4 Instructional Equipment'!$F$5:$F$1995)</f>
        <v>0</v>
      </c>
      <c r="G124" s="12">
        <f>SUMIF('Transportation Ln 10'!$A$5:$A$1995,A124,'Transportation Ln 10'!$J$5:$J$1995)</f>
        <v>0</v>
      </c>
      <c r="H124" s="12">
        <f>SUMIFS('Services Ln 10'!$Y$5:$Y$3992,'Services Ln 10'!$A$5:$A$3992,A124,'Services Ln 10'!$B$5:$B$3992,"Physical Therapy")</f>
        <v>0</v>
      </c>
      <c r="I124" s="12">
        <f>SUMIFS('Services Ln 10'!$Y$5:$Y$3992,'Services Ln 10'!$A$5:$A$3992,A124,'Services Ln 10'!$B$5:$B$3992,"Occupational Therapy")</f>
        <v>0</v>
      </c>
      <c r="J124" s="12">
        <f>SUMIFS('Services Ln 10'!$Y$5:$Y$3992,'Services Ln 10'!$A$5:$A$3992,A124,'Services Ln 10'!$B$5:$B$3992,"Speech Services")</f>
        <v>0</v>
      </c>
      <c r="K124" s="103">
        <f>SUMIFS('Services Ln 10'!$Y$5:$Y$3992,'Services Ln 10'!$A$5:$A$3992,A124,'Services Ln 10'!$B$5:$B$3992,"Nurse Services")+SUMIFS('Services Ln 10'!$Y$5:$Y$3992,'Services Ln 10'!$A$5:$A$3992,A124,'Services Ln 10'!$B$5:$B$3992,"Audiology")+SUMIFS('Services Ln 10'!$Y$5:$Y$3992,'Services Ln 10'!$A$5:$A$3992,A124,'Services Ln 10'!$B$5:$B$3992,"Interpreter")+SUMIFS('Services Ln 10'!$Y$5:$Y$3992,'Services Ln 10'!$A$5:$A$3992,A124,'Services Ln 10'!$B$5:$B$3992,"Adaptive P.E.")+SUMIFS('Services Ln 10'!$Y$5:$Y$3992,'Services Ln 10'!$A$5:$A$3992,A124,'Services Ln 10'!$B$5:$B$3992,"Orientation and Mobility")+SUMIFS('Services Ln 10'!$Y$5:$Y$3992,'Services Ln 10'!$A$5:$A$3992,A124,'Services Ln 10'!$B$5:$B$3992,"Psychologist")+ SUMIF('Aides Ln 10'!$A$5:$A$1996,A124,'Aides Ln 10'!$V$5:$V$1996)</f>
        <v>0</v>
      </c>
      <c r="L124" s="12">
        <f>SUMIF('Contract Ed line 9'!$A$5:$A$1994,A124,'Contract Ed line 9'!$J$5:$J$1994)</f>
        <v>0</v>
      </c>
      <c r="M124" s="7">
        <f t="shared" si="1"/>
        <v>0</v>
      </c>
    </row>
    <row r="125" spans="2:13" x14ac:dyDescent="0.25">
      <c r="B125" s="7">
        <f>SUMIF('1 Spec Ed Teacher'!$A$5:$A$2003,A125,'1 Spec Ed Teacher'!$T$5:$T$2003)</f>
        <v>0</v>
      </c>
      <c r="C125" s="9"/>
      <c r="D125" s="7">
        <f>SUMIF(' Operations Ln 6'!$A$2:$A$1999,SSIDs!A125,' Operations Ln 6'!$B$2:$B$1999)</f>
        <v>0</v>
      </c>
      <c r="E125" s="7">
        <f>SUMIF('3 Instructional Supplies '!$A$5:$A$1996,SSIDs!A125,'3 Instructional Supplies '!$F$5:$F$1996)</f>
        <v>0</v>
      </c>
      <c r="F125" s="7">
        <f>SUMIF('4 Instructional Equipment'!$A$5:$A$1995,A125,'4 Instructional Equipment'!$F$5:$F$1995)</f>
        <v>0</v>
      </c>
      <c r="G125" s="12">
        <f>SUMIF('Transportation Ln 10'!$A$5:$A$1995,A125,'Transportation Ln 10'!$J$5:$J$1995)</f>
        <v>0</v>
      </c>
      <c r="H125" s="12">
        <f>SUMIFS('Services Ln 10'!$Y$5:$Y$3992,'Services Ln 10'!$A$5:$A$3992,A125,'Services Ln 10'!$B$5:$B$3992,"Physical Therapy")</f>
        <v>0</v>
      </c>
      <c r="I125" s="12">
        <f>SUMIFS('Services Ln 10'!$Y$5:$Y$3992,'Services Ln 10'!$A$5:$A$3992,A125,'Services Ln 10'!$B$5:$B$3992,"Occupational Therapy")</f>
        <v>0</v>
      </c>
      <c r="J125" s="12">
        <f>SUMIFS('Services Ln 10'!$Y$5:$Y$3992,'Services Ln 10'!$A$5:$A$3992,A125,'Services Ln 10'!$B$5:$B$3992,"Speech Services")</f>
        <v>0</v>
      </c>
      <c r="K125" s="103">
        <f>SUMIFS('Services Ln 10'!$Y$5:$Y$3992,'Services Ln 10'!$A$5:$A$3992,A125,'Services Ln 10'!$B$5:$B$3992,"Nurse Services")+SUMIFS('Services Ln 10'!$Y$5:$Y$3992,'Services Ln 10'!$A$5:$A$3992,A125,'Services Ln 10'!$B$5:$B$3992,"Audiology")+SUMIFS('Services Ln 10'!$Y$5:$Y$3992,'Services Ln 10'!$A$5:$A$3992,A125,'Services Ln 10'!$B$5:$B$3992,"Interpreter")+SUMIFS('Services Ln 10'!$Y$5:$Y$3992,'Services Ln 10'!$A$5:$A$3992,A125,'Services Ln 10'!$B$5:$B$3992,"Adaptive P.E.")+SUMIFS('Services Ln 10'!$Y$5:$Y$3992,'Services Ln 10'!$A$5:$A$3992,A125,'Services Ln 10'!$B$5:$B$3992,"Orientation and Mobility")+SUMIFS('Services Ln 10'!$Y$5:$Y$3992,'Services Ln 10'!$A$5:$A$3992,A125,'Services Ln 10'!$B$5:$B$3992,"Psychologist")+ SUMIF('Aides Ln 10'!$A$5:$A$1996,A125,'Aides Ln 10'!$V$5:$V$1996)</f>
        <v>0</v>
      </c>
      <c r="L125" s="12">
        <f>SUMIF('Contract Ed line 9'!$A$5:$A$1994,A125,'Contract Ed line 9'!$J$5:$J$1994)</f>
        <v>0</v>
      </c>
      <c r="M125" s="7">
        <f t="shared" si="1"/>
        <v>0</v>
      </c>
    </row>
    <row r="126" spans="2:13" x14ac:dyDescent="0.25">
      <c r="B126" s="7">
        <f>SUMIF('1 Spec Ed Teacher'!$A$5:$A$2003,A126,'1 Spec Ed Teacher'!$T$5:$T$2003)</f>
        <v>0</v>
      </c>
      <c r="C126" s="9"/>
      <c r="D126" s="7">
        <f>SUMIF(' Operations Ln 6'!$A$2:$A$1999,SSIDs!A126,' Operations Ln 6'!$B$2:$B$1999)</f>
        <v>0</v>
      </c>
      <c r="E126" s="7">
        <f>SUMIF('3 Instructional Supplies '!$A$5:$A$1996,SSIDs!A126,'3 Instructional Supplies '!$F$5:$F$1996)</f>
        <v>0</v>
      </c>
      <c r="F126" s="7">
        <f>SUMIF('4 Instructional Equipment'!$A$5:$A$1995,A126,'4 Instructional Equipment'!$F$5:$F$1995)</f>
        <v>0</v>
      </c>
      <c r="G126" s="12">
        <f>SUMIF('Transportation Ln 10'!$A$5:$A$1995,A126,'Transportation Ln 10'!$J$5:$J$1995)</f>
        <v>0</v>
      </c>
      <c r="H126" s="12">
        <f>SUMIFS('Services Ln 10'!$Y$5:$Y$3992,'Services Ln 10'!$A$5:$A$3992,A126,'Services Ln 10'!$B$5:$B$3992,"Physical Therapy")</f>
        <v>0</v>
      </c>
      <c r="I126" s="12">
        <f>SUMIFS('Services Ln 10'!$Y$5:$Y$3992,'Services Ln 10'!$A$5:$A$3992,A126,'Services Ln 10'!$B$5:$B$3992,"Occupational Therapy")</f>
        <v>0</v>
      </c>
      <c r="J126" s="12">
        <f>SUMIFS('Services Ln 10'!$Y$5:$Y$3992,'Services Ln 10'!$A$5:$A$3992,A126,'Services Ln 10'!$B$5:$B$3992,"Speech Services")</f>
        <v>0</v>
      </c>
      <c r="K126" s="103">
        <f>SUMIFS('Services Ln 10'!$Y$5:$Y$3992,'Services Ln 10'!$A$5:$A$3992,A126,'Services Ln 10'!$B$5:$B$3992,"Nurse Services")+SUMIFS('Services Ln 10'!$Y$5:$Y$3992,'Services Ln 10'!$A$5:$A$3992,A126,'Services Ln 10'!$B$5:$B$3992,"Audiology")+SUMIFS('Services Ln 10'!$Y$5:$Y$3992,'Services Ln 10'!$A$5:$A$3992,A126,'Services Ln 10'!$B$5:$B$3992,"Interpreter")+SUMIFS('Services Ln 10'!$Y$5:$Y$3992,'Services Ln 10'!$A$5:$A$3992,A126,'Services Ln 10'!$B$5:$B$3992,"Adaptive P.E.")+SUMIFS('Services Ln 10'!$Y$5:$Y$3992,'Services Ln 10'!$A$5:$A$3992,A126,'Services Ln 10'!$B$5:$B$3992,"Orientation and Mobility")+SUMIFS('Services Ln 10'!$Y$5:$Y$3992,'Services Ln 10'!$A$5:$A$3992,A126,'Services Ln 10'!$B$5:$B$3992,"Psychologist")+ SUMIF('Aides Ln 10'!$A$5:$A$1996,A126,'Aides Ln 10'!$V$5:$V$1996)</f>
        <v>0</v>
      </c>
      <c r="L126" s="12">
        <f>SUMIF('Contract Ed line 9'!$A$5:$A$1994,A126,'Contract Ed line 9'!$J$5:$J$1994)</f>
        <v>0</v>
      </c>
      <c r="M126" s="7">
        <f t="shared" si="1"/>
        <v>0</v>
      </c>
    </row>
    <row r="127" spans="2:13" x14ac:dyDescent="0.25">
      <c r="B127" s="7">
        <f>SUMIF('1 Spec Ed Teacher'!$A$5:$A$2003,A127,'1 Spec Ed Teacher'!$T$5:$T$2003)</f>
        <v>0</v>
      </c>
      <c r="C127" s="9"/>
      <c r="D127" s="7">
        <f>SUMIF(' Operations Ln 6'!$A$2:$A$1999,SSIDs!A127,' Operations Ln 6'!$B$2:$B$1999)</f>
        <v>0</v>
      </c>
      <c r="E127" s="7">
        <f>SUMIF('3 Instructional Supplies '!$A$5:$A$1996,SSIDs!A127,'3 Instructional Supplies '!$F$5:$F$1996)</f>
        <v>0</v>
      </c>
      <c r="F127" s="7">
        <f>SUMIF('4 Instructional Equipment'!$A$5:$A$1995,A127,'4 Instructional Equipment'!$F$5:$F$1995)</f>
        <v>0</v>
      </c>
      <c r="G127" s="12">
        <f>SUMIF('Transportation Ln 10'!$A$5:$A$1995,A127,'Transportation Ln 10'!$J$5:$J$1995)</f>
        <v>0</v>
      </c>
      <c r="H127" s="12">
        <f>SUMIFS('Services Ln 10'!$Y$5:$Y$3992,'Services Ln 10'!$A$5:$A$3992,A127,'Services Ln 10'!$B$5:$B$3992,"Physical Therapy")</f>
        <v>0</v>
      </c>
      <c r="I127" s="12">
        <f>SUMIFS('Services Ln 10'!$Y$5:$Y$3992,'Services Ln 10'!$A$5:$A$3992,A127,'Services Ln 10'!$B$5:$B$3992,"Occupational Therapy")</f>
        <v>0</v>
      </c>
      <c r="J127" s="12">
        <f>SUMIFS('Services Ln 10'!$Y$5:$Y$3992,'Services Ln 10'!$A$5:$A$3992,A127,'Services Ln 10'!$B$5:$B$3992,"Speech Services")</f>
        <v>0</v>
      </c>
      <c r="K127" s="103">
        <f>SUMIFS('Services Ln 10'!$Y$5:$Y$3992,'Services Ln 10'!$A$5:$A$3992,A127,'Services Ln 10'!$B$5:$B$3992,"Nurse Services")+SUMIFS('Services Ln 10'!$Y$5:$Y$3992,'Services Ln 10'!$A$5:$A$3992,A127,'Services Ln 10'!$B$5:$B$3992,"Audiology")+SUMIFS('Services Ln 10'!$Y$5:$Y$3992,'Services Ln 10'!$A$5:$A$3992,A127,'Services Ln 10'!$B$5:$B$3992,"Interpreter")+SUMIFS('Services Ln 10'!$Y$5:$Y$3992,'Services Ln 10'!$A$5:$A$3992,A127,'Services Ln 10'!$B$5:$B$3992,"Adaptive P.E.")+SUMIFS('Services Ln 10'!$Y$5:$Y$3992,'Services Ln 10'!$A$5:$A$3992,A127,'Services Ln 10'!$B$5:$B$3992,"Orientation and Mobility")+SUMIFS('Services Ln 10'!$Y$5:$Y$3992,'Services Ln 10'!$A$5:$A$3992,A127,'Services Ln 10'!$B$5:$B$3992,"Psychologist")+ SUMIF('Aides Ln 10'!$A$5:$A$1996,A127,'Aides Ln 10'!$V$5:$V$1996)</f>
        <v>0</v>
      </c>
      <c r="L127" s="12">
        <f>SUMIF('Contract Ed line 9'!$A$5:$A$1994,A127,'Contract Ed line 9'!$J$5:$J$1994)</f>
        <v>0</v>
      </c>
      <c r="M127" s="7">
        <f t="shared" si="1"/>
        <v>0</v>
      </c>
    </row>
    <row r="128" spans="2:13" x14ac:dyDescent="0.25">
      <c r="B128" s="7">
        <f>SUMIF('1 Spec Ed Teacher'!$A$5:$A$2003,A128,'1 Spec Ed Teacher'!$T$5:$T$2003)</f>
        <v>0</v>
      </c>
      <c r="C128" s="9"/>
      <c r="D128" s="7">
        <f>SUMIF(' Operations Ln 6'!$A$2:$A$1999,SSIDs!A128,' Operations Ln 6'!$B$2:$B$1999)</f>
        <v>0</v>
      </c>
      <c r="E128" s="7">
        <f>SUMIF('3 Instructional Supplies '!$A$5:$A$1996,SSIDs!A128,'3 Instructional Supplies '!$F$5:$F$1996)</f>
        <v>0</v>
      </c>
      <c r="F128" s="7">
        <f>SUMIF('4 Instructional Equipment'!$A$5:$A$1995,A128,'4 Instructional Equipment'!$F$5:$F$1995)</f>
        <v>0</v>
      </c>
      <c r="G128" s="12">
        <f>SUMIF('Transportation Ln 10'!$A$5:$A$1995,A128,'Transportation Ln 10'!$J$5:$J$1995)</f>
        <v>0</v>
      </c>
      <c r="H128" s="12">
        <f>SUMIFS('Services Ln 10'!$Y$5:$Y$3992,'Services Ln 10'!$A$5:$A$3992,A128,'Services Ln 10'!$B$5:$B$3992,"Physical Therapy")</f>
        <v>0</v>
      </c>
      <c r="I128" s="12">
        <f>SUMIFS('Services Ln 10'!$Y$5:$Y$3992,'Services Ln 10'!$A$5:$A$3992,A128,'Services Ln 10'!$B$5:$B$3992,"Occupational Therapy")</f>
        <v>0</v>
      </c>
      <c r="J128" s="12">
        <f>SUMIFS('Services Ln 10'!$Y$5:$Y$3992,'Services Ln 10'!$A$5:$A$3992,A128,'Services Ln 10'!$B$5:$B$3992,"Speech Services")</f>
        <v>0</v>
      </c>
      <c r="K128" s="103">
        <f>SUMIFS('Services Ln 10'!$Y$5:$Y$3992,'Services Ln 10'!$A$5:$A$3992,A128,'Services Ln 10'!$B$5:$B$3992,"Nurse Services")+SUMIFS('Services Ln 10'!$Y$5:$Y$3992,'Services Ln 10'!$A$5:$A$3992,A128,'Services Ln 10'!$B$5:$B$3992,"Audiology")+SUMIFS('Services Ln 10'!$Y$5:$Y$3992,'Services Ln 10'!$A$5:$A$3992,A128,'Services Ln 10'!$B$5:$B$3992,"Interpreter")+SUMIFS('Services Ln 10'!$Y$5:$Y$3992,'Services Ln 10'!$A$5:$A$3992,A128,'Services Ln 10'!$B$5:$B$3992,"Adaptive P.E.")+SUMIFS('Services Ln 10'!$Y$5:$Y$3992,'Services Ln 10'!$A$5:$A$3992,A128,'Services Ln 10'!$B$5:$B$3992,"Orientation and Mobility")+SUMIFS('Services Ln 10'!$Y$5:$Y$3992,'Services Ln 10'!$A$5:$A$3992,A128,'Services Ln 10'!$B$5:$B$3992,"Psychologist")+ SUMIF('Aides Ln 10'!$A$5:$A$1996,A128,'Aides Ln 10'!$V$5:$V$1996)</f>
        <v>0</v>
      </c>
      <c r="L128" s="12">
        <f>SUMIF('Contract Ed line 9'!$A$5:$A$1994,A128,'Contract Ed line 9'!$J$5:$J$1994)</f>
        <v>0</v>
      </c>
      <c r="M128" s="7">
        <f t="shared" si="1"/>
        <v>0</v>
      </c>
    </row>
    <row r="129" spans="2:13" x14ac:dyDescent="0.25">
      <c r="B129" s="7">
        <f>SUMIF('1 Spec Ed Teacher'!$A$5:$A$2003,A129,'1 Spec Ed Teacher'!$T$5:$T$2003)</f>
        <v>0</v>
      </c>
      <c r="C129" s="9"/>
      <c r="D129" s="7">
        <f>SUMIF(' Operations Ln 6'!$A$2:$A$1999,SSIDs!A129,' Operations Ln 6'!$B$2:$B$1999)</f>
        <v>0</v>
      </c>
      <c r="E129" s="7">
        <f>SUMIF('3 Instructional Supplies '!$A$5:$A$1996,SSIDs!A129,'3 Instructional Supplies '!$F$5:$F$1996)</f>
        <v>0</v>
      </c>
      <c r="F129" s="7">
        <f>SUMIF('4 Instructional Equipment'!$A$5:$A$1995,A129,'4 Instructional Equipment'!$F$5:$F$1995)</f>
        <v>0</v>
      </c>
      <c r="G129" s="12">
        <f>SUMIF('Transportation Ln 10'!$A$5:$A$1995,A129,'Transportation Ln 10'!$J$5:$J$1995)</f>
        <v>0</v>
      </c>
      <c r="H129" s="12">
        <f>SUMIFS('Services Ln 10'!$Y$5:$Y$3992,'Services Ln 10'!$A$5:$A$3992,A129,'Services Ln 10'!$B$5:$B$3992,"Physical Therapy")</f>
        <v>0</v>
      </c>
      <c r="I129" s="12">
        <f>SUMIFS('Services Ln 10'!$Y$5:$Y$3992,'Services Ln 10'!$A$5:$A$3992,A129,'Services Ln 10'!$B$5:$B$3992,"Occupational Therapy")</f>
        <v>0</v>
      </c>
      <c r="J129" s="12">
        <f>SUMIFS('Services Ln 10'!$Y$5:$Y$3992,'Services Ln 10'!$A$5:$A$3992,A129,'Services Ln 10'!$B$5:$B$3992,"Speech Services")</f>
        <v>0</v>
      </c>
      <c r="K129" s="103">
        <f>SUMIFS('Services Ln 10'!$Y$5:$Y$3992,'Services Ln 10'!$A$5:$A$3992,A129,'Services Ln 10'!$B$5:$B$3992,"Nurse Services")+SUMIFS('Services Ln 10'!$Y$5:$Y$3992,'Services Ln 10'!$A$5:$A$3992,A129,'Services Ln 10'!$B$5:$B$3992,"Audiology")+SUMIFS('Services Ln 10'!$Y$5:$Y$3992,'Services Ln 10'!$A$5:$A$3992,A129,'Services Ln 10'!$B$5:$B$3992,"Interpreter")+SUMIFS('Services Ln 10'!$Y$5:$Y$3992,'Services Ln 10'!$A$5:$A$3992,A129,'Services Ln 10'!$B$5:$B$3992,"Adaptive P.E.")+SUMIFS('Services Ln 10'!$Y$5:$Y$3992,'Services Ln 10'!$A$5:$A$3992,A129,'Services Ln 10'!$B$5:$B$3992,"Orientation and Mobility")+SUMIFS('Services Ln 10'!$Y$5:$Y$3992,'Services Ln 10'!$A$5:$A$3992,A129,'Services Ln 10'!$B$5:$B$3992,"Psychologist")+ SUMIF('Aides Ln 10'!$A$5:$A$1996,A129,'Aides Ln 10'!$V$5:$V$1996)</f>
        <v>0</v>
      </c>
      <c r="L129" s="12">
        <f>SUMIF('Contract Ed line 9'!$A$5:$A$1994,A129,'Contract Ed line 9'!$J$5:$J$1994)</f>
        <v>0</v>
      </c>
      <c r="M129" s="7">
        <f t="shared" si="1"/>
        <v>0</v>
      </c>
    </row>
    <row r="130" spans="2:13" x14ac:dyDescent="0.25">
      <c r="B130" s="7">
        <f>SUMIF('1 Spec Ed Teacher'!$A$5:$A$2003,A130,'1 Spec Ed Teacher'!$T$5:$T$2003)</f>
        <v>0</v>
      </c>
      <c r="C130" s="9"/>
      <c r="D130" s="7">
        <f>SUMIF(' Operations Ln 6'!$A$2:$A$1999,SSIDs!A130,' Operations Ln 6'!$B$2:$B$1999)</f>
        <v>0</v>
      </c>
      <c r="E130" s="7">
        <f>SUMIF('3 Instructional Supplies '!$A$5:$A$1996,SSIDs!A130,'3 Instructional Supplies '!$F$5:$F$1996)</f>
        <v>0</v>
      </c>
      <c r="F130" s="7">
        <f>SUMIF('4 Instructional Equipment'!$A$5:$A$1995,A130,'4 Instructional Equipment'!$F$5:$F$1995)</f>
        <v>0</v>
      </c>
      <c r="G130" s="12">
        <f>SUMIF('Transportation Ln 10'!$A$5:$A$1995,A130,'Transportation Ln 10'!$J$5:$J$1995)</f>
        <v>0</v>
      </c>
      <c r="H130" s="12">
        <f>SUMIFS('Services Ln 10'!$Y$5:$Y$3992,'Services Ln 10'!$A$5:$A$3992,A130,'Services Ln 10'!$B$5:$B$3992,"Physical Therapy")</f>
        <v>0</v>
      </c>
      <c r="I130" s="12">
        <f>SUMIFS('Services Ln 10'!$Y$5:$Y$3992,'Services Ln 10'!$A$5:$A$3992,A130,'Services Ln 10'!$B$5:$B$3992,"Occupational Therapy")</f>
        <v>0</v>
      </c>
      <c r="J130" s="12">
        <f>SUMIFS('Services Ln 10'!$Y$5:$Y$3992,'Services Ln 10'!$A$5:$A$3992,A130,'Services Ln 10'!$B$5:$B$3992,"Speech Services")</f>
        <v>0</v>
      </c>
      <c r="K130" s="103">
        <f>SUMIFS('Services Ln 10'!$Y$5:$Y$3992,'Services Ln 10'!$A$5:$A$3992,A130,'Services Ln 10'!$B$5:$B$3992,"Nurse Services")+SUMIFS('Services Ln 10'!$Y$5:$Y$3992,'Services Ln 10'!$A$5:$A$3992,A130,'Services Ln 10'!$B$5:$B$3992,"Audiology")+SUMIFS('Services Ln 10'!$Y$5:$Y$3992,'Services Ln 10'!$A$5:$A$3992,A130,'Services Ln 10'!$B$5:$B$3992,"Interpreter")+SUMIFS('Services Ln 10'!$Y$5:$Y$3992,'Services Ln 10'!$A$5:$A$3992,A130,'Services Ln 10'!$B$5:$B$3992,"Adaptive P.E.")+SUMIFS('Services Ln 10'!$Y$5:$Y$3992,'Services Ln 10'!$A$5:$A$3992,A130,'Services Ln 10'!$B$5:$B$3992,"Orientation and Mobility")+SUMIFS('Services Ln 10'!$Y$5:$Y$3992,'Services Ln 10'!$A$5:$A$3992,A130,'Services Ln 10'!$B$5:$B$3992,"Psychologist")+ SUMIF('Aides Ln 10'!$A$5:$A$1996,A130,'Aides Ln 10'!$V$5:$V$1996)</f>
        <v>0</v>
      </c>
      <c r="L130" s="12">
        <f>SUMIF('Contract Ed line 9'!$A$5:$A$1994,A130,'Contract Ed line 9'!$J$5:$J$1994)</f>
        <v>0</v>
      </c>
      <c r="M130" s="7">
        <f t="shared" si="1"/>
        <v>0</v>
      </c>
    </row>
    <row r="131" spans="2:13" x14ac:dyDescent="0.25">
      <c r="B131" s="7">
        <f>SUMIF('1 Spec Ed Teacher'!$A$5:$A$2003,A131,'1 Spec Ed Teacher'!$T$5:$T$2003)</f>
        <v>0</v>
      </c>
      <c r="C131" s="9"/>
      <c r="D131" s="7">
        <f>SUMIF(' Operations Ln 6'!$A$2:$A$1999,SSIDs!A131,' Operations Ln 6'!$B$2:$B$1999)</f>
        <v>0</v>
      </c>
      <c r="E131" s="7">
        <f>SUMIF('3 Instructional Supplies '!$A$5:$A$1996,SSIDs!A131,'3 Instructional Supplies '!$F$5:$F$1996)</f>
        <v>0</v>
      </c>
      <c r="F131" s="7">
        <f>SUMIF('4 Instructional Equipment'!$A$5:$A$1995,A131,'4 Instructional Equipment'!$F$5:$F$1995)</f>
        <v>0</v>
      </c>
      <c r="G131" s="12">
        <f>SUMIF('Transportation Ln 10'!$A$5:$A$1995,A131,'Transportation Ln 10'!$J$5:$J$1995)</f>
        <v>0</v>
      </c>
      <c r="H131" s="12">
        <f>SUMIFS('Services Ln 10'!$Y$5:$Y$3992,'Services Ln 10'!$A$5:$A$3992,A131,'Services Ln 10'!$B$5:$B$3992,"Physical Therapy")</f>
        <v>0</v>
      </c>
      <c r="I131" s="12">
        <f>SUMIFS('Services Ln 10'!$Y$5:$Y$3992,'Services Ln 10'!$A$5:$A$3992,A131,'Services Ln 10'!$B$5:$B$3992,"Occupational Therapy")</f>
        <v>0</v>
      </c>
      <c r="J131" s="12">
        <f>SUMIFS('Services Ln 10'!$Y$5:$Y$3992,'Services Ln 10'!$A$5:$A$3992,A131,'Services Ln 10'!$B$5:$B$3992,"Speech Services")</f>
        <v>0</v>
      </c>
      <c r="K131" s="103">
        <f>SUMIFS('Services Ln 10'!$Y$5:$Y$3992,'Services Ln 10'!$A$5:$A$3992,A131,'Services Ln 10'!$B$5:$B$3992,"Nurse Services")+SUMIFS('Services Ln 10'!$Y$5:$Y$3992,'Services Ln 10'!$A$5:$A$3992,A131,'Services Ln 10'!$B$5:$B$3992,"Audiology")+SUMIFS('Services Ln 10'!$Y$5:$Y$3992,'Services Ln 10'!$A$5:$A$3992,A131,'Services Ln 10'!$B$5:$B$3992,"Interpreter")+SUMIFS('Services Ln 10'!$Y$5:$Y$3992,'Services Ln 10'!$A$5:$A$3992,A131,'Services Ln 10'!$B$5:$B$3992,"Adaptive P.E.")+SUMIFS('Services Ln 10'!$Y$5:$Y$3992,'Services Ln 10'!$A$5:$A$3992,A131,'Services Ln 10'!$B$5:$B$3992,"Orientation and Mobility")+SUMIFS('Services Ln 10'!$Y$5:$Y$3992,'Services Ln 10'!$A$5:$A$3992,A131,'Services Ln 10'!$B$5:$B$3992,"Psychologist")+ SUMIF('Aides Ln 10'!$A$5:$A$1996,A131,'Aides Ln 10'!$V$5:$V$1996)</f>
        <v>0</v>
      </c>
      <c r="L131" s="12">
        <f>SUMIF('Contract Ed line 9'!$A$5:$A$1994,A131,'Contract Ed line 9'!$J$5:$J$1994)</f>
        <v>0</v>
      </c>
      <c r="M131" s="7">
        <f t="shared" si="1"/>
        <v>0</v>
      </c>
    </row>
    <row r="132" spans="2:13" x14ac:dyDescent="0.25">
      <c r="B132" s="7">
        <f>SUMIF('1 Spec Ed Teacher'!$A$5:$A$2003,A132,'1 Spec Ed Teacher'!$T$5:$T$2003)</f>
        <v>0</v>
      </c>
      <c r="C132" s="9"/>
      <c r="D132" s="7">
        <f>SUMIF(' Operations Ln 6'!$A$2:$A$1999,SSIDs!A132,' Operations Ln 6'!$B$2:$B$1999)</f>
        <v>0</v>
      </c>
      <c r="E132" s="7">
        <f>SUMIF('3 Instructional Supplies '!$A$5:$A$1996,SSIDs!A132,'3 Instructional Supplies '!$F$5:$F$1996)</f>
        <v>0</v>
      </c>
      <c r="F132" s="7">
        <f>SUMIF('4 Instructional Equipment'!$A$5:$A$1995,A132,'4 Instructional Equipment'!$F$5:$F$1995)</f>
        <v>0</v>
      </c>
      <c r="G132" s="12">
        <f>SUMIF('Transportation Ln 10'!$A$5:$A$1995,A132,'Transportation Ln 10'!$J$5:$J$1995)</f>
        <v>0</v>
      </c>
      <c r="H132" s="12">
        <f>SUMIFS('Services Ln 10'!$Y$5:$Y$3992,'Services Ln 10'!$A$5:$A$3992,A132,'Services Ln 10'!$B$5:$B$3992,"Physical Therapy")</f>
        <v>0</v>
      </c>
      <c r="I132" s="12">
        <f>SUMIFS('Services Ln 10'!$Y$5:$Y$3992,'Services Ln 10'!$A$5:$A$3992,A132,'Services Ln 10'!$B$5:$B$3992,"Occupational Therapy")</f>
        <v>0</v>
      </c>
      <c r="J132" s="12">
        <f>SUMIFS('Services Ln 10'!$Y$5:$Y$3992,'Services Ln 10'!$A$5:$A$3992,A132,'Services Ln 10'!$B$5:$B$3992,"Speech Services")</f>
        <v>0</v>
      </c>
      <c r="K132" s="103">
        <f>SUMIFS('Services Ln 10'!$Y$5:$Y$3992,'Services Ln 10'!$A$5:$A$3992,A132,'Services Ln 10'!$B$5:$B$3992,"Nurse Services")+SUMIFS('Services Ln 10'!$Y$5:$Y$3992,'Services Ln 10'!$A$5:$A$3992,A132,'Services Ln 10'!$B$5:$B$3992,"Audiology")+SUMIFS('Services Ln 10'!$Y$5:$Y$3992,'Services Ln 10'!$A$5:$A$3992,A132,'Services Ln 10'!$B$5:$B$3992,"Interpreter")+SUMIFS('Services Ln 10'!$Y$5:$Y$3992,'Services Ln 10'!$A$5:$A$3992,A132,'Services Ln 10'!$B$5:$B$3992,"Adaptive P.E.")+SUMIFS('Services Ln 10'!$Y$5:$Y$3992,'Services Ln 10'!$A$5:$A$3992,A132,'Services Ln 10'!$B$5:$B$3992,"Orientation and Mobility")+SUMIFS('Services Ln 10'!$Y$5:$Y$3992,'Services Ln 10'!$A$5:$A$3992,A132,'Services Ln 10'!$B$5:$B$3992,"Psychologist")+ SUMIF('Aides Ln 10'!$A$5:$A$1996,A132,'Aides Ln 10'!$V$5:$V$1996)</f>
        <v>0</v>
      </c>
      <c r="L132" s="12">
        <f>SUMIF('Contract Ed line 9'!$A$5:$A$1994,A132,'Contract Ed line 9'!$J$5:$J$1994)</f>
        <v>0</v>
      </c>
      <c r="M132" s="7">
        <f t="shared" ref="M132:M195" si="2">SUM(B132:L132)</f>
        <v>0</v>
      </c>
    </row>
    <row r="133" spans="2:13" x14ac:dyDescent="0.25">
      <c r="B133" s="7">
        <f>SUMIF('1 Spec Ed Teacher'!$A$5:$A$2003,A133,'1 Spec Ed Teacher'!$T$5:$T$2003)</f>
        <v>0</v>
      </c>
      <c r="C133" s="9"/>
      <c r="D133" s="7">
        <f>SUMIF(' Operations Ln 6'!$A$2:$A$1999,SSIDs!A133,' Operations Ln 6'!$B$2:$B$1999)</f>
        <v>0</v>
      </c>
      <c r="E133" s="7">
        <f>SUMIF('3 Instructional Supplies '!$A$5:$A$1996,SSIDs!A133,'3 Instructional Supplies '!$F$5:$F$1996)</f>
        <v>0</v>
      </c>
      <c r="F133" s="7">
        <f>SUMIF('4 Instructional Equipment'!$A$5:$A$1995,A133,'4 Instructional Equipment'!$F$5:$F$1995)</f>
        <v>0</v>
      </c>
      <c r="G133" s="12">
        <f>SUMIF('Transportation Ln 10'!$A$5:$A$1995,A133,'Transportation Ln 10'!$J$5:$J$1995)</f>
        <v>0</v>
      </c>
      <c r="H133" s="12">
        <f>SUMIFS('Services Ln 10'!$Y$5:$Y$3992,'Services Ln 10'!$A$5:$A$3992,A133,'Services Ln 10'!$B$5:$B$3992,"Physical Therapy")</f>
        <v>0</v>
      </c>
      <c r="I133" s="12">
        <f>SUMIFS('Services Ln 10'!$Y$5:$Y$3992,'Services Ln 10'!$A$5:$A$3992,A133,'Services Ln 10'!$B$5:$B$3992,"Occupational Therapy")</f>
        <v>0</v>
      </c>
      <c r="J133" s="12">
        <f>SUMIFS('Services Ln 10'!$Y$5:$Y$3992,'Services Ln 10'!$A$5:$A$3992,A133,'Services Ln 10'!$B$5:$B$3992,"Speech Services")</f>
        <v>0</v>
      </c>
      <c r="K133" s="103">
        <f>SUMIFS('Services Ln 10'!$Y$5:$Y$3992,'Services Ln 10'!$A$5:$A$3992,A133,'Services Ln 10'!$B$5:$B$3992,"Nurse Services")+SUMIFS('Services Ln 10'!$Y$5:$Y$3992,'Services Ln 10'!$A$5:$A$3992,A133,'Services Ln 10'!$B$5:$B$3992,"Audiology")+SUMIFS('Services Ln 10'!$Y$5:$Y$3992,'Services Ln 10'!$A$5:$A$3992,A133,'Services Ln 10'!$B$5:$B$3992,"Interpreter")+SUMIFS('Services Ln 10'!$Y$5:$Y$3992,'Services Ln 10'!$A$5:$A$3992,A133,'Services Ln 10'!$B$5:$B$3992,"Adaptive P.E.")+SUMIFS('Services Ln 10'!$Y$5:$Y$3992,'Services Ln 10'!$A$5:$A$3992,A133,'Services Ln 10'!$B$5:$B$3992,"Orientation and Mobility")+SUMIFS('Services Ln 10'!$Y$5:$Y$3992,'Services Ln 10'!$A$5:$A$3992,A133,'Services Ln 10'!$B$5:$B$3992,"Psychologist")+ SUMIF('Aides Ln 10'!$A$5:$A$1996,A133,'Aides Ln 10'!$V$5:$V$1996)</f>
        <v>0</v>
      </c>
      <c r="L133" s="12">
        <f>SUMIF('Contract Ed line 9'!$A$5:$A$1994,A133,'Contract Ed line 9'!$J$5:$J$1994)</f>
        <v>0</v>
      </c>
      <c r="M133" s="7">
        <f t="shared" si="2"/>
        <v>0</v>
      </c>
    </row>
    <row r="134" spans="2:13" x14ac:dyDescent="0.25">
      <c r="B134" s="7">
        <f>SUMIF('1 Spec Ed Teacher'!$A$5:$A$2003,A134,'1 Spec Ed Teacher'!$T$5:$T$2003)</f>
        <v>0</v>
      </c>
      <c r="C134" s="9"/>
      <c r="D134" s="7">
        <f>SUMIF(' Operations Ln 6'!$A$2:$A$1999,SSIDs!A134,' Operations Ln 6'!$B$2:$B$1999)</f>
        <v>0</v>
      </c>
      <c r="E134" s="7">
        <f>SUMIF('3 Instructional Supplies '!$A$5:$A$1996,SSIDs!A134,'3 Instructional Supplies '!$F$5:$F$1996)</f>
        <v>0</v>
      </c>
      <c r="F134" s="7">
        <f>SUMIF('4 Instructional Equipment'!$A$5:$A$1995,A134,'4 Instructional Equipment'!$F$5:$F$1995)</f>
        <v>0</v>
      </c>
      <c r="G134" s="12">
        <f>SUMIF('Transportation Ln 10'!$A$5:$A$1995,A134,'Transportation Ln 10'!$J$5:$J$1995)</f>
        <v>0</v>
      </c>
      <c r="H134" s="12">
        <f>SUMIFS('Services Ln 10'!$Y$5:$Y$3992,'Services Ln 10'!$A$5:$A$3992,A134,'Services Ln 10'!$B$5:$B$3992,"Physical Therapy")</f>
        <v>0</v>
      </c>
      <c r="I134" s="12">
        <f>SUMIFS('Services Ln 10'!$Y$5:$Y$3992,'Services Ln 10'!$A$5:$A$3992,A134,'Services Ln 10'!$B$5:$B$3992,"Occupational Therapy")</f>
        <v>0</v>
      </c>
      <c r="J134" s="12">
        <f>SUMIFS('Services Ln 10'!$Y$5:$Y$3992,'Services Ln 10'!$A$5:$A$3992,A134,'Services Ln 10'!$B$5:$B$3992,"Speech Services")</f>
        <v>0</v>
      </c>
      <c r="K134" s="103">
        <f>SUMIFS('Services Ln 10'!$Y$5:$Y$3992,'Services Ln 10'!$A$5:$A$3992,A134,'Services Ln 10'!$B$5:$B$3992,"Nurse Services")+SUMIFS('Services Ln 10'!$Y$5:$Y$3992,'Services Ln 10'!$A$5:$A$3992,A134,'Services Ln 10'!$B$5:$B$3992,"Audiology")+SUMIFS('Services Ln 10'!$Y$5:$Y$3992,'Services Ln 10'!$A$5:$A$3992,A134,'Services Ln 10'!$B$5:$B$3992,"Interpreter")+SUMIFS('Services Ln 10'!$Y$5:$Y$3992,'Services Ln 10'!$A$5:$A$3992,A134,'Services Ln 10'!$B$5:$B$3992,"Adaptive P.E.")+SUMIFS('Services Ln 10'!$Y$5:$Y$3992,'Services Ln 10'!$A$5:$A$3992,A134,'Services Ln 10'!$B$5:$B$3992,"Orientation and Mobility")+SUMIFS('Services Ln 10'!$Y$5:$Y$3992,'Services Ln 10'!$A$5:$A$3992,A134,'Services Ln 10'!$B$5:$B$3992,"Psychologist")+ SUMIF('Aides Ln 10'!$A$5:$A$1996,A134,'Aides Ln 10'!$V$5:$V$1996)</f>
        <v>0</v>
      </c>
      <c r="L134" s="12">
        <f>SUMIF('Contract Ed line 9'!$A$5:$A$1994,A134,'Contract Ed line 9'!$J$5:$J$1994)</f>
        <v>0</v>
      </c>
      <c r="M134" s="7">
        <f t="shared" si="2"/>
        <v>0</v>
      </c>
    </row>
    <row r="135" spans="2:13" x14ac:dyDescent="0.25">
      <c r="B135" s="7">
        <f>SUMIF('1 Spec Ed Teacher'!$A$5:$A$2003,A135,'1 Spec Ed Teacher'!$T$5:$T$2003)</f>
        <v>0</v>
      </c>
      <c r="C135" s="9"/>
      <c r="D135" s="7">
        <f>SUMIF(' Operations Ln 6'!$A$2:$A$1999,SSIDs!A135,' Operations Ln 6'!$B$2:$B$1999)</f>
        <v>0</v>
      </c>
      <c r="E135" s="7">
        <f>SUMIF('3 Instructional Supplies '!$A$5:$A$1996,SSIDs!A135,'3 Instructional Supplies '!$F$5:$F$1996)</f>
        <v>0</v>
      </c>
      <c r="F135" s="7">
        <f>SUMIF('4 Instructional Equipment'!$A$5:$A$1995,A135,'4 Instructional Equipment'!$F$5:$F$1995)</f>
        <v>0</v>
      </c>
      <c r="G135" s="12">
        <f>SUMIF('Transportation Ln 10'!$A$5:$A$1995,A135,'Transportation Ln 10'!$J$5:$J$1995)</f>
        <v>0</v>
      </c>
      <c r="H135" s="12">
        <f>SUMIFS('Services Ln 10'!$Y$5:$Y$3992,'Services Ln 10'!$A$5:$A$3992,A135,'Services Ln 10'!$B$5:$B$3992,"Physical Therapy")</f>
        <v>0</v>
      </c>
      <c r="I135" s="12">
        <f>SUMIFS('Services Ln 10'!$Y$5:$Y$3992,'Services Ln 10'!$A$5:$A$3992,A135,'Services Ln 10'!$B$5:$B$3992,"Occupational Therapy")</f>
        <v>0</v>
      </c>
      <c r="J135" s="12">
        <f>SUMIFS('Services Ln 10'!$Y$5:$Y$3992,'Services Ln 10'!$A$5:$A$3992,A135,'Services Ln 10'!$B$5:$B$3992,"Speech Services")</f>
        <v>0</v>
      </c>
      <c r="K135" s="103">
        <f>SUMIFS('Services Ln 10'!$Y$5:$Y$3992,'Services Ln 10'!$A$5:$A$3992,A135,'Services Ln 10'!$B$5:$B$3992,"Nurse Services")+SUMIFS('Services Ln 10'!$Y$5:$Y$3992,'Services Ln 10'!$A$5:$A$3992,A135,'Services Ln 10'!$B$5:$B$3992,"Audiology")+SUMIFS('Services Ln 10'!$Y$5:$Y$3992,'Services Ln 10'!$A$5:$A$3992,A135,'Services Ln 10'!$B$5:$B$3992,"Interpreter")+SUMIFS('Services Ln 10'!$Y$5:$Y$3992,'Services Ln 10'!$A$5:$A$3992,A135,'Services Ln 10'!$B$5:$B$3992,"Adaptive P.E.")+SUMIFS('Services Ln 10'!$Y$5:$Y$3992,'Services Ln 10'!$A$5:$A$3992,A135,'Services Ln 10'!$B$5:$B$3992,"Orientation and Mobility")+SUMIFS('Services Ln 10'!$Y$5:$Y$3992,'Services Ln 10'!$A$5:$A$3992,A135,'Services Ln 10'!$B$5:$B$3992,"Psychologist")+ SUMIF('Aides Ln 10'!$A$5:$A$1996,A135,'Aides Ln 10'!$V$5:$V$1996)</f>
        <v>0</v>
      </c>
      <c r="L135" s="12">
        <f>SUMIF('Contract Ed line 9'!$A$5:$A$1994,A135,'Contract Ed line 9'!$J$5:$J$1994)</f>
        <v>0</v>
      </c>
      <c r="M135" s="7">
        <f t="shared" si="2"/>
        <v>0</v>
      </c>
    </row>
    <row r="136" spans="2:13" x14ac:dyDescent="0.25">
      <c r="B136" s="7">
        <f>SUMIF('1 Spec Ed Teacher'!$A$5:$A$2003,A136,'1 Spec Ed Teacher'!$T$5:$T$2003)</f>
        <v>0</v>
      </c>
      <c r="C136" s="9"/>
      <c r="D136" s="7">
        <f>SUMIF(' Operations Ln 6'!$A$2:$A$1999,SSIDs!A136,' Operations Ln 6'!$B$2:$B$1999)</f>
        <v>0</v>
      </c>
      <c r="E136" s="7">
        <f>SUMIF('3 Instructional Supplies '!$A$5:$A$1996,SSIDs!A136,'3 Instructional Supplies '!$F$5:$F$1996)</f>
        <v>0</v>
      </c>
      <c r="F136" s="7">
        <f>SUMIF('4 Instructional Equipment'!$A$5:$A$1995,A136,'4 Instructional Equipment'!$F$5:$F$1995)</f>
        <v>0</v>
      </c>
      <c r="G136" s="12">
        <f>SUMIF('Transportation Ln 10'!$A$5:$A$1995,A136,'Transportation Ln 10'!$J$5:$J$1995)</f>
        <v>0</v>
      </c>
      <c r="H136" s="12">
        <f>SUMIFS('Services Ln 10'!$Y$5:$Y$3992,'Services Ln 10'!$A$5:$A$3992,A136,'Services Ln 10'!$B$5:$B$3992,"Physical Therapy")</f>
        <v>0</v>
      </c>
      <c r="I136" s="12">
        <f>SUMIFS('Services Ln 10'!$Y$5:$Y$3992,'Services Ln 10'!$A$5:$A$3992,A136,'Services Ln 10'!$B$5:$B$3992,"Occupational Therapy")</f>
        <v>0</v>
      </c>
      <c r="J136" s="12">
        <f>SUMIFS('Services Ln 10'!$Y$5:$Y$3992,'Services Ln 10'!$A$5:$A$3992,A136,'Services Ln 10'!$B$5:$B$3992,"Speech Services")</f>
        <v>0</v>
      </c>
      <c r="K136" s="103">
        <f>SUMIFS('Services Ln 10'!$Y$5:$Y$3992,'Services Ln 10'!$A$5:$A$3992,A136,'Services Ln 10'!$B$5:$B$3992,"Nurse Services")+SUMIFS('Services Ln 10'!$Y$5:$Y$3992,'Services Ln 10'!$A$5:$A$3992,A136,'Services Ln 10'!$B$5:$B$3992,"Audiology")+SUMIFS('Services Ln 10'!$Y$5:$Y$3992,'Services Ln 10'!$A$5:$A$3992,A136,'Services Ln 10'!$B$5:$B$3992,"Interpreter")+SUMIFS('Services Ln 10'!$Y$5:$Y$3992,'Services Ln 10'!$A$5:$A$3992,A136,'Services Ln 10'!$B$5:$B$3992,"Adaptive P.E.")+SUMIFS('Services Ln 10'!$Y$5:$Y$3992,'Services Ln 10'!$A$5:$A$3992,A136,'Services Ln 10'!$B$5:$B$3992,"Orientation and Mobility")+SUMIFS('Services Ln 10'!$Y$5:$Y$3992,'Services Ln 10'!$A$5:$A$3992,A136,'Services Ln 10'!$B$5:$B$3992,"Psychologist")+ SUMIF('Aides Ln 10'!$A$5:$A$1996,A136,'Aides Ln 10'!$V$5:$V$1996)</f>
        <v>0</v>
      </c>
      <c r="L136" s="12">
        <f>SUMIF('Contract Ed line 9'!$A$5:$A$1994,A136,'Contract Ed line 9'!$J$5:$J$1994)</f>
        <v>0</v>
      </c>
      <c r="M136" s="7">
        <f t="shared" si="2"/>
        <v>0</v>
      </c>
    </row>
    <row r="137" spans="2:13" x14ac:dyDescent="0.25">
      <c r="B137" s="7">
        <f>SUMIF('1 Spec Ed Teacher'!$A$5:$A$2003,A137,'1 Spec Ed Teacher'!$T$5:$T$2003)</f>
        <v>0</v>
      </c>
      <c r="C137" s="9"/>
      <c r="D137" s="7">
        <f>SUMIF(' Operations Ln 6'!$A$2:$A$1999,SSIDs!A137,' Operations Ln 6'!$B$2:$B$1999)</f>
        <v>0</v>
      </c>
      <c r="E137" s="7">
        <f>SUMIF('3 Instructional Supplies '!$A$5:$A$1996,SSIDs!A137,'3 Instructional Supplies '!$F$5:$F$1996)</f>
        <v>0</v>
      </c>
      <c r="F137" s="7">
        <f>SUMIF('4 Instructional Equipment'!$A$5:$A$1995,A137,'4 Instructional Equipment'!$F$5:$F$1995)</f>
        <v>0</v>
      </c>
      <c r="G137" s="12">
        <f>SUMIF('Transportation Ln 10'!$A$5:$A$1995,A137,'Transportation Ln 10'!$J$5:$J$1995)</f>
        <v>0</v>
      </c>
      <c r="H137" s="12">
        <f>SUMIFS('Services Ln 10'!$Y$5:$Y$3992,'Services Ln 10'!$A$5:$A$3992,A137,'Services Ln 10'!$B$5:$B$3992,"Physical Therapy")</f>
        <v>0</v>
      </c>
      <c r="I137" s="12">
        <f>SUMIFS('Services Ln 10'!$Y$5:$Y$3992,'Services Ln 10'!$A$5:$A$3992,A137,'Services Ln 10'!$B$5:$B$3992,"Occupational Therapy")</f>
        <v>0</v>
      </c>
      <c r="J137" s="12">
        <f>SUMIFS('Services Ln 10'!$Y$5:$Y$3992,'Services Ln 10'!$A$5:$A$3992,A137,'Services Ln 10'!$B$5:$B$3992,"Speech Services")</f>
        <v>0</v>
      </c>
      <c r="K137" s="103">
        <f>SUMIFS('Services Ln 10'!$Y$5:$Y$3992,'Services Ln 10'!$A$5:$A$3992,A137,'Services Ln 10'!$B$5:$B$3992,"Nurse Services")+SUMIFS('Services Ln 10'!$Y$5:$Y$3992,'Services Ln 10'!$A$5:$A$3992,A137,'Services Ln 10'!$B$5:$B$3992,"Audiology")+SUMIFS('Services Ln 10'!$Y$5:$Y$3992,'Services Ln 10'!$A$5:$A$3992,A137,'Services Ln 10'!$B$5:$B$3992,"Interpreter")+SUMIFS('Services Ln 10'!$Y$5:$Y$3992,'Services Ln 10'!$A$5:$A$3992,A137,'Services Ln 10'!$B$5:$B$3992,"Adaptive P.E.")+SUMIFS('Services Ln 10'!$Y$5:$Y$3992,'Services Ln 10'!$A$5:$A$3992,A137,'Services Ln 10'!$B$5:$B$3992,"Orientation and Mobility")+SUMIFS('Services Ln 10'!$Y$5:$Y$3992,'Services Ln 10'!$A$5:$A$3992,A137,'Services Ln 10'!$B$5:$B$3992,"Psychologist")+ SUMIF('Aides Ln 10'!$A$5:$A$1996,A137,'Aides Ln 10'!$V$5:$V$1996)</f>
        <v>0</v>
      </c>
      <c r="L137" s="12">
        <f>SUMIF('Contract Ed line 9'!$A$5:$A$1994,A137,'Contract Ed line 9'!$J$5:$J$1994)</f>
        <v>0</v>
      </c>
      <c r="M137" s="7">
        <f t="shared" si="2"/>
        <v>0</v>
      </c>
    </row>
    <row r="138" spans="2:13" x14ac:dyDescent="0.25">
      <c r="B138" s="7">
        <f>SUMIF('1 Spec Ed Teacher'!$A$5:$A$2003,A138,'1 Spec Ed Teacher'!$T$5:$T$2003)</f>
        <v>0</v>
      </c>
      <c r="C138" s="9"/>
      <c r="D138" s="7">
        <f>SUMIF(' Operations Ln 6'!$A$2:$A$1999,SSIDs!A138,' Operations Ln 6'!$B$2:$B$1999)</f>
        <v>0</v>
      </c>
      <c r="E138" s="7">
        <f>SUMIF('3 Instructional Supplies '!$A$5:$A$1996,SSIDs!A138,'3 Instructional Supplies '!$F$5:$F$1996)</f>
        <v>0</v>
      </c>
      <c r="F138" s="7">
        <f>SUMIF('4 Instructional Equipment'!$A$5:$A$1995,A138,'4 Instructional Equipment'!$F$5:$F$1995)</f>
        <v>0</v>
      </c>
      <c r="G138" s="12">
        <f>SUMIF('Transportation Ln 10'!$A$5:$A$1995,A138,'Transportation Ln 10'!$J$5:$J$1995)</f>
        <v>0</v>
      </c>
      <c r="H138" s="12">
        <f>SUMIFS('Services Ln 10'!$Y$5:$Y$3992,'Services Ln 10'!$A$5:$A$3992,A138,'Services Ln 10'!$B$5:$B$3992,"Physical Therapy")</f>
        <v>0</v>
      </c>
      <c r="I138" s="12">
        <f>SUMIFS('Services Ln 10'!$Y$5:$Y$3992,'Services Ln 10'!$A$5:$A$3992,A138,'Services Ln 10'!$B$5:$B$3992,"Occupational Therapy")</f>
        <v>0</v>
      </c>
      <c r="J138" s="12">
        <f>SUMIFS('Services Ln 10'!$Y$5:$Y$3992,'Services Ln 10'!$A$5:$A$3992,A138,'Services Ln 10'!$B$5:$B$3992,"Speech Services")</f>
        <v>0</v>
      </c>
      <c r="K138" s="103">
        <f>SUMIFS('Services Ln 10'!$Y$5:$Y$3992,'Services Ln 10'!$A$5:$A$3992,A138,'Services Ln 10'!$B$5:$B$3992,"Nurse Services")+SUMIFS('Services Ln 10'!$Y$5:$Y$3992,'Services Ln 10'!$A$5:$A$3992,A138,'Services Ln 10'!$B$5:$B$3992,"Audiology")+SUMIFS('Services Ln 10'!$Y$5:$Y$3992,'Services Ln 10'!$A$5:$A$3992,A138,'Services Ln 10'!$B$5:$B$3992,"Interpreter")+SUMIFS('Services Ln 10'!$Y$5:$Y$3992,'Services Ln 10'!$A$5:$A$3992,A138,'Services Ln 10'!$B$5:$B$3992,"Adaptive P.E.")+SUMIFS('Services Ln 10'!$Y$5:$Y$3992,'Services Ln 10'!$A$5:$A$3992,A138,'Services Ln 10'!$B$5:$B$3992,"Orientation and Mobility")+SUMIFS('Services Ln 10'!$Y$5:$Y$3992,'Services Ln 10'!$A$5:$A$3992,A138,'Services Ln 10'!$B$5:$B$3992,"Psychologist")+ SUMIF('Aides Ln 10'!$A$5:$A$1996,A138,'Aides Ln 10'!$V$5:$V$1996)</f>
        <v>0</v>
      </c>
      <c r="L138" s="12">
        <f>SUMIF('Contract Ed line 9'!$A$5:$A$1994,A138,'Contract Ed line 9'!$J$5:$J$1994)</f>
        <v>0</v>
      </c>
      <c r="M138" s="7">
        <f t="shared" si="2"/>
        <v>0</v>
      </c>
    </row>
    <row r="139" spans="2:13" x14ac:dyDescent="0.25">
      <c r="B139" s="7">
        <f>SUMIF('1 Spec Ed Teacher'!$A$5:$A$2003,A139,'1 Spec Ed Teacher'!$T$5:$T$2003)</f>
        <v>0</v>
      </c>
      <c r="C139" s="9"/>
      <c r="D139" s="7">
        <f>SUMIF(' Operations Ln 6'!$A$2:$A$1999,SSIDs!A139,' Operations Ln 6'!$B$2:$B$1999)</f>
        <v>0</v>
      </c>
      <c r="E139" s="7">
        <f>SUMIF('3 Instructional Supplies '!$A$5:$A$1996,SSIDs!A139,'3 Instructional Supplies '!$F$5:$F$1996)</f>
        <v>0</v>
      </c>
      <c r="F139" s="7">
        <f>SUMIF('4 Instructional Equipment'!$A$5:$A$1995,A139,'4 Instructional Equipment'!$F$5:$F$1995)</f>
        <v>0</v>
      </c>
      <c r="G139" s="12">
        <f>SUMIF('Transportation Ln 10'!$A$5:$A$1995,A139,'Transportation Ln 10'!$J$5:$J$1995)</f>
        <v>0</v>
      </c>
      <c r="H139" s="12">
        <f>SUMIFS('Services Ln 10'!$Y$5:$Y$3992,'Services Ln 10'!$A$5:$A$3992,A139,'Services Ln 10'!$B$5:$B$3992,"Physical Therapy")</f>
        <v>0</v>
      </c>
      <c r="I139" s="12">
        <f>SUMIFS('Services Ln 10'!$Y$5:$Y$3992,'Services Ln 10'!$A$5:$A$3992,A139,'Services Ln 10'!$B$5:$B$3992,"Occupational Therapy")</f>
        <v>0</v>
      </c>
      <c r="J139" s="12">
        <f>SUMIFS('Services Ln 10'!$Y$5:$Y$3992,'Services Ln 10'!$A$5:$A$3992,A139,'Services Ln 10'!$B$5:$B$3992,"Speech Services")</f>
        <v>0</v>
      </c>
      <c r="K139" s="103">
        <f>SUMIFS('Services Ln 10'!$Y$5:$Y$3992,'Services Ln 10'!$A$5:$A$3992,A139,'Services Ln 10'!$B$5:$B$3992,"Nurse Services")+SUMIFS('Services Ln 10'!$Y$5:$Y$3992,'Services Ln 10'!$A$5:$A$3992,A139,'Services Ln 10'!$B$5:$B$3992,"Audiology")+SUMIFS('Services Ln 10'!$Y$5:$Y$3992,'Services Ln 10'!$A$5:$A$3992,A139,'Services Ln 10'!$B$5:$B$3992,"Interpreter")+SUMIFS('Services Ln 10'!$Y$5:$Y$3992,'Services Ln 10'!$A$5:$A$3992,A139,'Services Ln 10'!$B$5:$B$3992,"Adaptive P.E.")+SUMIFS('Services Ln 10'!$Y$5:$Y$3992,'Services Ln 10'!$A$5:$A$3992,A139,'Services Ln 10'!$B$5:$B$3992,"Orientation and Mobility")+SUMIFS('Services Ln 10'!$Y$5:$Y$3992,'Services Ln 10'!$A$5:$A$3992,A139,'Services Ln 10'!$B$5:$B$3992,"Psychologist")+ SUMIF('Aides Ln 10'!$A$5:$A$1996,A139,'Aides Ln 10'!$V$5:$V$1996)</f>
        <v>0</v>
      </c>
      <c r="L139" s="12">
        <f>SUMIF('Contract Ed line 9'!$A$5:$A$1994,A139,'Contract Ed line 9'!$J$5:$J$1994)</f>
        <v>0</v>
      </c>
      <c r="M139" s="7">
        <f t="shared" si="2"/>
        <v>0</v>
      </c>
    </row>
    <row r="140" spans="2:13" x14ac:dyDescent="0.25">
      <c r="B140" s="7">
        <f>SUMIF('1 Spec Ed Teacher'!$A$5:$A$2003,A140,'1 Spec Ed Teacher'!$T$5:$T$2003)</f>
        <v>0</v>
      </c>
      <c r="C140" s="9"/>
      <c r="D140" s="7">
        <f>SUMIF(' Operations Ln 6'!$A$2:$A$1999,SSIDs!A140,' Operations Ln 6'!$B$2:$B$1999)</f>
        <v>0</v>
      </c>
      <c r="E140" s="7">
        <f>SUMIF('3 Instructional Supplies '!$A$5:$A$1996,SSIDs!A140,'3 Instructional Supplies '!$F$5:$F$1996)</f>
        <v>0</v>
      </c>
      <c r="F140" s="7">
        <f>SUMIF('4 Instructional Equipment'!$A$5:$A$1995,A140,'4 Instructional Equipment'!$F$5:$F$1995)</f>
        <v>0</v>
      </c>
      <c r="G140" s="12">
        <f>SUMIF('Transportation Ln 10'!$A$5:$A$1995,A140,'Transportation Ln 10'!$J$5:$J$1995)</f>
        <v>0</v>
      </c>
      <c r="H140" s="12">
        <f>SUMIFS('Services Ln 10'!$Y$5:$Y$3992,'Services Ln 10'!$A$5:$A$3992,A140,'Services Ln 10'!$B$5:$B$3992,"Physical Therapy")</f>
        <v>0</v>
      </c>
      <c r="I140" s="12">
        <f>SUMIFS('Services Ln 10'!$Y$5:$Y$3992,'Services Ln 10'!$A$5:$A$3992,A140,'Services Ln 10'!$B$5:$B$3992,"Occupational Therapy")</f>
        <v>0</v>
      </c>
      <c r="J140" s="12">
        <f>SUMIFS('Services Ln 10'!$Y$5:$Y$3992,'Services Ln 10'!$A$5:$A$3992,A140,'Services Ln 10'!$B$5:$B$3992,"Speech Services")</f>
        <v>0</v>
      </c>
      <c r="K140" s="103">
        <f>SUMIFS('Services Ln 10'!$Y$5:$Y$3992,'Services Ln 10'!$A$5:$A$3992,A140,'Services Ln 10'!$B$5:$B$3992,"Nurse Services")+SUMIFS('Services Ln 10'!$Y$5:$Y$3992,'Services Ln 10'!$A$5:$A$3992,A140,'Services Ln 10'!$B$5:$B$3992,"Audiology")+SUMIFS('Services Ln 10'!$Y$5:$Y$3992,'Services Ln 10'!$A$5:$A$3992,A140,'Services Ln 10'!$B$5:$B$3992,"Interpreter")+SUMIFS('Services Ln 10'!$Y$5:$Y$3992,'Services Ln 10'!$A$5:$A$3992,A140,'Services Ln 10'!$B$5:$B$3992,"Adaptive P.E.")+SUMIFS('Services Ln 10'!$Y$5:$Y$3992,'Services Ln 10'!$A$5:$A$3992,A140,'Services Ln 10'!$B$5:$B$3992,"Orientation and Mobility")+SUMIFS('Services Ln 10'!$Y$5:$Y$3992,'Services Ln 10'!$A$5:$A$3992,A140,'Services Ln 10'!$B$5:$B$3992,"Psychologist")+ SUMIF('Aides Ln 10'!$A$5:$A$1996,A140,'Aides Ln 10'!$V$5:$V$1996)</f>
        <v>0</v>
      </c>
      <c r="L140" s="12">
        <f>SUMIF('Contract Ed line 9'!$A$5:$A$1994,A140,'Contract Ed line 9'!$J$5:$J$1994)</f>
        <v>0</v>
      </c>
      <c r="M140" s="7">
        <f t="shared" si="2"/>
        <v>0</v>
      </c>
    </row>
    <row r="141" spans="2:13" x14ac:dyDescent="0.25">
      <c r="B141" s="7">
        <f>SUMIF('1 Spec Ed Teacher'!$A$5:$A$2003,A141,'1 Spec Ed Teacher'!$T$5:$T$2003)</f>
        <v>0</v>
      </c>
      <c r="C141" s="9"/>
      <c r="D141" s="7">
        <f>SUMIF(' Operations Ln 6'!$A$2:$A$1999,SSIDs!A141,' Operations Ln 6'!$B$2:$B$1999)</f>
        <v>0</v>
      </c>
      <c r="E141" s="7">
        <f>SUMIF('3 Instructional Supplies '!$A$5:$A$1996,SSIDs!A141,'3 Instructional Supplies '!$F$5:$F$1996)</f>
        <v>0</v>
      </c>
      <c r="F141" s="7">
        <f>SUMIF('4 Instructional Equipment'!$A$5:$A$1995,A141,'4 Instructional Equipment'!$F$5:$F$1995)</f>
        <v>0</v>
      </c>
      <c r="G141" s="12">
        <f>SUMIF('Transportation Ln 10'!$A$5:$A$1995,A141,'Transportation Ln 10'!$J$5:$J$1995)</f>
        <v>0</v>
      </c>
      <c r="H141" s="12">
        <f>SUMIFS('Services Ln 10'!$Y$5:$Y$3992,'Services Ln 10'!$A$5:$A$3992,A141,'Services Ln 10'!$B$5:$B$3992,"Physical Therapy")</f>
        <v>0</v>
      </c>
      <c r="I141" s="12">
        <f>SUMIFS('Services Ln 10'!$Y$5:$Y$3992,'Services Ln 10'!$A$5:$A$3992,A141,'Services Ln 10'!$B$5:$B$3992,"Occupational Therapy")</f>
        <v>0</v>
      </c>
      <c r="J141" s="12">
        <f>SUMIFS('Services Ln 10'!$Y$5:$Y$3992,'Services Ln 10'!$A$5:$A$3992,A141,'Services Ln 10'!$B$5:$B$3992,"Speech Services")</f>
        <v>0</v>
      </c>
      <c r="K141" s="103">
        <f>SUMIFS('Services Ln 10'!$Y$5:$Y$3992,'Services Ln 10'!$A$5:$A$3992,A141,'Services Ln 10'!$B$5:$B$3992,"Nurse Services")+SUMIFS('Services Ln 10'!$Y$5:$Y$3992,'Services Ln 10'!$A$5:$A$3992,A141,'Services Ln 10'!$B$5:$B$3992,"Audiology")+SUMIFS('Services Ln 10'!$Y$5:$Y$3992,'Services Ln 10'!$A$5:$A$3992,A141,'Services Ln 10'!$B$5:$B$3992,"Interpreter")+SUMIFS('Services Ln 10'!$Y$5:$Y$3992,'Services Ln 10'!$A$5:$A$3992,A141,'Services Ln 10'!$B$5:$B$3992,"Adaptive P.E.")+SUMIFS('Services Ln 10'!$Y$5:$Y$3992,'Services Ln 10'!$A$5:$A$3992,A141,'Services Ln 10'!$B$5:$B$3992,"Orientation and Mobility")+SUMIFS('Services Ln 10'!$Y$5:$Y$3992,'Services Ln 10'!$A$5:$A$3992,A141,'Services Ln 10'!$B$5:$B$3992,"Psychologist")+ SUMIF('Aides Ln 10'!$A$5:$A$1996,A141,'Aides Ln 10'!$V$5:$V$1996)</f>
        <v>0</v>
      </c>
      <c r="L141" s="12">
        <f>SUMIF('Contract Ed line 9'!$A$5:$A$1994,A141,'Contract Ed line 9'!$J$5:$J$1994)</f>
        <v>0</v>
      </c>
      <c r="M141" s="7">
        <f t="shared" si="2"/>
        <v>0</v>
      </c>
    </row>
    <row r="142" spans="2:13" x14ac:dyDescent="0.25">
      <c r="B142" s="7">
        <f>SUMIF('1 Spec Ed Teacher'!$A$5:$A$2003,A142,'1 Spec Ed Teacher'!$T$5:$T$2003)</f>
        <v>0</v>
      </c>
      <c r="C142" s="9"/>
      <c r="D142" s="7">
        <f>SUMIF(' Operations Ln 6'!$A$2:$A$1999,SSIDs!A142,' Operations Ln 6'!$B$2:$B$1999)</f>
        <v>0</v>
      </c>
      <c r="E142" s="7">
        <f>SUMIF('3 Instructional Supplies '!$A$5:$A$1996,SSIDs!A142,'3 Instructional Supplies '!$F$5:$F$1996)</f>
        <v>0</v>
      </c>
      <c r="F142" s="7">
        <f>SUMIF('4 Instructional Equipment'!$A$5:$A$1995,A142,'4 Instructional Equipment'!$F$5:$F$1995)</f>
        <v>0</v>
      </c>
      <c r="G142" s="12">
        <f>SUMIF('Transportation Ln 10'!$A$5:$A$1995,A142,'Transportation Ln 10'!$J$5:$J$1995)</f>
        <v>0</v>
      </c>
      <c r="H142" s="12">
        <f>SUMIFS('Services Ln 10'!$Y$5:$Y$3992,'Services Ln 10'!$A$5:$A$3992,A142,'Services Ln 10'!$B$5:$B$3992,"Physical Therapy")</f>
        <v>0</v>
      </c>
      <c r="I142" s="12">
        <f>SUMIFS('Services Ln 10'!$Y$5:$Y$3992,'Services Ln 10'!$A$5:$A$3992,A142,'Services Ln 10'!$B$5:$B$3992,"Occupational Therapy")</f>
        <v>0</v>
      </c>
      <c r="J142" s="12">
        <f>SUMIFS('Services Ln 10'!$Y$5:$Y$3992,'Services Ln 10'!$A$5:$A$3992,A142,'Services Ln 10'!$B$5:$B$3992,"Speech Services")</f>
        <v>0</v>
      </c>
      <c r="K142" s="103">
        <f>SUMIFS('Services Ln 10'!$Y$5:$Y$3992,'Services Ln 10'!$A$5:$A$3992,A142,'Services Ln 10'!$B$5:$B$3992,"Nurse Services")+SUMIFS('Services Ln 10'!$Y$5:$Y$3992,'Services Ln 10'!$A$5:$A$3992,A142,'Services Ln 10'!$B$5:$B$3992,"Audiology")+SUMIFS('Services Ln 10'!$Y$5:$Y$3992,'Services Ln 10'!$A$5:$A$3992,A142,'Services Ln 10'!$B$5:$B$3992,"Interpreter")+SUMIFS('Services Ln 10'!$Y$5:$Y$3992,'Services Ln 10'!$A$5:$A$3992,A142,'Services Ln 10'!$B$5:$B$3992,"Adaptive P.E.")+SUMIFS('Services Ln 10'!$Y$5:$Y$3992,'Services Ln 10'!$A$5:$A$3992,A142,'Services Ln 10'!$B$5:$B$3992,"Orientation and Mobility")+SUMIFS('Services Ln 10'!$Y$5:$Y$3992,'Services Ln 10'!$A$5:$A$3992,A142,'Services Ln 10'!$B$5:$B$3992,"Psychologist")+ SUMIF('Aides Ln 10'!$A$5:$A$1996,A142,'Aides Ln 10'!$V$5:$V$1996)</f>
        <v>0</v>
      </c>
      <c r="L142" s="12">
        <f>SUMIF('Contract Ed line 9'!$A$5:$A$1994,A142,'Contract Ed line 9'!$J$5:$J$1994)</f>
        <v>0</v>
      </c>
      <c r="M142" s="7">
        <f t="shared" si="2"/>
        <v>0</v>
      </c>
    </row>
    <row r="143" spans="2:13" x14ac:dyDescent="0.25">
      <c r="B143" s="7">
        <f>SUMIF('1 Spec Ed Teacher'!$A$5:$A$2003,A143,'1 Spec Ed Teacher'!$T$5:$T$2003)</f>
        <v>0</v>
      </c>
      <c r="C143" s="9"/>
      <c r="D143" s="7">
        <f>SUMIF(' Operations Ln 6'!$A$2:$A$1999,SSIDs!A143,' Operations Ln 6'!$B$2:$B$1999)</f>
        <v>0</v>
      </c>
      <c r="E143" s="7">
        <f>SUMIF('3 Instructional Supplies '!$A$5:$A$1996,SSIDs!A143,'3 Instructional Supplies '!$F$5:$F$1996)</f>
        <v>0</v>
      </c>
      <c r="F143" s="7">
        <f>SUMIF('4 Instructional Equipment'!$A$5:$A$1995,A143,'4 Instructional Equipment'!$F$5:$F$1995)</f>
        <v>0</v>
      </c>
      <c r="G143" s="12">
        <f>SUMIF('Transportation Ln 10'!$A$5:$A$1995,A143,'Transportation Ln 10'!$J$5:$J$1995)</f>
        <v>0</v>
      </c>
      <c r="H143" s="12">
        <f>SUMIFS('Services Ln 10'!$Y$5:$Y$3992,'Services Ln 10'!$A$5:$A$3992,A143,'Services Ln 10'!$B$5:$B$3992,"Physical Therapy")</f>
        <v>0</v>
      </c>
      <c r="I143" s="12">
        <f>SUMIFS('Services Ln 10'!$Y$5:$Y$3992,'Services Ln 10'!$A$5:$A$3992,A143,'Services Ln 10'!$B$5:$B$3992,"Occupational Therapy")</f>
        <v>0</v>
      </c>
      <c r="J143" s="12">
        <f>SUMIFS('Services Ln 10'!$Y$5:$Y$3992,'Services Ln 10'!$A$5:$A$3992,A143,'Services Ln 10'!$B$5:$B$3992,"Speech Services")</f>
        <v>0</v>
      </c>
      <c r="K143" s="103">
        <f>SUMIFS('Services Ln 10'!$Y$5:$Y$3992,'Services Ln 10'!$A$5:$A$3992,A143,'Services Ln 10'!$B$5:$B$3992,"Nurse Services")+SUMIFS('Services Ln 10'!$Y$5:$Y$3992,'Services Ln 10'!$A$5:$A$3992,A143,'Services Ln 10'!$B$5:$B$3992,"Audiology")+SUMIFS('Services Ln 10'!$Y$5:$Y$3992,'Services Ln 10'!$A$5:$A$3992,A143,'Services Ln 10'!$B$5:$B$3992,"Interpreter")+SUMIFS('Services Ln 10'!$Y$5:$Y$3992,'Services Ln 10'!$A$5:$A$3992,A143,'Services Ln 10'!$B$5:$B$3992,"Adaptive P.E.")+SUMIFS('Services Ln 10'!$Y$5:$Y$3992,'Services Ln 10'!$A$5:$A$3992,A143,'Services Ln 10'!$B$5:$B$3992,"Orientation and Mobility")+SUMIFS('Services Ln 10'!$Y$5:$Y$3992,'Services Ln 10'!$A$5:$A$3992,A143,'Services Ln 10'!$B$5:$B$3992,"Psychologist")+ SUMIF('Aides Ln 10'!$A$5:$A$1996,A143,'Aides Ln 10'!$V$5:$V$1996)</f>
        <v>0</v>
      </c>
      <c r="L143" s="12">
        <f>SUMIF('Contract Ed line 9'!$A$5:$A$1994,A143,'Contract Ed line 9'!$J$5:$J$1994)</f>
        <v>0</v>
      </c>
      <c r="M143" s="7">
        <f t="shared" si="2"/>
        <v>0</v>
      </c>
    </row>
    <row r="144" spans="2:13" x14ac:dyDescent="0.25">
      <c r="B144" s="7">
        <f>SUMIF('1 Spec Ed Teacher'!$A$5:$A$2003,A144,'1 Spec Ed Teacher'!$T$5:$T$2003)</f>
        <v>0</v>
      </c>
      <c r="C144" s="9"/>
      <c r="D144" s="7">
        <f>SUMIF(' Operations Ln 6'!$A$2:$A$1999,SSIDs!A144,' Operations Ln 6'!$B$2:$B$1999)</f>
        <v>0</v>
      </c>
      <c r="E144" s="7">
        <f>SUMIF('3 Instructional Supplies '!$A$5:$A$1996,SSIDs!A144,'3 Instructional Supplies '!$F$5:$F$1996)</f>
        <v>0</v>
      </c>
      <c r="F144" s="7">
        <f>SUMIF('4 Instructional Equipment'!$A$5:$A$1995,A144,'4 Instructional Equipment'!$F$5:$F$1995)</f>
        <v>0</v>
      </c>
      <c r="G144" s="12">
        <f>SUMIF('Transportation Ln 10'!$A$5:$A$1995,A144,'Transportation Ln 10'!$J$5:$J$1995)</f>
        <v>0</v>
      </c>
      <c r="H144" s="12">
        <f>SUMIFS('Services Ln 10'!$Y$5:$Y$3992,'Services Ln 10'!$A$5:$A$3992,A144,'Services Ln 10'!$B$5:$B$3992,"Physical Therapy")</f>
        <v>0</v>
      </c>
      <c r="I144" s="12">
        <f>SUMIFS('Services Ln 10'!$Y$5:$Y$3992,'Services Ln 10'!$A$5:$A$3992,A144,'Services Ln 10'!$B$5:$B$3992,"Occupational Therapy")</f>
        <v>0</v>
      </c>
      <c r="J144" s="12">
        <f>SUMIFS('Services Ln 10'!$Y$5:$Y$3992,'Services Ln 10'!$A$5:$A$3992,A144,'Services Ln 10'!$B$5:$B$3992,"Speech Services")</f>
        <v>0</v>
      </c>
      <c r="K144" s="103">
        <f>SUMIFS('Services Ln 10'!$Y$5:$Y$3992,'Services Ln 10'!$A$5:$A$3992,A144,'Services Ln 10'!$B$5:$B$3992,"Nurse Services")+SUMIFS('Services Ln 10'!$Y$5:$Y$3992,'Services Ln 10'!$A$5:$A$3992,A144,'Services Ln 10'!$B$5:$B$3992,"Audiology")+SUMIFS('Services Ln 10'!$Y$5:$Y$3992,'Services Ln 10'!$A$5:$A$3992,A144,'Services Ln 10'!$B$5:$B$3992,"Interpreter")+SUMIFS('Services Ln 10'!$Y$5:$Y$3992,'Services Ln 10'!$A$5:$A$3992,A144,'Services Ln 10'!$B$5:$B$3992,"Adaptive P.E.")+SUMIFS('Services Ln 10'!$Y$5:$Y$3992,'Services Ln 10'!$A$5:$A$3992,A144,'Services Ln 10'!$B$5:$B$3992,"Orientation and Mobility")+SUMIFS('Services Ln 10'!$Y$5:$Y$3992,'Services Ln 10'!$A$5:$A$3992,A144,'Services Ln 10'!$B$5:$B$3992,"Psychologist")+ SUMIF('Aides Ln 10'!$A$5:$A$1996,A144,'Aides Ln 10'!$V$5:$V$1996)</f>
        <v>0</v>
      </c>
      <c r="L144" s="12">
        <f>SUMIF('Contract Ed line 9'!$A$5:$A$1994,A144,'Contract Ed line 9'!$J$5:$J$1994)</f>
        <v>0</v>
      </c>
      <c r="M144" s="7">
        <f t="shared" si="2"/>
        <v>0</v>
      </c>
    </row>
    <row r="145" spans="2:13" x14ac:dyDescent="0.25">
      <c r="B145" s="7">
        <f>SUMIF('1 Spec Ed Teacher'!$A$5:$A$2003,A145,'1 Spec Ed Teacher'!$T$5:$T$2003)</f>
        <v>0</v>
      </c>
      <c r="C145" s="9"/>
      <c r="D145" s="7">
        <f>SUMIF(' Operations Ln 6'!$A$2:$A$1999,SSIDs!A145,' Operations Ln 6'!$B$2:$B$1999)</f>
        <v>0</v>
      </c>
      <c r="E145" s="7">
        <f>SUMIF('3 Instructional Supplies '!$A$5:$A$1996,SSIDs!A145,'3 Instructional Supplies '!$F$5:$F$1996)</f>
        <v>0</v>
      </c>
      <c r="F145" s="7">
        <f>SUMIF('4 Instructional Equipment'!$A$5:$A$1995,A145,'4 Instructional Equipment'!$F$5:$F$1995)</f>
        <v>0</v>
      </c>
      <c r="G145" s="12">
        <f>SUMIF('Transportation Ln 10'!$A$5:$A$1995,A145,'Transportation Ln 10'!$J$5:$J$1995)</f>
        <v>0</v>
      </c>
      <c r="H145" s="12">
        <f>SUMIFS('Services Ln 10'!$Y$5:$Y$3992,'Services Ln 10'!$A$5:$A$3992,A145,'Services Ln 10'!$B$5:$B$3992,"Physical Therapy")</f>
        <v>0</v>
      </c>
      <c r="I145" s="12">
        <f>SUMIFS('Services Ln 10'!$Y$5:$Y$3992,'Services Ln 10'!$A$5:$A$3992,A145,'Services Ln 10'!$B$5:$B$3992,"Occupational Therapy")</f>
        <v>0</v>
      </c>
      <c r="J145" s="12">
        <f>SUMIFS('Services Ln 10'!$Y$5:$Y$3992,'Services Ln 10'!$A$5:$A$3992,A145,'Services Ln 10'!$B$5:$B$3992,"Speech Services")</f>
        <v>0</v>
      </c>
      <c r="K145" s="103">
        <f>SUMIFS('Services Ln 10'!$Y$5:$Y$3992,'Services Ln 10'!$A$5:$A$3992,A145,'Services Ln 10'!$B$5:$B$3992,"Nurse Services")+SUMIFS('Services Ln 10'!$Y$5:$Y$3992,'Services Ln 10'!$A$5:$A$3992,A145,'Services Ln 10'!$B$5:$B$3992,"Audiology")+SUMIFS('Services Ln 10'!$Y$5:$Y$3992,'Services Ln 10'!$A$5:$A$3992,A145,'Services Ln 10'!$B$5:$B$3992,"Interpreter")+SUMIFS('Services Ln 10'!$Y$5:$Y$3992,'Services Ln 10'!$A$5:$A$3992,A145,'Services Ln 10'!$B$5:$B$3992,"Adaptive P.E.")+SUMIFS('Services Ln 10'!$Y$5:$Y$3992,'Services Ln 10'!$A$5:$A$3992,A145,'Services Ln 10'!$B$5:$B$3992,"Orientation and Mobility")+SUMIFS('Services Ln 10'!$Y$5:$Y$3992,'Services Ln 10'!$A$5:$A$3992,A145,'Services Ln 10'!$B$5:$B$3992,"Psychologist")+ SUMIF('Aides Ln 10'!$A$5:$A$1996,A145,'Aides Ln 10'!$V$5:$V$1996)</f>
        <v>0</v>
      </c>
      <c r="L145" s="12">
        <f>SUMIF('Contract Ed line 9'!$A$5:$A$1994,A145,'Contract Ed line 9'!$J$5:$J$1994)</f>
        <v>0</v>
      </c>
      <c r="M145" s="7">
        <f t="shared" si="2"/>
        <v>0</v>
      </c>
    </row>
    <row r="146" spans="2:13" x14ac:dyDescent="0.25">
      <c r="B146" s="7">
        <f>SUMIF('1 Spec Ed Teacher'!$A$5:$A$2003,A146,'1 Spec Ed Teacher'!$T$5:$T$2003)</f>
        <v>0</v>
      </c>
      <c r="C146" s="9"/>
      <c r="D146" s="7">
        <f>SUMIF(' Operations Ln 6'!$A$2:$A$1999,SSIDs!A146,' Operations Ln 6'!$B$2:$B$1999)</f>
        <v>0</v>
      </c>
      <c r="E146" s="7">
        <f>SUMIF('3 Instructional Supplies '!$A$5:$A$1996,SSIDs!A146,'3 Instructional Supplies '!$F$5:$F$1996)</f>
        <v>0</v>
      </c>
      <c r="F146" s="7">
        <f>SUMIF('4 Instructional Equipment'!$A$5:$A$1995,A146,'4 Instructional Equipment'!$F$5:$F$1995)</f>
        <v>0</v>
      </c>
      <c r="G146" s="12">
        <f>SUMIF('Transportation Ln 10'!$A$5:$A$1995,A146,'Transportation Ln 10'!$J$5:$J$1995)</f>
        <v>0</v>
      </c>
      <c r="H146" s="12">
        <f>SUMIFS('Services Ln 10'!$Y$5:$Y$3992,'Services Ln 10'!$A$5:$A$3992,A146,'Services Ln 10'!$B$5:$B$3992,"Physical Therapy")</f>
        <v>0</v>
      </c>
      <c r="I146" s="12">
        <f>SUMIFS('Services Ln 10'!$Y$5:$Y$3992,'Services Ln 10'!$A$5:$A$3992,A146,'Services Ln 10'!$B$5:$B$3992,"Occupational Therapy")</f>
        <v>0</v>
      </c>
      <c r="J146" s="12">
        <f>SUMIFS('Services Ln 10'!$Y$5:$Y$3992,'Services Ln 10'!$A$5:$A$3992,A146,'Services Ln 10'!$B$5:$B$3992,"Speech Services")</f>
        <v>0</v>
      </c>
      <c r="K146" s="103">
        <f>SUMIFS('Services Ln 10'!$Y$5:$Y$3992,'Services Ln 10'!$A$5:$A$3992,A146,'Services Ln 10'!$B$5:$B$3992,"Nurse Services")+SUMIFS('Services Ln 10'!$Y$5:$Y$3992,'Services Ln 10'!$A$5:$A$3992,A146,'Services Ln 10'!$B$5:$B$3992,"Audiology")+SUMIFS('Services Ln 10'!$Y$5:$Y$3992,'Services Ln 10'!$A$5:$A$3992,A146,'Services Ln 10'!$B$5:$B$3992,"Interpreter")+SUMIFS('Services Ln 10'!$Y$5:$Y$3992,'Services Ln 10'!$A$5:$A$3992,A146,'Services Ln 10'!$B$5:$B$3992,"Adaptive P.E.")+SUMIFS('Services Ln 10'!$Y$5:$Y$3992,'Services Ln 10'!$A$5:$A$3992,A146,'Services Ln 10'!$B$5:$B$3992,"Orientation and Mobility")+SUMIFS('Services Ln 10'!$Y$5:$Y$3992,'Services Ln 10'!$A$5:$A$3992,A146,'Services Ln 10'!$B$5:$B$3992,"Psychologist")+ SUMIF('Aides Ln 10'!$A$5:$A$1996,A146,'Aides Ln 10'!$V$5:$V$1996)</f>
        <v>0</v>
      </c>
      <c r="L146" s="12">
        <f>SUMIF('Contract Ed line 9'!$A$5:$A$1994,A146,'Contract Ed line 9'!$J$5:$J$1994)</f>
        <v>0</v>
      </c>
      <c r="M146" s="7">
        <f t="shared" si="2"/>
        <v>0</v>
      </c>
    </row>
    <row r="147" spans="2:13" x14ac:dyDescent="0.25">
      <c r="B147" s="7">
        <f>SUMIF('1 Spec Ed Teacher'!$A$5:$A$2003,A147,'1 Spec Ed Teacher'!$T$5:$T$2003)</f>
        <v>0</v>
      </c>
      <c r="C147" s="9"/>
      <c r="D147" s="7">
        <f>SUMIF(' Operations Ln 6'!$A$2:$A$1999,SSIDs!A147,' Operations Ln 6'!$B$2:$B$1999)</f>
        <v>0</v>
      </c>
      <c r="E147" s="7">
        <f>SUMIF('3 Instructional Supplies '!$A$5:$A$1996,SSIDs!A147,'3 Instructional Supplies '!$F$5:$F$1996)</f>
        <v>0</v>
      </c>
      <c r="F147" s="7">
        <f>SUMIF('4 Instructional Equipment'!$A$5:$A$1995,A147,'4 Instructional Equipment'!$F$5:$F$1995)</f>
        <v>0</v>
      </c>
      <c r="G147" s="12">
        <f>SUMIF('Transportation Ln 10'!$A$5:$A$1995,A147,'Transportation Ln 10'!$J$5:$J$1995)</f>
        <v>0</v>
      </c>
      <c r="H147" s="12">
        <f>SUMIFS('Services Ln 10'!$Y$5:$Y$3992,'Services Ln 10'!$A$5:$A$3992,A147,'Services Ln 10'!$B$5:$B$3992,"Physical Therapy")</f>
        <v>0</v>
      </c>
      <c r="I147" s="12">
        <f>SUMIFS('Services Ln 10'!$Y$5:$Y$3992,'Services Ln 10'!$A$5:$A$3992,A147,'Services Ln 10'!$B$5:$B$3992,"Occupational Therapy")</f>
        <v>0</v>
      </c>
      <c r="J147" s="12">
        <f>SUMIFS('Services Ln 10'!$Y$5:$Y$3992,'Services Ln 10'!$A$5:$A$3992,A147,'Services Ln 10'!$B$5:$B$3992,"Speech Services")</f>
        <v>0</v>
      </c>
      <c r="K147" s="103">
        <f>SUMIFS('Services Ln 10'!$Y$5:$Y$3992,'Services Ln 10'!$A$5:$A$3992,A147,'Services Ln 10'!$B$5:$B$3992,"Nurse Services")+SUMIFS('Services Ln 10'!$Y$5:$Y$3992,'Services Ln 10'!$A$5:$A$3992,A147,'Services Ln 10'!$B$5:$B$3992,"Audiology")+SUMIFS('Services Ln 10'!$Y$5:$Y$3992,'Services Ln 10'!$A$5:$A$3992,A147,'Services Ln 10'!$B$5:$B$3992,"Interpreter")+SUMIFS('Services Ln 10'!$Y$5:$Y$3992,'Services Ln 10'!$A$5:$A$3992,A147,'Services Ln 10'!$B$5:$B$3992,"Adaptive P.E.")+SUMIFS('Services Ln 10'!$Y$5:$Y$3992,'Services Ln 10'!$A$5:$A$3992,A147,'Services Ln 10'!$B$5:$B$3992,"Orientation and Mobility")+SUMIFS('Services Ln 10'!$Y$5:$Y$3992,'Services Ln 10'!$A$5:$A$3992,A147,'Services Ln 10'!$B$5:$B$3992,"Psychologist")+ SUMIF('Aides Ln 10'!$A$5:$A$1996,A147,'Aides Ln 10'!$V$5:$V$1996)</f>
        <v>0</v>
      </c>
      <c r="L147" s="12">
        <f>SUMIF('Contract Ed line 9'!$A$5:$A$1994,A147,'Contract Ed line 9'!$J$5:$J$1994)</f>
        <v>0</v>
      </c>
      <c r="M147" s="7">
        <f t="shared" si="2"/>
        <v>0</v>
      </c>
    </row>
    <row r="148" spans="2:13" x14ac:dyDescent="0.25">
      <c r="B148" s="7">
        <f>SUMIF('1 Spec Ed Teacher'!$A$5:$A$2003,A148,'1 Spec Ed Teacher'!$T$5:$T$2003)</f>
        <v>0</v>
      </c>
      <c r="C148" s="9"/>
      <c r="D148" s="7">
        <f>SUMIF(' Operations Ln 6'!$A$2:$A$1999,SSIDs!A148,' Operations Ln 6'!$B$2:$B$1999)</f>
        <v>0</v>
      </c>
      <c r="E148" s="7">
        <f>SUMIF('3 Instructional Supplies '!$A$5:$A$1996,SSIDs!A148,'3 Instructional Supplies '!$F$5:$F$1996)</f>
        <v>0</v>
      </c>
      <c r="F148" s="7">
        <f>SUMIF('4 Instructional Equipment'!$A$5:$A$1995,A148,'4 Instructional Equipment'!$F$5:$F$1995)</f>
        <v>0</v>
      </c>
      <c r="G148" s="12">
        <f>SUMIF('Transportation Ln 10'!$A$5:$A$1995,A148,'Transportation Ln 10'!$J$5:$J$1995)</f>
        <v>0</v>
      </c>
      <c r="H148" s="12">
        <f>SUMIFS('Services Ln 10'!$Y$5:$Y$3992,'Services Ln 10'!$A$5:$A$3992,A148,'Services Ln 10'!$B$5:$B$3992,"Physical Therapy")</f>
        <v>0</v>
      </c>
      <c r="I148" s="12">
        <f>SUMIFS('Services Ln 10'!$Y$5:$Y$3992,'Services Ln 10'!$A$5:$A$3992,A148,'Services Ln 10'!$B$5:$B$3992,"Occupational Therapy")</f>
        <v>0</v>
      </c>
      <c r="J148" s="12">
        <f>SUMIFS('Services Ln 10'!$Y$5:$Y$3992,'Services Ln 10'!$A$5:$A$3992,A148,'Services Ln 10'!$B$5:$B$3992,"Speech Services")</f>
        <v>0</v>
      </c>
      <c r="K148" s="103">
        <f>SUMIFS('Services Ln 10'!$Y$5:$Y$3992,'Services Ln 10'!$A$5:$A$3992,A148,'Services Ln 10'!$B$5:$B$3992,"Nurse Services")+SUMIFS('Services Ln 10'!$Y$5:$Y$3992,'Services Ln 10'!$A$5:$A$3992,A148,'Services Ln 10'!$B$5:$B$3992,"Audiology")+SUMIFS('Services Ln 10'!$Y$5:$Y$3992,'Services Ln 10'!$A$5:$A$3992,A148,'Services Ln 10'!$B$5:$B$3992,"Interpreter")+SUMIFS('Services Ln 10'!$Y$5:$Y$3992,'Services Ln 10'!$A$5:$A$3992,A148,'Services Ln 10'!$B$5:$B$3992,"Adaptive P.E.")+SUMIFS('Services Ln 10'!$Y$5:$Y$3992,'Services Ln 10'!$A$5:$A$3992,A148,'Services Ln 10'!$B$5:$B$3992,"Orientation and Mobility")+SUMIFS('Services Ln 10'!$Y$5:$Y$3992,'Services Ln 10'!$A$5:$A$3992,A148,'Services Ln 10'!$B$5:$B$3992,"Psychologist")+ SUMIF('Aides Ln 10'!$A$5:$A$1996,A148,'Aides Ln 10'!$V$5:$V$1996)</f>
        <v>0</v>
      </c>
      <c r="L148" s="12">
        <f>SUMIF('Contract Ed line 9'!$A$5:$A$1994,A148,'Contract Ed line 9'!$J$5:$J$1994)</f>
        <v>0</v>
      </c>
      <c r="M148" s="7">
        <f t="shared" si="2"/>
        <v>0</v>
      </c>
    </row>
    <row r="149" spans="2:13" x14ac:dyDescent="0.25">
      <c r="B149" s="7">
        <f>SUMIF('1 Spec Ed Teacher'!$A$5:$A$2003,A149,'1 Spec Ed Teacher'!$T$5:$T$2003)</f>
        <v>0</v>
      </c>
      <c r="C149" s="9"/>
      <c r="D149" s="7">
        <f>SUMIF(' Operations Ln 6'!$A$2:$A$1999,SSIDs!A149,' Operations Ln 6'!$B$2:$B$1999)</f>
        <v>0</v>
      </c>
      <c r="E149" s="7">
        <f>SUMIF('3 Instructional Supplies '!$A$5:$A$1996,SSIDs!A149,'3 Instructional Supplies '!$F$5:$F$1996)</f>
        <v>0</v>
      </c>
      <c r="F149" s="7">
        <f>SUMIF('4 Instructional Equipment'!$A$5:$A$1995,A149,'4 Instructional Equipment'!$F$5:$F$1995)</f>
        <v>0</v>
      </c>
      <c r="G149" s="12">
        <f>SUMIF('Transportation Ln 10'!$A$5:$A$1995,A149,'Transportation Ln 10'!$J$5:$J$1995)</f>
        <v>0</v>
      </c>
      <c r="H149" s="12">
        <f>SUMIFS('Services Ln 10'!$Y$5:$Y$3992,'Services Ln 10'!$A$5:$A$3992,A149,'Services Ln 10'!$B$5:$B$3992,"Physical Therapy")</f>
        <v>0</v>
      </c>
      <c r="I149" s="12">
        <f>SUMIFS('Services Ln 10'!$Y$5:$Y$3992,'Services Ln 10'!$A$5:$A$3992,A149,'Services Ln 10'!$B$5:$B$3992,"Occupational Therapy")</f>
        <v>0</v>
      </c>
      <c r="J149" s="12">
        <f>SUMIFS('Services Ln 10'!$Y$5:$Y$3992,'Services Ln 10'!$A$5:$A$3992,A149,'Services Ln 10'!$B$5:$B$3992,"Speech Services")</f>
        <v>0</v>
      </c>
      <c r="K149" s="103">
        <f>SUMIFS('Services Ln 10'!$Y$5:$Y$3992,'Services Ln 10'!$A$5:$A$3992,A149,'Services Ln 10'!$B$5:$B$3992,"Nurse Services")+SUMIFS('Services Ln 10'!$Y$5:$Y$3992,'Services Ln 10'!$A$5:$A$3992,A149,'Services Ln 10'!$B$5:$B$3992,"Audiology")+SUMIFS('Services Ln 10'!$Y$5:$Y$3992,'Services Ln 10'!$A$5:$A$3992,A149,'Services Ln 10'!$B$5:$B$3992,"Interpreter")+SUMIFS('Services Ln 10'!$Y$5:$Y$3992,'Services Ln 10'!$A$5:$A$3992,A149,'Services Ln 10'!$B$5:$B$3992,"Adaptive P.E.")+SUMIFS('Services Ln 10'!$Y$5:$Y$3992,'Services Ln 10'!$A$5:$A$3992,A149,'Services Ln 10'!$B$5:$B$3992,"Orientation and Mobility")+SUMIFS('Services Ln 10'!$Y$5:$Y$3992,'Services Ln 10'!$A$5:$A$3992,A149,'Services Ln 10'!$B$5:$B$3992,"Psychologist")+ SUMIF('Aides Ln 10'!$A$5:$A$1996,A149,'Aides Ln 10'!$V$5:$V$1996)</f>
        <v>0</v>
      </c>
      <c r="L149" s="12">
        <f>SUMIF('Contract Ed line 9'!$A$5:$A$1994,A149,'Contract Ed line 9'!$J$5:$J$1994)</f>
        <v>0</v>
      </c>
      <c r="M149" s="7">
        <f t="shared" si="2"/>
        <v>0</v>
      </c>
    </row>
    <row r="150" spans="2:13" x14ac:dyDescent="0.25">
      <c r="B150" s="7">
        <f>SUMIF('1 Spec Ed Teacher'!$A$5:$A$2003,A150,'1 Spec Ed Teacher'!$T$5:$T$2003)</f>
        <v>0</v>
      </c>
      <c r="C150" s="9"/>
      <c r="D150" s="7">
        <f>SUMIF(' Operations Ln 6'!$A$2:$A$1999,SSIDs!A150,' Operations Ln 6'!$B$2:$B$1999)</f>
        <v>0</v>
      </c>
      <c r="E150" s="7">
        <f>SUMIF('3 Instructional Supplies '!$A$5:$A$1996,SSIDs!A150,'3 Instructional Supplies '!$F$5:$F$1996)</f>
        <v>0</v>
      </c>
      <c r="F150" s="7">
        <f>SUMIF('4 Instructional Equipment'!$A$5:$A$1995,A150,'4 Instructional Equipment'!$F$5:$F$1995)</f>
        <v>0</v>
      </c>
      <c r="G150" s="12">
        <f>SUMIF('Transportation Ln 10'!$A$5:$A$1995,A150,'Transportation Ln 10'!$J$5:$J$1995)</f>
        <v>0</v>
      </c>
      <c r="H150" s="12">
        <f>SUMIFS('Services Ln 10'!$Y$5:$Y$3992,'Services Ln 10'!$A$5:$A$3992,A150,'Services Ln 10'!$B$5:$B$3992,"Physical Therapy")</f>
        <v>0</v>
      </c>
      <c r="I150" s="12">
        <f>SUMIFS('Services Ln 10'!$Y$5:$Y$3992,'Services Ln 10'!$A$5:$A$3992,A150,'Services Ln 10'!$B$5:$B$3992,"Occupational Therapy")</f>
        <v>0</v>
      </c>
      <c r="J150" s="12">
        <f>SUMIFS('Services Ln 10'!$Y$5:$Y$3992,'Services Ln 10'!$A$5:$A$3992,A150,'Services Ln 10'!$B$5:$B$3992,"Speech Services")</f>
        <v>0</v>
      </c>
      <c r="K150" s="103">
        <f>SUMIFS('Services Ln 10'!$Y$5:$Y$3992,'Services Ln 10'!$A$5:$A$3992,A150,'Services Ln 10'!$B$5:$B$3992,"Nurse Services")+SUMIFS('Services Ln 10'!$Y$5:$Y$3992,'Services Ln 10'!$A$5:$A$3992,A150,'Services Ln 10'!$B$5:$B$3992,"Audiology")+SUMIFS('Services Ln 10'!$Y$5:$Y$3992,'Services Ln 10'!$A$5:$A$3992,A150,'Services Ln 10'!$B$5:$B$3992,"Interpreter")+SUMIFS('Services Ln 10'!$Y$5:$Y$3992,'Services Ln 10'!$A$5:$A$3992,A150,'Services Ln 10'!$B$5:$B$3992,"Adaptive P.E.")+SUMIFS('Services Ln 10'!$Y$5:$Y$3992,'Services Ln 10'!$A$5:$A$3992,A150,'Services Ln 10'!$B$5:$B$3992,"Orientation and Mobility")+SUMIFS('Services Ln 10'!$Y$5:$Y$3992,'Services Ln 10'!$A$5:$A$3992,A150,'Services Ln 10'!$B$5:$B$3992,"Psychologist")+ SUMIF('Aides Ln 10'!$A$5:$A$1996,A150,'Aides Ln 10'!$V$5:$V$1996)</f>
        <v>0</v>
      </c>
      <c r="L150" s="12">
        <f>SUMIF('Contract Ed line 9'!$A$5:$A$1994,A150,'Contract Ed line 9'!$J$5:$J$1994)</f>
        <v>0</v>
      </c>
      <c r="M150" s="7">
        <f t="shared" si="2"/>
        <v>0</v>
      </c>
    </row>
    <row r="151" spans="2:13" x14ac:dyDescent="0.25">
      <c r="B151" s="7">
        <f>SUMIF('1 Spec Ed Teacher'!$A$5:$A$2003,A151,'1 Spec Ed Teacher'!$T$5:$T$2003)</f>
        <v>0</v>
      </c>
      <c r="C151" s="9"/>
      <c r="D151" s="7">
        <f>SUMIF(' Operations Ln 6'!$A$2:$A$1999,SSIDs!A151,' Operations Ln 6'!$B$2:$B$1999)</f>
        <v>0</v>
      </c>
      <c r="E151" s="7">
        <f>SUMIF('3 Instructional Supplies '!$A$5:$A$1996,SSIDs!A151,'3 Instructional Supplies '!$F$5:$F$1996)</f>
        <v>0</v>
      </c>
      <c r="F151" s="7">
        <f>SUMIF('4 Instructional Equipment'!$A$5:$A$1995,A151,'4 Instructional Equipment'!$F$5:$F$1995)</f>
        <v>0</v>
      </c>
      <c r="G151" s="12">
        <f>SUMIF('Transportation Ln 10'!$A$5:$A$1995,A151,'Transportation Ln 10'!$J$5:$J$1995)</f>
        <v>0</v>
      </c>
      <c r="H151" s="12">
        <f>SUMIFS('Services Ln 10'!$Y$5:$Y$3992,'Services Ln 10'!$A$5:$A$3992,A151,'Services Ln 10'!$B$5:$B$3992,"Physical Therapy")</f>
        <v>0</v>
      </c>
      <c r="I151" s="12">
        <f>SUMIFS('Services Ln 10'!$Y$5:$Y$3992,'Services Ln 10'!$A$5:$A$3992,A151,'Services Ln 10'!$B$5:$B$3992,"Occupational Therapy")</f>
        <v>0</v>
      </c>
      <c r="J151" s="12">
        <f>SUMIFS('Services Ln 10'!$Y$5:$Y$3992,'Services Ln 10'!$A$5:$A$3992,A151,'Services Ln 10'!$B$5:$B$3992,"Speech Services")</f>
        <v>0</v>
      </c>
      <c r="K151" s="103">
        <f>SUMIFS('Services Ln 10'!$Y$5:$Y$3992,'Services Ln 10'!$A$5:$A$3992,A151,'Services Ln 10'!$B$5:$B$3992,"Nurse Services")+SUMIFS('Services Ln 10'!$Y$5:$Y$3992,'Services Ln 10'!$A$5:$A$3992,A151,'Services Ln 10'!$B$5:$B$3992,"Audiology")+SUMIFS('Services Ln 10'!$Y$5:$Y$3992,'Services Ln 10'!$A$5:$A$3992,A151,'Services Ln 10'!$B$5:$B$3992,"Interpreter")+SUMIFS('Services Ln 10'!$Y$5:$Y$3992,'Services Ln 10'!$A$5:$A$3992,A151,'Services Ln 10'!$B$5:$B$3992,"Adaptive P.E.")+SUMIFS('Services Ln 10'!$Y$5:$Y$3992,'Services Ln 10'!$A$5:$A$3992,A151,'Services Ln 10'!$B$5:$B$3992,"Orientation and Mobility")+SUMIFS('Services Ln 10'!$Y$5:$Y$3992,'Services Ln 10'!$A$5:$A$3992,A151,'Services Ln 10'!$B$5:$B$3992,"Psychologist")+ SUMIF('Aides Ln 10'!$A$5:$A$1996,A151,'Aides Ln 10'!$V$5:$V$1996)</f>
        <v>0</v>
      </c>
      <c r="L151" s="12">
        <f>SUMIF('Contract Ed line 9'!$A$5:$A$1994,A151,'Contract Ed line 9'!$J$5:$J$1994)</f>
        <v>0</v>
      </c>
      <c r="M151" s="7">
        <f t="shared" si="2"/>
        <v>0</v>
      </c>
    </row>
    <row r="152" spans="2:13" x14ac:dyDescent="0.25">
      <c r="B152" s="7">
        <f>SUMIF('1 Spec Ed Teacher'!$A$5:$A$2003,A152,'1 Spec Ed Teacher'!$T$5:$T$2003)</f>
        <v>0</v>
      </c>
      <c r="C152" s="9"/>
      <c r="D152" s="7">
        <f>SUMIF(' Operations Ln 6'!$A$2:$A$1999,SSIDs!A152,' Operations Ln 6'!$B$2:$B$1999)</f>
        <v>0</v>
      </c>
      <c r="E152" s="7">
        <f>SUMIF('3 Instructional Supplies '!$A$5:$A$1996,SSIDs!A152,'3 Instructional Supplies '!$F$5:$F$1996)</f>
        <v>0</v>
      </c>
      <c r="F152" s="7">
        <f>SUMIF('4 Instructional Equipment'!$A$5:$A$1995,A152,'4 Instructional Equipment'!$F$5:$F$1995)</f>
        <v>0</v>
      </c>
      <c r="G152" s="12">
        <f>SUMIF('Transportation Ln 10'!$A$5:$A$1995,A152,'Transportation Ln 10'!$J$5:$J$1995)</f>
        <v>0</v>
      </c>
      <c r="H152" s="12">
        <f>SUMIFS('Services Ln 10'!$Y$5:$Y$3992,'Services Ln 10'!$A$5:$A$3992,A152,'Services Ln 10'!$B$5:$B$3992,"Physical Therapy")</f>
        <v>0</v>
      </c>
      <c r="I152" s="12">
        <f>SUMIFS('Services Ln 10'!$Y$5:$Y$3992,'Services Ln 10'!$A$5:$A$3992,A152,'Services Ln 10'!$B$5:$B$3992,"Occupational Therapy")</f>
        <v>0</v>
      </c>
      <c r="J152" s="12">
        <f>SUMIFS('Services Ln 10'!$Y$5:$Y$3992,'Services Ln 10'!$A$5:$A$3992,A152,'Services Ln 10'!$B$5:$B$3992,"Speech Services")</f>
        <v>0</v>
      </c>
      <c r="K152" s="103">
        <f>SUMIFS('Services Ln 10'!$Y$5:$Y$3992,'Services Ln 10'!$A$5:$A$3992,A152,'Services Ln 10'!$B$5:$B$3992,"Nurse Services")+SUMIFS('Services Ln 10'!$Y$5:$Y$3992,'Services Ln 10'!$A$5:$A$3992,A152,'Services Ln 10'!$B$5:$B$3992,"Audiology")+SUMIFS('Services Ln 10'!$Y$5:$Y$3992,'Services Ln 10'!$A$5:$A$3992,A152,'Services Ln 10'!$B$5:$B$3992,"Interpreter")+SUMIFS('Services Ln 10'!$Y$5:$Y$3992,'Services Ln 10'!$A$5:$A$3992,A152,'Services Ln 10'!$B$5:$B$3992,"Adaptive P.E.")+SUMIFS('Services Ln 10'!$Y$5:$Y$3992,'Services Ln 10'!$A$5:$A$3992,A152,'Services Ln 10'!$B$5:$B$3992,"Orientation and Mobility")+SUMIFS('Services Ln 10'!$Y$5:$Y$3992,'Services Ln 10'!$A$5:$A$3992,A152,'Services Ln 10'!$B$5:$B$3992,"Psychologist")+ SUMIF('Aides Ln 10'!$A$5:$A$1996,A152,'Aides Ln 10'!$V$5:$V$1996)</f>
        <v>0</v>
      </c>
      <c r="L152" s="12">
        <f>SUMIF('Contract Ed line 9'!$A$5:$A$1994,A152,'Contract Ed line 9'!$J$5:$J$1994)</f>
        <v>0</v>
      </c>
      <c r="M152" s="7">
        <f t="shared" si="2"/>
        <v>0</v>
      </c>
    </row>
    <row r="153" spans="2:13" x14ac:dyDescent="0.25">
      <c r="B153" s="7">
        <f>SUMIF('1 Spec Ed Teacher'!$A$5:$A$2003,A153,'1 Spec Ed Teacher'!$T$5:$T$2003)</f>
        <v>0</v>
      </c>
      <c r="C153" s="9"/>
      <c r="D153" s="7">
        <f>SUMIF(' Operations Ln 6'!$A$2:$A$1999,SSIDs!A153,' Operations Ln 6'!$B$2:$B$1999)</f>
        <v>0</v>
      </c>
      <c r="E153" s="7">
        <f>SUMIF('3 Instructional Supplies '!$A$5:$A$1996,SSIDs!A153,'3 Instructional Supplies '!$F$5:$F$1996)</f>
        <v>0</v>
      </c>
      <c r="F153" s="7">
        <f>SUMIF('4 Instructional Equipment'!$A$5:$A$1995,A153,'4 Instructional Equipment'!$F$5:$F$1995)</f>
        <v>0</v>
      </c>
      <c r="G153" s="12">
        <f>SUMIF('Transportation Ln 10'!$A$5:$A$1995,A153,'Transportation Ln 10'!$J$5:$J$1995)</f>
        <v>0</v>
      </c>
      <c r="H153" s="12">
        <f>SUMIFS('Services Ln 10'!$Y$5:$Y$3992,'Services Ln 10'!$A$5:$A$3992,A153,'Services Ln 10'!$B$5:$B$3992,"Physical Therapy")</f>
        <v>0</v>
      </c>
      <c r="I153" s="12">
        <f>SUMIFS('Services Ln 10'!$Y$5:$Y$3992,'Services Ln 10'!$A$5:$A$3992,A153,'Services Ln 10'!$B$5:$B$3992,"Occupational Therapy")</f>
        <v>0</v>
      </c>
      <c r="J153" s="12">
        <f>SUMIFS('Services Ln 10'!$Y$5:$Y$3992,'Services Ln 10'!$A$5:$A$3992,A153,'Services Ln 10'!$B$5:$B$3992,"Speech Services")</f>
        <v>0</v>
      </c>
      <c r="K153" s="103">
        <f>SUMIFS('Services Ln 10'!$Y$5:$Y$3992,'Services Ln 10'!$A$5:$A$3992,A153,'Services Ln 10'!$B$5:$B$3992,"Nurse Services")+SUMIFS('Services Ln 10'!$Y$5:$Y$3992,'Services Ln 10'!$A$5:$A$3992,A153,'Services Ln 10'!$B$5:$B$3992,"Audiology")+SUMIFS('Services Ln 10'!$Y$5:$Y$3992,'Services Ln 10'!$A$5:$A$3992,A153,'Services Ln 10'!$B$5:$B$3992,"Interpreter")+SUMIFS('Services Ln 10'!$Y$5:$Y$3992,'Services Ln 10'!$A$5:$A$3992,A153,'Services Ln 10'!$B$5:$B$3992,"Adaptive P.E.")+SUMIFS('Services Ln 10'!$Y$5:$Y$3992,'Services Ln 10'!$A$5:$A$3992,A153,'Services Ln 10'!$B$5:$B$3992,"Orientation and Mobility")+SUMIFS('Services Ln 10'!$Y$5:$Y$3992,'Services Ln 10'!$A$5:$A$3992,A153,'Services Ln 10'!$B$5:$B$3992,"Psychologist")+ SUMIF('Aides Ln 10'!$A$5:$A$1996,A153,'Aides Ln 10'!$V$5:$V$1996)</f>
        <v>0</v>
      </c>
      <c r="L153" s="12">
        <f>SUMIF('Contract Ed line 9'!$A$5:$A$1994,A153,'Contract Ed line 9'!$J$5:$J$1994)</f>
        <v>0</v>
      </c>
      <c r="M153" s="7">
        <f t="shared" si="2"/>
        <v>0</v>
      </c>
    </row>
    <row r="154" spans="2:13" x14ac:dyDescent="0.25">
      <c r="B154" s="7">
        <f>SUMIF('1 Spec Ed Teacher'!$A$5:$A$2003,A154,'1 Spec Ed Teacher'!$T$5:$T$2003)</f>
        <v>0</v>
      </c>
      <c r="C154" s="9"/>
      <c r="D154" s="7">
        <f>SUMIF(' Operations Ln 6'!$A$2:$A$1999,SSIDs!A154,' Operations Ln 6'!$B$2:$B$1999)</f>
        <v>0</v>
      </c>
      <c r="E154" s="7">
        <f>SUMIF('3 Instructional Supplies '!$A$5:$A$1996,SSIDs!A154,'3 Instructional Supplies '!$F$5:$F$1996)</f>
        <v>0</v>
      </c>
      <c r="F154" s="7">
        <f>SUMIF('4 Instructional Equipment'!$A$5:$A$1995,A154,'4 Instructional Equipment'!$F$5:$F$1995)</f>
        <v>0</v>
      </c>
      <c r="G154" s="12">
        <f>SUMIF('Transportation Ln 10'!$A$5:$A$1995,A154,'Transportation Ln 10'!$J$5:$J$1995)</f>
        <v>0</v>
      </c>
      <c r="H154" s="12">
        <f>SUMIFS('Services Ln 10'!$Y$5:$Y$3992,'Services Ln 10'!$A$5:$A$3992,A154,'Services Ln 10'!$B$5:$B$3992,"Physical Therapy")</f>
        <v>0</v>
      </c>
      <c r="I154" s="12">
        <f>SUMIFS('Services Ln 10'!$Y$5:$Y$3992,'Services Ln 10'!$A$5:$A$3992,A154,'Services Ln 10'!$B$5:$B$3992,"Occupational Therapy")</f>
        <v>0</v>
      </c>
      <c r="J154" s="12">
        <f>SUMIFS('Services Ln 10'!$Y$5:$Y$3992,'Services Ln 10'!$A$5:$A$3992,A154,'Services Ln 10'!$B$5:$B$3992,"Speech Services")</f>
        <v>0</v>
      </c>
      <c r="K154" s="103">
        <f>SUMIFS('Services Ln 10'!$Y$5:$Y$3992,'Services Ln 10'!$A$5:$A$3992,A154,'Services Ln 10'!$B$5:$B$3992,"Nurse Services")+SUMIFS('Services Ln 10'!$Y$5:$Y$3992,'Services Ln 10'!$A$5:$A$3992,A154,'Services Ln 10'!$B$5:$B$3992,"Audiology")+SUMIFS('Services Ln 10'!$Y$5:$Y$3992,'Services Ln 10'!$A$5:$A$3992,A154,'Services Ln 10'!$B$5:$B$3992,"Interpreter")+SUMIFS('Services Ln 10'!$Y$5:$Y$3992,'Services Ln 10'!$A$5:$A$3992,A154,'Services Ln 10'!$B$5:$B$3992,"Adaptive P.E.")+SUMIFS('Services Ln 10'!$Y$5:$Y$3992,'Services Ln 10'!$A$5:$A$3992,A154,'Services Ln 10'!$B$5:$B$3992,"Orientation and Mobility")+SUMIFS('Services Ln 10'!$Y$5:$Y$3992,'Services Ln 10'!$A$5:$A$3992,A154,'Services Ln 10'!$B$5:$B$3992,"Psychologist")+ SUMIF('Aides Ln 10'!$A$5:$A$1996,A154,'Aides Ln 10'!$V$5:$V$1996)</f>
        <v>0</v>
      </c>
      <c r="L154" s="12">
        <f>SUMIF('Contract Ed line 9'!$A$5:$A$1994,A154,'Contract Ed line 9'!$J$5:$J$1994)</f>
        <v>0</v>
      </c>
      <c r="M154" s="7">
        <f t="shared" si="2"/>
        <v>0</v>
      </c>
    </row>
    <row r="155" spans="2:13" x14ac:dyDescent="0.25">
      <c r="B155" s="7">
        <f>SUMIF('1 Spec Ed Teacher'!$A$5:$A$2003,A155,'1 Spec Ed Teacher'!$T$5:$T$2003)</f>
        <v>0</v>
      </c>
      <c r="C155" s="9"/>
      <c r="D155" s="7">
        <f>SUMIF(' Operations Ln 6'!$A$2:$A$1999,SSIDs!A155,' Operations Ln 6'!$B$2:$B$1999)</f>
        <v>0</v>
      </c>
      <c r="E155" s="7">
        <f>SUMIF('3 Instructional Supplies '!$A$5:$A$1996,SSIDs!A155,'3 Instructional Supplies '!$F$5:$F$1996)</f>
        <v>0</v>
      </c>
      <c r="F155" s="7">
        <f>SUMIF('4 Instructional Equipment'!$A$5:$A$1995,A155,'4 Instructional Equipment'!$F$5:$F$1995)</f>
        <v>0</v>
      </c>
      <c r="G155" s="12">
        <f>SUMIF('Transportation Ln 10'!$A$5:$A$1995,A155,'Transportation Ln 10'!$J$5:$J$1995)</f>
        <v>0</v>
      </c>
      <c r="H155" s="12">
        <f>SUMIFS('Services Ln 10'!$Y$5:$Y$3992,'Services Ln 10'!$A$5:$A$3992,A155,'Services Ln 10'!$B$5:$B$3992,"Physical Therapy")</f>
        <v>0</v>
      </c>
      <c r="I155" s="12">
        <f>SUMIFS('Services Ln 10'!$Y$5:$Y$3992,'Services Ln 10'!$A$5:$A$3992,A155,'Services Ln 10'!$B$5:$B$3992,"Occupational Therapy")</f>
        <v>0</v>
      </c>
      <c r="J155" s="12">
        <f>SUMIFS('Services Ln 10'!$Y$5:$Y$3992,'Services Ln 10'!$A$5:$A$3992,A155,'Services Ln 10'!$B$5:$B$3992,"Speech Services")</f>
        <v>0</v>
      </c>
      <c r="K155" s="103">
        <f>SUMIFS('Services Ln 10'!$Y$5:$Y$3992,'Services Ln 10'!$A$5:$A$3992,A155,'Services Ln 10'!$B$5:$B$3992,"Nurse Services")+SUMIFS('Services Ln 10'!$Y$5:$Y$3992,'Services Ln 10'!$A$5:$A$3992,A155,'Services Ln 10'!$B$5:$B$3992,"Audiology")+SUMIFS('Services Ln 10'!$Y$5:$Y$3992,'Services Ln 10'!$A$5:$A$3992,A155,'Services Ln 10'!$B$5:$B$3992,"Interpreter")+SUMIFS('Services Ln 10'!$Y$5:$Y$3992,'Services Ln 10'!$A$5:$A$3992,A155,'Services Ln 10'!$B$5:$B$3992,"Adaptive P.E.")+SUMIFS('Services Ln 10'!$Y$5:$Y$3992,'Services Ln 10'!$A$5:$A$3992,A155,'Services Ln 10'!$B$5:$B$3992,"Orientation and Mobility")+SUMIFS('Services Ln 10'!$Y$5:$Y$3992,'Services Ln 10'!$A$5:$A$3992,A155,'Services Ln 10'!$B$5:$B$3992,"Psychologist")+ SUMIF('Aides Ln 10'!$A$5:$A$1996,A155,'Aides Ln 10'!$V$5:$V$1996)</f>
        <v>0</v>
      </c>
      <c r="L155" s="12">
        <f>SUMIF('Contract Ed line 9'!$A$5:$A$1994,A155,'Contract Ed line 9'!$J$5:$J$1994)</f>
        <v>0</v>
      </c>
      <c r="M155" s="7">
        <f t="shared" si="2"/>
        <v>0</v>
      </c>
    </row>
    <row r="156" spans="2:13" x14ac:dyDescent="0.25">
      <c r="B156" s="7">
        <f>SUMIF('1 Spec Ed Teacher'!$A$5:$A$2003,A156,'1 Spec Ed Teacher'!$T$5:$T$2003)</f>
        <v>0</v>
      </c>
      <c r="C156" s="9"/>
      <c r="D156" s="7">
        <f>SUMIF(' Operations Ln 6'!$A$2:$A$1999,SSIDs!A156,' Operations Ln 6'!$B$2:$B$1999)</f>
        <v>0</v>
      </c>
      <c r="E156" s="7">
        <f>SUMIF('3 Instructional Supplies '!$A$5:$A$1996,SSIDs!A156,'3 Instructional Supplies '!$F$5:$F$1996)</f>
        <v>0</v>
      </c>
      <c r="F156" s="7">
        <f>SUMIF('4 Instructional Equipment'!$A$5:$A$1995,A156,'4 Instructional Equipment'!$F$5:$F$1995)</f>
        <v>0</v>
      </c>
      <c r="G156" s="12">
        <f>SUMIF('Transportation Ln 10'!$A$5:$A$1995,A156,'Transportation Ln 10'!$J$5:$J$1995)</f>
        <v>0</v>
      </c>
      <c r="H156" s="12">
        <f>SUMIFS('Services Ln 10'!$Y$5:$Y$3992,'Services Ln 10'!$A$5:$A$3992,A156,'Services Ln 10'!$B$5:$B$3992,"Physical Therapy")</f>
        <v>0</v>
      </c>
      <c r="I156" s="12">
        <f>SUMIFS('Services Ln 10'!$Y$5:$Y$3992,'Services Ln 10'!$A$5:$A$3992,A156,'Services Ln 10'!$B$5:$B$3992,"Occupational Therapy")</f>
        <v>0</v>
      </c>
      <c r="J156" s="12">
        <f>SUMIFS('Services Ln 10'!$Y$5:$Y$3992,'Services Ln 10'!$A$5:$A$3992,A156,'Services Ln 10'!$B$5:$B$3992,"Speech Services")</f>
        <v>0</v>
      </c>
      <c r="K156" s="103">
        <f>SUMIFS('Services Ln 10'!$Y$5:$Y$3992,'Services Ln 10'!$A$5:$A$3992,A156,'Services Ln 10'!$B$5:$B$3992,"Nurse Services")+SUMIFS('Services Ln 10'!$Y$5:$Y$3992,'Services Ln 10'!$A$5:$A$3992,A156,'Services Ln 10'!$B$5:$B$3992,"Audiology")+SUMIFS('Services Ln 10'!$Y$5:$Y$3992,'Services Ln 10'!$A$5:$A$3992,A156,'Services Ln 10'!$B$5:$B$3992,"Interpreter")+SUMIFS('Services Ln 10'!$Y$5:$Y$3992,'Services Ln 10'!$A$5:$A$3992,A156,'Services Ln 10'!$B$5:$B$3992,"Adaptive P.E.")+SUMIFS('Services Ln 10'!$Y$5:$Y$3992,'Services Ln 10'!$A$5:$A$3992,A156,'Services Ln 10'!$B$5:$B$3992,"Orientation and Mobility")+SUMIFS('Services Ln 10'!$Y$5:$Y$3992,'Services Ln 10'!$A$5:$A$3992,A156,'Services Ln 10'!$B$5:$B$3992,"Psychologist")+ SUMIF('Aides Ln 10'!$A$5:$A$1996,A156,'Aides Ln 10'!$V$5:$V$1996)</f>
        <v>0</v>
      </c>
      <c r="L156" s="12">
        <f>SUMIF('Contract Ed line 9'!$A$5:$A$1994,A156,'Contract Ed line 9'!$J$5:$J$1994)</f>
        <v>0</v>
      </c>
      <c r="M156" s="7">
        <f t="shared" si="2"/>
        <v>0</v>
      </c>
    </row>
    <row r="157" spans="2:13" x14ac:dyDescent="0.25">
      <c r="B157" s="7">
        <f>SUMIF('1 Spec Ed Teacher'!$A$5:$A$2003,A157,'1 Spec Ed Teacher'!$T$5:$T$2003)</f>
        <v>0</v>
      </c>
      <c r="C157" s="9"/>
      <c r="D157" s="7">
        <f>SUMIF(' Operations Ln 6'!$A$2:$A$1999,SSIDs!A157,' Operations Ln 6'!$B$2:$B$1999)</f>
        <v>0</v>
      </c>
      <c r="E157" s="7">
        <f>SUMIF('3 Instructional Supplies '!$A$5:$A$1996,SSIDs!A157,'3 Instructional Supplies '!$F$5:$F$1996)</f>
        <v>0</v>
      </c>
      <c r="F157" s="7">
        <f>SUMIF('4 Instructional Equipment'!$A$5:$A$1995,A157,'4 Instructional Equipment'!$F$5:$F$1995)</f>
        <v>0</v>
      </c>
      <c r="G157" s="12">
        <f>SUMIF('Transportation Ln 10'!$A$5:$A$1995,A157,'Transportation Ln 10'!$J$5:$J$1995)</f>
        <v>0</v>
      </c>
      <c r="H157" s="12">
        <f>SUMIFS('Services Ln 10'!$Y$5:$Y$3992,'Services Ln 10'!$A$5:$A$3992,A157,'Services Ln 10'!$B$5:$B$3992,"Physical Therapy")</f>
        <v>0</v>
      </c>
      <c r="I157" s="12">
        <f>SUMIFS('Services Ln 10'!$Y$5:$Y$3992,'Services Ln 10'!$A$5:$A$3992,A157,'Services Ln 10'!$B$5:$B$3992,"Occupational Therapy")</f>
        <v>0</v>
      </c>
      <c r="J157" s="12">
        <f>SUMIFS('Services Ln 10'!$Y$5:$Y$3992,'Services Ln 10'!$A$5:$A$3992,A157,'Services Ln 10'!$B$5:$B$3992,"Speech Services")</f>
        <v>0</v>
      </c>
      <c r="K157" s="103">
        <f>SUMIFS('Services Ln 10'!$Y$5:$Y$3992,'Services Ln 10'!$A$5:$A$3992,A157,'Services Ln 10'!$B$5:$B$3992,"Nurse Services")+SUMIFS('Services Ln 10'!$Y$5:$Y$3992,'Services Ln 10'!$A$5:$A$3992,A157,'Services Ln 10'!$B$5:$B$3992,"Audiology")+SUMIFS('Services Ln 10'!$Y$5:$Y$3992,'Services Ln 10'!$A$5:$A$3992,A157,'Services Ln 10'!$B$5:$B$3992,"Interpreter")+SUMIFS('Services Ln 10'!$Y$5:$Y$3992,'Services Ln 10'!$A$5:$A$3992,A157,'Services Ln 10'!$B$5:$B$3992,"Adaptive P.E.")+SUMIFS('Services Ln 10'!$Y$5:$Y$3992,'Services Ln 10'!$A$5:$A$3992,A157,'Services Ln 10'!$B$5:$B$3992,"Orientation and Mobility")+SUMIFS('Services Ln 10'!$Y$5:$Y$3992,'Services Ln 10'!$A$5:$A$3992,A157,'Services Ln 10'!$B$5:$B$3992,"Psychologist")+ SUMIF('Aides Ln 10'!$A$5:$A$1996,A157,'Aides Ln 10'!$V$5:$V$1996)</f>
        <v>0</v>
      </c>
      <c r="L157" s="12">
        <f>SUMIF('Contract Ed line 9'!$A$5:$A$1994,A157,'Contract Ed line 9'!$J$5:$J$1994)</f>
        <v>0</v>
      </c>
      <c r="M157" s="7">
        <f t="shared" si="2"/>
        <v>0</v>
      </c>
    </row>
    <row r="158" spans="2:13" x14ac:dyDescent="0.25">
      <c r="B158" s="7">
        <f>SUMIF('1 Spec Ed Teacher'!$A$5:$A$2003,A158,'1 Spec Ed Teacher'!$T$5:$T$2003)</f>
        <v>0</v>
      </c>
      <c r="C158" s="9"/>
      <c r="D158" s="7">
        <f>SUMIF(' Operations Ln 6'!$A$2:$A$1999,SSIDs!A158,' Operations Ln 6'!$B$2:$B$1999)</f>
        <v>0</v>
      </c>
      <c r="E158" s="7">
        <f>SUMIF('3 Instructional Supplies '!$A$5:$A$1996,SSIDs!A158,'3 Instructional Supplies '!$F$5:$F$1996)</f>
        <v>0</v>
      </c>
      <c r="F158" s="7">
        <f>SUMIF('4 Instructional Equipment'!$A$5:$A$1995,A158,'4 Instructional Equipment'!$F$5:$F$1995)</f>
        <v>0</v>
      </c>
      <c r="G158" s="12">
        <f>SUMIF('Transportation Ln 10'!$A$5:$A$1995,A158,'Transportation Ln 10'!$J$5:$J$1995)</f>
        <v>0</v>
      </c>
      <c r="H158" s="12">
        <f>SUMIFS('Services Ln 10'!$Y$5:$Y$3992,'Services Ln 10'!$A$5:$A$3992,A158,'Services Ln 10'!$B$5:$B$3992,"Physical Therapy")</f>
        <v>0</v>
      </c>
      <c r="I158" s="12">
        <f>SUMIFS('Services Ln 10'!$Y$5:$Y$3992,'Services Ln 10'!$A$5:$A$3992,A158,'Services Ln 10'!$B$5:$B$3992,"Occupational Therapy")</f>
        <v>0</v>
      </c>
      <c r="J158" s="12">
        <f>SUMIFS('Services Ln 10'!$Y$5:$Y$3992,'Services Ln 10'!$A$5:$A$3992,A158,'Services Ln 10'!$B$5:$B$3992,"Speech Services")</f>
        <v>0</v>
      </c>
      <c r="K158" s="103">
        <f>SUMIFS('Services Ln 10'!$Y$5:$Y$3992,'Services Ln 10'!$A$5:$A$3992,A158,'Services Ln 10'!$B$5:$B$3992,"Nurse Services")+SUMIFS('Services Ln 10'!$Y$5:$Y$3992,'Services Ln 10'!$A$5:$A$3992,A158,'Services Ln 10'!$B$5:$B$3992,"Audiology")+SUMIFS('Services Ln 10'!$Y$5:$Y$3992,'Services Ln 10'!$A$5:$A$3992,A158,'Services Ln 10'!$B$5:$B$3992,"Interpreter")+SUMIFS('Services Ln 10'!$Y$5:$Y$3992,'Services Ln 10'!$A$5:$A$3992,A158,'Services Ln 10'!$B$5:$B$3992,"Adaptive P.E.")+SUMIFS('Services Ln 10'!$Y$5:$Y$3992,'Services Ln 10'!$A$5:$A$3992,A158,'Services Ln 10'!$B$5:$B$3992,"Orientation and Mobility")+SUMIFS('Services Ln 10'!$Y$5:$Y$3992,'Services Ln 10'!$A$5:$A$3992,A158,'Services Ln 10'!$B$5:$B$3992,"Psychologist")+ SUMIF('Aides Ln 10'!$A$5:$A$1996,A158,'Aides Ln 10'!$V$5:$V$1996)</f>
        <v>0</v>
      </c>
      <c r="L158" s="12">
        <f>SUMIF('Contract Ed line 9'!$A$5:$A$1994,A158,'Contract Ed line 9'!$J$5:$J$1994)</f>
        <v>0</v>
      </c>
      <c r="M158" s="7">
        <f t="shared" si="2"/>
        <v>0</v>
      </c>
    </row>
    <row r="159" spans="2:13" x14ac:dyDescent="0.25">
      <c r="B159" s="7">
        <f>SUMIF('1 Spec Ed Teacher'!$A$5:$A$2003,A159,'1 Spec Ed Teacher'!$T$5:$T$2003)</f>
        <v>0</v>
      </c>
      <c r="C159" s="9"/>
      <c r="D159" s="7">
        <f>SUMIF(' Operations Ln 6'!$A$2:$A$1999,SSIDs!A159,' Operations Ln 6'!$B$2:$B$1999)</f>
        <v>0</v>
      </c>
      <c r="E159" s="7">
        <f>SUMIF('3 Instructional Supplies '!$A$5:$A$1996,SSIDs!A159,'3 Instructional Supplies '!$F$5:$F$1996)</f>
        <v>0</v>
      </c>
      <c r="F159" s="7">
        <f>SUMIF('4 Instructional Equipment'!$A$5:$A$1995,A159,'4 Instructional Equipment'!$F$5:$F$1995)</f>
        <v>0</v>
      </c>
      <c r="G159" s="12">
        <f>SUMIF('Transportation Ln 10'!$A$5:$A$1995,A159,'Transportation Ln 10'!$J$5:$J$1995)</f>
        <v>0</v>
      </c>
      <c r="H159" s="12">
        <f>SUMIFS('Services Ln 10'!$Y$5:$Y$3992,'Services Ln 10'!$A$5:$A$3992,A159,'Services Ln 10'!$B$5:$B$3992,"Physical Therapy")</f>
        <v>0</v>
      </c>
      <c r="I159" s="12">
        <f>SUMIFS('Services Ln 10'!$Y$5:$Y$3992,'Services Ln 10'!$A$5:$A$3992,A159,'Services Ln 10'!$B$5:$B$3992,"Occupational Therapy")</f>
        <v>0</v>
      </c>
      <c r="J159" s="12">
        <f>SUMIFS('Services Ln 10'!$Y$5:$Y$3992,'Services Ln 10'!$A$5:$A$3992,A159,'Services Ln 10'!$B$5:$B$3992,"Speech Services")</f>
        <v>0</v>
      </c>
      <c r="K159" s="103">
        <f>SUMIFS('Services Ln 10'!$Y$5:$Y$3992,'Services Ln 10'!$A$5:$A$3992,A159,'Services Ln 10'!$B$5:$B$3992,"Nurse Services")+SUMIFS('Services Ln 10'!$Y$5:$Y$3992,'Services Ln 10'!$A$5:$A$3992,A159,'Services Ln 10'!$B$5:$B$3992,"Audiology")+SUMIFS('Services Ln 10'!$Y$5:$Y$3992,'Services Ln 10'!$A$5:$A$3992,A159,'Services Ln 10'!$B$5:$B$3992,"Interpreter")+SUMIFS('Services Ln 10'!$Y$5:$Y$3992,'Services Ln 10'!$A$5:$A$3992,A159,'Services Ln 10'!$B$5:$B$3992,"Adaptive P.E.")+SUMIFS('Services Ln 10'!$Y$5:$Y$3992,'Services Ln 10'!$A$5:$A$3992,A159,'Services Ln 10'!$B$5:$B$3992,"Orientation and Mobility")+SUMIFS('Services Ln 10'!$Y$5:$Y$3992,'Services Ln 10'!$A$5:$A$3992,A159,'Services Ln 10'!$B$5:$B$3992,"Psychologist")+ SUMIF('Aides Ln 10'!$A$5:$A$1996,A159,'Aides Ln 10'!$V$5:$V$1996)</f>
        <v>0</v>
      </c>
      <c r="L159" s="12">
        <f>SUMIF('Contract Ed line 9'!$A$5:$A$1994,A159,'Contract Ed line 9'!$J$5:$J$1994)</f>
        <v>0</v>
      </c>
      <c r="M159" s="7">
        <f t="shared" si="2"/>
        <v>0</v>
      </c>
    </row>
    <row r="160" spans="2:13" x14ac:dyDescent="0.25">
      <c r="B160" s="7">
        <f>SUMIF('1 Spec Ed Teacher'!$A$5:$A$2003,A160,'1 Spec Ed Teacher'!$T$5:$T$2003)</f>
        <v>0</v>
      </c>
      <c r="C160" s="9"/>
      <c r="D160" s="7">
        <f>SUMIF(' Operations Ln 6'!$A$2:$A$1999,SSIDs!A160,' Operations Ln 6'!$B$2:$B$1999)</f>
        <v>0</v>
      </c>
      <c r="E160" s="7">
        <f>SUMIF('3 Instructional Supplies '!$A$5:$A$1996,SSIDs!A160,'3 Instructional Supplies '!$F$5:$F$1996)</f>
        <v>0</v>
      </c>
      <c r="F160" s="7">
        <f>SUMIF('4 Instructional Equipment'!$A$5:$A$1995,A160,'4 Instructional Equipment'!$F$5:$F$1995)</f>
        <v>0</v>
      </c>
      <c r="G160" s="12">
        <f>SUMIF('Transportation Ln 10'!$A$5:$A$1995,A160,'Transportation Ln 10'!$J$5:$J$1995)</f>
        <v>0</v>
      </c>
      <c r="H160" s="12">
        <f>SUMIFS('Services Ln 10'!$Y$5:$Y$3992,'Services Ln 10'!$A$5:$A$3992,A160,'Services Ln 10'!$B$5:$B$3992,"Physical Therapy")</f>
        <v>0</v>
      </c>
      <c r="I160" s="12">
        <f>SUMIFS('Services Ln 10'!$Y$5:$Y$3992,'Services Ln 10'!$A$5:$A$3992,A160,'Services Ln 10'!$B$5:$B$3992,"Occupational Therapy")</f>
        <v>0</v>
      </c>
      <c r="J160" s="12">
        <f>SUMIFS('Services Ln 10'!$Y$5:$Y$3992,'Services Ln 10'!$A$5:$A$3992,A160,'Services Ln 10'!$B$5:$B$3992,"Speech Services")</f>
        <v>0</v>
      </c>
      <c r="K160" s="103">
        <f>SUMIFS('Services Ln 10'!$Y$5:$Y$3992,'Services Ln 10'!$A$5:$A$3992,A160,'Services Ln 10'!$B$5:$B$3992,"Nurse Services")+SUMIFS('Services Ln 10'!$Y$5:$Y$3992,'Services Ln 10'!$A$5:$A$3992,A160,'Services Ln 10'!$B$5:$B$3992,"Audiology")+SUMIFS('Services Ln 10'!$Y$5:$Y$3992,'Services Ln 10'!$A$5:$A$3992,A160,'Services Ln 10'!$B$5:$B$3992,"Interpreter")+SUMIFS('Services Ln 10'!$Y$5:$Y$3992,'Services Ln 10'!$A$5:$A$3992,A160,'Services Ln 10'!$B$5:$B$3992,"Adaptive P.E.")+SUMIFS('Services Ln 10'!$Y$5:$Y$3992,'Services Ln 10'!$A$5:$A$3992,A160,'Services Ln 10'!$B$5:$B$3992,"Orientation and Mobility")+SUMIFS('Services Ln 10'!$Y$5:$Y$3992,'Services Ln 10'!$A$5:$A$3992,A160,'Services Ln 10'!$B$5:$B$3992,"Psychologist")+ SUMIF('Aides Ln 10'!$A$5:$A$1996,A160,'Aides Ln 10'!$V$5:$V$1996)</f>
        <v>0</v>
      </c>
      <c r="L160" s="12">
        <f>SUMIF('Contract Ed line 9'!$A$5:$A$1994,A160,'Contract Ed line 9'!$J$5:$J$1994)</f>
        <v>0</v>
      </c>
      <c r="M160" s="7">
        <f t="shared" si="2"/>
        <v>0</v>
      </c>
    </row>
    <row r="161" spans="2:13" x14ac:dyDescent="0.25">
      <c r="B161" s="7">
        <f>SUMIF('1 Spec Ed Teacher'!$A$5:$A$2003,A161,'1 Spec Ed Teacher'!$T$5:$T$2003)</f>
        <v>0</v>
      </c>
      <c r="C161" s="9"/>
      <c r="D161" s="7">
        <f>SUMIF(' Operations Ln 6'!$A$2:$A$1999,SSIDs!A161,' Operations Ln 6'!$B$2:$B$1999)</f>
        <v>0</v>
      </c>
      <c r="E161" s="7">
        <f>SUMIF('3 Instructional Supplies '!$A$5:$A$1996,SSIDs!A161,'3 Instructional Supplies '!$F$5:$F$1996)</f>
        <v>0</v>
      </c>
      <c r="F161" s="7">
        <f>SUMIF('4 Instructional Equipment'!$A$5:$A$1995,A161,'4 Instructional Equipment'!$F$5:$F$1995)</f>
        <v>0</v>
      </c>
      <c r="G161" s="12">
        <f>SUMIF('Transportation Ln 10'!$A$5:$A$1995,A161,'Transportation Ln 10'!$J$5:$J$1995)</f>
        <v>0</v>
      </c>
      <c r="H161" s="12">
        <f>SUMIFS('Services Ln 10'!$Y$5:$Y$3992,'Services Ln 10'!$A$5:$A$3992,A161,'Services Ln 10'!$B$5:$B$3992,"Physical Therapy")</f>
        <v>0</v>
      </c>
      <c r="I161" s="12">
        <f>SUMIFS('Services Ln 10'!$Y$5:$Y$3992,'Services Ln 10'!$A$5:$A$3992,A161,'Services Ln 10'!$B$5:$B$3992,"Occupational Therapy")</f>
        <v>0</v>
      </c>
      <c r="J161" s="12">
        <f>SUMIFS('Services Ln 10'!$Y$5:$Y$3992,'Services Ln 10'!$A$5:$A$3992,A161,'Services Ln 10'!$B$5:$B$3992,"Speech Services")</f>
        <v>0</v>
      </c>
      <c r="K161" s="103">
        <f>SUMIFS('Services Ln 10'!$Y$5:$Y$3992,'Services Ln 10'!$A$5:$A$3992,A161,'Services Ln 10'!$B$5:$B$3992,"Nurse Services")+SUMIFS('Services Ln 10'!$Y$5:$Y$3992,'Services Ln 10'!$A$5:$A$3992,A161,'Services Ln 10'!$B$5:$B$3992,"Audiology")+SUMIFS('Services Ln 10'!$Y$5:$Y$3992,'Services Ln 10'!$A$5:$A$3992,A161,'Services Ln 10'!$B$5:$B$3992,"Interpreter")+SUMIFS('Services Ln 10'!$Y$5:$Y$3992,'Services Ln 10'!$A$5:$A$3992,A161,'Services Ln 10'!$B$5:$B$3992,"Adaptive P.E.")+SUMIFS('Services Ln 10'!$Y$5:$Y$3992,'Services Ln 10'!$A$5:$A$3992,A161,'Services Ln 10'!$B$5:$B$3992,"Orientation and Mobility")+SUMIFS('Services Ln 10'!$Y$5:$Y$3992,'Services Ln 10'!$A$5:$A$3992,A161,'Services Ln 10'!$B$5:$B$3992,"Psychologist")+ SUMIF('Aides Ln 10'!$A$5:$A$1996,A161,'Aides Ln 10'!$V$5:$V$1996)</f>
        <v>0</v>
      </c>
      <c r="L161" s="12">
        <f>SUMIF('Contract Ed line 9'!$A$5:$A$1994,A161,'Contract Ed line 9'!$J$5:$J$1994)</f>
        <v>0</v>
      </c>
      <c r="M161" s="7">
        <f t="shared" si="2"/>
        <v>0</v>
      </c>
    </row>
    <row r="162" spans="2:13" x14ac:dyDescent="0.25">
      <c r="B162" s="7">
        <f>SUMIF('1 Spec Ed Teacher'!$A$5:$A$2003,A162,'1 Spec Ed Teacher'!$T$5:$T$2003)</f>
        <v>0</v>
      </c>
      <c r="C162" s="9"/>
      <c r="D162" s="7">
        <f>SUMIF(' Operations Ln 6'!$A$2:$A$1999,SSIDs!A162,' Operations Ln 6'!$B$2:$B$1999)</f>
        <v>0</v>
      </c>
      <c r="E162" s="7">
        <f>SUMIF('3 Instructional Supplies '!$A$5:$A$1996,SSIDs!A162,'3 Instructional Supplies '!$F$5:$F$1996)</f>
        <v>0</v>
      </c>
      <c r="F162" s="7">
        <f>SUMIF('4 Instructional Equipment'!$A$5:$A$1995,A162,'4 Instructional Equipment'!$F$5:$F$1995)</f>
        <v>0</v>
      </c>
      <c r="G162" s="12">
        <f>SUMIF('Transportation Ln 10'!$A$5:$A$1995,A162,'Transportation Ln 10'!$J$5:$J$1995)</f>
        <v>0</v>
      </c>
      <c r="H162" s="12">
        <f>SUMIFS('Services Ln 10'!$Y$5:$Y$3992,'Services Ln 10'!$A$5:$A$3992,A162,'Services Ln 10'!$B$5:$B$3992,"Physical Therapy")</f>
        <v>0</v>
      </c>
      <c r="I162" s="12">
        <f>SUMIFS('Services Ln 10'!$Y$5:$Y$3992,'Services Ln 10'!$A$5:$A$3992,A162,'Services Ln 10'!$B$5:$B$3992,"Occupational Therapy")</f>
        <v>0</v>
      </c>
      <c r="J162" s="12">
        <f>SUMIFS('Services Ln 10'!$Y$5:$Y$3992,'Services Ln 10'!$A$5:$A$3992,A162,'Services Ln 10'!$B$5:$B$3992,"Speech Services")</f>
        <v>0</v>
      </c>
      <c r="K162" s="103">
        <f>SUMIFS('Services Ln 10'!$Y$5:$Y$3992,'Services Ln 10'!$A$5:$A$3992,A162,'Services Ln 10'!$B$5:$B$3992,"Nurse Services")+SUMIFS('Services Ln 10'!$Y$5:$Y$3992,'Services Ln 10'!$A$5:$A$3992,A162,'Services Ln 10'!$B$5:$B$3992,"Audiology")+SUMIFS('Services Ln 10'!$Y$5:$Y$3992,'Services Ln 10'!$A$5:$A$3992,A162,'Services Ln 10'!$B$5:$B$3992,"Interpreter")+SUMIFS('Services Ln 10'!$Y$5:$Y$3992,'Services Ln 10'!$A$5:$A$3992,A162,'Services Ln 10'!$B$5:$B$3992,"Adaptive P.E.")+SUMIFS('Services Ln 10'!$Y$5:$Y$3992,'Services Ln 10'!$A$5:$A$3992,A162,'Services Ln 10'!$B$5:$B$3992,"Orientation and Mobility")+SUMIFS('Services Ln 10'!$Y$5:$Y$3992,'Services Ln 10'!$A$5:$A$3992,A162,'Services Ln 10'!$B$5:$B$3992,"Psychologist")+ SUMIF('Aides Ln 10'!$A$5:$A$1996,A162,'Aides Ln 10'!$V$5:$V$1996)</f>
        <v>0</v>
      </c>
      <c r="L162" s="12">
        <f>SUMIF('Contract Ed line 9'!$A$5:$A$1994,A162,'Contract Ed line 9'!$J$5:$J$1994)</f>
        <v>0</v>
      </c>
      <c r="M162" s="7">
        <f t="shared" si="2"/>
        <v>0</v>
      </c>
    </row>
    <row r="163" spans="2:13" x14ac:dyDescent="0.25">
      <c r="B163" s="7">
        <f>SUMIF('1 Spec Ed Teacher'!$A$5:$A$2003,A163,'1 Spec Ed Teacher'!$T$5:$T$2003)</f>
        <v>0</v>
      </c>
      <c r="C163" s="9"/>
      <c r="D163" s="7">
        <f>SUMIF(' Operations Ln 6'!$A$2:$A$1999,SSIDs!A163,' Operations Ln 6'!$B$2:$B$1999)</f>
        <v>0</v>
      </c>
      <c r="E163" s="7">
        <f>SUMIF('3 Instructional Supplies '!$A$5:$A$1996,SSIDs!A163,'3 Instructional Supplies '!$F$5:$F$1996)</f>
        <v>0</v>
      </c>
      <c r="F163" s="7">
        <f>SUMIF('4 Instructional Equipment'!$A$5:$A$1995,A163,'4 Instructional Equipment'!$F$5:$F$1995)</f>
        <v>0</v>
      </c>
      <c r="G163" s="12">
        <f>SUMIF('Transportation Ln 10'!$A$5:$A$1995,A163,'Transportation Ln 10'!$J$5:$J$1995)</f>
        <v>0</v>
      </c>
      <c r="H163" s="12">
        <f>SUMIFS('Services Ln 10'!$Y$5:$Y$3992,'Services Ln 10'!$A$5:$A$3992,A163,'Services Ln 10'!$B$5:$B$3992,"Physical Therapy")</f>
        <v>0</v>
      </c>
      <c r="I163" s="12">
        <f>SUMIFS('Services Ln 10'!$Y$5:$Y$3992,'Services Ln 10'!$A$5:$A$3992,A163,'Services Ln 10'!$B$5:$B$3992,"Occupational Therapy")</f>
        <v>0</v>
      </c>
      <c r="J163" s="12">
        <f>SUMIFS('Services Ln 10'!$Y$5:$Y$3992,'Services Ln 10'!$A$5:$A$3992,A163,'Services Ln 10'!$B$5:$B$3992,"Speech Services")</f>
        <v>0</v>
      </c>
      <c r="K163" s="103">
        <f>SUMIFS('Services Ln 10'!$Y$5:$Y$3992,'Services Ln 10'!$A$5:$A$3992,A163,'Services Ln 10'!$B$5:$B$3992,"Nurse Services")+SUMIFS('Services Ln 10'!$Y$5:$Y$3992,'Services Ln 10'!$A$5:$A$3992,A163,'Services Ln 10'!$B$5:$B$3992,"Audiology")+SUMIFS('Services Ln 10'!$Y$5:$Y$3992,'Services Ln 10'!$A$5:$A$3992,A163,'Services Ln 10'!$B$5:$B$3992,"Interpreter")+SUMIFS('Services Ln 10'!$Y$5:$Y$3992,'Services Ln 10'!$A$5:$A$3992,A163,'Services Ln 10'!$B$5:$B$3992,"Adaptive P.E.")+SUMIFS('Services Ln 10'!$Y$5:$Y$3992,'Services Ln 10'!$A$5:$A$3992,A163,'Services Ln 10'!$B$5:$B$3992,"Orientation and Mobility")+SUMIFS('Services Ln 10'!$Y$5:$Y$3992,'Services Ln 10'!$A$5:$A$3992,A163,'Services Ln 10'!$B$5:$B$3992,"Psychologist")+ SUMIF('Aides Ln 10'!$A$5:$A$1996,A163,'Aides Ln 10'!$V$5:$V$1996)</f>
        <v>0</v>
      </c>
      <c r="L163" s="12">
        <f>SUMIF('Contract Ed line 9'!$A$5:$A$1994,A163,'Contract Ed line 9'!$J$5:$J$1994)</f>
        <v>0</v>
      </c>
      <c r="M163" s="7">
        <f t="shared" si="2"/>
        <v>0</v>
      </c>
    </row>
    <row r="164" spans="2:13" x14ac:dyDescent="0.25">
      <c r="B164" s="7">
        <f>SUMIF('1 Spec Ed Teacher'!$A$5:$A$2003,A164,'1 Spec Ed Teacher'!$T$5:$T$2003)</f>
        <v>0</v>
      </c>
      <c r="C164" s="9"/>
      <c r="D164" s="7">
        <f>SUMIF(' Operations Ln 6'!$A$2:$A$1999,SSIDs!A164,' Operations Ln 6'!$B$2:$B$1999)</f>
        <v>0</v>
      </c>
      <c r="E164" s="7">
        <f>SUMIF('3 Instructional Supplies '!$A$5:$A$1996,SSIDs!A164,'3 Instructional Supplies '!$F$5:$F$1996)</f>
        <v>0</v>
      </c>
      <c r="F164" s="7">
        <f>SUMIF('4 Instructional Equipment'!$A$5:$A$1995,A164,'4 Instructional Equipment'!$F$5:$F$1995)</f>
        <v>0</v>
      </c>
      <c r="G164" s="12">
        <f>SUMIF('Transportation Ln 10'!$A$5:$A$1995,A164,'Transportation Ln 10'!$J$5:$J$1995)</f>
        <v>0</v>
      </c>
      <c r="H164" s="12">
        <f>SUMIFS('Services Ln 10'!$Y$5:$Y$3992,'Services Ln 10'!$A$5:$A$3992,A164,'Services Ln 10'!$B$5:$B$3992,"Physical Therapy")</f>
        <v>0</v>
      </c>
      <c r="I164" s="12">
        <f>SUMIFS('Services Ln 10'!$Y$5:$Y$3992,'Services Ln 10'!$A$5:$A$3992,A164,'Services Ln 10'!$B$5:$B$3992,"Occupational Therapy")</f>
        <v>0</v>
      </c>
      <c r="J164" s="12">
        <f>SUMIFS('Services Ln 10'!$Y$5:$Y$3992,'Services Ln 10'!$A$5:$A$3992,A164,'Services Ln 10'!$B$5:$B$3992,"Speech Services")</f>
        <v>0</v>
      </c>
      <c r="K164" s="103">
        <f>SUMIFS('Services Ln 10'!$Y$5:$Y$3992,'Services Ln 10'!$A$5:$A$3992,A164,'Services Ln 10'!$B$5:$B$3992,"Nurse Services")+SUMIFS('Services Ln 10'!$Y$5:$Y$3992,'Services Ln 10'!$A$5:$A$3992,A164,'Services Ln 10'!$B$5:$B$3992,"Audiology")+SUMIFS('Services Ln 10'!$Y$5:$Y$3992,'Services Ln 10'!$A$5:$A$3992,A164,'Services Ln 10'!$B$5:$B$3992,"Interpreter")+SUMIFS('Services Ln 10'!$Y$5:$Y$3992,'Services Ln 10'!$A$5:$A$3992,A164,'Services Ln 10'!$B$5:$B$3992,"Adaptive P.E.")+SUMIFS('Services Ln 10'!$Y$5:$Y$3992,'Services Ln 10'!$A$5:$A$3992,A164,'Services Ln 10'!$B$5:$B$3992,"Orientation and Mobility")+SUMIFS('Services Ln 10'!$Y$5:$Y$3992,'Services Ln 10'!$A$5:$A$3992,A164,'Services Ln 10'!$B$5:$B$3992,"Psychologist")+ SUMIF('Aides Ln 10'!$A$5:$A$1996,A164,'Aides Ln 10'!$V$5:$V$1996)</f>
        <v>0</v>
      </c>
      <c r="L164" s="12">
        <f>SUMIF('Contract Ed line 9'!$A$5:$A$1994,A164,'Contract Ed line 9'!$J$5:$J$1994)</f>
        <v>0</v>
      </c>
      <c r="M164" s="7">
        <f t="shared" si="2"/>
        <v>0</v>
      </c>
    </row>
    <row r="165" spans="2:13" x14ac:dyDescent="0.25">
      <c r="B165" s="7">
        <f>SUMIF('1 Spec Ed Teacher'!$A$5:$A$2003,A165,'1 Spec Ed Teacher'!$T$5:$T$2003)</f>
        <v>0</v>
      </c>
      <c r="C165" s="9"/>
      <c r="D165" s="7">
        <f>SUMIF(' Operations Ln 6'!$A$2:$A$1999,SSIDs!A165,' Operations Ln 6'!$B$2:$B$1999)</f>
        <v>0</v>
      </c>
      <c r="E165" s="7">
        <f>SUMIF('3 Instructional Supplies '!$A$5:$A$1996,SSIDs!A165,'3 Instructional Supplies '!$F$5:$F$1996)</f>
        <v>0</v>
      </c>
      <c r="F165" s="7">
        <f>SUMIF('4 Instructional Equipment'!$A$5:$A$1995,A165,'4 Instructional Equipment'!$F$5:$F$1995)</f>
        <v>0</v>
      </c>
      <c r="G165" s="12">
        <f>SUMIF('Transportation Ln 10'!$A$5:$A$1995,A165,'Transportation Ln 10'!$J$5:$J$1995)</f>
        <v>0</v>
      </c>
      <c r="H165" s="12">
        <f>SUMIFS('Services Ln 10'!$Y$5:$Y$3992,'Services Ln 10'!$A$5:$A$3992,A165,'Services Ln 10'!$B$5:$B$3992,"Physical Therapy")</f>
        <v>0</v>
      </c>
      <c r="I165" s="12">
        <f>SUMIFS('Services Ln 10'!$Y$5:$Y$3992,'Services Ln 10'!$A$5:$A$3992,A165,'Services Ln 10'!$B$5:$B$3992,"Occupational Therapy")</f>
        <v>0</v>
      </c>
      <c r="J165" s="12">
        <f>SUMIFS('Services Ln 10'!$Y$5:$Y$3992,'Services Ln 10'!$A$5:$A$3992,A165,'Services Ln 10'!$B$5:$B$3992,"Speech Services")</f>
        <v>0</v>
      </c>
      <c r="K165" s="103">
        <f>SUMIFS('Services Ln 10'!$Y$5:$Y$3992,'Services Ln 10'!$A$5:$A$3992,A165,'Services Ln 10'!$B$5:$B$3992,"Nurse Services")+SUMIFS('Services Ln 10'!$Y$5:$Y$3992,'Services Ln 10'!$A$5:$A$3992,A165,'Services Ln 10'!$B$5:$B$3992,"Audiology")+SUMIFS('Services Ln 10'!$Y$5:$Y$3992,'Services Ln 10'!$A$5:$A$3992,A165,'Services Ln 10'!$B$5:$B$3992,"Interpreter")+SUMIFS('Services Ln 10'!$Y$5:$Y$3992,'Services Ln 10'!$A$5:$A$3992,A165,'Services Ln 10'!$B$5:$B$3992,"Adaptive P.E.")+SUMIFS('Services Ln 10'!$Y$5:$Y$3992,'Services Ln 10'!$A$5:$A$3992,A165,'Services Ln 10'!$B$5:$B$3992,"Orientation and Mobility")+SUMIFS('Services Ln 10'!$Y$5:$Y$3992,'Services Ln 10'!$A$5:$A$3992,A165,'Services Ln 10'!$B$5:$B$3992,"Psychologist")+ SUMIF('Aides Ln 10'!$A$5:$A$1996,A165,'Aides Ln 10'!$V$5:$V$1996)</f>
        <v>0</v>
      </c>
      <c r="L165" s="12">
        <f>SUMIF('Contract Ed line 9'!$A$5:$A$1994,A165,'Contract Ed line 9'!$J$5:$J$1994)</f>
        <v>0</v>
      </c>
      <c r="M165" s="7">
        <f t="shared" si="2"/>
        <v>0</v>
      </c>
    </row>
    <row r="166" spans="2:13" x14ac:dyDescent="0.25">
      <c r="B166" s="7">
        <f>SUMIF('1 Spec Ed Teacher'!$A$5:$A$2003,A166,'1 Spec Ed Teacher'!$T$5:$T$2003)</f>
        <v>0</v>
      </c>
      <c r="C166" s="9"/>
      <c r="D166" s="7">
        <f>SUMIF(' Operations Ln 6'!$A$2:$A$1999,SSIDs!A166,' Operations Ln 6'!$B$2:$B$1999)</f>
        <v>0</v>
      </c>
      <c r="E166" s="7">
        <f>SUMIF('3 Instructional Supplies '!$A$5:$A$1996,SSIDs!A166,'3 Instructional Supplies '!$F$5:$F$1996)</f>
        <v>0</v>
      </c>
      <c r="F166" s="7">
        <f>SUMIF('4 Instructional Equipment'!$A$5:$A$1995,A166,'4 Instructional Equipment'!$F$5:$F$1995)</f>
        <v>0</v>
      </c>
      <c r="G166" s="12">
        <f>SUMIF('Transportation Ln 10'!$A$5:$A$1995,A166,'Transportation Ln 10'!$J$5:$J$1995)</f>
        <v>0</v>
      </c>
      <c r="H166" s="12">
        <f>SUMIFS('Services Ln 10'!$Y$5:$Y$3992,'Services Ln 10'!$A$5:$A$3992,A166,'Services Ln 10'!$B$5:$B$3992,"Physical Therapy")</f>
        <v>0</v>
      </c>
      <c r="I166" s="12">
        <f>SUMIFS('Services Ln 10'!$Y$5:$Y$3992,'Services Ln 10'!$A$5:$A$3992,A166,'Services Ln 10'!$B$5:$B$3992,"Occupational Therapy")</f>
        <v>0</v>
      </c>
      <c r="J166" s="12">
        <f>SUMIFS('Services Ln 10'!$Y$5:$Y$3992,'Services Ln 10'!$A$5:$A$3992,A166,'Services Ln 10'!$B$5:$B$3992,"Speech Services")</f>
        <v>0</v>
      </c>
      <c r="K166" s="103">
        <f>SUMIFS('Services Ln 10'!$Y$5:$Y$3992,'Services Ln 10'!$A$5:$A$3992,A166,'Services Ln 10'!$B$5:$B$3992,"Nurse Services")+SUMIFS('Services Ln 10'!$Y$5:$Y$3992,'Services Ln 10'!$A$5:$A$3992,A166,'Services Ln 10'!$B$5:$B$3992,"Audiology")+SUMIFS('Services Ln 10'!$Y$5:$Y$3992,'Services Ln 10'!$A$5:$A$3992,A166,'Services Ln 10'!$B$5:$B$3992,"Interpreter")+SUMIFS('Services Ln 10'!$Y$5:$Y$3992,'Services Ln 10'!$A$5:$A$3992,A166,'Services Ln 10'!$B$5:$B$3992,"Adaptive P.E.")+SUMIFS('Services Ln 10'!$Y$5:$Y$3992,'Services Ln 10'!$A$5:$A$3992,A166,'Services Ln 10'!$B$5:$B$3992,"Orientation and Mobility")+SUMIFS('Services Ln 10'!$Y$5:$Y$3992,'Services Ln 10'!$A$5:$A$3992,A166,'Services Ln 10'!$B$5:$B$3992,"Psychologist")+ SUMIF('Aides Ln 10'!$A$5:$A$1996,A166,'Aides Ln 10'!$V$5:$V$1996)</f>
        <v>0</v>
      </c>
      <c r="L166" s="12">
        <f>SUMIF('Contract Ed line 9'!$A$5:$A$1994,A166,'Contract Ed line 9'!$J$5:$J$1994)</f>
        <v>0</v>
      </c>
      <c r="M166" s="7">
        <f t="shared" si="2"/>
        <v>0</v>
      </c>
    </row>
    <row r="167" spans="2:13" x14ac:dyDescent="0.25">
      <c r="B167" s="7">
        <f>SUMIF('1 Spec Ed Teacher'!$A$5:$A$2003,A167,'1 Spec Ed Teacher'!$T$5:$T$2003)</f>
        <v>0</v>
      </c>
      <c r="C167" s="9"/>
      <c r="D167" s="7">
        <f>SUMIF(' Operations Ln 6'!$A$2:$A$1999,SSIDs!A167,' Operations Ln 6'!$B$2:$B$1999)</f>
        <v>0</v>
      </c>
      <c r="E167" s="7">
        <f>SUMIF('3 Instructional Supplies '!$A$5:$A$1996,SSIDs!A167,'3 Instructional Supplies '!$F$5:$F$1996)</f>
        <v>0</v>
      </c>
      <c r="F167" s="7">
        <f>SUMIF('4 Instructional Equipment'!$A$5:$A$1995,A167,'4 Instructional Equipment'!$F$5:$F$1995)</f>
        <v>0</v>
      </c>
      <c r="G167" s="12">
        <f>SUMIF('Transportation Ln 10'!$A$5:$A$1995,A167,'Transportation Ln 10'!$J$5:$J$1995)</f>
        <v>0</v>
      </c>
      <c r="H167" s="12">
        <f>SUMIFS('Services Ln 10'!$Y$5:$Y$3992,'Services Ln 10'!$A$5:$A$3992,A167,'Services Ln 10'!$B$5:$B$3992,"Physical Therapy")</f>
        <v>0</v>
      </c>
      <c r="I167" s="12">
        <f>SUMIFS('Services Ln 10'!$Y$5:$Y$3992,'Services Ln 10'!$A$5:$A$3992,A167,'Services Ln 10'!$B$5:$B$3992,"Occupational Therapy")</f>
        <v>0</v>
      </c>
      <c r="J167" s="12">
        <f>SUMIFS('Services Ln 10'!$Y$5:$Y$3992,'Services Ln 10'!$A$5:$A$3992,A167,'Services Ln 10'!$B$5:$B$3992,"Speech Services")</f>
        <v>0</v>
      </c>
      <c r="K167" s="103">
        <f>SUMIFS('Services Ln 10'!$Y$5:$Y$3992,'Services Ln 10'!$A$5:$A$3992,A167,'Services Ln 10'!$B$5:$B$3992,"Nurse Services")+SUMIFS('Services Ln 10'!$Y$5:$Y$3992,'Services Ln 10'!$A$5:$A$3992,A167,'Services Ln 10'!$B$5:$B$3992,"Audiology")+SUMIFS('Services Ln 10'!$Y$5:$Y$3992,'Services Ln 10'!$A$5:$A$3992,A167,'Services Ln 10'!$B$5:$B$3992,"Interpreter")+SUMIFS('Services Ln 10'!$Y$5:$Y$3992,'Services Ln 10'!$A$5:$A$3992,A167,'Services Ln 10'!$B$5:$B$3992,"Adaptive P.E.")+SUMIFS('Services Ln 10'!$Y$5:$Y$3992,'Services Ln 10'!$A$5:$A$3992,A167,'Services Ln 10'!$B$5:$B$3992,"Orientation and Mobility")+SUMIFS('Services Ln 10'!$Y$5:$Y$3992,'Services Ln 10'!$A$5:$A$3992,A167,'Services Ln 10'!$B$5:$B$3992,"Psychologist")+ SUMIF('Aides Ln 10'!$A$5:$A$1996,A167,'Aides Ln 10'!$V$5:$V$1996)</f>
        <v>0</v>
      </c>
      <c r="L167" s="12">
        <f>SUMIF('Contract Ed line 9'!$A$5:$A$1994,A167,'Contract Ed line 9'!$J$5:$J$1994)</f>
        <v>0</v>
      </c>
      <c r="M167" s="7">
        <f t="shared" si="2"/>
        <v>0</v>
      </c>
    </row>
    <row r="168" spans="2:13" x14ac:dyDescent="0.25">
      <c r="B168" s="7">
        <f>SUMIF('1 Spec Ed Teacher'!$A$5:$A$2003,A168,'1 Spec Ed Teacher'!$T$5:$T$2003)</f>
        <v>0</v>
      </c>
      <c r="C168" s="9"/>
      <c r="D168" s="7">
        <f>SUMIF(' Operations Ln 6'!$A$2:$A$1999,SSIDs!A168,' Operations Ln 6'!$B$2:$B$1999)</f>
        <v>0</v>
      </c>
      <c r="E168" s="7">
        <f>SUMIF('3 Instructional Supplies '!$A$5:$A$1996,SSIDs!A168,'3 Instructional Supplies '!$F$5:$F$1996)</f>
        <v>0</v>
      </c>
      <c r="F168" s="7">
        <f>SUMIF('4 Instructional Equipment'!$A$5:$A$1995,A168,'4 Instructional Equipment'!$F$5:$F$1995)</f>
        <v>0</v>
      </c>
      <c r="G168" s="12">
        <f>SUMIF('Transportation Ln 10'!$A$5:$A$1995,A168,'Transportation Ln 10'!$J$5:$J$1995)</f>
        <v>0</v>
      </c>
      <c r="H168" s="12">
        <f>SUMIFS('Services Ln 10'!$Y$5:$Y$3992,'Services Ln 10'!$A$5:$A$3992,A168,'Services Ln 10'!$B$5:$B$3992,"Physical Therapy")</f>
        <v>0</v>
      </c>
      <c r="I168" s="12">
        <f>SUMIFS('Services Ln 10'!$Y$5:$Y$3992,'Services Ln 10'!$A$5:$A$3992,A168,'Services Ln 10'!$B$5:$B$3992,"Occupational Therapy")</f>
        <v>0</v>
      </c>
      <c r="J168" s="12">
        <f>SUMIFS('Services Ln 10'!$Y$5:$Y$3992,'Services Ln 10'!$A$5:$A$3992,A168,'Services Ln 10'!$B$5:$B$3992,"Speech Services")</f>
        <v>0</v>
      </c>
      <c r="K168" s="103">
        <f>SUMIFS('Services Ln 10'!$Y$5:$Y$3992,'Services Ln 10'!$A$5:$A$3992,A168,'Services Ln 10'!$B$5:$B$3992,"Nurse Services")+SUMIFS('Services Ln 10'!$Y$5:$Y$3992,'Services Ln 10'!$A$5:$A$3992,A168,'Services Ln 10'!$B$5:$B$3992,"Audiology")+SUMIFS('Services Ln 10'!$Y$5:$Y$3992,'Services Ln 10'!$A$5:$A$3992,A168,'Services Ln 10'!$B$5:$B$3992,"Interpreter")+SUMIFS('Services Ln 10'!$Y$5:$Y$3992,'Services Ln 10'!$A$5:$A$3992,A168,'Services Ln 10'!$B$5:$B$3992,"Adaptive P.E.")+SUMIFS('Services Ln 10'!$Y$5:$Y$3992,'Services Ln 10'!$A$5:$A$3992,A168,'Services Ln 10'!$B$5:$B$3992,"Orientation and Mobility")+SUMIFS('Services Ln 10'!$Y$5:$Y$3992,'Services Ln 10'!$A$5:$A$3992,A168,'Services Ln 10'!$B$5:$B$3992,"Psychologist")+ SUMIF('Aides Ln 10'!$A$5:$A$1996,A168,'Aides Ln 10'!$V$5:$V$1996)</f>
        <v>0</v>
      </c>
      <c r="L168" s="12">
        <f>SUMIF('Contract Ed line 9'!$A$5:$A$1994,A168,'Contract Ed line 9'!$J$5:$J$1994)</f>
        <v>0</v>
      </c>
      <c r="M168" s="7">
        <f t="shared" si="2"/>
        <v>0</v>
      </c>
    </row>
    <row r="169" spans="2:13" x14ac:dyDescent="0.25">
      <c r="B169" s="7">
        <f>SUMIF('1 Spec Ed Teacher'!$A$5:$A$2003,A169,'1 Spec Ed Teacher'!$T$5:$T$2003)</f>
        <v>0</v>
      </c>
      <c r="C169" s="9"/>
      <c r="D169" s="7">
        <f>SUMIF(' Operations Ln 6'!$A$2:$A$1999,SSIDs!A169,' Operations Ln 6'!$B$2:$B$1999)</f>
        <v>0</v>
      </c>
      <c r="E169" s="7">
        <f>SUMIF('3 Instructional Supplies '!$A$5:$A$1996,SSIDs!A169,'3 Instructional Supplies '!$F$5:$F$1996)</f>
        <v>0</v>
      </c>
      <c r="F169" s="7">
        <f>SUMIF('4 Instructional Equipment'!$A$5:$A$1995,A169,'4 Instructional Equipment'!$F$5:$F$1995)</f>
        <v>0</v>
      </c>
      <c r="G169" s="12">
        <f>SUMIF('Transportation Ln 10'!$A$5:$A$1995,A169,'Transportation Ln 10'!$J$5:$J$1995)</f>
        <v>0</v>
      </c>
      <c r="H169" s="12">
        <f>SUMIFS('Services Ln 10'!$Y$5:$Y$3992,'Services Ln 10'!$A$5:$A$3992,A169,'Services Ln 10'!$B$5:$B$3992,"Physical Therapy")</f>
        <v>0</v>
      </c>
      <c r="I169" s="12">
        <f>SUMIFS('Services Ln 10'!$Y$5:$Y$3992,'Services Ln 10'!$A$5:$A$3992,A169,'Services Ln 10'!$B$5:$B$3992,"Occupational Therapy")</f>
        <v>0</v>
      </c>
      <c r="J169" s="12">
        <f>SUMIFS('Services Ln 10'!$Y$5:$Y$3992,'Services Ln 10'!$A$5:$A$3992,A169,'Services Ln 10'!$B$5:$B$3992,"Speech Services")</f>
        <v>0</v>
      </c>
      <c r="K169" s="103">
        <f>SUMIFS('Services Ln 10'!$Y$5:$Y$3992,'Services Ln 10'!$A$5:$A$3992,A169,'Services Ln 10'!$B$5:$B$3992,"Nurse Services")+SUMIFS('Services Ln 10'!$Y$5:$Y$3992,'Services Ln 10'!$A$5:$A$3992,A169,'Services Ln 10'!$B$5:$B$3992,"Audiology")+SUMIFS('Services Ln 10'!$Y$5:$Y$3992,'Services Ln 10'!$A$5:$A$3992,A169,'Services Ln 10'!$B$5:$B$3992,"Interpreter")+SUMIFS('Services Ln 10'!$Y$5:$Y$3992,'Services Ln 10'!$A$5:$A$3992,A169,'Services Ln 10'!$B$5:$B$3992,"Adaptive P.E.")+SUMIFS('Services Ln 10'!$Y$5:$Y$3992,'Services Ln 10'!$A$5:$A$3992,A169,'Services Ln 10'!$B$5:$B$3992,"Orientation and Mobility")+SUMIFS('Services Ln 10'!$Y$5:$Y$3992,'Services Ln 10'!$A$5:$A$3992,A169,'Services Ln 10'!$B$5:$B$3992,"Psychologist")+ SUMIF('Aides Ln 10'!$A$5:$A$1996,A169,'Aides Ln 10'!$V$5:$V$1996)</f>
        <v>0</v>
      </c>
      <c r="L169" s="12">
        <f>SUMIF('Contract Ed line 9'!$A$5:$A$1994,A169,'Contract Ed line 9'!$J$5:$J$1994)</f>
        <v>0</v>
      </c>
      <c r="M169" s="7">
        <f t="shared" si="2"/>
        <v>0</v>
      </c>
    </row>
    <row r="170" spans="2:13" x14ac:dyDescent="0.25">
      <c r="B170" s="7">
        <f>SUMIF('1 Spec Ed Teacher'!$A$5:$A$2003,A170,'1 Spec Ed Teacher'!$T$5:$T$2003)</f>
        <v>0</v>
      </c>
      <c r="C170" s="9"/>
      <c r="D170" s="7">
        <f>SUMIF(' Operations Ln 6'!$A$2:$A$1999,SSIDs!A170,' Operations Ln 6'!$B$2:$B$1999)</f>
        <v>0</v>
      </c>
      <c r="E170" s="7">
        <f>SUMIF('3 Instructional Supplies '!$A$5:$A$1996,SSIDs!A170,'3 Instructional Supplies '!$F$5:$F$1996)</f>
        <v>0</v>
      </c>
      <c r="F170" s="7">
        <f>SUMIF('4 Instructional Equipment'!$A$5:$A$1995,A170,'4 Instructional Equipment'!$F$5:$F$1995)</f>
        <v>0</v>
      </c>
      <c r="G170" s="12">
        <f>SUMIF('Transportation Ln 10'!$A$5:$A$1995,A170,'Transportation Ln 10'!$J$5:$J$1995)</f>
        <v>0</v>
      </c>
      <c r="H170" s="12">
        <f>SUMIFS('Services Ln 10'!$Y$5:$Y$3992,'Services Ln 10'!$A$5:$A$3992,A170,'Services Ln 10'!$B$5:$B$3992,"Physical Therapy")</f>
        <v>0</v>
      </c>
      <c r="I170" s="12">
        <f>SUMIFS('Services Ln 10'!$Y$5:$Y$3992,'Services Ln 10'!$A$5:$A$3992,A170,'Services Ln 10'!$B$5:$B$3992,"Occupational Therapy")</f>
        <v>0</v>
      </c>
      <c r="J170" s="12">
        <f>SUMIFS('Services Ln 10'!$Y$5:$Y$3992,'Services Ln 10'!$A$5:$A$3992,A170,'Services Ln 10'!$B$5:$B$3992,"Speech Services")</f>
        <v>0</v>
      </c>
      <c r="K170" s="103">
        <f>SUMIFS('Services Ln 10'!$Y$5:$Y$3992,'Services Ln 10'!$A$5:$A$3992,A170,'Services Ln 10'!$B$5:$B$3992,"Nurse Services")+SUMIFS('Services Ln 10'!$Y$5:$Y$3992,'Services Ln 10'!$A$5:$A$3992,A170,'Services Ln 10'!$B$5:$B$3992,"Audiology")+SUMIFS('Services Ln 10'!$Y$5:$Y$3992,'Services Ln 10'!$A$5:$A$3992,A170,'Services Ln 10'!$B$5:$B$3992,"Interpreter")+SUMIFS('Services Ln 10'!$Y$5:$Y$3992,'Services Ln 10'!$A$5:$A$3992,A170,'Services Ln 10'!$B$5:$B$3992,"Adaptive P.E.")+SUMIFS('Services Ln 10'!$Y$5:$Y$3992,'Services Ln 10'!$A$5:$A$3992,A170,'Services Ln 10'!$B$5:$B$3992,"Orientation and Mobility")+SUMIFS('Services Ln 10'!$Y$5:$Y$3992,'Services Ln 10'!$A$5:$A$3992,A170,'Services Ln 10'!$B$5:$B$3992,"Psychologist")+ SUMIF('Aides Ln 10'!$A$5:$A$1996,A170,'Aides Ln 10'!$V$5:$V$1996)</f>
        <v>0</v>
      </c>
      <c r="L170" s="12">
        <f>SUMIF('Contract Ed line 9'!$A$5:$A$1994,A170,'Contract Ed line 9'!$J$5:$J$1994)</f>
        <v>0</v>
      </c>
      <c r="M170" s="7">
        <f t="shared" si="2"/>
        <v>0</v>
      </c>
    </row>
    <row r="171" spans="2:13" x14ac:dyDescent="0.25">
      <c r="B171" s="7">
        <f>SUMIF('1 Spec Ed Teacher'!$A$5:$A$2003,A171,'1 Spec Ed Teacher'!$T$5:$T$2003)</f>
        <v>0</v>
      </c>
      <c r="C171" s="9"/>
      <c r="D171" s="7">
        <f>SUMIF(' Operations Ln 6'!$A$2:$A$1999,SSIDs!A171,' Operations Ln 6'!$B$2:$B$1999)</f>
        <v>0</v>
      </c>
      <c r="E171" s="7">
        <f>SUMIF('3 Instructional Supplies '!$A$5:$A$1996,SSIDs!A171,'3 Instructional Supplies '!$F$5:$F$1996)</f>
        <v>0</v>
      </c>
      <c r="F171" s="7">
        <f>SUMIF('4 Instructional Equipment'!$A$5:$A$1995,A171,'4 Instructional Equipment'!$F$5:$F$1995)</f>
        <v>0</v>
      </c>
      <c r="G171" s="12">
        <f>SUMIF('Transportation Ln 10'!$A$5:$A$1995,A171,'Transportation Ln 10'!$J$5:$J$1995)</f>
        <v>0</v>
      </c>
      <c r="H171" s="12">
        <f>SUMIFS('Services Ln 10'!$Y$5:$Y$3992,'Services Ln 10'!$A$5:$A$3992,A171,'Services Ln 10'!$B$5:$B$3992,"Physical Therapy")</f>
        <v>0</v>
      </c>
      <c r="I171" s="12">
        <f>SUMIFS('Services Ln 10'!$Y$5:$Y$3992,'Services Ln 10'!$A$5:$A$3992,A171,'Services Ln 10'!$B$5:$B$3992,"Occupational Therapy")</f>
        <v>0</v>
      </c>
      <c r="J171" s="12">
        <f>SUMIFS('Services Ln 10'!$Y$5:$Y$3992,'Services Ln 10'!$A$5:$A$3992,A171,'Services Ln 10'!$B$5:$B$3992,"Speech Services")</f>
        <v>0</v>
      </c>
      <c r="K171" s="103">
        <f>SUMIFS('Services Ln 10'!$Y$5:$Y$3992,'Services Ln 10'!$A$5:$A$3992,A171,'Services Ln 10'!$B$5:$B$3992,"Nurse Services")+SUMIFS('Services Ln 10'!$Y$5:$Y$3992,'Services Ln 10'!$A$5:$A$3992,A171,'Services Ln 10'!$B$5:$B$3992,"Audiology")+SUMIFS('Services Ln 10'!$Y$5:$Y$3992,'Services Ln 10'!$A$5:$A$3992,A171,'Services Ln 10'!$B$5:$B$3992,"Interpreter")+SUMIFS('Services Ln 10'!$Y$5:$Y$3992,'Services Ln 10'!$A$5:$A$3992,A171,'Services Ln 10'!$B$5:$B$3992,"Adaptive P.E.")+SUMIFS('Services Ln 10'!$Y$5:$Y$3992,'Services Ln 10'!$A$5:$A$3992,A171,'Services Ln 10'!$B$5:$B$3992,"Orientation and Mobility")+SUMIFS('Services Ln 10'!$Y$5:$Y$3992,'Services Ln 10'!$A$5:$A$3992,A171,'Services Ln 10'!$B$5:$B$3992,"Psychologist")+ SUMIF('Aides Ln 10'!$A$5:$A$1996,A171,'Aides Ln 10'!$V$5:$V$1996)</f>
        <v>0</v>
      </c>
      <c r="L171" s="12">
        <f>SUMIF('Contract Ed line 9'!$A$5:$A$1994,A171,'Contract Ed line 9'!$J$5:$J$1994)</f>
        <v>0</v>
      </c>
      <c r="M171" s="7">
        <f t="shared" si="2"/>
        <v>0</v>
      </c>
    </row>
    <row r="172" spans="2:13" x14ac:dyDescent="0.25">
      <c r="B172" s="7">
        <f>SUMIF('1 Spec Ed Teacher'!$A$5:$A$2003,A172,'1 Spec Ed Teacher'!$T$5:$T$2003)</f>
        <v>0</v>
      </c>
      <c r="C172" s="9"/>
      <c r="D172" s="7">
        <f>SUMIF(' Operations Ln 6'!$A$2:$A$1999,SSIDs!A172,' Operations Ln 6'!$B$2:$B$1999)</f>
        <v>0</v>
      </c>
      <c r="E172" s="7">
        <f>SUMIF('3 Instructional Supplies '!$A$5:$A$1996,SSIDs!A172,'3 Instructional Supplies '!$F$5:$F$1996)</f>
        <v>0</v>
      </c>
      <c r="F172" s="7">
        <f>SUMIF('4 Instructional Equipment'!$A$5:$A$1995,A172,'4 Instructional Equipment'!$F$5:$F$1995)</f>
        <v>0</v>
      </c>
      <c r="G172" s="12">
        <f>SUMIF('Transportation Ln 10'!$A$5:$A$1995,A172,'Transportation Ln 10'!$J$5:$J$1995)</f>
        <v>0</v>
      </c>
      <c r="H172" s="12">
        <f>SUMIFS('Services Ln 10'!$Y$5:$Y$3992,'Services Ln 10'!$A$5:$A$3992,A172,'Services Ln 10'!$B$5:$B$3992,"Physical Therapy")</f>
        <v>0</v>
      </c>
      <c r="I172" s="12">
        <f>SUMIFS('Services Ln 10'!$Y$5:$Y$3992,'Services Ln 10'!$A$5:$A$3992,A172,'Services Ln 10'!$B$5:$B$3992,"Occupational Therapy")</f>
        <v>0</v>
      </c>
      <c r="J172" s="12">
        <f>SUMIFS('Services Ln 10'!$Y$5:$Y$3992,'Services Ln 10'!$A$5:$A$3992,A172,'Services Ln 10'!$B$5:$B$3992,"Speech Services")</f>
        <v>0</v>
      </c>
      <c r="K172" s="103">
        <f>SUMIFS('Services Ln 10'!$Y$5:$Y$3992,'Services Ln 10'!$A$5:$A$3992,A172,'Services Ln 10'!$B$5:$B$3992,"Nurse Services")+SUMIFS('Services Ln 10'!$Y$5:$Y$3992,'Services Ln 10'!$A$5:$A$3992,A172,'Services Ln 10'!$B$5:$B$3992,"Audiology")+SUMIFS('Services Ln 10'!$Y$5:$Y$3992,'Services Ln 10'!$A$5:$A$3992,A172,'Services Ln 10'!$B$5:$B$3992,"Interpreter")+SUMIFS('Services Ln 10'!$Y$5:$Y$3992,'Services Ln 10'!$A$5:$A$3992,A172,'Services Ln 10'!$B$5:$B$3992,"Adaptive P.E.")+SUMIFS('Services Ln 10'!$Y$5:$Y$3992,'Services Ln 10'!$A$5:$A$3992,A172,'Services Ln 10'!$B$5:$B$3992,"Orientation and Mobility")+SUMIFS('Services Ln 10'!$Y$5:$Y$3992,'Services Ln 10'!$A$5:$A$3992,A172,'Services Ln 10'!$B$5:$B$3992,"Psychologist")+ SUMIF('Aides Ln 10'!$A$5:$A$1996,A172,'Aides Ln 10'!$V$5:$V$1996)</f>
        <v>0</v>
      </c>
      <c r="L172" s="12">
        <f>SUMIF('Contract Ed line 9'!$A$5:$A$1994,A172,'Contract Ed line 9'!$J$5:$J$1994)</f>
        <v>0</v>
      </c>
      <c r="M172" s="7">
        <f t="shared" si="2"/>
        <v>0</v>
      </c>
    </row>
    <row r="173" spans="2:13" x14ac:dyDescent="0.25">
      <c r="B173" s="7">
        <f>SUMIF('1 Spec Ed Teacher'!$A$5:$A$2003,A173,'1 Spec Ed Teacher'!$T$5:$T$2003)</f>
        <v>0</v>
      </c>
      <c r="C173" s="9"/>
      <c r="D173" s="7">
        <f>SUMIF(' Operations Ln 6'!$A$2:$A$1999,SSIDs!A173,' Operations Ln 6'!$B$2:$B$1999)</f>
        <v>0</v>
      </c>
      <c r="E173" s="7">
        <f>SUMIF('3 Instructional Supplies '!$A$5:$A$1996,SSIDs!A173,'3 Instructional Supplies '!$F$5:$F$1996)</f>
        <v>0</v>
      </c>
      <c r="F173" s="7">
        <f>SUMIF('4 Instructional Equipment'!$A$5:$A$1995,A173,'4 Instructional Equipment'!$F$5:$F$1995)</f>
        <v>0</v>
      </c>
      <c r="G173" s="12">
        <f>SUMIF('Transportation Ln 10'!$A$5:$A$1995,A173,'Transportation Ln 10'!$J$5:$J$1995)</f>
        <v>0</v>
      </c>
      <c r="H173" s="12">
        <f>SUMIFS('Services Ln 10'!$Y$5:$Y$3992,'Services Ln 10'!$A$5:$A$3992,A173,'Services Ln 10'!$B$5:$B$3992,"Physical Therapy")</f>
        <v>0</v>
      </c>
      <c r="I173" s="12">
        <f>SUMIFS('Services Ln 10'!$Y$5:$Y$3992,'Services Ln 10'!$A$5:$A$3992,A173,'Services Ln 10'!$B$5:$B$3992,"Occupational Therapy")</f>
        <v>0</v>
      </c>
      <c r="J173" s="12">
        <f>SUMIFS('Services Ln 10'!$Y$5:$Y$3992,'Services Ln 10'!$A$5:$A$3992,A173,'Services Ln 10'!$B$5:$B$3992,"Speech Services")</f>
        <v>0</v>
      </c>
      <c r="K173" s="103">
        <f>SUMIFS('Services Ln 10'!$Y$5:$Y$3992,'Services Ln 10'!$A$5:$A$3992,A173,'Services Ln 10'!$B$5:$B$3992,"Nurse Services")+SUMIFS('Services Ln 10'!$Y$5:$Y$3992,'Services Ln 10'!$A$5:$A$3992,A173,'Services Ln 10'!$B$5:$B$3992,"Audiology")+SUMIFS('Services Ln 10'!$Y$5:$Y$3992,'Services Ln 10'!$A$5:$A$3992,A173,'Services Ln 10'!$B$5:$B$3992,"Interpreter")+SUMIFS('Services Ln 10'!$Y$5:$Y$3992,'Services Ln 10'!$A$5:$A$3992,A173,'Services Ln 10'!$B$5:$B$3992,"Adaptive P.E.")+SUMIFS('Services Ln 10'!$Y$5:$Y$3992,'Services Ln 10'!$A$5:$A$3992,A173,'Services Ln 10'!$B$5:$B$3992,"Orientation and Mobility")+SUMIFS('Services Ln 10'!$Y$5:$Y$3992,'Services Ln 10'!$A$5:$A$3992,A173,'Services Ln 10'!$B$5:$B$3992,"Psychologist")+ SUMIF('Aides Ln 10'!$A$5:$A$1996,A173,'Aides Ln 10'!$V$5:$V$1996)</f>
        <v>0</v>
      </c>
      <c r="L173" s="12">
        <f>SUMIF('Contract Ed line 9'!$A$5:$A$1994,A173,'Contract Ed line 9'!$J$5:$J$1994)</f>
        <v>0</v>
      </c>
      <c r="M173" s="7">
        <f t="shared" si="2"/>
        <v>0</v>
      </c>
    </row>
    <row r="174" spans="2:13" x14ac:dyDescent="0.25">
      <c r="B174" s="7">
        <f>SUMIF('1 Spec Ed Teacher'!$A$5:$A$2003,A174,'1 Spec Ed Teacher'!$T$5:$T$2003)</f>
        <v>0</v>
      </c>
      <c r="C174" s="9"/>
      <c r="D174" s="7">
        <f>SUMIF(' Operations Ln 6'!$A$2:$A$1999,SSIDs!A174,' Operations Ln 6'!$B$2:$B$1999)</f>
        <v>0</v>
      </c>
      <c r="E174" s="7">
        <f>SUMIF('3 Instructional Supplies '!$A$5:$A$1996,SSIDs!A174,'3 Instructional Supplies '!$F$5:$F$1996)</f>
        <v>0</v>
      </c>
      <c r="F174" s="7">
        <f>SUMIF('4 Instructional Equipment'!$A$5:$A$1995,A174,'4 Instructional Equipment'!$F$5:$F$1995)</f>
        <v>0</v>
      </c>
      <c r="G174" s="12">
        <f>SUMIF('Transportation Ln 10'!$A$5:$A$1995,A174,'Transportation Ln 10'!$J$5:$J$1995)</f>
        <v>0</v>
      </c>
      <c r="H174" s="12">
        <f>SUMIFS('Services Ln 10'!$Y$5:$Y$3992,'Services Ln 10'!$A$5:$A$3992,A174,'Services Ln 10'!$B$5:$B$3992,"Physical Therapy")</f>
        <v>0</v>
      </c>
      <c r="I174" s="12">
        <f>SUMIFS('Services Ln 10'!$Y$5:$Y$3992,'Services Ln 10'!$A$5:$A$3992,A174,'Services Ln 10'!$B$5:$B$3992,"Occupational Therapy")</f>
        <v>0</v>
      </c>
      <c r="J174" s="12">
        <f>SUMIFS('Services Ln 10'!$Y$5:$Y$3992,'Services Ln 10'!$A$5:$A$3992,A174,'Services Ln 10'!$B$5:$B$3992,"Speech Services")</f>
        <v>0</v>
      </c>
      <c r="K174" s="103">
        <f>SUMIFS('Services Ln 10'!$Y$5:$Y$3992,'Services Ln 10'!$A$5:$A$3992,A174,'Services Ln 10'!$B$5:$B$3992,"Nurse Services")+SUMIFS('Services Ln 10'!$Y$5:$Y$3992,'Services Ln 10'!$A$5:$A$3992,A174,'Services Ln 10'!$B$5:$B$3992,"Audiology")+SUMIFS('Services Ln 10'!$Y$5:$Y$3992,'Services Ln 10'!$A$5:$A$3992,A174,'Services Ln 10'!$B$5:$B$3992,"Interpreter")+SUMIFS('Services Ln 10'!$Y$5:$Y$3992,'Services Ln 10'!$A$5:$A$3992,A174,'Services Ln 10'!$B$5:$B$3992,"Adaptive P.E.")+SUMIFS('Services Ln 10'!$Y$5:$Y$3992,'Services Ln 10'!$A$5:$A$3992,A174,'Services Ln 10'!$B$5:$B$3992,"Orientation and Mobility")+SUMIFS('Services Ln 10'!$Y$5:$Y$3992,'Services Ln 10'!$A$5:$A$3992,A174,'Services Ln 10'!$B$5:$B$3992,"Psychologist")+ SUMIF('Aides Ln 10'!$A$5:$A$1996,A174,'Aides Ln 10'!$V$5:$V$1996)</f>
        <v>0</v>
      </c>
      <c r="L174" s="12">
        <f>SUMIF('Contract Ed line 9'!$A$5:$A$1994,A174,'Contract Ed line 9'!$J$5:$J$1994)</f>
        <v>0</v>
      </c>
      <c r="M174" s="7">
        <f t="shared" si="2"/>
        <v>0</v>
      </c>
    </row>
    <row r="175" spans="2:13" x14ac:dyDescent="0.25">
      <c r="B175" s="7">
        <f>SUMIF('1 Spec Ed Teacher'!$A$5:$A$2003,A175,'1 Spec Ed Teacher'!$T$5:$T$2003)</f>
        <v>0</v>
      </c>
      <c r="C175" s="9"/>
      <c r="D175" s="7">
        <f>SUMIF(' Operations Ln 6'!$A$2:$A$1999,SSIDs!A175,' Operations Ln 6'!$B$2:$B$1999)</f>
        <v>0</v>
      </c>
      <c r="E175" s="7">
        <f>SUMIF('3 Instructional Supplies '!$A$5:$A$1996,SSIDs!A175,'3 Instructional Supplies '!$F$5:$F$1996)</f>
        <v>0</v>
      </c>
      <c r="F175" s="7">
        <f>SUMIF('4 Instructional Equipment'!$A$5:$A$1995,A175,'4 Instructional Equipment'!$F$5:$F$1995)</f>
        <v>0</v>
      </c>
      <c r="G175" s="12">
        <f>SUMIF('Transportation Ln 10'!$A$5:$A$1995,A175,'Transportation Ln 10'!$J$5:$J$1995)</f>
        <v>0</v>
      </c>
      <c r="H175" s="12">
        <f>SUMIFS('Services Ln 10'!$Y$5:$Y$3992,'Services Ln 10'!$A$5:$A$3992,A175,'Services Ln 10'!$B$5:$B$3992,"Physical Therapy")</f>
        <v>0</v>
      </c>
      <c r="I175" s="12">
        <f>SUMIFS('Services Ln 10'!$Y$5:$Y$3992,'Services Ln 10'!$A$5:$A$3992,A175,'Services Ln 10'!$B$5:$B$3992,"Occupational Therapy")</f>
        <v>0</v>
      </c>
      <c r="J175" s="12">
        <f>SUMIFS('Services Ln 10'!$Y$5:$Y$3992,'Services Ln 10'!$A$5:$A$3992,A175,'Services Ln 10'!$B$5:$B$3992,"Speech Services")</f>
        <v>0</v>
      </c>
      <c r="K175" s="103">
        <f>SUMIFS('Services Ln 10'!$Y$5:$Y$3992,'Services Ln 10'!$A$5:$A$3992,A175,'Services Ln 10'!$B$5:$B$3992,"Nurse Services")+SUMIFS('Services Ln 10'!$Y$5:$Y$3992,'Services Ln 10'!$A$5:$A$3992,A175,'Services Ln 10'!$B$5:$B$3992,"Audiology")+SUMIFS('Services Ln 10'!$Y$5:$Y$3992,'Services Ln 10'!$A$5:$A$3992,A175,'Services Ln 10'!$B$5:$B$3992,"Interpreter")+SUMIFS('Services Ln 10'!$Y$5:$Y$3992,'Services Ln 10'!$A$5:$A$3992,A175,'Services Ln 10'!$B$5:$B$3992,"Adaptive P.E.")+SUMIFS('Services Ln 10'!$Y$5:$Y$3992,'Services Ln 10'!$A$5:$A$3992,A175,'Services Ln 10'!$B$5:$B$3992,"Orientation and Mobility")+SUMIFS('Services Ln 10'!$Y$5:$Y$3992,'Services Ln 10'!$A$5:$A$3992,A175,'Services Ln 10'!$B$5:$B$3992,"Psychologist")+ SUMIF('Aides Ln 10'!$A$5:$A$1996,A175,'Aides Ln 10'!$V$5:$V$1996)</f>
        <v>0</v>
      </c>
      <c r="L175" s="12">
        <f>SUMIF('Contract Ed line 9'!$A$5:$A$1994,A175,'Contract Ed line 9'!$J$5:$J$1994)</f>
        <v>0</v>
      </c>
      <c r="M175" s="7">
        <f t="shared" si="2"/>
        <v>0</v>
      </c>
    </row>
    <row r="176" spans="2:13" x14ac:dyDescent="0.25">
      <c r="B176" s="7">
        <f>SUMIF('1 Spec Ed Teacher'!$A$5:$A$2003,A176,'1 Spec Ed Teacher'!$T$5:$T$2003)</f>
        <v>0</v>
      </c>
      <c r="C176" s="9"/>
      <c r="D176" s="7">
        <f>SUMIF(' Operations Ln 6'!$A$2:$A$1999,SSIDs!A176,' Operations Ln 6'!$B$2:$B$1999)</f>
        <v>0</v>
      </c>
      <c r="E176" s="7">
        <f>SUMIF('3 Instructional Supplies '!$A$5:$A$1996,SSIDs!A176,'3 Instructional Supplies '!$F$5:$F$1996)</f>
        <v>0</v>
      </c>
      <c r="F176" s="7">
        <f>SUMIF('4 Instructional Equipment'!$A$5:$A$1995,A176,'4 Instructional Equipment'!$F$5:$F$1995)</f>
        <v>0</v>
      </c>
      <c r="G176" s="12">
        <f>SUMIF('Transportation Ln 10'!$A$5:$A$1995,A176,'Transportation Ln 10'!$J$5:$J$1995)</f>
        <v>0</v>
      </c>
      <c r="H176" s="12">
        <f>SUMIFS('Services Ln 10'!$Y$5:$Y$3992,'Services Ln 10'!$A$5:$A$3992,A176,'Services Ln 10'!$B$5:$B$3992,"Physical Therapy")</f>
        <v>0</v>
      </c>
      <c r="I176" s="12">
        <f>SUMIFS('Services Ln 10'!$Y$5:$Y$3992,'Services Ln 10'!$A$5:$A$3992,A176,'Services Ln 10'!$B$5:$B$3992,"Occupational Therapy")</f>
        <v>0</v>
      </c>
      <c r="J176" s="12">
        <f>SUMIFS('Services Ln 10'!$Y$5:$Y$3992,'Services Ln 10'!$A$5:$A$3992,A176,'Services Ln 10'!$B$5:$B$3992,"Speech Services")</f>
        <v>0</v>
      </c>
      <c r="K176" s="103">
        <f>SUMIFS('Services Ln 10'!$Y$5:$Y$3992,'Services Ln 10'!$A$5:$A$3992,A176,'Services Ln 10'!$B$5:$B$3992,"Nurse Services")+SUMIFS('Services Ln 10'!$Y$5:$Y$3992,'Services Ln 10'!$A$5:$A$3992,A176,'Services Ln 10'!$B$5:$B$3992,"Audiology")+SUMIFS('Services Ln 10'!$Y$5:$Y$3992,'Services Ln 10'!$A$5:$A$3992,A176,'Services Ln 10'!$B$5:$B$3992,"Interpreter")+SUMIFS('Services Ln 10'!$Y$5:$Y$3992,'Services Ln 10'!$A$5:$A$3992,A176,'Services Ln 10'!$B$5:$B$3992,"Adaptive P.E.")+SUMIFS('Services Ln 10'!$Y$5:$Y$3992,'Services Ln 10'!$A$5:$A$3992,A176,'Services Ln 10'!$B$5:$B$3992,"Orientation and Mobility")+SUMIFS('Services Ln 10'!$Y$5:$Y$3992,'Services Ln 10'!$A$5:$A$3992,A176,'Services Ln 10'!$B$5:$B$3992,"Psychologist")+ SUMIF('Aides Ln 10'!$A$5:$A$1996,A176,'Aides Ln 10'!$V$5:$V$1996)</f>
        <v>0</v>
      </c>
      <c r="L176" s="12">
        <f>SUMIF('Contract Ed line 9'!$A$5:$A$1994,A176,'Contract Ed line 9'!$J$5:$J$1994)</f>
        <v>0</v>
      </c>
      <c r="M176" s="7">
        <f t="shared" si="2"/>
        <v>0</v>
      </c>
    </row>
    <row r="177" spans="2:13" x14ac:dyDescent="0.25">
      <c r="B177" s="7">
        <f>SUMIF('1 Spec Ed Teacher'!$A$5:$A$2003,A177,'1 Spec Ed Teacher'!$T$5:$T$2003)</f>
        <v>0</v>
      </c>
      <c r="C177" s="9"/>
      <c r="D177" s="7">
        <f>SUMIF(' Operations Ln 6'!$A$2:$A$1999,SSIDs!A177,' Operations Ln 6'!$B$2:$B$1999)</f>
        <v>0</v>
      </c>
      <c r="E177" s="7">
        <f>SUMIF('3 Instructional Supplies '!$A$5:$A$1996,SSIDs!A177,'3 Instructional Supplies '!$F$5:$F$1996)</f>
        <v>0</v>
      </c>
      <c r="F177" s="7">
        <f>SUMIF('4 Instructional Equipment'!$A$5:$A$1995,A177,'4 Instructional Equipment'!$F$5:$F$1995)</f>
        <v>0</v>
      </c>
      <c r="G177" s="12">
        <f>SUMIF('Transportation Ln 10'!$A$5:$A$1995,A177,'Transportation Ln 10'!$J$5:$J$1995)</f>
        <v>0</v>
      </c>
      <c r="H177" s="12">
        <f>SUMIFS('Services Ln 10'!$Y$5:$Y$3992,'Services Ln 10'!$A$5:$A$3992,A177,'Services Ln 10'!$B$5:$B$3992,"Physical Therapy")</f>
        <v>0</v>
      </c>
      <c r="I177" s="12">
        <f>SUMIFS('Services Ln 10'!$Y$5:$Y$3992,'Services Ln 10'!$A$5:$A$3992,A177,'Services Ln 10'!$B$5:$B$3992,"Occupational Therapy")</f>
        <v>0</v>
      </c>
      <c r="J177" s="12">
        <f>SUMIFS('Services Ln 10'!$Y$5:$Y$3992,'Services Ln 10'!$A$5:$A$3992,A177,'Services Ln 10'!$B$5:$B$3992,"Speech Services")</f>
        <v>0</v>
      </c>
      <c r="K177" s="103">
        <f>SUMIFS('Services Ln 10'!$Y$5:$Y$3992,'Services Ln 10'!$A$5:$A$3992,A177,'Services Ln 10'!$B$5:$B$3992,"Nurse Services")+SUMIFS('Services Ln 10'!$Y$5:$Y$3992,'Services Ln 10'!$A$5:$A$3992,A177,'Services Ln 10'!$B$5:$B$3992,"Audiology")+SUMIFS('Services Ln 10'!$Y$5:$Y$3992,'Services Ln 10'!$A$5:$A$3992,A177,'Services Ln 10'!$B$5:$B$3992,"Interpreter")+SUMIFS('Services Ln 10'!$Y$5:$Y$3992,'Services Ln 10'!$A$5:$A$3992,A177,'Services Ln 10'!$B$5:$B$3992,"Adaptive P.E.")+SUMIFS('Services Ln 10'!$Y$5:$Y$3992,'Services Ln 10'!$A$5:$A$3992,A177,'Services Ln 10'!$B$5:$B$3992,"Orientation and Mobility")+SUMIFS('Services Ln 10'!$Y$5:$Y$3992,'Services Ln 10'!$A$5:$A$3992,A177,'Services Ln 10'!$B$5:$B$3992,"Psychologist")+ SUMIF('Aides Ln 10'!$A$5:$A$1996,A177,'Aides Ln 10'!$V$5:$V$1996)</f>
        <v>0</v>
      </c>
      <c r="L177" s="12">
        <f>SUMIF('Contract Ed line 9'!$A$5:$A$1994,A177,'Contract Ed line 9'!$J$5:$J$1994)</f>
        <v>0</v>
      </c>
      <c r="M177" s="7">
        <f t="shared" si="2"/>
        <v>0</v>
      </c>
    </row>
    <row r="178" spans="2:13" x14ac:dyDescent="0.25">
      <c r="B178" s="7">
        <f>SUMIF('1 Spec Ed Teacher'!$A$5:$A$2003,A178,'1 Spec Ed Teacher'!$T$5:$T$2003)</f>
        <v>0</v>
      </c>
      <c r="C178" s="9"/>
      <c r="D178" s="7">
        <f>SUMIF(' Operations Ln 6'!$A$2:$A$1999,SSIDs!A178,' Operations Ln 6'!$B$2:$B$1999)</f>
        <v>0</v>
      </c>
      <c r="E178" s="7">
        <f>SUMIF('3 Instructional Supplies '!$A$5:$A$1996,SSIDs!A178,'3 Instructional Supplies '!$F$5:$F$1996)</f>
        <v>0</v>
      </c>
      <c r="F178" s="7">
        <f>SUMIF('4 Instructional Equipment'!$A$5:$A$1995,A178,'4 Instructional Equipment'!$F$5:$F$1995)</f>
        <v>0</v>
      </c>
      <c r="G178" s="12">
        <f>SUMIF('Transportation Ln 10'!$A$5:$A$1995,A178,'Transportation Ln 10'!$J$5:$J$1995)</f>
        <v>0</v>
      </c>
      <c r="H178" s="12">
        <f>SUMIFS('Services Ln 10'!$Y$5:$Y$3992,'Services Ln 10'!$A$5:$A$3992,A178,'Services Ln 10'!$B$5:$B$3992,"Physical Therapy")</f>
        <v>0</v>
      </c>
      <c r="I178" s="12">
        <f>SUMIFS('Services Ln 10'!$Y$5:$Y$3992,'Services Ln 10'!$A$5:$A$3992,A178,'Services Ln 10'!$B$5:$B$3992,"Occupational Therapy")</f>
        <v>0</v>
      </c>
      <c r="J178" s="12">
        <f>SUMIFS('Services Ln 10'!$Y$5:$Y$3992,'Services Ln 10'!$A$5:$A$3992,A178,'Services Ln 10'!$B$5:$B$3992,"Speech Services")</f>
        <v>0</v>
      </c>
      <c r="K178" s="103">
        <f>SUMIFS('Services Ln 10'!$Y$5:$Y$3992,'Services Ln 10'!$A$5:$A$3992,A178,'Services Ln 10'!$B$5:$B$3992,"Nurse Services")+SUMIFS('Services Ln 10'!$Y$5:$Y$3992,'Services Ln 10'!$A$5:$A$3992,A178,'Services Ln 10'!$B$5:$B$3992,"Audiology")+SUMIFS('Services Ln 10'!$Y$5:$Y$3992,'Services Ln 10'!$A$5:$A$3992,A178,'Services Ln 10'!$B$5:$B$3992,"Interpreter")+SUMIFS('Services Ln 10'!$Y$5:$Y$3992,'Services Ln 10'!$A$5:$A$3992,A178,'Services Ln 10'!$B$5:$B$3992,"Adaptive P.E.")+SUMIFS('Services Ln 10'!$Y$5:$Y$3992,'Services Ln 10'!$A$5:$A$3992,A178,'Services Ln 10'!$B$5:$B$3992,"Orientation and Mobility")+SUMIFS('Services Ln 10'!$Y$5:$Y$3992,'Services Ln 10'!$A$5:$A$3992,A178,'Services Ln 10'!$B$5:$B$3992,"Psychologist")+ SUMIF('Aides Ln 10'!$A$5:$A$1996,A178,'Aides Ln 10'!$V$5:$V$1996)</f>
        <v>0</v>
      </c>
      <c r="L178" s="12">
        <f>SUMIF('Contract Ed line 9'!$A$5:$A$1994,A178,'Contract Ed line 9'!$J$5:$J$1994)</f>
        <v>0</v>
      </c>
      <c r="M178" s="7">
        <f t="shared" si="2"/>
        <v>0</v>
      </c>
    </row>
    <row r="179" spans="2:13" x14ac:dyDescent="0.25">
      <c r="B179" s="7">
        <f>SUMIF('1 Spec Ed Teacher'!$A$5:$A$2003,A179,'1 Spec Ed Teacher'!$T$5:$T$2003)</f>
        <v>0</v>
      </c>
      <c r="C179" s="9"/>
      <c r="D179" s="7">
        <f>SUMIF(' Operations Ln 6'!$A$2:$A$1999,SSIDs!A179,' Operations Ln 6'!$B$2:$B$1999)</f>
        <v>0</v>
      </c>
      <c r="E179" s="7">
        <f>SUMIF('3 Instructional Supplies '!$A$5:$A$1996,SSIDs!A179,'3 Instructional Supplies '!$F$5:$F$1996)</f>
        <v>0</v>
      </c>
      <c r="F179" s="7">
        <f>SUMIF('4 Instructional Equipment'!$A$5:$A$1995,A179,'4 Instructional Equipment'!$F$5:$F$1995)</f>
        <v>0</v>
      </c>
      <c r="G179" s="12">
        <f>SUMIF('Transportation Ln 10'!$A$5:$A$1995,A179,'Transportation Ln 10'!$J$5:$J$1995)</f>
        <v>0</v>
      </c>
      <c r="H179" s="12">
        <f>SUMIFS('Services Ln 10'!$Y$5:$Y$3992,'Services Ln 10'!$A$5:$A$3992,A179,'Services Ln 10'!$B$5:$B$3992,"Physical Therapy")</f>
        <v>0</v>
      </c>
      <c r="I179" s="12">
        <f>SUMIFS('Services Ln 10'!$Y$5:$Y$3992,'Services Ln 10'!$A$5:$A$3992,A179,'Services Ln 10'!$B$5:$B$3992,"Occupational Therapy")</f>
        <v>0</v>
      </c>
      <c r="J179" s="12">
        <f>SUMIFS('Services Ln 10'!$Y$5:$Y$3992,'Services Ln 10'!$A$5:$A$3992,A179,'Services Ln 10'!$B$5:$B$3992,"Speech Services")</f>
        <v>0</v>
      </c>
      <c r="K179" s="103">
        <f>SUMIFS('Services Ln 10'!$Y$5:$Y$3992,'Services Ln 10'!$A$5:$A$3992,A179,'Services Ln 10'!$B$5:$B$3992,"Nurse Services")+SUMIFS('Services Ln 10'!$Y$5:$Y$3992,'Services Ln 10'!$A$5:$A$3992,A179,'Services Ln 10'!$B$5:$B$3992,"Audiology")+SUMIFS('Services Ln 10'!$Y$5:$Y$3992,'Services Ln 10'!$A$5:$A$3992,A179,'Services Ln 10'!$B$5:$B$3992,"Interpreter")+SUMIFS('Services Ln 10'!$Y$5:$Y$3992,'Services Ln 10'!$A$5:$A$3992,A179,'Services Ln 10'!$B$5:$B$3992,"Adaptive P.E.")+SUMIFS('Services Ln 10'!$Y$5:$Y$3992,'Services Ln 10'!$A$5:$A$3992,A179,'Services Ln 10'!$B$5:$B$3992,"Orientation and Mobility")+SUMIFS('Services Ln 10'!$Y$5:$Y$3992,'Services Ln 10'!$A$5:$A$3992,A179,'Services Ln 10'!$B$5:$B$3992,"Psychologist")+ SUMIF('Aides Ln 10'!$A$5:$A$1996,A179,'Aides Ln 10'!$V$5:$V$1996)</f>
        <v>0</v>
      </c>
      <c r="L179" s="12">
        <f>SUMIF('Contract Ed line 9'!$A$5:$A$1994,A179,'Contract Ed line 9'!$J$5:$J$1994)</f>
        <v>0</v>
      </c>
      <c r="M179" s="7">
        <f t="shared" si="2"/>
        <v>0</v>
      </c>
    </row>
    <row r="180" spans="2:13" x14ac:dyDescent="0.25">
      <c r="B180" s="7">
        <f>SUMIF('1 Spec Ed Teacher'!$A$5:$A$2003,A180,'1 Spec Ed Teacher'!$T$5:$T$2003)</f>
        <v>0</v>
      </c>
      <c r="C180" s="9"/>
      <c r="D180" s="7">
        <f>SUMIF(' Operations Ln 6'!$A$2:$A$1999,SSIDs!A180,' Operations Ln 6'!$B$2:$B$1999)</f>
        <v>0</v>
      </c>
      <c r="E180" s="7">
        <f>SUMIF('3 Instructional Supplies '!$A$5:$A$1996,SSIDs!A180,'3 Instructional Supplies '!$F$5:$F$1996)</f>
        <v>0</v>
      </c>
      <c r="F180" s="7">
        <f>SUMIF('4 Instructional Equipment'!$A$5:$A$1995,A180,'4 Instructional Equipment'!$F$5:$F$1995)</f>
        <v>0</v>
      </c>
      <c r="G180" s="12">
        <f>SUMIF('Transportation Ln 10'!$A$5:$A$1995,A180,'Transportation Ln 10'!$J$5:$J$1995)</f>
        <v>0</v>
      </c>
      <c r="H180" s="12">
        <f>SUMIFS('Services Ln 10'!$Y$5:$Y$3992,'Services Ln 10'!$A$5:$A$3992,A180,'Services Ln 10'!$B$5:$B$3992,"Physical Therapy")</f>
        <v>0</v>
      </c>
      <c r="I180" s="12">
        <f>SUMIFS('Services Ln 10'!$Y$5:$Y$3992,'Services Ln 10'!$A$5:$A$3992,A180,'Services Ln 10'!$B$5:$B$3992,"Occupational Therapy")</f>
        <v>0</v>
      </c>
      <c r="J180" s="12">
        <f>SUMIFS('Services Ln 10'!$Y$5:$Y$3992,'Services Ln 10'!$A$5:$A$3992,A180,'Services Ln 10'!$B$5:$B$3992,"Speech Services")</f>
        <v>0</v>
      </c>
      <c r="K180" s="103">
        <f>SUMIFS('Services Ln 10'!$Y$5:$Y$3992,'Services Ln 10'!$A$5:$A$3992,A180,'Services Ln 10'!$B$5:$B$3992,"Nurse Services")+SUMIFS('Services Ln 10'!$Y$5:$Y$3992,'Services Ln 10'!$A$5:$A$3992,A180,'Services Ln 10'!$B$5:$B$3992,"Audiology")+SUMIFS('Services Ln 10'!$Y$5:$Y$3992,'Services Ln 10'!$A$5:$A$3992,A180,'Services Ln 10'!$B$5:$B$3992,"Interpreter")+SUMIFS('Services Ln 10'!$Y$5:$Y$3992,'Services Ln 10'!$A$5:$A$3992,A180,'Services Ln 10'!$B$5:$B$3992,"Adaptive P.E.")+SUMIFS('Services Ln 10'!$Y$5:$Y$3992,'Services Ln 10'!$A$5:$A$3992,A180,'Services Ln 10'!$B$5:$B$3992,"Orientation and Mobility")+SUMIFS('Services Ln 10'!$Y$5:$Y$3992,'Services Ln 10'!$A$5:$A$3992,A180,'Services Ln 10'!$B$5:$B$3992,"Psychologist")+ SUMIF('Aides Ln 10'!$A$5:$A$1996,A180,'Aides Ln 10'!$V$5:$V$1996)</f>
        <v>0</v>
      </c>
      <c r="L180" s="12">
        <f>SUMIF('Contract Ed line 9'!$A$5:$A$1994,A180,'Contract Ed line 9'!$J$5:$J$1994)</f>
        <v>0</v>
      </c>
      <c r="M180" s="7">
        <f t="shared" si="2"/>
        <v>0</v>
      </c>
    </row>
    <row r="181" spans="2:13" x14ac:dyDescent="0.25">
      <c r="B181" s="7">
        <f>SUMIF('1 Spec Ed Teacher'!$A$5:$A$2003,A181,'1 Spec Ed Teacher'!$T$5:$T$2003)</f>
        <v>0</v>
      </c>
      <c r="C181" s="9"/>
      <c r="D181" s="7">
        <f>SUMIF(' Operations Ln 6'!$A$2:$A$1999,SSIDs!A181,' Operations Ln 6'!$B$2:$B$1999)</f>
        <v>0</v>
      </c>
      <c r="E181" s="7">
        <f>SUMIF('3 Instructional Supplies '!$A$5:$A$1996,SSIDs!A181,'3 Instructional Supplies '!$F$5:$F$1996)</f>
        <v>0</v>
      </c>
      <c r="F181" s="7">
        <f>SUMIF('4 Instructional Equipment'!$A$5:$A$1995,A181,'4 Instructional Equipment'!$F$5:$F$1995)</f>
        <v>0</v>
      </c>
      <c r="G181" s="12">
        <f>SUMIF('Transportation Ln 10'!$A$5:$A$1995,A181,'Transportation Ln 10'!$J$5:$J$1995)</f>
        <v>0</v>
      </c>
      <c r="H181" s="12">
        <f>SUMIFS('Services Ln 10'!$Y$5:$Y$3992,'Services Ln 10'!$A$5:$A$3992,A181,'Services Ln 10'!$B$5:$B$3992,"Physical Therapy")</f>
        <v>0</v>
      </c>
      <c r="I181" s="12">
        <f>SUMIFS('Services Ln 10'!$Y$5:$Y$3992,'Services Ln 10'!$A$5:$A$3992,A181,'Services Ln 10'!$B$5:$B$3992,"Occupational Therapy")</f>
        <v>0</v>
      </c>
      <c r="J181" s="12">
        <f>SUMIFS('Services Ln 10'!$Y$5:$Y$3992,'Services Ln 10'!$A$5:$A$3992,A181,'Services Ln 10'!$B$5:$B$3992,"Speech Services")</f>
        <v>0</v>
      </c>
      <c r="K181" s="103">
        <f>SUMIFS('Services Ln 10'!$Y$5:$Y$3992,'Services Ln 10'!$A$5:$A$3992,A181,'Services Ln 10'!$B$5:$B$3992,"Nurse Services")+SUMIFS('Services Ln 10'!$Y$5:$Y$3992,'Services Ln 10'!$A$5:$A$3992,A181,'Services Ln 10'!$B$5:$B$3992,"Audiology")+SUMIFS('Services Ln 10'!$Y$5:$Y$3992,'Services Ln 10'!$A$5:$A$3992,A181,'Services Ln 10'!$B$5:$B$3992,"Interpreter")+SUMIFS('Services Ln 10'!$Y$5:$Y$3992,'Services Ln 10'!$A$5:$A$3992,A181,'Services Ln 10'!$B$5:$B$3992,"Adaptive P.E.")+SUMIFS('Services Ln 10'!$Y$5:$Y$3992,'Services Ln 10'!$A$5:$A$3992,A181,'Services Ln 10'!$B$5:$B$3992,"Orientation and Mobility")+SUMIFS('Services Ln 10'!$Y$5:$Y$3992,'Services Ln 10'!$A$5:$A$3992,A181,'Services Ln 10'!$B$5:$B$3992,"Psychologist")+ SUMIF('Aides Ln 10'!$A$5:$A$1996,A181,'Aides Ln 10'!$V$5:$V$1996)</f>
        <v>0</v>
      </c>
      <c r="L181" s="12">
        <f>SUMIF('Contract Ed line 9'!$A$5:$A$1994,A181,'Contract Ed line 9'!$J$5:$J$1994)</f>
        <v>0</v>
      </c>
      <c r="M181" s="7">
        <f t="shared" si="2"/>
        <v>0</v>
      </c>
    </row>
    <row r="182" spans="2:13" x14ac:dyDescent="0.25">
      <c r="B182" s="7">
        <f>SUMIF('1 Spec Ed Teacher'!$A$5:$A$2003,A182,'1 Spec Ed Teacher'!$T$5:$T$2003)</f>
        <v>0</v>
      </c>
      <c r="C182" s="9"/>
      <c r="D182" s="7">
        <f>SUMIF(' Operations Ln 6'!$A$2:$A$1999,SSIDs!A182,' Operations Ln 6'!$B$2:$B$1999)</f>
        <v>0</v>
      </c>
      <c r="E182" s="7">
        <f>SUMIF('3 Instructional Supplies '!$A$5:$A$1996,SSIDs!A182,'3 Instructional Supplies '!$F$5:$F$1996)</f>
        <v>0</v>
      </c>
      <c r="F182" s="7">
        <f>SUMIF('4 Instructional Equipment'!$A$5:$A$1995,A182,'4 Instructional Equipment'!$F$5:$F$1995)</f>
        <v>0</v>
      </c>
      <c r="G182" s="12">
        <f>SUMIF('Transportation Ln 10'!$A$5:$A$1995,A182,'Transportation Ln 10'!$J$5:$J$1995)</f>
        <v>0</v>
      </c>
      <c r="H182" s="12">
        <f>SUMIFS('Services Ln 10'!$Y$5:$Y$3992,'Services Ln 10'!$A$5:$A$3992,A182,'Services Ln 10'!$B$5:$B$3992,"Physical Therapy")</f>
        <v>0</v>
      </c>
      <c r="I182" s="12">
        <f>SUMIFS('Services Ln 10'!$Y$5:$Y$3992,'Services Ln 10'!$A$5:$A$3992,A182,'Services Ln 10'!$B$5:$B$3992,"Occupational Therapy")</f>
        <v>0</v>
      </c>
      <c r="J182" s="12">
        <f>SUMIFS('Services Ln 10'!$Y$5:$Y$3992,'Services Ln 10'!$A$5:$A$3992,A182,'Services Ln 10'!$B$5:$B$3992,"Speech Services")</f>
        <v>0</v>
      </c>
      <c r="K182" s="103">
        <f>SUMIFS('Services Ln 10'!$Y$5:$Y$3992,'Services Ln 10'!$A$5:$A$3992,A182,'Services Ln 10'!$B$5:$B$3992,"Nurse Services")+SUMIFS('Services Ln 10'!$Y$5:$Y$3992,'Services Ln 10'!$A$5:$A$3992,A182,'Services Ln 10'!$B$5:$B$3992,"Audiology")+SUMIFS('Services Ln 10'!$Y$5:$Y$3992,'Services Ln 10'!$A$5:$A$3992,A182,'Services Ln 10'!$B$5:$B$3992,"Interpreter")+SUMIFS('Services Ln 10'!$Y$5:$Y$3992,'Services Ln 10'!$A$5:$A$3992,A182,'Services Ln 10'!$B$5:$B$3992,"Adaptive P.E.")+SUMIFS('Services Ln 10'!$Y$5:$Y$3992,'Services Ln 10'!$A$5:$A$3992,A182,'Services Ln 10'!$B$5:$B$3992,"Orientation and Mobility")+SUMIFS('Services Ln 10'!$Y$5:$Y$3992,'Services Ln 10'!$A$5:$A$3992,A182,'Services Ln 10'!$B$5:$B$3992,"Psychologist")+ SUMIF('Aides Ln 10'!$A$5:$A$1996,A182,'Aides Ln 10'!$V$5:$V$1996)</f>
        <v>0</v>
      </c>
      <c r="L182" s="12">
        <f>SUMIF('Contract Ed line 9'!$A$5:$A$1994,A182,'Contract Ed line 9'!$J$5:$J$1994)</f>
        <v>0</v>
      </c>
      <c r="M182" s="7">
        <f t="shared" si="2"/>
        <v>0</v>
      </c>
    </row>
    <row r="183" spans="2:13" x14ac:dyDescent="0.25">
      <c r="B183" s="7">
        <f>SUMIF('1 Spec Ed Teacher'!$A$5:$A$2003,A183,'1 Spec Ed Teacher'!$T$5:$T$2003)</f>
        <v>0</v>
      </c>
      <c r="C183" s="9"/>
      <c r="D183" s="7">
        <f>SUMIF(' Operations Ln 6'!$A$2:$A$1999,SSIDs!A183,' Operations Ln 6'!$B$2:$B$1999)</f>
        <v>0</v>
      </c>
      <c r="E183" s="7">
        <f>SUMIF('3 Instructional Supplies '!$A$5:$A$1996,SSIDs!A183,'3 Instructional Supplies '!$F$5:$F$1996)</f>
        <v>0</v>
      </c>
      <c r="F183" s="7">
        <f>SUMIF('4 Instructional Equipment'!$A$5:$A$1995,A183,'4 Instructional Equipment'!$F$5:$F$1995)</f>
        <v>0</v>
      </c>
      <c r="G183" s="12">
        <f>SUMIF('Transportation Ln 10'!$A$5:$A$1995,A183,'Transportation Ln 10'!$J$5:$J$1995)</f>
        <v>0</v>
      </c>
      <c r="H183" s="12">
        <f>SUMIFS('Services Ln 10'!$Y$5:$Y$3992,'Services Ln 10'!$A$5:$A$3992,A183,'Services Ln 10'!$B$5:$B$3992,"Physical Therapy")</f>
        <v>0</v>
      </c>
      <c r="I183" s="12">
        <f>SUMIFS('Services Ln 10'!$Y$5:$Y$3992,'Services Ln 10'!$A$5:$A$3992,A183,'Services Ln 10'!$B$5:$B$3992,"Occupational Therapy")</f>
        <v>0</v>
      </c>
      <c r="J183" s="12">
        <f>SUMIFS('Services Ln 10'!$Y$5:$Y$3992,'Services Ln 10'!$A$5:$A$3992,A183,'Services Ln 10'!$B$5:$B$3992,"Speech Services")</f>
        <v>0</v>
      </c>
      <c r="K183" s="103">
        <f>SUMIFS('Services Ln 10'!$Y$5:$Y$3992,'Services Ln 10'!$A$5:$A$3992,A183,'Services Ln 10'!$B$5:$B$3992,"Nurse Services")+SUMIFS('Services Ln 10'!$Y$5:$Y$3992,'Services Ln 10'!$A$5:$A$3992,A183,'Services Ln 10'!$B$5:$B$3992,"Audiology")+SUMIFS('Services Ln 10'!$Y$5:$Y$3992,'Services Ln 10'!$A$5:$A$3992,A183,'Services Ln 10'!$B$5:$B$3992,"Interpreter")+SUMIFS('Services Ln 10'!$Y$5:$Y$3992,'Services Ln 10'!$A$5:$A$3992,A183,'Services Ln 10'!$B$5:$B$3992,"Adaptive P.E.")+SUMIFS('Services Ln 10'!$Y$5:$Y$3992,'Services Ln 10'!$A$5:$A$3992,A183,'Services Ln 10'!$B$5:$B$3992,"Orientation and Mobility")+SUMIFS('Services Ln 10'!$Y$5:$Y$3992,'Services Ln 10'!$A$5:$A$3992,A183,'Services Ln 10'!$B$5:$B$3992,"Psychologist")+ SUMIF('Aides Ln 10'!$A$5:$A$1996,A183,'Aides Ln 10'!$V$5:$V$1996)</f>
        <v>0</v>
      </c>
      <c r="L183" s="12">
        <f>SUMIF('Contract Ed line 9'!$A$5:$A$1994,A183,'Contract Ed line 9'!$J$5:$J$1994)</f>
        <v>0</v>
      </c>
      <c r="M183" s="7">
        <f t="shared" si="2"/>
        <v>0</v>
      </c>
    </row>
    <row r="184" spans="2:13" x14ac:dyDescent="0.25">
      <c r="B184" s="7">
        <f>SUMIF('1 Spec Ed Teacher'!$A$5:$A$2003,A184,'1 Spec Ed Teacher'!$T$5:$T$2003)</f>
        <v>0</v>
      </c>
      <c r="C184" s="9"/>
      <c r="D184" s="7">
        <f>SUMIF(' Operations Ln 6'!$A$2:$A$1999,SSIDs!A184,' Operations Ln 6'!$B$2:$B$1999)</f>
        <v>0</v>
      </c>
      <c r="E184" s="7">
        <f>SUMIF('3 Instructional Supplies '!$A$5:$A$1996,SSIDs!A184,'3 Instructional Supplies '!$F$5:$F$1996)</f>
        <v>0</v>
      </c>
      <c r="F184" s="7">
        <f>SUMIF('4 Instructional Equipment'!$A$5:$A$1995,A184,'4 Instructional Equipment'!$F$5:$F$1995)</f>
        <v>0</v>
      </c>
      <c r="G184" s="12">
        <f>SUMIF('Transportation Ln 10'!$A$5:$A$1995,A184,'Transportation Ln 10'!$J$5:$J$1995)</f>
        <v>0</v>
      </c>
      <c r="H184" s="12">
        <f>SUMIFS('Services Ln 10'!$Y$5:$Y$3992,'Services Ln 10'!$A$5:$A$3992,A184,'Services Ln 10'!$B$5:$B$3992,"Physical Therapy")</f>
        <v>0</v>
      </c>
      <c r="I184" s="12">
        <f>SUMIFS('Services Ln 10'!$Y$5:$Y$3992,'Services Ln 10'!$A$5:$A$3992,A184,'Services Ln 10'!$B$5:$B$3992,"Occupational Therapy")</f>
        <v>0</v>
      </c>
      <c r="J184" s="12">
        <f>SUMIFS('Services Ln 10'!$Y$5:$Y$3992,'Services Ln 10'!$A$5:$A$3992,A184,'Services Ln 10'!$B$5:$B$3992,"Speech Services")</f>
        <v>0</v>
      </c>
      <c r="K184" s="103">
        <f>SUMIFS('Services Ln 10'!$Y$5:$Y$3992,'Services Ln 10'!$A$5:$A$3992,A184,'Services Ln 10'!$B$5:$B$3992,"Nurse Services")+SUMIFS('Services Ln 10'!$Y$5:$Y$3992,'Services Ln 10'!$A$5:$A$3992,A184,'Services Ln 10'!$B$5:$B$3992,"Audiology")+SUMIFS('Services Ln 10'!$Y$5:$Y$3992,'Services Ln 10'!$A$5:$A$3992,A184,'Services Ln 10'!$B$5:$B$3992,"Interpreter")+SUMIFS('Services Ln 10'!$Y$5:$Y$3992,'Services Ln 10'!$A$5:$A$3992,A184,'Services Ln 10'!$B$5:$B$3992,"Adaptive P.E.")+SUMIFS('Services Ln 10'!$Y$5:$Y$3992,'Services Ln 10'!$A$5:$A$3992,A184,'Services Ln 10'!$B$5:$B$3992,"Orientation and Mobility")+SUMIFS('Services Ln 10'!$Y$5:$Y$3992,'Services Ln 10'!$A$5:$A$3992,A184,'Services Ln 10'!$B$5:$B$3992,"Psychologist")+ SUMIF('Aides Ln 10'!$A$5:$A$1996,A184,'Aides Ln 10'!$V$5:$V$1996)</f>
        <v>0</v>
      </c>
      <c r="L184" s="12">
        <f>SUMIF('Contract Ed line 9'!$A$5:$A$1994,A184,'Contract Ed line 9'!$J$5:$J$1994)</f>
        <v>0</v>
      </c>
      <c r="M184" s="7">
        <f t="shared" si="2"/>
        <v>0</v>
      </c>
    </row>
    <row r="185" spans="2:13" x14ac:dyDescent="0.25">
      <c r="B185" s="7">
        <f>SUMIF('1 Spec Ed Teacher'!$A$5:$A$2003,A185,'1 Spec Ed Teacher'!$T$5:$T$2003)</f>
        <v>0</v>
      </c>
      <c r="C185" s="9"/>
      <c r="D185" s="7">
        <f>SUMIF(' Operations Ln 6'!$A$2:$A$1999,SSIDs!A185,' Operations Ln 6'!$B$2:$B$1999)</f>
        <v>0</v>
      </c>
      <c r="E185" s="7">
        <f>SUMIF('3 Instructional Supplies '!$A$5:$A$1996,SSIDs!A185,'3 Instructional Supplies '!$F$5:$F$1996)</f>
        <v>0</v>
      </c>
      <c r="F185" s="7">
        <f>SUMIF('4 Instructional Equipment'!$A$5:$A$1995,A185,'4 Instructional Equipment'!$F$5:$F$1995)</f>
        <v>0</v>
      </c>
      <c r="G185" s="12">
        <f>SUMIF('Transportation Ln 10'!$A$5:$A$1995,A185,'Transportation Ln 10'!$J$5:$J$1995)</f>
        <v>0</v>
      </c>
      <c r="H185" s="12">
        <f>SUMIFS('Services Ln 10'!$Y$5:$Y$3992,'Services Ln 10'!$A$5:$A$3992,A185,'Services Ln 10'!$B$5:$B$3992,"Physical Therapy")</f>
        <v>0</v>
      </c>
      <c r="I185" s="12">
        <f>SUMIFS('Services Ln 10'!$Y$5:$Y$3992,'Services Ln 10'!$A$5:$A$3992,A185,'Services Ln 10'!$B$5:$B$3992,"Occupational Therapy")</f>
        <v>0</v>
      </c>
      <c r="J185" s="12">
        <f>SUMIFS('Services Ln 10'!$Y$5:$Y$3992,'Services Ln 10'!$A$5:$A$3992,A185,'Services Ln 10'!$B$5:$B$3992,"Speech Services")</f>
        <v>0</v>
      </c>
      <c r="K185" s="103">
        <f>SUMIFS('Services Ln 10'!$Y$5:$Y$3992,'Services Ln 10'!$A$5:$A$3992,A185,'Services Ln 10'!$B$5:$B$3992,"Nurse Services")+SUMIFS('Services Ln 10'!$Y$5:$Y$3992,'Services Ln 10'!$A$5:$A$3992,A185,'Services Ln 10'!$B$5:$B$3992,"Audiology")+SUMIFS('Services Ln 10'!$Y$5:$Y$3992,'Services Ln 10'!$A$5:$A$3992,A185,'Services Ln 10'!$B$5:$B$3992,"Interpreter")+SUMIFS('Services Ln 10'!$Y$5:$Y$3992,'Services Ln 10'!$A$5:$A$3992,A185,'Services Ln 10'!$B$5:$B$3992,"Adaptive P.E.")+SUMIFS('Services Ln 10'!$Y$5:$Y$3992,'Services Ln 10'!$A$5:$A$3992,A185,'Services Ln 10'!$B$5:$B$3992,"Orientation and Mobility")+SUMIFS('Services Ln 10'!$Y$5:$Y$3992,'Services Ln 10'!$A$5:$A$3992,A185,'Services Ln 10'!$B$5:$B$3992,"Psychologist")+ SUMIF('Aides Ln 10'!$A$5:$A$1996,A185,'Aides Ln 10'!$V$5:$V$1996)</f>
        <v>0</v>
      </c>
      <c r="L185" s="12">
        <f>SUMIF('Contract Ed line 9'!$A$5:$A$1994,A185,'Contract Ed line 9'!$J$5:$J$1994)</f>
        <v>0</v>
      </c>
      <c r="M185" s="7">
        <f t="shared" si="2"/>
        <v>0</v>
      </c>
    </row>
    <row r="186" spans="2:13" x14ac:dyDescent="0.25">
      <c r="B186" s="7">
        <f>SUMIF('1 Spec Ed Teacher'!$A$5:$A$2003,A186,'1 Spec Ed Teacher'!$T$5:$T$2003)</f>
        <v>0</v>
      </c>
      <c r="C186" s="9"/>
      <c r="D186" s="7">
        <f>SUMIF(' Operations Ln 6'!$A$2:$A$1999,SSIDs!A186,' Operations Ln 6'!$B$2:$B$1999)</f>
        <v>0</v>
      </c>
      <c r="E186" s="7">
        <f>SUMIF('3 Instructional Supplies '!$A$5:$A$1996,SSIDs!A186,'3 Instructional Supplies '!$F$5:$F$1996)</f>
        <v>0</v>
      </c>
      <c r="F186" s="7">
        <f>SUMIF('4 Instructional Equipment'!$A$5:$A$1995,A186,'4 Instructional Equipment'!$F$5:$F$1995)</f>
        <v>0</v>
      </c>
      <c r="G186" s="12">
        <f>SUMIF('Transportation Ln 10'!$A$5:$A$1995,A186,'Transportation Ln 10'!$J$5:$J$1995)</f>
        <v>0</v>
      </c>
      <c r="H186" s="12">
        <f>SUMIFS('Services Ln 10'!$Y$5:$Y$3992,'Services Ln 10'!$A$5:$A$3992,A186,'Services Ln 10'!$B$5:$B$3992,"Physical Therapy")</f>
        <v>0</v>
      </c>
      <c r="I186" s="12">
        <f>SUMIFS('Services Ln 10'!$Y$5:$Y$3992,'Services Ln 10'!$A$5:$A$3992,A186,'Services Ln 10'!$B$5:$B$3992,"Occupational Therapy")</f>
        <v>0</v>
      </c>
      <c r="J186" s="12">
        <f>SUMIFS('Services Ln 10'!$Y$5:$Y$3992,'Services Ln 10'!$A$5:$A$3992,A186,'Services Ln 10'!$B$5:$B$3992,"Speech Services")</f>
        <v>0</v>
      </c>
      <c r="K186" s="103">
        <f>SUMIFS('Services Ln 10'!$Y$5:$Y$3992,'Services Ln 10'!$A$5:$A$3992,A186,'Services Ln 10'!$B$5:$B$3992,"Nurse Services")+SUMIFS('Services Ln 10'!$Y$5:$Y$3992,'Services Ln 10'!$A$5:$A$3992,A186,'Services Ln 10'!$B$5:$B$3992,"Audiology")+SUMIFS('Services Ln 10'!$Y$5:$Y$3992,'Services Ln 10'!$A$5:$A$3992,A186,'Services Ln 10'!$B$5:$B$3992,"Interpreter")+SUMIFS('Services Ln 10'!$Y$5:$Y$3992,'Services Ln 10'!$A$5:$A$3992,A186,'Services Ln 10'!$B$5:$B$3992,"Adaptive P.E.")+SUMIFS('Services Ln 10'!$Y$5:$Y$3992,'Services Ln 10'!$A$5:$A$3992,A186,'Services Ln 10'!$B$5:$B$3992,"Orientation and Mobility")+SUMIFS('Services Ln 10'!$Y$5:$Y$3992,'Services Ln 10'!$A$5:$A$3992,A186,'Services Ln 10'!$B$5:$B$3992,"Psychologist")+ SUMIF('Aides Ln 10'!$A$5:$A$1996,A186,'Aides Ln 10'!$V$5:$V$1996)</f>
        <v>0</v>
      </c>
      <c r="L186" s="12">
        <f>SUMIF('Contract Ed line 9'!$A$5:$A$1994,A186,'Contract Ed line 9'!$J$5:$J$1994)</f>
        <v>0</v>
      </c>
      <c r="M186" s="7">
        <f t="shared" si="2"/>
        <v>0</v>
      </c>
    </row>
    <row r="187" spans="2:13" x14ac:dyDescent="0.25">
      <c r="B187" s="7">
        <f>SUMIF('1 Spec Ed Teacher'!$A$5:$A$2003,A187,'1 Spec Ed Teacher'!$T$5:$T$2003)</f>
        <v>0</v>
      </c>
      <c r="C187" s="9"/>
      <c r="D187" s="7">
        <f>SUMIF(' Operations Ln 6'!$A$2:$A$1999,SSIDs!A187,' Operations Ln 6'!$B$2:$B$1999)</f>
        <v>0</v>
      </c>
      <c r="E187" s="7">
        <f>SUMIF('3 Instructional Supplies '!$A$5:$A$1996,SSIDs!A187,'3 Instructional Supplies '!$F$5:$F$1996)</f>
        <v>0</v>
      </c>
      <c r="F187" s="7">
        <f>SUMIF('4 Instructional Equipment'!$A$5:$A$1995,A187,'4 Instructional Equipment'!$F$5:$F$1995)</f>
        <v>0</v>
      </c>
      <c r="G187" s="12">
        <f>SUMIF('Transportation Ln 10'!$A$5:$A$1995,A187,'Transportation Ln 10'!$J$5:$J$1995)</f>
        <v>0</v>
      </c>
      <c r="H187" s="12">
        <f>SUMIFS('Services Ln 10'!$Y$5:$Y$3992,'Services Ln 10'!$A$5:$A$3992,A187,'Services Ln 10'!$B$5:$B$3992,"Physical Therapy")</f>
        <v>0</v>
      </c>
      <c r="I187" s="12">
        <f>SUMIFS('Services Ln 10'!$Y$5:$Y$3992,'Services Ln 10'!$A$5:$A$3992,A187,'Services Ln 10'!$B$5:$B$3992,"Occupational Therapy")</f>
        <v>0</v>
      </c>
      <c r="J187" s="12">
        <f>SUMIFS('Services Ln 10'!$Y$5:$Y$3992,'Services Ln 10'!$A$5:$A$3992,A187,'Services Ln 10'!$B$5:$B$3992,"Speech Services")</f>
        <v>0</v>
      </c>
      <c r="K187" s="103">
        <f>SUMIFS('Services Ln 10'!$Y$5:$Y$3992,'Services Ln 10'!$A$5:$A$3992,A187,'Services Ln 10'!$B$5:$B$3992,"Nurse Services")+SUMIFS('Services Ln 10'!$Y$5:$Y$3992,'Services Ln 10'!$A$5:$A$3992,A187,'Services Ln 10'!$B$5:$B$3992,"Audiology")+SUMIFS('Services Ln 10'!$Y$5:$Y$3992,'Services Ln 10'!$A$5:$A$3992,A187,'Services Ln 10'!$B$5:$B$3992,"Interpreter")+SUMIFS('Services Ln 10'!$Y$5:$Y$3992,'Services Ln 10'!$A$5:$A$3992,A187,'Services Ln 10'!$B$5:$B$3992,"Adaptive P.E.")+SUMIFS('Services Ln 10'!$Y$5:$Y$3992,'Services Ln 10'!$A$5:$A$3992,A187,'Services Ln 10'!$B$5:$B$3992,"Orientation and Mobility")+SUMIFS('Services Ln 10'!$Y$5:$Y$3992,'Services Ln 10'!$A$5:$A$3992,A187,'Services Ln 10'!$B$5:$B$3992,"Psychologist")+ SUMIF('Aides Ln 10'!$A$5:$A$1996,A187,'Aides Ln 10'!$V$5:$V$1996)</f>
        <v>0</v>
      </c>
      <c r="L187" s="12">
        <f>SUMIF('Contract Ed line 9'!$A$5:$A$1994,A187,'Contract Ed line 9'!$J$5:$J$1994)</f>
        <v>0</v>
      </c>
      <c r="M187" s="7">
        <f t="shared" si="2"/>
        <v>0</v>
      </c>
    </row>
    <row r="188" spans="2:13" x14ac:dyDescent="0.25">
      <c r="B188" s="7">
        <f>SUMIF('1 Spec Ed Teacher'!$A$5:$A$2003,A188,'1 Spec Ed Teacher'!$T$5:$T$2003)</f>
        <v>0</v>
      </c>
      <c r="C188" s="9"/>
      <c r="D188" s="7">
        <f>SUMIF(' Operations Ln 6'!$A$2:$A$1999,SSIDs!A188,' Operations Ln 6'!$B$2:$B$1999)</f>
        <v>0</v>
      </c>
      <c r="E188" s="7">
        <f>SUMIF('3 Instructional Supplies '!$A$5:$A$1996,SSIDs!A188,'3 Instructional Supplies '!$F$5:$F$1996)</f>
        <v>0</v>
      </c>
      <c r="F188" s="7">
        <f>SUMIF('4 Instructional Equipment'!$A$5:$A$1995,A188,'4 Instructional Equipment'!$F$5:$F$1995)</f>
        <v>0</v>
      </c>
      <c r="G188" s="12">
        <f>SUMIF('Transportation Ln 10'!$A$5:$A$1995,A188,'Transportation Ln 10'!$J$5:$J$1995)</f>
        <v>0</v>
      </c>
      <c r="H188" s="12">
        <f>SUMIFS('Services Ln 10'!$Y$5:$Y$3992,'Services Ln 10'!$A$5:$A$3992,A188,'Services Ln 10'!$B$5:$B$3992,"Physical Therapy")</f>
        <v>0</v>
      </c>
      <c r="I188" s="12">
        <f>SUMIFS('Services Ln 10'!$Y$5:$Y$3992,'Services Ln 10'!$A$5:$A$3992,A188,'Services Ln 10'!$B$5:$B$3992,"Occupational Therapy")</f>
        <v>0</v>
      </c>
      <c r="J188" s="12">
        <f>SUMIFS('Services Ln 10'!$Y$5:$Y$3992,'Services Ln 10'!$A$5:$A$3992,A188,'Services Ln 10'!$B$5:$B$3992,"Speech Services")</f>
        <v>0</v>
      </c>
      <c r="K188" s="103">
        <f>SUMIFS('Services Ln 10'!$Y$5:$Y$3992,'Services Ln 10'!$A$5:$A$3992,A188,'Services Ln 10'!$B$5:$B$3992,"Nurse Services")+SUMIFS('Services Ln 10'!$Y$5:$Y$3992,'Services Ln 10'!$A$5:$A$3992,A188,'Services Ln 10'!$B$5:$B$3992,"Audiology")+SUMIFS('Services Ln 10'!$Y$5:$Y$3992,'Services Ln 10'!$A$5:$A$3992,A188,'Services Ln 10'!$B$5:$B$3992,"Interpreter")+SUMIFS('Services Ln 10'!$Y$5:$Y$3992,'Services Ln 10'!$A$5:$A$3992,A188,'Services Ln 10'!$B$5:$B$3992,"Adaptive P.E.")+SUMIFS('Services Ln 10'!$Y$5:$Y$3992,'Services Ln 10'!$A$5:$A$3992,A188,'Services Ln 10'!$B$5:$B$3992,"Orientation and Mobility")+SUMIFS('Services Ln 10'!$Y$5:$Y$3992,'Services Ln 10'!$A$5:$A$3992,A188,'Services Ln 10'!$B$5:$B$3992,"Psychologist")+ SUMIF('Aides Ln 10'!$A$5:$A$1996,A188,'Aides Ln 10'!$V$5:$V$1996)</f>
        <v>0</v>
      </c>
      <c r="L188" s="12">
        <f>SUMIF('Contract Ed line 9'!$A$5:$A$1994,A188,'Contract Ed line 9'!$J$5:$J$1994)</f>
        <v>0</v>
      </c>
      <c r="M188" s="7">
        <f t="shared" si="2"/>
        <v>0</v>
      </c>
    </row>
    <row r="189" spans="2:13" x14ac:dyDescent="0.25">
      <c r="B189" s="7">
        <f>SUMIF('1 Spec Ed Teacher'!$A$5:$A$2003,A189,'1 Spec Ed Teacher'!$T$5:$T$2003)</f>
        <v>0</v>
      </c>
      <c r="C189" s="9"/>
      <c r="D189" s="7">
        <f>SUMIF(' Operations Ln 6'!$A$2:$A$1999,SSIDs!A189,' Operations Ln 6'!$B$2:$B$1999)</f>
        <v>0</v>
      </c>
      <c r="E189" s="7">
        <f>SUMIF('3 Instructional Supplies '!$A$5:$A$1996,SSIDs!A189,'3 Instructional Supplies '!$F$5:$F$1996)</f>
        <v>0</v>
      </c>
      <c r="F189" s="7">
        <f>SUMIF('4 Instructional Equipment'!$A$5:$A$1995,A189,'4 Instructional Equipment'!$F$5:$F$1995)</f>
        <v>0</v>
      </c>
      <c r="G189" s="12">
        <f>SUMIF('Transportation Ln 10'!$A$5:$A$1995,A189,'Transportation Ln 10'!$J$5:$J$1995)</f>
        <v>0</v>
      </c>
      <c r="H189" s="12">
        <f>SUMIFS('Services Ln 10'!$Y$5:$Y$3992,'Services Ln 10'!$A$5:$A$3992,A189,'Services Ln 10'!$B$5:$B$3992,"Physical Therapy")</f>
        <v>0</v>
      </c>
      <c r="I189" s="12">
        <f>SUMIFS('Services Ln 10'!$Y$5:$Y$3992,'Services Ln 10'!$A$5:$A$3992,A189,'Services Ln 10'!$B$5:$B$3992,"Occupational Therapy")</f>
        <v>0</v>
      </c>
      <c r="J189" s="12">
        <f>SUMIFS('Services Ln 10'!$Y$5:$Y$3992,'Services Ln 10'!$A$5:$A$3992,A189,'Services Ln 10'!$B$5:$B$3992,"Speech Services")</f>
        <v>0</v>
      </c>
      <c r="K189" s="103">
        <f>SUMIFS('Services Ln 10'!$Y$5:$Y$3992,'Services Ln 10'!$A$5:$A$3992,A189,'Services Ln 10'!$B$5:$B$3992,"Nurse Services")+SUMIFS('Services Ln 10'!$Y$5:$Y$3992,'Services Ln 10'!$A$5:$A$3992,A189,'Services Ln 10'!$B$5:$B$3992,"Audiology")+SUMIFS('Services Ln 10'!$Y$5:$Y$3992,'Services Ln 10'!$A$5:$A$3992,A189,'Services Ln 10'!$B$5:$B$3992,"Interpreter")+SUMIFS('Services Ln 10'!$Y$5:$Y$3992,'Services Ln 10'!$A$5:$A$3992,A189,'Services Ln 10'!$B$5:$B$3992,"Adaptive P.E.")+SUMIFS('Services Ln 10'!$Y$5:$Y$3992,'Services Ln 10'!$A$5:$A$3992,A189,'Services Ln 10'!$B$5:$B$3992,"Orientation and Mobility")+SUMIFS('Services Ln 10'!$Y$5:$Y$3992,'Services Ln 10'!$A$5:$A$3992,A189,'Services Ln 10'!$B$5:$B$3992,"Psychologist")+ SUMIF('Aides Ln 10'!$A$5:$A$1996,A189,'Aides Ln 10'!$V$5:$V$1996)</f>
        <v>0</v>
      </c>
      <c r="L189" s="12">
        <f>SUMIF('Contract Ed line 9'!$A$5:$A$1994,A189,'Contract Ed line 9'!$J$5:$J$1994)</f>
        <v>0</v>
      </c>
      <c r="M189" s="7">
        <f t="shared" si="2"/>
        <v>0</v>
      </c>
    </row>
    <row r="190" spans="2:13" x14ac:dyDescent="0.25">
      <c r="B190" s="7">
        <f>SUMIF('1 Spec Ed Teacher'!$A$5:$A$2003,A190,'1 Spec Ed Teacher'!$T$5:$T$2003)</f>
        <v>0</v>
      </c>
      <c r="C190" s="9"/>
      <c r="D190" s="7">
        <f>SUMIF(' Operations Ln 6'!$A$2:$A$1999,SSIDs!A190,' Operations Ln 6'!$B$2:$B$1999)</f>
        <v>0</v>
      </c>
      <c r="E190" s="7">
        <f>SUMIF('3 Instructional Supplies '!$A$5:$A$1996,SSIDs!A190,'3 Instructional Supplies '!$F$5:$F$1996)</f>
        <v>0</v>
      </c>
      <c r="F190" s="7">
        <f>SUMIF('4 Instructional Equipment'!$A$5:$A$1995,A190,'4 Instructional Equipment'!$F$5:$F$1995)</f>
        <v>0</v>
      </c>
      <c r="G190" s="12">
        <f>SUMIF('Transportation Ln 10'!$A$5:$A$1995,A190,'Transportation Ln 10'!$J$5:$J$1995)</f>
        <v>0</v>
      </c>
      <c r="H190" s="12">
        <f>SUMIFS('Services Ln 10'!$Y$5:$Y$3992,'Services Ln 10'!$A$5:$A$3992,A190,'Services Ln 10'!$B$5:$B$3992,"Physical Therapy")</f>
        <v>0</v>
      </c>
      <c r="I190" s="12">
        <f>SUMIFS('Services Ln 10'!$Y$5:$Y$3992,'Services Ln 10'!$A$5:$A$3992,A190,'Services Ln 10'!$B$5:$B$3992,"Occupational Therapy")</f>
        <v>0</v>
      </c>
      <c r="J190" s="12">
        <f>SUMIFS('Services Ln 10'!$Y$5:$Y$3992,'Services Ln 10'!$A$5:$A$3992,A190,'Services Ln 10'!$B$5:$B$3992,"Speech Services")</f>
        <v>0</v>
      </c>
      <c r="K190" s="103">
        <f>SUMIFS('Services Ln 10'!$Y$5:$Y$3992,'Services Ln 10'!$A$5:$A$3992,A190,'Services Ln 10'!$B$5:$B$3992,"Nurse Services")+SUMIFS('Services Ln 10'!$Y$5:$Y$3992,'Services Ln 10'!$A$5:$A$3992,A190,'Services Ln 10'!$B$5:$B$3992,"Audiology")+SUMIFS('Services Ln 10'!$Y$5:$Y$3992,'Services Ln 10'!$A$5:$A$3992,A190,'Services Ln 10'!$B$5:$B$3992,"Interpreter")+SUMIFS('Services Ln 10'!$Y$5:$Y$3992,'Services Ln 10'!$A$5:$A$3992,A190,'Services Ln 10'!$B$5:$B$3992,"Adaptive P.E.")+SUMIFS('Services Ln 10'!$Y$5:$Y$3992,'Services Ln 10'!$A$5:$A$3992,A190,'Services Ln 10'!$B$5:$B$3992,"Orientation and Mobility")+SUMIFS('Services Ln 10'!$Y$5:$Y$3992,'Services Ln 10'!$A$5:$A$3992,A190,'Services Ln 10'!$B$5:$B$3992,"Psychologist")+ SUMIF('Aides Ln 10'!$A$5:$A$1996,A190,'Aides Ln 10'!$V$5:$V$1996)</f>
        <v>0</v>
      </c>
      <c r="L190" s="12">
        <f>SUMIF('Contract Ed line 9'!$A$5:$A$1994,A190,'Contract Ed line 9'!$J$5:$J$1994)</f>
        <v>0</v>
      </c>
      <c r="M190" s="7">
        <f t="shared" si="2"/>
        <v>0</v>
      </c>
    </row>
    <row r="191" spans="2:13" x14ac:dyDescent="0.25">
      <c r="B191" s="7">
        <f>SUMIF('1 Spec Ed Teacher'!$A$5:$A$2003,A191,'1 Spec Ed Teacher'!$T$5:$T$2003)</f>
        <v>0</v>
      </c>
      <c r="C191" s="9"/>
      <c r="D191" s="7">
        <f>SUMIF(' Operations Ln 6'!$A$2:$A$1999,SSIDs!A191,' Operations Ln 6'!$B$2:$B$1999)</f>
        <v>0</v>
      </c>
      <c r="E191" s="7">
        <f>SUMIF('3 Instructional Supplies '!$A$5:$A$1996,SSIDs!A191,'3 Instructional Supplies '!$F$5:$F$1996)</f>
        <v>0</v>
      </c>
      <c r="F191" s="7">
        <f>SUMIF('4 Instructional Equipment'!$A$5:$A$1995,A191,'4 Instructional Equipment'!$F$5:$F$1995)</f>
        <v>0</v>
      </c>
      <c r="G191" s="12">
        <f>SUMIF('Transportation Ln 10'!$A$5:$A$1995,A191,'Transportation Ln 10'!$J$5:$J$1995)</f>
        <v>0</v>
      </c>
      <c r="H191" s="12">
        <f>SUMIFS('Services Ln 10'!$Y$5:$Y$3992,'Services Ln 10'!$A$5:$A$3992,A191,'Services Ln 10'!$B$5:$B$3992,"Physical Therapy")</f>
        <v>0</v>
      </c>
      <c r="I191" s="12">
        <f>SUMIFS('Services Ln 10'!$Y$5:$Y$3992,'Services Ln 10'!$A$5:$A$3992,A191,'Services Ln 10'!$B$5:$B$3992,"Occupational Therapy")</f>
        <v>0</v>
      </c>
      <c r="J191" s="12">
        <f>SUMIFS('Services Ln 10'!$Y$5:$Y$3992,'Services Ln 10'!$A$5:$A$3992,A191,'Services Ln 10'!$B$5:$B$3992,"Speech Services")</f>
        <v>0</v>
      </c>
      <c r="K191" s="103">
        <f>SUMIFS('Services Ln 10'!$Y$5:$Y$3992,'Services Ln 10'!$A$5:$A$3992,A191,'Services Ln 10'!$B$5:$B$3992,"Nurse Services")+SUMIFS('Services Ln 10'!$Y$5:$Y$3992,'Services Ln 10'!$A$5:$A$3992,A191,'Services Ln 10'!$B$5:$B$3992,"Audiology")+SUMIFS('Services Ln 10'!$Y$5:$Y$3992,'Services Ln 10'!$A$5:$A$3992,A191,'Services Ln 10'!$B$5:$B$3992,"Interpreter")+SUMIFS('Services Ln 10'!$Y$5:$Y$3992,'Services Ln 10'!$A$5:$A$3992,A191,'Services Ln 10'!$B$5:$B$3992,"Adaptive P.E.")+SUMIFS('Services Ln 10'!$Y$5:$Y$3992,'Services Ln 10'!$A$5:$A$3992,A191,'Services Ln 10'!$B$5:$B$3992,"Orientation and Mobility")+SUMIFS('Services Ln 10'!$Y$5:$Y$3992,'Services Ln 10'!$A$5:$A$3992,A191,'Services Ln 10'!$B$5:$B$3992,"Psychologist")+ SUMIF('Aides Ln 10'!$A$5:$A$1996,A191,'Aides Ln 10'!$V$5:$V$1996)</f>
        <v>0</v>
      </c>
      <c r="L191" s="12">
        <f>SUMIF('Contract Ed line 9'!$A$5:$A$1994,A191,'Contract Ed line 9'!$J$5:$J$1994)</f>
        <v>0</v>
      </c>
      <c r="M191" s="7">
        <f t="shared" si="2"/>
        <v>0</v>
      </c>
    </row>
    <row r="192" spans="2:13" x14ac:dyDescent="0.25">
      <c r="B192" s="7">
        <f>SUMIF('1 Spec Ed Teacher'!$A$5:$A$2003,A192,'1 Spec Ed Teacher'!$T$5:$T$2003)</f>
        <v>0</v>
      </c>
      <c r="C192" s="9"/>
      <c r="D192" s="7">
        <f>SUMIF(' Operations Ln 6'!$A$2:$A$1999,SSIDs!A192,' Operations Ln 6'!$B$2:$B$1999)</f>
        <v>0</v>
      </c>
      <c r="E192" s="7">
        <f>SUMIF('3 Instructional Supplies '!$A$5:$A$1996,SSIDs!A192,'3 Instructional Supplies '!$F$5:$F$1996)</f>
        <v>0</v>
      </c>
      <c r="F192" s="7">
        <f>SUMIF('4 Instructional Equipment'!$A$5:$A$1995,A192,'4 Instructional Equipment'!$F$5:$F$1995)</f>
        <v>0</v>
      </c>
      <c r="G192" s="12">
        <f>SUMIF('Transportation Ln 10'!$A$5:$A$1995,A192,'Transportation Ln 10'!$J$5:$J$1995)</f>
        <v>0</v>
      </c>
      <c r="H192" s="12">
        <f>SUMIFS('Services Ln 10'!$Y$5:$Y$3992,'Services Ln 10'!$A$5:$A$3992,A192,'Services Ln 10'!$B$5:$B$3992,"Physical Therapy")</f>
        <v>0</v>
      </c>
      <c r="I192" s="12">
        <f>SUMIFS('Services Ln 10'!$Y$5:$Y$3992,'Services Ln 10'!$A$5:$A$3992,A192,'Services Ln 10'!$B$5:$B$3992,"Occupational Therapy")</f>
        <v>0</v>
      </c>
      <c r="J192" s="12">
        <f>SUMIFS('Services Ln 10'!$Y$5:$Y$3992,'Services Ln 10'!$A$5:$A$3992,A192,'Services Ln 10'!$B$5:$B$3992,"Speech Services")</f>
        <v>0</v>
      </c>
      <c r="K192" s="103">
        <f>SUMIFS('Services Ln 10'!$Y$5:$Y$3992,'Services Ln 10'!$A$5:$A$3992,A192,'Services Ln 10'!$B$5:$B$3992,"Nurse Services")+SUMIFS('Services Ln 10'!$Y$5:$Y$3992,'Services Ln 10'!$A$5:$A$3992,A192,'Services Ln 10'!$B$5:$B$3992,"Audiology")+SUMIFS('Services Ln 10'!$Y$5:$Y$3992,'Services Ln 10'!$A$5:$A$3992,A192,'Services Ln 10'!$B$5:$B$3992,"Interpreter")+SUMIFS('Services Ln 10'!$Y$5:$Y$3992,'Services Ln 10'!$A$5:$A$3992,A192,'Services Ln 10'!$B$5:$B$3992,"Adaptive P.E.")+SUMIFS('Services Ln 10'!$Y$5:$Y$3992,'Services Ln 10'!$A$5:$A$3992,A192,'Services Ln 10'!$B$5:$B$3992,"Orientation and Mobility")+SUMIFS('Services Ln 10'!$Y$5:$Y$3992,'Services Ln 10'!$A$5:$A$3992,A192,'Services Ln 10'!$B$5:$B$3992,"Psychologist")+ SUMIF('Aides Ln 10'!$A$5:$A$1996,A192,'Aides Ln 10'!$V$5:$V$1996)</f>
        <v>0</v>
      </c>
      <c r="L192" s="12">
        <f>SUMIF('Contract Ed line 9'!$A$5:$A$1994,A192,'Contract Ed line 9'!$J$5:$J$1994)</f>
        <v>0</v>
      </c>
      <c r="M192" s="7">
        <f t="shared" si="2"/>
        <v>0</v>
      </c>
    </row>
    <row r="193" spans="2:13" x14ac:dyDescent="0.25">
      <c r="B193" s="7">
        <f>SUMIF('1 Spec Ed Teacher'!$A$5:$A$2003,A193,'1 Spec Ed Teacher'!$T$5:$T$2003)</f>
        <v>0</v>
      </c>
      <c r="C193" s="9"/>
      <c r="D193" s="7">
        <f>SUMIF(' Operations Ln 6'!$A$2:$A$1999,SSIDs!A193,' Operations Ln 6'!$B$2:$B$1999)</f>
        <v>0</v>
      </c>
      <c r="E193" s="7">
        <f>SUMIF('3 Instructional Supplies '!$A$5:$A$1996,SSIDs!A193,'3 Instructional Supplies '!$F$5:$F$1996)</f>
        <v>0</v>
      </c>
      <c r="F193" s="7">
        <f>SUMIF('4 Instructional Equipment'!$A$5:$A$1995,A193,'4 Instructional Equipment'!$F$5:$F$1995)</f>
        <v>0</v>
      </c>
      <c r="G193" s="12">
        <f>SUMIF('Transportation Ln 10'!$A$5:$A$1995,A193,'Transportation Ln 10'!$J$5:$J$1995)</f>
        <v>0</v>
      </c>
      <c r="H193" s="12">
        <f>SUMIFS('Services Ln 10'!$Y$5:$Y$3992,'Services Ln 10'!$A$5:$A$3992,A193,'Services Ln 10'!$B$5:$B$3992,"Physical Therapy")</f>
        <v>0</v>
      </c>
      <c r="I193" s="12">
        <f>SUMIFS('Services Ln 10'!$Y$5:$Y$3992,'Services Ln 10'!$A$5:$A$3992,A193,'Services Ln 10'!$B$5:$B$3992,"Occupational Therapy")</f>
        <v>0</v>
      </c>
      <c r="J193" s="12">
        <f>SUMIFS('Services Ln 10'!$Y$5:$Y$3992,'Services Ln 10'!$A$5:$A$3992,A193,'Services Ln 10'!$B$5:$B$3992,"Speech Services")</f>
        <v>0</v>
      </c>
      <c r="K193" s="103">
        <f>SUMIFS('Services Ln 10'!$Y$5:$Y$3992,'Services Ln 10'!$A$5:$A$3992,A193,'Services Ln 10'!$B$5:$B$3992,"Nurse Services")+SUMIFS('Services Ln 10'!$Y$5:$Y$3992,'Services Ln 10'!$A$5:$A$3992,A193,'Services Ln 10'!$B$5:$B$3992,"Audiology")+SUMIFS('Services Ln 10'!$Y$5:$Y$3992,'Services Ln 10'!$A$5:$A$3992,A193,'Services Ln 10'!$B$5:$B$3992,"Interpreter")+SUMIFS('Services Ln 10'!$Y$5:$Y$3992,'Services Ln 10'!$A$5:$A$3992,A193,'Services Ln 10'!$B$5:$B$3992,"Adaptive P.E.")+SUMIFS('Services Ln 10'!$Y$5:$Y$3992,'Services Ln 10'!$A$5:$A$3992,A193,'Services Ln 10'!$B$5:$B$3992,"Orientation and Mobility")+SUMIFS('Services Ln 10'!$Y$5:$Y$3992,'Services Ln 10'!$A$5:$A$3992,A193,'Services Ln 10'!$B$5:$B$3992,"Psychologist")+ SUMIF('Aides Ln 10'!$A$5:$A$1996,A193,'Aides Ln 10'!$V$5:$V$1996)</f>
        <v>0</v>
      </c>
      <c r="L193" s="12">
        <f>SUMIF('Contract Ed line 9'!$A$5:$A$1994,A193,'Contract Ed line 9'!$J$5:$J$1994)</f>
        <v>0</v>
      </c>
      <c r="M193" s="7">
        <f t="shared" si="2"/>
        <v>0</v>
      </c>
    </row>
    <row r="194" spans="2:13" x14ac:dyDescent="0.25">
      <c r="B194" s="7">
        <f>SUMIF('1 Spec Ed Teacher'!$A$5:$A$2003,A194,'1 Spec Ed Teacher'!$T$5:$T$2003)</f>
        <v>0</v>
      </c>
      <c r="C194" s="9"/>
      <c r="D194" s="7">
        <f>SUMIF(' Operations Ln 6'!$A$2:$A$1999,SSIDs!A194,' Operations Ln 6'!$B$2:$B$1999)</f>
        <v>0</v>
      </c>
      <c r="E194" s="7">
        <f>SUMIF('3 Instructional Supplies '!$A$5:$A$1996,SSIDs!A194,'3 Instructional Supplies '!$F$5:$F$1996)</f>
        <v>0</v>
      </c>
      <c r="F194" s="7">
        <f>SUMIF('4 Instructional Equipment'!$A$5:$A$1995,A194,'4 Instructional Equipment'!$F$5:$F$1995)</f>
        <v>0</v>
      </c>
      <c r="G194" s="12">
        <f>SUMIF('Transportation Ln 10'!$A$5:$A$1995,A194,'Transportation Ln 10'!$J$5:$J$1995)</f>
        <v>0</v>
      </c>
      <c r="H194" s="12">
        <f>SUMIFS('Services Ln 10'!$Y$5:$Y$3992,'Services Ln 10'!$A$5:$A$3992,A194,'Services Ln 10'!$B$5:$B$3992,"Physical Therapy")</f>
        <v>0</v>
      </c>
      <c r="I194" s="12">
        <f>SUMIFS('Services Ln 10'!$Y$5:$Y$3992,'Services Ln 10'!$A$5:$A$3992,A194,'Services Ln 10'!$B$5:$B$3992,"Occupational Therapy")</f>
        <v>0</v>
      </c>
      <c r="J194" s="12">
        <f>SUMIFS('Services Ln 10'!$Y$5:$Y$3992,'Services Ln 10'!$A$5:$A$3992,A194,'Services Ln 10'!$B$5:$B$3992,"Speech Services")</f>
        <v>0</v>
      </c>
      <c r="K194" s="103">
        <f>SUMIFS('Services Ln 10'!$Y$5:$Y$3992,'Services Ln 10'!$A$5:$A$3992,A194,'Services Ln 10'!$B$5:$B$3992,"Nurse Services")+SUMIFS('Services Ln 10'!$Y$5:$Y$3992,'Services Ln 10'!$A$5:$A$3992,A194,'Services Ln 10'!$B$5:$B$3992,"Audiology")+SUMIFS('Services Ln 10'!$Y$5:$Y$3992,'Services Ln 10'!$A$5:$A$3992,A194,'Services Ln 10'!$B$5:$B$3992,"Interpreter")+SUMIFS('Services Ln 10'!$Y$5:$Y$3992,'Services Ln 10'!$A$5:$A$3992,A194,'Services Ln 10'!$B$5:$B$3992,"Adaptive P.E.")+SUMIFS('Services Ln 10'!$Y$5:$Y$3992,'Services Ln 10'!$A$5:$A$3992,A194,'Services Ln 10'!$B$5:$B$3992,"Orientation and Mobility")+SUMIFS('Services Ln 10'!$Y$5:$Y$3992,'Services Ln 10'!$A$5:$A$3992,A194,'Services Ln 10'!$B$5:$B$3992,"Psychologist")+ SUMIF('Aides Ln 10'!$A$5:$A$1996,A194,'Aides Ln 10'!$V$5:$V$1996)</f>
        <v>0</v>
      </c>
      <c r="L194" s="12">
        <f>SUMIF('Contract Ed line 9'!$A$5:$A$1994,A194,'Contract Ed line 9'!$J$5:$J$1994)</f>
        <v>0</v>
      </c>
      <c r="M194" s="7">
        <f t="shared" si="2"/>
        <v>0</v>
      </c>
    </row>
    <row r="195" spans="2:13" x14ac:dyDescent="0.25">
      <c r="B195" s="7">
        <f>SUMIF('1 Spec Ed Teacher'!$A$5:$A$2003,A195,'1 Spec Ed Teacher'!$T$5:$T$2003)</f>
        <v>0</v>
      </c>
      <c r="C195" s="9"/>
      <c r="D195" s="7">
        <f>SUMIF(' Operations Ln 6'!$A$2:$A$1999,SSIDs!A195,' Operations Ln 6'!$B$2:$B$1999)</f>
        <v>0</v>
      </c>
      <c r="E195" s="7">
        <f>SUMIF('3 Instructional Supplies '!$A$5:$A$1996,SSIDs!A195,'3 Instructional Supplies '!$F$5:$F$1996)</f>
        <v>0</v>
      </c>
      <c r="F195" s="7">
        <f>SUMIF('4 Instructional Equipment'!$A$5:$A$1995,A195,'4 Instructional Equipment'!$F$5:$F$1995)</f>
        <v>0</v>
      </c>
      <c r="G195" s="12">
        <f>SUMIF('Transportation Ln 10'!$A$5:$A$1995,A195,'Transportation Ln 10'!$J$5:$J$1995)</f>
        <v>0</v>
      </c>
      <c r="H195" s="12">
        <f>SUMIFS('Services Ln 10'!$Y$5:$Y$3992,'Services Ln 10'!$A$5:$A$3992,A195,'Services Ln 10'!$B$5:$B$3992,"Physical Therapy")</f>
        <v>0</v>
      </c>
      <c r="I195" s="12">
        <f>SUMIFS('Services Ln 10'!$Y$5:$Y$3992,'Services Ln 10'!$A$5:$A$3992,A195,'Services Ln 10'!$B$5:$B$3992,"Occupational Therapy")</f>
        <v>0</v>
      </c>
      <c r="J195" s="12">
        <f>SUMIFS('Services Ln 10'!$Y$5:$Y$3992,'Services Ln 10'!$A$5:$A$3992,A195,'Services Ln 10'!$B$5:$B$3992,"Speech Services")</f>
        <v>0</v>
      </c>
      <c r="K195" s="103">
        <f>SUMIFS('Services Ln 10'!$Y$5:$Y$3992,'Services Ln 10'!$A$5:$A$3992,A195,'Services Ln 10'!$B$5:$B$3992,"Nurse Services")+SUMIFS('Services Ln 10'!$Y$5:$Y$3992,'Services Ln 10'!$A$5:$A$3992,A195,'Services Ln 10'!$B$5:$B$3992,"Audiology")+SUMIFS('Services Ln 10'!$Y$5:$Y$3992,'Services Ln 10'!$A$5:$A$3992,A195,'Services Ln 10'!$B$5:$B$3992,"Interpreter")+SUMIFS('Services Ln 10'!$Y$5:$Y$3992,'Services Ln 10'!$A$5:$A$3992,A195,'Services Ln 10'!$B$5:$B$3992,"Adaptive P.E.")+SUMIFS('Services Ln 10'!$Y$5:$Y$3992,'Services Ln 10'!$A$5:$A$3992,A195,'Services Ln 10'!$B$5:$B$3992,"Orientation and Mobility")+SUMIFS('Services Ln 10'!$Y$5:$Y$3992,'Services Ln 10'!$A$5:$A$3992,A195,'Services Ln 10'!$B$5:$B$3992,"Psychologist")+ SUMIF('Aides Ln 10'!$A$5:$A$1996,A195,'Aides Ln 10'!$V$5:$V$1996)</f>
        <v>0</v>
      </c>
      <c r="L195" s="12">
        <f>SUMIF('Contract Ed line 9'!$A$5:$A$1994,A195,'Contract Ed line 9'!$J$5:$J$1994)</f>
        <v>0</v>
      </c>
      <c r="M195" s="7">
        <f t="shared" si="2"/>
        <v>0</v>
      </c>
    </row>
    <row r="196" spans="2:13" x14ac:dyDescent="0.25">
      <c r="B196" s="7">
        <f>SUMIF('1 Spec Ed Teacher'!$A$5:$A$2003,A196,'1 Spec Ed Teacher'!$T$5:$T$2003)</f>
        <v>0</v>
      </c>
      <c r="C196" s="9"/>
      <c r="D196" s="7">
        <f>SUMIF(' Operations Ln 6'!$A$2:$A$1999,SSIDs!A196,' Operations Ln 6'!$B$2:$B$1999)</f>
        <v>0</v>
      </c>
      <c r="E196" s="7">
        <f>SUMIF('3 Instructional Supplies '!$A$5:$A$1996,SSIDs!A196,'3 Instructional Supplies '!$F$5:$F$1996)</f>
        <v>0</v>
      </c>
      <c r="F196" s="7">
        <f>SUMIF('4 Instructional Equipment'!$A$5:$A$1995,A196,'4 Instructional Equipment'!$F$5:$F$1995)</f>
        <v>0</v>
      </c>
      <c r="G196" s="12">
        <f>SUMIF('Transportation Ln 10'!$A$5:$A$1995,A196,'Transportation Ln 10'!$J$5:$J$1995)</f>
        <v>0</v>
      </c>
      <c r="H196" s="12">
        <f>SUMIFS('Services Ln 10'!$Y$5:$Y$3992,'Services Ln 10'!$A$5:$A$3992,A196,'Services Ln 10'!$B$5:$B$3992,"Physical Therapy")</f>
        <v>0</v>
      </c>
      <c r="I196" s="12">
        <f>SUMIFS('Services Ln 10'!$Y$5:$Y$3992,'Services Ln 10'!$A$5:$A$3992,A196,'Services Ln 10'!$B$5:$B$3992,"Occupational Therapy")</f>
        <v>0</v>
      </c>
      <c r="J196" s="12">
        <f>SUMIFS('Services Ln 10'!$Y$5:$Y$3992,'Services Ln 10'!$A$5:$A$3992,A196,'Services Ln 10'!$B$5:$B$3992,"Speech Services")</f>
        <v>0</v>
      </c>
      <c r="K196" s="103">
        <f>SUMIFS('Services Ln 10'!$Y$5:$Y$3992,'Services Ln 10'!$A$5:$A$3992,A196,'Services Ln 10'!$B$5:$B$3992,"Nurse Services")+SUMIFS('Services Ln 10'!$Y$5:$Y$3992,'Services Ln 10'!$A$5:$A$3992,A196,'Services Ln 10'!$B$5:$B$3992,"Audiology")+SUMIFS('Services Ln 10'!$Y$5:$Y$3992,'Services Ln 10'!$A$5:$A$3992,A196,'Services Ln 10'!$B$5:$B$3992,"Interpreter")+SUMIFS('Services Ln 10'!$Y$5:$Y$3992,'Services Ln 10'!$A$5:$A$3992,A196,'Services Ln 10'!$B$5:$B$3992,"Adaptive P.E.")+SUMIFS('Services Ln 10'!$Y$5:$Y$3992,'Services Ln 10'!$A$5:$A$3992,A196,'Services Ln 10'!$B$5:$B$3992,"Orientation and Mobility")+SUMIFS('Services Ln 10'!$Y$5:$Y$3992,'Services Ln 10'!$A$5:$A$3992,A196,'Services Ln 10'!$B$5:$B$3992,"Psychologist")+ SUMIF('Aides Ln 10'!$A$5:$A$1996,A196,'Aides Ln 10'!$V$5:$V$1996)</f>
        <v>0</v>
      </c>
      <c r="L196" s="12">
        <f>SUMIF('Contract Ed line 9'!$A$5:$A$1994,A196,'Contract Ed line 9'!$J$5:$J$1994)</f>
        <v>0</v>
      </c>
      <c r="M196" s="7">
        <f t="shared" ref="M196:M259" si="3">SUM(B196:L196)</f>
        <v>0</v>
      </c>
    </row>
    <row r="197" spans="2:13" x14ac:dyDescent="0.25">
      <c r="B197" s="7">
        <f>SUMIF('1 Spec Ed Teacher'!$A$5:$A$2003,A197,'1 Spec Ed Teacher'!$T$5:$T$2003)</f>
        <v>0</v>
      </c>
      <c r="C197" s="9"/>
      <c r="D197" s="7">
        <f>SUMIF(' Operations Ln 6'!$A$2:$A$1999,SSIDs!A197,' Operations Ln 6'!$B$2:$B$1999)</f>
        <v>0</v>
      </c>
      <c r="E197" s="7">
        <f>SUMIF('3 Instructional Supplies '!$A$5:$A$1996,SSIDs!A197,'3 Instructional Supplies '!$F$5:$F$1996)</f>
        <v>0</v>
      </c>
      <c r="F197" s="7">
        <f>SUMIF('4 Instructional Equipment'!$A$5:$A$1995,A197,'4 Instructional Equipment'!$F$5:$F$1995)</f>
        <v>0</v>
      </c>
      <c r="G197" s="12">
        <f>SUMIF('Transportation Ln 10'!$A$5:$A$1995,A197,'Transportation Ln 10'!$J$5:$J$1995)</f>
        <v>0</v>
      </c>
      <c r="H197" s="12">
        <f>SUMIFS('Services Ln 10'!$Y$5:$Y$3992,'Services Ln 10'!$A$5:$A$3992,A197,'Services Ln 10'!$B$5:$B$3992,"Physical Therapy")</f>
        <v>0</v>
      </c>
      <c r="I197" s="12">
        <f>SUMIFS('Services Ln 10'!$Y$5:$Y$3992,'Services Ln 10'!$A$5:$A$3992,A197,'Services Ln 10'!$B$5:$B$3992,"Occupational Therapy")</f>
        <v>0</v>
      </c>
      <c r="J197" s="12">
        <f>SUMIFS('Services Ln 10'!$Y$5:$Y$3992,'Services Ln 10'!$A$5:$A$3992,A197,'Services Ln 10'!$B$5:$B$3992,"Speech Services")</f>
        <v>0</v>
      </c>
      <c r="K197" s="103">
        <f>SUMIFS('Services Ln 10'!$Y$5:$Y$3992,'Services Ln 10'!$A$5:$A$3992,A197,'Services Ln 10'!$B$5:$B$3992,"Nurse Services")+SUMIFS('Services Ln 10'!$Y$5:$Y$3992,'Services Ln 10'!$A$5:$A$3992,A197,'Services Ln 10'!$B$5:$B$3992,"Audiology")+SUMIFS('Services Ln 10'!$Y$5:$Y$3992,'Services Ln 10'!$A$5:$A$3992,A197,'Services Ln 10'!$B$5:$B$3992,"Interpreter")+SUMIFS('Services Ln 10'!$Y$5:$Y$3992,'Services Ln 10'!$A$5:$A$3992,A197,'Services Ln 10'!$B$5:$B$3992,"Adaptive P.E.")+SUMIFS('Services Ln 10'!$Y$5:$Y$3992,'Services Ln 10'!$A$5:$A$3992,A197,'Services Ln 10'!$B$5:$B$3992,"Orientation and Mobility")+SUMIFS('Services Ln 10'!$Y$5:$Y$3992,'Services Ln 10'!$A$5:$A$3992,A197,'Services Ln 10'!$B$5:$B$3992,"Psychologist")+ SUMIF('Aides Ln 10'!$A$5:$A$1996,A197,'Aides Ln 10'!$V$5:$V$1996)</f>
        <v>0</v>
      </c>
      <c r="L197" s="12">
        <f>SUMIF('Contract Ed line 9'!$A$5:$A$1994,A197,'Contract Ed line 9'!$J$5:$J$1994)</f>
        <v>0</v>
      </c>
      <c r="M197" s="7">
        <f t="shared" si="3"/>
        <v>0</v>
      </c>
    </row>
    <row r="198" spans="2:13" x14ac:dyDescent="0.25">
      <c r="B198" s="7">
        <f>SUMIF('1 Spec Ed Teacher'!$A$5:$A$2003,A198,'1 Spec Ed Teacher'!$T$5:$T$2003)</f>
        <v>0</v>
      </c>
      <c r="C198" s="9"/>
      <c r="D198" s="7">
        <f>SUMIF(' Operations Ln 6'!$A$2:$A$1999,SSIDs!A198,' Operations Ln 6'!$B$2:$B$1999)</f>
        <v>0</v>
      </c>
      <c r="E198" s="7">
        <f>SUMIF('3 Instructional Supplies '!$A$5:$A$1996,SSIDs!A198,'3 Instructional Supplies '!$F$5:$F$1996)</f>
        <v>0</v>
      </c>
      <c r="F198" s="7">
        <f>SUMIF('4 Instructional Equipment'!$A$5:$A$1995,A198,'4 Instructional Equipment'!$F$5:$F$1995)</f>
        <v>0</v>
      </c>
      <c r="G198" s="12">
        <f>SUMIF('Transportation Ln 10'!$A$5:$A$1995,A198,'Transportation Ln 10'!$J$5:$J$1995)</f>
        <v>0</v>
      </c>
      <c r="H198" s="12">
        <f>SUMIFS('Services Ln 10'!$Y$5:$Y$3992,'Services Ln 10'!$A$5:$A$3992,A198,'Services Ln 10'!$B$5:$B$3992,"Physical Therapy")</f>
        <v>0</v>
      </c>
      <c r="I198" s="12">
        <f>SUMIFS('Services Ln 10'!$Y$5:$Y$3992,'Services Ln 10'!$A$5:$A$3992,A198,'Services Ln 10'!$B$5:$B$3992,"Occupational Therapy")</f>
        <v>0</v>
      </c>
      <c r="J198" s="12">
        <f>SUMIFS('Services Ln 10'!$Y$5:$Y$3992,'Services Ln 10'!$A$5:$A$3992,A198,'Services Ln 10'!$B$5:$B$3992,"Speech Services")</f>
        <v>0</v>
      </c>
      <c r="K198" s="103">
        <f>SUMIFS('Services Ln 10'!$Y$5:$Y$3992,'Services Ln 10'!$A$5:$A$3992,A198,'Services Ln 10'!$B$5:$B$3992,"Nurse Services")+SUMIFS('Services Ln 10'!$Y$5:$Y$3992,'Services Ln 10'!$A$5:$A$3992,A198,'Services Ln 10'!$B$5:$B$3992,"Audiology")+SUMIFS('Services Ln 10'!$Y$5:$Y$3992,'Services Ln 10'!$A$5:$A$3992,A198,'Services Ln 10'!$B$5:$B$3992,"Interpreter")+SUMIFS('Services Ln 10'!$Y$5:$Y$3992,'Services Ln 10'!$A$5:$A$3992,A198,'Services Ln 10'!$B$5:$B$3992,"Adaptive P.E.")+SUMIFS('Services Ln 10'!$Y$5:$Y$3992,'Services Ln 10'!$A$5:$A$3992,A198,'Services Ln 10'!$B$5:$B$3992,"Orientation and Mobility")+SUMIFS('Services Ln 10'!$Y$5:$Y$3992,'Services Ln 10'!$A$5:$A$3992,A198,'Services Ln 10'!$B$5:$B$3992,"Psychologist")+ SUMIF('Aides Ln 10'!$A$5:$A$1996,A198,'Aides Ln 10'!$V$5:$V$1996)</f>
        <v>0</v>
      </c>
      <c r="L198" s="12">
        <f>SUMIF('Contract Ed line 9'!$A$5:$A$1994,A198,'Contract Ed line 9'!$J$5:$J$1994)</f>
        <v>0</v>
      </c>
      <c r="M198" s="7">
        <f t="shared" si="3"/>
        <v>0</v>
      </c>
    </row>
    <row r="199" spans="2:13" x14ac:dyDescent="0.25">
      <c r="B199" s="7">
        <f>SUMIF('1 Spec Ed Teacher'!$A$5:$A$2003,A199,'1 Spec Ed Teacher'!$T$5:$T$2003)</f>
        <v>0</v>
      </c>
      <c r="C199" s="9"/>
      <c r="D199" s="7">
        <f>SUMIF(' Operations Ln 6'!$A$2:$A$1999,SSIDs!A199,' Operations Ln 6'!$B$2:$B$1999)</f>
        <v>0</v>
      </c>
      <c r="E199" s="7">
        <f>SUMIF('3 Instructional Supplies '!$A$5:$A$1996,SSIDs!A199,'3 Instructional Supplies '!$F$5:$F$1996)</f>
        <v>0</v>
      </c>
      <c r="F199" s="7">
        <f>SUMIF('4 Instructional Equipment'!$A$5:$A$1995,A199,'4 Instructional Equipment'!$F$5:$F$1995)</f>
        <v>0</v>
      </c>
      <c r="G199" s="12">
        <f>SUMIF('Transportation Ln 10'!$A$5:$A$1995,A199,'Transportation Ln 10'!$J$5:$J$1995)</f>
        <v>0</v>
      </c>
      <c r="H199" s="12">
        <f>SUMIFS('Services Ln 10'!$Y$5:$Y$3992,'Services Ln 10'!$A$5:$A$3992,A199,'Services Ln 10'!$B$5:$B$3992,"Physical Therapy")</f>
        <v>0</v>
      </c>
      <c r="I199" s="12">
        <f>SUMIFS('Services Ln 10'!$Y$5:$Y$3992,'Services Ln 10'!$A$5:$A$3992,A199,'Services Ln 10'!$B$5:$B$3992,"Occupational Therapy")</f>
        <v>0</v>
      </c>
      <c r="J199" s="12">
        <f>SUMIFS('Services Ln 10'!$Y$5:$Y$3992,'Services Ln 10'!$A$5:$A$3992,A199,'Services Ln 10'!$B$5:$B$3992,"Speech Services")</f>
        <v>0</v>
      </c>
      <c r="K199" s="103">
        <f>SUMIFS('Services Ln 10'!$Y$5:$Y$3992,'Services Ln 10'!$A$5:$A$3992,A199,'Services Ln 10'!$B$5:$B$3992,"Nurse Services")+SUMIFS('Services Ln 10'!$Y$5:$Y$3992,'Services Ln 10'!$A$5:$A$3992,A199,'Services Ln 10'!$B$5:$B$3992,"Audiology")+SUMIFS('Services Ln 10'!$Y$5:$Y$3992,'Services Ln 10'!$A$5:$A$3992,A199,'Services Ln 10'!$B$5:$B$3992,"Interpreter")+SUMIFS('Services Ln 10'!$Y$5:$Y$3992,'Services Ln 10'!$A$5:$A$3992,A199,'Services Ln 10'!$B$5:$B$3992,"Adaptive P.E.")+SUMIFS('Services Ln 10'!$Y$5:$Y$3992,'Services Ln 10'!$A$5:$A$3992,A199,'Services Ln 10'!$B$5:$B$3992,"Orientation and Mobility")+SUMIFS('Services Ln 10'!$Y$5:$Y$3992,'Services Ln 10'!$A$5:$A$3992,A199,'Services Ln 10'!$B$5:$B$3992,"Psychologist")+ SUMIF('Aides Ln 10'!$A$5:$A$1996,A199,'Aides Ln 10'!$V$5:$V$1996)</f>
        <v>0</v>
      </c>
      <c r="L199" s="12">
        <f>SUMIF('Contract Ed line 9'!$A$5:$A$1994,A199,'Contract Ed line 9'!$J$5:$J$1994)</f>
        <v>0</v>
      </c>
      <c r="M199" s="7">
        <f t="shared" si="3"/>
        <v>0</v>
      </c>
    </row>
    <row r="200" spans="2:13" x14ac:dyDescent="0.25">
      <c r="B200" s="7">
        <f>SUMIF('1 Spec Ed Teacher'!$A$5:$A$2003,A200,'1 Spec Ed Teacher'!$T$5:$T$2003)</f>
        <v>0</v>
      </c>
      <c r="C200" s="9"/>
      <c r="D200" s="7">
        <f>SUMIF(' Operations Ln 6'!$A$2:$A$1999,SSIDs!A200,' Operations Ln 6'!$B$2:$B$1999)</f>
        <v>0</v>
      </c>
      <c r="E200" s="7">
        <f>SUMIF('3 Instructional Supplies '!$A$5:$A$1996,SSIDs!A200,'3 Instructional Supplies '!$F$5:$F$1996)</f>
        <v>0</v>
      </c>
      <c r="F200" s="7">
        <f>SUMIF('4 Instructional Equipment'!$A$5:$A$1995,A200,'4 Instructional Equipment'!$F$5:$F$1995)</f>
        <v>0</v>
      </c>
      <c r="G200" s="12">
        <f>SUMIF('Transportation Ln 10'!$A$5:$A$1995,A200,'Transportation Ln 10'!$J$5:$J$1995)</f>
        <v>0</v>
      </c>
      <c r="H200" s="12">
        <f>SUMIFS('Services Ln 10'!$Y$5:$Y$3992,'Services Ln 10'!$A$5:$A$3992,A200,'Services Ln 10'!$B$5:$B$3992,"Physical Therapy")</f>
        <v>0</v>
      </c>
      <c r="I200" s="12">
        <f>SUMIFS('Services Ln 10'!$Y$5:$Y$3992,'Services Ln 10'!$A$5:$A$3992,A200,'Services Ln 10'!$B$5:$B$3992,"Occupational Therapy")</f>
        <v>0</v>
      </c>
      <c r="J200" s="12">
        <f>SUMIFS('Services Ln 10'!$Y$5:$Y$3992,'Services Ln 10'!$A$5:$A$3992,A200,'Services Ln 10'!$B$5:$B$3992,"Speech Services")</f>
        <v>0</v>
      </c>
      <c r="K200" s="103">
        <f>SUMIFS('Services Ln 10'!$Y$5:$Y$3992,'Services Ln 10'!$A$5:$A$3992,A200,'Services Ln 10'!$B$5:$B$3992,"Nurse Services")+SUMIFS('Services Ln 10'!$Y$5:$Y$3992,'Services Ln 10'!$A$5:$A$3992,A200,'Services Ln 10'!$B$5:$B$3992,"Audiology")+SUMIFS('Services Ln 10'!$Y$5:$Y$3992,'Services Ln 10'!$A$5:$A$3992,A200,'Services Ln 10'!$B$5:$B$3992,"Interpreter")+SUMIFS('Services Ln 10'!$Y$5:$Y$3992,'Services Ln 10'!$A$5:$A$3992,A200,'Services Ln 10'!$B$5:$B$3992,"Adaptive P.E.")+SUMIFS('Services Ln 10'!$Y$5:$Y$3992,'Services Ln 10'!$A$5:$A$3992,A200,'Services Ln 10'!$B$5:$B$3992,"Orientation and Mobility")+SUMIFS('Services Ln 10'!$Y$5:$Y$3992,'Services Ln 10'!$A$5:$A$3992,A200,'Services Ln 10'!$B$5:$B$3992,"Psychologist")+ SUMIF('Aides Ln 10'!$A$5:$A$1996,A200,'Aides Ln 10'!$V$5:$V$1996)</f>
        <v>0</v>
      </c>
      <c r="L200" s="12">
        <f>SUMIF('Contract Ed line 9'!$A$5:$A$1994,A200,'Contract Ed line 9'!$J$5:$J$1994)</f>
        <v>0</v>
      </c>
      <c r="M200" s="7">
        <f t="shared" si="3"/>
        <v>0</v>
      </c>
    </row>
    <row r="201" spans="2:13" x14ac:dyDescent="0.25">
      <c r="B201" s="7">
        <f>SUMIF('1 Spec Ed Teacher'!$A$5:$A$2003,A201,'1 Spec Ed Teacher'!$T$5:$T$2003)</f>
        <v>0</v>
      </c>
      <c r="C201" s="9"/>
      <c r="D201" s="7">
        <f>SUMIF(' Operations Ln 6'!$A$2:$A$1999,SSIDs!A201,' Operations Ln 6'!$B$2:$B$1999)</f>
        <v>0</v>
      </c>
      <c r="E201" s="7">
        <f>SUMIF('3 Instructional Supplies '!$A$5:$A$1996,SSIDs!A201,'3 Instructional Supplies '!$F$5:$F$1996)</f>
        <v>0</v>
      </c>
      <c r="F201" s="7">
        <f>SUMIF('4 Instructional Equipment'!$A$5:$A$1995,A201,'4 Instructional Equipment'!$F$5:$F$1995)</f>
        <v>0</v>
      </c>
      <c r="G201" s="12">
        <f>SUMIF('Transportation Ln 10'!$A$5:$A$1995,A201,'Transportation Ln 10'!$J$5:$J$1995)</f>
        <v>0</v>
      </c>
      <c r="H201" s="12">
        <f>SUMIFS('Services Ln 10'!$Y$5:$Y$3992,'Services Ln 10'!$A$5:$A$3992,A201,'Services Ln 10'!$B$5:$B$3992,"Physical Therapy")</f>
        <v>0</v>
      </c>
      <c r="I201" s="12">
        <f>SUMIFS('Services Ln 10'!$Y$5:$Y$3992,'Services Ln 10'!$A$5:$A$3992,A201,'Services Ln 10'!$B$5:$B$3992,"Occupational Therapy")</f>
        <v>0</v>
      </c>
      <c r="J201" s="12">
        <f>SUMIFS('Services Ln 10'!$Y$5:$Y$3992,'Services Ln 10'!$A$5:$A$3992,A201,'Services Ln 10'!$B$5:$B$3992,"Speech Services")</f>
        <v>0</v>
      </c>
      <c r="K201" s="103">
        <f>SUMIFS('Services Ln 10'!$Y$5:$Y$3992,'Services Ln 10'!$A$5:$A$3992,A201,'Services Ln 10'!$B$5:$B$3992,"Nurse Services")+SUMIFS('Services Ln 10'!$Y$5:$Y$3992,'Services Ln 10'!$A$5:$A$3992,A201,'Services Ln 10'!$B$5:$B$3992,"Audiology")+SUMIFS('Services Ln 10'!$Y$5:$Y$3992,'Services Ln 10'!$A$5:$A$3992,A201,'Services Ln 10'!$B$5:$B$3992,"Interpreter")+SUMIFS('Services Ln 10'!$Y$5:$Y$3992,'Services Ln 10'!$A$5:$A$3992,A201,'Services Ln 10'!$B$5:$B$3992,"Adaptive P.E.")+SUMIFS('Services Ln 10'!$Y$5:$Y$3992,'Services Ln 10'!$A$5:$A$3992,A201,'Services Ln 10'!$B$5:$B$3992,"Orientation and Mobility")+SUMIFS('Services Ln 10'!$Y$5:$Y$3992,'Services Ln 10'!$A$5:$A$3992,A201,'Services Ln 10'!$B$5:$B$3992,"Psychologist")+ SUMIF('Aides Ln 10'!$A$5:$A$1996,A201,'Aides Ln 10'!$V$5:$V$1996)</f>
        <v>0</v>
      </c>
      <c r="L201" s="12">
        <f>SUMIF('Contract Ed line 9'!$A$5:$A$1994,A201,'Contract Ed line 9'!$J$5:$J$1994)</f>
        <v>0</v>
      </c>
      <c r="M201" s="7">
        <f t="shared" si="3"/>
        <v>0</v>
      </c>
    </row>
    <row r="202" spans="2:13" x14ac:dyDescent="0.25">
      <c r="B202" s="7">
        <f>SUMIF('1 Spec Ed Teacher'!$A$5:$A$2003,A202,'1 Spec Ed Teacher'!$T$5:$T$2003)</f>
        <v>0</v>
      </c>
      <c r="C202" s="9"/>
      <c r="D202" s="7">
        <f>SUMIF(' Operations Ln 6'!$A$2:$A$1999,SSIDs!A202,' Operations Ln 6'!$B$2:$B$1999)</f>
        <v>0</v>
      </c>
      <c r="E202" s="7">
        <f>SUMIF('3 Instructional Supplies '!$A$5:$A$1996,SSIDs!A202,'3 Instructional Supplies '!$F$5:$F$1996)</f>
        <v>0</v>
      </c>
      <c r="F202" s="7">
        <f>SUMIF('4 Instructional Equipment'!$A$5:$A$1995,A202,'4 Instructional Equipment'!$F$5:$F$1995)</f>
        <v>0</v>
      </c>
      <c r="G202" s="12">
        <f>SUMIF('Transportation Ln 10'!$A$5:$A$1995,A202,'Transportation Ln 10'!$J$5:$J$1995)</f>
        <v>0</v>
      </c>
      <c r="H202" s="12">
        <f>SUMIFS('Services Ln 10'!$Y$5:$Y$3992,'Services Ln 10'!$A$5:$A$3992,A202,'Services Ln 10'!$B$5:$B$3992,"Physical Therapy")</f>
        <v>0</v>
      </c>
      <c r="I202" s="12">
        <f>SUMIFS('Services Ln 10'!$Y$5:$Y$3992,'Services Ln 10'!$A$5:$A$3992,A202,'Services Ln 10'!$B$5:$B$3992,"Occupational Therapy")</f>
        <v>0</v>
      </c>
      <c r="J202" s="12">
        <f>SUMIFS('Services Ln 10'!$Y$5:$Y$3992,'Services Ln 10'!$A$5:$A$3992,A202,'Services Ln 10'!$B$5:$B$3992,"Speech Services")</f>
        <v>0</v>
      </c>
      <c r="K202" s="103">
        <f>SUMIFS('Services Ln 10'!$Y$5:$Y$3992,'Services Ln 10'!$A$5:$A$3992,A202,'Services Ln 10'!$B$5:$B$3992,"Nurse Services")+SUMIFS('Services Ln 10'!$Y$5:$Y$3992,'Services Ln 10'!$A$5:$A$3992,A202,'Services Ln 10'!$B$5:$B$3992,"Audiology")+SUMIFS('Services Ln 10'!$Y$5:$Y$3992,'Services Ln 10'!$A$5:$A$3992,A202,'Services Ln 10'!$B$5:$B$3992,"Interpreter")+SUMIFS('Services Ln 10'!$Y$5:$Y$3992,'Services Ln 10'!$A$5:$A$3992,A202,'Services Ln 10'!$B$5:$B$3992,"Adaptive P.E.")+SUMIFS('Services Ln 10'!$Y$5:$Y$3992,'Services Ln 10'!$A$5:$A$3992,A202,'Services Ln 10'!$B$5:$B$3992,"Orientation and Mobility")+SUMIFS('Services Ln 10'!$Y$5:$Y$3992,'Services Ln 10'!$A$5:$A$3992,A202,'Services Ln 10'!$B$5:$B$3992,"Psychologist")+ SUMIF('Aides Ln 10'!$A$5:$A$1996,A202,'Aides Ln 10'!$V$5:$V$1996)</f>
        <v>0</v>
      </c>
      <c r="L202" s="12">
        <f>SUMIF('Contract Ed line 9'!$A$5:$A$1994,A202,'Contract Ed line 9'!$J$5:$J$1994)</f>
        <v>0</v>
      </c>
      <c r="M202" s="7">
        <f t="shared" si="3"/>
        <v>0</v>
      </c>
    </row>
    <row r="203" spans="2:13" x14ac:dyDescent="0.25">
      <c r="B203" s="7">
        <f>SUMIF('1 Spec Ed Teacher'!$A$5:$A$2003,A203,'1 Spec Ed Teacher'!$T$5:$T$2003)</f>
        <v>0</v>
      </c>
      <c r="C203" s="9"/>
      <c r="D203" s="7">
        <f>SUMIF(' Operations Ln 6'!$A$2:$A$1999,SSIDs!A203,' Operations Ln 6'!$B$2:$B$1999)</f>
        <v>0</v>
      </c>
      <c r="E203" s="7">
        <f>SUMIF('3 Instructional Supplies '!$A$5:$A$1996,SSIDs!A203,'3 Instructional Supplies '!$F$5:$F$1996)</f>
        <v>0</v>
      </c>
      <c r="F203" s="7">
        <f>SUMIF('4 Instructional Equipment'!$A$5:$A$1995,A203,'4 Instructional Equipment'!$F$5:$F$1995)</f>
        <v>0</v>
      </c>
      <c r="G203" s="12">
        <f>SUMIF('Transportation Ln 10'!$A$5:$A$1995,A203,'Transportation Ln 10'!$J$5:$J$1995)</f>
        <v>0</v>
      </c>
      <c r="H203" s="12">
        <f>SUMIFS('Services Ln 10'!$Y$5:$Y$3992,'Services Ln 10'!$A$5:$A$3992,A203,'Services Ln 10'!$B$5:$B$3992,"Physical Therapy")</f>
        <v>0</v>
      </c>
      <c r="I203" s="12">
        <f>SUMIFS('Services Ln 10'!$Y$5:$Y$3992,'Services Ln 10'!$A$5:$A$3992,A203,'Services Ln 10'!$B$5:$B$3992,"Occupational Therapy")</f>
        <v>0</v>
      </c>
      <c r="J203" s="12">
        <f>SUMIFS('Services Ln 10'!$Y$5:$Y$3992,'Services Ln 10'!$A$5:$A$3992,A203,'Services Ln 10'!$B$5:$B$3992,"Speech Services")</f>
        <v>0</v>
      </c>
      <c r="K203" s="103">
        <f>SUMIFS('Services Ln 10'!$Y$5:$Y$3992,'Services Ln 10'!$A$5:$A$3992,A203,'Services Ln 10'!$B$5:$B$3992,"Nurse Services")+SUMIFS('Services Ln 10'!$Y$5:$Y$3992,'Services Ln 10'!$A$5:$A$3992,A203,'Services Ln 10'!$B$5:$B$3992,"Audiology")+SUMIFS('Services Ln 10'!$Y$5:$Y$3992,'Services Ln 10'!$A$5:$A$3992,A203,'Services Ln 10'!$B$5:$B$3992,"Interpreter")+SUMIFS('Services Ln 10'!$Y$5:$Y$3992,'Services Ln 10'!$A$5:$A$3992,A203,'Services Ln 10'!$B$5:$B$3992,"Adaptive P.E.")+SUMIFS('Services Ln 10'!$Y$5:$Y$3992,'Services Ln 10'!$A$5:$A$3992,A203,'Services Ln 10'!$B$5:$B$3992,"Orientation and Mobility")+SUMIFS('Services Ln 10'!$Y$5:$Y$3992,'Services Ln 10'!$A$5:$A$3992,A203,'Services Ln 10'!$B$5:$B$3992,"Psychologist")+ SUMIF('Aides Ln 10'!$A$5:$A$1996,A203,'Aides Ln 10'!$V$5:$V$1996)</f>
        <v>0</v>
      </c>
      <c r="L203" s="12">
        <f>SUMIF('Contract Ed line 9'!$A$5:$A$1994,A203,'Contract Ed line 9'!$J$5:$J$1994)</f>
        <v>0</v>
      </c>
      <c r="M203" s="7">
        <f t="shared" si="3"/>
        <v>0</v>
      </c>
    </row>
    <row r="204" spans="2:13" x14ac:dyDescent="0.25">
      <c r="B204" s="7">
        <f>SUMIF('1 Spec Ed Teacher'!$A$5:$A$2003,A204,'1 Spec Ed Teacher'!$T$5:$T$2003)</f>
        <v>0</v>
      </c>
      <c r="C204" s="9"/>
      <c r="D204" s="7">
        <f>SUMIF(' Operations Ln 6'!$A$2:$A$1999,SSIDs!A204,' Operations Ln 6'!$B$2:$B$1999)</f>
        <v>0</v>
      </c>
      <c r="E204" s="7">
        <f>SUMIF('3 Instructional Supplies '!$A$5:$A$1996,SSIDs!A204,'3 Instructional Supplies '!$F$5:$F$1996)</f>
        <v>0</v>
      </c>
      <c r="F204" s="7">
        <f>SUMIF('4 Instructional Equipment'!$A$5:$A$1995,A204,'4 Instructional Equipment'!$F$5:$F$1995)</f>
        <v>0</v>
      </c>
      <c r="G204" s="12">
        <f>SUMIF('Transportation Ln 10'!$A$5:$A$1995,A204,'Transportation Ln 10'!$J$5:$J$1995)</f>
        <v>0</v>
      </c>
      <c r="H204" s="12">
        <f>SUMIFS('Services Ln 10'!$Y$5:$Y$3992,'Services Ln 10'!$A$5:$A$3992,A204,'Services Ln 10'!$B$5:$B$3992,"Physical Therapy")</f>
        <v>0</v>
      </c>
      <c r="I204" s="12">
        <f>SUMIFS('Services Ln 10'!$Y$5:$Y$3992,'Services Ln 10'!$A$5:$A$3992,A204,'Services Ln 10'!$B$5:$B$3992,"Occupational Therapy")</f>
        <v>0</v>
      </c>
      <c r="J204" s="12">
        <f>SUMIFS('Services Ln 10'!$Y$5:$Y$3992,'Services Ln 10'!$A$5:$A$3992,A204,'Services Ln 10'!$B$5:$B$3992,"Speech Services")</f>
        <v>0</v>
      </c>
      <c r="K204" s="103">
        <f>SUMIFS('Services Ln 10'!$Y$5:$Y$3992,'Services Ln 10'!$A$5:$A$3992,A204,'Services Ln 10'!$B$5:$B$3992,"Nurse Services")+SUMIFS('Services Ln 10'!$Y$5:$Y$3992,'Services Ln 10'!$A$5:$A$3992,A204,'Services Ln 10'!$B$5:$B$3992,"Audiology")+SUMIFS('Services Ln 10'!$Y$5:$Y$3992,'Services Ln 10'!$A$5:$A$3992,A204,'Services Ln 10'!$B$5:$B$3992,"Interpreter")+SUMIFS('Services Ln 10'!$Y$5:$Y$3992,'Services Ln 10'!$A$5:$A$3992,A204,'Services Ln 10'!$B$5:$B$3992,"Adaptive P.E.")+SUMIFS('Services Ln 10'!$Y$5:$Y$3992,'Services Ln 10'!$A$5:$A$3992,A204,'Services Ln 10'!$B$5:$B$3992,"Orientation and Mobility")+SUMIFS('Services Ln 10'!$Y$5:$Y$3992,'Services Ln 10'!$A$5:$A$3992,A204,'Services Ln 10'!$B$5:$B$3992,"Psychologist")+ SUMIF('Aides Ln 10'!$A$5:$A$1996,A204,'Aides Ln 10'!$V$5:$V$1996)</f>
        <v>0</v>
      </c>
      <c r="L204" s="12">
        <f>SUMIF('Contract Ed line 9'!$A$5:$A$1994,A204,'Contract Ed line 9'!$J$5:$J$1994)</f>
        <v>0</v>
      </c>
      <c r="M204" s="7">
        <f t="shared" si="3"/>
        <v>0</v>
      </c>
    </row>
    <row r="205" spans="2:13" x14ac:dyDescent="0.25">
      <c r="B205" s="7">
        <f>SUMIF('1 Spec Ed Teacher'!$A$5:$A$2003,A205,'1 Spec Ed Teacher'!$T$5:$T$2003)</f>
        <v>0</v>
      </c>
      <c r="C205" s="9"/>
      <c r="D205" s="7">
        <f>SUMIF(' Operations Ln 6'!$A$2:$A$1999,SSIDs!A205,' Operations Ln 6'!$B$2:$B$1999)</f>
        <v>0</v>
      </c>
      <c r="E205" s="7">
        <f>SUMIF('3 Instructional Supplies '!$A$5:$A$1996,SSIDs!A205,'3 Instructional Supplies '!$F$5:$F$1996)</f>
        <v>0</v>
      </c>
      <c r="F205" s="7">
        <f>SUMIF('4 Instructional Equipment'!$A$5:$A$1995,A205,'4 Instructional Equipment'!$F$5:$F$1995)</f>
        <v>0</v>
      </c>
      <c r="G205" s="12">
        <f>SUMIF('Transportation Ln 10'!$A$5:$A$1995,A205,'Transportation Ln 10'!$J$5:$J$1995)</f>
        <v>0</v>
      </c>
      <c r="H205" s="12">
        <f>SUMIFS('Services Ln 10'!$Y$5:$Y$3992,'Services Ln 10'!$A$5:$A$3992,A205,'Services Ln 10'!$B$5:$B$3992,"Physical Therapy")</f>
        <v>0</v>
      </c>
      <c r="I205" s="12">
        <f>SUMIFS('Services Ln 10'!$Y$5:$Y$3992,'Services Ln 10'!$A$5:$A$3992,A205,'Services Ln 10'!$B$5:$B$3992,"Occupational Therapy")</f>
        <v>0</v>
      </c>
      <c r="J205" s="12">
        <f>SUMIFS('Services Ln 10'!$Y$5:$Y$3992,'Services Ln 10'!$A$5:$A$3992,A205,'Services Ln 10'!$B$5:$B$3992,"Speech Services")</f>
        <v>0</v>
      </c>
      <c r="K205" s="103">
        <f>SUMIFS('Services Ln 10'!$Y$5:$Y$3992,'Services Ln 10'!$A$5:$A$3992,A205,'Services Ln 10'!$B$5:$B$3992,"Nurse Services")+SUMIFS('Services Ln 10'!$Y$5:$Y$3992,'Services Ln 10'!$A$5:$A$3992,A205,'Services Ln 10'!$B$5:$B$3992,"Audiology")+SUMIFS('Services Ln 10'!$Y$5:$Y$3992,'Services Ln 10'!$A$5:$A$3992,A205,'Services Ln 10'!$B$5:$B$3992,"Interpreter")+SUMIFS('Services Ln 10'!$Y$5:$Y$3992,'Services Ln 10'!$A$5:$A$3992,A205,'Services Ln 10'!$B$5:$B$3992,"Adaptive P.E.")+SUMIFS('Services Ln 10'!$Y$5:$Y$3992,'Services Ln 10'!$A$5:$A$3992,A205,'Services Ln 10'!$B$5:$B$3992,"Orientation and Mobility")+SUMIFS('Services Ln 10'!$Y$5:$Y$3992,'Services Ln 10'!$A$5:$A$3992,A205,'Services Ln 10'!$B$5:$B$3992,"Psychologist")+ SUMIF('Aides Ln 10'!$A$5:$A$1996,A205,'Aides Ln 10'!$V$5:$V$1996)</f>
        <v>0</v>
      </c>
      <c r="L205" s="12">
        <f>SUMIF('Contract Ed line 9'!$A$5:$A$1994,A205,'Contract Ed line 9'!$J$5:$J$1994)</f>
        <v>0</v>
      </c>
      <c r="M205" s="7">
        <f t="shared" si="3"/>
        <v>0</v>
      </c>
    </row>
    <row r="206" spans="2:13" x14ac:dyDescent="0.25">
      <c r="B206" s="7">
        <f>SUMIF('1 Spec Ed Teacher'!$A$5:$A$2003,A206,'1 Spec Ed Teacher'!$T$5:$T$2003)</f>
        <v>0</v>
      </c>
      <c r="C206" s="9"/>
      <c r="D206" s="7">
        <f>SUMIF(' Operations Ln 6'!$A$2:$A$1999,SSIDs!A206,' Operations Ln 6'!$B$2:$B$1999)</f>
        <v>0</v>
      </c>
      <c r="E206" s="7">
        <f>SUMIF('3 Instructional Supplies '!$A$5:$A$1996,SSIDs!A206,'3 Instructional Supplies '!$F$5:$F$1996)</f>
        <v>0</v>
      </c>
      <c r="F206" s="7">
        <f>SUMIF('4 Instructional Equipment'!$A$5:$A$1995,A206,'4 Instructional Equipment'!$F$5:$F$1995)</f>
        <v>0</v>
      </c>
      <c r="G206" s="12">
        <f>SUMIF('Transportation Ln 10'!$A$5:$A$1995,A206,'Transportation Ln 10'!$J$5:$J$1995)</f>
        <v>0</v>
      </c>
      <c r="H206" s="12">
        <f>SUMIFS('Services Ln 10'!$Y$5:$Y$3992,'Services Ln 10'!$A$5:$A$3992,A206,'Services Ln 10'!$B$5:$B$3992,"Physical Therapy")</f>
        <v>0</v>
      </c>
      <c r="I206" s="12">
        <f>SUMIFS('Services Ln 10'!$Y$5:$Y$3992,'Services Ln 10'!$A$5:$A$3992,A206,'Services Ln 10'!$B$5:$B$3992,"Occupational Therapy")</f>
        <v>0</v>
      </c>
      <c r="J206" s="12">
        <f>SUMIFS('Services Ln 10'!$Y$5:$Y$3992,'Services Ln 10'!$A$5:$A$3992,A206,'Services Ln 10'!$B$5:$B$3992,"Speech Services")</f>
        <v>0</v>
      </c>
      <c r="K206" s="103">
        <f>SUMIFS('Services Ln 10'!$Y$5:$Y$3992,'Services Ln 10'!$A$5:$A$3992,A206,'Services Ln 10'!$B$5:$B$3992,"Nurse Services")+SUMIFS('Services Ln 10'!$Y$5:$Y$3992,'Services Ln 10'!$A$5:$A$3992,A206,'Services Ln 10'!$B$5:$B$3992,"Audiology")+SUMIFS('Services Ln 10'!$Y$5:$Y$3992,'Services Ln 10'!$A$5:$A$3992,A206,'Services Ln 10'!$B$5:$B$3992,"Interpreter")+SUMIFS('Services Ln 10'!$Y$5:$Y$3992,'Services Ln 10'!$A$5:$A$3992,A206,'Services Ln 10'!$B$5:$B$3992,"Adaptive P.E.")+SUMIFS('Services Ln 10'!$Y$5:$Y$3992,'Services Ln 10'!$A$5:$A$3992,A206,'Services Ln 10'!$B$5:$B$3992,"Orientation and Mobility")+SUMIFS('Services Ln 10'!$Y$5:$Y$3992,'Services Ln 10'!$A$5:$A$3992,A206,'Services Ln 10'!$B$5:$B$3992,"Psychologist")+ SUMIF('Aides Ln 10'!$A$5:$A$1996,A206,'Aides Ln 10'!$V$5:$V$1996)</f>
        <v>0</v>
      </c>
      <c r="L206" s="12">
        <f>SUMIF('Contract Ed line 9'!$A$5:$A$1994,A206,'Contract Ed line 9'!$J$5:$J$1994)</f>
        <v>0</v>
      </c>
      <c r="M206" s="7">
        <f t="shared" si="3"/>
        <v>0</v>
      </c>
    </row>
    <row r="207" spans="2:13" x14ac:dyDescent="0.25">
      <c r="B207" s="7">
        <f>SUMIF('1 Spec Ed Teacher'!$A$5:$A$2003,A207,'1 Spec Ed Teacher'!$T$5:$T$2003)</f>
        <v>0</v>
      </c>
      <c r="C207" s="9"/>
      <c r="D207" s="7">
        <f>SUMIF(' Operations Ln 6'!$A$2:$A$1999,SSIDs!A207,' Operations Ln 6'!$B$2:$B$1999)</f>
        <v>0</v>
      </c>
      <c r="E207" s="7">
        <f>SUMIF('3 Instructional Supplies '!$A$5:$A$1996,SSIDs!A207,'3 Instructional Supplies '!$F$5:$F$1996)</f>
        <v>0</v>
      </c>
      <c r="F207" s="7">
        <f>SUMIF('4 Instructional Equipment'!$A$5:$A$1995,A207,'4 Instructional Equipment'!$F$5:$F$1995)</f>
        <v>0</v>
      </c>
      <c r="G207" s="12">
        <f>SUMIF('Transportation Ln 10'!$A$5:$A$1995,A207,'Transportation Ln 10'!$J$5:$J$1995)</f>
        <v>0</v>
      </c>
      <c r="H207" s="12">
        <f>SUMIFS('Services Ln 10'!$Y$5:$Y$3992,'Services Ln 10'!$A$5:$A$3992,A207,'Services Ln 10'!$B$5:$B$3992,"Physical Therapy")</f>
        <v>0</v>
      </c>
      <c r="I207" s="12">
        <f>SUMIFS('Services Ln 10'!$Y$5:$Y$3992,'Services Ln 10'!$A$5:$A$3992,A207,'Services Ln 10'!$B$5:$B$3992,"Occupational Therapy")</f>
        <v>0</v>
      </c>
      <c r="J207" s="12">
        <f>SUMIFS('Services Ln 10'!$Y$5:$Y$3992,'Services Ln 10'!$A$5:$A$3992,A207,'Services Ln 10'!$B$5:$B$3992,"Speech Services")</f>
        <v>0</v>
      </c>
      <c r="K207" s="103">
        <f>SUMIFS('Services Ln 10'!$Y$5:$Y$3992,'Services Ln 10'!$A$5:$A$3992,A207,'Services Ln 10'!$B$5:$B$3992,"Nurse Services")+SUMIFS('Services Ln 10'!$Y$5:$Y$3992,'Services Ln 10'!$A$5:$A$3992,A207,'Services Ln 10'!$B$5:$B$3992,"Audiology")+SUMIFS('Services Ln 10'!$Y$5:$Y$3992,'Services Ln 10'!$A$5:$A$3992,A207,'Services Ln 10'!$B$5:$B$3992,"Interpreter")+SUMIFS('Services Ln 10'!$Y$5:$Y$3992,'Services Ln 10'!$A$5:$A$3992,A207,'Services Ln 10'!$B$5:$B$3992,"Adaptive P.E.")+SUMIFS('Services Ln 10'!$Y$5:$Y$3992,'Services Ln 10'!$A$5:$A$3992,A207,'Services Ln 10'!$B$5:$B$3992,"Orientation and Mobility")+SUMIFS('Services Ln 10'!$Y$5:$Y$3992,'Services Ln 10'!$A$5:$A$3992,A207,'Services Ln 10'!$B$5:$B$3992,"Psychologist")+ SUMIF('Aides Ln 10'!$A$5:$A$1996,A207,'Aides Ln 10'!$V$5:$V$1996)</f>
        <v>0</v>
      </c>
      <c r="L207" s="12">
        <f>SUMIF('Contract Ed line 9'!$A$5:$A$1994,A207,'Contract Ed line 9'!$J$5:$J$1994)</f>
        <v>0</v>
      </c>
      <c r="M207" s="7">
        <f t="shared" si="3"/>
        <v>0</v>
      </c>
    </row>
    <row r="208" spans="2:13" x14ac:dyDescent="0.25">
      <c r="B208" s="7">
        <f>SUMIF('1 Spec Ed Teacher'!$A$5:$A$2003,A208,'1 Spec Ed Teacher'!$T$5:$T$2003)</f>
        <v>0</v>
      </c>
      <c r="C208" s="9"/>
      <c r="D208" s="7">
        <f>SUMIF(' Operations Ln 6'!$A$2:$A$1999,SSIDs!A208,' Operations Ln 6'!$B$2:$B$1999)</f>
        <v>0</v>
      </c>
      <c r="E208" s="7">
        <f>SUMIF('3 Instructional Supplies '!$A$5:$A$1996,SSIDs!A208,'3 Instructional Supplies '!$F$5:$F$1996)</f>
        <v>0</v>
      </c>
      <c r="F208" s="7">
        <f>SUMIF('4 Instructional Equipment'!$A$5:$A$1995,A208,'4 Instructional Equipment'!$F$5:$F$1995)</f>
        <v>0</v>
      </c>
      <c r="G208" s="12">
        <f>SUMIF('Transportation Ln 10'!$A$5:$A$1995,A208,'Transportation Ln 10'!$J$5:$J$1995)</f>
        <v>0</v>
      </c>
      <c r="H208" s="12">
        <f>SUMIFS('Services Ln 10'!$Y$5:$Y$3992,'Services Ln 10'!$A$5:$A$3992,A208,'Services Ln 10'!$B$5:$B$3992,"Physical Therapy")</f>
        <v>0</v>
      </c>
      <c r="I208" s="12">
        <f>SUMIFS('Services Ln 10'!$Y$5:$Y$3992,'Services Ln 10'!$A$5:$A$3992,A208,'Services Ln 10'!$B$5:$B$3992,"Occupational Therapy")</f>
        <v>0</v>
      </c>
      <c r="J208" s="12">
        <f>SUMIFS('Services Ln 10'!$Y$5:$Y$3992,'Services Ln 10'!$A$5:$A$3992,A208,'Services Ln 10'!$B$5:$B$3992,"Speech Services")</f>
        <v>0</v>
      </c>
      <c r="K208" s="103">
        <f>SUMIFS('Services Ln 10'!$Y$5:$Y$3992,'Services Ln 10'!$A$5:$A$3992,A208,'Services Ln 10'!$B$5:$B$3992,"Nurse Services")+SUMIFS('Services Ln 10'!$Y$5:$Y$3992,'Services Ln 10'!$A$5:$A$3992,A208,'Services Ln 10'!$B$5:$B$3992,"Audiology")+SUMIFS('Services Ln 10'!$Y$5:$Y$3992,'Services Ln 10'!$A$5:$A$3992,A208,'Services Ln 10'!$B$5:$B$3992,"Interpreter")+SUMIFS('Services Ln 10'!$Y$5:$Y$3992,'Services Ln 10'!$A$5:$A$3992,A208,'Services Ln 10'!$B$5:$B$3992,"Adaptive P.E.")+SUMIFS('Services Ln 10'!$Y$5:$Y$3992,'Services Ln 10'!$A$5:$A$3992,A208,'Services Ln 10'!$B$5:$B$3992,"Orientation and Mobility")+SUMIFS('Services Ln 10'!$Y$5:$Y$3992,'Services Ln 10'!$A$5:$A$3992,A208,'Services Ln 10'!$B$5:$B$3992,"Psychologist")+ SUMIF('Aides Ln 10'!$A$5:$A$1996,A208,'Aides Ln 10'!$V$5:$V$1996)</f>
        <v>0</v>
      </c>
      <c r="L208" s="12">
        <f>SUMIF('Contract Ed line 9'!$A$5:$A$1994,A208,'Contract Ed line 9'!$J$5:$J$1994)</f>
        <v>0</v>
      </c>
      <c r="M208" s="7">
        <f t="shared" si="3"/>
        <v>0</v>
      </c>
    </row>
    <row r="209" spans="2:13" x14ac:dyDescent="0.25">
      <c r="B209" s="7">
        <f>SUMIF('1 Spec Ed Teacher'!$A$5:$A$2003,A209,'1 Spec Ed Teacher'!$T$5:$T$2003)</f>
        <v>0</v>
      </c>
      <c r="C209" s="9"/>
      <c r="D209" s="7">
        <f>SUMIF(' Operations Ln 6'!$A$2:$A$1999,SSIDs!A209,' Operations Ln 6'!$B$2:$B$1999)</f>
        <v>0</v>
      </c>
      <c r="E209" s="7">
        <f>SUMIF('3 Instructional Supplies '!$A$5:$A$1996,SSIDs!A209,'3 Instructional Supplies '!$F$5:$F$1996)</f>
        <v>0</v>
      </c>
      <c r="F209" s="7">
        <f>SUMIF('4 Instructional Equipment'!$A$5:$A$1995,A209,'4 Instructional Equipment'!$F$5:$F$1995)</f>
        <v>0</v>
      </c>
      <c r="G209" s="12">
        <f>SUMIF('Transportation Ln 10'!$A$5:$A$1995,A209,'Transportation Ln 10'!$J$5:$J$1995)</f>
        <v>0</v>
      </c>
      <c r="H209" s="12">
        <f>SUMIFS('Services Ln 10'!$Y$5:$Y$3992,'Services Ln 10'!$A$5:$A$3992,A209,'Services Ln 10'!$B$5:$B$3992,"Physical Therapy")</f>
        <v>0</v>
      </c>
      <c r="I209" s="12">
        <f>SUMIFS('Services Ln 10'!$Y$5:$Y$3992,'Services Ln 10'!$A$5:$A$3992,A209,'Services Ln 10'!$B$5:$B$3992,"Occupational Therapy")</f>
        <v>0</v>
      </c>
      <c r="J209" s="12">
        <f>SUMIFS('Services Ln 10'!$Y$5:$Y$3992,'Services Ln 10'!$A$5:$A$3992,A209,'Services Ln 10'!$B$5:$B$3992,"Speech Services")</f>
        <v>0</v>
      </c>
      <c r="K209" s="103">
        <f>SUMIFS('Services Ln 10'!$Y$5:$Y$3992,'Services Ln 10'!$A$5:$A$3992,A209,'Services Ln 10'!$B$5:$B$3992,"Nurse Services")+SUMIFS('Services Ln 10'!$Y$5:$Y$3992,'Services Ln 10'!$A$5:$A$3992,A209,'Services Ln 10'!$B$5:$B$3992,"Audiology")+SUMIFS('Services Ln 10'!$Y$5:$Y$3992,'Services Ln 10'!$A$5:$A$3992,A209,'Services Ln 10'!$B$5:$B$3992,"Interpreter")+SUMIFS('Services Ln 10'!$Y$5:$Y$3992,'Services Ln 10'!$A$5:$A$3992,A209,'Services Ln 10'!$B$5:$B$3992,"Adaptive P.E.")+SUMIFS('Services Ln 10'!$Y$5:$Y$3992,'Services Ln 10'!$A$5:$A$3992,A209,'Services Ln 10'!$B$5:$B$3992,"Orientation and Mobility")+SUMIFS('Services Ln 10'!$Y$5:$Y$3992,'Services Ln 10'!$A$5:$A$3992,A209,'Services Ln 10'!$B$5:$B$3992,"Psychologist")+ SUMIF('Aides Ln 10'!$A$5:$A$1996,A209,'Aides Ln 10'!$V$5:$V$1996)</f>
        <v>0</v>
      </c>
      <c r="L209" s="12">
        <f>SUMIF('Contract Ed line 9'!$A$5:$A$1994,A209,'Contract Ed line 9'!$J$5:$J$1994)</f>
        <v>0</v>
      </c>
      <c r="M209" s="7">
        <f t="shared" si="3"/>
        <v>0</v>
      </c>
    </row>
    <row r="210" spans="2:13" x14ac:dyDescent="0.25">
      <c r="B210" s="7">
        <f>SUMIF('1 Spec Ed Teacher'!$A$5:$A$2003,A210,'1 Spec Ed Teacher'!$T$5:$T$2003)</f>
        <v>0</v>
      </c>
      <c r="C210" s="9"/>
      <c r="D210" s="7">
        <f>SUMIF(' Operations Ln 6'!$A$2:$A$1999,SSIDs!A210,' Operations Ln 6'!$B$2:$B$1999)</f>
        <v>0</v>
      </c>
      <c r="E210" s="7">
        <f>SUMIF('3 Instructional Supplies '!$A$5:$A$1996,SSIDs!A210,'3 Instructional Supplies '!$F$5:$F$1996)</f>
        <v>0</v>
      </c>
      <c r="F210" s="7">
        <f>SUMIF('4 Instructional Equipment'!$A$5:$A$1995,A210,'4 Instructional Equipment'!$F$5:$F$1995)</f>
        <v>0</v>
      </c>
      <c r="G210" s="12">
        <f>SUMIF('Transportation Ln 10'!$A$5:$A$1995,A210,'Transportation Ln 10'!$J$5:$J$1995)</f>
        <v>0</v>
      </c>
      <c r="H210" s="12">
        <f>SUMIFS('Services Ln 10'!$Y$5:$Y$3992,'Services Ln 10'!$A$5:$A$3992,A210,'Services Ln 10'!$B$5:$B$3992,"Physical Therapy")</f>
        <v>0</v>
      </c>
      <c r="I210" s="12">
        <f>SUMIFS('Services Ln 10'!$Y$5:$Y$3992,'Services Ln 10'!$A$5:$A$3992,A210,'Services Ln 10'!$B$5:$B$3992,"Occupational Therapy")</f>
        <v>0</v>
      </c>
      <c r="J210" s="12">
        <f>SUMIFS('Services Ln 10'!$Y$5:$Y$3992,'Services Ln 10'!$A$5:$A$3992,A210,'Services Ln 10'!$B$5:$B$3992,"Speech Services")</f>
        <v>0</v>
      </c>
      <c r="K210" s="103">
        <f>SUMIFS('Services Ln 10'!$Y$5:$Y$3992,'Services Ln 10'!$A$5:$A$3992,A210,'Services Ln 10'!$B$5:$B$3992,"Nurse Services")+SUMIFS('Services Ln 10'!$Y$5:$Y$3992,'Services Ln 10'!$A$5:$A$3992,A210,'Services Ln 10'!$B$5:$B$3992,"Audiology")+SUMIFS('Services Ln 10'!$Y$5:$Y$3992,'Services Ln 10'!$A$5:$A$3992,A210,'Services Ln 10'!$B$5:$B$3992,"Interpreter")+SUMIFS('Services Ln 10'!$Y$5:$Y$3992,'Services Ln 10'!$A$5:$A$3992,A210,'Services Ln 10'!$B$5:$B$3992,"Adaptive P.E.")+SUMIFS('Services Ln 10'!$Y$5:$Y$3992,'Services Ln 10'!$A$5:$A$3992,A210,'Services Ln 10'!$B$5:$B$3992,"Orientation and Mobility")+SUMIFS('Services Ln 10'!$Y$5:$Y$3992,'Services Ln 10'!$A$5:$A$3992,A210,'Services Ln 10'!$B$5:$B$3992,"Psychologist")+ SUMIF('Aides Ln 10'!$A$5:$A$1996,A210,'Aides Ln 10'!$V$5:$V$1996)</f>
        <v>0</v>
      </c>
      <c r="L210" s="12">
        <f>SUMIF('Contract Ed line 9'!$A$5:$A$1994,A210,'Contract Ed line 9'!$J$5:$J$1994)</f>
        <v>0</v>
      </c>
      <c r="M210" s="7">
        <f t="shared" si="3"/>
        <v>0</v>
      </c>
    </row>
    <row r="211" spans="2:13" x14ac:dyDescent="0.25">
      <c r="B211" s="7">
        <f>SUMIF('1 Spec Ed Teacher'!$A$5:$A$2003,A211,'1 Spec Ed Teacher'!$T$5:$T$2003)</f>
        <v>0</v>
      </c>
      <c r="C211" s="9"/>
      <c r="D211" s="7">
        <f>SUMIF(' Operations Ln 6'!$A$2:$A$1999,SSIDs!A211,' Operations Ln 6'!$B$2:$B$1999)</f>
        <v>0</v>
      </c>
      <c r="E211" s="7">
        <f>SUMIF('3 Instructional Supplies '!$A$5:$A$1996,SSIDs!A211,'3 Instructional Supplies '!$F$5:$F$1996)</f>
        <v>0</v>
      </c>
      <c r="F211" s="7">
        <f>SUMIF('4 Instructional Equipment'!$A$5:$A$1995,A211,'4 Instructional Equipment'!$F$5:$F$1995)</f>
        <v>0</v>
      </c>
      <c r="G211" s="12">
        <f>SUMIF('Transportation Ln 10'!$A$5:$A$1995,A211,'Transportation Ln 10'!$J$5:$J$1995)</f>
        <v>0</v>
      </c>
      <c r="H211" s="12">
        <f>SUMIFS('Services Ln 10'!$Y$5:$Y$3992,'Services Ln 10'!$A$5:$A$3992,A211,'Services Ln 10'!$B$5:$B$3992,"Physical Therapy")</f>
        <v>0</v>
      </c>
      <c r="I211" s="12">
        <f>SUMIFS('Services Ln 10'!$Y$5:$Y$3992,'Services Ln 10'!$A$5:$A$3992,A211,'Services Ln 10'!$B$5:$B$3992,"Occupational Therapy")</f>
        <v>0</v>
      </c>
      <c r="J211" s="12">
        <f>SUMIFS('Services Ln 10'!$Y$5:$Y$3992,'Services Ln 10'!$A$5:$A$3992,A211,'Services Ln 10'!$B$5:$B$3992,"Speech Services")</f>
        <v>0</v>
      </c>
      <c r="K211" s="103">
        <f>SUMIFS('Services Ln 10'!$Y$5:$Y$3992,'Services Ln 10'!$A$5:$A$3992,A211,'Services Ln 10'!$B$5:$B$3992,"Nurse Services")+SUMIFS('Services Ln 10'!$Y$5:$Y$3992,'Services Ln 10'!$A$5:$A$3992,A211,'Services Ln 10'!$B$5:$B$3992,"Audiology")+SUMIFS('Services Ln 10'!$Y$5:$Y$3992,'Services Ln 10'!$A$5:$A$3992,A211,'Services Ln 10'!$B$5:$B$3992,"Interpreter")+SUMIFS('Services Ln 10'!$Y$5:$Y$3992,'Services Ln 10'!$A$5:$A$3992,A211,'Services Ln 10'!$B$5:$B$3992,"Adaptive P.E.")+SUMIFS('Services Ln 10'!$Y$5:$Y$3992,'Services Ln 10'!$A$5:$A$3992,A211,'Services Ln 10'!$B$5:$B$3992,"Orientation and Mobility")+SUMIFS('Services Ln 10'!$Y$5:$Y$3992,'Services Ln 10'!$A$5:$A$3992,A211,'Services Ln 10'!$B$5:$B$3992,"Psychologist")+ SUMIF('Aides Ln 10'!$A$5:$A$1996,A211,'Aides Ln 10'!$V$5:$V$1996)</f>
        <v>0</v>
      </c>
      <c r="L211" s="12">
        <f>SUMIF('Contract Ed line 9'!$A$5:$A$1994,A211,'Contract Ed line 9'!$J$5:$J$1994)</f>
        <v>0</v>
      </c>
      <c r="M211" s="7">
        <f t="shared" si="3"/>
        <v>0</v>
      </c>
    </row>
    <row r="212" spans="2:13" x14ac:dyDescent="0.25">
      <c r="B212" s="7">
        <f>SUMIF('1 Spec Ed Teacher'!$A$5:$A$2003,A212,'1 Spec Ed Teacher'!$T$5:$T$2003)</f>
        <v>0</v>
      </c>
      <c r="C212" s="9"/>
      <c r="D212" s="7">
        <f>SUMIF(' Operations Ln 6'!$A$2:$A$1999,SSIDs!A212,' Operations Ln 6'!$B$2:$B$1999)</f>
        <v>0</v>
      </c>
      <c r="E212" s="7">
        <f>SUMIF('3 Instructional Supplies '!$A$5:$A$1996,SSIDs!A212,'3 Instructional Supplies '!$F$5:$F$1996)</f>
        <v>0</v>
      </c>
      <c r="F212" s="7">
        <f>SUMIF('4 Instructional Equipment'!$A$5:$A$1995,A212,'4 Instructional Equipment'!$F$5:$F$1995)</f>
        <v>0</v>
      </c>
      <c r="G212" s="12">
        <f>SUMIF('Transportation Ln 10'!$A$5:$A$1995,A212,'Transportation Ln 10'!$J$5:$J$1995)</f>
        <v>0</v>
      </c>
      <c r="H212" s="12">
        <f>SUMIFS('Services Ln 10'!$Y$5:$Y$3992,'Services Ln 10'!$A$5:$A$3992,A212,'Services Ln 10'!$B$5:$B$3992,"Physical Therapy")</f>
        <v>0</v>
      </c>
      <c r="I212" s="12">
        <f>SUMIFS('Services Ln 10'!$Y$5:$Y$3992,'Services Ln 10'!$A$5:$A$3992,A212,'Services Ln 10'!$B$5:$B$3992,"Occupational Therapy")</f>
        <v>0</v>
      </c>
      <c r="J212" s="12">
        <f>SUMIFS('Services Ln 10'!$Y$5:$Y$3992,'Services Ln 10'!$A$5:$A$3992,A212,'Services Ln 10'!$B$5:$B$3992,"Speech Services")</f>
        <v>0</v>
      </c>
      <c r="K212" s="103">
        <f>SUMIFS('Services Ln 10'!$Y$5:$Y$3992,'Services Ln 10'!$A$5:$A$3992,A212,'Services Ln 10'!$B$5:$B$3992,"Nurse Services")+SUMIFS('Services Ln 10'!$Y$5:$Y$3992,'Services Ln 10'!$A$5:$A$3992,A212,'Services Ln 10'!$B$5:$B$3992,"Audiology")+SUMIFS('Services Ln 10'!$Y$5:$Y$3992,'Services Ln 10'!$A$5:$A$3992,A212,'Services Ln 10'!$B$5:$B$3992,"Interpreter")+SUMIFS('Services Ln 10'!$Y$5:$Y$3992,'Services Ln 10'!$A$5:$A$3992,A212,'Services Ln 10'!$B$5:$B$3992,"Adaptive P.E.")+SUMIFS('Services Ln 10'!$Y$5:$Y$3992,'Services Ln 10'!$A$5:$A$3992,A212,'Services Ln 10'!$B$5:$B$3992,"Orientation and Mobility")+SUMIFS('Services Ln 10'!$Y$5:$Y$3992,'Services Ln 10'!$A$5:$A$3992,A212,'Services Ln 10'!$B$5:$B$3992,"Psychologist")+ SUMIF('Aides Ln 10'!$A$5:$A$1996,A212,'Aides Ln 10'!$V$5:$V$1996)</f>
        <v>0</v>
      </c>
      <c r="L212" s="12">
        <f>SUMIF('Contract Ed line 9'!$A$5:$A$1994,A212,'Contract Ed line 9'!$J$5:$J$1994)</f>
        <v>0</v>
      </c>
      <c r="M212" s="7">
        <f t="shared" si="3"/>
        <v>0</v>
      </c>
    </row>
    <row r="213" spans="2:13" x14ac:dyDescent="0.25">
      <c r="B213" s="7">
        <f>SUMIF('1 Spec Ed Teacher'!$A$5:$A$2003,A213,'1 Spec Ed Teacher'!$T$5:$T$2003)</f>
        <v>0</v>
      </c>
      <c r="C213" s="9"/>
      <c r="D213" s="7">
        <f>SUMIF(' Operations Ln 6'!$A$2:$A$1999,SSIDs!A213,' Operations Ln 6'!$B$2:$B$1999)</f>
        <v>0</v>
      </c>
      <c r="E213" s="7">
        <f>SUMIF('3 Instructional Supplies '!$A$5:$A$1996,SSIDs!A213,'3 Instructional Supplies '!$F$5:$F$1996)</f>
        <v>0</v>
      </c>
      <c r="F213" s="7">
        <f>SUMIF('4 Instructional Equipment'!$A$5:$A$1995,A213,'4 Instructional Equipment'!$F$5:$F$1995)</f>
        <v>0</v>
      </c>
      <c r="G213" s="12">
        <f>SUMIF('Transportation Ln 10'!$A$5:$A$1995,A213,'Transportation Ln 10'!$J$5:$J$1995)</f>
        <v>0</v>
      </c>
      <c r="H213" s="12">
        <f>SUMIFS('Services Ln 10'!$Y$5:$Y$3992,'Services Ln 10'!$A$5:$A$3992,A213,'Services Ln 10'!$B$5:$B$3992,"Physical Therapy")</f>
        <v>0</v>
      </c>
      <c r="I213" s="12">
        <f>SUMIFS('Services Ln 10'!$Y$5:$Y$3992,'Services Ln 10'!$A$5:$A$3992,A213,'Services Ln 10'!$B$5:$B$3992,"Occupational Therapy")</f>
        <v>0</v>
      </c>
      <c r="J213" s="12">
        <f>SUMIFS('Services Ln 10'!$Y$5:$Y$3992,'Services Ln 10'!$A$5:$A$3992,A213,'Services Ln 10'!$B$5:$B$3992,"Speech Services")</f>
        <v>0</v>
      </c>
      <c r="K213" s="103">
        <f>SUMIFS('Services Ln 10'!$Y$5:$Y$3992,'Services Ln 10'!$A$5:$A$3992,A213,'Services Ln 10'!$B$5:$B$3992,"Nurse Services")+SUMIFS('Services Ln 10'!$Y$5:$Y$3992,'Services Ln 10'!$A$5:$A$3992,A213,'Services Ln 10'!$B$5:$B$3992,"Audiology")+SUMIFS('Services Ln 10'!$Y$5:$Y$3992,'Services Ln 10'!$A$5:$A$3992,A213,'Services Ln 10'!$B$5:$B$3992,"Interpreter")+SUMIFS('Services Ln 10'!$Y$5:$Y$3992,'Services Ln 10'!$A$5:$A$3992,A213,'Services Ln 10'!$B$5:$B$3992,"Adaptive P.E.")+SUMIFS('Services Ln 10'!$Y$5:$Y$3992,'Services Ln 10'!$A$5:$A$3992,A213,'Services Ln 10'!$B$5:$B$3992,"Orientation and Mobility")+SUMIFS('Services Ln 10'!$Y$5:$Y$3992,'Services Ln 10'!$A$5:$A$3992,A213,'Services Ln 10'!$B$5:$B$3992,"Psychologist")+ SUMIF('Aides Ln 10'!$A$5:$A$1996,A213,'Aides Ln 10'!$V$5:$V$1996)</f>
        <v>0</v>
      </c>
      <c r="L213" s="12">
        <f>SUMIF('Contract Ed line 9'!$A$5:$A$1994,A213,'Contract Ed line 9'!$J$5:$J$1994)</f>
        <v>0</v>
      </c>
      <c r="M213" s="7">
        <f t="shared" si="3"/>
        <v>0</v>
      </c>
    </row>
    <row r="214" spans="2:13" x14ac:dyDescent="0.25">
      <c r="B214" s="7">
        <f>SUMIF('1 Spec Ed Teacher'!$A$5:$A$2003,A214,'1 Spec Ed Teacher'!$T$5:$T$2003)</f>
        <v>0</v>
      </c>
      <c r="C214" s="9"/>
      <c r="D214" s="7">
        <f>SUMIF(' Operations Ln 6'!$A$2:$A$1999,SSIDs!A214,' Operations Ln 6'!$B$2:$B$1999)</f>
        <v>0</v>
      </c>
      <c r="E214" s="7">
        <f>SUMIF('3 Instructional Supplies '!$A$5:$A$1996,SSIDs!A214,'3 Instructional Supplies '!$F$5:$F$1996)</f>
        <v>0</v>
      </c>
      <c r="F214" s="7">
        <f>SUMIF('4 Instructional Equipment'!$A$5:$A$1995,A214,'4 Instructional Equipment'!$F$5:$F$1995)</f>
        <v>0</v>
      </c>
      <c r="G214" s="12">
        <f>SUMIF('Transportation Ln 10'!$A$5:$A$1995,A214,'Transportation Ln 10'!$J$5:$J$1995)</f>
        <v>0</v>
      </c>
      <c r="H214" s="12">
        <f>SUMIFS('Services Ln 10'!$Y$5:$Y$3992,'Services Ln 10'!$A$5:$A$3992,A214,'Services Ln 10'!$B$5:$B$3992,"Physical Therapy")</f>
        <v>0</v>
      </c>
      <c r="I214" s="12">
        <f>SUMIFS('Services Ln 10'!$Y$5:$Y$3992,'Services Ln 10'!$A$5:$A$3992,A214,'Services Ln 10'!$B$5:$B$3992,"Occupational Therapy")</f>
        <v>0</v>
      </c>
      <c r="J214" s="12">
        <f>SUMIFS('Services Ln 10'!$Y$5:$Y$3992,'Services Ln 10'!$A$5:$A$3992,A214,'Services Ln 10'!$B$5:$B$3992,"Speech Services")</f>
        <v>0</v>
      </c>
      <c r="K214" s="103">
        <f>SUMIFS('Services Ln 10'!$Y$5:$Y$3992,'Services Ln 10'!$A$5:$A$3992,A214,'Services Ln 10'!$B$5:$B$3992,"Nurse Services")+SUMIFS('Services Ln 10'!$Y$5:$Y$3992,'Services Ln 10'!$A$5:$A$3992,A214,'Services Ln 10'!$B$5:$B$3992,"Audiology")+SUMIFS('Services Ln 10'!$Y$5:$Y$3992,'Services Ln 10'!$A$5:$A$3992,A214,'Services Ln 10'!$B$5:$B$3992,"Interpreter")+SUMIFS('Services Ln 10'!$Y$5:$Y$3992,'Services Ln 10'!$A$5:$A$3992,A214,'Services Ln 10'!$B$5:$B$3992,"Adaptive P.E.")+SUMIFS('Services Ln 10'!$Y$5:$Y$3992,'Services Ln 10'!$A$5:$A$3992,A214,'Services Ln 10'!$B$5:$B$3992,"Orientation and Mobility")+SUMIFS('Services Ln 10'!$Y$5:$Y$3992,'Services Ln 10'!$A$5:$A$3992,A214,'Services Ln 10'!$B$5:$B$3992,"Psychologist")+ SUMIF('Aides Ln 10'!$A$5:$A$1996,A214,'Aides Ln 10'!$V$5:$V$1996)</f>
        <v>0</v>
      </c>
      <c r="L214" s="12">
        <f>SUMIF('Contract Ed line 9'!$A$5:$A$1994,A214,'Contract Ed line 9'!$J$5:$J$1994)</f>
        <v>0</v>
      </c>
      <c r="M214" s="7">
        <f t="shared" si="3"/>
        <v>0</v>
      </c>
    </row>
    <row r="215" spans="2:13" x14ac:dyDescent="0.25">
      <c r="B215" s="7">
        <f>SUMIF('1 Spec Ed Teacher'!$A$5:$A$2003,A215,'1 Spec Ed Teacher'!$T$5:$T$2003)</f>
        <v>0</v>
      </c>
      <c r="C215" s="9"/>
      <c r="D215" s="7">
        <f>SUMIF(' Operations Ln 6'!$A$2:$A$1999,SSIDs!A215,' Operations Ln 6'!$B$2:$B$1999)</f>
        <v>0</v>
      </c>
      <c r="E215" s="7">
        <f>SUMIF('3 Instructional Supplies '!$A$5:$A$1996,SSIDs!A215,'3 Instructional Supplies '!$F$5:$F$1996)</f>
        <v>0</v>
      </c>
      <c r="F215" s="7">
        <f>SUMIF('4 Instructional Equipment'!$A$5:$A$1995,A215,'4 Instructional Equipment'!$F$5:$F$1995)</f>
        <v>0</v>
      </c>
      <c r="G215" s="12">
        <f>SUMIF('Transportation Ln 10'!$A$5:$A$1995,A215,'Transportation Ln 10'!$J$5:$J$1995)</f>
        <v>0</v>
      </c>
      <c r="H215" s="12">
        <f>SUMIFS('Services Ln 10'!$Y$5:$Y$3992,'Services Ln 10'!$A$5:$A$3992,A215,'Services Ln 10'!$B$5:$B$3992,"Physical Therapy")</f>
        <v>0</v>
      </c>
      <c r="I215" s="12">
        <f>SUMIFS('Services Ln 10'!$Y$5:$Y$3992,'Services Ln 10'!$A$5:$A$3992,A215,'Services Ln 10'!$B$5:$B$3992,"Occupational Therapy")</f>
        <v>0</v>
      </c>
      <c r="J215" s="12">
        <f>SUMIFS('Services Ln 10'!$Y$5:$Y$3992,'Services Ln 10'!$A$5:$A$3992,A215,'Services Ln 10'!$B$5:$B$3992,"Speech Services")</f>
        <v>0</v>
      </c>
      <c r="K215" s="103">
        <f>SUMIFS('Services Ln 10'!$Y$5:$Y$3992,'Services Ln 10'!$A$5:$A$3992,A215,'Services Ln 10'!$B$5:$B$3992,"Nurse Services")+SUMIFS('Services Ln 10'!$Y$5:$Y$3992,'Services Ln 10'!$A$5:$A$3992,A215,'Services Ln 10'!$B$5:$B$3992,"Audiology")+SUMIFS('Services Ln 10'!$Y$5:$Y$3992,'Services Ln 10'!$A$5:$A$3992,A215,'Services Ln 10'!$B$5:$B$3992,"Interpreter")+SUMIFS('Services Ln 10'!$Y$5:$Y$3992,'Services Ln 10'!$A$5:$A$3992,A215,'Services Ln 10'!$B$5:$B$3992,"Adaptive P.E.")+SUMIFS('Services Ln 10'!$Y$5:$Y$3992,'Services Ln 10'!$A$5:$A$3992,A215,'Services Ln 10'!$B$5:$B$3992,"Orientation and Mobility")+SUMIFS('Services Ln 10'!$Y$5:$Y$3992,'Services Ln 10'!$A$5:$A$3992,A215,'Services Ln 10'!$B$5:$B$3992,"Psychologist")+ SUMIF('Aides Ln 10'!$A$5:$A$1996,A215,'Aides Ln 10'!$V$5:$V$1996)</f>
        <v>0</v>
      </c>
      <c r="L215" s="12">
        <f>SUMIF('Contract Ed line 9'!$A$5:$A$1994,A215,'Contract Ed line 9'!$J$5:$J$1994)</f>
        <v>0</v>
      </c>
      <c r="M215" s="7">
        <f t="shared" si="3"/>
        <v>0</v>
      </c>
    </row>
    <row r="216" spans="2:13" x14ac:dyDescent="0.25">
      <c r="B216" s="7">
        <f>SUMIF('1 Spec Ed Teacher'!$A$5:$A$2003,A216,'1 Spec Ed Teacher'!$T$5:$T$2003)</f>
        <v>0</v>
      </c>
      <c r="C216" s="9"/>
      <c r="D216" s="7">
        <f>SUMIF(' Operations Ln 6'!$A$2:$A$1999,SSIDs!A216,' Operations Ln 6'!$B$2:$B$1999)</f>
        <v>0</v>
      </c>
      <c r="E216" s="7">
        <f>SUMIF('3 Instructional Supplies '!$A$5:$A$1996,SSIDs!A216,'3 Instructional Supplies '!$F$5:$F$1996)</f>
        <v>0</v>
      </c>
      <c r="F216" s="7">
        <f>SUMIF('4 Instructional Equipment'!$A$5:$A$1995,A216,'4 Instructional Equipment'!$F$5:$F$1995)</f>
        <v>0</v>
      </c>
      <c r="G216" s="12">
        <f>SUMIF('Transportation Ln 10'!$A$5:$A$1995,A216,'Transportation Ln 10'!$J$5:$J$1995)</f>
        <v>0</v>
      </c>
      <c r="H216" s="12">
        <f>SUMIFS('Services Ln 10'!$Y$5:$Y$3992,'Services Ln 10'!$A$5:$A$3992,A216,'Services Ln 10'!$B$5:$B$3992,"Physical Therapy")</f>
        <v>0</v>
      </c>
      <c r="I216" s="12">
        <f>SUMIFS('Services Ln 10'!$Y$5:$Y$3992,'Services Ln 10'!$A$5:$A$3992,A216,'Services Ln 10'!$B$5:$B$3992,"Occupational Therapy")</f>
        <v>0</v>
      </c>
      <c r="J216" s="12">
        <f>SUMIFS('Services Ln 10'!$Y$5:$Y$3992,'Services Ln 10'!$A$5:$A$3992,A216,'Services Ln 10'!$B$5:$B$3992,"Speech Services")</f>
        <v>0</v>
      </c>
      <c r="K216" s="103">
        <f>SUMIFS('Services Ln 10'!$Y$5:$Y$3992,'Services Ln 10'!$A$5:$A$3992,A216,'Services Ln 10'!$B$5:$B$3992,"Nurse Services")+SUMIFS('Services Ln 10'!$Y$5:$Y$3992,'Services Ln 10'!$A$5:$A$3992,A216,'Services Ln 10'!$B$5:$B$3992,"Audiology")+SUMIFS('Services Ln 10'!$Y$5:$Y$3992,'Services Ln 10'!$A$5:$A$3992,A216,'Services Ln 10'!$B$5:$B$3992,"Interpreter")+SUMIFS('Services Ln 10'!$Y$5:$Y$3992,'Services Ln 10'!$A$5:$A$3992,A216,'Services Ln 10'!$B$5:$B$3992,"Adaptive P.E.")+SUMIFS('Services Ln 10'!$Y$5:$Y$3992,'Services Ln 10'!$A$5:$A$3992,A216,'Services Ln 10'!$B$5:$B$3992,"Orientation and Mobility")+SUMIFS('Services Ln 10'!$Y$5:$Y$3992,'Services Ln 10'!$A$5:$A$3992,A216,'Services Ln 10'!$B$5:$B$3992,"Psychologist")+ SUMIF('Aides Ln 10'!$A$5:$A$1996,A216,'Aides Ln 10'!$V$5:$V$1996)</f>
        <v>0</v>
      </c>
      <c r="L216" s="12">
        <f>SUMIF('Contract Ed line 9'!$A$5:$A$1994,A216,'Contract Ed line 9'!$J$5:$J$1994)</f>
        <v>0</v>
      </c>
      <c r="M216" s="7">
        <f t="shared" si="3"/>
        <v>0</v>
      </c>
    </row>
    <row r="217" spans="2:13" x14ac:dyDescent="0.25">
      <c r="B217" s="7">
        <f>SUMIF('1 Spec Ed Teacher'!$A$5:$A$2003,A217,'1 Spec Ed Teacher'!$T$5:$T$2003)</f>
        <v>0</v>
      </c>
      <c r="C217" s="9"/>
      <c r="D217" s="7">
        <f>SUMIF(' Operations Ln 6'!$A$2:$A$1999,SSIDs!A217,' Operations Ln 6'!$B$2:$B$1999)</f>
        <v>0</v>
      </c>
      <c r="E217" s="7">
        <f>SUMIF('3 Instructional Supplies '!$A$5:$A$1996,SSIDs!A217,'3 Instructional Supplies '!$F$5:$F$1996)</f>
        <v>0</v>
      </c>
      <c r="F217" s="7">
        <f>SUMIF('4 Instructional Equipment'!$A$5:$A$1995,A217,'4 Instructional Equipment'!$F$5:$F$1995)</f>
        <v>0</v>
      </c>
      <c r="G217" s="12">
        <f>SUMIF('Transportation Ln 10'!$A$5:$A$1995,A217,'Transportation Ln 10'!$J$5:$J$1995)</f>
        <v>0</v>
      </c>
      <c r="H217" s="12">
        <f>SUMIFS('Services Ln 10'!$Y$5:$Y$3992,'Services Ln 10'!$A$5:$A$3992,A217,'Services Ln 10'!$B$5:$B$3992,"Physical Therapy")</f>
        <v>0</v>
      </c>
      <c r="I217" s="12">
        <f>SUMIFS('Services Ln 10'!$Y$5:$Y$3992,'Services Ln 10'!$A$5:$A$3992,A217,'Services Ln 10'!$B$5:$B$3992,"Occupational Therapy")</f>
        <v>0</v>
      </c>
      <c r="J217" s="12">
        <f>SUMIFS('Services Ln 10'!$Y$5:$Y$3992,'Services Ln 10'!$A$5:$A$3992,A217,'Services Ln 10'!$B$5:$B$3992,"Speech Services")</f>
        <v>0</v>
      </c>
      <c r="K217" s="103">
        <f>SUMIFS('Services Ln 10'!$Y$5:$Y$3992,'Services Ln 10'!$A$5:$A$3992,A217,'Services Ln 10'!$B$5:$B$3992,"Nurse Services")+SUMIFS('Services Ln 10'!$Y$5:$Y$3992,'Services Ln 10'!$A$5:$A$3992,A217,'Services Ln 10'!$B$5:$B$3992,"Audiology")+SUMIFS('Services Ln 10'!$Y$5:$Y$3992,'Services Ln 10'!$A$5:$A$3992,A217,'Services Ln 10'!$B$5:$B$3992,"Interpreter")+SUMIFS('Services Ln 10'!$Y$5:$Y$3992,'Services Ln 10'!$A$5:$A$3992,A217,'Services Ln 10'!$B$5:$B$3992,"Adaptive P.E.")+SUMIFS('Services Ln 10'!$Y$5:$Y$3992,'Services Ln 10'!$A$5:$A$3992,A217,'Services Ln 10'!$B$5:$B$3992,"Orientation and Mobility")+SUMIFS('Services Ln 10'!$Y$5:$Y$3992,'Services Ln 10'!$A$5:$A$3992,A217,'Services Ln 10'!$B$5:$B$3992,"Psychologist")+ SUMIF('Aides Ln 10'!$A$5:$A$1996,A217,'Aides Ln 10'!$V$5:$V$1996)</f>
        <v>0</v>
      </c>
      <c r="L217" s="12">
        <f>SUMIF('Contract Ed line 9'!$A$5:$A$1994,A217,'Contract Ed line 9'!$J$5:$J$1994)</f>
        <v>0</v>
      </c>
      <c r="M217" s="7">
        <f t="shared" si="3"/>
        <v>0</v>
      </c>
    </row>
    <row r="218" spans="2:13" x14ac:dyDescent="0.25">
      <c r="B218" s="7">
        <f>SUMIF('1 Spec Ed Teacher'!$A$5:$A$2003,A218,'1 Spec Ed Teacher'!$T$5:$T$2003)</f>
        <v>0</v>
      </c>
      <c r="C218" s="9"/>
      <c r="D218" s="7">
        <f>SUMIF(' Operations Ln 6'!$A$2:$A$1999,SSIDs!A218,' Operations Ln 6'!$B$2:$B$1999)</f>
        <v>0</v>
      </c>
      <c r="E218" s="7">
        <f>SUMIF('3 Instructional Supplies '!$A$5:$A$1996,SSIDs!A218,'3 Instructional Supplies '!$F$5:$F$1996)</f>
        <v>0</v>
      </c>
      <c r="F218" s="7">
        <f>SUMIF('4 Instructional Equipment'!$A$5:$A$1995,A218,'4 Instructional Equipment'!$F$5:$F$1995)</f>
        <v>0</v>
      </c>
      <c r="G218" s="12">
        <f>SUMIF('Transportation Ln 10'!$A$5:$A$1995,A218,'Transportation Ln 10'!$J$5:$J$1995)</f>
        <v>0</v>
      </c>
      <c r="H218" s="12">
        <f>SUMIFS('Services Ln 10'!$Y$5:$Y$3992,'Services Ln 10'!$A$5:$A$3992,A218,'Services Ln 10'!$B$5:$B$3992,"Physical Therapy")</f>
        <v>0</v>
      </c>
      <c r="I218" s="12">
        <f>SUMIFS('Services Ln 10'!$Y$5:$Y$3992,'Services Ln 10'!$A$5:$A$3992,A218,'Services Ln 10'!$B$5:$B$3992,"Occupational Therapy")</f>
        <v>0</v>
      </c>
      <c r="J218" s="12">
        <f>SUMIFS('Services Ln 10'!$Y$5:$Y$3992,'Services Ln 10'!$A$5:$A$3992,A218,'Services Ln 10'!$B$5:$B$3992,"Speech Services")</f>
        <v>0</v>
      </c>
      <c r="K218" s="103">
        <f>SUMIFS('Services Ln 10'!$Y$5:$Y$3992,'Services Ln 10'!$A$5:$A$3992,A218,'Services Ln 10'!$B$5:$B$3992,"Nurse Services")+SUMIFS('Services Ln 10'!$Y$5:$Y$3992,'Services Ln 10'!$A$5:$A$3992,A218,'Services Ln 10'!$B$5:$B$3992,"Audiology")+SUMIFS('Services Ln 10'!$Y$5:$Y$3992,'Services Ln 10'!$A$5:$A$3992,A218,'Services Ln 10'!$B$5:$B$3992,"Interpreter")+SUMIFS('Services Ln 10'!$Y$5:$Y$3992,'Services Ln 10'!$A$5:$A$3992,A218,'Services Ln 10'!$B$5:$B$3992,"Adaptive P.E.")+SUMIFS('Services Ln 10'!$Y$5:$Y$3992,'Services Ln 10'!$A$5:$A$3992,A218,'Services Ln 10'!$B$5:$B$3992,"Orientation and Mobility")+SUMIFS('Services Ln 10'!$Y$5:$Y$3992,'Services Ln 10'!$A$5:$A$3992,A218,'Services Ln 10'!$B$5:$B$3992,"Psychologist")+ SUMIF('Aides Ln 10'!$A$5:$A$1996,A218,'Aides Ln 10'!$V$5:$V$1996)</f>
        <v>0</v>
      </c>
      <c r="L218" s="12">
        <f>SUMIF('Contract Ed line 9'!$A$5:$A$1994,A218,'Contract Ed line 9'!$J$5:$J$1994)</f>
        <v>0</v>
      </c>
      <c r="M218" s="7">
        <f t="shared" si="3"/>
        <v>0</v>
      </c>
    </row>
    <row r="219" spans="2:13" x14ac:dyDescent="0.25">
      <c r="B219" s="7">
        <f>SUMIF('1 Spec Ed Teacher'!$A$5:$A$2003,A219,'1 Spec Ed Teacher'!$T$5:$T$2003)</f>
        <v>0</v>
      </c>
      <c r="C219" s="9"/>
      <c r="D219" s="7">
        <f>SUMIF(' Operations Ln 6'!$A$2:$A$1999,SSIDs!A219,' Operations Ln 6'!$B$2:$B$1999)</f>
        <v>0</v>
      </c>
      <c r="E219" s="7">
        <f>SUMIF('3 Instructional Supplies '!$A$5:$A$1996,SSIDs!A219,'3 Instructional Supplies '!$F$5:$F$1996)</f>
        <v>0</v>
      </c>
      <c r="F219" s="7">
        <f>SUMIF('4 Instructional Equipment'!$A$5:$A$1995,A219,'4 Instructional Equipment'!$F$5:$F$1995)</f>
        <v>0</v>
      </c>
      <c r="G219" s="12">
        <f>SUMIF('Transportation Ln 10'!$A$5:$A$1995,A219,'Transportation Ln 10'!$J$5:$J$1995)</f>
        <v>0</v>
      </c>
      <c r="H219" s="12">
        <f>SUMIFS('Services Ln 10'!$Y$5:$Y$3992,'Services Ln 10'!$A$5:$A$3992,A219,'Services Ln 10'!$B$5:$B$3992,"Physical Therapy")</f>
        <v>0</v>
      </c>
      <c r="I219" s="12">
        <f>SUMIFS('Services Ln 10'!$Y$5:$Y$3992,'Services Ln 10'!$A$5:$A$3992,A219,'Services Ln 10'!$B$5:$B$3992,"Occupational Therapy")</f>
        <v>0</v>
      </c>
      <c r="J219" s="12">
        <f>SUMIFS('Services Ln 10'!$Y$5:$Y$3992,'Services Ln 10'!$A$5:$A$3992,A219,'Services Ln 10'!$B$5:$B$3992,"Speech Services")</f>
        <v>0</v>
      </c>
      <c r="K219" s="103">
        <f>SUMIFS('Services Ln 10'!$Y$5:$Y$3992,'Services Ln 10'!$A$5:$A$3992,A219,'Services Ln 10'!$B$5:$B$3992,"Nurse Services")+SUMIFS('Services Ln 10'!$Y$5:$Y$3992,'Services Ln 10'!$A$5:$A$3992,A219,'Services Ln 10'!$B$5:$B$3992,"Audiology")+SUMIFS('Services Ln 10'!$Y$5:$Y$3992,'Services Ln 10'!$A$5:$A$3992,A219,'Services Ln 10'!$B$5:$B$3992,"Interpreter")+SUMIFS('Services Ln 10'!$Y$5:$Y$3992,'Services Ln 10'!$A$5:$A$3992,A219,'Services Ln 10'!$B$5:$B$3992,"Adaptive P.E.")+SUMIFS('Services Ln 10'!$Y$5:$Y$3992,'Services Ln 10'!$A$5:$A$3992,A219,'Services Ln 10'!$B$5:$B$3992,"Orientation and Mobility")+SUMIFS('Services Ln 10'!$Y$5:$Y$3992,'Services Ln 10'!$A$5:$A$3992,A219,'Services Ln 10'!$B$5:$B$3992,"Psychologist")+ SUMIF('Aides Ln 10'!$A$5:$A$1996,A219,'Aides Ln 10'!$V$5:$V$1996)</f>
        <v>0</v>
      </c>
      <c r="L219" s="12">
        <f>SUMIF('Contract Ed line 9'!$A$5:$A$1994,A219,'Contract Ed line 9'!$J$5:$J$1994)</f>
        <v>0</v>
      </c>
      <c r="M219" s="7">
        <f t="shared" si="3"/>
        <v>0</v>
      </c>
    </row>
    <row r="220" spans="2:13" x14ac:dyDescent="0.25">
      <c r="B220" s="7">
        <f>SUMIF('1 Spec Ed Teacher'!$A$5:$A$2003,A220,'1 Spec Ed Teacher'!$T$5:$T$2003)</f>
        <v>0</v>
      </c>
      <c r="C220" s="9"/>
      <c r="D220" s="7">
        <f>SUMIF(' Operations Ln 6'!$A$2:$A$1999,SSIDs!A220,' Operations Ln 6'!$B$2:$B$1999)</f>
        <v>0</v>
      </c>
      <c r="E220" s="7">
        <f>SUMIF('3 Instructional Supplies '!$A$5:$A$1996,SSIDs!A220,'3 Instructional Supplies '!$F$5:$F$1996)</f>
        <v>0</v>
      </c>
      <c r="F220" s="7">
        <f>SUMIF('4 Instructional Equipment'!$A$5:$A$1995,A220,'4 Instructional Equipment'!$F$5:$F$1995)</f>
        <v>0</v>
      </c>
      <c r="G220" s="12">
        <f>SUMIF('Transportation Ln 10'!$A$5:$A$1995,A220,'Transportation Ln 10'!$J$5:$J$1995)</f>
        <v>0</v>
      </c>
      <c r="H220" s="12">
        <f>SUMIFS('Services Ln 10'!$Y$5:$Y$3992,'Services Ln 10'!$A$5:$A$3992,A220,'Services Ln 10'!$B$5:$B$3992,"Physical Therapy")</f>
        <v>0</v>
      </c>
      <c r="I220" s="12">
        <f>SUMIFS('Services Ln 10'!$Y$5:$Y$3992,'Services Ln 10'!$A$5:$A$3992,A220,'Services Ln 10'!$B$5:$B$3992,"Occupational Therapy")</f>
        <v>0</v>
      </c>
      <c r="J220" s="12">
        <f>SUMIFS('Services Ln 10'!$Y$5:$Y$3992,'Services Ln 10'!$A$5:$A$3992,A220,'Services Ln 10'!$B$5:$B$3992,"Speech Services")</f>
        <v>0</v>
      </c>
      <c r="K220" s="103">
        <f>SUMIFS('Services Ln 10'!$Y$5:$Y$3992,'Services Ln 10'!$A$5:$A$3992,A220,'Services Ln 10'!$B$5:$B$3992,"Nurse Services")+SUMIFS('Services Ln 10'!$Y$5:$Y$3992,'Services Ln 10'!$A$5:$A$3992,A220,'Services Ln 10'!$B$5:$B$3992,"Audiology")+SUMIFS('Services Ln 10'!$Y$5:$Y$3992,'Services Ln 10'!$A$5:$A$3992,A220,'Services Ln 10'!$B$5:$B$3992,"Interpreter")+SUMIFS('Services Ln 10'!$Y$5:$Y$3992,'Services Ln 10'!$A$5:$A$3992,A220,'Services Ln 10'!$B$5:$B$3992,"Adaptive P.E.")+SUMIFS('Services Ln 10'!$Y$5:$Y$3992,'Services Ln 10'!$A$5:$A$3992,A220,'Services Ln 10'!$B$5:$B$3992,"Orientation and Mobility")+SUMIFS('Services Ln 10'!$Y$5:$Y$3992,'Services Ln 10'!$A$5:$A$3992,A220,'Services Ln 10'!$B$5:$B$3992,"Psychologist")+ SUMIF('Aides Ln 10'!$A$5:$A$1996,A220,'Aides Ln 10'!$V$5:$V$1996)</f>
        <v>0</v>
      </c>
      <c r="L220" s="12">
        <f>SUMIF('Contract Ed line 9'!$A$5:$A$1994,A220,'Contract Ed line 9'!$J$5:$J$1994)</f>
        <v>0</v>
      </c>
      <c r="M220" s="7">
        <f t="shared" si="3"/>
        <v>0</v>
      </c>
    </row>
    <row r="221" spans="2:13" x14ac:dyDescent="0.25">
      <c r="B221" s="7">
        <f>SUMIF('1 Spec Ed Teacher'!$A$5:$A$2003,A221,'1 Spec Ed Teacher'!$T$5:$T$2003)</f>
        <v>0</v>
      </c>
      <c r="C221" s="9"/>
      <c r="D221" s="7">
        <f>SUMIF(' Operations Ln 6'!$A$2:$A$1999,SSIDs!A221,' Operations Ln 6'!$B$2:$B$1999)</f>
        <v>0</v>
      </c>
      <c r="E221" s="7">
        <f>SUMIF('3 Instructional Supplies '!$A$5:$A$1996,SSIDs!A221,'3 Instructional Supplies '!$F$5:$F$1996)</f>
        <v>0</v>
      </c>
      <c r="F221" s="7">
        <f>SUMIF('4 Instructional Equipment'!$A$5:$A$1995,A221,'4 Instructional Equipment'!$F$5:$F$1995)</f>
        <v>0</v>
      </c>
      <c r="G221" s="12">
        <f>SUMIF('Transportation Ln 10'!$A$5:$A$1995,A221,'Transportation Ln 10'!$J$5:$J$1995)</f>
        <v>0</v>
      </c>
      <c r="H221" s="12">
        <f>SUMIFS('Services Ln 10'!$Y$5:$Y$3992,'Services Ln 10'!$A$5:$A$3992,A221,'Services Ln 10'!$B$5:$B$3992,"Physical Therapy")</f>
        <v>0</v>
      </c>
      <c r="I221" s="12">
        <f>SUMIFS('Services Ln 10'!$Y$5:$Y$3992,'Services Ln 10'!$A$5:$A$3992,A221,'Services Ln 10'!$B$5:$B$3992,"Occupational Therapy")</f>
        <v>0</v>
      </c>
      <c r="J221" s="12">
        <f>SUMIFS('Services Ln 10'!$Y$5:$Y$3992,'Services Ln 10'!$A$5:$A$3992,A221,'Services Ln 10'!$B$5:$B$3992,"Speech Services")</f>
        <v>0</v>
      </c>
      <c r="K221" s="103">
        <f>SUMIFS('Services Ln 10'!$Y$5:$Y$3992,'Services Ln 10'!$A$5:$A$3992,A221,'Services Ln 10'!$B$5:$B$3992,"Nurse Services")+SUMIFS('Services Ln 10'!$Y$5:$Y$3992,'Services Ln 10'!$A$5:$A$3992,A221,'Services Ln 10'!$B$5:$B$3992,"Audiology")+SUMIFS('Services Ln 10'!$Y$5:$Y$3992,'Services Ln 10'!$A$5:$A$3992,A221,'Services Ln 10'!$B$5:$B$3992,"Interpreter")+SUMIFS('Services Ln 10'!$Y$5:$Y$3992,'Services Ln 10'!$A$5:$A$3992,A221,'Services Ln 10'!$B$5:$B$3992,"Adaptive P.E.")+SUMIFS('Services Ln 10'!$Y$5:$Y$3992,'Services Ln 10'!$A$5:$A$3992,A221,'Services Ln 10'!$B$5:$B$3992,"Orientation and Mobility")+SUMIFS('Services Ln 10'!$Y$5:$Y$3992,'Services Ln 10'!$A$5:$A$3992,A221,'Services Ln 10'!$B$5:$B$3992,"Psychologist")+ SUMIF('Aides Ln 10'!$A$5:$A$1996,A221,'Aides Ln 10'!$V$5:$V$1996)</f>
        <v>0</v>
      </c>
      <c r="L221" s="12">
        <f>SUMIF('Contract Ed line 9'!$A$5:$A$1994,A221,'Contract Ed line 9'!$J$5:$J$1994)</f>
        <v>0</v>
      </c>
      <c r="M221" s="7">
        <f t="shared" si="3"/>
        <v>0</v>
      </c>
    </row>
    <row r="222" spans="2:13" x14ac:dyDescent="0.25">
      <c r="B222" s="7">
        <f>SUMIF('1 Spec Ed Teacher'!$A$5:$A$2003,A222,'1 Spec Ed Teacher'!$T$5:$T$2003)</f>
        <v>0</v>
      </c>
      <c r="C222" s="9"/>
      <c r="D222" s="7">
        <f>SUMIF(' Operations Ln 6'!$A$2:$A$1999,SSIDs!A222,' Operations Ln 6'!$B$2:$B$1999)</f>
        <v>0</v>
      </c>
      <c r="E222" s="7">
        <f>SUMIF('3 Instructional Supplies '!$A$5:$A$1996,SSIDs!A222,'3 Instructional Supplies '!$F$5:$F$1996)</f>
        <v>0</v>
      </c>
      <c r="F222" s="7">
        <f>SUMIF('4 Instructional Equipment'!$A$5:$A$1995,A222,'4 Instructional Equipment'!$F$5:$F$1995)</f>
        <v>0</v>
      </c>
      <c r="G222" s="12">
        <f>SUMIF('Transportation Ln 10'!$A$5:$A$1995,A222,'Transportation Ln 10'!$J$5:$J$1995)</f>
        <v>0</v>
      </c>
      <c r="H222" s="12">
        <f>SUMIFS('Services Ln 10'!$Y$5:$Y$3992,'Services Ln 10'!$A$5:$A$3992,A222,'Services Ln 10'!$B$5:$B$3992,"Physical Therapy")</f>
        <v>0</v>
      </c>
      <c r="I222" s="12">
        <f>SUMIFS('Services Ln 10'!$Y$5:$Y$3992,'Services Ln 10'!$A$5:$A$3992,A222,'Services Ln 10'!$B$5:$B$3992,"Occupational Therapy")</f>
        <v>0</v>
      </c>
      <c r="J222" s="12">
        <f>SUMIFS('Services Ln 10'!$Y$5:$Y$3992,'Services Ln 10'!$A$5:$A$3992,A222,'Services Ln 10'!$B$5:$B$3992,"Speech Services")</f>
        <v>0</v>
      </c>
      <c r="K222" s="103">
        <f>SUMIFS('Services Ln 10'!$Y$5:$Y$3992,'Services Ln 10'!$A$5:$A$3992,A222,'Services Ln 10'!$B$5:$B$3992,"Nurse Services")+SUMIFS('Services Ln 10'!$Y$5:$Y$3992,'Services Ln 10'!$A$5:$A$3992,A222,'Services Ln 10'!$B$5:$B$3992,"Audiology")+SUMIFS('Services Ln 10'!$Y$5:$Y$3992,'Services Ln 10'!$A$5:$A$3992,A222,'Services Ln 10'!$B$5:$B$3992,"Interpreter")+SUMIFS('Services Ln 10'!$Y$5:$Y$3992,'Services Ln 10'!$A$5:$A$3992,A222,'Services Ln 10'!$B$5:$B$3992,"Adaptive P.E.")+SUMIFS('Services Ln 10'!$Y$5:$Y$3992,'Services Ln 10'!$A$5:$A$3992,A222,'Services Ln 10'!$B$5:$B$3992,"Orientation and Mobility")+SUMIFS('Services Ln 10'!$Y$5:$Y$3992,'Services Ln 10'!$A$5:$A$3992,A222,'Services Ln 10'!$B$5:$B$3992,"Psychologist")+ SUMIF('Aides Ln 10'!$A$5:$A$1996,A222,'Aides Ln 10'!$V$5:$V$1996)</f>
        <v>0</v>
      </c>
      <c r="L222" s="12">
        <f>SUMIF('Contract Ed line 9'!$A$5:$A$1994,A222,'Contract Ed line 9'!$J$5:$J$1994)</f>
        <v>0</v>
      </c>
      <c r="M222" s="7">
        <f t="shared" si="3"/>
        <v>0</v>
      </c>
    </row>
    <row r="223" spans="2:13" x14ac:dyDescent="0.25">
      <c r="B223" s="7">
        <f>SUMIF('1 Spec Ed Teacher'!$A$5:$A$2003,A223,'1 Spec Ed Teacher'!$T$5:$T$2003)</f>
        <v>0</v>
      </c>
      <c r="C223" s="9"/>
      <c r="D223" s="7">
        <f>SUMIF(' Operations Ln 6'!$A$2:$A$1999,SSIDs!A223,' Operations Ln 6'!$B$2:$B$1999)</f>
        <v>0</v>
      </c>
      <c r="E223" s="7">
        <f>SUMIF('3 Instructional Supplies '!$A$5:$A$1996,SSIDs!A223,'3 Instructional Supplies '!$F$5:$F$1996)</f>
        <v>0</v>
      </c>
      <c r="F223" s="7">
        <f>SUMIF('4 Instructional Equipment'!$A$5:$A$1995,A223,'4 Instructional Equipment'!$F$5:$F$1995)</f>
        <v>0</v>
      </c>
      <c r="G223" s="12">
        <f>SUMIF('Transportation Ln 10'!$A$5:$A$1995,A223,'Transportation Ln 10'!$J$5:$J$1995)</f>
        <v>0</v>
      </c>
      <c r="H223" s="12">
        <f>SUMIFS('Services Ln 10'!$Y$5:$Y$3992,'Services Ln 10'!$A$5:$A$3992,A223,'Services Ln 10'!$B$5:$B$3992,"Physical Therapy")</f>
        <v>0</v>
      </c>
      <c r="I223" s="12">
        <f>SUMIFS('Services Ln 10'!$Y$5:$Y$3992,'Services Ln 10'!$A$5:$A$3992,A223,'Services Ln 10'!$B$5:$B$3992,"Occupational Therapy")</f>
        <v>0</v>
      </c>
      <c r="J223" s="12">
        <f>SUMIFS('Services Ln 10'!$Y$5:$Y$3992,'Services Ln 10'!$A$5:$A$3992,A223,'Services Ln 10'!$B$5:$B$3992,"Speech Services")</f>
        <v>0</v>
      </c>
      <c r="K223" s="103">
        <f>SUMIFS('Services Ln 10'!$Y$5:$Y$3992,'Services Ln 10'!$A$5:$A$3992,A223,'Services Ln 10'!$B$5:$B$3992,"Nurse Services")+SUMIFS('Services Ln 10'!$Y$5:$Y$3992,'Services Ln 10'!$A$5:$A$3992,A223,'Services Ln 10'!$B$5:$B$3992,"Audiology")+SUMIFS('Services Ln 10'!$Y$5:$Y$3992,'Services Ln 10'!$A$5:$A$3992,A223,'Services Ln 10'!$B$5:$B$3992,"Interpreter")+SUMIFS('Services Ln 10'!$Y$5:$Y$3992,'Services Ln 10'!$A$5:$A$3992,A223,'Services Ln 10'!$B$5:$B$3992,"Adaptive P.E.")+SUMIFS('Services Ln 10'!$Y$5:$Y$3992,'Services Ln 10'!$A$5:$A$3992,A223,'Services Ln 10'!$B$5:$B$3992,"Orientation and Mobility")+SUMIFS('Services Ln 10'!$Y$5:$Y$3992,'Services Ln 10'!$A$5:$A$3992,A223,'Services Ln 10'!$B$5:$B$3992,"Psychologist")+ SUMIF('Aides Ln 10'!$A$5:$A$1996,A223,'Aides Ln 10'!$V$5:$V$1996)</f>
        <v>0</v>
      </c>
      <c r="L223" s="12">
        <f>SUMIF('Contract Ed line 9'!$A$5:$A$1994,A223,'Contract Ed line 9'!$J$5:$J$1994)</f>
        <v>0</v>
      </c>
      <c r="M223" s="7">
        <f t="shared" si="3"/>
        <v>0</v>
      </c>
    </row>
    <row r="224" spans="2:13" x14ac:dyDescent="0.25">
      <c r="B224" s="7">
        <f>SUMIF('1 Spec Ed Teacher'!$A$5:$A$2003,A224,'1 Spec Ed Teacher'!$T$5:$T$2003)</f>
        <v>0</v>
      </c>
      <c r="C224" s="9"/>
      <c r="D224" s="7">
        <f>SUMIF(' Operations Ln 6'!$A$2:$A$1999,SSIDs!A224,' Operations Ln 6'!$B$2:$B$1999)</f>
        <v>0</v>
      </c>
      <c r="E224" s="7">
        <f>SUMIF('3 Instructional Supplies '!$A$5:$A$1996,SSIDs!A224,'3 Instructional Supplies '!$F$5:$F$1996)</f>
        <v>0</v>
      </c>
      <c r="F224" s="7">
        <f>SUMIF('4 Instructional Equipment'!$A$5:$A$1995,A224,'4 Instructional Equipment'!$F$5:$F$1995)</f>
        <v>0</v>
      </c>
      <c r="G224" s="12">
        <f>SUMIF('Transportation Ln 10'!$A$5:$A$1995,A224,'Transportation Ln 10'!$J$5:$J$1995)</f>
        <v>0</v>
      </c>
      <c r="H224" s="12">
        <f>SUMIFS('Services Ln 10'!$Y$5:$Y$3992,'Services Ln 10'!$A$5:$A$3992,A224,'Services Ln 10'!$B$5:$B$3992,"Physical Therapy")</f>
        <v>0</v>
      </c>
      <c r="I224" s="12">
        <f>SUMIFS('Services Ln 10'!$Y$5:$Y$3992,'Services Ln 10'!$A$5:$A$3992,A224,'Services Ln 10'!$B$5:$B$3992,"Occupational Therapy")</f>
        <v>0</v>
      </c>
      <c r="J224" s="12">
        <f>SUMIFS('Services Ln 10'!$Y$5:$Y$3992,'Services Ln 10'!$A$5:$A$3992,A224,'Services Ln 10'!$B$5:$B$3992,"Speech Services")</f>
        <v>0</v>
      </c>
      <c r="K224" s="103">
        <f>SUMIFS('Services Ln 10'!$Y$5:$Y$3992,'Services Ln 10'!$A$5:$A$3992,A224,'Services Ln 10'!$B$5:$B$3992,"Nurse Services")+SUMIFS('Services Ln 10'!$Y$5:$Y$3992,'Services Ln 10'!$A$5:$A$3992,A224,'Services Ln 10'!$B$5:$B$3992,"Audiology")+SUMIFS('Services Ln 10'!$Y$5:$Y$3992,'Services Ln 10'!$A$5:$A$3992,A224,'Services Ln 10'!$B$5:$B$3992,"Interpreter")+SUMIFS('Services Ln 10'!$Y$5:$Y$3992,'Services Ln 10'!$A$5:$A$3992,A224,'Services Ln 10'!$B$5:$B$3992,"Adaptive P.E.")+SUMIFS('Services Ln 10'!$Y$5:$Y$3992,'Services Ln 10'!$A$5:$A$3992,A224,'Services Ln 10'!$B$5:$B$3992,"Orientation and Mobility")+SUMIFS('Services Ln 10'!$Y$5:$Y$3992,'Services Ln 10'!$A$5:$A$3992,A224,'Services Ln 10'!$B$5:$B$3992,"Psychologist")+ SUMIF('Aides Ln 10'!$A$5:$A$1996,A224,'Aides Ln 10'!$V$5:$V$1996)</f>
        <v>0</v>
      </c>
      <c r="L224" s="12">
        <f>SUMIF('Contract Ed line 9'!$A$5:$A$1994,A224,'Contract Ed line 9'!$J$5:$J$1994)</f>
        <v>0</v>
      </c>
      <c r="M224" s="7">
        <f t="shared" si="3"/>
        <v>0</v>
      </c>
    </row>
    <row r="225" spans="2:13" x14ac:dyDescent="0.25">
      <c r="B225" s="7">
        <f>SUMIF('1 Spec Ed Teacher'!$A$5:$A$2003,A225,'1 Spec Ed Teacher'!$T$5:$T$2003)</f>
        <v>0</v>
      </c>
      <c r="C225" s="9"/>
      <c r="D225" s="7">
        <f>SUMIF(' Operations Ln 6'!$A$2:$A$1999,SSIDs!A225,' Operations Ln 6'!$B$2:$B$1999)</f>
        <v>0</v>
      </c>
      <c r="E225" s="7">
        <f>SUMIF('3 Instructional Supplies '!$A$5:$A$1996,SSIDs!A225,'3 Instructional Supplies '!$F$5:$F$1996)</f>
        <v>0</v>
      </c>
      <c r="F225" s="7">
        <f>SUMIF('4 Instructional Equipment'!$A$5:$A$1995,A225,'4 Instructional Equipment'!$F$5:$F$1995)</f>
        <v>0</v>
      </c>
      <c r="G225" s="12">
        <f>SUMIF('Transportation Ln 10'!$A$5:$A$1995,A225,'Transportation Ln 10'!$J$5:$J$1995)</f>
        <v>0</v>
      </c>
      <c r="H225" s="12">
        <f>SUMIFS('Services Ln 10'!$Y$5:$Y$3992,'Services Ln 10'!$A$5:$A$3992,A225,'Services Ln 10'!$B$5:$B$3992,"Physical Therapy")</f>
        <v>0</v>
      </c>
      <c r="I225" s="12">
        <f>SUMIFS('Services Ln 10'!$Y$5:$Y$3992,'Services Ln 10'!$A$5:$A$3992,A225,'Services Ln 10'!$B$5:$B$3992,"Occupational Therapy")</f>
        <v>0</v>
      </c>
      <c r="J225" s="12">
        <f>SUMIFS('Services Ln 10'!$Y$5:$Y$3992,'Services Ln 10'!$A$5:$A$3992,A225,'Services Ln 10'!$B$5:$B$3992,"Speech Services")</f>
        <v>0</v>
      </c>
      <c r="K225" s="103">
        <f>SUMIFS('Services Ln 10'!$Y$5:$Y$3992,'Services Ln 10'!$A$5:$A$3992,A225,'Services Ln 10'!$B$5:$B$3992,"Nurse Services")+SUMIFS('Services Ln 10'!$Y$5:$Y$3992,'Services Ln 10'!$A$5:$A$3992,A225,'Services Ln 10'!$B$5:$B$3992,"Audiology")+SUMIFS('Services Ln 10'!$Y$5:$Y$3992,'Services Ln 10'!$A$5:$A$3992,A225,'Services Ln 10'!$B$5:$B$3992,"Interpreter")+SUMIFS('Services Ln 10'!$Y$5:$Y$3992,'Services Ln 10'!$A$5:$A$3992,A225,'Services Ln 10'!$B$5:$B$3992,"Adaptive P.E.")+SUMIFS('Services Ln 10'!$Y$5:$Y$3992,'Services Ln 10'!$A$5:$A$3992,A225,'Services Ln 10'!$B$5:$B$3992,"Orientation and Mobility")+SUMIFS('Services Ln 10'!$Y$5:$Y$3992,'Services Ln 10'!$A$5:$A$3992,A225,'Services Ln 10'!$B$5:$B$3992,"Psychologist")+ SUMIF('Aides Ln 10'!$A$5:$A$1996,A225,'Aides Ln 10'!$V$5:$V$1996)</f>
        <v>0</v>
      </c>
      <c r="L225" s="12">
        <f>SUMIF('Contract Ed line 9'!$A$5:$A$1994,A225,'Contract Ed line 9'!$J$5:$J$1994)</f>
        <v>0</v>
      </c>
      <c r="M225" s="7">
        <f t="shared" si="3"/>
        <v>0</v>
      </c>
    </row>
    <row r="226" spans="2:13" x14ac:dyDescent="0.25">
      <c r="B226" s="7">
        <f>SUMIF('1 Spec Ed Teacher'!$A$5:$A$2003,A226,'1 Spec Ed Teacher'!$T$5:$T$2003)</f>
        <v>0</v>
      </c>
      <c r="C226" s="9"/>
      <c r="D226" s="7">
        <f>SUMIF(' Operations Ln 6'!$A$2:$A$1999,SSIDs!A226,' Operations Ln 6'!$B$2:$B$1999)</f>
        <v>0</v>
      </c>
      <c r="E226" s="7">
        <f>SUMIF('3 Instructional Supplies '!$A$5:$A$1996,SSIDs!A226,'3 Instructional Supplies '!$F$5:$F$1996)</f>
        <v>0</v>
      </c>
      <c r="F226" s="7">
        <f>SUMIF('4 Instructional Equipment'!$A$5:$A$1995,A226,'4 Instructional Equipment'!$F$5:$F$1995)</f>
        <v>0</v>
      </c>
      <c r="G226" s="12">
        <f>SUMIF('Transportation Ln 10'!$A$5:$A$1995,A226,'Transportation Ln 10'!$J$5:$J$1995)</f>
        <v>0</v>
      </c>
      <c r="H226" s="12">
        <f>SUMIFS('Services Ln 10'!$Y$5:$Y$3992,'Services Ln 10'!$A$5:$A$3992,A226,'Services Ln 10'!$B$5:$B$3992,"Physical Therapy")</f>
        <v>0</v>
      </c>
      <c r="I226" s="12">
        <f>SUMIFS('Services Ln 10'!$Y$5:$Y$3992,'Services Ln 10'!$A$5:$A$3992,A226,'Services Ln 10'!$B$5:$B$3992,"Occupational Therapy")</f>
        <v>0</v>
      </c>
      <c r="J226" s="12">
        <f>SUMIFS('Services Ln 10'!$Y$5:$Y$3992,'Services Ln 10'!$A$5:$A$3992,A226,'Services Ln 10'!$B$5:$B$3992,"Speech Services")</f>
        <v>0</v>
      </c>
      <c r="K226" s="103">
        <f>SUMIFS('Services Ln 10'!$Y$5:$Y$3992,'Services Ln 10'!$A$5:$A$3992,A226,'Services Ln 10'!$B$5:$B$3992,"Nurse Services")+SUMIFS('Services Ln 10'!$Y$5:$Y$3992,'Services Ln 10'!$A$5:$A$3992,A226,'Services Ln 10'!$B$5:$B$3992,"Audiology")+SUMIFS('Services Ln 10'!$Y$5:$Y$3992,'Services Ln 10'!$A$5:$A$3992,A226,'Services Ln 10'!$B$5:$B$3992,"Interpreter")+SUMIFS('Services Ln 10'!$Y$5:$Y$3992,'Services Ln 10'!$A$5:$A$3992,A226,'Services Ln 10'!$B$5:$B$3992,"Adaptive P.E.")+SUMIFS('Services Ln 10'!$Y$5:$Y$3992,'Services Ln 10'!$A$5:$A$3992,A226,'Services Ln 10'!$B$5:$B$3992,"Orientation and Mobility")+SUMIFS('Services Ln 10'!$Y$5:$Y$3992,'Services Ln 10'!$A$5:$A$3992,A226,'Services Ln 10'!$B$5:$B$3992,"Psychologist")+ SUMIF('Aides Ln 10'!$A$5:$A$1996,A226,'Aides Ln 10'!$V$5:$V$1996)</f>
        <v>0</v>
      </c>
      <c r="L226" s="12">
        <f>SUMIF('Contract Ed line 9'!$A$5:$A$1994,A226,'Contract Ed line 9'!$J$5:$J$1994)</f>
        <v>0</v>
      </c>
      <c r="M226" s="7">
        <f t="shared" si="3"/>
        <v>0</v>
      </c>
    </row>
    <row r="227" spans="2:13" x14ac:dyDescent="0.25">
      <c r="B227" s="7">
        <f>SUMIF('1 Spec Ed Teacher'!$A$5:$A$2003,A227,'1 Spec Ed Teacher'!$T$5:$T$2003)</f>
        <v>0</v>
      </c>
      <c r="C227" s="9"/>
      <c r="D227" s="7">
        <f>SUMIF(' Operations Ln 6'!$A$2:$A$1999,SSIDs!A227,' Operations Ln 6'!$B$2:$B$1999)</f>
        <v>0</v>
      </c>
      <c r="E227" s="7">
        <f>SUMIF('3 Instructional Supplies '!$A$5:$A$1996,SSIDs!A227,'3 Instructional Supplies '!$F$5:$F$1996)</f>
        <v>0</v>
      </c>
      <c r="F227" s="7">
        <f>SUMIF('4 Instructional Equipment'!$A$5:$A$1995,A227,'4 Instructional Equipment'!$F$5:$F$1995)</f>
        <v>0</v>
      </c>
      <c r="G227" s="12">
        <f>SUMIF('Transportation Ln 10'!$A$5:$A$1995,A227,'Transportation Ln 10'!$J$5:$J$1995)</f>
        <v>0</v>
      </c>
      <c r="H227" s="12">
        <f>SUMIFS('Services Ln 10'!$Y$5:$Y$3992,'Services Ln 10'!$A$5:$A$3992,A227,'Services Ln 10'!$B$5:$B$3992,"Physical Therapy")</f>
        <v>0</v>
      </c>
      <c r="I227" s="12">
        <f>SUMIFS('Services Ln 10'!$Y$5:$Y$3992,'Services Ln 10'!$A$5:$A$3992,A227,'Services Ln 10'!$B$5:$B$3992,"Occupational Therapy")</f>
        <v>0</v>
      </c>
      <c r="J227" s="12">
        <f>SUMIFS('Services Ln 10'!$Y$5:$Y$3992,'Services Ln 10'!$A$5:$A$3992,A227,'Services Ln 10'!$B$5:$B$3992,"Speech Services")</f>
        <v>0</v>
      </c>
      <c r="K227" s="103">
        <f>SUMIFS('Services Ln 10'!$Y$5:$Y$3992,'Services Ln 10'!$A$5:$A$3992,A227,'Services Ln 10'!$B$5:$B$3992,"Nurse Services")+SUMIFS('Services Ln 10'!$Y$5:$Y$3992,'Services Ln 10'!$A$5:$A$3992,A227,'Services Ln 10'!$B$5:$B$3992,"Audiology")+SUMIFS('Services Ln 10'!$Y$5:$Y$3992,'Services Ln 10'!$A$5:$A$3992,A227,'Services Ln 10'!$B$5:$B$3992,"Interpreter")+SUMIFS('Services Ln 10'!$Y$5:$Y$3992,'Services Ln 10'!$A$5:$A$3992,A227,'Services Ln 10'!$B$5:$B$3992,"Adaptive P.E.")+SUMIFS('Services Ln 10'!$Y$5:$Y$3992,'Services Ln 10'!$A$5:$A$3992,A227,'Services Ln 10'!$B$5:$B$3992,"Orientation and Mobility")+SUMIFS('Services Ln 10'!$Y$5:$Y$3992,'Services Ln 10'!$A$5:$A$3992,A227,'Services Ln 10'!$B$5:$B$3992,"Psychologist")+ SUMIF('Aides Ln 10'!$A$5:$A$1996,A227,'Aides Ln 10'!$V$5:$V$1996)</f>
        <v>0</v>
      </c>
      <c r="L227" s="12">
        <f>SUMIF('Contract Ed line 9'!$A$5:$A$1994,A227,'Contract Ed line 9'!$J$5:$J$1994)</f>
        <v>0</v>
      </c>
      <c r="M227" s="7">
        <f t="shared" si="3"/>
        <v>0</v>
      </c>
    </row>
    <row r="228" spans="2:13" x14ac:dyDescent="0.25">
      <c r="B228" s="7">
        <f>SUMIF('1 Spec Ed Teacher'!$A$5:$A$2003,A228,'1 Spec Ed Teacher'!$T$5:$T$2003)</f>
        <v>0</v>
      </c>
      <c r="C228" s="9"/>
      <c r="D228" s="7">
        <f>SUMIF(' Operations Ln 6'!$A$2:$A$1999,SSIDs!A228,' Operations Ln 6'!$B$2:$B$1999)</f>
        <v>0</v>
      </c>
      <c r="E228" s="7">
        <f>SUMIF('3 Instructional Supplies '!$A$5:$A$1996,SSIDs!A228,'3 Instructional Supplies '!$F$5:$F$1996)</f>
        <v>0</v>
      </c>
      <c r="F228" s="7">
        <f>SUMIF('4 Instructional Equipment'!$A$5:$A$1995,A228,'4 Instructional Equipment'!$F$5:$F$1995)</f>
        <v>0</v>
      </c>
      <c r="G228" s="12">
        <f>SUMIF('Transportation Ln 10'!$A$5:$A$1995,A228,'Transportation Ln 10'!$J$5:$J$1995)</f>
        <v>0</v>
      </c>
      <c r="H228" s="12">
        <f>SUMIFS('Services Ln 10'!$Y$5:$Y$3992,'Services Ln 10'!$A$5:$A$3992,A228,'Services Ln 10'!$B$5:$B$3992,"Physical Therapy")</f>
        <v>0</v>
      </c>
      <c r="I228" s="12">
        <f>SUMIFS('Services Ln 10'!$Y$5:$Y$3992,'Services Ln 10'!$A$5:$A$3992,A228,'Services Ln 10'!$B$5:$B$3992,"Occupational Therapy")</f>
        <v>0</v>
      </c>
      <c r="J228" s="12">
        <f>SUMIFS('Services Ln 10'!$Y$5:$Y$3992,'Services Ln 10'!$A$5:$A$3992,A228,'Services Ln 10'!$B$5:$B$3992,"Speech Services")</f>
        <v>0</v>
      </c>
      <c r="K228" s="103">
        <f>SUMIFS('Services Ln 10'!$Y$5:$Y$3992,'Services Ln 10'!$A$5:$A$3992,A228,'Services Ln 10'!$B$5:$B$3992,"Nurse Services")+SUMIFS('Services Ln 10'!$Y$5:$Y$3992,'Services Ln 10'!$A$5:$A$3992,A228,'Services Ln 10'!$B$5:$B$3992,"Audiology")+SUMIFS('Services Ln 10'!$Y$5:$Y$3992,'Services Ln 10'!$A$5:$A$3992,A228,'Services Ln 10'!$B$5:$B$3992,"Interpreter")+SUMIFS('Services Ln 10'!$Y$5:$Y$3992,'Services Ln 10'!$A$5:$A$3992,A228,'Services Ln 10'!$B$5:$B$3992,"Adaptive P.E.")+SUMIFS('Services Ln 10'!$Y$5:$Y$3992,'Services Ln 10'!$A$5:$A$3992,A228,'Services Ln 10'!$B$5:$B$3992,"Orientation and Mobility")+SUMIFS('Services Ln 10'!$Y$5:$Y$3992,'Services Ln 10'!$A$5:$A$3992,A228,'Services Ln 10'!$B$5:$B$3992,"Psychologist")+ SUMIF('Aides Ln 10'!$A$5:$A$1996,A228,'Aides Ln 10'!$V$5:$V$1996)</f>
        <v>0</v>
      </c>
      <c r="L228" s="12">
        <f>SUMIF('Contract Ed line 9'!$A$5:$A$1994,A228,'Contract Ed line 9'!$J$5:$J$1994)</f>
        <v>0</v>
      </c>
      <c r="M228" s="7">
        <f t="shared" si="3"/>
        <v>0</v>
      </c>
    </row>
    <row r="229" spans="2:13" x14ac:dyDescent="0.25">
      <c r="B229" s="7">
        <f>SUMIF('1 Spec Ed Teacher'!$A$5:$A$2003,A229,'1 Spec Ed Teacher'!$T$5:$T$2003)</f>
        <v>0</v>
      </c>
      <c r="C229" s="9"/>
      <c r="D229" s="7">
        <f>SUMIF(' Operations Ln 6'!$A$2:$A$1999,SSIDs!A229,' Operations Ln 6'!$B$2:$B$1999)</f>
        <v>0</v>
      </c>
      <c r="E229" s="7">
        <f>SUMIF('3 Instructional Supplies '!$A$5:$A$1996,SSIDs!A229,'3 Instructional Supplies '!$F$5:$F$1996)</f>
        <v>0</v>
      </c>
      <c r="F229" s="7">
        <f>SUMIF('4 Instructional Equipment'!$A$5:$A$1995,A229,'4 Instructional Equipment'!$F$5:$F$1995)</f>
        <v>0</v>
      </c>
      <c r="G229" s="12">
        <f>SUMIF('Transportation Ln 10'!$A$5:$A$1995,A229,'Transportation Ln 10'!$J$5:$J$1995)</f>
        <v>0</v>
      </c>
      <c r="H229" s="12">
        <f>SUMIFS('Services Ln 10'!$Y$5:$Y$3992,'Services Ln 10'!$A$5:$A$3992,A229,'Services Ln 10'!$B$5:$B$3992,"Physical Therapy")</f>
        <v>0</v>
      </c>
      <c r="I229" s="12">
        <f>SUMIFS('Services Ln 10'!$Y$5:$Y$3992,'Services Ln 10'!$A$5:$A$3992,A229,'Services Ln 10'!$B$5:$B$3992,"Occupational Therapy")</f>
        <v>0</v>
      </c>
      <c r="J229" s="12">
        <f>SUMIFS('Services Ln 10'!$Y$5:$Y$3992,'Services Ln 10'!$A$5:$A$3992,A229,'Services Ln 10'!$B$5:$B$3992,"Speech Services")</f>
        <v>0</v>
      </c>
      <c r="K229" s="103">
        <f>SUMIFS('Services Ln 10'!$Y$5:$Y$3992,'Services Ln 10'!$A$5:$A$3992,A229,'Services Ln 10'!$B$5:$B$3992,"Nurse Services")+SUMIFS('Services Ln 10'!$Y$5:$Y$3992,'Services Ln 10'!$A$5:$A$3992,A229,'Services Ln 10'!$B$5:$B$3992,"Audiology")+SUMIFS('Services Ln 10'!$Y$5:$Y$3992,'Services Ln 10'!$A$5:$A$3992,A229,'Services Ln 10'!$B$5:$B$3992,"Interpreter")+SUMIFS('Services Ln 10'!$Y$5:$Y$3992,'Services Ln 10'!$A$5:$A$3992,A229,'Services Ln 10'!$B$5:$B$3992,"Adaptive P.E.")+SUMIFS('Services Ln 10'!$Y$5:$Y$3992,'Services Ln 10'!$A$5:$A$3992,A229,'Services Ln 10'!$B$5:$B$3992,"Orientation and Mobility")+SUMIFS('Services Ln 10'!$Y$5:$Y$3992,'Services Ln 10'!$A$5:$A$3992,A229,'Services Ln 10'!$B$5:$B$3992,"Psychologist")+ SUMIF('Aides Ln 10'!$A$5:$A$1996,A229,'Aides Ln 10'!$V$5:$V$1996)</f>
        <v>0</v>
      </c>
      <c r="L229" s="12">
        <f>SUMIF('Contract Ed line 9'!$A$5:$A$1994,A229,'Contract Ed line 9'!$J$5:$J$1994)</f>
        <v>0</v>
      </c>
      <c r="M229" s="7">
        <f t="shared" si="3"/>
        <v>0</v>
      </c>
    </row>
    <row r="230" spans="2:13" x14ac:dyDescent="0.25">
      <c r="B230" s="7">
        <f>SUMIF('1 Spec Ed Teacher'!$A$5:$A$2003,A230,'1 Spec Ed Teacher'!$T$5:$T$2003)</f>
        <v>0</v>
      </c>
      <c r="C230" s="9"/>
      <c r="D230" s="7">
        <f>SUMIF(' Operations Ln 6'!$A$2:$A$1999,SSIDs!A230,' Operations Ln 6'!$B$2:$B$1999)</f>
        <v>0</v>
      </c>
      <c r="E230" s="7">
        <f>SUMIF('3 Instructional Supplies '!$A$5:$A$1996,SSIDs!A230,'3 Instructional Supplies '!$F$5:$F$1996)</f>
        <v>0</v>
      </c>
      <c r="F230" s="7">
        <f>SUMIF('4 Instructional Equipment'!$A$5:$A$1995,A230,'4 Instructional Equipment'!$F$5:$F$1995)</f>
        <v>0</v>
      </c>
      <c r="G230" s="12">
        <f>SUMIF('Transportation Ln 10'!$A$5:$A$1995,A230,'Transportation Ln 10'!$J$5:$J$1995)</f>
        <v>0</v>
      </c>
      <c r="H230" s="12">
        <f>SUMIFS('Services Ln 10'!$Y$5:$Y$3992,'Services Ln 10'!$A$5:$A$3992,A230,'Services Ln 10'!$B$5:$B$3992,"Physical Therapy")</f>
        <v>0</v>
      </c>
      <c r="I230" s="12">
        <f>SUMIFS('Services Ln 10'!$Y$5:$Y$3992,'Services Ln 10'!$A$5:$A$3992,A230,'Services Ln 10'!$B$5:$B$3992,"Occupational Therapy")</f>
        <v>0</v>
      </c>
      <c r="J230" s="12">
        <f>SUMIFS('Services Ln 10'!$Y$5:$Y$3992,'Services Ln 10'!$A$5:$A$3992,A230,'Services Ln 10'!$B$5:$B$3992,"Speech Services")</f>
        <v>0</v>
      </c>
      <c r="K230" s="103">
        <f>SUMIFS('Services Ln 10'!$Y$5:$Y$3992,'Services Ln 10'!$A$5:$A$3992,A230,'Services Ln 10'!$B$5:$B$3992,"Nurse Services")+SUMIFS('Services Ln 10'!$Y$5:$Y$3992,'Services Ln 10'!$A$5:$A$3992,A230,'Services Ln 10'!$B$5:$B$3992,"Audiology")+SUMIFS('Services Ln 10'!$Y$5:$Y$3992,'Services Ln 10'!$A$5:$A$3992,A230,'Services Ln 10'!$B$5:$B$3992,"Interpreter")+SUMIFS('Services Ln 10'!$Y$5:$Y$3992,'Services Ln 10'!$A$5:$A$3992,A230,'Services Ln 10'!$B$5:$B$3992,"Adaptive P.E.")+SUMIFS('Services Ln 10'!$Y$5:$Y$3992,'Services Ln 10'!$A$5:$A$3992,A230,'Services Ln 10'!$B$5:$B$3992,"Orientation and Mobility")+SUMIFS('Services Ln 10'!$Y$5:$Y$3992,'Services Ln 10'!$A$5:$A$3992,A230,'Services Ln 10'!$B$5:$B$3992,"Psychologist")+ SUMIF('Aides Ln 10'!$A$5:$A$1996,A230,'Aides Ln 10'!$V$5:$V$1996)</f>
        <v>0</v>
      </c>
      <c r="L230" s="12">
        <f>SUMIF('Contract Ed line 9'!$A$5:$A$1994,A230,'Contract Ed line 9'!$J$5:$J$1994)</f>
        <v>0</v>
      </c>
      <c r="M230" s="7">
        <f t="shared" si="3"/>
        <v>0</v>
      </c>
    </row>
    <row r="231" spans="2:13" x14ac:dyDescent="0.25">
      <c r="B231" s="7">
        <f>SUMIF('1 Spec Ed Teacher'!$A$5:$A$2003,A231,'1 Spec Ed Teacher'!$T$5:$T$2003)</f>
        <v>0</v>
      </c>
      <c r="C231" s="9"/>
      <c r="D231" s="7">
        <f>SUMIF(' Operations Ln 6'!$A$2:$A$1999,SSIDs!A231,' Operations Ln 6'!$B$2:$B$1999)</f>
        <v>0</v>
      </c>
      <c r="E231" s="7">
        <f>SUMIF('3 Instructional Supplies '!$A$5:$A$1996,SSIDs!A231,'3 Instructional Supplies '!$F$5:$F$1996)</f>
        <v>0</v>
      </c>
      <c r="F231" s="7">
        <f>SUMIF('4 Instructional Equipment'!$A$5:$A$1995,A231,'4 Instructional Equipment'!$F$5:$F$1995)</f>
        <v>0</v>
      </c>
      <c r="G231" s="12">
        <f>SUMIF('Transportation Ln 10'!$A$5:$A$1995,A231,'Transportation Ln 10'!$J$5:$J$1995)</f>
        <v>0</v>
      </c>
      <c r="H231" s="12">
        <f>SUMIFS('Services Ln 10'!$Y$5:$Y$3992,'Services Ln 10'!$A$5:$A$3992,A231,'Services Ln 10'!$B$5:$B$3992,"Physical Therapy")</f>
        <v>0</v>
      </c>
      <c r="I231" s="12">
        <f>SUMIFS('Services Ln 10'!$Y$5:$Y$3992,'Services Ln 10'!$A$5:$A$3992,A231,'Services Ln 10'!$B$5:$B$3992,"Occupational Therapy")</f>
        <v>0</v>
      </c>
      <c r="J231" s="12">
        <f>SUMIFS('Services Ln 10'!$Y$5:$Y$3992,'Services Ln 10'!$A$5:$A$3992,A231,'Services Ln 10'!$B$5:$B$3992,"Speech Services")</f>
        <v>0</v>
      </c>
      <c r="K231" s="103">
        <f>SUMIFS('Services Ln 10'!$Y$5:$Y$3992,'Services Ln 10'!$A$5:$A$3992,A231,'Services Ln 10'!$B$5:$B$3992,"Nurse Services")+SUMIFS('Services Ln 10'!$Y$5:$Y$3992,'Services Ln 10'!$A$5:$A$3992,A231,'Services Ln 10'!$B$5:$B$3992,"Audiology")+SUMIFS('Services Ln 10'!$Y$5:$Y$3992,'Services Ln 10'!$A$5:$A$3992,A231,'Services Ln 10'!$B$5:$B$3992,"Interpreter")+SUMIFS('Services Ln 10'!$Y$5:$Y$3992,'Services Ln 10'!$A$5:$A$3992,A231,'Services Ln 10'!$B$5:$B$3992,"Adaptive P.E.")+SUMIFS('Services Ln 10'!$Y$5:$Y$3992,'Services Ln 10'!$A$5:$A$3992,A231,'Services Ln 10'!$B$5:$B$3992,"Orientation and Mobility")+SUMIFS('Services Ln 10'!$Y$5:$Y$3992,'Services Ln 10'!$A$5:$A$3992,A231,'Services Ln 10'!$B$5:$B$3992,"Psychologist")+ SUMIF('Aides Ln 10'!$A$5:$A$1996,A231,'Aides Ln 10'!$V$5:$V$1996)</f>
        <v>0</v>
      </c>
      <c r="L231" s="12">
        <f>SUMIF('Contract Ed line 9'!$A$5:$A$1994,A231,'Contract Ed line 9'!$J$5:$J$1994)</f>
        <v>0</v>
      </c>
      <c r="M231" s="7">
        <f t="shared" si="3"/>
        <v>0</v>
      </c>
    </row>
    <row r="232" spans="2:13" x14ac:dyDescent="0.25">
      <c r="B232" s="7">
        <f>SUMIF('1 Spec Ed Teacher'!$A$5:$A$2003,A232,'1 Spec Ed Teacher'!$T$5:$T$2003)</f>
        <v>0</v>
      </c>
      <c r="C232" s="9"/>
      <c r="D232" s="7">
        <f>SUMIF(' Operations Ln 6'!$A$2:$A$1999,SSIDs!A232,' Operations Ln 6'!$B$2:$B$1999)</f>
        <v>0</v>
      </c>
      <c r="E232" s="7">
        <f>SUMIF('3 Instructional Supplies '!$A$5:$A$1996,SSIDs!A232,'3 Instructional Supplies '!$F$5:$F$1996)</f>
        <v>0</v>
      </c>
      <c r="F232" s="7">
        <f>SUMIF('4 Instructional Equipment'!$A$5:$A$1995,A232,'4 Instructional Equipment'!$F$5:$F$1995)</f>
        <v>0</v>
      </c>
      <c r="G232" s="12">
        <f>SUMIF('Transportation Ln 10'!$A$5:$A$1995,A232,'Transportation Ln 10'!$J$5:$J$1995)</f>
        <v>0</v>
      </c>
      <c r="H232" s="12">
        <f>SUMIFS('Services Ln 10'!$Y$5:$Y$3992,'Services Ln 10'!$A$5:$A$3992,A232,'Services Ln 10'!$B$5:$B$3992,"Physical Therapy")</f>
        <v>0</v>
      </c>
      <c r="I232" s="12">
        <f>SUMIFS('Services Ln 10'!$Y$5:$Y$3992,'Services Ln 10'!$A$5:$A$3992,A232,'Services Ln 10'!$B$5:$B$3992,"Occupational Therapy")</f>
        <v>0</v>
      </c>
      <c r="J232" s="12">
        <f>SUMIFS('Services Ln 10'!$Y$5:$Y$3992,'Services Ln 10'!$A$5:$A$3992,A232,'Services Ln 10'!$B$5:$B$3992,"Speech Services")</f>
        <v>0</v>
      </c>
      <c r="K232" s="103">
        <f>SUMIFS('Services Ln 10'!$Y$5:$Y$3992,'Services Ln 10'!$A$5:$A$3992,A232,'Services Ln 10'!$B$5:$B$3992,"Nurse Services")+SUMIFS('Services Ln 10'!$Y$5:$Y$3992,'Services Ln 10'!$A$5:$A$3992,A232,'Services Ln 10'!$B$5:$B$3992,"Audiology")+SUMIFS('Services Ln 10'!$Y$5:$Y$3992,'Services Ln 10'!$A$5:$A$3992,A232,'Services Ln 10'!$B$5:$B$3992,"Interpreter")+SUMIFS('Services Ln 10'!$Y$5:$Y$3992,'Services Ln 10'!$A$5:$A$3992,A232,'Services Ln 10'!$B$5:$B$3992,"Adaptive P.E.")+SUMIFS('Services Ln 10'!$Y$5:$Y$3992,'Services Ln 10'!$A$5:$A$3992,A232,'Services Ln 10'!$B$5:$B$3992,"Orientation and Mobility")+SUMIFS('Services Ln 10'!$Y$5:$Y$3992,'Services Ln 10'!$A$5:$A$3992,A232,'Services Ln 10'!$B$5:$B$3992,"Psychologist")+ SUMIF('Aides Ln 10'!$A$5:$A$1996,A232,'Aides Ln 10'!$V$5:$V$1996)</f>
        <v>0</v>
      </c>
      <c r="L232" s="12">
        <f>SUMIF('Contract Ed line 9'!$A$5:$A$1994,A232,'Contract Ed line 9'!$J$5:$J$1994)</f>
        <v>0</v>
      </c>
      <c r="M232" s="7">
        <f t="shared" si="3"/>
        <v>0</v>
      </c>
    </row>
    <row r="233" spans="2:13" x14ac:dyDescent="0.25">
      <c r="B233" s="7">
        <f>SUMIF('1 Spec Ed Teacher'!$A$5:$A$2003,A233,'1 Spec Ed Teacher'!$T$5:$T$2003)</f>
        <v>0</v>
      </c>
      <c r="C233" s="9"/>
      <c r="D233" s="7">
        <f>SUMIF(' Operations Ln 6'!$A$2:$A$1999,SSIDs!A233,' Operations Ln 6'!$B$2:$B$1999)</f>
        <v>0</v>
      </c>
      <c r="E233" s="7">
        <f>SUMIF('3 Instructional Supplies '!$A$5:$A$1996,SSIDs!A233,'3 Instructional Supplies '!$F$5:$F$1996)</f>
        <v>0</v>
      </c>
      <c r="F233" s="7">
        <f>SUMIF('4 Instructional Equipment'!$A$5:$A$1995,A233,'4 Instructional Equipment'!$F$5:$F$1995)</f>
        <v>0</v>
      </c>
      <c r="G233" s="12">
        <f>SUMIF('Transportation Ln 10'!$A$5:$A$1995,A233,'Transportation Ln 10'!$J$5:$J$1995)</f>
        <v>0</v>
      </c>
      <c r="H233" s="12">
        <f>SUMIFS('Services Ln 10'!$Y$5:$Y$3992,'Services Ln 10'!$A$5:$A$3992,A233,'Services Ln 10'!$B$5:$B$3992,"Physical Therapy")</f>
        <v>0</v>
      </c>
      <c r="I233" s="12">
        <f>SUMIFS('Services Ln 10'!$Y$5:$Y$3992,'Services Ln 10'!$A$5:$A$3992,A233,'Services Ln 10'!$B$5:$B$3992,"Occupational Therapy")</f>
        <v>0</v>
      </c>
      <c r="J233" s="12">
        <f>SUMIFS('Services Ln 10'!$Y$5:$Y$3992,'Services Ln 10'!$A$5:$A$3992,A233,'Services Ln 10'!$B$5:$B$3992,"Speech Services")</f>
        <v>0</v>
      </c>
      <c r="K233" s="103">
        <f>SUMIFS('Services Ln 10'!$Y$5:$Y$3992,'Services Ln 10'!$A$5:$A$3992,A233,'Services Ln 10'!$B$5:$B$3992,"Nurse Services")+SUMIFS('Services Ln 10'!$Y$5:$Y$3992,'Services Ln 10'!$A$5:$A$3992,A233,'Services Ln 10'!$B$5:$B$3992,"Audiology")+SUMIFS('Services Ln 10'!$Y$5:$Y$3992,'Services Ln 10'!$A$5:$A$3992,A233,'Services Ln 10'!$B$5:$B$3992,"Interpreter")+SUMIFS('Services Ln 10'!$Y$5:$Y$3992,'Services Ln 10'!$A$5:$A$3992,A233,'Services Ln 10'!$B$5:$B$3992,"Adaptive P.E.")+SUMIFS('Services Ln 10'!$Y$5:$Y$3992,'Services Ln 10'!$A$5:$A$3992,A233,'Services Ln 10'!$B$5:$B$3992,"Orientation and Mobility")+SUMIFS('Services Ln 10'!$Y$5:$Y$3992,'Services Ln 10'!$A$5:$A$3992,A233,'Services Ln 10'!$B$5:$B$3992,"Psychologist")+ SUMIF('Aides Ln 10'!$A$5:$A$1996,A233,'Aides Ln 10'!$V$5:$V$1996)</f>
        <v>0</v>
      </c>
      <c r="L233" s="12">
        <f>SUMIF('Contract Ed line 9'!$A$5:$A$1994,A233,'Contract Ed line 9'!$J$5:$J$1994)</f>
        <v>0</v>
      </c>
      <c r="M233" s="7">
        <f t="shared" si="3"/>
        <v>0</v>
      </c>
    </row>
    <row r="234" spans="2:13" x14ac:dyDescent="0.25">
      <c r="B234" s="7">
        <f>SUMIF('1 Spec Ed Teacher'!$A$5:$A$2003,A234,'1 Spec Ed Teacher'!$T$5:$T$2003)</f>
        <v>0</v>
      </c>
      <c r="C234" s="9"/>
      <c r="D234" s="7">
        <f>SUMIF(' Operations Ln 6'!$A$2:$A$1999,SSIDs!A234,' Operations Ln 6'!$B$2:$B$1999)</f>
        <v>0</v>
      </c>
      <c r="E234" s="7">
        <f>SUMIF('3 Instructional Supplies '!$A$5:$A$1996,SSIDs!A234,'3 Instructional Supplies '!$F$5:$F$1996)</f>
        <v>0</v>
      </c>
      <c r="F234" s="7">
        <f>SUMIF('4 Instructional Equipment'!$A$5:$A$1995,A234,'4 Instructional Equipment'!$F$5:$F$1995)</f>
        <v>0</v>
      </c>
      <c r="G234" s="12">
        <f>SUMIF('Transportation Ln 10'!$A$5:$A$1995,A234,'Transportation Ln 10'!$J$5:$J$1995)</f>
        <v>0</v>
      </c>
      <c r="H234" s="12">
        <f>SUMIFS('Services Ln 10'!$Y$5:$Y$3992,'Services Ln 10'!$A$5:$A$3992,A234,'Services Ln 10'!$B$5:$B$3992,"Physical Therapy")</f>
        <v>0</v>
      </c>
      <c r="I234" s="12">
        <f>SUMIFS('Services Ln 10'!$Y$5:$Y$3992,'Services Ln 10'!$A$5:$A$3992,A234,'Services Ln 10'!$B$5:$B$3992,"Occupational Therapy")</f>
        <v>0</v>
      </c>
      <c r="J234" s="12">
        <f>SUMIFS('Services Ln 10'!$Y$5:$Y$3992,'Services Ln 10'!$A$5:$A$3992,A234,'Services Ln 10'!$B$5:$B$3992,"Speech Services")</f>
        <v>0</v>
      </c>
      <c r="K234" s="103">
        <f>SUMIFS('Services Ln 10'!$Y$5:$Y$3992,'Services Ln 10'!$A$5:$A$3992,A234,'Services Ln 10'!$B$5:$B$3992,"Nurse Services")+SUMIFS('Services Ln 10'!$Y$5:$Y$3992,'Services Ln 10'!$A$5:$A$3992,A234,'Services Ln 10'!$B$5:$B$3992,"Audiology")+SUMIFS('Services Ln 10'!$Y$5:$Y$3992,'Services Ln 10'!$A$5:$A$3992,A234,'Services Ln 10'!$B$5:$B$3992,"Interpreter")+SUMIFS('Services Ln 10'!$Y$5:$Y$3992,'Services Ln 10'!$A$5:$A$3992,A234,'Services Ln 10'!$B$5:$B$3992,"Adaptive P.E.")+SUMIFS('Services Ln 10'!$Y$5:$Y$3992,'Services Ln 10'!$A$5:$A$3992,A234,'Services Ln 10'!$B$5:$B$3992,"Orientation and Mobility")+SUMIFS('Services Ln 10'!$Y$5:$Y$3992,'Services Ln 10'!$A$5:$A$3992,A234,'Services Ln 10'!$B$5:$B$3992,"Psychologist")+ SUMIF('Aides Ln 10'!$A$5:$A$1996,A234,'Aides Ln 10'!$V$5:$V$1996)</f>
        <v>0</v>
      </c>
      <c r="L234" s="12">
        <f>SUMIF('Contract Ed line 9'!$A$5:$A$1994,A234,'Contract Ed line 9'!$J$5:$J$1994)</f>
        <v>0</v>
      </c>
      <c r="M234" s="7">
        <f t="shared" si="3"/>
        <v>0</v>
      </c>
    </row>
    <row r="235" spans="2:13" x14ac:dyDescent="0.25">
      <c r="B235" s="7">
        <f>SUMIF('1 Spec Ed Teacher'!$A$5:$A$2003,A235,'1 Spec Ed Teacher'!$T$5:$T$2003)</f>
        <v>0</v>
      </c>
      <c r="C235" s="9"/>
      <c r="D235" s="7">
        <f>SUMIF(' Operations Ln 6'!$A$2:$A$1999,SSIDs!A235,' Operations Ln 6'!$B$2:$B$1999)</f>
        <v>0</v>
      </c>
      <c r="E235" s="7">
        <f>SUMIF('3 Instructional Supplies '!$A$5:$A$1996,SSIDs!A235,'3 Instructional Supplies '!$F$5:$F$1996)</f>
        <v>0</v>
      </c>
      <c r="F235" s="7">
        <f>SUMIF('4 Instructional Equipment'!$A$5:$A$1995,A235,'4 Instructional Equipment'!$F$5:$F$1995)</f>
        <v>0</v>
      </c>
      <c r="G235" s="12">
        <f>SUMIF('Transportation Ln 10'!$A$5:$A$1995,A235,'Transportation Ln 10'!$J$5:$J$1995)</f>
        <v>0</v>
      </c>
      <c r="H235" s="12">
        <f>SUMIFS('Services Ln 10'!$Y$5:$Y$3992,'Services Ln 10'!$A$5:$A$3992,A235,'Services Ln 10'!$B$5:$B$3992,"Physical Therapy")</f>
        <v>0</v>
      </c>
      <c r="I235" s="12">
        <f>SUMIFS('Services Ln 10'!$Y$5:$Y$3992,'Services Ln 10'!$A$5:$A$3992,A235,'Services Ln 10'!$B$5:$B$3992,"Occupational Therapy")</f>
        <v>0</v>
      </c>
      <c r="J235" s="12">
        <f>SUMIFS('Services Ln 10'!$Y$5:$Y$3992,'Services Ln 10'!$A$5:$A$3992,A235,'Services Ln 10'!$B$5:$B$3992,"Speech Services")</f>
        <v>0</v>
      </c>
      <c r="K235" s="103">
        <f>SUMIFS('Services Ln 10'!$Y$5:$Y$3992,'Services Ln 10'!$A$5:$A$3992,A235,'Services Ln 10'!$B$5:$B$3992,"Nurse Services")+SUMIFS('Services Ln 10'!$Y$5:$Y$3992,'Services Ln 10'!$A$5:$A$3992,A235,'Services Ln 10'!$B$5:$B$3992,"Audiology")+SUMIFS('Services Ln 10'!$Y$5:$Y$3992,'Services Ln 10'!$A$5:$A$3992,A235,'Services Ln 10'!$B$5:$B$3992,"Interpreter")+SUMIFS('Services Ln 10'!$Y$5:$Y$3992,'Services Ln 10'!$A$5:$A$3992,A235,'Services Ln 10'!$B$5:$B$3992,"Adaptive P.E.")+SUMIFS('Services Ln 10'!$Y$5:$Y$3992,'Services Ln 10'!$A$5:$A$3992,A235,'Services Ln 10'!$B$5:$B$3992,"Orientation and Mobility")+SUMIFS('Services Ln 10'!$Y$5:$Y$3992,'Services Ln 10'!$A$5:$A$3992,A235,'Services Ln 10'!$B$5:$B$3992,"Psychologist")+ SUMIF('Aides Ln 10'!$A$5:$A$1996,A235,'Aides Ln 10'!$V$5:$V$1996)</f>
        <v>0</v>
      </c>
      <c r="L235" s="12">
        <f>SUMIF('Contract Ed line 9'!$A$5:$A$1994,A235,'Contract Ed line 9'!$J$5:$J$1994)</f>
        <v>0</v>
      </c>
      <c r="M235" s="7">
        <f t="shared" si="3"/>
        <v>0</v>
      </c>
    </row>
    <row r="236" spans="2:13" x14ac:dyDescent="0.25">
      <c r="B236" s="7">
        <f>SUMIF('1 Spec Ed Teacher'!$A$5:$A$2003,A236,'1 Spec Ed Teacher'!$T$5:$T$2003)</f>
        <v>0</v>
      </c>
      <c r="C236" s="9"/>
      <c r="D236" s="7">
        <f>SUMIF(' Operations Ln 6'!$A$2:$A$1999,SSIDs!A236,' Operations Ln 6'!$B$2:$B$1999)</f>
        <v>0</v>
      </c>
      <c r="E236" s="7">
        <f>SUMIF('3 Instructional Supplies '!$A$5:$A$1996,SSIDs!A236,'3 Instructional Supplies '!$F$5:$F$1996)</f>
        <v>0</v>
      </c>
      <c r="F236" s="7">
        <f>SUMIF('4 Instructional Equipment'!$A$5:$A$1995,A236,'4 Instructional Equipment'!$F$5:$F$1995)</f>
        <v>0</v>
      </c>
      <c r="G236" s="12">
        <f>SUMIF('Transportation Ln 10'!$A$5:$A$1995,A236,'Transportation Ln 10'!$J$5:$J$1995)</f>
        <v>0</v>
      </c>
      <c r="H236" s="12">
        <f>SUMIFS('Services Ln 10'!$Y$5:$Y$3992,'Services Ln 10'!$A$5:$A$3992,A236,'Services Ln 10'!$B$5:$B$3992,"Physical Therapy")</f>
        <v>0</v>
      </c>
      <c r="I236" s="12">
        <f>SUMIFS('Services Ln 10'!$Y$5:$Y$3992,'Services Ln 10'!$A$5:$A$3992,A236,'Services Ln 10'!$B$5:$B$3992,"Occupational Therapy")</f>
        <v>0</v>
      </c>
      <c r="J236" s="12">
        <f>SUMIFS('Services Ln 10'!$Y$5:$Y$3992,'Services Ln 10'!$A$5:$A$3992,A236,'Services Ln 10'!$B$5:$B$3992,"Speech Services")</f>
        <v>0</v>
      </c>
      <c r="K236" s="103">
        <f>SUMIFS('Services Ln 10'!$Y$5:$Y$3992,'Services Ln 10'!$A$5:$A$3992,A236,'Services Ln 10'!$B$5:$B$3992,"Nurse Services")+SUMIFS('Services Ln 10'!$Y$5:$Y$3992,'Services Ln 10'!$A$5:$A$3992,A236,'Services Ln 10'!$B$5:$B$3992,"Audiology")+SUMIFS('Services Ln 10'!$Y$5:$Y$3992,'Services Ln 10'!$A$5:$A$3992,A236,'Services Ln 10'!$B$5:$B$3992,"Interpreter")+SUMIFS('Services Ln 10'!$Y$5:$Y$3992,'Services Ln 10'!$A$5:$A$3992,A236,'Services Ln 10'!$B$5:$B$3992,"Adaptive P.E.")+SUMIFS('Services Ln 10'!$Y$5:$Y$3992,'Services Ln 10'!$A$5:$A$3992,A236,'Services Ln 10'!$B$5:$B$3992,"Orientation and Mobility")+SUMIFS('Services Ln 10'!$Y$5:$Y$3992,'Services Ln 10'!$A$5:$A$3992,A236,'Services Ln 10'!$B$5:$B$3992,"Psychologist")+ SUMIF('Aides Ln 10'!$A$5:$A$1996,A236,'Aides Ln 10'!$V$5:$V$1996)</f>
        <v>0</v>
      </c>
      <c r="L236" s="12">
        <f>SUMIF('Contract Ed line 9'!$A$5:$A$1994,A236,'Contract Ed line 9'!$J$5:$J$1994)</f>
        <v>0</v>
      </c>
      <c r="M236" s="7">
        <f t="shared" si="3"/>
        <v>0</v>
      </c>
    </row>
    <row r="237" spans="2:13" x14ac:dyDescent="0.25">
      <c r="B237" s="7">
        <f>SUMIF('1 Spec Ed Teacher'!$A$5:$A$2003,A237,'1 Spec Ed Teacher'!$T$5:$T$2003)</f>
        <v>0</v>
      </c>
      <c r="C237" s="9"/>
      <c r="D237" s="7">
        <f>SUMIF(' Operations Ln 6'!$A$2:$A$1999,SSIDs!A237,' Operations Ln 6'!$B$2:$B$1999)</f>
        <v>0</v>
      </c>
      <c r="E237" s="7">
        <f>SUMIF('3 Instructional Supplies '!$A$5:$A$1996,SSIDs!A237,'3 Instructional Supplies '!$F$5:$F$1996)</f>
        <v>0</v>
      </c>
      <c r="F237" s="7">
        <f>SUMIF('4 Instructional Equipment'!$A$5:$A$1995,A237,'4 Instructional Equipment'!$F$5:$F$1995)</f>
        <v>0</v>
      </c>
      <c r="G237" s="12">
        <f>SUMIF('Transportation Ln 10'!$A$5:$A$1995,A237,'Transportation Ln 10'!$J$5:$J$1995)</f>
        <v>0</v>
      </c>
      <c r="H237" s="12">
        <f>SUMIFS('Services Ln 10'!$Y$5:$Y$3992,'Services Ln 10'!$A$5:$A$3992,A237,'Services Ln 10'!$B$5:$B$3992,"Physical Therapy")</f>
        <v>0</v>
      </c>
      <c r="I237" s="12">
        <f>SUMIFS('Services Ln 10'!$Y$5:$Y$3992,'Services Ln 10'!$A$5:$A$3992,A237,'Services Ln 10'!$B$5:$B$3992,"Occupational Therapy")</f>
        <v>0</v>
      </c>
      <c r="J237" s="12">
        <f>SUMIFS('Services Ln 10'!$Y$5:$Y$3992,'Services Ln 10'!$A$5:$A$3992,A237,'Services Ln 10'!$B$5:$B$3992,"Speech Services")</f>
        <v>0</v>
      </c>
      <c r="K237" s="103">
        <f>SUMIFS('Services Ln 10'!$Y$5:$Y$3992,'Services Ln 10'!$A$5:$A$3992,A237,'Services Ln 10'!$B$5:$B$3992,"Nurse Services")+SUMIFS('Services Ln 10'!$Y$5:$Y$3992,'Services Ln 10'!$A$5:$A$3992,A237,'Services Ln 10'!$B$5:$B$3992,"Audiology")+SUMIFS('Services Ln 10'!$Y$5:$Y$3992,'Services Ln 10'!$A$5:$A$3992,A237,'Services Ln 10'!$B$5:$B$3992,"Interpreter")+SUMIFS('Services Ln 10'!$Y$5:$Y$3992,'Services Ln 10'!$A$5:$A$3992,A237,'Services Ln 10'!$B$5:$B$3992,"Adaptive P.E.")+SUMIFS('Services Ln 10'!$Y$5:$Y$3992,'Services Ln 10'!$A$5:$A$3992,A237,'Services Ln 10'!$B$5:$B$3992,"Orientation and Mobility")+SUMIFS('Services Ln 10'!$Y$5:$Y$3992,'Services Ln 10'!$A$5:$A$3992,A237,'Services Ln 10'!$B$5:$B$3992,"Psychologist")+ SUMIF('Aides Ln 10'!$A$5:$A$1996,A237,'Aides Ln 10'!$V$5:$V$1996)</f>
        <v>0</v>
      </c>
      <c r="L237" s="12">
        <f>SUMIF('Contract Ed line 9'!$A$5:$A$1994,A237,'Contract Ed line 9'!$J$5:$J$1994)</f>
        <v>0</v>
      </c>
      <c r="M237" s="7">
        <f t="shared" si="3"/>
        <v>0</v>
      </c>
    </row>
    <row r="238" spans="2:13" x14ac:dyDescent="0.25">
      <c r="B238" s="7">
        <f>SUMIF('1 Spec Ed Teacher'!$A$5:$A$2003,A238,'1 Spec Ed Teacher'!$T$5:$T$2003)</f>
        <v>0</v>
      </c>
      <c r="C238" s="9"/>
      <c r="D238" s="7">
        <f>SUMIF(' Operations Ln 6'!$A$2:$A$1999,SSIDs!A238,' Operations Ln 6'!$B$2:$B$1999)</f>
        <v>0</v>
      </c>
      <c r="E238" s="7">
        <f>SUMIF('3 Instructional Supplies '!$A$5:$A$1996,SSIDs!A238,'3 Instructional Supplies '!$F$5:$F$1996)</f>
        <v>0</v>
      </c>
      <c r="F238" s="7">
        <f>SUMIF('4 Instructional Equipment'!$A$5:$A$1995,A238,'4 Instructional Equipment'!$F$5:$F$1995)</f>
        <v>0</v>
      </c>
      <c r="G238" s="12">
        <f>SUMIF('Transportation Ln 10'!$A$5:$A$1995,A238,'Transportation Ln 10'!$J$5:$J$1995)</f>
        <v>0</v>
      </c>
      <c r="H238" s="12">
        <f>SUMIFS('Services Ln 10'!$Y$5:$Y$3992,'Services Ln 10'!$A$5:$A$3992,A238,'Services Ln 10'!$B$5:$B$3992,"Physical Therapy")</f>
        <v>0</v>
      </c>
      <c r="I238" s="12">
        <f>SUMIFS('Services Ln 10'!$Y$5:$Y$3992,'Services Ln 10'!$A$5:$A$3992,A238,'Services Ln 10'!$B$5:$B$3992,"Occupational Therapy")</f>
        <v>0</v>
      </c>
      <c r="J238" s="12">
        <f>SUMIFS('Services Ln 10'!$Y$5:$Y$3992,'Services Ln 10'!$A$5:$A$3992,A238,'Services Ln 10'!$B$5:$B$3992,"Speech Services")</f>
        <v>0</v>
      </c>
      <c r="K238" s="103">
        <f>SUMIFS('Services Ln 10'!$Y$5:$Y$3992,'Services Ln 10'!$A$5:$A$3992,A238,'Services Ln 10'!$B$5:$B$3992,"Nurse Services")+SUMIFS('Services Ln 10'!$Y$5:$Y$3992,'Services Ln 10'!$A$5:$A$3992,A238,'Services Ln 10'!$B$5:$B$3992,"Audiology")+SUMIFS('Services Ln 10'!$Y$5:$Y$3992,'Services Ln 10'!$A$5:$A$3992,A238,'Services Ln 10'!$B$5:$B$3992,"Interpreter")+SUMIFS('Services Ln 10'!$Y$5:$Y$3992,'Services Ln 10'!$A$5:$A$3992,A238,'Services Ln 10'!$B$5:$B$3992,"Adaptive P.E.")+SUMIFS('Services Ln 10'!$Y$5:$Y$3992,'Services Ln 10'!$A$5:$A$3992,A238,'Services Ln 10'!$B$5:$B$3992,"Orientation and Mobility")+SUMIFS('Services Ln 10'!$Y$5:$Y$3992,'Services Ln 10'!$A$5:$A$3992,A238,'Services Ln 10'!$B$5:$B$3992,"Psychologist")+ SUMIF('Aides Ln 10'!$A$5:$A$1996,A238,'Aides Ln 10'!$V$5:$V$1996)</f>
        <v>0</v>
      </c>
      <c r="L238" s="12">
        <f>SUMIF('Contract Ed line 9'!$A$5:$A$1994,A238,'Contract Ed line 9'!$J$5:$J$1994)</f>
        <v>0</v>
      </c>
      <c r="M238" s="7">
        <f t="shared" si="3"/>
        <v>0</v>
      </c>
    </row>
    <row r="239" spans="2:13" x14ac:dyDescent="0.25">
      <c r="B239" s="7">
        <f>SUMIF('1 Spec Ed Teacher'!$A$5:$A$2003,A239,'1 Spec Ed Teacher'!$T$5:$T$2003)</f>
        <v>0</v>
      </c>
      <c r="C239" s="9"/>
      <c r="D239" s="7">
        <f>SUMIF(' Operations Ln 6'!$A$2:$A$1999,SSIDs!A239,' Operations Ln 6'!$B$2:$B$1999)</f>
        <v>0</v>
      </c>
      <c r="E239" s="7">
        <f>SUMIF('3 Instructional Supplies '!$A$5:$A$1996,SSIDs!A239,'3 Instructional Supplies '!$F$5:$F$1996)</f>
        <v>0</v>
      </c>
      <c r="F239" s="7">
        <f>SUMIF('4 Instructional Equipment'!$A$5:$A$1995,A239,'4 Instructional Equipment'!$F$5:$F$1995)</f>
        <v>0</v>
      </c>
      <c r="G239" s="12">
        <f>SUMIF('Transportation Ln 10'!$A$5:$A$1995,A239,'Transportation Ln 10'!$J$5:$J$1995)</f>
        <v>0</v>
      </c>
      <c r="H239" s="12">
        <f>SUMIFS('Services Ln 10'!$Y$5:$Y$3992,'Services Ln 10'!$A$5:$A$3992,A239,'Services Ln 10'!$B$5:$B$3992,"Physical Therapy")</f>
        <v>0</v>
      </c>
      <c r="I239" s="12">
        <f>SUMIFS('Services Ln 10'!$Y$5:$Y$3992,'Services Ln 10'!$A$5:$A$3992,A239,'Services Ln 10'!$B$5:$B$3992,"Occupational Therapy")</f>
        <v>0</v>
      </c>
      <c r="J239" s="12">
        <f>SUMIFS('Services Ln 10'!$Y$5:$Y$3992,'Services Ln 10'!$A$5:$A$3992,A239,'Services Ln 10'!$B$5:$B$3992,"Speech Services")</f>
        <v>0</v>
      </c>
      <c r="K239" s="103">
        <f>SUMIFS('Services Ln 10'!$Y$5:$Y$3992,'Services Ln 10'!$A$5:$A$3992,A239,'Services Ln 10'!$B$5:$B$3992,"Nurse Services")+SUMIFS('Services Ln 10'!$Y$5:$Y$3992,'Services Ln 10'!$A$5:$A$3992,A239,'Services Ln 10'!$B$5:$B$3992,"Audiology")+SUMIFS('Services Ln 10'!$Y$5:$Y$3992,'Services Ln 10'!$A$5:$A$3992,A239,'Services Ln 10'!$B$5:$B$3992,"Interpreter")+SUMIFS('Services Ln 10'!$Y$5:$Y$3992,'Services Ln 10'!$A$5:$A$3992,A239,'Services Ln 10'!$B$5:$B$3992,"Adaptive P.E.")+SUMIFS('Services Ln 10'!$Y$5:$Y$3992,'Services Ln 10'!$A$5:$A$3992,A239,'Services Ln 10'!$B$5:$B$3992,"Orientation and Mobility")+SUMIFS('Services Ln 10'!$Y$5:$Y$3992,'Services Ln 10'!$A$5:$A$3992,A239,'Services Ln 10'!$B$5:$B$3992,"Psychologist")+ SUMIF('Aides Ln 10'!$A$5:$A$1996,A239,'Aides Ln 10'!$V$5:$V$1996)</f>
        <v>0</v>
      </c>
      <c r="L239" s="12">
        <f>SUMIF('Contract Ed line 9'!$A$5:$A$1994,A239,'Contract Ed line 9'!$J$5:$J$1994)</f>
        <v>0</v>
      </c>
      <c r="M239" s="7">
        <f t="shared" si="3"/>
        <v>0</v>
      </c>
    </row>
    <row r="240" spans="2:13" x14ac:dyDescent="0.25">
      <c r="B240" s="7">
        <f>SUMIF('1 Spec Ed Teacher'!$A$5:$A$2003,A240,'1 Spec Ed Teacher'!$T$5:$T$2003)</f>
        <v>0</v>
      </c>
      <c r="C240" s="9"/>
      <c r="D240" s="7">
        <f>SUMIF(' Operations Ln 6'!$A$2:$A$1999,SSIDs!A240,' Operations Ln 6'!$B$2:$B$1999)</f>
        <v>0</v>
      </c>
      <c r="E240" s="7">
        <f>SUMIF('3 Instructional Supplies '!$A$5:$A$1996,SSIDs!A240,'3 Instructional Supplies '!$F$5:$F$1996)</f>
        <v>0</v>
      </c>
      <c r="F240" s="7">
        <f>SUMIF('4 Instructional Equipment'!$A$5:$A$1995,A240,'4 Instructional Equipment'!$F$5:$F$1995)</f>
        <v>0</v>
      </c>
      <c r="G240" s="12">
        <f>SUMIF('Transportation Ln 10'!$A$5:$A$1995,A240,'Transportation Ln 10'!$J$5:$J$1995)</f>
        <v>0</v>
      </c>
      <c r="H240" s="12">
        <f>SUMIFS('Services Ln 10'!$Y$5:$Y$3992,'Services Ln 10'!$A$5:$A$3992,A240,'Services Ln 10'!$B$5:$B$3992,"Physical Therapy")</f>
        <v>0</v>
      </c>
      <c r="I240" s="12">
        <f>SUMIFS('Services Ln 10'!$Y$5:$Y$3992,'Services Ln 10'!$A$5:$A$3992,A240,'Services Ln 10'!$B$5:$B$3992,"Occupational Therapy")</f>
        <v>0</v>
      </c>
      <c r="J240" s="12">
        <f>SUMIFS('Services Ln 10'!$Y$5:$Y$3992,'Services Ln 10'!$A$5:$A$3992,A240,'Services Ln 10'!$B$5:$B$3992,"Speech Services")</f>
        <v>0</v>
      </c>
      <c r="K240" s="103">
        <f>SUMIFS('Services Ln 10'!$Y$5:$Y$3992,'Services Ln 10'!$A$5:$A$3992,A240,'Services Ln 10'!$B$5:$B$3992,"Nurse Services")+SUMIFS('Services Ln 10'!$Y$5:$Y$3992,'Services Ln 10'!$A$5:$A$3992,A240,'Services Ln 10'!$B$5:$B$3992,"Audiology")+SUMIFS('Services Ln 10'!$Y$5:$Y$3992,'Services Ln 10'!$A$5:$A$3992,A240,'Services Ln 10'!$B$5:$B$3992,"Interpreter")+SUMIFS('Services Ln 10'!$Y$5:$Y$3992,'Services Ln 10'!$A$5:$A$3992,A240,'Services Ln 10'!$B$5:$B$3992,"Adaptive P.E.")+SUMIFS('Services Ln 10'!$Y$5:$Y$3992,'Services Ln 10'!$A$5:$A$3992,A240,'Services Ln 10'!$B$5:$B$3992,"Orientation and Mobility")+SUMIFS('Services Ln 10'!$Y$5:$Y$3992,'Services Ln 10'!$A$5:$A$3992,A240,'Services Ln 10'!$B$5:$B$3992,"Psychologist")+ SUMIF('Aides Ln 10'!$A$5:$A$1996,A240,'Aides Ln 10'!$V$5:$V$1996)</f>
        <v>0</v>
      </c>
      <c r="L240" s="12">
        <f>SUMIF('Contract Ed line 9'!$A$5:$A$1994,A240,'Contract Ed line 9'!$J$5:$J$1994)</f>
        <v>0</v>
      </c>
      <c r="M240" s="7">
        <f t="shared" si="3"/>
        <v>0</v>
      </c>
    </row>
    <row r="241" spans="2:13" x14ac:dyDescent="0.25">
      <c r="B241" s="7">
        <f>SUMIF('1 Spec Ed Teacher'!$A$5:$A$2003,A241,'1 Spec Ed Teacher'!$T$5:$T$2003)</f>
        <v>0</v>
      </c>
      <c r="C241" s="9"/>
      <c r="D241" s="7">
        <f>SUMIF(' Operations Ln 6'!$A$2:$A$1999,SSIDs!A241,' Operations Ln 6'!$B$2:$B$1999)</f>
        <v>0</v>
      </c>
      <c r="E241" s="7">
        <f>SUMIF('3 Instructional Supplies '!$A$5:$A$1996,SSIDs!A241,'3 Instructional Supplies '!$F$5:$F$1996)</f>
        <v>0</v>
      </c>
      <c r="F241" s="7">
        <f>SUMIF('4 Instructional Equipment'!$A$5:$A$1995,A241,'4 Instructional Equipment'!$F$5:$F$1995)</f>
        <v>0</v>
      </c>
      <c r="G241" s="12">
        <f>SUMIF('Transportation Ln 10'!$A$5:$A$1995,A241,'Transportation Ln 10'!$J$5:$J$1995)</f>
        <v>0</v>
      </c>
      <c r="H241" s="12">
        <f>SUMIFS('Services Ln 10'!$Y$5:$Y$3992,'Services Ln 10'!$A$5:$A$3992,A241,'Services Ln 10'!$B$5:$B$3992,"Physical Therapy")</f>
        <v>0</v>
      </c>
      <c r="I241" s="12">
        <f>SUMIFS('Services Ln 10'!$Y$5:$Y$3992,'Services Ln 10'!$A$5:$A$3992,A241,'Services Ln 10'!$B$5:$B$3992,"Occupational Therapy")</f>
        <v>0</v>
      </c>
      <c r="J241" s="12">
        <f>SUMIFS('Services Ln 10'!$Y$5:$Y$3992,'Services Ln 10'!$A$5:$A$3992,A241,'Services Ln 10'!$B$5:$B$3992,"Speech Services")</f>
        <v>0</v>
      </c>
      <c r="K241" s="103">
        <f>SUMIFS('Services Ln 10'!$Y$5:$Y$3992,'Services Ln 10'!$A$5:$A$3992,A241,'Services Ln 10'!$B$5:$B$3992,"Nurse Services")+SUMIFS('Services Ln 10'!$Y$5:$Y$3992,'Services Ln 10'!$A$5:$A$3992,A241,'Services Ln 10'!$B$5:$B$3992,"Audiology")+SUMIFS('Services Ln 10'!$Y$5:$Y$3992,'Services Ln 10'!$A$5:$A$3992,A241,'Services Ln 10'!$B$5:$B$3992,"Interpreter")+SUMIFS('Services Ln 10'!$Y$5:$Y$3992,'Services Ln 10'!$A$5:$A$3992,A241,'Services Ln 10'!$B$5:$B$3992,"Adaptive P.E.")+SUMIFS('Services Ln 10'!$Y$5:$Y$3992,'Services Ln 10'!$A$5:$A$3992,A241,'Services Ln 10'!$B$5:$B$3992,"Orientation and Mobility")+SUMIFS('Services Ln 10'!$Y$5:$Y$3992,'Services Ln 10'!$A$5:$A$3992,A241,'Services Ln 10'!$B$5:$B$3992,"Psychologist")+ SUMIF('Aides Ln 10'!$A$5:$A$1996,A241,'Aides Ln 10'!$V$5:$V$1996)</f>
        <v>0</v>
      </c>
      <c r="L241" s="12">
        <f>SUMIF('Contract Ed line 9'!$A$5:$A$1994,A241,'Contract Ed line 9'!$J$5:$J$1994)</f>
        <v>0</v>
      </c>
      <c r="M241" s="7">
        <f t="shared" si="3"/>
        <v>0</v>
      </c>
    </row>
    <row r="242" spans="2:13" x14ac:dyDescent="0.25">
      <c r="B242" s="7">
        <f>SUMIF('1 Spec Ed Teacher'!$A$5:$A$2003,A242,'1 Spec Ed Teacher'!$T$5:$T$2003)</f>
        <v>0</v>
      </c>
      <c r="C242" s="9"/>
      <c r="D242" s="7">
        <f>SUMIF(' Operations Ln 6'!$A$2:$A$1999,SSIDs!A242,' Operations Ln 6'!$B$2:$B$1999)</f>
        <v>0</v>
      </c>
      <c r="E242" s="7">
        <f>SUMIF('3 Instructional Supplies '!$A$5:$A$1996,SSIDs!A242,'3 Instructional Supplies '!$F$5:$F$1996)</f>
        <v>0</v>
      </c>
      <c r="F242" s="7">
        <f>SUMIF('4 Instructional Equipment'!$A$5:$A$1995,A242,'4 Instructional Equipment'!$F$5:$F$1995)</f>
        <v>0</v>
      </c>
      <c r="G242" s="12">
        <f>SUMIF('Transportation Ln 10'!$A$5:$A$1995,A242,'Transportation Ln 10'!$J$5:$J$1995)</f>
        <v>0</v>
      </c>
      <c r="H242" s="12">
        <f>SUMIFS('Services Ln 10'!$Y$5:$Y$3992,'Services Ln 10'!$A$5:$A$3992,A242,'Services Ln 10'!$B$5:$B$3992,"Physical Therapy")</f>
        <v>0</v>
      </c>
      <c r="I242" s="12">
        <f>SUMIFS('Services Ln 10'!$Y$5:$Y$3992,'Services Ln 10'!$A$5:$A$3992,A242,'Services Ln 10'!$B$5:$B$3992,"Occupational Therapy")</f>
        <v>0</v>
      </c>
      <c r="J242" s="12">
        <f>SUMIFS('Services Ln 10'!$Y$5:$Y$3992,'Services Ln 10'!$A$5:$A$3992,A242,'Services Ln 10'!$B$5:$B$3992,"Speech Services")</f>
        <v>0</v>
      </c>
      <c r="K242" s="103">
        <f>SUMIFS('Services Ln 10'!$Y$5:$Y$3992,'Services Ln 10'!$A$5:$A$3992,A242,'Services Ln 10'!$B$5:$B$3992,"Nurse Services")+SUMIFS('Services Ln 10'!$Y$5:$Y$3992,'Services Ln 10'!$A$5:$A$3992,A242,'Services Ln 10'!$B$5:$B$3992,"Audiology")+SUMIFS('Services Ln 10'!$Y$5:$Y$3992,'Services Ln 10'!$A$5:$A$3992,A242,'Services Ln 10'!$B$5:$B$3992,"Interpreter")+SUMIFS('Services Ln 10'!$Y$5:$Y$3992,'Services Ln 10'!$A$5:$A$3992,A242,'Services Ln 10'!$B$5:$B$3992,"Adaptive P.E.")+SUMIFS('Services Ln 10'!$Y$5:$Y$3992,'Services Ln 10'!$A$5:$A$3992,A242,'Services Ln 10'!$B$5:$B$3992,"Orientation and Mobility")+SUMIFS('Services Ln 10'!$Y$5:$Y$3992,'Services Ln 10'!$A$5:$A$3992,A242,'Services Ln 10'!$B$5:$B$3992,"Psychologist")+ SUMIF('Aides Ln 10'!$A$5:$A$1996,A242,'Aides Ln 10'!$V$5:$V$1996)</f>
        <v>0</v>
      </c>
      <c r="L242" s="12">
        <f>SUMIF('Contract Ed line 9'!$A$5:$A$1994,A242,'Contract Ed line 9'!$J$5:$J$1994)</f>
        <v>0</v>
      </c>
      <c r="M242" s="7">
        <f t="shared" si="3"/>
        <v>0</v>
      </c>
    </row>
    <row r="243" spans="2:13" x14ac:dyDescent="0.25">
      <c r="B243" s="7">
        <f>SUMIF('1 Spec Ed Teacher'!$A$5:$A$2003,A243,'1 Spec Ed Teacher'!$T$5:$T$2003)</f>
        <v>0</v>
      </c>
      <c r="C243" s="9"/>
      <c r="D243" s="7">
        <f>SUMIF(' Operations Ln 6'!$A$2:$A$1999,SSIDs!A243,' Operations Ln 6'!$B$2:$B$1999)</f>
        <v>0</v>
      </c>
      <c r="E243" s="7">
        <f>SUMIF('3 Instructional Supplies '!$A$5:$A$1996,SSIDs!A243,'3 Instructional Supplies '!$F$5:$F$1996)</f>
        <v>0</v>
      </c>
      <c r="F243" s="7">
        <f>SUMIF('4 Instructional Equipment'!$A$5:$A$1995,A243,'4 Instructional Equipment'!$F$5:$F$1995)</f>
        <v>0</v>
      </c>
      <c r="G243" s="12">
        <f>SUMIF('Transportation Ln 10'!$A$5:$A$1995,A243,'Transportation Ln 10'!$J$5:$J$1995)</f>
        <v>0</v>
      </c>
      <c r="H243" s="12">
        <f>SUMIFS('Services Ln 10'!$Y$5:$Y$3992,'Services Ln 10'!$A$5:$A$3992,A243,'Services Ln 10'!$B$5:$B$3992,"Physical Therapy")</f>
        <v>0</v>
      </c>
      <c r="I243" s="12">
        <f>SUMIFS('Services Ln 10'!$Y$5:$Y$3992,'Services Ln 10'!$A$5:$A$3992,A243,'Services Ln 10'!$B$5:$B$3992,"Occupational Therapy")</f>
        <v>0</v>
      </c>
      <c r="J243" s="12">
        <f>SUMIFS('Services Ln 10'!$Y$5:$Y$3992,'Services Ln 10'!$A$5:$A$3992,A243,'Services Ln 10'!$B$5:$B$3992,"Speech Services")</f>
        <v>0</v>
      </c>
      <c r="K243" s="103">
        <f>SUMIFS('Services Ln 10'!$Y$5:$Y$3992,'Services Ln 10'!$A$5:$A$3992,A243,'Services Ln 10'!$B$5:$B$3992,"Nurse Services")+SUMIFS('Services Ln 10'!$Y$5:$Y$3992,'Services Ln 10'!$A$5:$A$3992,A243,'Services Ln 10'!$B$5:$B$3992,"Audiology")+SUMIFS('Services Ln 10'!$Y$5:$Y$3992,'Services Ln 10'!$A$5:$A$3992,A243,'Services Ln 10'!$B$5:$B$3992,"Interpreter")+SUMIFS('Services Ln 10'!$Y$5:$Y$3992,'Services Ln 10'!$A$5:$A$3992,A243,'Services Ln 10'!$B$5:$B$3992,"Adaptive P.E.")+SUMIFS('Services Ln 10'!$Y$5:$Y$3992,'Services Ln 10'!$A$5:$A$3992,A243,'Services Ln 10'!$B$5:$B$3992,"Orientation and Mobility")+SUMIFS('Services Ln 10'!$Y$5:$Y$3992,'Services Ln 10'!$A$5:$A$3992,A243,'Services Ln 10'!$B$5:$B$3992,"Psychologist")+ SUMIF('Aides Ln 10'!$A$5:$A$1996,A243,'Aides Ln 10'!$V$5:$V$1996)</f>
        <v>0</v>
      </c>
      <c r="L243" s="12">
        <f>SUMIF('Contract Ed line 9'!$A$5:$A$1994,A243,'Contract Ed line 9'!$J$5:$J$1994)</f>
        <v>0</v>
      </c>
      <c r="M243" s="7">
        <f t="shared" si="3"/>
        <v>0</v>
      </c>
    </row>
    <row r="244" spans="2:13" x14ac:dyDescent="0.25">
      <c r="B244" s="7">
        <f>SUMIF('1 Spec Ed Teacher'!$A$5:$A$2003,A244,'1 Spec Ed Teacher'!$T$5:$T$2003)</f>
        <v>0</v>
      </c>
      <c r="C244" s="9"/>
      <c r="D244" s="7">
        <f>SUMIF(' Operations Ln 6'!$A$2:$A$1999,SSIDs!A244,' Operations Ln 6'!$B$2:$B$1999)</f>
        <v>0</v>
      </c>
      <c r="E244" s="7">
        <f>SUMIF('3 Instructional Supplies '!$A$5:$A$1996,SSIDs!A244,'3 Instructional Supplies '!$F$5:$F$1996)</f>
        <v>0</v>
      </c>
      <c r="F244" s="7">
        <f>SUMIF('4 Instructional Equipment'!$A$5:$A$1995,A244,'4 Instructional Equipment'!$F$5:$F$1995)</f>
        <v>0</v>
      </c>
      <c r="G244" s="12">
        <f>SUMIF('Transportation Ln 10'!$A$5:$A$1995,A244,'Transportation Ln 10'!$J$5:$J$1995)</f>
        <v>0</v>
      </c>
      <c r="H244" s="12">
        <f>SUMIFS('Services Ln 10'!$Y$5:$Y$3992,'Services Ln 10'!$A$5:$A$3992,A244,'Services Ln 10'!$B$5:$B$3992,"Physical Therapy")</f>
        <v>0</v>
      </c>
      <c r="I244" s="12">
        <f>SUMIFS('Services Ln 10'!$Y$5:$Y$3992,'Services Ln 10'!$A$5:$A$3992,A244,'Services Ln 10'!$B$5:$B$3992,"Occupational Therapy")</f>
        <v>0</v>
      </c>
      <c r="J244" s="12">
        <f>SUMIFS('Services Ln 10'!$Y$5:$Y$3992,'Services Ln 10'!$A$5:$A$3992,A244,'Services Ln 10'!$B$5:$B$3992,"Speech Services")</f>
        <v>0</v>
      </c>
      <c r="K244" s="103">
        <f>SUMIFS('Services Ln 10'!$Y$5:$Y$3992,'Services Ln 10'!$A$5:$A$3992,A244,'Services Ln 10'!$B$5:$B$3992,"Nurse Services")+SUMIFS('Services Ln 10'!$Y$5:$Y$3992,'Services Ln 10'!$A$5:$A$3992,A244,'Services Ln 10'!$B$5:$B$3992,"Audiology")+SUMIFS('Services Ln 10'!$Y$5:$Y$3992,'Services Ln 10'!$A$5:$A$3992,A244,'Services Ln 10'!$B$5:$B$3992,"Interpreter")+SUMIFS('Services Ln 10'!$Y$5:$Y$3992,'Services Ln 10'!$A$5:$A$3992,A244,'Services Ln 10'!$B$5:$B$3992,"Adaptive P.E.")+SUMIFS('Services Ln 10'!$Y$5:$Y$3992,'Services Ln 10'!$A$5:$A$3992,A244,'Services Ln 10'!$B$5:$B$3992,"Orientation and Mobility")+SUMIFS('Services Ln 10'!$Y$5:$Y$3992,'Services Ln 10'!$A$5:$A$3992,A244,'Services Ln 10'!$B$5:$B$3992,"Psychologist")+ SUMIF('Aides Ln 10'!$A$5:$A$1996,A244,'Aides Ln 10'!$V$5:$V$1996)</f>
        <v>0</v>
      </c>
      <c r="L244" s="12">
        <f>SUMIF('Contract Ed line 9'!$A$5:$A$1994,A244,'Contract Ed line 9'!$J$5:$J$1994)</f>
        <v>0</v>
      </c>
      <c r="M244" s="7">
        <f t="shared" si="3"/>
        <v>0</v>
      </c>
    </row>
    <row r="245" spans="2:13" x14ac:dyDescent="0.25">
      <c r="B245" s="7">
        <f>SUMIF('1 Spec Ed Teacher'!$A$5:$A$2003,A245,'1 Spec Ed Teacher'!$T$5:$T$2003)</f>
        <v>0</v>
      </c>
      <c r="C245" s="9"/>
      <c r="D245" s="7">
        <f>SUMIF(' Operations Ln 6'!$A$2:$A$1999,SSIDs!A245,' Operations Ln 6'!$B$2:$B$1999)</f>
        <v>0</v>
      </c>
      <c r="E245" s="7">
        <f>SUMIF('3 Instructional Supplies '!$A$5:$A$1996,SSIDs!A245,'3 Instructional Supplies '!$F$5:$F$1996)</f>
        <v>0</v>
      </c>
      <c r="F245" s="7">
        <f>SUMIF('4 Instructional Equipment'!$A$5:$A$1995,A245,'4 Instructional Equipment'!$F$5:$F$1995)</f>
        <v>0</v>
      </c>
      <c r="G245" s="12">
        <f>SUMIF('Transportation Ln 10'!$A$5:$A$1995,A245,'Transportation Ln 10'!$J$5:$J$1995)</f>
        <v>0</v>
      </c>
      <c r="H245" s="12">
        <f>SUMIFS('Services Ln 10'!$Y$5:$Y$3992,'Services Ln 10'!$A$5:$A$3992,A245,'Services Ln 10'!$B$5:$B$3992,"Physical Therapy")</f>
        <v>0</v>
      </c>
      <c r="I245" s="12">
        <f>SUMIFS('Services Ln 10'!$Y$5:$Y$3992,'Services Ln 10'!$A$5:$A$3992,A245,'Services Ln 10'!$B$5:$B$3992,"Occupational Therapy")</f>
        <v>0</v>
      </c>
      <c r="J245" s="12">
        <f>SUMIFS('Services Ln 10'!$Y$5:$Y$3992,'Services Ln 10'!$A$5:$A$3992,A245,'Services Ln 10'!$B$5:$B$3992,"Speech Services")</f>
        <v>0</v>
      </c>
      <c r="K245" s="103">
        <f>SUMIFS('Services Ln 10'!$Y$5:$Y$3992,'Services Ln 10'!$A$5:$A$3992,A245,'Services Ln 10'!$B$5:$B$3992,"Nurse Services")+SUMIFS('Services Ln 10'!$Y$5:$Y$3992,'Services Ln 10'!$A$5:$A$3992,A245,'Services Ln 10'!$B$5:$B$3992,"Audiology")+SUMIFS('Services Ln 10'!$Y$5:$Y$3992,'Services Ln 10'!$A$5:$A$3992,A245,'Services Ln 10'!$B$5:$B$3992,"Interpreter")+SUMIFS('Services Ln 10'!$Y$5:$Y$3992,'Services Ln 10'!$A$5:$A$3992,A245,'Services Ln 10'!$B$5:$B$3992,"Adaptive P.E.")+SUMIFS('Services Ln 10'!$Y$5:$Y$3992,'Services Ln 10'!$A$5:$A$3992,A245,'Services Ln 10'!$B$5:$B$3992,"Orientation and Mobility")+SUMIFS('Services Ln 10'!$Y$5:$Y$3992,'Services Ln 10'!$A$5:$A$3992,A245,'Services Ln 10'!$B$5:$B$3992,"Psychologist")+ SUMIF('Aides Ln 10'!$A$5:$A$1996,A245,'Aides Ln 10'!$V$5:$V$1996)</f>
        <v>0</v>
      </c>
      <c r="L245" s="12">
        <f>SUMIF('Contract Ed line 9'!$A$5:$A$1994,A245,'Contract Ed line 9'!$J$5:$J$1994)</f>
        <v>0</v>
      </c>
      <c r="M245" s="7">
        <f t="shared" si="3"/>
        <v>0</v>
      </c>
    </row>
    <row r="246" spans="2:13" x14ac:dyDescent="0.25">
      <c r="B246" s="7">
        <f>SUMIF('1 Spec Ed Teacher'!$A$5:$A$2003,A246,'1 Spec Ed Teacher'!$T$5:$T$2003)</f>
        <v>0</v>
      </c>
      <c r="C246" s="9"/>
      <c r="D246" s="7">
        <f>SUMIF(' Operations Ln 6'!$A$2:$A$1999,SSIDs!A246,' Operations Ln 6'!$B$2:$B$1999)</f>
        <v>0</v>
      </c>
      <c r="E246" s="7">
        <f>SUMIF('3 Instructional Supplies '!$A$5:$A$1996,SSIDs!A246,'3 Instructional Supplies '!$F$5:$F$1996)</f>
        <v>0</v>
      </c>
      <c r="F246" s="7">
        <f>SUMIF('4 Instructional Equipment'!$A$5:$A$1995,A246,'4 Instructional Equipment'!$F$5:$F$1995)</f>
        <v>0</v>
      </c>
      <c r="G246" s="12">
        <f>SUMIF('Transportation Ln 10'!$A$5:$A$1995,A246,'Transportation Ln 10'!$J$5:$J$1995)</f>
        <v>0</v>
      </c>
      <c r="H246" s="12">
        <f>SUMIFS('Services Ln 10'!$Y$5:$Y$3992,'Services Ln 10'!$A$5:$A$3992,A246,'Services Ln 10'!$B$5:$B$3992,"Physical Therapy")</f>
        <v>0</v>
      </c>
      <c r="I246" s="12">
        <f>SUMIFS('Services Ln 10'!$Y$5:$Y$3992,'Services Ln 10'!$A$5:$A$3992,A246,'Services Ln 10'!$B$5:$B$3992,"Occupational Therapy")</f>
        <v>0</v>
      </c>
      <c r="J246" s="12">
        <f>SUMIFS('Services Ln 10'!$Y$5:$Y$3992,'Services Ln 10'!$A$5:$A$3992,A246,'Services Ln 10'!$B$5:$B$3992,"Speech Services")</f>
        <v>0</v>
      </c>
      <c r="K246" s="103">
        <f>SUMIFS('Services Ln 10'!$Y$5:$Y$3992,'Services Ln 10'!$A$5:$A$3992,A246,'Services Ln 10'!$B$5:$B$3992,"Nurse Services")+SUMIFS('Services Ln 10'!$Y$5:$Y$3992,'Services Ln 10'!$A$5:$A$3992,A246,'Services Ln 10'!$B$5:$B$3992,"Audiology")+SUMIFS('Services Ln 10'!$Y$5:$Y$3992,'Services Ln 10'!$A$5:$A$3992,A246,'Services Ln 10'!$B$5:$B$3992,"Interpreter")+SUMIFS('Services Ln 10'!$Y$5:$Y$3992,'Services Ln 10'!$A$5:$A$3992,A246,'Services Ln 10'!$B$5:$B$3992,"Adaptive P.E.")+SUMIFS('Services Ln 10'!$Y$5:$Y$3992,'Services Ln 10'!$A$5:$A$3992,A246,'Services Ln 10'!$B$5:$B$3992,"Orientation and Mobility")+SUMIFS('Services Ln 10'!$Y$5:$Y$3992,'Services Ln 10'!$A$5:$A$3992,A246,'Services Ln 10'!$B$5:$B$3992,"Psychologist")+ SUMIF('Aides Ln 10'!$A$5:$A$1996,A246,'Aides Ln 10'!$V$5:$V$1996)</f>
        <v>0</v>
      </c>
      <c r="L246" s="12">
        <f>SUMIF('Contract Ed line 9'!$A$5:$A$1994,A246,'Contract Ed line 9'!$J$5:$J$1994)</f>
        <v>0</v>
      </c>
      <c r="M246" s="7">
        <f t="shared" si="3"/>
        <v>0</v>
      </c>
    </row>
    <row r="247" spans="2:13" x14ac:dyDescent="0.25">
      <c r="B247" s="7">
        <f>SUMIF('1 Spec Ed Teacher'!$A$5:$A$2003,A247,'1 Spec Ed Teacher'!$T$5:$T$2003)</f>
        <v>0</v>
      </c>
      <c r="C247" s="9"/>
      <c r="D247" s="7">
        <f>SUMIF(' Operations Ln 6'!$A$2:$A$1999,SSIDs!A247,' Operations Ln 6'!$B$2:$B$1999)</f>
        <v>0</v>
      </c>
      <c r="E247" s="7">
        <f>SUMIF('3 Instructional Supplies '!$A$5:$A$1996,SSIDs!A247,'3 Instructional Supplies '!$F$5:$F$1996)</f>
        <v>0</v>
      </c>
      <c r="F247" s="7">
        <f>SUMIF('4 Instructional Equipment'!$A$5:$A$1995,A247,'4 Instructional Equipment'!$F$5:$F$1995)</f>
        <v>0</v>
      </c>
      <c r="G247" s="12">
        <f>SUMIF('Transportation Ln 10'!$A$5:$A$1995,A247,'Transportation Ln 10'!$J$5:$J$1995)</f>
        <v>0</v>
      </c>
      <c r="H247" s="12">
        <f>SUMIFS('Services Ln 10'!$Y$5:$Y$3992,'Services Ln 10'!$A$5:$A$3992,A247,'Services Ln 10'!$B$5:$B$3992,"Physical Therapy")</f>
        <v>0</v>
      </c>
      <c r="I247" s="12">
        <f>SUMIFS('Services Ln 10'!$Y$5:$Y$3992,'Services Ln 10'!$A$5:$A$3992,A247,'Services Ln 10'!$B$5:$B$3992,"Occupational Therapy")</f>
        <v>0</v>
      </c>
      <c r="J247" s="12">
        <f>SUMIFS('Services Ln 10'!$Y$5:$Y$3992,'Services Ln 10'!$A$5:$A$3992,A247,'Services Ln 10'!$B$5:$B$3992,"Speech Services")</f>
        <v>0</v>
      </c>
      <c r="K247" s="103">
        <f>SUMIFS('Services Ln 10'!$Y$5:$Y$3992,'Services Ln 10'!$A$5:$A$3992,A247,'Services Ln 10'!$B$5:$B$3992,"Nurse Services")+SUMIFS('Services Ln 10'!$Y$5:$Y$3992,'Services Ln 10'!$A$5:$A$3992,A247,'Services Ln 10'!$B$5:$B$3992,"Audiology")+SUMIFS('Services Ln 10'!$Y$5:$Y$3992,'Services Ln 10'!$A$5:$A$3992,A247,'Services Ln 10'!$B$5:$B$3992,"Interpreter")+SUMIFS('Services Ln 10'!$Y$5:$Y$3992,'Services Ln 10'!$A$5:$A$3992,A247,'Services Ln 10'!$B$5:$B$3992,"Adaptive P.E.")+SUMIFS('Services Ln 10'!$Y$5:$Y$3992,'Services Ln 10'!$A$5:$A$3992,A247,'Services Ln 10'!$B$5:$B$3992,"Orientation and Mobility")+SUMIFS('Services Ln 10'!$Y$5:$Y$3992,'Services Ln 10'!$A$5:$A$3992,A247,'Services Ln 10'!$B$5:$B$3992,"Psychologist")+ SUMIF('Aides Ln 10'!$A$5:$A$1996,A247,'Aides Ln 10'!$V$5:$V$1996)</f>
        <v>0</v>
      </c>
      <c r="L247" s="12">
        <f>SUMIF('Contract Ed line 9'!$A$5:$A$1994,A247,'Contract Ed line 9'!$J$5:$J$1994)</f>
        <v>0</v>
      </c>
      <c r="M247" s="7">
        <f t="shared" si="3"/>
        <v>0</v>
      </c>
    </row>
    <row r="248" spans="2:13" x14ac:dyDescent="0.25">
      <c r="B248" s="7">
        <f>SUMIF('1 Spec Ed Teacher'!$A$5:$A$2003,A248,'1 Spec Ed Teacher'!$T$5:$T$2003)</f>
        <v>0</v>
      </c>
      <c r="C248" s="9"/>
      <c r="D248" s="7">
        <f>SUMIF(' Operations Ln 6'!$A$2:$A$1999,SSIDs!A248,' Operations Ln 6'!$B$2:$B$1999)</f>
        <v>0</v>
      </c>
      <c r="E248" s="7">
        <f>SUMIF('3 Instructional Supplies '!$A$5:$A$1996,SSIDs!A248,'3 Instructional Supplies '!$F$5:$F$1996)</f>
        <v>0</v>
      </c>
      <c r="F248" s="7">
        <f>SUMIF('4 Instructional Equipment'!$A$5:$A$1995,A248,'4 Instructional Equipment'!$F$5:$F$1995)</f>
        <v>0</v>
      </c>
      <c r="G248" s="12">
        <f>SUMIF('Transportation Ln 10'!$A$5:$A$1995,A248,'Transportation Ln 10'!$J$5:$J$1995)</f>
        <v>0</v>
      </c>
      <c r="H248" s="12">
        <f>SUMIFS('Services Ln 10'!$Y$5:$Y$3992,'Services Ln 10'!$A$5:$A$3992,A248,'Services Ln 10'!$B$5:$B$3992,"Physical Therapy")</f>
        <v>0</v>
      </c>
      <c r="I248" s="12">
        <f>SUMIFS('Services Ln 10'!$Y$5:$Y$3992,'Services Ln 10'!$A$5:$A$3992,A248,'Services Ln 10'!$B$5:$B$3992,"Occupational Therapy")</f>
        <v>0</v>
      </c>
      <c r="J248" s="12">
        <f>SUMIFS('Services Ln 10'!$Y$5:$Y$3992,'Services Ln 10'!$A$5:$A$3992,A248,'Services Ln 10'!$B$5:$B$3992,"Speech Services")</f>
        <v>0</v>
      </c>
      <c r="K248" s="103">
        <f>SUMIFS('Services Ln 10'!$Y$5:$Y$3992,'Services Ln 10'!$A$5:$A$3992,A248,'Services Ln 10'!$B$5:$B$3992,"Nurse Services")+SUMIFS('Services Ln 10'!$Y$5:$Y$3992,'Services Ln 10'!$A$5:$A$3992,A248,'Services Ln 10'!$B$5:$B$3992,"Audiology")+SUMIFS('Services Ln 10'!$Y$5:$Y$3992,'Services Ln 10'!$A$5:$A$3992,A248,'Services Ln 10'!$B$5:$B$3992,"Interpreter")+SUMIFS('Services Ln 10'!$Y$5:$Y$3992,'Services Ln 10'!$A$5:$A$3992,A248,'Services Ln 10'!$B$5:$B$3992,"Adaptive P.E.")+SUMIFS('Services Ln 10'!$Y$5:$Y$3992,'Services Ln 10'!$A$5:$A$3992,A248,'Services Ln 10'!$B$5:$B$3992,"Orientation and Mobility")+SUMIFS('Services Ln 10'!$Y$5:$Y$3992,'Services Ln 10'!$A$5:$A$3992,A248,'Services Ln 10'!$B$5:$B$3992,"Psychologist")+ SUMIF('Aides Ln 10'!$A$5:$A$1996,A248,'Aides Ln 10'!$V$5:$V$1996)</f>
        <v>0</v>
      </c>
      <c r="L248" s="12">
        <f>SUMIF('Contract Ed line 9'!$A$5:$A$1994,A248,'Contract Ed line 9'!$J$5:$J$1994)</f>
        <v>0</v>
      </c>
      <c r="M248" s="7">
        <f t="shared" si="3"/>
        <v>0</v>
      </c>
    </row>
    <row r="249" spans="2:13" x14ac:dyDescent="0.25">
      <c r="B249" s="7">
        <f>SUMIF('1 Spec Ed Teacher'!$A$5:$A$2003,A249,'1 Spec Ed Teacher'!$T$5:$T$2003)</f>
        <v>0</v>
      </c>
      <c r="C249" s="9"/>
      <c r="D249" s="7">
        <f>SUMIF(' Operations Ln 6'!$A$2:$A$1999,SSIDs!A249,' Operations Ln 6'!$B$2:$B$1999)</f>
        <v>0</v>
      </c>
      <c r="E249" s="7">
        <f>SUMIF('3 Instructional Supplies '!$A$5:$A$1996,SSIDs!A249,'3 Instructional Supplies '!$F$5:$F$1996)</f>
        <v>0</v>
      </c>
      <c r="F249" s="7">
        <f>SUMIF('4 Instructional Equipment'!$A$5:$A$1995,A249,'4 Instructional Equipment'!$F$5:$F$1995)</f>
        <v>0</v>
      </c>
      <c r="G249" s="12">
        <f>SUMIF('Transportation Ln 10'!$A$5:$A$1995,A249,'Transportation Ln 10'!$J$5:$J$1995)</f>
        <v>0</v>
      </c>
      <c r="H249" s="12">
        <f>SUMIFS('Services Ln 10'!$Y$5:$Y$3992,'Services Ln 10'!$A$5:$A$3992,A249,'Services Ln 10'!$B$5:$B$3992,"Physical Therapy")</f>
        <v>0</v>
      </c>
      <c r="I249" s="12">
        <f>SUMIFS('Services Ln 10'!$Y$5:$Y$3992,'Services Ln 10'!$A$5:$A$3992,A249,'Services Ln 10'!$B$5:$B$3992,"Occupational Therapy")</f>
        <v>0</v>
      </c>
      <c r="J249" s="12">
        <f>SUMIFS('Services Ln 10'!$Y$5:$Y$3992,'Services Ln 10'!$A$5:$A$3992,A249,'Services Ln 10'!$B$5:$B$3992,"Speech Services")</f>
        <v>0</v>
      </c>
      <c r="K249" s="103">
        <f>SUMIFS('Services Ln 10'!$Y$5:$Y$3992,'Services Ln 10'!$A$5:$A$3992,A249,'Services Ln 10'!$B$5:$B$3992,"Nurse Services")+SUMIFS('Services Ln 10'!$Y$5:$Y$3992,'Services Ln 10'!$A$5:$A$3992,A249,'Services Ln 10'!$B$5:$B$3992,"Audiology")+SUMIFS('Services Ln 10'!$Y$5:$Y$3992,'Services Ln 10'!$A$5:$A$3992,A249,'Services Ln 10'!$B$5:$B$3992,"Interpreter")+SUMIFS('Services Ln 10'!$Y$5:$Y$3992,'Services Ln 10'!$A$5:$A$3992,A249,'Services Ln 10'!$B$5:$B$3992,"Adaptive P.E.")+SUMIFS('Services Ln 10'!$Y$5:$Y$3992,'Services Ln 10'!$A$5:$A$3992,A249,'Services Ln 10'!$B$5:$B$3992,"Orientation and Mobility")+SUMIFS('Services Ln 10'!$Y$5:$Y$3992,'Services Ln 10'!$A$5:$A$3992,A249,'Services Ln 10'!$B$5:$B$3992,"Psychologist")+ SUMIF('Aides Ln 10'!$A$5:$A$1996,A249,'Aides Ln 10'!$V$5:$V$1996)</f>
        <v>0</v>
      </c>
      <c r="L249" s="12">
        <f>SUMIF('Contract Ed line 9'!$A$5:$A$1994,A249,'Contract Ed line 9'!$J$5:$J$1994)</f>
        <v>0</v>
      </c>
      <c r="M249" s="7">
        <f t="shared" si="3"/>
        <v>0</v>
      </c>
    </row>
    <row r="250" spans="2:13" x14ac:dyDescent="0.25">
      <c r="B250" s="7">
        <f>SUMIF('1 Spec Ed Teacher'!$A$5:$A$2003,A250,'1 Spec Ed Teacher'!$T$5:$T$2003)</f>
        <v>0</v>
      </c>
      <c r="C250" s="9"/>
      <c r="D250" s="7">
        <f>SUMIF(' Operations Ln 6'!$A$2:$A$1999,SSIDs!A250,' Operations Ln 6'!$B$2:$B$1999)</f>
        <v>0</v>
      </c>
      <c r="E250" s="7">
        <f>SUMIF('3 Instructional Supplies '!$A$5:$A$1996,SSIDs!A250,'3 Instructional Supplies '!$F$5:$F$1996)</f>
        <v>0</v>
      </c>
      <c r="F250" s="7">
        <f>SUMIF('4 Instructional Equipment'!$A$5:$A$1995,A250,'4 Instructional Equipment'!$F$5:$F$1995)</f>
        <v>0</v>
      </c>
      <c r="G250" s="12">
        <f>SUMIF('Transportation Ln 10'!$A$5:$A$1995,A250,'Transportation Ln 10'!$J$5:$J$1995)</f>
        <v>0</v>
      </c>
      <c r="H250" s="12">
        <f>SUMIFS('Services Ln 10'!$Y$5:$Y$3992,'Services Ln 10'!$A$5:$A$3992,A250,'Services Ln 10'!$B$5:$B$3992,"Physical Therapy")</f>
        <v>0</v>
      </c>
      <c r="I250" s="12">
        <f>SUMIFS('Services Ln 10'!$Y$5:$Y$3992,'Services Ln 10'!$A$5:$A$3992,A250,'Services Ln 10'!$B$5:$B$3992,"Occupational Therapy")</f>
        <v>0</v>
      </c>
      <c r="J250" s="12">
        <f>SUMIFS('Services Ln 10'!$Y$5:$Y$3992,'Services Ln 10'!$A$5:$A$3992,A250,'Services Ln 10'!$B$5:$B$3992,"Speech Services")</f>
        <v>0</v>
      </c>
      <c r="K250" s="103">
        <f>SUMIFS('Services Ln 10'!$Y$5:$Y$3992,'Services Ln 10'!$A$5:$A$3992,A250,'Services Ln 10'!$B$5:$B$3992,"Nurse Services")+SUMIFS('Services Ln 10'!$Y$5:$Y$3992,'Services Ln 10'!$A$5:$A$3992,A250,'Services Ln 10'!$B$5:$B$3992,"Audiology")+SUMIFS('Services Ln 10'!$Y$5:$Y$3992,'Services Ln 10'!$A$5:$A$3992,A250,'Services Ln 10'!$B$5:$B$3992,"Interpreter")+SUMIFS('Services Ln 10'!$Y$5:$Y$3992,'Services Ln 10'!$A$5:$A$3992,A250,'Services Ln 10'!$B$5:$B$3992,"Adaptive P.E.")+SUMIFS('Services Ln 10'!$Y$5:$Y$3992,'Services Ln 10'!$A$5:$A$3992,A250,'Services Ln 10'!$B$5:$B$3992,"Orientation and Mobility")+SUMIFS('Services Ln 10'!$Y$5:$Y$3992,'Services Ln 10'!$A$5:$A$3992,A250,'Services Ln 10'!$B$5:$B$3992,"Psychologist")+ SUMIF('Aides Ln 10'!$A$5:$A$1996,A250,'Aides Ln 10'!$V$5:$V$1996)</f>
        <v>0</v>
      </c>
      <c r="L250" s="12">
        <f>SUMIF('Contract Ed line 9'!$A$5:$A$1994,A250,'Contract Ed line 9'!$J$5:$J$1994)</f>
        <v>0</v>
      </c>
      <c r="M250" s="7">
        <f t="shared" si="3"/>
        <v>0</v>
      </c>
    </row>
    <row r="251" spans="2:13" x14ac:dyDescent="0.25">
      <c r="B251" s="7">
        <f>SUMIF('1 Spec Ed Teacher'!$A$5:$A$2003,A251,'1 Spec Ed Teacher'!$T$5:$T$2003)</f>
        <v>0</v>
      </c>
      <c r="C251" s="9"/>
      <c r="D251" s="7">
        <f>SUMIF(' Operations Ln 6'!$A$2:$A$1999,SSIDs!A251,' Operations Ln 6'!$B$2:$B$1999)</f>
        <v>0</v>
      </c>
      <c r="E251" s="7">
        <f>SUMIF('3 Instructional Supplies '!$A$5:$A$1996,SSIDs!A251,'3 Instructional Supplies '!$F$5:$F$1996)</f>
        <v>0</v>
      </c>
      <c r="F251" s="7">
        <f>SUMIF('4 Instructional Equipment'!$A$5:$A$1995,A251,'4 Instructional Equipment'!$F$5:$F$1995)</f>
        <v>0</v>
      </c>
      <c r="G251" s="12">
        <f>SUMIF('Transportation Ln 10'!$A$5:$A$1995,A251,'Transportation Ln 10'!$J$5:$J$1995)</f>
        <v>0</v>
      </c>
      <c r="H251" s="12">
        <f>SUMIFS('Services Ln 10'!$Y$5:$Y$3992,'Services Ln 10'!$A$5:$A$3992,A251,'Services Ln 10'!$B$5:$B$3992,"Physical Therapy")</f>
        <v>0</v>
      </c>
      <c r="I251" s="12">
        <f>SUMIFS('Services Ln 10'!$Y$5:$Y$3992,'Services Ln 10'!$A$5:$A$3992,A251,'Services Ln 10'!$B$5:$B$3992,"Occupational Therapy")</f>
        <v>0</v>
      </c>
      <c r="J251" s="12">
        <f>SUMIFS('Services Ln 10'!$Y$5:$Y$3992,'Services Ln 10'!$A$5:$A$3992,A251,'Services Ln 10'!$B$5:$B$3992,"Speech Services")</f>
        <v>0</v>
      </c>
      <c r="K251" s="103">
        <f>SUMIFS('Services Ln 10'!$Y$5:$Y$3992,'Services Ln 10'!$A$5:$A$3992,A251,'Services Ln 10'!$B$5:$B$3992,"Nurse Services")+SUMIFS('Services Ln 10'!$Y$5:$Y$3992,'Services Ln 10'!$A$5:$A$3992,A251,'Services Ln 10'!$B$5:$B$3992,"Audiology")+SUMIFS('Services Ln 10'!$Y$5:$Y$3992,'Services Ln 10'!$A$5:$A$3992,A251,'Services Ln 10'!$B$5:$B$3992,"Interpreter")+SUMIFS('Services Ln 10'!$Y$5:$Y$3992,'Services Ln 10'!$A$5:$A$3992,A251,'Services Ln 10'!$B$5:$B$3992,"Adaptive P.E.")+SUMIFS('Services Ln 10'!$Y$5:$Y$3992,'Services Ln 10'!$A$5:$A$3992,A251,'Services Ln 10'!$B$5:$B$3992,"Orientation and Mobility")+SUMIFS('Services Ln 10'!$Y$5:$Y$3992,'Services Ln 10'!$A$5:$A$3992,A251,'Services Ln 10'!$B$5:$B$3992,"Psychologist")+ SUMIF('Aides Ln 10'!$A$5:$A$1996,A251,'Aides Ln 10'!$V$5:$V$1996)</f>
        <v>0</v>
      </c>
      <c r="L251" s="12">
        <f>SUMIF('Contract Ed line 9'!$A$5:$A$1994,A251,'Contract Ed line 9'!$J$5:$J$1994)</f>
        <v>0</v>
      </c>
      <c r="M251" s="7">
        <f t="shared" si="3"/>
        <v>0</v>
      </c>
    </row>
    <row r="252" spans="2:13" x14ac:dyDescent="0.25">
      <c r="B252" s="7">
        <f>SUMIF('1 Spec Ed Teacher'!$A$5:$A$2003,A252,'1 Spec Ed Teacher'!$T$5:$T$2003)</f>
        <v>0</v>
      </c>
      <c r="C252" s="9"/>
      <c r="D252" s="7">
        <f>SUMIF(' Operations Ln 6'!$A$2:$A$1999,SSIDs!A252,' Operations Ln 6'!$B$2:$B$1999)</f>
        <v>0</v>
      </c>
      <c r="E252" s="7">
        <f>SUMIF('3 Instructional Supplies '!$A$5:$A$1996,SSIDs!A252,'3 Instructional Supplies '!$F$5:$F$1996)</f>
        <v>0</v>
      </c>
      <c r="F252" s="7">
        <f>SUMIF('4 Instructional Equipment'!$A$5:$A$1995,A252,'4 Instructional Equipment'!$F$5:$F$1995)</f>
        <v>0</v>
      </c>
      <c r="G252" s="12">
        <f>SUMIF('Transportation Ln 10'!$A$5:$A$1995,A252,'Transportation Ln 10'!$J$5:$J$1995)</f>
        <v>0</v>
      </c>
      <c r="H252" s="12">
        <f>SUMIFS('Services Ln 10'!$Y$5:$Y$3992,'Services Ln 10'!$A$5:$A$3992,A252,'Services Ln 10'!$B$5:$B$3992,"Physical Therapy")</f>
        <v>0</v>
      </c>
      <c r="I252" s="12">
        <f>SUMIFS('Services Ln 10'!$Y$5:$Y$3992,'Services Ln 10'!$A$5:$A$3992,A252,'Services Ln 10'!$B$5:$B$3992,"Occupational Therapy")</f>
        <v>0</v>
      </c>
      <c r="J252" s="12">
        <f>SUMIFS('Services Ln 10'!$Y$5:$Y$3992,'Services Ln 10'!$A$5:$A$3992,A252,'Services Ln 10'!$B$5:$B$3992,"Speech Services")</f>
        <v>0</v>
      </c>
      <c r="K252" s="103">
        <f>SUMIFS('Services Ln 10'!$Y$5:$Y$3992,'Services Ln 10'!$A$5:$A$3992,A252,'Services Ln 10'!$B$5:$B$3992,"Nurse Services")+SUMIFS('Services Ln 10'!$Y$5:$Y$3992,'Services Ln 10'!$A$5:$A$3992,A252,'Services Ln 10'!$B$5:$B$3992,"Audiology")+SUMIFS('Services Ln 10'!$Y$5:$Y$3992,'Services Ln 10'!$A$5:$A$3992,A252,'Services Ln 10'!$B$5:$B$3992,"Interpreter")+SUMIFS('Services Ln 10'!$Y$5:$Y$3992,'Services Ln 10'!$A$5:$A$3992,A252,'Services Ln 10'!$B$5:$B$3992,"Adaptive P.E.")+SUMIFS('Services Ln 10'!$Y$5:$Y$3992,'Services Ln 10'!$A$5:$A$3992,A252,'Services Ln 10'!$B$5:$B$3992,"Orientation and Mobility")+SUMIFS('Services Ln 10'!$Y$5:$Y$3992,'Services Ln 10'!$A$5:$A$3992,A252,'Services Ln 10'!$B$5:$B$3992,"Psychologist")+ SUMIF('Aides Ln 10'!$A$5:$A$1996,A252,'Aides Ln 10'!$V$5:$V$1996)</f>
        <v>0</v>
      </c>
      <c r="L252" s="12">
        <f>SUMIF('Contract Ed line 9'!$A$5:$A$1994,A252,'Contract Ed line 9'!$J$5:$J$1994)</f>
        <v>0</v>
      </c>
      <c r="M252" s="7">
        <f t="shared" si="3"/>
        <v>0</v>
      </c>
    </row>
    <row r="253" spans="2:13" x14ac:dyDescent="0.25">
      <c r="B253" s="7">
        <f>SUMIF('1 Spec Ed Teacher'!$A$5:$A$2003,A253,'1 Spec Ed Teacher'!$T$5:$T$2003)</f>
        <v>0</v>
      </c>
      <c r="C253" s="9"/>
      <c r="D253" s="7">
        <f>SUMIF(' Operations Ln 6'!$A$2:$A$1999,SSIDs!A253,' Operations Ln 6'!$B$2:$B$1999)</f>
        <v>0</v>
      </c>
      <c r="E253" s="7">
        <f>SUMIF('3 Instructional Supplies '!$A$5:$A$1996,SSIDs!A253,'3 Instructional Supplies '!$F$5:$F$1996)</f>
        <v>0</v>
      </c>
      <c r="F253" s="7">
        <f>SUMIF('4 Instructional Equipment'!$A$5:$A$1995,A253,'4 Instructional Equipment'!$F$5:$F$1995)</f>
        <v>0</v>
      </c>
      <c r="G253" s="12">
        <f>SUMIF('Transportation Ln 10'!$A$5:$A$1995,A253,'Transportation Ln 10'!$J$5:$J$1995)</f>
        <v>0</v>
      </c>
      <c r="H253" s="12">
        <f>SUMIFS('Services Ln 10'!$Y$5:$Y$3992,'Services Ln 10'!$A$5:$A$3992,A253,'Services Ln 10'!$B$5:$B$3992,"Physical Therapy")</f>
        <v>0</v>
      </c>
      <c r="I253" s="12">
        <f>SUMIFS('Services Ln 10'!$Y$5:$Y$3992,'Services Ln 10'!$A$5:$A$3992,A253,'Services Ln 10'!$B$5:$B$3992,"Occupational Therapy")</f>
        <v>0</v>
      </c>
      <c r="J253" s="12">
        <f>SUMIFS('Services Ln 10'!$Y$5:$Y$3992,'Services Ln 10'!$A$5:$A$3992,A253,'Services Ln 10'!$B$5:$B$3992,"Speech Services")</f>
        <v>0</v>
      </c>
      <c r="K253" s="103">
        <f>SUMIFS('Services Ln 10'!$Y$5:$Y$3992,'Services Ln 10'!$A$5:$A$3992,A253,'Services Ln 10'!$B$5:$B$3992,"Nurse Services")+SUMIFS('Services Ln 10'!$Y$5:$Y$3992,'Services Ln 10'!$A$5:$A$3992,A253,'Services Ln 10'!$B$5:$B$3992,"Audiology")+SUMIFS('Services Ln 10'!$Y$5:$Y$3992,'Services Ln 10'!$A$5:$A$3992,A253,'Services Ln 10'!$B$5:$B$3992,"Interpreter")+SUMIFS('Services Ln 10'!$Y$5:$Y$3992,'Services Ln 10'!$A$5:$A$3992,A253,'Services Ln 10'!$B$5:$B$3992,"Adaptive P.E.")+SUMIFS('Services Ln 10'!$Y$5:$Y$3992,'Services Ln 10'!$A$5:$A$3992,A253,'Services Ln 10'!$B$5:$B$3992,"Orientation and Mobility")+SUMIFS('Services Ln 10'!$Y$5:$Y$3992,'Services Ln 10'!$A$5:$A$3992,A253,'Services Ln 10'!$B$5:$B$3992,"Psychologist")+ SUMIF('Aides Ln 10'!$A$5:$A$1996,A253,'Aides Ln 10'!$V$5:$V$1996)</f>
        <v>0</v>
      </c>
      <c r="L253" s="12">
        <f>SUMIF('Contract Ed line 9'!$A$5:$A$1994,A253,'Contract Ed line 9'!$J$5:$J$1994)</f>
        <v>0</v>
      </c>
      <c r="M253" s="7">
        <f t="shared" si="3"/>
        <v>0</v>
      </c>
    </row>
    <row r="254" spans="2:13" x14ac:dyDescent="0.25">
      <c r="B254" s="7">
        <f>SUMIF('1 Spec Ed Teacher'!$A$5:$A$2003,A254,'1 Spec Ed Teacher'!$T$5:$T$2003)</f>
        <v>0</v>
      </c>
      <c r="C254" s="9"/>
      <c r="D254" s="7">
        <f>SUMIF(' Operations Ln 6'!$A$2:$A$1999,SSIDs!A254,' Operations Ln 6'!$B$2:$B$1999)</f>
        <v>0</v>
      </c>
      <c r="E254" s="7">
        <f>SUMIF('3 Instructional Supplies '!$A$5:$A$1996,SSIDs!A254,'3 Instructional Supplies '!$F$5:$F$1996)</f>
        <v>0</v>
      </c>
      <c r="F254" s="7">
        <f>SUMIF('4 Instructional Equipment'!$A$5:$A$1995,A254,'4 Instructional Equipment'!$F$5:$F$1995)</f>
        <v>0</v>
      </c>
      <c r="G254" s="12">
        <f>SUMIF('Transportation Ln 10'!$A$5:$A$1995,A254,'Transportation Ln 10'!$J$5:$J$1995)</f>
        <v>0</v>
      </c>
      <c r="H254" s="12">
        <f>SUMIFS('Services Ln 10'!$Y$5:$Y$3992,'Services Ln 10'!$A$5:$A$3992,A254,'Services Ln 10'!$B$5:$B$3992,"Physical Therapy")</f>
        <v>0</v>
      </c>
      <c r="I254" s="12">
        <f>SUMIFS('Services Ln 10'!$Y$5:$Y$3992,'Services Ln 10'!$A$5:$A$3992,A254,'Services Ln 10'!$B$5:$B$3992,"Occupational Therapy")</f>
        <v>0</v>
      </c>
      <c r="J254" s="12">
        <f>SUMIFS('Services Ln 10'!$Y$5:$Y$3992,'Services Ln 10'!$A$5:$A$3992,A254,'Services Ln 10'!$B$5:$B$3992,"Speech Services")</f>
        <v>0</v>
      </c>
      <c r="K254" s="103">
        <f>SUMIFS('Services Ln 10'!$Y$5:$Y$3992,'Services Ln 10'!$A$5:$A$3992,A254,'Services Ln 10'!$B$5:$B$3992,"Nurse Services")+SUMIFS('Services Ln 10'!$Y$5:$Y$3992,'Services Ln 10'!$A$5:$A$3992,A254,'Services Ln 10'!$B$5:$B$3992,"Audiology")+SUMIFS('Services Ln 10'!$Y$5:$Y$3992,'Services Ln 10'!$A$5:$A$3992,A254,'Services Ln 10'!$B$5:$B$3992,"Interpreter")+SUMIFS('Services Ln 10'!$Y$5:$Y$3992,'Services Ln 10'!$A$5:$A$3992,A254,'Services Ln 10'!$B$5:$B$3992,"Adaptive P.E.")+SUMIFS('Services Ln 10'!$Y$5:$Y$3992,'Services Ln 10'!$A$5:$A$3992,A254,'Services Ln 10'!$B$5:$B$3992,"Orientation and Mobility")+SUMIFS('Services Ln 10'!$Y$5:$Y$3992,'Services Ln 10'!$A$5:$A$3992,A254,'Services Ln 10'!$B$5:$B$3992,"Psychologist")+ SUMIF('Aides Ln 10'!$A$5:$A$1996,A254,'Aides Ln 10'!$V$5:$V$1996)</f>
        <v>0</v>
      </c>
      <c r="L254" s="12">
        <f>SUMIF('Contract Ed line 9'!$A$5:$A$1994,A254,'Contract Ed line 9'!$J$5:$J$1994)</f>
        <v>0</v>
      </c>
      <c r="M254" s="7">
        <f t="shared" si="3"/>
        <v>0</v>
      </c>
    </row>
    <row r="255" spans="2:13" x14ac:dyDescent="0.25">
      <c r="B255" s="7">
        <f>SUMIF('1 Spec Ed Teacher'!$A$5:$A$2003,A255,'1 Spec Ed Teacher'!$T$5:$T$2003)</f>
        <v>0</v>
      </c>
      <c r="C255" s="9"/>
      <c r="D255" s="7">
        <f>SUMIF(' Operations Ln 6'!$A$2:$A$1999,SSIDs!A255,' Operations Ln 6'!$B$2:$B$1999)</f>
        <v>0</v>
      </c>
      <c r="E255" s="7">
        <f>SUMIF('3 Instructional Supplies '!$A$5:$A$1996,SSIDs!A255,'3 Instructional Supplies '!$F$5:$F$1996)</f>
        <v>0</v>
      </c>
      <c r="F255" s="7">
        <f>SUMIF('4 Instructional Equipment'!$A$5:$A$1995,A255,'4 Instructional Equipment'!$F$5:$F$1995)</f>
        <v>0</v>
      </c>
      <c r="G255" s="12">
        <f>SUMIF('Transportation Ln 10'!$A$5:$A$1995,A255,'Transportation Ln 10'!$J$5:$J$1995)</f>
        <v>0</v>
      </c>
      <c r="H255" s="12">
        <f>SUMIFS('Services Ln 10'!$Y$5:$Y$3992,'Services Ln 10'!$A$5:$A$3992,A255,'Services Ln 10'!$B$5:$B$3992,"Physical Therapy")</f>
        <v>0</v>
      </c>
      <c r="I255" s="12">
        <f>SUMIFS('Services Ln 10'!$Y$5:$Y$3992,'Services Ln 10'!$A$5:$A$3992,A255,'Services Ln 10'!$B$5:$B$3992,"Occupational Therapy")</f>
        <v>0</v>
      </c>
      <c r="J255" s="12">
        <f>SUMIFS('Services Ln 10'!$Y$5:$Y$3992,'Services Ln 10'!$A$5:$A$3992,A255,'Services Ln 10'!$B$5:$B$3992,"Speech Services")</f>
        <v>0</v>
      </c>
      <c r="K255" s="103">
        <f>SUMIFS('Services Ln 10'!$Y$5:$Y$3992,'Services Ln 10'!$A$5:$A$3992,A255,'Services Ln 10'!$B$5:$B$3992,"Nurse Services")+SUMIFS('Services Ln 10'!$Y$5:$Y$3992,'Services Ln 10'!$A$5:$A$3992,A255,'Services Ln 10'!$B$5:$B$3992,"Audiology")+SUMIFS('Services Ln 10'!$Y$5:$Y$3992,'Services Ln 10'!$A$5:$A$3992,A255,'Services Ln 10'!$B$5:$B$3992,"Interpreter")+SUMIFS('Services Ln 10'!$Y$5:$Y$3992,'Services Ln 10'!$A$5:$A$3992,A255,'Services Ln 10'!$B$5:$B$3992,"Adaptive P.E.")+SUMIFS('Services Ln 10'!$Y$5:$Y$3992,'Services Ln 10'!$A$5:$A$3992,A255,'Services Ln 10'!$B$5:$B$3992,"Orientation and Mobility")+SUMIFS('Services Ln 10'!$Y$5:$Y$3992,'Services Ln 10'!$A$5:$A$3992,A255,'Services Ln 10'!$B$5:$B$3992,"Psychologist")+ SUMIF('Aides Ln 10'!$A$5:$A$1996,A255,'Aides Ln 10'!$V$5:$V$1996)</f>
        <v>0</v>
      </c>
      <c r="L255" s="12">
        <f>SUMIF('Contract Ed line 9'!$A$5:$A$1994,A255,'Contract Ed line 9'!$J$5:$J$1994)</f>
        <v>0</v>
      </c>
      <c r="M255" s="7">
        <f t="shared" si="3"/>
        <v>0</v>
      </c>
    </row>
    <row r="256" spans="2:13" x14ac:dyDescent="0.25">
      <c r="B256" s="7">
        <f>SUMIF('1 Spec Ed Teacher'!$A$5:$A$2003,A256,'1 Spec Ed Teacher'!$T$5:$T$2003)</f>
        <v>0</v>
      </c>
      <c r="C256" s="9"/>
      <c r="D256" s="7">
        <f>SUMIF(' Operations Ln 6'!$A$2:$A$1999,SSIDs!A256,' Operations Ln 6'!$B$2:$B$1999)</f>
        <v>0</v>
      </c>
      <c r="E256" s="7">
        <f>SUMIF('3 Instructional Supplies '!$A$5:$A$1996,SSIDs!A256,'3 Instructional Supplies '!$F$5:$F$1996)</f>
        <v>0</v>
      </c>
      <c r="F256" s="7">
        <f>SUMIF('4 Instructional Equipment'!$A$5:$A$1995,A256,'4 Instructional Equipment'!$F$5:$F$1995)</f>
        <v>0</v>
      </c>
      <c r="G256" s="12">
        <f>SUMIF('Transportation Ln 10'!$A$5:$A$1995,A256,'Transportation Ln 10'!$J$5:$J$1995)</f>
        <v>0</v>
      </c>
      <c r="H256" s="12">
        <f>SUMIFS('Services Ln 10'!$Y$5:$Y$3992,'Services Ln 10'!$A$5:$A$3992,A256,'Services Ln 10'!$B$5:$B$3992,"Physical Therapy")</f>
        <v>0</v>
      </c>
      <c r="I256" s="12">
        <f>SUMIFS('Services Ln 10'!$Y$5:$Y$3992,'Services Ln 10'!$A$5:$A$3992,A256,'Services Ln 10'!$B$5:$B$3992,"Occupational Therapy")</f>
        <v>0</v>
      </c>
      <c r="J256" s="12">
        <f>SUMIFS('Services Ln 10'!$Y$5:$Y$3992,'Services Ln 10'!$A$5:$A$3992,A256,'Services Ln 10'!$B$5:$B$3992,"Speech Services")</f>
        <v>0</v>
      </c>
      <c r="K256" s="103">
        <f>SUMIFS('Services Ln 10'!$Y$5:$Y$3992,'Services Ln 10'!$A$5:$A$3992,A256,'Services Ln 10'!$B$5:$B$3992,"Nurse Services")+SUMIFS('Services Ln 10'!$Y$5:$Y$3992,'Services Ln 10'!$A$5:$A$3992,A256,'Services Ln 10'!$B$5:$B$3992,"Audiology")+SUMIFS('Services Ln 10'!$Y$5:$Y$3992,'Services Ln 10'!$A$5:$A$3992,A256,'Services Ln 10'!$B$5:$B$3992,"Interpreter")+SUMIFS('Services Ln 10'!$Y$5:$Y$3992,'Services Ln 10'!$A$5:$A$3992,A256,'Services Ln 10'!$B$5:$B$3992,"Adaptive P.E.")+SUMIFS('Services Ln 10'!$Y$5:$Y$3992,'Services Ln 10'!$A$5:$A$3992,A256,'Services Ln 10'!$B$5:$B$3992,"Orientation and Mobility")+SUMIFS('Services Ln 10'!$Y$5:$Y$3992,'Services Ln 10'!$A$5:$A$3992,A256,'Services Ln 10'!$B$5:$B$3992,"Psychologist")+ SUMIF('Aides Ln 10'!$A$5:$A$1996,A256,'Aides Ln 10'!$V$5:$V$1996)</f>
        <v>0</v>
      </c>
      <c r="L256" s="12">
        <f>SUMIF('Contract Ed line 9'!$A$5:$A$1994,A256,'Contract Ed line 9'!$J$5:$J$1994)</f>
        <v>0</v>
      </c>
      <c r="M256" s="7">
        <f t="shared" si="3"/>
        <v>0</v>
      </c>
    </row>
    <row r="257" spans="2:13" x14ac:dyDescent="0.25">
      <c r="B257" s="7">
        <f>SUMIF('1 Spec Ed Teacher'!$A$5:$A$2003,A257,'1 Spec Ed Teacher'!$T$5:$T$2003)</f>
        <v>0</v>
      </c>
      <c r="C257" s="9"/>
      <c r="D257" s="7">
        <f>SUMIF(' Operations Ln 6'!$A$2:$A$1999,SSIDs!A257,' Operations Ln 6'!$B$2:$B$1999)</f>
        <v>0</v>
      </c>
      <c r="E257" s="7">
        <f>SUMIF('3 Instructional Supplies '!$A$5:$A$1996,SSIDs!A257,'3 Instructional Supplies '!$F$5:$F$1996)</f>
        <v>0</v>
      </c>
      <c r="F257" s="7">
        <f>SUMIF('4 Instructional Equipment'!$A$5:$A$1995,A257,'4 Instructional Equipment'!$F$5:$F$1995)</f>
        <v>0</v>
      </c>
      <c r="G257" s="12">
        <f>SUMIF('Transportation Ln 10'!$A$5:$A$1995,A257,'Transportation Ln 10'!$J$5:$J$1995)</f>
        <v>0</v>
      </c>
      <c r="H257" s="12">
        <f>SUMIFS('Services Ln 10'!$Y$5:$Y$3992,'Services Ln 10'!$A$5:$A$3992,A257,'Services Ln 10'!$B$5:$B$3992,"Physical Therapy")</f>
        <v>0</v>
      </c>
      <c r="I257" s="12">
        <f>SUMIFS('Services Ln 10'!$Y$5:$Y$3992,'Services Ln 10'!$A$5:$A$3992,A257,'Services Ln 10'!$B$5:$B$3992,"Occupational Therapy")</f>
        <v>0</v>
      </c>
      <c r="J257" s="12">
        <f>SUMIFS('Services Ln 10'!$Y$5:$Y$3992,'Services Ln 10'!$A$5:$A$3992,A257,'Services Ln 10'!$B$5:$B$3992,"Speech Services")</f>
        <v>0</v>
      </c>
      <c r="K257" s="103">
        <f>SUMIFS('Services Ln 10'!$Y$5:$Y$3992,'Services Ln 10'!$A$5:$A$3992,A257,'Services Ln 10'!$B$5:$B$3992,"Nurse Services")+SUMIFS('Services Ln 10'!$Y$5:$Y$3992,'Services Ln 10'!$A$5:$A$3992,A257,'Services Ln 10'!$B$5:$B$3992,"Audiology")+SUMIFS('Services Ln 10'!$Y$5:$Y$3992,'Services Ln 10'!$A$5:$A$3992,A257,'Services Ln 10'!$B$5:$B$3992,"Interpreter")+SUMIFS('Services Ln 10'!$Y$5:$Y$3992,'Services Ln 10'!$A$5:$A$3992,A257,'Services Ln 10'!$B$5:$B$3992,"Adaptive P.E.")+SUMIFS('Services Ln 10'!$Y$5:$Y$3992,'Services Ln 10'!$A$5:$A$3992,A257,'Services Ln 10'!$B$5:$B$3992,"Orientation and Mobility")+SUMIFS('Services Ln 10'!$Y$5:$Y$3992,'Services Ln 10'!$A$5:$A$3992,A257,'Services Ln 10'!$B$5:$B$3992,"Psychologist")+ SUMIF('Aides Ln 10'!$A$5:$A$1996,A257,'Aides Ln 10'!$V$5:$V$1996)</f>
        <v>0</v>
      </c>
      <c r="L257" s="12">
        <f>SUMIF('Contract Ed line 9'!$A$5:$A$1994,A257,'Contract Ed line 9'!$J$5:$J$1994)</f>
        <v>0</v>
      </c>
      <c r="M257" s="7">
        <f t="shared" si="3"/>
        <v>0</v>
      </c>
    </row>
    <row r="258" spans="2:13" x14ac:dyDescent="0.25">
      <c r="B258" s="7">
        <f>SUMIF('1 Spec Ed Teacher'!$A$5:$A$2003,A258,'1 Spec Ed Teacher'!$T$5:$T$2003)</f>
        <v>0</v>
      </c>
      <c r="C258" s="9"/>
      <c r="D258" s="7">
        <f>SUMIF(' Operations Ln 6'!$A$2:$A$1999,SSIDs!A258,' Operations Ln 6'!$B$2:$B$1999)</f>
        <v>0</v>
      </c>
      <c r="E258" s="7">
        <f>SUMIF('3 Instructional Supplies '!$A$5:$A$1996,SSIDs!A258,'3 Instructional Supplies '!$F$5:$F$1996)</f>
        <v>0</v>
      </c>
      <c r="F258" s="7">
        <f>SUMIF('4 Instructional Equipment'!$A$5:$A$1995,A258,'4 Instructional Equipment'!$F$5:$F$1995)</f>
        <v>0</v>
      </c>
      <c r="G258" s="12">
        <f>SUMIF('Transportation Ln 10'!$A$5:$A$1995,A258,'Transportation Ln 10'!$J$5:$J$1995)</f>
        <v>0</v>
      </c>
      <c r="H258" s="12">
        <f>SUMIFS('Services Ln 10'!$Y$5:$Y$3992,'Services Ln 10'!$A$5:$A$3992,A258,'Services Ln 10'!$B$5:$B$3992,"Physical Therapy")</f>
        <v>0</v>
      </c>
      <c r="I258" s="12">
        <f>SUMIFS('Services Ln 10'!$Y$5:$Y$3992,'Services Ln 10'!$A$5:$A$3992,A258,'Services Ln 10'!$B$5:$B$3992,"Occupational Therapy")</f>
        <v>0</v>
      </c>
      <c r="J258" s="12">
        <f>SUMIFS('Services Ln 10'!$Y$5:$Y$3992,'Services Ln 10'!$A$5:$A$3992,A258,'Services Ln 10'!$B$5:$B$3992,"Speech Services")</f>
        <v>0</v>
      </c>
      <c r="K258" s="103">
        <f>SUMIFS('Services Ln 10'!$Y$5:$Y$3992,'Services Ln 10'!$A$5:$A$3992,A258,'Services Ln 10'!$B$5:$B$3992,"Nurse Services")+SUMIFS('Services Ln 10'!$Y$5:$Y$3992,'Services Ln 10'!$A$5:$A$3992,A258,'Services Ln 10'!$B$5:$B$3992,"Audiology")+SUMIFS('Services Ln 10'!$Y$5:$Y$3992,'Services Ln 10'!$A$5:$A$3992,A258,'Services Ln 10'!$B$5:$B$3992,"Interpreter")+SUMIFS('Services Ln 10'!$Y$5:$Y$3992,'Services Ln 10'!$A$5:$A$3992,A258,'Services Ln 10'!$B$5:$B$3992,"Adaptive P.E.")+SUMIFS('Services Ln 10'!$Y$5:$Y$3992,'Services Ln 10'!$A$5:$A$3992,A258,'Services Ln 10'!$B$5:$B$3992,"Orientation and Mobility")+SUMIFS('Services Ln 10'!$Y$5:$Y$3992,'Services Ln 10'!$A$5:$A$3992,A258,'Services Ln 10'!$B$5:$B$3992,"Psychologist")+ SUMIF('Aides Ln 10'!$A$5:$A$1996,A258,'Aides Ln 10'!$V$5:$V$1996)</f>
        <v>0</v>
      </c>
      <c r="L258" s="12">
        <f>SUMIF('Contract Ed line 9'!$A$5:$A$1994,A258,'Contract Ed line 9'!$J$5:$J$1994)</f>
        <v>0</v>
      </c>
      <c r="M258" s="7">
        <f t="shared" si="3"/>
        <v>0</v>
      </c>
    </row>
    <row r="259" spans="2:13" x14ac:dyDescent="0.25">
      <c r="B259" s="7">
        <f>SUMIF('1 Spec Ed Teacher'!$A$5:$A$2003,A259,'1 Spec Ed Teacher'!$T$5:$T$2003)</f>
        <v>0</v>
      </c>
      <c r="C259" s="9"/>
      <c r="D259" s="7">
        <f>SUMIF(' Operations Ln 6'!$A$2:$A$1999,SSIDs!A259,' Operations Ln 6'!$B$2:$B$1999)</f>
        <v>0</v>
      </c>
      <c r="E259" s="7">
        <f>SUMIF('3 Instructional Supplies '!$A$5:$A$1996,SSIDs!A259,'3 Instructional Supplies '!$F$5:$F$1996)</f>
        <v>0</v>
      </c>
      <c r="F259" s="7">
        <f>SUMIF('4 Instructional Equipment'!$A$5:$A$1995,A259,'4 Instructional Equipment'!$F$5:$F$1995)</f>
        <v>0</v>
      </c>
      <c r="G259" s="12">
        <f>SUMIF('Transportation Ln 10'!$A$5:$A$1995,A259,'Transportation Ln 10'!$J$5:$J$1995)</f>
        <v>0</v>
      </c>
      <c r="H259" s="12">
        <f>SUMIFS('Services Ln 10'!$Y$5:$Y$3992,'Services Ln 10'!$A$5:$A$3992,A259,'Services Ln 10'!$B$5:$B$3992,"Physical Therapy")</f>
        <v>0</v>
      </c>
      <c r="I259" s="12">
        <f>SUMIFS('Services Ln 10'!$Y$5:$Y$3992,'Services Ln 10'!$A$5:$A$3992,A259,'Services Ln 10'!$B$5:$B$3992,"Occupational Therapy")</f>
        <v>0</v>
      </c>
      <c r="J259" s="12">
        <f>SUMIFS('Services Ln 10'!$Y$5:$Y$3992,'Services Ln 10'!$A$5:$A$3992,A259,'Services Ln 10'!$B$5:$B$3992,"Speech Services")</f>
        <v>0</v>
      </c>
      <c r="K259" s="103">
        <f>SUMIFS('Services Ln 10'!$Y$5:$Y$3992,'Services Ln 10'!$A$5:$A$3992,A259,'Services Ln 10'!$B$5:$B$3992,"Nurse Services")+SUMIFS('Services Ln 10'!$Y$5:$Y$3992,'Services Ln 10'!$A$5:$A$3992,A259,'Services Ln 10'!$B$5:$B$3992,"Audiology")+SUMIFS('Services Ln 10'!$Y$5:$Y$3992,'Services Ln 10'!$A$5:$A$3992,A259,'Services Ln 10'!$B$5:$B$3992,"Interpreter")+SUMIFS('Services Ln 10'!$Y$5:$Y$3992,'Services Ln 10'!$A$5:$A$3992,A259,'Services Ln 10'!$B$5:$B$3992,"Adaptive P.E.")+SUMIFS('Services Ln 10'!$Y$5:$Y$3992,'Services Ln 10'!$A$5:$A$3992,A259,'Services Ln 10'!$B$5:$B$3992,"Orientation and Mobility")+SUMIFS('Services Ln 10'!$Y$5:$Y$3992,'Services Ln 10'!$A$5:$A$3992,A259,'Services Ln 10'!$B$5:$B$3992,"Psychologist")+ SUMIF('Aides Ln 10'!$A$5:$A$1996,A259,'Aides Ln 10'!$V$5:$V$1996)</f>
        <v>0</v>
      </c>
      <c r="L259" s="12">
        <f>SUMIF('Contract Ed line 9'!$A$5:$A$1994,A259,'Contract Ed line 9'!$J$5:$J$1994)</f>
        <v>0</v>
      </c>
      <c r="M259" s="7">
        <f t="shared" si="3"/>
        <v>0</v>
      </c>
    </row>
    <row r="260" spans="2:13" x14ac:dyDescent="0.25">
      <c r="B260" s="7">
        <f>SUMIF('1 Spec Ed Teacher'!$A$5:$A$2003,A260,'1 Spec Ed Teacher'!$T$5:$T$2003)</f>
        <v>0</v>
      </c>
      <c r="C260" s="9"/>
      <c r="D260" s="7">
        <f>SUMIF(' Operations Ln 6'!$A$2:$A$1999,SSIDs!A260,' Operations Ln 6'!$B$2:$B$1999)</f>
        <v>0</v>
      </c>
      <c r="E260" s="7">
        <f>SUMIF('3 Instructional Supplies '!$A$5:$A$1996,SSIDs!A260,'3 Instructional Supplies '!$F$5:$F$1996)</f>
        <v>0</v>
      </c>
      <c r="F260" s="7">
        <f>SUMIF('4 Instructional Equipment'!$A$5:$A$1995,A260,'4 Instructional Equipment'!$F$5:$F$1995)</f>
        <v>0</v>
      </c>
      <c r="G260" s="12">
        <f>SUMIF('Transportation Ln 10'!$A$5:$A$1995,A260,'Transportation Ln 10'!$J$5:$J$1995)</f>
        <v>0</v>
      </c>
      <c r="H260" s="12">
        <f>SUMIFS('Services Ln 10'!$Y$5:$Y$3992,'Services Ln 10'!$A$5:$A$3992,A260,'Services Ln 10'!$B$5:$B$3992,"Physical Therapy")</f>
        <v>0</v>
      </c>
      <c r="I260" s="12">
        <f>SUMIFS('Services Ln 10'!$Y$5:$Y$3992,'Services Ln 10'!$A$5:$A$3992,A260,'Services Ln 10'!$B$5:$B$3992,"Occupational Therapy")</f>
        <v>0</v>
      </c>
      <c r="J260" s="12">
        <f>SUMIFS('Services Ln 10'!$Y$5:$Y$3992,'Services Ln 10'!$A$5:$A$3992,A260,'Services Ln 10'!$B$5:$B$3992,"Speech Services")</f>
        <v>0</v>
      </c>
      <c r="K260" s="103">
        <f>SUMIFS('Services Ln 10'!$Y$5:$Y$3992,'Services Ln 10'!$A$5:$A$3992,A260,'Services Ln 10'!$B$5:$B$3992,"Nurse Services")+SUMIFS('Services Ln 10'!$Y$5:$Y$3992,'Services Ln 10'!$A$5:$A$3992,A260,'Services Ln 10'!$B$5:$B$3992,"Audiology")+SUMIFS('Services Ln 10'!$Y$5:$Y$3992,'Services Ln 10'!$A$5:$A$3992,A260,'Services Ln 10'!$B$5:$B$3992,"Interpreter")+SUMIFS('Services Ln 10'!$Y$5:$Y$3992,'Services Ln 10'!$A$5:$A$3992,A260,'Services Ln 10'!$B$5:$B$3992,"Adaptive P.E.")+SUMIFS('Services Ln 10'!$Y$5:$Y$3992,'Services Ln 10'!$A$5:$A$3992,A260,'Services Ln 10'!$B$5:$B$3992,"Orientation and Mobility")+SUMIFS('Services Ln 10'!$Y$5:$Y$3992,'Services Ln 10'!$A$5:$A$3992,A260,'Services Ln 10'!$B$5:$B$3992,"Psychologist")+ SUMIF('Aides Ln 10'!$A$5:$A$1996,A260,'Aides Ln 10'!$V$5:$V$1996)</f>
        <v>0</v>
      </c>
      <c r="L260" s="12">
        <f>SUMIF('Contract Ed line 9'!$A$5:$A$1994,A260,'Contract Ed line 9'!$J$5:$J$1994)</f>
        <v>0</v>
      </c>
      <c r="M260" s="7">
        <f t="shared" ref="M260:M323" si="4">SUM(B260:L260)</f>
        <v>0</v>
      </c>
    </row>
    <row r="261" spans="2:13" x14ac:dyDescent="0.25">
      <c r="B261" s="7">
        <f>SUMIF('1 Spec Ed Teacher'!$A$5:$A$2003,A261,'1 Spec Ed Teacher'!$T$5:$T$2003)</f>
        <v>0</v>
      </c>
      <c r="C261" s="9"/>
      <c r="D261" s="7">
        <f>SUMIF(' Operations Ln 6'!$A$2:$A$1999,SSIDs!A261,' Operations Ln 6'!$B$2:$B$1999)</f>
        <v>0</v>
      </c>
      <c r="E261" s="7">
        <f>SUMIF('3 Instructional Supplies '!$A$5:$A$1996,SSIDs!A261,'3 Instructional Supplies '!$F$5:$F$1996)</f>
        <v>0</v>
      </c>
      <c r="F261" s="7">
        <f>SUMIF('4 Instructional Equipment'!$A$5:$A$1995,A261,'4 Instructional Equipment'!$F$5:$F$1995)</f>
        <v>0</v>
      </c>
      <c r="G261" s="12">
        <f>SUMIF('Transportation Ln 10'!$A$5:$A$1995,A261,'Transportation Ln 10'!$J$5:$J$1995)</f>
        <v>0</v>
      </c>
      <c r="H261" s="12">
        <f>SUMIFS('Services Ln 10'!$Y$5:$Y$3992,'Services Ln 10'!$A$5:$A$3992,A261,'Services Ln 10'!$B$5:$B$3992,"Physical Therapy")</f>
        <v>0</v>
      </c>
      <c r="I261" s="12">
        <f>SUMIFS('Services Ln 10'!$Y$5:$Y$3992,'Services Ln 10'!$A$5:$A$3992,A261,'Services Ln 10'!$B$5:$B$3992,"Occupational Therapy")</f>
        <v>0</v>
      </c>
      <c r="J261" s="12">
        <f>SUMIFS('Services Ln 10'!$Y$5:$Y$3992,'Services Ln 10'!$A$5:$A$3992,A261,'Services Ln 10'!$B$5:$B$3992,"Speech Services")</f>
        <v>0</v>
      </c>
      <c r="K261" s="103">
        <f>SUMIFS('Services Ln 10'!$Y$5:$Y$3992,'Services Ln 10'!$A$5:$A$3992,A261,'Services Ln 10'!$B$5:$B$3992,"Nurse Services")+SUMIFS('Services Ln 10'!$Y$5:$Y$3992,'Services Ln 10'!$A$5:$A$3992,A261,'Services Ln 10'!$B$5:$B$3992,"Audiology")+SUMIFS('Services Ln 10'!$Y$5:$Y$3992,'Services Ln 10'!$A$5:$A$3992,A261,'Services Ln 10'!$B$5:$B$3992,"Interpreter")+SUMIFS('Services Ln 10'!$Y$5:$Y$3992,'Services Ln 10'!$A$5:$A$3992,A261,'Services Ln 10'!$B$5:$B$3992,"Adaptive P.E.")+SUMIFS('Services Ln 10'!$Y$5:$Y$3992,'Services Ln 10'!$A$5:$A$3992,A261,'Services Ln 10'!$B$5:$B$3992,"Orientation and Mobility")+SUMIFS('Services Ln 10'!$Y$5:$Y$3992,'Services Ln 10'!$A$5:$A$3992,A261,'Services Ln 10'!$B$5:$B$3992,"Psychologist")+ SUMIF('Aides Ln 10'!$A$5:$A$1996,A261,'Aides Ln 10'!$V$5:$V$1996)</f>
        <v>0</v>
      </c>
      <c r="L261" s="12">
        <f>SUMIF('Contract Ed line 9'!$A$5:$A$1994,A261,'Contract Ed line 9'!$J$5:$J$1994)</f>
        <v>0</v>
      </c>
      <c r="M261" s="7">
        <f t="shared" si="4"/>
        <v>0</v>
      </c>
    </row>
    <row r="262" spans="2:13" x14ac:dyDescent="0.25">
      <c r="B262" s="7">
        <f>SUMIF('1 Spec Ed Teacher'!$A$5:$A$2003,A262,'1 Spec Ed Teacher'!$T$5:$T$2003)</f>
        <v>0</v>
      </c>
      <c r="C262" s="9"/>
      <c r="D262" s="7">
        <f>SUMIF(' Operations Ln 6'!$A$2:$A$1999,SSIDs!A262,' Operations Ln 6'!$B$2:$B$1999)</f>
        <v>0</v>
      </c>
      <c r="E262" s="7">
        <f>SUMIF('3 Instructional Supplies '!$A$5:$A$1996,SSIDs!A262,'3 Instructional Supplies '!$F$5:$F$1996)</f>
        <v>0</v>
      </c>
      <c r="F262" s="7">
        <f>SUMIF('4 Instructional Equipment'!$A$5:$A$1995,A262,'4 Instructional Equipment'!$F$5:$F$1995)</f>
        <v>0</v>
      </c>
      <c r="G262" s="12">
        <f>SUMIF('Transportation Ln 10'!$A$5:$A$1995,A262,'Transportation Ln 10'!$J$5:$J$1995)</f>
        <v>0</v>
      </c>
      <c r="H262" s="12">
        <f>SUMIFS('Services Ln 10'!$Y$5:$Y$3992,'Services Ln 10'!$A$5:$A$3992,A262,'Services Ln 10'!$B$5:$B$3992,"Physical Therapy")</f>
        <v>0</v>
      </c>
      <c r="I262" s="12">
        <f>SUMIFS('Services Ln 10'!$Y$5:$Y$3992,'Services Ln 10'!$A$5:$A$3992,A262,'Services Ln 10'!$B$5:$B$3992,"Occupational Therapy")</f>
        <v>0</v>
      </c>
      <c r="J262" s="12">
        <f>SUMIFS('Services Ln 10'!$Y$5:$Y$3992,'Services Ln 10'!$A$5:$A$3992,A262,'Services Ln 10'!$B$5:$B$3992,"Speech Services")</f>
        <v>0</v>
      </c>
      <c r="K262" s="103">
        <f>SUMIFS('Services Ln 10'!$Y$5:$Y$3992,'Services Ln 10'!$A$5:$A$3992,A262,'Services Ln 10'!$B$5:$B$3992,"Nurse Services")+SUMIFS('Services Ln 10'!$Y$5:$Y$3992,'Services Ln 10'!$A$5:$A$3992,A262,'Services Ln 10'!$B$5:$B$3992,"Audiology")+SUMIFS('Services Ln 10'!$Y$5:$Y$3992,'Services Ln 10'!$A$5:$A$3992,A262,'Services Ln 10'!$B$5:$B$3992,"Interpreter")+SUMIFS('Services Ln 10'!$Y$5:$Y$3992,'Services Ln 10'!$A$5:$A$3992,A262,'Services Ln 10'!$B$5:$B$3992,"Adaptive P.E.")+SUMIFS('Services Ln 10'!$Y$5:$Y$3992,'Services Ln 10'!$A$5:$A$3992,A262,'Services Ln 10'!$B$5:$B$3992,"Orientation and Mobility")+SUMIFS('Services Ln 10'!$Y$5:$Y$3992,'Services Ln 10'!$A$5:$A$3992,A262,'Services Ln 10'!$B$5:$B$3992,"Psychologist")+ SUMIF('Aides Ln 10'!$A$5:$A$1996,A262,'Aides Ln 10'!$V$5:$V$1996)</f>
        <v>0</v>
      </c>
      <c r="L262" s="12">
        <f>SUMIF('Contract Ed line 9'!$A$5:$A$1994,A262,'Contract Ed line 9'!$J$5:$J$1994)</f>
        <v>0</v>
      </c>
      <c r="M262" s="7">
        <f t="shared" si="4"/>
        <v>0</v>
      </c>
    </row>
    <row r="263" spans="2:13" x14ac:dyDescent="0.25">
      <c r="B263" s="7">
        <f>SUMIF('1 Spec Ed Teacher'!$A$5:$A$2003,A263,'1 Spec Ed Teacher'!$T$5:$T$2003)</f>
        <v>0</v>
      </c>
      <c r="C263" s="9"/>
      <c r="D263" s="7">
        <f>SUMIF(' Operations Ln 6'!$A$2:$A$1999,SSIDs!A263,' Operations Ln 6'!$B$2:$B$1999)</f>
        <v>0</v>
      </c>
      <c r="E263" s="7">
        <f>SUMIF('3 Instructional Supplies '!$A$5:$A$1996,SSIDs!A263,'3 Instructional Supplies '!$F$5:$F$1996)</f>
        <v>0</v>
      </c>
      <c r="F263" s="7">
        <f>SUMIF('4 Instructional Equipment'!$A$5:$A$1995,A263,'4 Instructional Equipment'!$F$5:$F$1995)</f>
        <v>0</v>
      </c>
      <c r="G263" s="12">
        <f>SUMIF('Transportation Ln 10'!$A$5:$A$1995,A263,'Transportation Ln 10'!$J$5:$J$1995)</f>
        <v>0</v>
      </c>
      <c r="H263" s="12">
        <f>SUMIFS('Services Ln 10'!$Y$5:$Y$3992,'Services Ln 10'!$A$5:$A$3992,A263,'Services Ln 10'!$B$5:$B$3992,"Physical Therapy")</f>
        <v>0</v>
      </c>
      <c r="I263" s="12">
        <f>SUMIFS('Services Ln 10'!$Y$5:$Y$3992,'Services Ln 10'!$A$5:$A$3992,A263,'Services Ln 10'!$B$5:$B$3992,"Occupational Therapy")</f>
        <v>0</v>
      </c>
      <c r="J263" s="12">
        <f>SUMIFS('Services Ln 10'!$Y$5:$Y$3992,'Services Ln 10'!$A$5:$A$3992,A263,'Services Ln 10'!$B$5:$B$3992,"Speech Services")</f>
        <v>0</v>
      </c>
      <c r="K263" s="103">
        <f>SUMIFS('Services Ln 10'!$Y$5:$Y$3992,'Services Ln 10'!$A$5:$A$3992,A263,'Services Ln 10'!$B$5:$B$3992,"Nurse Services")+SUMIFS('Services Ln 10'!$Y$5:$Y$3992,'Services Ln 10'!$A$5:$A$3992,A263,'Services Ln 10'!$B$5:$B$3992,"Audiology")+SUMIFS('Services Ln 10'!$Y$5:$Y$3992,'Services Ln 10'!$A$5:$A$3992,A263,'Services Ln 10'!$B$5:$B$3992,"Interpreter")+SUMIFS('Services Ln 10'!$Y$5:$Y$3992,'Services Ln 10'!$A$5:$A$3992,A263,'Services Ln 10'!$B$5:$B$3992,"Adaptive P.E.")+SUMIFS('Services Ln 10'!$Y$5:$Y$3992,'Services Ln 10'!$A$5:$A$3992,A263,'Services Ln 10'!$B$5:$B$3992,"Orientation and Mobility")+SUMIFS('Services Ln 10'!$Y$5:$Y$3992,'Services Ln 10'!$A$5:$A$3992,A263,'Services Ln 10'!$B$5:$B$3992,"Psychologist")+ SUMIF('Aides Ln 10'!$A$5:$A$1996,A263,'Aides Ln 10'!$V$5:$V$1996)</f>
        <v>0</v>
      </c>
      <c r="L263" s="12">
        <f>SUMIF('Contract Ed line 9'!$A$5:$A$1994,A263,'Contract Ed line 9'!$J$5:$J$1994)</f>
        <v>0</v>
      </c>
      <c r="M263" s="7">
        <f t="shared" si="4"/>
        <v>0</v>
      </c>
    </row>
    <row r="264" spans="2:13" x14ac:dyDescent="0.25">
      <c r="B264" s="7">
        <f>SUMIF('1 Spec Ed Teacher'!$A$5:$A$2003,A264,'1 Spec Ed Teacher'!$T$5:$T$2003)</f>
        <v>0</v>
      </c>
      <c r="C264" s="9"/>
      <c r="D264" s="7">
        <f>SUMIF(' Operations Ln 6'!$A$2:$A$1999,SSIDs!A264,' Operations Ln 6'!$B$2:$B$1999)</f>
        <v>0</v>
      </c>
      <c r="E264" s="7">
        <f>SUMIF('3 Instructional Supplies '!$A$5:$A$1996,SSIDs!A264,'3 Instructional Supplies '!$F$5:$F$1996)</f>
        <v>0</v>
      </c>
      <c r="F264" s="7">
        <f>SUMIF('4 Instructional Equipment'!$A$5:$A$1995,A264,'4 Instructional Equipment'!$F$5:$F$1995)</f>
        <v>0</v>
      </c>
      <c r="G264" s="12">
        <f>SUMIF('Transportation Ln 10'!$A$5:$A$1995,A264,'Transportation Ln 10'!$J$5:$J$1995)</f>
        <v>0</v>
      </c>
      <c r="H264" s="12">
        <f>SUMIFS('Services Ln 10'!$Y$5:$Y$3992,'Services Ln 10'!$A$5:$A$3992,A264,'Services Ln 10'!$B$5:$B$3992,"Physical Therapy")</f>
        <v>0</v>
      </c>
      <c r="I264" s="12">
        <f>SUMIFS('Services Ln 10'!$Y$5:$Y$3992,'Services Ln 10'!$A$5:$A$3992,A264,'Services Ln 10'!$B$5:$B$3992,"Occupational Therapy")</f>
        <v>0</v>
      </c>
      <c r="J264" s="12">
        <f>SUMIFS('Services Ln 10'!$Y$5:$Y$3992,'Services Ln 10'!$A$5:$A$3992,A264,'Services Ln 10'!$B$5:$B$3992,"Speech Services")</f>
        <v>0</v>
      </c>
      <c r="K264" s="103">
        <f>SUMIFS('Services Ln 10'!$Y$5:$Y$3992,'Services Ln 10'!$A$5:$A$3992,A264,'Services Ln 10'!$B$5:$B$3992,"Nurse Services")+SUMIFS('Services Ln 10'!$Y$5:$Y$3992,'Services Ln 10'!$A$5:$A$3992,A264,'Services Ln 10'!$B$5:$B$3992,"Audiology")+SUMIFS('Services Ln 10'!$Y$5:$Y$3992,'Services Ln 10'!$A$5:$A$3992,A264,'Services Ln 10'!$B$5:$B$3992,"Interpreter")+SUMIFS('Services Ln 10'!$Y$5:$Y$3992,'Services Ln 10'!$A$5:$A$3992,A264,'Services Ln 10'!$B$5:$B$3992,"Adaptive P.E.")+SUMIFS('Services Ln 10'!$Y$5:$Y$3992,'Services Ln 10'!$A$5:$A$3992,A264,'Services Ln 10'!$B$5:$B$3992,"Orientation and Mobility")+SUMIFS('Services Ln 10'!$Y$5:$Y$3992,'Services Ln 10'!$A$5:$A$3992,A264,'Services Ln 10'!$B$5:$B$3992,"Psychologist")+ SUMIF('Aides Ln 10'!$A$5:$A$1996,A264,'Aides Ln 10'!$V$5:$V$1996)</f>
        <v>0</v>
      </c>
      <c r="L264" s="12">
        <f>SUMIF('Contract Ed line 9'!$A$5:$A$1994,A264,'Contract Ed line 9'!$J$5:$J$1994)</f>
        <v>0</v>
      </c>
      <c r="M264" s="7">
        <f t="shared" si="4"/>
        <v>0</v>
      </c>
    </row>
    <row r="265" spans="2:13" x14ac:dyDescent="0.25">
      <c r="B265" s="7">
        <f>SUMIF('1 Spec Ed Teacher'!$A$5:$A$2003,A265,'1 Spec Ed Teacher'!$T$5:$T$2003)</f>
        <v>0</v>
      </c>
      <c r="C265" s="9"/>
      <c r="D265" s="7">
        <f>SUMIF(' Operations Ln 6'!$A$2:$A$1999,SSIDs!A265,' Operations Ln 6'!$B$2:$B$1999)</f>
        <v>0</v>
      </c>
      <c r="E265" s="7">
        <f>SUMIF('3 Instructional Supplies '!$A$5:$A$1996,SSIDs!A265,'3 Instructional Supplies '!$F$5:$F$1996)</f>
        <v>0</v>
      </c>
      <c r="F265" s="7">
        <f>SUMIF('4 Instructional Equipment'!$A$5:$A$1995,A265,'4 Instructional Equipment'!$F$5:$F$1995)</f>
        <v>0</v>
      </c>
      <c r="G265" s="12">
        <f>SUMIF('Transportation Ln 10'!$A$5:$A$1995,A265,'Transportation Ln 10'!$J$5:$J$1995)</f>
        <v>0</v>
      </c>
      <c r="H265" s="12">
        <f>SUMIFS('Services Ln 10'!$Y$5:$Y$3992,'Services Ln 10'!$A$5:$A$3992,A265,'Services Ln 10'!$B$5:$B$3992,"Physical Therapy")</f>
        <v>0</v>
      </c>
      <c r="I265" s="12">
        <f>SUMIFS('Services Ln 10'!$Y$5:$Y$3992,'Services Ln 10'!$A$5:$A$3992,A265,'Services Ln 10'!$B$5:$B$3992,"Occupational Therapy")</f>
        <v>0</v>
      </c>
      <c r="J265" s="12">
        <f>SUMIFS('Services Ln 10'!$Y$5:$Y$3992,'Services Ln 10'!$A$5:$A$3992,A265,'Services Ln 10'!$B$5:$B$3992,"Speech Services")</f>
        <v>0</v>
      </c>
      <c r="K265" s="103">
        <f>SUMIFS('Services Ln 10'!$Y$5:$Y$3992,'Services Ln 10'!$A$5:$A$3992,A265,'Services Ln 10'!$B$5:$B$3992,"Nurse Services")+SUMIFS('Services Ln 10'!$Y$5:$Y$3992,'Services Ln 10'!$A$5:$A$3992,A265,'Services Ln 10'!$B$5:$B$3992,"Audiology")+SUMIFS('Services Ln 10'!$Y$5:$Y$3992,'Services Ln 10'!$A$5:$A$3992,A265,'Services Ln 10'!$B$5:$B$3992,"Interpreter")+SUMIFS('Services Ln 10'!$Y$5:$Y$3992,'Services Ln 10'!$A$5:$A$3992,A265,'Services Ln 10'!$B$5:$B$3992,"Adaptive P.E.")+SUMIFS('Services Ln 10'!$Y$5:$Y$3992,'Services Ln 10'!$A$5:$A$3992,A265,'Services Ln 10'!$B$5:$B$3992,"Orientation and Mobility")+SUMIFS('Services Ln 10'!$Y$5:$Y$3992,'Services Ln 10'!$A$5:$A$3992,A265,'Services Ln 10'!$B$5:$B$3992,"Psychologist")+ SUMIF('Aides Ln 10'!$A$5:$A$1996,A265,'Aides Ln 10'!$V$5:$V$1996)</f>
        <v>0</v>
      </c>
      <c r="L265" s="12">
        <f>SUMIF('Contract Ed line 9'!$A$5:$A$1994,A265,'Contract Ed line 9'!$J$5:$J$1994)</f>
        <v>0</v>
      </c>
      <c r="M265" s="7">
        <f t="shared" si="4"/>
        <v>0</v>
      </c>
    </row>
    <row r="266" spans="2:13" x14ac:dyDescent="0.25">
      <c r="B266" s="7">
        <f>SUMIF('1 Spec Ed Teacher'!$A$5:$A$2003,A266,'1 Spec Ed Teacher'!$T$5:$T$2003)</f>
        <v>0</v>
      </c>
      <c r="C266" s="9"/>
      <c r="D266" s="7">
        <f>SUMIF(' Operations Ln 6'!$A$2:$A$1999,SSIDs!A266,' Operations Ln 6'!$B$2:$B$1999)</f>
        <v>0</v>
      </c>
      <c r="E266" s="7">
        <f>SUMIF('3 Instructional Supplies '!$A$5:$A$1996,SSIDs!A266,'3 Instructional Supplies '!$F$5:$F$1996)</f>
        <v>0</v>
      </c>
      <c r="F266" s="7">
        <f>SUMIF('4 Instructional Equipment'!$A$5:$A$1995,A266,'4 Instructional Equipment'!$F$5:$F$1995)</f>
        <v>0</v>
      </c>
      <c r="G266" s="12">
        <f>SUMIF('Transportation Ln 10'!$A$5:$A$1995,A266,'Transportation Ln 10'!$J$5:$J$1995)</f>
        <v>0</v>
      </c>
      <c r="H266" s="12">
        <f>SUMIFS('Services Ln 10'!$Y$5:$Y$3992,'Services Ln 10'!$A$5:$A$3992,A266,'Services Ln 10'!$B$5:$B$3992,"Physical Therapy")</f>
        <v>0</v>
      </c>
      <c r="I266" s="12">
        <f>SUMIFS('Services Ln 10'!$Y$5:$Y$3992,'Services Ln 10'!$A$5:$A$3992,A266,'Services Ln 10'!$B$5:$B$3992,"Occupational Therapy")</f>
        <v>0</v>
      </c>
      <c r="J266" s="12">
        <f>SUMIFS('Services Ln 10'!$Y$5:$Y$3992,'Services Ln 10'!$A$5:$A$3992,A266,'Services Ln 10'!$B$5:$B$3992,"Speech Services")</f>
        <v>0</v>
      </c>
      <c r="K266" s="103">
        <f>SUMIFS('Services Ln 10'!$Y$5:$Y$3992,'Services Ln 10'!$A$5:$A$3992,A266,'Services Ln 10'!$B$5:$B$3992,"Nurse Services")+SUMIFS('Services Ln 10'!$Y$5:$Y$3992,'Services Ln 10'!$A$5:$A$3992,A266,'Services Ln 10'!$B$5:$B$3992,"Audiology")+SUMIFS('Services Ln 10'!$Y$5:$Y$3992,'Services Ln 10'!$A$5:$A$3992,A266,'Services Ln 10'!$B$5:$B$3992,"Interpreter")+SUMIFS('Services Ln 10'!$Y$5:$Y$3992,'Services Ln 10'!$A$5:$A$3992,A266,'Services Ln 10'!$B$5:$B$3992,"Adaptive P.E.")+SUMIFS('Services Ln 10'!$Y$5:$Y$3992,'Services Ln 10'!$A$5:$A$3992,A266,'Services Ln 10'!$B$5:$B$3992,"Orientation and Mobility")+SUMIFS('Services Ln 10'!$Y$5:$Y$3992,'Services Ln 10'!$A$5:$A$3992,A266,'Services Ln 10'!$B$5:$B$3992,"Psychologist")+ SUMIF('Aides Ln 10'!$A$5:$A$1996,A266,'Aides Ln 10'!$V$5:$V$1996)</f>
        <v>0</v>
      </c>
      <c r="L266" s="12">
        <f>SUMIF('Contract Ed line 9'!$A$5:$A$1994,A266,'Contract Ed line 9'!$J$5:$J$1994)</f>
        <v>0</v>
      </c>
      <c r="M266" s="7">
        <f t="shared" si="4"/>
        <v>0</v>
      </c>
    </row>
    <row r="267" spans="2:13" x14ac:dyDescent="0.25">
      <c r="B267" s="7">
        <f>SUMIF('1 Spec Ed Teacher'!$A$5:$A$2003,A267,'1 Spec Ed Teacher'!$T$5:$T$2003)</f>
        <v>0</v>
      </c>
      <c r="C267" s="9"/>
      <c r="D267" s="7">
        <f>SUMIF(' Operations Ln 6'!$A$2:$A$1999,SSIDs!A267,' Operations Ln 6'!$B$2:$B$1999)</f>
        <v>0</v>
      </c>
      <c r="E267" s="7">
        <f>SUMIF('3 Instructional Supplies '!$A$5:$A$1996,SSIDs!A267,'3 Instructional Supplies '!$F$5:$F$1996)</f>
        <v>0</v>
      </c>
      <c r="F267" s="7">
        <f>SUMIF('4 Instructional Equipment'!$A$5:$A$1995,A267,'4 Instructional Equipment'!$F$5:$F$1995)</f>
        <v>0</v>
      </c>
      <c r="G267" s="12">
        <f>SUMIF('Transportation Ln 10'!$A$5:$A$1995,A267,'Transportation Ln 10'!$J$5:$J$1995)</f>
        <v>0</v>
      </c>
      <c r="H267" s="12">
        <f>SUMIFS('Services Ln 10'!$Y$5:$Y$3992,'Services Ln 10'!$A$5:$A$3992,A267,'Services Ln 10'!$B$5:$B$3992,"Physical Therapy")</f>
        <v>0</v>
      </c>
      <c r="I267" s="12">
        <f>SUMIFS('Services Ln 10'!$Y$5:$Y$3992,'Services Ln 10'!$A$5:$A$3992,A267,'Services Ln 10'!$B$5:$B$3992,"Occupational Therapy")</f>
        <v>0</v>
      </c>
      <c r="J267" s="12">
        <f>SUMIFS('Services Ln 10'!$Y$5:$Y$3992,'Services Ln 10'!$A$5:$A$3992,A267,'Services Ln 10'!$B$5:$B$3992,"Speech Services")</f>
        <v>0</v>
      </c>
      <c r="K267" s="103">
        <f>SUMIFS('Services Ln 10'!$Y$5:$Y$3992,'Services Ln 10'!$A$5:$A$3992,A267,'Services Ln 10'!$B$5:$B$3992,"Nurse Services")+SUMIFS('Services Ln 10'!$Y$5:$Y$3992,'Services Ln 10'!$A$5:$A$3992,A267,'Services Ln 10'!$B$5:$B$3992,"Audiology")+SUMIFS('Services Ln 10'!$Y$5:$Y$3992,'Services Ln 10'!$A$5:$A$3992,A267,'Services Ln 10'!$B$5:$B$3992,"Interpreter")+SUMIFS('Services Ln 10'!$Y$5:$Y$3992,'Services Ln 10'!$A$5:$A$3992,A267,'Services Ln 10'!$B$5:$B$3992,"Adaptive P.E.")+SUMIFS('Services Ln 10'!$Y$5:$Y$3992,'Services Ln 10'!$A$5:$A$3992,A267,'Services Ln 10'!$B$5:$B$3992,"Orientation and Mobility")+SUMIFS('Services Ln 10'!$Y$5:$Y$3992,'Services Ln 10'!$A$5:$A$3992,A267,'Services Ln 10'!$B$5:$B$3992,"Psychologist")+ SUMIF('Aides Ln 10'!$A$5:$A$1996,A267,'Aides Ln 10'!$V$5:$V$1996)</f>
        <v>0</v>
      </c>
      <c r="L267" s="12">
        <f>SUMIF('Contract Ed line 9'!$A$5:$A$1994,A267,'Contract Ed line 9'!$J$5:$J$1994)</f>
        <v>0</v>
      </c>
      <c r="M267" s="7">
        <f t="shared" si="4"/>
        <v>0</v>
      </c>
    </row>
    <row r="268" spans="2:13" x14ac:dyDescent="0.25">
      <c r="B268" s="7">
        <f>SUMIF('1 Spec Ed Teacher'!$A$5:$A$2003,A268,'1 Spec Ed Teacher'!$T$5:$T$2003)</f>
        <v>0</v>
      </c>
      <c r="C268" s="9"/>
      <c r="D268" s="7">
        <f>SUMIF(' Operations Ln 6'!$A$2:$A$1999,SSIDs!A268,' Operations Ln 6'!$B$2:$B$1999)</f>
        <v>0</v>
      </c>
      <c r="E268" s="7">
        <f>SUMIF('3 Instructional Supplies '!$A$5:$A$1996,SSIDs!A268,'3 Instructional Supplies '!$F$5:$F$1996)</f>
        <v>0</v>
      </c>
      <c r="F268" s="7">
        <f>SUMIF('4 Instructional Equipment'!$A$5:$A$1995,A268,'4 Instructional Equipment'!$F$5:$F$1995)</f>
        <v>0</v>
      </c>
      <c r="G268" s="12">
        <f>SUMIF('Transportation Ln 10'!$A$5:$A$1995,A268,'Transportation Ln 10'!$J$5:$J$1995)</f>
        <v>0</v>
      </c>
      <c r="H268" s="12">
        <f>SUMIFS('Services Ln 10'!$Y$5:$Y$3992,'Services Ln 10'!$A$5:$A$3992,A268,'Services Ln 10'!$B$5:$B$3992,"Physical Therapy")</f>
        <v>0</v>
      </c>
      <c r="I268" s="12">
        <f>SUMIFS('Services Ln 10'!$Y$5:$Y$3992,'Services Ln 10'!$A$5:$A$3992,A268,'Services Ln 10'!$B$5:$B$3992,"Occupational Therapy")</f>
        <v>0</v>
      </c>
      <c r="J268" s="12">
        <f>SUMIFS('Services Ln 10'!$Y$5:$Y$3992,'Services Ln 10'!$A$5:$A$3992,A268,'Services Ln 10'!$B$5:$B$3992,"Speech Services")</f>
        <v>0</v>
      </c>
      <c r="K268" s="103">
        <f>SUMIFS('Services Ln 10'!$Y$5:$Y$3992,'Services Ln 10'!$A$5:$A$3992,A268,'Services Ln 10'!$B$5:$B$3992,"Nurse Services")+SUMIFS('Services Ln 10'!$Y$5:$Y$3992,'Services Ln 10'!$A$5:$A$3992,A268,'Services Ln 10'!$B$5:$B$3992,"Audiology")+SUMIFS('Services Ln 10'!$Y$5:$Y$3992,'Services Ln 10'!$A$5:$A$3992,A268,'Services Ln 10'!$B$5:$B$3992,"Interpreter")+SUMIFS('Services Ln 10'!$Y$5:$Y$3992,'Services Ln 10'!$A$5:$A$3992,A268,'Services Ln 10'!$B$5:$B$3992,"Adaptive P.E.")+SUMIFS('Services Ln 10'!$Y$5:$Y$3992,'Services Ln 10'!$A$5:$A$3992,A268,'Services Ln 10'!$B$5:$B$3992,"Orientation and Mobility")+SUMIFS('Services Ln 10'!$Y$5:$Y$3992,'Services Ln 10'!$A$5:$A$3992,A268,'Services Ln 10'!$B$5:$B$3992,"Psychologist")+ SUMIF('Aides Ln 10'!$A$5:$A$1996,A268,'Aides Ln 10'!$V$5:$V$1996)</f>
        <v>0</v>
      </c>
      <c r="L268" s="12">
        <f>SUMIF('Contract Ed line 9'!$A$5:$A$1994,A268,'Contract Ed line 9'!$J$5:$J$1994)</f>
        <v>0</v>
      </c>
      <c r="M268" s="7">
        <f t="shared" si="4"/>
        <v>0</v>
      </c>
    </row>
    <row r="269" spans="2:13" x14ac:dyDescent="0.25">
      <c r="B269" s="7">
        <f>SUMIF('1 Spec Ed Teacher'!$A$5:$A$2003,A269,'1 Spec Ed Teacher'!$T$5:$T$2003)</f>
        <v>0</v>
      </c>
      <c r="C269" s="9"/>
      <c r="D269" s="7">
        <f>SUMIF(' Operations Ln 6'!$A$2:$A$1999,SSIDs!A269,' Operations Ln 6'!$B$2:$B$1999)</f>
        <v>0</v>
      </c>
      <c r="E269" s="7">
        <f>SUMIF('3 Instructional Supplies '!$A$5:$A$1996,SSIDs!A269,'3 Instructional Supplies '!$F$5:$F$1996)</f>
        <v>0</v>
      </c>
      <c r="F269" s="7">
        <f>SUMIF('4 Instructional Equipment'!$A$5:$A$1995,A269,'4 Instructional Equipment'!$F$5:$F$1995)</f>
        <v>0</v>
      </c>
      <c r="G269" s="12">
        <f>SUMIF('Transportation Ln 10'!$A$5:$A$1995,A269,'Transportation Ln 10'!$J$5:$J$1995)</f>
        <v>0</v>
      </c>
      <c r="H269" s="12">
        <f>SUMIFS('Services Ln 10'!$Y$5:$Y$3992,'Services Ln 10'!$A$5:$A$3992,A269,'Services Ln 10'!$B$5:$B$3992,"Physical Therapy")</f>
        <v>0</v>
      </c>
      <c r="I269" s="12">
        <f>SUMIFS('Services Ln 10'!$Y$5:$Y$3992,'Services Ln 10'!$A$5:$A$3992,A269,'Services Ln 10'!$B$5:$B$3992,"Occupational Therapy")</f>
        <v>0</v>
      </c>
      <c r="J269" s="12">
        <f>SUMIFS('Services Ln 10'!$Y$5:$Y$3992,'Services Ln 10'!$A$5:$A$3992,A269,'Services Ln 10'!$B$5:$B$3992,"Speech Services")</f>
        <v>0</v>
      </c>
      <c r="K269" s="103">
        <f>SUMIFS('Services Ln 10'!$Y$5:$Y$3992,'Services Ln 10'!$A$5:$A$3992,A269,'Services Ln 10'!$B$5:$B$3992,"Nurse Services")+SUMIFS('Services Ln 10'!$Y$5:$Y$3992,'Services Ln 10'!$A$5:$A$3992,A269,'Services Ln 10'!$B$5:$B$3992,"Audiology")+SUMIFS('Services Ln 10'!$Y$5:$Y$3992,'Services Ln 10'!$A$5:$A$3992,A269,'Services Ln 10'!$B$5:$B$3992,"Interpreter")+SUMIFS('Services Ln 10'!$Y$5:$Y$3992,'Services Ln 10'!$A$5:$A$3992,A269,'Services Ln 10'!$B$5:$B$3992,"Adaptive P.E.")+SUMIFS('Services Ln 10'!$Y$5:$Y$3992,'Services Ln 10'!$A$5:$A$3992,A269,'Services Ln 10'!$B$5:$B$3992,"Orientation and Mobility")+SUMIFS('Services Ln 10'!$Y$5:$Y$3992,'Services Ln 10'!$A$5:$A$3992,A269,'Services Ln 10'!$B$5:$B$3992,"Psychologist")+ SUMIF('Aides Ln 10'!$A$5:$A$1996,A269,'Aides Ln 10'!$V$5:$V$1996)</f>
        <v>0</v>
      </c>
      <c r="L269" s="12">
        <f>SUMIF('Contract Ed line 9'!$A$5:$A$1994,A269,'Contract Ed line 9'!$J$5:$J$1994)</f>
        <v>0</v>
      </c>
      <c r="M269" s="7">
        <f t="shared" si="4"/>
        <v>0</v>
      </c>
    </row>
    <row r="270" spans="2:13" x14ac:dyDescent="0.25">
      <c r="B270" s="7">
        <f>SUMIF('1 Spec Ed Teacher'!$A$5:$A$2003,A270,'1 Spec Ed Teacher'!$T$5:$T$2003)</f>
        <v>0</v>
      </c>
      <c r="C270" s="9"/>
      <c r="D270" s="7">
        <f>SUMIF(' Operations Ln 6'!$A$2:$A$1999,SSIDs!A270,' Operations Ln 6'!$B$2:$B$1999)</f>
        <v>0</v>
      </c>
      <c r="E270" s="7">
        <f>SUMIF('3 Instructional Supplies '!$A$5:$A$1996,SSIDs!A270,'3 Instructional Supplies '!$F$5:$F$1996)</f>
        <v>0</v>
      </c>
      <c r="F270" s="7">
        <f>SUMIF('4 Instructional Equipment'!$A$5:$A$1995,A270,'4 Instructional Equipment'!$F$5:$F$1995)</f>
        <v>0</v>
      </c>
      <c r="G270" s="12">
        <f>SUMIF('Transportation Ln 10'!$A$5:$A$1995,A270,'Transportation Ln 10'!$J$5:$J$1995)</f>
        <v>0</v>
      </c>
      <c r="H270" s="12">
        <f>SUMIFS('Services Ln 10'!$Y$5:$Y$3992,'Services Ln 10'!$A$5:$A$3992,A270,'Services Ln 10'!$B$5:$B$3992,"Physical Therapy")</f>
        <v>0</v>
      </c>
      <c r="I270" s="12">
        <f>SUMIFS('Services Ln 10'!$Y$5:$Y$3992,'Services Ln 10'!$A$5:$A$3992,A270,'Services Ln 10'!$B$5:$B$3992,"Occupational Therapy")</f>
        <v>0</v>
      </c>
      <c r="J270" s="12">
        <f>SUMIFS('Services Ln 10'!$Y$5:$Y$3992,'Services Ln 10'!$A$5:$A$3992,A270,'Services Ln 10'!$B$5:$B$3992,"Speech Services")</f>
        <v>0</v>
      </c>
      <c r="K270" s="103">
        <f>SUMIFS('Services Ln 10'!$Y$5:$Y$3992,'Services Ln 10'!$A$5:$A$3992,A270,'Services Ln 10'!$B$5:$B$3992,"Nurse Services")+SUMIFS('Services Ln 10'!$Y$5:$Y$3992,'Services Ln 10'!$A$5:$A$3992,A270,'Services Ln 10'!$B$5:$B$3992,"Audiology")+SUMIFS('Services Ln 10'!$Y$5:$Y$3992,'Services Ln 10'!$A$5:$A$3992,A270,'Services Ln 10'!$B$5:$B$3992,"Interpreter")+SUMIFS('Services Ln 10'!$Y$5:$Y$3992,'Services Ln 10'!$A$5:$A$3992,A270,'Services Ln 10'!$B$5:$B$3992,"Adaptive P.E.")+SUMIFS('Services Ln 10'!$Y$5:$Y$3992,'Services Ln 10'!$A$5:$A$3992,A270,'Services Ln 10'!$B$5:$B$3992,"Orientation and Mobility")+SUMIFS('Services Ln 10'!$Y$5:$Y$3992,'Services Ln 10'!$A$5:$A$3992,A270,'Services Ln 10'!$B$5:$B$3992,"Psychologist")+ SUMIF('Aides Ln 10'!$A$5:$A$1996,A270,'Aides Ln 10'!$V$5:$V$1996)</f>
        <v>0</v>
      </c>
      <c r="L270" s="12">
        <f>SUMIF('Contract Ed line 9'!$A$5:$A$1994,A270,'Contract Ed line 9'!$J$5:$J$1994)</f>
        <v>0</v>
      </c>
      <c r="M270" s="7">
        <f t="shared" si="4"/>
        <v>0</v>
      </c>
    </row>
    <row r="271" spans="2:13" x14ac:dyDescent="0.25">
      <c r="B271" s="7">
        <f>SUMIF('1 Spec Ed Teacher'!$A$5:$A$2003,A271,'1 Spec Ed Teacher'!$T$5:$T$2003)</f>
        <v>0</v>
      </c>
      <c r="C271" s="9"/>
      <c r="D271" s="7">
        <f>SUMIF(' Operations Ln 6'!$A$2:$A$1999,SSIDs!A271,' Operations Ln 6'!$B$2:$B$1999)</f>
        <v>0</v>
      </c>
      <c r="E271" s="7">
        <f>SUMIF('3 Instructional Supplies '!$A$5:$A$1996,SSIDs!A271,'3 Instructional Supplies '!$F$5:$F$1996)</f>
        <v>0</v>
      </c>
      <c r="F271" s="7">
        <f>SUMIF('4 Instructional Equipment'!$A$5:$A$1995,A271,'4 Instructional Equipment'!$F$5:$F$1995)</f>
        <v>0</v>
      </c>
      <c r="G271" s="12">
        <f>SUMIF('Transportation Ln 10'!$A$5:$A$1995,A271,'Transportation Ln 10'!$J$5:$J$1995)</f>
        <v>0</v>
      </c>
      <c r="H271" s="12">
        <f>SUMIFS('Services Ln 10'!$Y$5:$Y$3992,'Services Ln 10'!$A$5:$A$3992,A271,'Services Ln 10'!$B$5:$B$3992,"Physical Therapy")</f>
        <v>0</v>
      </c>
      <c r="I271" s="12">
        <f>SUMIFS('Services Ln 10'!$Y$5:$Y$3992,'Services Ln 10'!$A$5:$A$3992,A271,'Services Ln 10'!$B$5:$B$3992,"Occupational Therapy")</f>
        <v>0</v>
      </c>
      <c r="J271" s="12">
        <f>SUMIFS('Services Ln 10'!$Y$5:$Y$3992,'Services Ln 10'!$A$5:$A$3992,A271,'Services Ln 10'!$B$5:$B$3992,"Speech Services")</f>
        <v>0</v>
      </c>
      <c r="K271" s="103">
        <f>SUMIFS('Services Ln 10'!$Y$5:$Y$3992,'Services Ln 10'!$A$5:$A$3992,A271,'Services Ln 10'!$B$5:$B$3992,"Nurse Services")+SUMIFS('Services Ln 10'!$Y$5:$Y$3992,'Services Ln 10'!$A$5:$A$3992,A271,'Services Ln 10'!$B$5:$B$3992,"Audiology")+SUMIFS('Services Ln 10'!$Y$5:$Y$3992,'Services Ln 10'!$A$5:$A$3992,A271,'Services Ln 10'!$B$5:$B$3992,"Interpreter")+SUMIFS('Services Ln 10'!$Y$5:$Y$3992,'Services Ln 10'!$A$5:$A$3992,A271,'Services Ln 10'!$B$5:$B$3992,"Adaptive P.E.")+SUMIFS('Services Ln 10'!$Y$5:$Y$3992,'Services Ln 10'!$A$5:$A$3992,A271,'Services Ln 10'!$B$5:$B$3992,"Orientation and Mobility")+SUMIFS('Services Ln 10'!$Y$5:$Y$3992,'Services Ln 10'!$A$5:$A$3992,A271,'Services Ln 10'!$B$5:$B$3992,"Psychologist")+ SUMIF('Aides Ln 10'!$A$5:$A$1996,A271,'Aides Ln 10'!$V$5:$V$1996)</f>
        <v>0</v>
      </c>
      <c r="L271" s="12">
        <f>SUMIF('Contract Ed line 9'!$A$5:$A$1994,A271,'Contract Ed line 9'!$J$5:$J$1994)</f>
        <v>0</v>
      </c>
      <c r="M271" s="7">
        <f t="shared" si="4"/>
        <v>0</v>
      </c>
    </row>
    <row r="272" spans="2:13" x14ac:dyDescent="0.25">
      <c r="B272" s="7">
        <f>SUMIF('1 Spec Ed Teacher'!$A$5:$A$2003,A272,'1 Spec Ed Teacher'!$T$5:$T$2003)</f>
        <v>0</v>
      </c>
      <c r="C272" s="9"/>
      <c r="D272" s="7">
        <f>SUMIF(' Operations Ln 6'!$A$2:$A$1999,SSIDs!A272,' Operations Ln 6'!$B$2:$B$1999)</f>
        <v>0</v>
      </c>
      <c r="E272" s="7">
        <f>SUMIF('3 Instructional Supplies '!$A$5:$A$1996,SSIDs!A272,'3 Instructional Supplies '!$F$5:$F$1996)</f>
        <v>0</v>
      </c>
      <c r="F272" s="7">
        <f>SUMIF('4 Instructional Equipment'!$A$5:$A$1995,A272,'4 Instructional Equipment'!$F$5:$F$1995)</f>
        <v>0</v>
      </c>
      <c r="G272" s="12">
        <f>SUMIF('Transportation Ln 10'!$A$5:$A$1995,A272,'Transportation Ln 10'!$J$5:$J$1995)</f>
        <v>0</v>
      </c>
      <c r="H272" s="12">
        <f>SUMIFS('Services Ln 10'!$Y$5:$Y$3992,'Services Ln 10'!$A$5:$A$3992,A272,'Services Ln 10'!$B$5:$B$3992,"Physical Therapy")</f>
        <v>0</v>
      </c>
      <c r="I272" s="12">
        <f>SUMIFS('Services Ln 10'!$Y$5:$Y$3992,'Services Ln 10'!$A$5:$A$3992,A272,'Services Ln 10'!$B$5:$B$3992,"Occupational Therapy")</f>
        <v>0</v>
      </c>
      <c r="J272" s="12">
        <f>SUMIFS('Services Ln 10'!$Y$5:$Y$3992,'Services Ln 10'!$A$5:$A$3992,A272,'Services Ln 10'!$B$5:$B$3992,"Speech Services")</f>
        <v>0</v>
      </c>
      <c r="K272" s="103">
        <f>SUMIFS('Services Ln 10'!$Y$5:$Y$3992,'Services Ln 10'!$A$5:$A$3992,A272,'Services Ln 10'!$B$5:$B$3992,"Nurse Services")+SUMIFS('Services Ln 10'!$Y$5:$Y$3992,'Services Ln 10'!$A$5:$A$3992,A272,'Services Ln 10'!$B$5:$B$3992,"Audiology")+SUMIFS('Services Ln 10'!$Y$5:$Y$3992,'Services Ln 10'!$A$5:$A$3992,A272,'Services Ln 10'!$B$5:$B$3992,"Interpreter")+SUMIFS('Services Ln 10'!$Y$5:$Y$3992,'Services Ln 10'!$A$5:$A$3992,A272,'Services Ln 10'!$B$5:$B$3992,"Adaptive P.E.")+SUMIFS('Services Ln 10'!$Y$5:$Y$3992,'Services Ln 10'!$A$5:$A$3992,A272,'Services Ln 10'!$B$5:$B$3992,"Orientation and Mobility")+SUMIFS('Services Ln 10'!$Y$5:$Y$3992,'Services Ln 10'!$A$5:$A$3992,A272,'Services Ln 10'!$B$5:$B$3992,"Psychologist")+ SUMIF('Aides Ln 10'!$A$5:$A$1996,A272,'Aides Ln 10'!$V$5:$V$1996)</f>
        <v>0</v>
      </c>
      <c r="L272" s="12">
        <f>SUMIF('Contract Ed line 9'!$A$5:$A$1994,A272,'Contract Ed line 9'!$J$5:$J$1994)</f>
        <v>0</v>
      </c>
      <c r="M272" s="7">
        <f t="shared" si="4"/>
        <v>0</v>
      </c>
    </row>
    <row r="273" spans="2:13" x14ac:dyDescent="0.25">
      <c r="B273" s="7">
        <f>SUMIF('1 Spec Ed Teacher'!$A$5:$A$2003,A273,'1 Spec Ed Teacher'!$T$5:$T$2003)</f>
        <v>0</v>
      </c>
      <c r="C273" s="9"/>
      <c r="D273" s="7">
        <f>SUMIF(' Operations Ln 6'!$A$2:$A$1999,SSIDs!A273,' Operations Ln 6'!$B$2:$B$1999)</f>
        <v>0</v>
      </c>
      <c r="E273" s="7">
        <f>SUMIF('3 Instructional Supplies '!$A$5:$A$1996,SSIDs!A273,'3 Instructional Supplies '!$F$5:$F$1996)</f>
        <v>0</v>
      </c>
      <c r="F273" s="7">
        <f>SUMIF('4 Instructional Equipment'!$A$5:$A$1995,A273,'4 Instructional Equipment'!$F$5:$F$1995)</f>
        <v>0</v>
      </c>
      <c r="G273" s="12">
        <f>SUMIF('Transportation Ln 10'!$A$5:$A$1995,A273,'Transportation Ln 10'!$J$5:$J$1995)</f>
        <v>0</v>
      </c>
      <c r="H273" s="12">
        <f>SUMIFS('Services Ln 10'!$Y$5:$Y$3992,'Services Ln 10'!$A$5:$A$3992,A273,'Services Ln 10'!$B$5:$B$3992,"Physical Therapy")</f>
        <v>0</v>
      </c>
      <c r="I273" s="12">
        <f>SUMIFS('Services Ln 10'!$Y$5:$Y$3992,'Services Ln 10'!$A$5:$A$3992,A273,'Services Ln 10'!$B$5:$B$3992,"Occupational Therapy")</f>
        <v>0</v>
      </c>
      <c r="J273" s="12">
        <f>SUMIFS('Services Ln 10'!$Y$5:$Y$3992,'Services Ln 10'!$A$5:$A$3992,A273,'Services Ln 10'!$B$5:$B$3992,"Speech Services")</f>
        <v>0</v>
      </c>
      <c r="K273" s="103">
        <f>SUMIFS('Services Ln 10'!$Y$5:$Y$3992,'Services Ln 10'!$A$5:$A$3992,A273,'Services Ln 10'!$B$5:$B$3992,"Nurse Services")+SUMIFS('Services Ln 10'!$Y$5:$Y$3992,'Services Ln 10'!$A$5:$A$3992,A273,'Services Ln 10'!$B$5:$B$3992,"Audiology")+SUMIFS('Services Ln 10'!$Y$5:$Y$3992,'Services Ln 10'!$A$5:$A$3992,A273,'Services Ln 10'!$B$5:$B$3992,"Interpreter")+SUMIFS('Services Ln 10'!$Y$5:$Y$3992,'Services Ln 10'!$A$5:$A$3992,A273,'Services Ln 10'!$B$5:$B$3992,"Adaptive P.E.")+SUMIFS('Services Ln 10'!$Y$5:$Y$3992,'Services Ln 10'!$A$5:$A$3992,A273,'Services Ln 10'!$B$5:$B$3992,"Orientation and Mobility")+SUMIFS('Services Ln 10'!$Y$5:$Y$3992,'Services Ln 10'!$A$5:$A$3992,A273,'Services Ln 10'!$B$5:$B$3992,"Psychologist")+ SUMIF('Aides Ln 10'!$A$5:$A$1996,A273,'Aides Ln 10'!$V$5:$V$1996)</f>
        <v>0</v>
      </c>
      <c r="L273" s="12">
        <f>SUMIF('Contract Ed line 9'!$A$5:$A$1994,A273,'Contract Ed line 9'!$J$5:$J$1994)</f>
        <v>0</v>
      </c>
      <c r="M273" s="7">
        <f t="shared" si="4"/>
        <v>0</v>
      </c>
    </row>
    <row r="274" spans="2:13" x14ac:dyDescent="0.25">
      <c r="B274" s="7">
        <f>SUMIF('1 Spec Ed Teacher'!$A$5:$A$2003,A274,'1 Spec Ed Teacher'!$T$5:$T$2003)</f>
        <v>0</v>
      </c>
      <c r="C274" s="9"/>
      <c r="D274" s="7">
        <f>SUMIF(' Operations Ln 6'!$A$2:$A$1999,SSIDs!A274,' Operations Ln 6'!$B$2:$B$1999)</f>
        <v>0</v>
      </c>
      <c r="E274" s="7">
        <f>SUMIF('3 Instructional Supplies '!$A$5:$A$1996,SSIDs!A274,'3 Instructional Supplies '!$F$5:$F$1996)</f>
        <v>0</v>
      </c>
      <c r="F274" s="7">
        <f>SUMIF('4 Instructional Equipment'!$A$5:$A$1995,A274,'4 Instructional Equipment'!$F$5:$F$1995)</f>
        <v>0</v>
      </c>
      <c r="G274" s="12">
        <f>SUMIF('Transportation Ln 10'!$A$5:$A$1995,A274,'Transportation Ln 10'!$J$5:$J$1995)</f>
        <v>0</v>
      </c>
      <c r="H274" s="12">
        <f>SUMIFS('Services Ln 10'!$Y$5:$Y$3992,'Services Ln 10'!$A$5:$A$3992,A274,'Services Ln 10'!$B$5:$B$3992,"Physical Therapy")</f>
        <v>0</v>
      </c>
      <c r="I274" s="12">
        <f>SUMIFS('Services Ln 10'!$Y$5:$Y$3992,'Services Ln 10'!$A$5:$A$3992,A274,'Services Ln 10'!$B$5:$B$3992,"Occupational Therapy")</f>
        <v>0</v>
      </c>
      <c r="J274" s="12">
        <f>SUMIFS('Services Ln 10'!$Y$5:$Y$3992,'Services Ln 10'!$A$5:$A$3992,A274,'Services Ln 10'!$B$5:$B$3992,"Speech Services")</f>
        <v>0</v>
      </c>
      <c r="K274" s="103">
        <f>SUMIFS('Services Ln 10'!$Y$5:$Y$3992,'Services Ln 10'!$A$5:$A$3992,A274,'Services Ln 10'!$B$5:$B$3992,"Nurse Services")+SUMIFS('Services Ln 10'!$Y$5:$Y$3992,'Services Ln 10'!$A$5:$A$3992,A274,'Services Ln 10'!$B$5:$B$3992,"Audiology")+SUMIFS('Services Ln 10'!$Y$5:$Y$3992,'Services Ln 10'!$A$5:$A$3992,A274,'Services Ln 10'!$B$5:$B$3992,"Interpreter")+SUMIFS('Services Ln 10'!$Y$5:$Y$3992,'Services Ln 10'!$A$5:$A$3992,A274,'Services Ln 10'!$B$5:$B$3992,"Adaptive P.E.")+SUMIFS('Services Ln 10'!$Y$5:$Y$3992,'Services Ln 10'!$A$5:$A$3992,A274,'Services Ln 10'!$B$5:$B$3992,"Orientation and Mobility")+SUMIFS('Services Ln 10'!$Y$5:$Y$3992,'Services Ln 10'!$A$5:$A$3992,A274,'Services Ln 10'!$B$5:$B$3992,"Psychologist")+ SUMIF('Aides Ln 10'!$A$5:$A$1996,A274,'Aides Ln 10'!$V$5:$V$1996)</f>
        <v>0</v>
      </c>
      <c r="L274" s="12">
        <f>SUMIF('Contract Ed line 9'!$A$5:$A$1994,A274,'Contract Ed line 9'!$J$5:$J$1994)</f>
        <v>0</v>
      </c>
      <c r="M274" s="7">
        <f t="shared" si="4"/>
        <v>0</v>
      </c>
    </row>
    <row r="275" spans="2:13" x14ac:dyDescent="0.25">
      <c r="B275" s="7">
        <f>SUMIF('1 Spec Ed Teacher'!$A$5:$A$2003,A275,'1 Spec Ed Teacher'!$T$5:$T$2003)</f>
        <v>0</v>
      </c>
      <c r="C275" s="9"/>
      <c r="D275" s="7">
        <f>SUMIF(' Operations Ln 6'!$A$2:$A$1999,SSIDs!A275,' Operations Ln 6'!$B$2:$B$1999)</f>
        <v>0</v>
      </c>
      <c r="E275" s="7">
        <f>SUMIF('3 Instructional Supplies '!$A$5:$A$1996,SSIDs!A275,'3 Instructional Supplies '!$F$5:$F$1996)</f>
        <v>0</v>
      </c>
      <c r="F275" s="7">
        <f>SUMIF('4 Instructional Equipment'!$A$5:$A$1995,A275,'4 Instructional Equipment'!$F$5:$F$1995)</f>
        <v>0</v>
      </c>
      <c r="G275" s="12">
        <f>SUMIF('Transportation Ln 10'!$A$5:$A$1995,A275,'Transportation Ln 10'!$J$5:$J$1995)</f>
        <v>0</v>
      </c>
      <c r="H275" s="12">
        <f>SUMIFS('Services Ln 10'!$Y$5:$Y$3992,'Services Ln 10'!$A$5:$A$3992,A275,'Services Ln 10'!$B$5:$B$3992,"Physical Therapy")</f>
        <v>0</v>
      </c>
      <c r="I275" s="12">
        <f>SUMIFS('Services Ln 10'!$Y$5:$Y$3992,'Services Ln 10'!$A$5:$A$3992,A275,'Services Ln 10'!$B$5:$B$3992,"Occupational Therapy")</f>
        <v>0</v>
      </c>
      <c r="J275" s="12">
        <f>SUMIFS('Services Ln 10'!$Y$5:$Y$3992,'Services Ln 10'!$A$5:$A$3992,A275,'Services Ln 10'!$B$5:$B$3992,"Speech Services")</f>
        <v>0</v>
      </c>
      <c r="K275" s="103">
        <f>SUMIFS('Services Ln 10'!$Y$5:$Y$3992,'Services Ln 10'!$A$5:$A$3992,A275,'Services Ln 10'!$B$5:$B$3992,"Nurse Services")+SUMIFS('Services Ln 10'!$Y$5:$Y$3992,'Services Ln 10'!$A$5:$A$3992,A275,'Services Ln 10'!$B$5:$B$3992,"Audiology")+SUMIFS('Services Ln 10'!$Y$5:$Y$3992,'Services Ln 10'!$A$5:$A$3992,A275,'Services Ln 10'!$B$5:$B$3992,"Interpreter")+SUMIFS('Services Ln 10'!$Y$5:$Y$3992,'Services Ln 10'!$A$5:$A$3992,A275,'Services Ln 10'!$B$5:$B$3992,"Adaptive P.E.")+SUMIFS('Services Ln 10'!$Y$5:$Y$3992,'Services Ln 10'!$A$5:$A$3992,A275,'Services Ln 10'!$B$5:$B$3992,"Orientation and Mobility")+SUMIFS('Services Ln 10'!$Y$5:$Y$3992,'Services Ln 10'!$A$5:$A$3992,A275,'Services Ln 10'!$B$5:$B$3992,"Psychologist")+ SUMIF('Aides Ln 10'!$A$5:$A$1996,A275,'Aides Ln 10'!$V$5:$V$1996)</f>
        <v>0</v>
      </c>
      <c r="L275" s="12">
        <f>SUMIF('Contract Ed line 9'!$A$5:$A$1994,A275,'Contract Ed line 9'!$J$5:$J$1994)</f>
        <v>0</v>
      </c>
      <c r="M275" s="7">
        <f t="shared" si="4"/>
        <v>0</v>
      </c>
    </row>
    <row r="276" spans="2:13" x14ac:dyDescent="0.25">
      <c r="B276" s="7">
        <f>SUMIF('1 Spec Ed Teacher'!$A$5:$A$2003,A276,'1 Spec Ed Teacher'!$T$5:$T$2003)</f>
        <v>0</v>
      </c>
      <c r="C276" s="9"/>
      <c r="D276" s="7">
        <f>SUMIF(' Operations Ln 6'!$A$2:$A$1999,SSIDs!A276,' Operations Ln 6'!$B$2:$B$1999)</f>
        <v>0</v>
      </c>
      <c r="E276" s="7">
        <f>SUMIF('3 Instructional Supplies '!$A$5:$A$1996,SSIDs!A276,'3 Instructional Supplies '!$F$5:$F$1996)</f>
        <v>0</v>
      </c>
      <c r="F276" s="7">
        <f>SUMIF('4 Instructional Equipment'!$A$5:$A$1995,A276,'4 Instructional Equipment'!$F$5:$F$1995)</f>
        <v>0</v>
      </c>
      <c r="G276" s="12">
        <f>SUMIF('Transportation Ln 10'!$A$5:$A$1995,A276,'Transportation Ln 10'!$J$5:$J$1995)</f>
        <v>0</v>
      </c>
      <c r="H276" s="12">
        <f>SUMIFS('Services Ln 10'!$Y$5:$Y$3992,'Services Ln 10'!$A$5:$A$3992,A276,'Services Ln 10'!$B$5:$B$3992,"Physical Therapy")</f>
        <v>0</v>
      </c>
      <c r="I276" s="12">
        <f>SUMIFS('Services Ln 10'!$Y$5:$Y$3992,'Services Ln 10'!$A$5:$A$3992,A276,'Services Ln 10'!$B$5:$B$3992,"Occupational Therapy")</f>
        <v>0</v>
      </c>
      <c r="J276" s="12">
        <f>SUMIFS('Services Ln 10'!$Y$5:$Y$3992,'Services Ln 10'!$A$5:$A$3992,A276,'Services Ln 10'!$B$5:$B$3992,"Speech Services")</f>
        <v>0</v>
      </c>
      <c r="K276" s="103">
        <f>SUMIFS('Services Ln 10'!$Y$5:$Y$3992,'Services Ln 10'!$A$5:$A$3992,A276,'Services Ln 10'!$B$5:$B$3992,"Nurse Services")+SUMIFS('Services Ln 10'!$Y$5:$Y$3992,'Services Ln 10'!$A$5:$A$3992,A276,'Services Ln 10'!$B$5:$B$3992,"Audiology")+SUMIFS('Services Ln 10'!$Y$5:$Y$3992,'Services Ln 10'!$A$5:$A$3992,A276,'Services Ln 10'!$B$5:$B$3992,"Interpreter")+SUMIFS('Services Ln 10'!$Y$5:$Y$3992,'Services Ln 10'!$A$5:$A$3992,A276,'Services Ln 10'!$B$5:$B$3992,"Adaptive P.E.")+SUMIFS('Services Ln 10'!$Y$5:$Y$3992,'Services Ln 10'!$A$5:$A$3992,A276,'Services Ln 10'!$B$5:$B$3992,"Orientation and Mobility")+SUMIFS('Services Ln 10'!$Y$5:$Y$3992,'Services Ln 10'!$A$5:$A$3992,A276,'Services Ln 10'!$B$5:$B$3992,"Psychologist")+ SUMIF('Aides Ln 10'!$A$5:$A$1996,A276,'Aides Ln 10'!$V$5:$V$1996)</f>
        <v>0</v>
      </c>
      <c r="L276" s="12">
        <f>SUMIF('Contract Ed line 9'!$A$5:$A$1994,A276,'Contract Ed line 9'!$J$5:$J$1994)</f>
        <v>0</v>
      </c>
      <c r="M276" s="7">
        <f t="shared" si="4"/>
        <v>0</v>
      </c>
    </row>
    <row r="277" spans="2:13" x14ac:dyDescent="0.25">
      <c r="B277" s="7">
        <f>SUMIF('1 Spec Ed Teacher'!$A$5:$A$2003,A277,'1 Spec Ed Teacher'!$T$5:$T$2003)</f>
        <v>0</v>
      </c>
      <c r="C277" s="9"/>
      <c r="D277" s="7">
        <f>SUMIF(' Operations Ln 6'!$A$2:$A$1999,SSIDs!A277,' Operations Ln 6'!$B$2:$B$1999)</f>
        <v>0</v>
      </c>
      <c r="E277" s="7">
        <f>SUMIF('3 Instructional Supplies '!$A$5:$A$1996,SSIDs!A277,'3 Instructional Supplies '!$F$5:$F$1996)</f>
        <v>0</v>
      </c>
      <c r="F277" s="7">
        <f>SUMIF('4 Instructional Equipment'!$A$5:$A$1995,A277,'4 Instructional Equipment'!$F$5:$F$1995)</f>
        <v>0</v>
      </c>
      <c r="G277" s="12">
        <f>SUMIF('Transportation Ln 10'!$A$5:$A$1995,A277,'Transportation Ln 10'!$J$5:$J$1995)</f>
        <v>0</v>
      </c>
      <c r="H277" s="12">
        <f>SUMIFS('Services Ln 10'!$Y$5:$Y$3992,'Services Ln 10'!$A$5:$A$3992,A277,'Services Ln 10'!$B$5:$B$3992,"Physical Therapy")</f>
        <v>0</v>
      </c>
      <c r="I277" s="12">
        <f>SUMIFS('Services Ln 10'!$Y$5:$Y$3992,'Services Ln 10'!$A$5:$A$3992,A277,'Services Ln 10'!$B$5:$B$3992,"Occupational Therapy")</f>
        <v>0</v>
      </c>
      <c r="J277" s="12">
        <f>SUMIFS('Services Ln 10'!$Y$5:$Y$3992,'Services Ln 10'!$A$5:$A$3992,A277,'Services Ln 10'!$B$5:$B$3992,"Speech Services")</f>
        <v>0</v>
      </c>
      <c r="K277" s="103">
        <f>SUMIFS('Services Ln 10'!$Y$5:$Y$3992,'Services Ln 10'!$A$5:$A$3992,A277,'Services Ln 10'!$B$5:$B$3992,"Nurse Services")+SUMIFS('Services Ln 10'!$Y$5:$Y$3992,'Services Ln 10'!$A$5:$A$3992,A277,'Services Ln 10'!$B$5:$B$3992,"Audiology")+SUMIFS('Services Ln 10'!$Y$5:$Y$3992,'Services Ln 10'!$A$5:$A$3992,A277,'Services Ln 10'!$B$5:$B$3992,"Interpreter")+SUMIFS('Services Ln 10'!$Y$5:$Y$3992,'Services Ln 10'!$A$5:$A$3992,A277,'Services Ln 10'!$B$5:$B$3992,"Adaptive P.E.")+SUMIFS('Services Ln 10'!$Y$5:$Y$3992,'Services Ln 10'!$A$5:$A$3992,A277,'Services Ln 10'!$B$5:$B$3992,"Orientation and Mobility")+SUMIFS('Services Ln 10'!$Y$5:$Y$3992,'Services Ln 10'!$A$5:$A$3992,A277,'Services Ln 10'!$B$5:$B$3992,"Psychologist")+ SUMIF('Aides Ln 10'!$A$5:$A$1996,A277,'Aides Ln 10'!$V$5:$V$1996)</f>
        <v>0</v>
      </c>
      <c r="L277" s="12">
        <f>SUMIF('Contract Ed line 9'!$A$5:$A$1994,A277,'Contract Ed line 9'!$J$5:$J$1994)</f>
        <v>0</v>
      </c>
      <c r="M277" s="7">
        <f t="shared" si="4"/>
        <v>0</v>
      </c>
    </row>
    <row r="278" spans="2:13" x14ac:dyDescent="0.25">
      <c r="B278" s="7">
        <f>SUMIF('1 Spec Ed Teacher'!$A$5:$A$2003,A278,'1 Spec Ed Teacher'!$T$5:$T$2003)</f>
        <v>0</v>
      </c>
      <c r="C278" s="9"/>
      <c r="D278" s="7">
        <f>SUMIF(' Operations Ln 6'!$A$2:$A$1999,SSIDs!A278,' Operations Ln 6'!$B$2:$B$1999)</f>
        <v>0</v>
      </c>
      <c r="E278" s="7">
        <f>SUMIF('3 Instructional Supplies '!$A$5:$A$1996,SSIDs!A278,'3 Instructional Supplies '!$F$5:$F$1996)</f>
        <v>0</v>
      </c>
      <c r="F278" s="7">
        <f>SUMIF('4 Instructional Equipment'!$A$5:$A$1995,A278,'4 Instructional Equipment'!$F$5:$F$1995)</f>
        <v>0</v>
      </c>
      <c r="G278" s="12">
        <f>SUMIF('Transportation Ln 10'!$A$5:$A$1995,A278,'Transportation Ln 10'!$J$5:$J$1995)</f>
        <v>0</v>
      </c>
      <c r="H278" s="12">
        <f>SUMIFS('Services Ln 10'!$Y$5:$Y$3992,'Services Ln 10'!$A$5:$A$3992,A278,'Services Ln 10'!$B$5:$B$3992,"Physical Therapy")</f>
        <v>0</v>
      </c>
      <c r="I278" s="12">
        <f>SUMIFS('Services Ln 10'!$Y$5:$Y$3992,'Services Ln 10'!$A$5:$A$3992,A278,'Services Ln 10'!$B$5:$B$3992,"Occupational Therapy")</f>
        <v>0</v>
      </c>
      <c r="J278" s="12">
        <f>SUMIFS('Services Ln 10'!$Y$5:$Y$3992,'Services Ln 10'!$A$5:$A$3992,A278,'Services Ln 10'!$B$5:$B$3992,"Speech Services")</f>
        <v>0</v>
      </c>
      <c r="K278" s="103">
        <f>SUMIFS('Services Ln 10'!$Y$5:$Y$3992,'Services Ln 10'!$A$5:$A$3992,A278,'Services Ln 10'!$B$5:$B$3992,"Nurse Services")+SUMIFS('Services Ln 10'!$Y$5:$Y$3992,'Services Ln 10'!$A$5:$A$3992,A278,'Services Ln 10'!$B$5:$B$3992,"Audiology")+SUMIFS('Services Ln 10'!$Y$5:$Y$3992,'Services Ln 10'!$A$5:$A$3992,A278,'Services Ln 10'!$B$5:$B$3992,"Interpreter")+SUMIFS('Services Ln 10'!$Y$5:$Y$3992,'Services Ln 10'!$A$5:$A$3992,A278,'Services Ln 10'!$B$5:$B$3992,"Adaptive P.E.")+SUMIFS('Services Ln 10'!$Y$5:$Y$3992,'Services Ln 10'!$A$5:$A$3992,A278,'Services Ln 10'!$B$5:$B$3992,"Orientation and Mobility")+SUMIFS('Services Ln 10'!$Y$5:$Y$3992,'Services Ln 10'!$A$5:$A$3992,A278,'Services Ln 10'!$B$5:$B$3992,"Psychologist")+ SUMIF('Aides Ln 10'!$A$5:$A$1996,A278,'Aides Ln 10'!$V$5:$V$1996)</f>
        <v>0</v>
      </c>
      <c r="L278" s="12">
        <f>SUMIF('Contract Ed line 9'!$A$5:$A$1994,A278,'Contract Ed line 9'!$J$5:$J$1994)</f>
        <v>0</v>
      </c>
      <c r="M278" s="7">
        <f t="shared" si="4"/>
        <v>0</v>
      </c>
    </row>
    <row r="279" spans="2:13" x14ac:dyDescent="0.25">
      <c r="B279" s="7">
        <f>SUMIF('1 Spec Ed Teacher'!$A$5:$A$2003,A279,'1 Spec Ed Teacher'!$T$5:$T$2003)</f>
        <v>0</v>
      </c>
      <c r="C279" s="9"/>
      <c r="D279" s="7">
        <f>SUMIF(' Operations Ln 6'!$A$2:$A$1999,SSIDs!A279,' Operations Ln 6'!$B$2:$B$1999)</f>
        <v>0</v>
      </c>
      <c r="E279" s="7">
        <f>SUMIF('3 Instructional Supplies '!$A$5:$A$1996,SSIDs!A279,'3 Instructional Supplies '!$F$5:$F$1996)</f>
        <v>0</v>
      </c>
      <c r="F279" s="7">
        <f>SUMIF('4 Instructional Equipment'!$A$5:$A$1995,A279,'4 Instructional Equipment'!$F$5:$F$1995)</f>
        <v>0</v>
      </c>
      <c r="G279" s="12">
        <f>SUMIF('Transportation Ln 10'!$A$5:$A$1995,A279,'Transportation Ln 10'!$J$5:$J$1995)</f>
        <v>0</v>
      </c>
      <c r="H279" s="12">
        <f>SUMIFS('Services Ln 10'!$Y$5:$Y$3992,'Services Ln 10'!$A$5:$A$3992,A279,'Services Ln 10'!$B$5:$B$3992,"Physical Therapy")</f>
        <v>0</v>
      </c>
      <c r="I279" s="12">
        <f>SUMIFS('Services Ln 10'!$Y$5:$Y$3992,'Services Ln 10'!$A$5:$A$3992,A279,'Services Ln 10'!$B$5:$B$3992,"Occupational Therapy")</f>
        <v>0</v>
      </c>
      <c r="J279" s="12">
        <f>SUMIFS('Services Ln 10'!$Y$5:$Y$3992,'Services Ln 10'!$A$5:$A$3992,A279,'Services Ln 10'!$B$5:$B$3992,"Speech Services")</f>
        <v>0</v>
      </c>
      <c r="K279" s="103">
        <f>SUMIFS('Services Ln 10'!$Y$5:$Y$3992,'Services Ln 10'!$A$5:$A$3992,A279,'Services Ln 10'!$B$5:$B$3992,"Nurse Services")+SUMIFS('Services Ln 10'!$Y$5:$Y$3992,'Services Ln 10'!$A$5:$A$3992,A279,'Services Ln 10'!$B$5:$B$3992,"Audiology")+SUMIFS('Services Ln 10'!$Y$5:$Y$3992,'Services Ln 10'!$A$5:$A$3992,A279,'Services Ln 10'!$B$5:$B$3992,"Interpreter")+SUMIFS('Services Ln 10'!$Y$5:$Y$3992,'Services Ln 10'!$A$5:$A$3992,A279,'Services Ln 10'!$B$5:$B$3992,"Adaptive P.E.")+SUMIFS('Services Ln 10'!$Y$5:$Y$3992,'Services Ln 10'!$A$5:$A$3992,A279,'Services Ln 10'!$B$5:$B$3992,"Orientation and Mobility")+SUMIFS('Services Ln 10'!$Y$5:$Y$3992,'Services Ln 10'!$A$5:$A$3992,A279,'Services Ln 10'!$B$5:$B$3992,"Psychologist")+ SUMIF('Aides Ln 10'!$A$5:$A$1996,A279,'Aides Ln 10'!$V$5:$V$1996)</f>
        <v>0</v>
      </c>
      <c r="L279" s="12">
        <f>SUMIF('Contract Ed line 9'!$A$5:$A$1994,A279,'Contract Ed line 9'!$J$5:$J$1994)</f>
        <v>0</v>
      </c>
      <c r="M279" s="7">
        <f t="shared" si="4"/>
        <v>0</v>
      </c>
    </row>
    <row r="280" spans="2:13" x14ac:dyDescent="0.25">
      <c r="B280" s="7">
        <f>SUMIF('1 Spec Ed Teacher'!$A$5:$A$2003,A280,'1 Spec Ed Teacher'!$T$5:$T$2003)</f>
        <v>0</v>
      </c>
      <c r="C280" s="9"/>
      <c r="D280" s="7">
        <f>SUMIF(' Operations Ln 6'!$A$2:$A$1999,SSIDs!A280,' Operations Ln 6'!$B$2:$B$1999)</f>
        <v>0</v>
      </c>
      <c r="E280" s="7">
        <f>SUMIF('3 Instructional Supplies '!$A$5:$A$1996,SSIDs!A280,'3 Instructional Supplies '!$F$5:$F$1996)</f>
        <v>0</v>
      </c>
      <c r="F280" s="7">
        <f>SUMIF('4 Instructional Equipment'!$A$5:$A$1995,A280,'4 Instructional Equipment'!$F$5:$F$1995)</f>
        <v>0</v>
      </c>
      <c r="G280" s="12">
        <f>SUMIF('Transportation Ln 10'!$A$5:$A$1995,A280,'Transportation Ln 10'!$J$5:$J$1995)</f>
        <v>0</v>
      </c>
      <c r="H280" s="12">
        <f>SUMIFS('Services Ln 10'!$Y$5:$Y$3992,'Services Ln 10'!$A$5:$A$3992,A280,'Services Ln 10'!$B$5:$B$3992,"Physical Therapy")</f>
        <v>0</v>
      </c>
      <c r="I280" s="12">
        <f>SUMIFS('Services Ln 10'!$Y$5:$Y$3992,'Services Ln 10'!$A$5:$A$3992,A280,'Services Ln 10'!$B$5:$B$3992,"Occupational Therapy")</f>
        <v>0</v>
      </c>
      <c r="J280" s="12">
        <f>SUMIFS('Services Ln 10'!$Y$5:$Y$3992,'Services Ln 10'!$A$5:$A$3992,A280,'Services Ln 10'!$B$5:$B$3992,"Speech Services")</f>
        <v>0</v>
      </c>
      <c r="K280" s="103">
        <f>SUMIFS('Services Ln 10'!$Y$5:$Y$3992,'Services Ln 10'!$A$5:$A$3992,A280,'Services Ln 10'!$B$5:$B$3992,"Nurse Services")+SUMIFS('Services Ln 10'!$Y$5:$Y$3992,'Services Ln 10'!$A$5:$A$3992,A280,'Services Ln 10'!$B$5:$B$3992,"Audiology")+SUMIFS('Services Ln 10'!$Y$5:$Y$3992,'Services Ln 10'!$A$5:$A$3992,A280,'Services Ln 10'!$B$5:$B$3992,"Interpreter")+SUMIFS('Services Ln 10'!$Y$5:$Y$3992,'Services Ln 10'!$A$5:$A$3992,A280,'Services Ln 10'!$B$5:$B$3992,"Adaptive P.E.")+SUMIFS('Services Ln 10'!$Y$5:$Y$3992,'Services Ln 10'!$A$5:$A$3992,A280,'Services Ln 10'!$B$5:$B$3992,"Orientation and Mobility")+SUMIFS('Services Ln 10'!$Y$5:$Y$3992,'Services Ln 10'!$A$5:$A$3992,A280,'Services Ln 10'!$B$5:$B$3992,"Psychologist")+ SUMIF('Aides Ln 10'!$A$5:$A$1996,A280,'Aides Ln 10'!$V$5:$V$1996)</f>
        <v>0</v>
      </c>
      <c r="L280" s="12">
        <f>SUMIF('Contract Ed line 9'!$A$5:$A$1994,A280,'Contract Ed line 9'!$J$5:$J$1994)</f>
        <v>0</v>
      </c>
      <c r="M280" s="7">
        <f t="shared" si="4"/>
        <v>0</v>
      </c>
    </row>
    <row r="281" spans="2:13" x14ac:dyDescent="0.25">
      <c r="B281" s="7">
        <f>SUMIF('1 Spec Ed Teacher'!$A$5:$A$2003,A281,'1 Spec Ed Teacher'!$T$5:$T$2003)</f>
        <v>0</v>
      </c>
      <c r="C281" s="9"/>
      <c r="D281" s="7">
        <f>SUMIF(' Operations Ln 6'!$A$2:$A$1999,SSIDs!A281,' Operations Ln 6'!$B$2:$B$1999)</f>
        <v>0</v>
      </c>
      <c r="E281" s="7">
        <f>SUMIF('3 Instructional Supplies '!$A$5:$A$1996,SSIDs!A281,'3 Instructional Supplies '!$F$5:$F$1996)</f>
        <v>0</v>
      </c>
      <c r="F281" s="7">
        <f>SUMIF('4 Instructional Equipment'!$A$5:$A$1995,A281,'4 Instructional Equipment'!$F$5:$F$1995)</f>
        <v>0</v>
      </c>
      <c r="G281" s="12">
        <f>SUMIF('Transportation Ln 10'!$A$5:$A$1995,A281,'Transportation Ln 10'!$J$5:$J$1995)</f>
        <v>0</v>
      </c>
      <c r="H281" s="12">
        <f>SUMIFS('Services Ln 10'!$Y$5:$Y$3992,'Services Ln 10'!$A$5:$A$3992,A281,'Services Ln 10'!$B$5:$B$3992,"Physical Therapy")</f>
        <v>0</v>
      </c>
      <c r="I281" s="12">
        <f>SUMIFS('Services Ln 10'!$Y$5:$Y$3992,'Services Ln 10'!$A$5:$A$3992,A281,'Services Ln 10'!$B$5:$B$3992,"Occupational Therapy")</f>
        <v>0</v>
      </c>
      <c r="J281" s="12">
        <f>SUMIFS('Services Ln 10'!$Y$5:$Y$3992,'Services Ln 10'!$A$5:$A$3992,A281,'Services Ln 10'!$B$5:$B$3992,"Speech Services")</f>
        <v>0</v>
      </c>
      <c r="K281" s="103">
        <f>SUMIFS('Services Ln 10'!$Y$5:$Y$3992,'Services Ln 10'!$A$5:$A$3992,A281,'Services Ln 10'!$B$5:$B$3992,"Nurse Services")+SUMIFS('Services Ln 10'!$Y$5:$Y$3992,'Services Ln 10'!$A$5:$A$3992,A281,'Services Ln 10'!$B$5:$B$3992,"Audiology")+SUMIFS('Services Ln 10'!$Y$5:$Y$3992,'Services Ln 10'!$A$5:$A$3992,A281,'Services Ln 10'!$B$5:$B$3992,"Interpreter")+SUMIFS('Services Ln 10'!$Y$5:$Y$3992,'Services Ln 10'!$A$5:$A$3992,A281,'Services Ln 10'!$B$5:$B$3992,"Adaptive P.E.")+SUMIFS('Services Ln 10'!$Y$5:$Y$3992,'Services Ln 10'!$A$5:$A$3992,A281,'Services Ln 10'!$B$5:$B$3992,"Orientation and Mobility")+SUMIFS('Services Ln 10'!$Y$5:$Y$3992,'Services Ln 10'!$A$5:$A$3992,A281,'Services Ln 10'!$B$5:$B$3992,"Psychologist")+ SUMIF('Aides Ln 10'!$A$5:$A$1996,A281,'Aides Ln 10'!$V$5:$V$1996)</f>
        <v>0</v>
      </c>
      <c r="L281" s="12">
        <f>SUMIF('Contract Ed line 9'!$A$5:$A$1994,A281,'Contract Ed line 9'!$J$5:$J$1994)</f>
        <v>0</v>
      </c>
      <c r="M281" s="7">
        <f t="shared" si="4"/>
        <v>0</v>
      </c>
    </row>
    <row r="282" spans="2:13" x14ac:dyDescent="0.25">
      <c r="B282" s="7">
        <f>SUMIF('1 Spec Ed Teacher'!$A$5:$A$2003,A282,'1 Spec Ed Teacher'!$T$5:$T$2003)</f>
        <v>0</v>
      </c>
      <c r="C282" s="9"/>
      <c r="D282" s="7">
        <f>SUMIF(' Operations Ln 6'!$A$2:$A$1999,SSIDs!A282,' Operations Ln 6'!$B$2:$B$1999)</f>
        <v>0</v>
      </c>
      <c r="E282" s="7">
        <f>SUMIF('3 Instructional Supplies '!$A$5:$A$1996,SSIDs!A282,'3 Instructional Supplies '!$F$5:$F$1996)</f>
        <v>0</v>
      </c>
      <c r="F282" s="7">
        <f>SUMIF('4 Instructional Equipment'!$A$5:$A$1995,A282,'4 Instructional Equipment'!$F$5:$F$1995)</f>
        <v>0</v>
      </c>
      <c r="G282" s="12">
        <f>SUMIF('Transportation Ln 10'!$A$5:$A$1995,A282,'Transportation Ln 10'!$J$5:$J$1995)</f>
        <v>0</v>
      </c>
      <c r="H282" s="12">
        <f>SUMIFS('Services Ln 10'!$Y$5:$Y$3992,'Services Ln 10'!$A$5:$A$3992,A282,'Services Ln 10'!$B$5:$B$3992,"Physical Therapy")</f>
        <v>0</v>
      </c>
      <c r="I282" s="12">
        <f>SUMIFS('Services Ln 10'!$Y$5:$Y$3992,'Services Ln 10'!$A$5:$A$3992,A282,'Services Ln 10'!$B$5:$B$3992,"Occupational Therapy")</f>
        <v>0</v>
      </c>
      <c r="J282" s="12">
        <f>SUMIFS('Services Ln 10'!$Y$5:$Y$3992,'Services Ln 10'!$A$5:$A$3992,A282,'Services Ln 10'!$B$5:$B$3992,"Speech Services")</f>
        <v>0</v>
      </c>
      <c r="K282" s="103">
        <f>SUMIFS('Services Ln 10'!$Y$5:$Y$3992,'Services Ln 10'!$A$5:$A$3992,A282,'Services Ln 10'!$B$5:$B$3992,"Nurse Services")+SUMIFS('Services Ln 10'!$Y$5:$Y$3992,'Services Ln 10'!$A$5:$A$3992,A282,'Services Ln 10'!$B$5:$B$3992,"Audiology")+SUMIFS('Services Ln 10'!$Y$5:$Y$3992,'Services Ln 10'!$A$5:$A$3992,A282,'Services Ln 10'!$B$5:$B$3992,"Interpreter")+SUMIFS('Services Ln 10'!$Y$5:$Y$3992,'Services Ln 10'!$A$5:$A$3992,A282,'Services Ln 10'!$B$5:$B$3992,"Adaptive P.E.")+SUMIFS('Services Ln 10'!$Y$5:$Y$3992,'Services Ln 10'!$A$5:$A$3992,A282,'Services Ln 10'!$B$5:$B$3992,"Orientation and Mobility")+SUMIFS('Services Ln 10'!$Y$5:$Y$3992,'Services Ln 10'!$A$5:$A$3992,A282,'Services Ln 10'!$B$5:$B$3992,"Psychologist")+ SUMIF('Aides Ln 10'!$A$5:$A$1996,A282,'Aides Ln 10'!$V$5:$V$1996)</f>
        <v>0</v>
      </c>
      <c r="L282" s="12">
        <f>SUMIF('Contract Ed line 9'!$A$5:$A$1994,A282,'Contract Ed line 9'!$J$5:$J$1994)</f>
        <v>0</v>
      </c>
      <c r="M282" s="7">
        <f t="shared" si="4"/>
        <v>0</v>
      </c>
    </row>
    <row r="283" spans="2:13" x14ac:dyDescent="0.25">
      <c r="B283" s="7">
        <f>SUMIF('1 Spec Ed Teacher'!$A$5:$A$2003,A283,'1 Spec Ed Teacher'!$T$5:$T$2003)</f>
        <v>0</v>
      </c>
      <c r="C283" s="9"/>
      <c r="D283" s="7">
        <f>SUMIF(' Operations Ln 6'!$A$2:$A$1999,SSIDs!A283,' Operations Ln 6'!$B$2:$B$1999)</f>
        <v>0</v>
      </c>
      <c r="E283" s="7">
        <f>SUMIF('3 Instructional Supplies '!$A$5:$A$1996,SSIDs!A283,'3 Instructional Supplies '!$F$5:$F$1996)</f>
        <v>0</v>
      </c>
      <c r="F283" s="7">
        <f>SUMIF('4 Instructional Equipment'!$A$5:$A$1995,A283,'4 Instructional Equipment'!$F$5:$F$1995)</f>
        <v>0</v>
      </c>
      <c r="G283" s="12">
        <f>SUMIF('Transportation Ln 10'!$A$5:$A$1995,A283,'Transportation Ln 10'!$J$5:$J$1995)</f>
        <v>0</v>
      </c>
      <c r="H283" s="12">
        <f>SUMIFS('Services Ln 10'!$Y$5:$Y$3992,'Services Ln 10'!$A$5:$A$3992,A283,'Services Ln 10'!$B$5:$B$3992,"Physical Therapy")</f>
        <v>0</v>
      </c>
      <c r="I283" s="12">
        <f>SUMIFS('Services Ln 10'!$Y$5:$Y$3992,'Services Ln 10'!$A$5:$A$3992,A283,'Services Ln 10'!$B$5:$B$3992,"Occupational Therapy")</f>
        <v>0</v>
      </c>
      <c r="J283" s="12">
        <f>SUMIFS('Services Ln 10'!$Y$5:$Y$3992,'Services Ln 10'!$A$5:$A$3992,A283,'Services Ln 10'!$B$5:$B$3992,"Speech Services")</f>
        <v>0</v>
      </c>
      <c r="K283" s="103">
        <f>SUMIFS('Services Ln 10'!$Y$5:$Y$3992,'Services Ln 10'!$A$5:$A$3992,A283,'Services Ln 10'!$B$5:$B$3992,"Nurse Services")+SUMIFS('Services Ln 10'!$Y$5:$Y$3992,'Services Ln 10'!$A$5:$A$3992,A283,'Services Ln 10'!$B$5:$B$3992,"Audiology")+SUMIFS('Services Ln 10'!$Y$5:$Y$3992,'Services Ln 10'!$A$5:$A$3992,A283,'Services Ln 10'!$B$5:$B$3992,"Interpreter")+SUMIFS('Services Ln 10'!$Y$5:$Y$3992,'Services Ln 10'!$A$5:$A$3992,A283,'Services Ln 10'!$B$5:$B$3992,"Adaptive P.E.")+SUMIFS('Services Ln 10'!$Y$5:$Y$3992,'Services Ln 10'!$A$5:$A$3992,A283,'Services Ln 10'!$B$5:$B$3992,"Orientation and Mobility")+SUMIFS('Services Ln 10'!$Y$5:$Y$3992,'Services Ln 10'!$A$5:$A$3992,A283,'Services Ln 10'!$B$5:$B$3992,"Psychologist")+ SUMIF('Aides Ln 10'!$A$5:$A$1996,A283,'Aides Ln 10'!$V$5:$V$1996)</f>
        <v>0</v>
      </c>
      <c r="L283" s="12">
        <f>SUMIF('Contract Ed line 9'!$A$5:$A$1994,A283,'Contract Ed line 9'!$J$5:$J$1994)</f>
        <v>0</v>
      </c>
      <c r="M283" s="7">
        <f t="shared" si="4"/>
        <v>0</v>
      </c>
    </row>
    <row r="284" spans="2:13" x14ac:dyDescent="0.25">
      <c r="B284" s="7">
        <f>SUMIF('1 Spec Ed Teacher'!$A$5:$A$2003,A284,'1 Spec Ed Teacher'!$T$5:$T$2003)</f>
        <v>0</v>
      </c>
      <c r="C284" s="9"/>
      <c r="D284" s="7">
        <f>SUMIF(' Operations Ln 6'!$A$2:$A$1999,SSIDs!A284,' Operations Ln 6'!$B$2:$B$1999)</f>
        <v>0</v>
      </c>
      <c r="E284" s="7">
        <f>SUMIF('3 Instructional Supplies '!$A$5:$A$1996,SSIDs!A284,'3 Instructional Supplies '!$F$5:$F$1996)</f>
        <v>0</v>
      </c>
      <c r="F284" s="7">
        <f>SUMIF('4 Instructional Equipment'!$A$5:$A$1995,A284,'4 Instructional Equipment'!$F$5:$F$1995)</f>
        <v>0</v>
      </c>
      <c r="G284" s="12">
        <f>SUMIF('Transportation Ln 10'!$A$5:$A$1995,A284,'Transportation Ln 10'!$J$5:$J$1995)</f>
        <v>0</v>
      </c>
      <c r="H284" s="12">
        <f>SUMIFS('Services Ln 10'!$Y$5:$Y$3992,'Services Ln 10'!$A$5:$A$3992,A284,'Services Ln 10'!$B$5:$B$3992,"Physical Therapy")</f>
        <v>0</v>
      </c>
      <c r="I284" s="12">
        <f>SUMIFS('Services Ln 10'!$Y$5:$Y$3992,'Services Ln 10'!$A$5:$A$3992,A284,'Services Ln 10'!$B$5:$B$3992,"Occupational Therapy")</f>
        <v>0</v>
      </c>
      <c r="J284" s="12">
        <f>SUMIFS('Services Ln 10'!$Y$5:$Y$3992,'Services Ln 10'!$A$5:$A$3992,A284,'Services Ln 10'!$B$5:$B$3992,"Speech Services")</f>
        <v>0</v>
      </c>
      <c r="K284" s="103">
        <f>SUMIFS('Services Ln 10'!$Y$5:$Y$3992,'Services Ln 10'!$A$5:$A$3992,A284,'Services Ln 10'!$B$5:$B$3992,"Nurse Services")+SUMIFS('Services Ln 10'!$Y$5:$Y$3992,'Services Ln 10'!$A$5:$A$3992,A284,'Services Ln 10'!$B$5:$B$3992,"Audiology")+SUMIFS('Services Ln 10'!$Y$5:$Y$3992,'Services Ln 10'!$A$5:$A$3992,A284,'Services Ln 10'!$B$5:$B$3992,"Interpreter")+SUMIFS('Services Ln 10'!$Y$5:$Y$3992,'Services Ln 10'!$A$5:$A$3992,A284,'Services Ln 10'!$B$5:$B$3992,"Adaptive P.E.")+SUMIFS('Services Ln 10'!$Y$5:$Y$3992,'Services Ln 10'!$A$5:$A$3992,A284,'Services Ln 10'!$B$5:$B$3992,"Orientation and Mobility")+SUMIFS('Services Ln 10'!$Y$5:$Y$3992,'Services Ln 10'!$A$5:$A$3992,A284,'Services Ln 10'!$B$5:$B$3992,"Psychologist")+ SUMIF('Aides Ln 10'!$A$5:$A$1996,A284,'Aides Ln 10'!$V$5:$V$1996)</f>
        <v>0</v>
      </c>
      <c r="L284" s="12">
        <f>SUMIF('Contract Ed line 9'!$A$5:$A$1994,A284,'Contract Ed line 9'!$J$5:$J$1994)</f>
        <v>0</v>
      </c>
      <c r="M284" s="7">
        <f t="shared" si="4"/>
        <v>0</v>
      </c>
    </row>
    <row r="285" spans="2:13" x14ac:dyDescent="0.25">
      <c r="B285" s="7">
        <f>SUMIF('1 Spec Ed Teacher'!$A$5:$A$2003,A285,'1 Spec Ed Teacher'!$T$5:$T$2003)</f>
        <v>0</v>
      </c>
      <c r="C285" s="9"/>
      <c r="D285" s="7">
        <f>SUMIF(' Operations Ln 6'!$A$2:$A$1999,SSIDs!A285,' Operations Ln 6'!$B$2:$B$1999)</f>
        <v>0</v>
      </c>
      <c r="E285" s="7">
        <f>SUMIF('3 Instructional Supplies '!$A$5:$A$1996,SSIDs!A285,'3 Instructional Supplies '!$F$5:$F$1996)</f>
        <v>0</v>
      </c>
      <c r="F285" s="7">
        <f>SUMIF('4 Instructional Equipment'!$A$5:$A$1995,A285,'4 Instructional Equipment'!$F$5:$F$1995)</f>
        <v>0</v>
      </c>
      <c r="G285" s="12">
        <f>SUMIF('Transportation Ln 10'!$A$5:$A$1995,A285,'Transportation Ln 10'!$J$5:$J$1995)</f>
        <v>0</v>
      </c>
      <c r="H285" s="12">
        <f>SUMIFS('Services Ln 10'!$Y$5:$Y$3992,'Services Ln 10'!$A$5:$A$3992,A285,'Services Ln 10'!$B$5:$B$3992,"Physical Therapy")</f>
        <v>0</v>
      </c>
      <c r="I285" s="12">
        <f>SUMIFS('Services Ln 10'!$Y$5:$Y$3992,'Services Ln 10'!$A$5:$A$3992,A285,'Services Ln 10'!$B$5:$B$3992,"Occupational Therapy")</f>
        <v>0</v>
      </c>
      <c r="J285" s="12">
        <f>SUMIFS('Services Ln 10'!$Y$5:$Y$3992,'Services Ln 10'!$A$5:$A$3992,A285,'Services Ln 10'!$B$5:$B$3992,"Speech Services")</f>
        <v>0</v>
      </c>
      <c r="K285" s="103">
        <f>SUMIFS('Services Ln 10'!$Y$5:$Y$3992,'Services Ln 10'!$A$5:$A$3992,A285,'Services Ln 10'!$B$5:$B$3992,"Nurse Services")+SUMIFS('Services Ln 10'!$Y$5:$Y$3992,'Services Ln 10'!$A$5:$A$3992,A285,'Services Ln 10'!$B$5:$B$3992,"Audiology")+SUMIFS('Services Ln 10'!$Y$5:$Y$3992,'Services Ln 10'!$A$5:$A$3992,A285,'Services Ln 10'!$B$5:$B$3992,"Interpreter")+SUMIFS('Services Ln 10'!$Y$5:$Y$3992,'Services Ln 10'!$A$5:$A$3992,A285,'Services Ln 10'!$B$5:$B$3992,"Adaptive P.E.")+SUMIFS('Services Ln 10'!$Y$5:$Y$3992,'Services Ln 10'!$A$5:$A$3992,A285,'Services Ln 10'!$B$5:$B$3992,"Orientation and Mobility")+SUMIFS('Services Ln 10'!$Y$5:$Y$3992,'Services Ln 10'!$A$5:$A$3992,A285,'Services Ln 10'!$B$5:$B$3992,"Psychologist")+ SUMIF('Aides Ln 10'!$A$5:$A$1996,A285,'Aides Ln 10'!$V$5:$V$1996)</f>
        <v>0</v>
      </c>
      <c r="L285" s="12">
        <f>SUMIF('Contract Ed line 9'!$A$5:$A$1994,A285,'Contract Ed line 9'!$J$5:$J$1994)</f>
        <v>0</v>
      </c>
      <c r="M285" s="7">
        <f t="shared" si="4"/>
        <v>0</v>
      </c>
    </row>
    <row r="286" spans="2:13" x14ac:dyDescent="0.25">
      <c r="B286" s="7">
        <f>SUMIF('1 Spec Ed Teacher'!$A$5:$A$2003,A286,'1 Spec Ed Teacher'!$T$5:$T$2003)</f>
        <v>0</v>
      </c>
      <c r="C286" s="9"/>
      <c r="D286" s="7">
        <f>SUMIF(' Operations Ln 6'!$A$2:$A$1999,SSIDs!A286,' Operations Ln 6'!$B$2:$B$1999)</f>
        <v>0</v>
      </c>
      <c r="E286" s="7">
        <f>SUMIF('3 Instructional Supplies '!$A$5:$A$1996,SSIDs!A286,'3 Instructional Supplies '!$F$5:$F$1996)</f>
        <v>0</v>
      </c>
      <c r="F286" s="7">
        <f>SUMIF('4 Instructional Equipment'!$A$5:$A$1995,A286,'4 Instructional Equipment'!$F$5:$F$1995)</f>
        <v>0</v>
      </c>
      <c r="G286" s="12">
        <f>SUMIF('Transportation Ln 10'!$A$5:$A$1995,A286,'Transportation Ln 10'!$J$5:$J$1995)</f>
        <v>0</v>
      </c>
      <c r="H286" s="12">
        <f>SUMIFS('Services Ln 10'!$Y$5:$Y$3992,'Services Ln 10'!$A$5:$A$3992,A286,'Services Ln 10'!$B$5:$B$3992,"Physical Therapy")</f>
        <v>0</v>
      </c>
      <c r="I286" s="12">
        <f>SUMIFS('Services Ln 10'!$Y$5:$Y$3992,'Services Ln 10'!$A$5:$A$3992,A286,'Services Ln 10'!$B$5:$B$3992,"Occupational Therapy")</f>
        <v>0</v>
      </c>
      <c r="J286" s="12">
        <f>SUMIFS('Services Ln 10'!$Y$5:$Y$3992,'Services Ln 10'!$A$5:$A$3992,A286,'Services Ln 10'!$B$5:$B$3992,"Speech Services")</f>
        <v>0</v>
      </c>
      <c r="K286" s="103">
        <f>SUMIFS('Services Ln 10'!$Y$5:$Y$3992,'Services Ln 10'!$A$5:$A$3992,A286,'Services Ln 10'!$B$5:$B$3992,"Nurse Services")+SUMIFS('Services Ln 10'!$Y$5:$Y$3992,'Services Ln 10'!$A$5:$A$3992,A286,'Services Ln 10'!$B$5:$B$3992,"Audiology")+SUMIFS('Services Ln 10'!$Y$5:$Y$3992,'Services Ln 10'!$A$5:$A$3992,A286,'Services Ln 10'!$B$5:$B$3992,"Interpreter")+SUMIFS('Services Ln 10'!$Y$5:$Y$3992,'Services Ln 10'!$A$5:$A$3992,A286,'Services Ln 10'!$B$5:$B$3992,"Adaptive P.E.")+SUMIFS('Services Ln 10'!$Y$5:$Y$3992,'Services Ln 10'!$A$5:$A$3992,A286,'Services Ln 10'!$B$5:$B$3992,"Orientation and Mobility")+SUMIFS('Services Ln 10'!$Y$5:$Y$3992,'Services Ln 10'!$A$5:$A$3992,A286,'Services Ln 10'!$B$5:$B$3992,"Psychologist")+ SUMIF('Aides Ln 10'!$A$5:$A$1996,A286,'Aides Ln 10'!$V$5:$V$1996)</f>
        <v>0</v>
      </c>
      <c r="L286" s="12">
        <f>SUMIF('Contract Ed line 9'!$A$5:$A$1994,A286,'Contract Ed line 9'!$J$5:$J$1994)</f>
        <v>0</v>
      </c>
      <c r="M286" s="7">
        <f t="shared" si="4"/>
        <v>0</v>
      </c>
    </row>
    <row r="287" spans="2:13" x14ac:dyDescent="0.25">
      <c r="B287" s="7">
        <f>SUMIF('1 Spec Ed Teacher'!$A$5:$A$2003,A287,'1 Spec Ed Teacher'!$T$5:$T$2003)</f>
        <v>0</v>
      </c>
      <c r="C287" s="9"/>
      <c r="D287" s="7">
        <f>SUMIF(' Operations Ln 6'!$A$2:$A$1999,SSIDs!A287,' Operations Ln 6'!$B$2:$B$1999)</f>
        <v>0</v>
      </c>
      <c r="E287" s="7">
        <f>SUMIF('3 Instructional Supplies '!$A$5:$A$1996,SSIDs!A287,'3 Instructional Supplies '!$F$5:$F$1996)</f>
        <v>0</v>
      </c>
      <c r="F287" s="7">
        <f>SUMIF('4 Instructional Equipment'!$A$5:$A$1995,A287,'4 Instructional Equipment'!$F$5:$F$1995)</f>
        <v>0</v>
      </c>
      <c r="G287" s="12">
        <f>SUMIF('Transportation Ln 10'!$A$5:$A$1995,A287,'Transportation Ln 10'!$J$5:$J$1995)</f>
        <v>0</v>
      </c>
      <c r="H287" s="12">
        <f>SUMIFS('Services Ln 10'!$Y$5:$Y$3992,'Services Ln 10'!$A$5:$A$3992,A287,'Services Ln 10'!$B$5:$B$3992,"Physical Therapy")</f>
        <v>0</v>
      </c>
      <c r="I287" s="12">
        <f>SUMIFS('Services Ln 10'!$Y$5:$Y$3992,'Services Ln 10'!$A$5:$A$3992,A287,'Services Ln 10'!$B$5:$B$3992,"Occupational Therapy")</f>
        <v>0</v>
      </c>
      <c r="J287" s="12">
        <f>SUMIFS('Services Ln 10'!$Y$5:$Y$3992,'Services Ln 10'!$A$5:$A$3992,A287,'Services Ln 10'!$B$5:$B$3992,"Speech Services")</f>
        <v>0</v>
      </c>
      <c r="K287" s="103">
        <f>SUMIFS('Services Ln 10'!$Y$5:$Y$3992,'Services Ln 10'!$A$5:$A$3992,A287,'Services Ln 10'!$B$5:$B$3992,"Nurse Services")+SUMIFS('Services Ln 10'!$Y$5:$Y$3992,'Services Ln 10'!$A$5:$A$3992,A287,'Services Ln 10'!$B$5:$B$3992,"Audiology")+SUMIFS('Services Ln 10'!$Y$5:$Y$3992,'Services Ln 10'!$A$5:$A$3992,A287,'Services Ln 10'!$B$5:$B$3992,"Interpreter")+SUMIFS('Services Ln 10'!$Y$5:$Y$3992,'Services Ln 10'!$A$5:$A$3992,A287,'Services Ln 10'!$B$5:$B$3992,"Adaptive P.E.")+SUMIFS('Services Ln 10'!$Y$5:$Y$3992,'Services Ln 10'!$A$5:$A$3992,A287,'Services Ln 10'!$B$5:$B$3992,"Orientation and Mobility")+SUMIFS('Services Ln 10'!$Y$5:$Y$3992,'Services Ln 10'!$A$5:$A$3992,A287,'Services Ln 10'!$B$5:$B$3992,"Psychologist")+ SUMIF('Aides Ln 10'!$A$5:$A$1996,A287,'Aides Ln 10'!$V$5:$V$1996)</f>
        <v>0</v>
      </c>
      <c r="L287" s="12">
        <f>SUMIF('Contract Ed line 9'!$A$5:$A$1994,A287,'Contract Ed line 9'!$J$5:$J$1994)</f>
        <v>0</v>
      </c>
      <c r="M287" s="7">
        <f t="shared" si="4"/>
        <v>0</v>
      </c>
    </row>
    <row r="288" spans="2:13" x14ac:dyDescent="0.25">
      <c r="B288" s="7">
        <f>SUMIF('1 Spec Ed Teacher'!$A$5:$A$2003,A288,'1 Spec Ed Teacher'!$T$5:$T$2003)</f>
        <v>0</v>
      </c>
      <c r="C288" s="9"/>
      <c r="D288" s="7">
        <f>SUMIF(' Operations Ln 6'!$A$2:$A$1999,SSIDs!A288,' Operations Ln 6'!$B$2:$B$1999)</f>
        <v>0</v>
      </c>
      <c r="E288" s="7">
        <f>SUMIF('3 Instructional Supplies '!$A$5:$A$1996,SSIDs!A288,'3 Instructional Supplies '!$F$5:$F$1996)</f>
        <v>0</v>
      </c>
      <c r="F288" s="7">
        <f>SUMIF('4 Instructional Equipment'!$A$5:$A$1995,A288,'4 Instructional Equipment'!$F$5:$F$1995)</f>
        <v>0</v>
      </c>
      <c r="G288" s="12">
        <f>SUMIF('Transportation Ln 10'!$A$5:$A$1995,A288,'Transportation Ln 10'!$J$5:$J$1995)</f>
        <v>0</v>
      </c>
      <c r="H288" s="12">
        <f>SUMIFS('Services Ln 10'!$Y$5:$Y$3992,'Services Ln 10'!$A$5:$A$3992,A288,'Services Ln 10'!$B$5:$B$3992,"Physical Therapy")</f>
        <v>0</v>
      </c>
      <c r="I288" s="12">
        <f>SUMIFS('Services Ln 10'!$Y$5:$Y$3992,'Services Ln 10'!$A$5:$A$3992,A288,'Services Ln 10'!$B$5:$B$3992,"Occupational Therapy")</f>
        <v>0</v>
      </c>
      <c r="J288" s="12">
        <f>SUMIFS('Services Ln 10'!$Y$5:$Y$3992,'Services Ln 10'!$A$5:$A$3992,A288,'Services Ln 10'!$B$5:$B$3992,"Speech Services")</f>
        <v>0</v>
      </c>
      <c r="K288" s="103">
        <f>SUMIFS('Services Ln 10'!$Y$5:$Y$3992,'Services Ln 10'!$A$5:$A$3992,A288,'Services Ln 10'!$B$5:$B$3992,"Nurse Services")+SUMIFS('Services Ln 10'!$Y$5:$Y$3992,'Services Ln 10'!$A$5:$A$3992,A288,'Services Ln 10'!$B$5:$B$3992,"Audiology")+SUMIFS('Services Ln 10'!$Y$5:$Y$3992,'Services Ln 10'!$A$5:$A$3992,A288,'Services Ln 10'!$B$5:$B$3992,"Interpreter")+SUMIFS('Services Ln 10'!$Y$5:$Y$3992,'Services Ln 10'!$A$5:$A$3992,A288,'Services Ln 10'!$B$5:$B$3992,"Adaptive P.E.")+SUMIFS('Services Ln 10'!$Y$5:$Y$3992,'Services Ln 10'!$A$5:$A$3992,A288,'Services Ln 10'!$B$5:$B$3992,"Orientation and Mobility")+SUMIFS('Services Ln 10'!$Y$5:$Y$3992,'Services Ln 10'!$A$5:$A$3992,A288,'Services Ln 10'!$B$5:$B$3992,"Psychologist")+ SUMIF('Aides Ln 10'!$A$5:$A$1996,A288,'Aides Ln 10'!$V$5:$V$1996)</f>
        <v>0</v>
      </c>
      <c r="L288" s="12">
        <f>SUMIF('Contract Ed line 9'!$A$5:$A$1994,A288,'Contract Ed line 9'!$J$5:$J$1994)</f>
        <v>0</v>
      </c>
      <c r="M288" s="7">
        <f t="shared" si="4"/>
        <v>0</v>
      </c>
    </row>
    <row r="289" spans="2:13" x14ac:dyDescent="0.25">
      <c r="B289" s="7">
        <f>SUMIF('1 Spec Ed Teacher'!$A$5:$A$2003,A289,'1 Spec Ed Teacher'!$T$5:$T$2003)</f>
        <v>0</v>
      </c>
      <c r="C289" s="9"/>
      <c r="D289" s="7">
        <f>SUMIF(' Operations Ln 6'!$A$2:$A$1999,SSIDs!A289,' Operations Ln 6'!$B$2:$B$1999)</f>
        <v>0</v>
      </c>
      <c r="E289" s="7">
        <f>SUMIF('3 Instructional Supplies '!$A$5:$A$1996,SSIDs!A289,'3 Instructional Supplies '!$F$5:$F$1996)</f>
        <v>0</v>
      </c>
      <c r="F289" s="7">
        <f>SUMIF('4 Instructional Equipment'!$A$5:$A$1995,A289,'4 Instructional Equipment'!$F$5:$F$1995)</f>
        <v>0</v>
      </c>
      <c r="G289" s="12">
        <f>SUMIF('Transportation Ln 10'!$A$5:$A$1995,A289,'Transportation Ln 10'!$J$5:$J$1995)</f>
        <v>0</v>
      </c>
      <c r="H289" s="12">
        <f>SUMIFS('Services Ln 10'!$Y$5:$Y$3992,'Services Ln 10'!$A$5:$A$3992,A289,'Services Ln 10'!$B$5:$B$3992,"Physical Therapy")</f>
        <v>0</v>
      </c>
      <c r="I289" s="12">
        <f>SUMIFS('Services Ln 10'!$Y$5:$Y$3992,'Services Ln 10'!$A$5:$A$3992,A289,'Services Ln 10'!$B$5:$B$3992,"Occupational Therapy")</f>
        <v>0</v>
      </c>
      <c r="J289" s="12">
        <f>SUMIFS('Services Ln 10'!$Y$5:$Y$3992,'Services Ln 10'!$A$5:$A$3992,A289,'Services Ln 10'!$B$5:$B$3992,"Speech Services")</f>
        <v>0</v>
      </c>
      <c r="K289" s="103">
        <f>SUMIFS('Services Ln 10'!$Y$5:$Y$3992,'Services Ln 10'!$A$5:$A$3992,A289,'Services Ln 10'!$B$5:$B$3992,"Nurse Services")+SUMIFS('Services Ln 10'!$Y$5:$Y$3992,'Services Ln 10'!$A$5:$A$3992,A289,'Services Ln 10'!$B$5:$B$3992,"Audiology")+SUMIFS('Services Ln 10'!$Y$5:$Y$3992,'Services Ln 10'!$A$5:$A$3992,A289,'Services Ln 10'!$B$5:$B$3992,"Interpreter")+SUMIFS('Services Ln 10'!$Y$5:$Y$3992,'Services Ln 10'!$A$5:$A$3992,A289,'Services Ln 10'!$B$5:$B$3992,"Adaptive P.E.")+SUMIFS('Services Ln 10'!$Y$5:$Y$3992,'Services Ln 10'!$A$5:$A$3992,A289,'Services Ln 10'!$B$5:$B$3992,"Orientation and Mobility")+SUMIFS('Services Ln 10'!$Y$5:$Y$3992,'Services Ln 10'!$A$5:$A$3992,A289,'Services Ln 10'!$B$5:$B$3992,"Psychologist")+ SUMIF('Aides Ln 10'!$A$5:$A$1996,A289,'Aides Ln 10'!$V$5:$V$1996)</f>
        <v>0</v>
      </c>
      <c r="L289" s="12">
        <f>SUMIF('Contract Ed line 9'!$A$5:$A$1994,A289,'Contract Ed line 9'!$J$5:$J$1994)</f>
        <v>0</v>
      </c>
      <c r="M289" s="7">
        <f t="shared" si="4"/>
        <v>0</v>
      </c>
    </row>
    <row r="290" spans="2:13" x14ac:dyDescent="0.25">
      <c r="B290" s="7">
        <f>SUMIF('1 Spec Ed Teacher'!$A$5:$A$2003,A290,'1 Spec Ed Teacher'!$T$5:$T$2003)</f>
        <v>0</v>
      </c>
      <c r="C290" s="9"/>
      <c r="D290" s="7">
        <f>SUMIF(' Operations Ln 6'!$A$2:$A$1999,SSIDs!A290,' Operations Ln 6'!$B$2:$B$1999)</f>
        <v>0</v>
      </c>
      <c r="E290" s="7">
        <f>SUMIF('3 Instructional Supplies '!$A$5:$A$1996,SSIDs!A290,'3 Instructional Supplies '!$F$5:$F$1996)</f>
        <v>0</v>
      </c>
      <c r="F290" s="7">
        <f>SUMIF('4 Instructional Equipment'!$A$5:$A$1995,A290,'4 Instructional Equipment'!$F$5:$F$1995)</f>
        <v>0</v>
      </c>
      <c r="G290" s="12">
        <f>SUMIF('Transportation Ln 10'!$A$5:$A$1995,A290,'Transportation Ln 10'!$J$5:$J$1995)</f>
        <v>0</v>
      </c>
      <c r="H290" s="12">
        <f>SUMIFS('Services Ln 10'!$Y$5:$Y$3992,'Services Ln 10'!$A$5:$A$3992,A290,'Services Ln 10'!$B$5:$B$3992,"Physical Therapy")</f>
        <v>0</v>
      </c>
      <c r="I290" s="12">
        <f>SUMIFS('Services Ln 10'!$Y$5:$Y$3992,'Services Ln 10'!$A$5:$A$3992,A290,'Services Ln 10'!$B$5:$B$3992,"Occupational Therapy")</f>
        <v>0</v>
      </c>
      <c r="J290" s="12">
        <f>SUMIFS('Services Ln 10'!$Y$5:$Y$3992,'Services Ln 10'!$A$5:$A$3992,A290,'Services Ln 10'!$B$5:$B$3992,"Speech Services")</f>
        <v>0</v>
      </c>
      <c r="K290" s="103">
        <f>SUMIFS('Services Ln 10'!$Y$5:$Y$3992,'Services Ln 10'!$A$5:$A$3992,A290,'Services Ln 10'!$B$5:$B$3992,"Nurse Services")+SUMIFS('Services Ln 10'!$Y$5:$Y$3992,'Services Ln 10'!$A$5:$A$3992,A290,'Services Ln 10'!$B$5:$B$3992,"Audiology")+SUMIFS('Services Ln 10'!$Y$5:$Y$3992,'Services Ln 10'!$A$5:$A$3992,A290,'Services Ln 10'!$B$5:$B$3992,"Interpreter")+SUMIFS('Services Ln 10'!$Y$5:$Y$3992,'Services Ln 10'!$A$5:$A$3992,A290,'Services Ln 10'!$B$5:$B$3992,"Adaptive P.E.")+SUMIFS('Services Ln 10'!$Y$5:$Y$3992,'Services Ln 10'!$A$5:$A$3992,A290,'Services Ln 10'!$B$5:$B$3992,"Orientation and Mobility")+SUMIFS('Services Ln 10'!$Y$5:$Y$3992,'Services Ln 10'!$A$5:$A$3992,A290,'Services Ln 10'!$B$5:$B$3992,"Psychologist")+ SUMIF('Aides Ln 10'!$A$5:$A$1996,A290,'Aides Ln 10'!$V$5:$V$1996)</f>
        <v>0</v>
      </c>
      <c r="L290" s="12">
        <f>SUMIF('Contract Ed line 9'!$A$5:$A$1994,A290,'Contract Ed line 9'!$J$5:$J$1994)</f>
        <v>0</v>
      </c>
      <c r="M290" s="7">
        <f t="shared" si="4"/>
        <v>0</v>
      </c>
    </row>
    <row r="291" spans="2:13" x14ac:dyDescent="0.25">
      <c r="B291" s="7">
        <f>SUMIF('1 Spec Ed Teacher'!$A$5:$A$2003,A291,'1 Spec Ed Teacher'!$T$5:$T$2003)</f>
        <v>0</v>
      </c>
      <c r="C291" s="9"/>
      <c r="D291" s="7">
        <f>SUMIF(' Operations Ln 6'!$A$2:$A$1999,SSIDs!A291,' Operations Ln 6'!$B$2:$B$1999)</f>
        <v>0</v>
      </c>
      <c r="E291" s="7">
        <f>SUMIF('3 Instructional Supplies '!$A$5:$A$1996,SSIDs!A291,'3 Instructional Supplies '!$F$5:$F$1996)</f>
        <v>0</v>
      </c>
      <c r="F291" s="7">
        <f>SUMIF('4 Instructional Equipment'!$A$5:$A$1995,A291,'4 Instructional Equipment'!$F$5:$F$1995)</f>
        <v>0</v>
      </c>
      <c r="G291" s="12">
        <f>SUMIF('Transportation Ln 10'!$A$5:$A$1995,A291,'Transportation Ln 10'!$J$5:$J$1995)</f>
        <v>0</v>
      </c>
      <c r="H291" s="12">
        <f>SUMIFS('Services Ln 10'!$Y$5:$Y$3992,'Services Ln 10'!$A$5:$A$3992,A291,'Services Ln 10'!$B$5:$B$3992,"Physical Therapy")</f>
        <v>0</v>
      </c>
      <c r="I291" s="12">
        <f>SUMIFS('Services Ln 10'!$Y$5:$Y$3992,'Services Ln 10'!$A$5:$A$3992,A291,'Services Ln 10'!$B$5:$B$3992,"Occupational Therapy")</f>
        <v>0</v>
      </c>
      <c r="J291" s="12">
        <f>SUMIFS('Services Ln 10'!$Y$5:$Y$3992,'Services Ln 10'!$A$5:$A$3992,A291,'Services Ln 10'!$B$5:$B$3992,"Speech Services")</f>
        <v>0</v>
      </c>
      <c r="K291" s="103">
        <f>SUMIFS('Services Ln 10'!$Y$5:$Y$3992,'Services Ln 10'!$A$5:$A$3992,A291,'Services Ln 10'!$B$5:$B$3992,"Nurse Services")+SUMIFS('Services Ln 10'!$Y$5:$Y$3992,'Services Ln 10'!$A$5:$A$3992,A291,'Services Ln 10'!$B$5:$B$3992,"Audiology")+SUMIFS('Services Ln 10'!$Y$5:$Y$3992,'Services Ln 10'!$A$5:$A$3992,A291,'Services Ln 10'!$B$5:$B$3992,"Interpreter")+SUMIFS('Services Ln 10'!$Y$5:$Y$3992,'Services Ln 10'!$A$5:$A$3992,A291,'Services Ln 10'!$B$5:$B$3992,"Adaptive P.E.")+SUMIFS('Services Ln 10'!$Y$5:$Y$3992,'Services Ln 10'!$A$5:$A$3992,A291,'Services Ln 10'!$B$5:$B$3992,"Orientation and Mobility")+SUMIFS('Services Ln 10'!$Y$5:$Y$3992,'Services Ln 10'!$A$5:$A$3992,A291,'Services Ln 10'!$B$5:$B$3992,"Psychologist")+ SUMIF('Aides Ln 10'!$A$5:$A$1996,A291,'Aides Ln 10'!$V$5:$V$1996)</f>
        <v>0</v>
      </c>
      <c r="L291" s="12">
        <f>SUMIF('Contract Ed line 9'!$A$5:$A$1994,A291,'Contract Ed line 9'!$J$5:$J$1994)</f>
        <v>0</v>
      </c>
      <c r="M291" s="7">
        <f t="shared" si="4"/>
        <v>0</v>
      </c>
    </row>
    <row r="292" spans="2:13" x14ac:dyDescent="0.25">
      <c r="B292" s="7">
        <f>SUMIF('1 Spec Ed Teacher'!$A$5:$A$2003,A292,'1 Spec Ed Teacher'!$T$5:$T$2003)</f>
        <v>0</v>
      </c>
      <c r="C292" s="9"/>
      <c r="D292" s="7">
        <f>SUMIF(' Operations Ln 6'!$A$2:$A$1999,SSIDs!A292,' Operations Ln 6'!$B$2:$B$1999)</f>
        <v>0</v>
      </c>
      <c r="E292" s="7">
        <f>SUMIF('3 Instructional Supplies '!$A$5:$A$1996,SSIDs!A292,'3 Instructional Supplies '!$F$5:$F$1996)</f>
        <v>0</v>
      </c>
      <c r="F292" s="7">
        <f>SUMIF('4 Instructional Equipment'!$A$5:$A$1995,A292,'4 Instructional Equipment'!$F$5:$F$1995)</f>
        <v>0</v>
      </c>
      <c r="G292" s="12">
        <f>SUMIF('Transportation Ln 10'!$A$5:$A$1995,A292,'Transportation Ln 10'!$J$5:$J$1995)</f>
        <v>0</v>
      </c>
      <c r="H292" s="12">
        <f>SUMIFS('Services Ln 10'!$Y$5:$Y$3992,'Services Ln 10'!$A$5:$A$3992,A292,'Services Ln 10'!$B$5:$B$3992,"Physical Therapy")</f>
        <v>0</v>
      </c>
      <c r="I292" s="12">
        <f>SUMIFS('Services Ln 10'!$Y$5:$Y$3992,'Services Ln 10'!$A$5:$A$3992,A292,'Services Ln 10'!$B$5:$B$3992,"Occupational Therapy")</f>
        <v>0</v>
      </c>
      <c r="J292" s="12">
        <f>SUMIFS('Services Ln 10'!$Y$5:$Y$3992,'Services Ln 10'!$A$5:$A$3992,A292,'Services Ln 10'!$B$5:$B$3992,"Speech Services")</f>
        <v>0</v>
      </c>
      <c r="K292" s="103">
        <f>SUMIFS('Services Ln 10'!$Y$5:$Y$3992,'Services Ln 10'!$A$5:$A$3992,A292,'Services Ln 10'!$B$5:$B$3992,"Nurse Services")+SUMIFS('Services Ln 10'!$Y$5:$Y$3992,'Services Ln 10'!$A$5:$A$3992,A292,'Services Ln 10'!$B$5:$B$3992,"Audiology")+SUMIFS('Services Ln 10'!$Y$5:$Y$3992,'Services Ln 10'!$A$5:$A$3992,A292,'Services Ln 10'!$B$5:$B$3992,"Interpreter")+SUMIFS('Services Ln 10'!$Y$5:$Y$3992,'Services Ln 10'!$A$5:$A$3992,A292,'Services Ln 10'!$B$5:$B$3992,"Adaptive P.E.")+SUMIFS('Services Ln 10'!$Y$5:$Y$3992,'Services Ln 10'!$A$5:$A$3992,A292,'Services Ln 10'!$B$5:$B$3992,"Orientation and Mobility")+SUMIFS('Services Ln 10'!$Y$5:$Y$3992,'Services Ln 10'!$A$5:$A$3992,A292,'Services Ln 10'!$B$5:$B$3992,"Psychologist")+ SUMIF('Aides Ln 10'!$A$5:$A$1996,A292,'Aides Ln 10'!$V$5:$V$1996)</f>
        <v>0</v>
      </c>
      <c r="L292" s="12">
        <f>SUMIF('Contract Ed line 9'!$A$5:$A$1994,A292,'Contract Ed line 9'!$J$5:$J$1994)</f>
        <v>0</v>
      </c>
      <c r="M292" s="7">
        <f t="shared" si="4"/>
        <v>0</v>
      </c>
    </row>
    <row r="293" spans="2:13" x14ac:dyDescent="0.25">
      <c r="B293" s="7">
        <f>SUMIF('1 Spec Ed Teacher'!$A$5:$A$2003,A293,'1 Spec Ed Teacher'!$T$5:$T$2003)</f>
        <v>0</v>
      </c>
      <c r="C293" s="9"/>
      <c r="D293" s="7">
        <f>SUMIF(' Operations Ln 6'!$A$2:$A$1999,SSIDs!A293,' Operations Ln 6'!$B$2:$B$1999)</f>
        <v>0</v>
      </c>
      <c r="E293" s="7">
        <f>SUMIF('3 Instructional Supplies '!$A$5:$A$1996,SSIDs!A293,'3 Instructional Supplies '!$F$5:$F$1996)</f>
        <v>0</v>
      </c>
      <c r="F293" s="7">
        <f>SUMIF('4 Instructional Equipment'!$A$5:$A$1995,A293,'4 Instructional Equipment'!$F$5:$F$1995)</f>
        <v>0</v>
      </c>
      <c r="G293" s="12">
        <f>SUMIF('Transportation Ln 10'!$A$5:$A$1995,A293,'Transportation Ln 10'!$J$5:$J$1995)</f>
        <v>0</v>
      </c>
      <c r="H293" s="12">
        <f>SUMIFS('Services Ln 10'!$Y$5:$Y$3992,'Services Ln 10'!$A$5:$A$3992,A293,'Services Ln 10'!$B$5:$B$3992,"Physical Therapy")</f>
        <v>0</v>
      </c>
      <c r="I293" s="12">
        <f>SUMIFS('Services Ln 10'!$Y$5:$Y$3992,'Services Ln 10'!$A$5:$A$3992,A293,'Services Ln 10'!$B$5:$B$3992,"Occupational Therapy")</f>
        <v>0</v>
      </c>
      <c r="J293" s="12">
        <f>SUMIFS('Services Ln 10'!$Y$5:$Y$3992,'Services Ln 10'!$A$5:$A$3992,A293,'Services Ln 10'!$B$5:$B$3992,"Speech Services")</f>
        <v>0</v>
      </c>
      <c r="K293" s="103">
        <f>SUMIFS('Services Ln 10'!$Y$5:$Y$3992,'Services Ln 10'!$A$5:$A$3992,A293,'Services Ln 10'!$B$5:$B$3992,"Nurse Services")+SUMIFS('Services Ln 10'!$Y$5:$Y$3992,'Services Ln 10'!$A$5:$A$3992,A293,'Services Ln 10'!$B$5:$B$3992,"Audiology")+SUMIFS('Services Ln 10'!$Y$5:$Y$3992,'Services Ln 10'!$A$5:$A$3992,A293,'Services Ln 10'!$B$5:$B$3992,"Interpreter")+SUMIFS('Services Ln 10'!$Y$5:$Y$3992,'Services Ln 10'!$A$5:$A$3992,A293,'Services Ln 10'!$B$5:$B$3992,"Adaptive P.E.")+SUMIFS('Services Ln 10'!$Y$5:$Y$3992,'Services Ln 10'!$A$5:$A$3992,A293,'Services Ln 10'!$B$5:$B$3992,"Orientation and Mobility")+SUMIFS('Services Ln 10'!$Y$5:$Y$3992,'Services Ln 10'!$A$5:$A$3992,A293,'Services Ln 10'!$B$5:$B$3992,"Psychologist")+ SUMIF('Aides Ln 10'!$A$5:$A$1996,A293,'Aides Ln 10'!$V$5:$V$1996)</f>
        <v>0</v>
      </c>
      <c r="L293" s="12">
        <f>SUMIF('Contract Ed line 9'!$A$5:$A$1994,A293,'Contract Ed line 9'!$J$5:$J$1994)</f>
        <v>0</v>
      </c>
      <c r="M293" s="7">
        <f t="shared" si="4"/>
        <v>0</v>
      </c>
    </row>
    <row r="294" spans="2:13" x14ac:dyDescent="0.25">
      <c r="B294" s="7">
        <f>SUMIF('1 Spec Ed Teacher'!$A$5:$A$2003,A294,'1 Spec Ed Teacher'!$T$5:$T$2003)</f>
        <v>0</v>
      </c>
      <c r="C294" s="9"/>
      <c r="D294" s="7">
        <f>SUMIF(' Operations Ln 6'!$A$2:$A$1999,SSIDs!A294,' Operations Ln 6'!$B$2:$B$1999)</f>
        <v>0</v>
      </c>
      <c r="E294" s="7">
        <f>SUMIF('3 Instructional Supplies '!$A$5:$A$1996,SSIDs!A294,'3 Instructional Supplies '!$F$5:$F$1996)</f>
        <v>0</v>
      </c>
      <c r="F294" s="7">
        <f>SUMIF('4 Instructional Equipment'!$A$5:$A$1995,A294,'4 Instructional Equipment'!$F$5:$F$1995)</f>
        <v>0</v>
      </c>
      <c r="G294" s="12">
        <f>SUMIF('Transportation Ln 10'!$A$5:$A$1995,A294,'Transportation Ln 10'!$J$5:$J$1995)</f>
        <v>0</v>
      </c>
      <c r="H294" s="12">
        <f>SUMIFS('Services Ln 10'!$Y$5:$Y$3992,'Services Ln 10'!$A$5:$A$3992,A294,'Services Ln 10'!$B$5:$B$3992,"Physical Therapy")</f>
        <v>0</v>
      </c>
      <c r="I294" s="12">
        <f>SUMIFS('Services Ln 10'!$Y$5:$Y$3992,'Services Ln 10'!$A$5:$A$3992,A294,'Services Ln 10'!$B$5:$B$3992,"Occupational Therapy")</f>
        <v>0</v>
      </c>
      <c r="J294" s="12">
        <f>SUMIFS('Services Ln 10'!$Y$5:$Y$3992,'Services Ln 10'!$A$5:$A$3992,A294,'Services Ln 10'!$B$5:$B$3992,"Speech Services")</f>
        <v>0</v>
      </c>
      <c r="K294" s="103">
        <f>SUMIFS('Services Ln 10'!$Y$5:$Y$3992,'Services Ln 10'!$A$5:$A$3992,A294,'Services Ln 10'!$B$5:$B$3992,"Nurse Services")+SUMIFS('Services Ln 10'!$Y$5:$Y$3992,'Services Ln 10'!$A$5:$A$3992,A294,'Services Ln 10'!$B$5:$B$3992,"Audiology")+SUMIFS('Services Ln 10'!$Y$5:$Y$3992,'Services Ln 10'!$A$5:$A$3992,A294,'Services Ln 10'!$B$5:$B$3992,"Interpreter")+SUMIFS('Services Ln 10'!$Y$5:$Y$3992,'Services Ln 10'!$A$5:$A$3992,A294,'Services Ln 10'!$B$5:$B$3992,"Adaptive P.E.")+SUMIFS('Services Ln 10'!$Y$5:$Y$3992,'Services Ln 10'!$A$5:$A$3992,A294,'Services Ln 10'!$B$5:$B$3992,"Orientation and Mobility")+SUMIFS('Services Ln 10'!$Y$5:$Y$3992,'Services Ln 10'!$A$5:$A$3992,A294,'Services Ln 10'!$B$5:$B$3992,"Psychologist")+ SUMIF('Aides Ln 10'!$A$5:$A$1996,A294,'Aides Ln 10'!$V$5:$V$1996)</f>
        <v>0</v>
      </c>
      <c r="L294" s="12">
        <f>SUMIF('Contract Ed line 9'!$A$5:$A$1994,A294,'Contract Ed line 9'!$J$5:$J$1994)</f>
        <v>0</v>
      </c>
      <c r="M294" s="7">
        <f t="shared" si="4"/>
        <v>0</v>
      </c>
    </row>
    <row r="295" spans="2:13" x14ac:dyDescent="0.25">
      <c r="B295" s="7">
        <f>SUMIF('1 Spec Ed Teacher'!$A$5:$A$2003,A295,'1 Spec Ed Teacher'!$T$5:$T$2003)</f>
        <v>0</v>
      </c>
      <c r="C295" s="9"/>
      <c r="D295" s="7">
        <f>SUMIF(' Operations Ln 6'!$A$2:$A$1999,SSIDs!A295,' Operations Ln 6'!$B$2:$B$1999)</f>
        <v>0</v>
      </c>
      <c r="E295" s="7">
        <f>SUMIF('3 Instructional Supplies '!$A$5:$A$1996,SSIDs!A295,'3 Instructional Supplies '!$F$5:$F$1996)</f>
        <v>0</v>
      </c>
      <c r="F295" s="7">
        <f>SUMIF('4 Instructional Equipment'!$A$5:$A$1995,A295,'4 Instructional Equipment'!$F$5:$F$1995)</f>
        <v>0</v>
      </c>
      <c r="G295" s="12">
        <f>SUMIF('Transportation Ln 10'!$A$5:$A$1995,A295,'Transportation Ln 10'!$J$5:$J$1995)</f>
        <v>0</v>
      </c>
      <c r="H295" s="12">
        <f>SUMIFS('Services Ln 10'!$Y$5:$Y$3992,'Services Ln 10'!$A$5:$A$3992,A295,'Services Ln 10'!$B$5:$B$3992,"Physical Therapy")</f>
        <v>0</v>
      </c>
      <c r="I295" s="12">
        <f>SUMIFS('Services Ln 10'!$Y$5:$Y$3992,'Services Ln 10'!$A$5:$A$3992,A295,'Services Ln 10'!$B$5:$B$3992,"Occupational Therapy")</f>
        <v>0</v>
      </c>
      <c r="J295" s="12">
        <f>SUMIFS('Services Ln 10'!$Y$5:$Y$3992,'Services Ln 10'!$A$5:$A$3992,A295,'Services Ln 10'!$B$5:$B$3992,"Speech Services")</f>
        <v>0</v>
      </c>
      <c r="K295" s="103">
        <f>SUMIFS('Services Ln 10'!$Y$5:$Y$3992,'Services Ln 10'!$A$5:$A$3992,A295,'Services Ln 10'!$B$5:$B$3992,"Nurse Services")+SUMIFS('Services Ln 10'!$Y$5:$Y$3992,'Services Ln 10'!$A$5:$A$3992,A295,'Services Ln 10'!$B$5:$B$3992,"Audiology")+SUMIFS('Services Ln 10'!$Y$5:$Y$3992,'Services Ln 10'!$A$5:$A$3992,A295,'Services Ln 10'!$B$5:$B$3992,"Interpreter")+SUMIFS('Services Ln 10'!$Y$5:$Y$3992,'Services Ln 10'!$A$5:$A$3992,A295,'Services Ln 10'!$B$5:$B$3992,"Adaptive P.E.")+SUMIFS('Services Ln 10'!$Y$5:$Y$3992,'Services Ln 10'!$A$5:$A$3992,A295,'Services Ln 10'!$B$5:$B$3992,"Orientation and Mobility")+SUMIFS('Services Ln 10'!$Y$5:$Y$3992,'Services Ln 10'!$A$5:$A$3992,A295,'Services Ln 10'!$B$5:$B$3992,"Psychologist")+ SUMIF('Aides Ln 10'!$A$5:$A$1996,A295,'Aides Ln 10'!$V$5:$V$1996)</f>
        <v>0</v>
      </c>
      <c r="L295" s="12">
        <f>SUMIF('Contract Ed line 9'!$A$5:$A$1994,A295,'Contract Ed line 9'!$J$5:$J$1994)</f>
        <v>0</v>
      </c>
      <c r="M295" s="7">
        <f t="shared" si="4"/>
        <v>0</v>
      </c>
    </row>
    <row r="296" spans="2:13" x14ac:dyDescent="0.25">
      <c r="B296" s="7">
        <f>SUMIF('1 Spec Ed Teacher'!$A$5:$A$2003,A296,'1 Spec Ed Teacher'!$T$5:$T$2003)</f>
        <v>0</v>
      </c>
      <c r="C296" s="9"/>
      <c r="D296" s="7">
        <f>SUMIF(' Operations Ln 6'!$A$2:$A$1999,SSIDs!A296,' Operations Ln 6'!$B$2:$B$1999)</f>
        <v>0</v>
      </c>
      <c r="E296" s="7">
        <f>SUMIF('3 Instructional Supplies '!$A$5:$A$1996,SSIDs!A296,'3 Instructional Supplies '!$F$5:$F$1996)</f>
        <v>0</v>
      </c>
      <c r="F296" s="7">
        <f>SUMIF('4 Instructional Equipment'!$A$5:$A$1995,A296,'4 Instructional Equipment'!$F$5:$F$1995)</f>
        <v>0</v>
      </c>
      <c r="G296" s="12">
        <f>SUMIF('Transportation Ln 10'!$A$5:$A$1995,A296,'Transportation Ln 10'!$J$5:$J$1995)</f>
        <v>0</v>
      </c>
      <c r="H296" s="12">
        <f>SUMIFS('Services Ln 10'!$Y$5:$Y$3992,'Services Ln 10'!$A$5:$A$3992,A296,'Services Ln 10'!$B$5:$B$3992,"Physical Therapy")</f>
        <v>0</v>
      </c>
      <c r="I296" s="12">
        <f>SUMIFS('Services Ln 10'!$Y$5:$Y$3992,'Services Ln 10'!$A$5:$A$3992,A296,'Services Ln 10'!$B$5:$B$3992,"Occupational Therapy")</f>
        <v>0</v>
      </c>
      <c r="J296" s="12">
        <f>SUMIFS('Services Ln 10'!$Y$5:$Y$3992,'Services Ln 10'!$A$5:$A$3992,A296,'Services Ln 10'!$B$5:$B$3992,"Speech Services")</f>
        <v>0</v>
      </c>
      <c r="K296" s="103">
        <f>SUMIFS('Services Ln 10'!$Y$5:$Y$3992,'Services Ln 10'!$A$5:$A$3992,A296,'Services Ln 10'!$B$5:$B$3992,"Nurse Services")+SUMIFS('Services Ln 10'!$Y$5:$Y$3992,'Services Ln 10'!$A$5:$A$3992,A296,'Services Ln 10'!$B$5:$B$3992,"Audiology")+SUMIFS('Services Ln 10'!$Y$5:$Y$3992,'Services Ln 10'!$A$5:$A$3992,A296,'Services Ln 10'!$B$5:$B$3992,"Interpreter")+SUMIFS('Services Ln 10'!$Y$5:$Y$3992,'Services Ln 10'!$A$5:$A$3992,A296,'Services Ln 10'!$B$5:$B$3992,"Adaptive P.E.")+SUMIFS('Services Ln 10'!$Y$5:$Y$3992,'Services Ln 10'!$A$5:$A$3992,A296,'Services Ln 10'!$B$5:$B$3992,"Orientation and Mobility")+SUMIFS('Services Ln 10'!$Y$5:$Y$3992,'Services Ln 10'!$A$5:$A$3992,A296,'Services Ln 10'!$B$5:$B$3992,"Psychologist")+ SUMIF('Aides Ln 10'!$A$5:$A$1996,A296,'Aides Ln 10'!$V$5:$V$1996)</f>
        <v>0</v>
      </c>
      <c r="L296" s="12">
        <f>SUMIF('Contract Ed line 9'!$A$5:$A$1994,A296,'Contract Ed line 9'!$J$5:$J$1994)</f>
        <v>0</v>
      </c>
      <c r="M296" s="7">
        <f t="shared" si="4"/>
        <v>0</v>
      </c>
    </row>
    <row r="297" spans="2:13" x14ac:dyDescent="0.25">
      <c r="B297" s="7">
        <f>SUMIF('1 Spec Ed Teacher'!$A$5:$A$2003,A297,'1 Spec Ed Teacher'!$T$5:$T$2003)</f>
        <v>0</v>
      </c>
      <c r="C297" s="9"/>
      <c r="D297" s="7">
        <f>SUMIF(' Operations Ln 6'!$A$2:$A$1999,SSIDs!A297,' Operations Ln 6'!$B$2:$B$1999)</f>
        <v>0</v>
      </c>
      <c r="E297" s="7">
        <f>SUMIF('3 Instructional Supplies '!$A$5:$A$1996,SSIDs!A297,'3 Instructional Supplies '!$F$5:$F$1996)</f>
        <v>0</v>
      </c>
      <c r="F297" s="7">
        <f>SUMIF('4 Instructional Equipment'!$A$5:$A$1995,A297,'4 Instructional Equipment'!$F$5:$F$1995)</f>
        <v>0</v>
      </c>
      <c r="G297" s="12">
        <f>SUMIF('Transportation Ln 10'!$A$5:$A$1995,A297,'Transportation Ln 10'!$J$5:$J$1995)</f>
        <v>0</v>
      </c>
      <c r="H297" s="12">
        <f>SUMIFS('Services Ln 10'!$Y$5:$Y$3992,'Services Ln 10'!$A$5:$A$3992,A297,'Services Ln 10'!$B$5:$B$3992,"Physical Therapy")</f>
        <v>0</v>
      </c>
      <c r="I297" s="12">
        <f>SUMIFS('Services Ln 10'!$Y$5:$Y$3992,'Services Ln 10'!$A$5:$A$3992,A297,'Services Ln 10'!$B$5:$B$3992,"Occupational Therapy")</f>
        <v>0</v>
      </c>
      <c r="J297" s="12">
        <f>SUMIFS('Services Ln 10'!$Y$5:$Y$3992,'Services Ln 10'!$A$5:$A$3992,A297,'Services Ln 10'!$B$5:$B$3992,"Speech Services")</f>
        <v>0</v>
      </c>
      <c r="K297" s="103">
        <f>SUMIFS('Services Ln 10'!$Y$5:$Y$3992,'Services Ln 10'!$A$5:$A$3992,A297,'Services Ln 10'!$B$5:$B$3992,"Nurse Services")+SUMIFS('Services Ln 10'!$Y$5:$Y$3992,'Services Ln 10'!$A$5:$A$3992,A297,'Services Ln 10'!$B$5:$B$3992,"Audiology")+SUMIFS('Services Ln 10'!$Y$5:$Y$3992,'Services Ln 10'!$A$5:$A$3992,A297,'Services Ln 10'!$B$5:$B$3992,"Interpreter")+SUMIFS('Services Ln 10'!$Y$5:$Y$3992,'Services Ln 10'!$A$5:$A$3992,A297,'Services Ln 10'!$B$5:$B$3992,"Adaptive P.E.")+SUMIFS('Services Ln 10'!$Y$5:$Y$3992,'Services Ln 10'!$A$5:$A$3992,A297,'Services Ln 10'!$B$5:$B$3992,"Orientation and Mobility")+SUMIFS('Services Ln 10'!$Y$5:$Y$3992,'Services Ln 10'!$A$5:$A$3992,A297,'Services Ln 10'!$B$5:$B$3992,"Psychologist")+ SUMIF('Aides Ln 10'!$A$5:$A$1996,A297,'Aides Ln 10'!$V$5:$V$1996)</f>
        <v>0</v>
      </c>
      <c r="L297" s="12">
        <f>SUMIF('Contract Ed line 9'!$A$5:$A$1994,A297,'Contract Ed line 9'!$J$5:$J$1994)</f>
        <v>0</v>
      </c>
      <c r="M297" s="7">
        <f t="shared" si="4"/>
        <v>0</v>
      </c>
    </row>
    <row r="298" spans="2:13" x14ac:dyDescent="0.25">
      <c r="B298" s="7">
        <f>SUMIF('1 Spec Ed Teacher'!$A$5:$A$2003,A298,'1 Spec Ed Teacher'!$T$5:$T$2003)</f>
        <v>0</v>
      </c>
      <c r="C298" s="9"/>
      <c r="D298" s="7">
        <f>SUMIF(' Operations Ln 6'!$A$2:$A$1999,SSIDs!A298,' Operations Ln 6'!$B$2:$B$1999)</f>
        <v>0</v>
      </c>
      <c r="E298" s="7">
        <f>SUMIF('3 Instructional Supplies '!$A$5:$A$1996,SSIDs!A298,'3 Instructional Supplies '!$F$5:$F$1996)</f>
        <v>0</v>
      </c>
      <c r="F298" s="7">
        <f>SUMIF('4 Instructional Equipment'!$A$5:$A$1995,A298,'4 Instructional Equipment'!$F$5:$F$1995)</f>
        <v>0</v>
      </c>
      <c r="G298" s="12">
        <f>SUMIF('Transportation Ln 10'!$A$5:$A$1995,A298,'Transportation Ln 10'!$J$5:$J$1995)</f>
        <v>0</v>
      </c>
      <c r="H298" s="12">
        <f>SUMIFS('Services Ln 10'!$Y$5:$Y$3992,'Services Ln 10'!$A$5:$A$3992,A298,'Services Ln 10'!$B$5:$B$3992,"Physical Therapy")</f>
        <v>0</v>
      </c>
      <c r="I298" s="12">
        <f>SUMIFS('Services Ln 10'!$Y$5:$Y$3992,'Services Ln 10'!$A$5:$A$3992,A298,'Services Ln 10'!$B$5:$B$3992,"Occupational Therapy")</f>
        <v>0</v>
      </c>
      <c r="J298" s="12">
        <f>SUMIFS('Services Ln 10'!$Y$5:$Y$3992,'Services Ln 10'!$A$5:$A$3992,A298,'Services Ln 10'!$B$5:$B$3992,"Speech Services")</f>
        <v>0</v>
      </c>
      <c r="K298" s="103">
        <f>SUMIFS('Services Ln 10'!$Y$5:$Y$3992,'Services Ln 10'!$A$5:$A$3992,A298,'Services Ln 10'!$B$5:$B$3992,"Nurse Services")+SUMIFS('Services Ln 10'!$Y$5:$Y$3992,'Services Ln 10'!$A$5:$A$3992,A298,'Services Ln 10'!$B$5:$B$3992,"Audiology")+SUMIFS('Services Ln 10'!$Y$5:$Y$3992,'Services Ln 10'!$A$5:$A$3992,A298,'Services Ln 10'!$B$5:$B$3992,"Interpreter")+SUMIFS('Services Ln 10'!$Y$5:$Y$3992,'Services Ln 10'!$A$5:$A$3992,A298,'Services Ln 10'!$B$5:$B$3992,"Adaptive P.E.")+SUMIFS('Services Ln 10'!$Y$5:$Y$3992,'Services Ln 10'!$A$5:$A$3992,A298,'Services Ln 10'!$B$5:$B$3992,"Orientation and Mobility")+SUMIFS('Services Ln 10'!$Y$5:$Y$3992,'Services Ln 10'!$A$5:$A$3992,A298,'Services Ln 10'!$B$5:$B$3992,"Psychologist")+ SUMIF('Aides Ln 10'!$A$5:$A$1996,A298,'Aides Ln 10'!$V$5:$V$1996)</f>
        <v>0</v>
      </c>
      <c r="L298" s="12">
        <f>SUMIF('Contract Ed line 9'!$A$5:$A$1994,A298,'Contract Ed line 9'!$J$5:$J$1994)</f>
        <v>0</v>
      </c>
      <c r="M298" s="7">
        <f t="shared" si="4"/>
        <v>0</v>
      </c>
    </row>
    <row r="299" spans="2:13" x14ac:dyDescent="0.25">
      <c r="B299" s="7">
        <f>SUMIF('1 Spec Ed Teacher'!$A$5:$A$2003,A299,'1 Spec Ed Teacher'!$T$5:$T$2003)</f>
        <v>0</v>
      </c>
      <c r="C299" s="9"/>
      <c r="D299" s="7">
        <f>SUMIF(' Operations Ln 6'!$A$2:$A$1999,SSIDs!A299,' Operations Ln 6'!$B$2:$B$1999)</f>
        <v>0</v>
      </c>
      <c r="E299" s="7">
        <f>SUMIF('3 Instructional Supplies '!$A$5:$A$1996,SSIDs!A299,'3 Instructional Supplies '!$F$5:$F$1996)</f>
        <v>0</v>
      </c>
      <c r="F299" s="7">
        <f>SUMIF('4 Instructional Equipment'!$A$5:$A$1995,A299,'4 Instructional Equipment'!$F$5:$F$1995)</f>
        <v>0</v>
      </c>
      <c r="G299" s="12">
        <f>SUMIF('Transportation Ln 10'!$A$5:$A$1995,A299,'Transportation Ln 10'!$J$5:$J$1995)</f>
        <v>0</v>
      </c>
      <c r="H299" s="12">
        <f>SUMIFS('Services Ln 10'!$Y$5:$Y$3992,'Services Ln 10'!$A$5:$A$3992,A299,'Services Ln 10'!$B$5:$B$3992,"Physical Therapy")</f>
        <v>0</v>
      </c>
      <c r="I299" s="12">
        <f>SUMIFS('Services Ln 10'!$Y$5:$Y$3992,'Services Ln 10'!$A$5:$A$3992,A299,'Services Ln 10'!$B$5:$B$3992,"Occupational Therapy")</f>
        <v>0</v>
      </c>
      <c r="J299" s="12">
        <f>SUMIFS('Services Ln 10'!$Y$5:$Y$3992,'Services Ln 10'!$A$5:$A$3992,A299,'Services Ln 10'!$B$5:$B$3992,"Speech Services")</f>
        <v>0</v>
      </c>
      <c r="K299" s="103">
        <f>SUMIFS('Services Ln 10'!$Y$5:$Y$3992,'Services Ln 10'!$A$5:$A$3992,A299,'Services Ln 10'!$B$5:$B$3992,"Nurse Services")+SUMIFS('Services Ln 10'!$Y$5:$Y$3992,'Services Ln 10'!$A$5:$A$3992,A299,'Services Ln 10'!$B$5:$B$3992,"Audiology")+SUMIFS('Services Ln 10'!$Y$5:$Y$3992,'Services Ln 10'!$A$5:$A$3992,A299,'Services Ln 10'!$B$5:$B$3992,"Interpreter")+SUMIFS('Services Ln 10'!$Y$5:$Y$3992,'Services Ln 10'!$A$5:$A$3992,A299,'Services Ln 10'!$B$5:$B$3992,"Adaptive P.E.")+SUMIFS('Services Ln 10'!$Y$5:$Y$3992,'Services Ln 10'!$A$5:$A$3992,A299,'Services Ln 10'!$B$5:$B$3992,"Orientation and Mobility")+SUMIFS('Services Ln 10'!$Y$5:$Y$3992,'Services Ln 10'!$A$5:$A$3992,A299,'Services Ln 10'!$B$5:$B$3992,"Psychologist")+ SUMIF('Aides Ln 10'!$A$5:$A$1996,A299,'Aides Ln 10'!$V$5:$V$1996)</f>
        <v>0</v>
      </c>
      <c r="L299" s="12">
        <f>SUMIF('Contract Ed line 9'!$A$5:$A$1994,A299,'Contract Ed line 9'!$J$5:$J$1994)</f>
        <v>0</v>
      </c>
      <c r="M299" s="7">
        <f t="shared" si="4"/>
        <v>0</v>
      </c>
    </row>
    <row r="300" spans="2:13" x14ac:dyDescent="0.25">
      <c r="B300" s="7">
        <f>SUMIF('1 Spec Ed Teacher'!$A$5:$A$2003,A300,'1 Spec Ed Teacher'!$T$5:$T$2003)</f>
        <v>0</v>
      </c>
      <c r="C300" s="9"/>
      <c r="D300" s="7">
        <f>SUMIF(' Operations Ln 6'!$A$2:$A$1999,SSIDs!A300,' Operations Ln 6'!$B$2:$B$1999)</f>
        <v>0</v>
      </c>
      <c r="E300" s="7">
        <f>SUMIF('3 Instructional Supplies '!$A$5:$A$1996,SSIDs!A300,'3 Instructional Supplies '!$F$5:$F$1996)</f>
        <v>0</v>
      </c>
      <c r="F300" s="7">
        <f>SUMIF('4 Instructional Equipment'!$A$5:$A$1995,A300,'4 Instructional Equipment'!$F$5:$F$1995)</f>
        <v>0</v>
      </c>
      <c r="G300" s="12">
        <f>SUMIF('Transportation Ln 10'!$A$5:$A$1995,A300,'Transportation Ln 10'!$J$5:$J$1995)</f>
        <v>0</v>
      </c>
      <c r="H300" s="12">
        <f>SUMIFS('Services Ln 10'!$Y$5:$Y$3992,'Services Ln 10'!$A$5:$A$3992,A300,'Services Ln 10'!$B$5:$B$3992,"Physical Therapy")</f>
        <v>0</v>
      </c>
      <c r="I300" s="12">
        <f>SUMIFS('Services Ln 10'!$Y$5:$Y$3992,'Services Ln 10'!$A$5:$A$3992,A300,'Services Ln 10'!$B$5:$B$3992,"Occupational Therapy")</f>
        <v>0</v>
      </c>
      <c r="J300" s="12">
        <f>SUMIFS('Services Ln 10'!$Y$5:$Y$3992,'Services Ln 10'!$A$5:$A$3992,A300,'Services Ln 10'!$B$5:$B$3992,"Speech Services")</f>
        <v>0</v>
      </c>
      <c r="K300" s="103">
        <f>SUMIFS('Services Ln 10'!$Y$5:$Y$3992,'Services Ln 10'!$A$5:$A$3992,A300,'Services Ln 10'!$B$5:$B$3992,"Nurse Services")+SUMIFS('Services Ln 10'!$Y$5:$Y$3992,'Services Ln 10'!$A$5:$A$3992,A300,'Services Ln 10'!$B$5:$B$3992,"Audiology")+SUMIFS('Services Ln 10'!$Y$5:$Y$3992,'Services Ln 10'!$A$5:$A$3992,A300,'Services Ln 10'!$B$5:$B$3992,"Interpreter")+SUMIFS('Services Ln 10'!$Y$5:$Y$3992,'Services Ln 10'!$A$5:$A$3992,A300,'Services Ln 10'!$B$5:$B$3992,"Adaptive P.E.")+SUMIFS('Services Ln 10'!$Y$5:$Y$3992,'Services Ln 10'!$A$5:$A$3992,A300,'Services Ln 10'!$B$5:$B$3992,"Orientation and Mobility")+SUMIFS('Services Ln 10'!$Y$5:$Y$3992,'Services Ln 10'!$A$5:$A$3992,A300,'Services Ln 10'!$B$5:$B$3992,"Psychologist")+ SUMIF('Aides Ln 10'!$A$5:$A$1996,A300,'Aides Ln 10'!$V$5:$V$1996)</f>
        <v>0</v>
      </c>
      <c r="L300" s="12">
        <f>SUMIF('Contract Ed line 9'!$A$5:$A$1994,A300,'Contract Ed line 9'!$J$5:$J$1994)</f>
        <v>0</v>
      </c>
      <c r="M300" s="7">
        <f t="shared" si="4"/>
        <v>0</v>
      </c>
    </row>
    <row r="301" spans="2:13" x14ac:dyDescent="0.25">
      <c r="B301" s="7">
        <f>SUMIF('1 Spec Ed Teacher'!$A$5:$A$2003,A301,'1 Spec Ed Teacher'!$T$5:$T$2003)</f>
        <v>0</v>
      </c>
      <c r="C301" s="9"/>
      <c r="D301" s="7">
        <f>SUMIF(' Operations Ln 6'!$A$2:$A$1999,SSIDs!A301,' Operations Ln 6'!$B$2:$B$1999)</f>
        <v>0</v>
      </c>
      <c r="E301" s="7">
        <f>SUMIF('3 Instructional Supplies '!$A$5:$A$1996,SSIDs!A301,'3 Instructional Supplies '!$F$5:$F$1996)</f>
        <v>0</v>
      </c>
      <c r="F301" s="7">
        <f>SUMIF('4 Instructional Equipment'!$A$5:$A$1995,A301,'4 Instructional Equipment'!$F$5:$F$1995)</f>
        <v>0</v>
      </c>
      <c r="G301" s="12">
        <f>SUMIF('Transportation Ln 10'!$A$5:$A$1995,A301,'Transportation Ln 10'!$J$5:$J$1995)</f>
        <v>0</v>
      </c>
      <c r="H301" s="12">
        <f>SUMIFS('Services Ln 10'!$Y$5:$Y$3992,'Services Ln 10'!$A$5:$A$3992,A301,'Services Ln 10'!$B$5:$B$3992,"Physical Therapy")</f>
        <v>0</v>
      </c>
      <c r="I301" s="12">
        <f>SUMIFS('Services Ln 10'!$Y$5:$Y$3992,'Services Ln 10'!$A$5:$A$3992,A301,'Services Ln 10'!$B$5:$B$3992,"Occupational Therapy")</f>
        <v>0</v>
      </c>
      <c r="J301" s="12">
        <f>SUMIFS('Services Ln 10'!$Y$5:$Y$3992,'Services Ln 10'!$A$5:$A$3992,A301,'Services Ln 10'!$B$5:$B$3992,"Speech Services")</f>
        <v>0</v>
      </c>
      <c r="K301" s="103">
        <f>SUMIFS('Services Ln 10'!$Y$5:$Y$3992,'Services Ln 10'!$A$5:$A$3992,A301,'Services Ln 10'!$B$5:$B$3992,"Nurse Services")+SUMIFS('Services Ln 10'!$Y$5:$Y$3992,'Services Ln 10'!$A$5:$A$3992,A301,'Services Ln 10'!$B$5:$B$3992,"Audiology")+SUMIFS('Services Ln 10'!$Y$5:$Y$3992,'Services Ln 10'!$A$5:$A$3992,A301,'Services Ln 10'!$B$5:$B$3992,"Interpreter")+SUMIFS('Services Ln 10'!$Y$5:$Y$3992,'Services Ln 10'!$A$5:$A$3992,A301,'Services Ln 10'!$B$5:$B$3992,"Adaptive P.E.")+SUMIFS('Services Ln 10'!$Y$5:$Y$3992,'Services Ln 10'!$A$5:$A$3992,A301,'Services Ln 10'!$B$5:$B$3992,"Orientation and Mobility")+SUMIFS('Services Ln 10'!$Y$5:$Y$3992,'Services Ln 10'!$A$5:$A$3992,A301,'Services Ln 10'!$B$5:$B$3992,"Psychologist")+ SUMIF('Aides Ln 10'!$A$5:$A$1996,A301,'Aides Ln 10'!$V$5:$V$1996)</f>
        <v>0</v>
      </c>
      <c r="L301" s="12">
        <f>SUMIF('Contract Ed line 9'!$A$5:$A$1994,A301,'Contract Ed line 9'!$J$5:$J$1994)</f>
        <v>0</v>
      </c>
      <c r="M301" s="7">
        <f t="shared" si="4"/>
        <v>0</v>
      </c>
    </row>
    <row r="302" spans="2:13" x14ac:dyDescent="0.25">
      <c r="B302" s="7">
        <f>SUMIF('1 Spec Ed Teacher'!$A$5:$A$2003,A302,'1 Spec Ed Teacher'!$T$5:$T$2003)</f>
        <v>0</v>
      </c>
      <c r="C302" s="9"/>
      <c r="D302" s="7">
        <f>SUMIF(' Operations Ln 6'!$A$2:$A$1999,SSIDs!A302,' Operations Ln 6'!$B$2:$B$1999)</f>
        <v>0</v>
      </c>
      <c r="E302" s="7">
        <f>SUMIF('3 Instructional Supplies '!$A$5:$A$1996,SSIDs!A302,'3 Instructional Supplies '!$F$5:$F$1996)</f>
        <v>0</v>
      </c>
      <c r="F302" s="7">
        <f>SUMIF('4 Instructional Equipment'!$A$5:$A$1995,A302,'4 Instructional Equipment'!$F$5:$F$1995)</f>
        <v>0</v>
      </c>
      <c r="G302" s="12">
        <f>SUMIF('Transportation Ln 10'!$A$5:$A$1995,A302,'Transportation Ln 10'!$J$5:$J$1995)</f>
        <v>0</v>
      </c>
      <c r="H302" s="12">
        <f>SUMIFS('Services Ln 10'!$Y$5:$Y$3992,'Services Ln 10'!$A$5:$A$3992,A302,'Services Ln 10'!$B$5:$B$3992,"Physical Therapy")</f>
        <v>0</v>
      </c>
      <c r="I302" s="12">
        <f>SUMIFS('Services Ln 10'!$Y$5:$Y$3992,'Services Ln 10'!$A$5:$A$3992,A302,'Services Ln 10'!$B$5:$B$3992,"Occupational Therapy")</f>
        <v>0</v>
      </c>
      <c r="J302" s="12">
        <f>SUMIFS('Services Ln 10'!$Y$5:$Y$3992,'Services Ln 10'!$A$5:$A$3992,A302,'Services Ln 10'!$B$5:$B$3992,"Speech Services")</f>
        <v>0</v>
      </c>
      <c r="K302" s="103">
        <f>SUMIFS('Services Ln 10'!$Y$5:$Y$3992,'Services Ln 10'!$A$5:$A$3992,A302,'Services Ln 10'!$B$5:$B$3992,"Nurse Services")+SUMIFS('Services Ln 10'!$Y$5:$Y$3992,'Services Ln 10'!$A$5:$A$3992,A302,'Services Ln 10'!$B$5:$B$3992,"Audiology")+SUMIFS('Services Ln 10'!$Y$5:$Y$3992,'Services Ln 10'!$A$5:$A$3992,A302,'Services Ln 10'!$B$5:$B$3992,"Interpreter")+SUMIFS('Services Ln 10'!$Y$5:$Y$3992,'Services Ln 10'!$A$5:$A$3992,A302,'Services Ln 10'!$B$5:$B$3992,"Adaptive P.E.")+SUMIFS('Services Ln 10'!$Y$5:$Y$3992,'Services Ln 10'!$A$5:$A$3992,A302,'Services Ln 10'!$B$5:$B$3992,"Orientation and Mobility")+SUMIFS('Services Ln 10'!$Y$5:$Y$3992,'Services Ln 10'!$A$5:$A$3992,A302,'Services Ln 10'!$B$5:$B$3992,"Psychologist")+ SUMIF('Aides Ln 10'!$A$5:$A$1996,A302,'Aides Ln 10'!$V$5:$V$1996)</f>
        <v>0</v>
      </c>
      <c r="L302" s="12">
        <f>SUMIF('Contract Ed line 9'!$A$5:$A$1994,A302,'Contract Ed line 9'!$J$5:$J$1994)</f>
        <v>0</v>
      </c>
      <c r="M302" s="7">
        <f t="shared" si="4"/>
        <v>0</v>
      </c>
    </row>
    <row r="303" spans="2:13" x14ac:dyDescent="0.25">
      <c r="B303" s="7">
        <f>SUMIF('1 Spec Ed Teacher'!$A$5:$A$2003,A303,'1 Spec Ed Teacher'!$T$5:$T$2003)</f>
        <v>0</v>
      </c>
      <c r="C303" s="9"/>
      <c r="D303" s="7">
        <f>SUMIF(' Operations Ln 6'!$A$2:$A$1999,SSIDs!A303,' Operations Ln 6'!$B$2:$B$1999)</f>
        <v>0</v>
      </c>
      <c r="E303" s="7">
        <f>SUMIF('3 Instructional Supplies '!$A$5:$A$1996,SSIDs!A303,'3 Instructional Supplies '!$F$5:$F$1996)</f>
        <v>0</v>
      </c>
      <c r="F303" s="7">
        <f>SUMIF('4 Instructional Equipment'!$A$5:$A$1995,A303,'4 Instructional Equipment'!$F$5:$F$1995)</f>
        <v>0</v>
      </c>
      <c r="G303" s="12">
        <f>SUMIF('Transportation Ln 10'!$A$5:$A$1995,A303,'Transportation Ln 10'!$J$5:$J$1995)</f>
        <v>0</v>
      </c>
      <c r="H303" s="12">
        <f>SUMIFS('Services Ln 10'!$Y$5:$Y$3992,'Services Ln 10'!$A$5:$A$3992,A303,'Services Ln 10'!$B$5:$B$3992,"Physical Therapy")</f>
        <v>0</v>
      </c>
      <c r="I303" s="12">
        <f>SUMIFS('Services Ln 10'!$Y$5:$Y$3992,'Services Ln 10'!$A$5:$A$3992,A303,'Services Ln 10'!$B$5:$B$3992,"Occupational Therapy")</f>
        <v>0</v>
      </c>
      <c r="J303" s="12">
        <f>SUMIFS('Services Ln 10'!$Y$5:$Y$3992,'Services Ln 10'!$A$5:$A$3992,A303,'Services Ln 10'!$B$5:$B$3992,"Speech Services")</f>
        <v>0</v>
      </c>
      <c r="K303" s="103">
        <f>SUMIFS('Services Ln 10'!$Y$5:$Y$3992,'Services Ln 10'!$A$5:$A$3992,A303,'Services Ln 10'!$B$5:$B$3992,"Nurse Services")+SUMIFS('Services Ln 10'!$Y$5:$Y$3992,'Services Ln 10'!$A$5:$A$3992,A303,'Services Ln 10'!$B$5:$B$3992,"Audiology")+SUMIFS('Services Ln 10'!$Y$5:$Y$3992,'Services Ln 10'!$A$5:$A$3992,A303,'Services Ln 10'!$B$5:$B$3992,"Interpreter")+SUMIFS('Services Ln 10'!$Y$5:$Y$3992,'Services Ln 10'!$A$5:$A$3992,A303,'Services Ln 10'!$B$5:$B$3992,"Adaptive P.E.")+SUMIFS('Services Ln 10'!$Y$5:$Y$3992,'Services Ln 10'!$A$5:$A$3992,A303,'Services Ln 10'!$B$5:$B$3992,"Orientation and Mobility")+SUMIFS('Services Ln 10'!$Y$5:$Y$3992,'Services Ln 10'!$A$5:$A$3992,A303,'Services Ln 10'!$B$5:$B$3992,"Psychologist")+ SUMIF('Aides Ln 10'!$A$5:$A$1996,A303,'Aides Ln 10'!$V$5:$V$1996)</f>
        <v>0</v>
      </c>
      <c r="L303" s="12">
        <f>SUMIF('Contract Ed line 9'!$A$5:$A$1994,A303,'Contract Ed line 9'!$J$5:$J$1994)</f>
        <v>0</v>
      </c>
      <c r="M303" s="7">
        <f t="shared" si="4"/>
        <v>0</v>
      </c>
    </row>
    <row r="304" spans="2:13" x14ac:dyDescent="0.25">
      <c r="B304" s="7">
        <f>SUMIF('1 Spec Ed Teacher'!$A$5:$A$2003,A304,'1 Spec Ed Teacher'!$T$5:$T$2003)</f>
        <v>0</v>
      </c>
      <c r="C304" s="9"/>
      <c r="D304" s="7">
        <f>SUMIF(' Operations Ln 6'!$A$2:$A$1999,SSIDs!A304,' Operations Ln 6'!$B$2:$B$1999)</f>
        <v>0</v>
      </c>
      <c r="E304" s="7">
        <f>SUMIF('3 Instructional Supplies '!$A$5:$A$1996,SSIDs!A304,'3 Instructional Supplies '!$F$5:$F$1996)</f>
        <v>0</v>
      </c>
      <c r="F304" s="7">
        <f>SUMIF('4 Instructional Equipment'!$A$5:$A$1995,A304,'4 Instructional Equipment'!$F$5:$F$1995)</f>
        <v>0</v>
      </c>
      <c r="G304" s="12">
        <f>SUMIF('Transportation Ln 10'!$A$5:$A$1995,A304,'Transportation Ln 10'!$J$5:$J$1995)</f>
        <v>0</v>
      </c>
      <c r="H304" s="12">
        <f>SUMIFS('Services Ln 10'!$Y$5:$Y$3992,'Services Ln 10'!$A$5:$A$3992,A304,'Services Ln 10'!$B$5:$B$3992,"Physical Therapy")</f>
        <v>0</v>
      </c>
      <c r="I304" s="12">
        <f>SUMIFS('Services Ln 10'!$Y$5:$Y$3992,'Services Ln 10'!$A$5:$A$3992,A304,'Services Ln 10'!$B$5:$B$3992,"Occupational Therapy")</f>
        <v>0</v>
      </c>
      <c r="J304" s="12">
        <f>SUMIFS('Services Ln 10'!$Y$5:$Y$3992,'Services Ln 10'!$A$5:$A$3992,A304,'Services Ln 10'!$B$5:$B$3992,"Speech Services")</f>
        <v>0</v>
      </c>
      <c r="K304" s="103">
        <f>SUMIFS('Services Ln 10'!$Y$5:$Y$3992,'Services Ln 10'!$A$5:$A$3992,A304,'Services Ln 10'!$B$5:$B$3992,"Nurse Services")+SUMIFS('Services Ln 10'!$Y$5:$Y$3992,'Services Ln 10'!$A$5:$A$3992,A304,'Services Ln 10'!$B$5:$B$3992,"Audiology")+SUMIFS('Services Ln 10'!$Y$5:$Y$3992,'Services Ln 10'!$A$5:$A$3992,A304,'Services Ln 10'!$B$5:$B$3992,"Interpreter")+SUMIFS('Services Ln 10'!$Y$5:$Y$3992,'Services Ln 10'!$A$5:$A$3992,A304,'Services Ln 10'!$B$5:$B$3992,"Adaptive P.E.")+SUMIFS('Services Ln 10'!$Y$5:$Y$3992,'Services Ln 10'!$A$5:$A$3992,A304,'Services Ln 10'!$B$5:$B$3992,"Orientation and Mobility")+SUMIFS('Services Ln 10'!$Y$5:$Y$3992,'Services Ln 10'!$A$5:$A$3992,A304,'Services Ln 10'!$B$5:$B$3992,"Psychologist")+ SUMIF('Aides Ln 10'!$A$5:$A$1996,A304,'Aides Ln 10'!$V$5:$V$1996)</f>
        <v>0</v>
      </c>
      <c r="L304" s="12">
        <f>SUMIF('Contract Ed line 9'!$A$5:$A$1994,A304,'Contract Ed line 9'!$J$5:$J$1994)</f>
        <v>0</v>
      </c>
      <c r="M304" s="7">
        <f t="shared" si="4"/>
        <v>0</v>
      </c>
    </row>
    <row r="305" spans="2:13" x14ac:dyDescent="0.25">
      <c r="B305" s="7">
        <f>SUMIF('1 Spec Ed Teacher'!$A$5:$A$2003,A305,'1 Spec Ed Teacher'!$T$5:$T$2003)</f>
        <v>0</v>
      </c>
      <c r="C305" s="9"/>
      <c r="D305" s="7">
        <f>SUMIF(' Operations Ln 6'!$A$2:$A$1999,SSIDs!A305,' Operations Ln 6'!$B$2:$B$1999)</f>
        <v>0</v>
      </c>
      <c r="E305" s="7">
        <f>SUMIF('3 Instructional Supplies '!$A$5:$A$1996,SSIDs!A305,'3 Instructional Supplies '!$F$5:$F$1996)</f>
        <v>0</v>
      </c>
      <c r="F305" s="7">
        <f>SUMIF('4 Instructional Equipment'!$A$5:$A$1995,A305,'4 Instructional Equipment'!$F$5:$F$1995)</f>
        <v>0</v>
      </c>
      <c r="G305" s="12">
        <f>SUMIF('Transportation Ln 10'!$A$5:$A$1995,A305,'Transportation Ln 10'!$J$5:$J$1995)</f>
        <v>0</v>
      </c>
      <c r="H305" s="12">
        <f>SUMIFS('Services Ln 10'!$Y$5:$Y$3992,'Services Ln 10'!$A$5:$A$3992,A305,'Services Ln 10'!$B$5:$B$3992,"Physical Therapy")</f>
        <v>0</v>
      </c>
      <c r="I305" s="12">
        <f>SUMIFS('Services Ln 10'!$Y$5:$Y$3992,'Services Ln 10'!$A$5:$A$3992,A305,'Services Ln 10'!$B$5:$B$3992,"Occupational Therapy")</f>
        <v>0</v>
      </c>
      <c r="J305" s="12">
        <f>SUMIFS('Services Ln 10'!$Y$5:$Y$3992,'Services Ln 10'!$A$5:$A$3992,A305,'Services Ln 10'!$B$5:$B$3992,"Speech Services")</f>
        <v>0</v>
      </c>
      <c r="K305" s="103">
        <f>SUMIFS('Services Ln 10'!$Y$5:$Y$3992,'Services Ln 10'!$A$5:$A$3992,A305,'Services Ln 10'!$B$5:$B$3992,"Nurse Services")+SUMIFS('Services Ln 10'!$Y$5:$Y$3992,'Services Ln 10'!$A$5:$A$3992,A305,'Services Ln 10'!$B$5:$B$3992,"Audiology")+SUMIFS('Services Ln 10'!$Y$5:$Y$3992,'Services Ln 10'!$A$5:$A$3992,A305,'Services Ln 10'!$B$5:$B$3992,"Interpreter")+SUMIFS('Services Ln 10'!$Y$5:$Y$3992,'Services Ln 10'!$A$5:$A$3992,A305,'Services Ln 10'!$B$5:$B$3992,"Adaptive P.E.")+SUMIFS('Services Ln 10'!$Y$5:$Y$3992,'Services Ln 10'!$A$5:$A$3992,A305,'Services Ln 10'!$B$5:$B$3992,"Orientation and Mobility")+SUMIFS('Services Ln 10'!$Y$5:$Y$3992,'Services Ln 10'!$A$5:$A$3992,A305,'Services Ln 10'!$B$5:$B$3992,"Psychologist")+ SUMIF('Aides Ln 10'!$A$5:$A$1996,A305,'Aides Ln 10'!$V$5:$V$1996)</f>
        <v>0</v>
      </c>
      <c r="L305" s="12">
        <f>SUMIF('Contract Ed line 9'!$A$5:$A$1994,A305,'Contract Ed line 9'!$J$5:$J$1994)</f>
        <v>0</v>
      </c>
      <c r="M305" s="7">
        <f t="shared" si="4"/>
        <v>0</v>
      </c>
    </row>
    <row r="306" spans="2:13" x14ac:dyDescent="0.25">
      <c r="B306" s="7">
        <f>SUMIF('1 Spec Ed Teacher'!$A$5:$A$2003,A306,'1 Spec Ed Teacher'!$T$5:$T$2003)</f>
        <v>0</v>
      </c>
      <c r="C306" s="9"/>
      <c r="D306" s="7">
        <f>SUMIF(' Operations Ln 6'!$A$2:$A$1999,SSIDs!A306,' Operations Ln 6'!$B$2:$B$1999)</f>
        <v>0</v>
      </c>
      <c r="E306" s="7">
        <f>SUMIF('3 Instructional Supplies '!$A$5:$A$1996,SSIDs!A306,'3 Instructional Supplies '!$F$5:$F$1996)</f>
        <v>0</v>
      </c>
      <c r="F306" s="7">
        <f>SUMIF('4 Instructional Equipment'!$A$5:$A$1995,A306,'4 Instructional Equipment'!$F$5:$F$1995)</f>
        <v>0</v>
      </c>
      <c r="G306" s="12">
        <f>SUMIF('Transportation Ln 10'!$A$5:$A$1995,A306,'Transportation Ln 10'!$J$5:$J$1995)</f>
        <v>0</v>
      </c>
      <c r="H306" s="12">
        <f>SUMIFS('Services Ln 10'!$Y$5:$Y$3992,'Services Ln 10'!$A$5:$A$3992,A306,'Services Ln 10'!$B$5:$B$3992,"Physical Therapy")</f>
        <v>0</v>
      </c>
      <c r="I306" s="12">
        <f>SUMIFS('Services Ln 10'!$Y$5:$Y$3992,'Services Ln 10'!$A$5:$A$3992,A306,'Services Ln 10'!$B$5:$B$3992,"Occupational Therapy")</f>
        <v>0</v>
      </c>
      <c r="J306" s="12">
        <f>SUMIFS('Services Ln 10'!$Y$5:$Y$3992,'Services Ln 10'!$A$5:$A$3992,A306,'Services Ln 10'!$B$5:$B$3992,"Speech Services")</f>
        <v>0</v>
      </c>
      <c r="K306" s="103">
        <f>SUMIFS('Services Ln 10'!$Y$5:$Y$3992,'Services Ln 10'!$A$5:$A$3992,A306,'Services Ln 10'!$B$5:$B$3992,"Nurse Services")+SUMIFS('Services Ln 10'!$Y$5:$Y$3992,'Services Ln 10'!$A$5:$A$3992,A306,'Services Ln 10'!$B$5:$B$3992,"Audiology")+SUMIFS('Services Ln 10'!$Y$5:$Y$3992,'Services Ln 10'!$A$5:$A$3992,A306,'Services Ln 10'!$B$5:$B$3992,"Interpreter")+SUMIFS('Services Ln 10'!$Y$5:$Y$3992,'Services Ln 10'!$A$5:$A$3992,A306,'Services Ln 10'!$B$5:$B$3992,"Adaptive P.E.")+SUMIFS('Services Ln 10'!$Y$5:$Y$3992,'Services Ln 10'!$A$5:$A$3992,A306,'Services Ln 10'!$B$5:$B$3992,"Orientation and Mobility")+SUMIFS('Services Ln 10'!$Y$5:$Y$3992,'Services Ln 10'!$A$5:$A$3992,A306,'Services Ln 10'!$B$5:$B$3992,"Psychologist")+ SUMIF('Aides Ln 10'!$A$5:$A$1996,A306,'Aides Ln 10'!$V$5:$V$1996)</f>
        <v>0</v>
      </c>
      <c r="L306" s="12">
        <f>SUMIF('Contract Ed line 9'!$A$5:$A$1994,A306,'Contract Ed line 9'!$J$5:$J$1994)</f>
        <v>0</v>
      </c>
      <c r="M306" s="7">
        <f t="shared" si="4"/>
        <v>0</v>
      </c>
    </row>
    <row r="307" spans="2:13" x14ac:dyDescent="0.25">
      <c r="B307" s="7">
        <f>SUMIF('1 Spec Ed Teacher'!$A$5:$A$2003,A307,'1 Spec Ed Teacher'!$T$5:$T$2003)</f>
        <v>0</v>
      </c>
      <c r="C307" s="9"/>
      <c r="D307" s="7">
        <f>SUMIF(' Operations Ln 6'!$A$2:$A$1999,SSIDs!A307,' Operations Ln 6'!$B$2:$B$1999)</f>
        <v>0</v>
      </c>
      <c r="E307" s="7">
        <f>SUMIF('3 Instructional Supplies '!$A$5:$A$1996,SSIDs!A307,'3 Instructional Supplies '!$F$5:$F$1996)</f>
        <v>0</v>
      </c>
      <c r="F307" s="7">
        <f>SUMIF('4 Instructional Equipment'!$A$5:$A$1995,A307,'4 Instructional Equipment'!$F$5:$F$1995)</f>
        <v>0</v>
      </c>
      <c r="G307" s="12">
        <f>SUMIF('Transportation Ln 10'!$A$5:$A$1995,A307,'Transportation Ln 10'!$J$5:$J$1995)</f>
        <v>0</v>
      </c>
      <c r="H307" s="12">
        <f>SUMIFS('Services Ln 10'!$Y$5:$Y$3992,'Services Ln 10'!$A$5:$A$3992,A307,'Services Ln 10'!$B$5:$B$3992,"Physical Therapy")</f>
        <v>0</v>
      </c>
      <c r="I307" s="12">
        <f>SUMIFS('Services Ln 10'!$Y$5:$Y$3992,'Services Ln 10'!$A$5:$A$3992,A307,'Services Ln 10'!$B$5:$B$3992,"Occupational Therapy")</f>
        <v>0</v>
      </c>
      <c r="J307" s="12">
        <f>SUMIFS('Services Ln 10'!$Y$5:$Y$3992,'Services Ln 10'!$A$5:$A$3992,A307,'Services Ln 10'!$B$5:$B$3992,"Speech Services")</f>
        <v>0</v>
      </c>
      <c r="K307" s="103">
        <f>SUMIFS('Services Ln 10'!$Y$5:$Y$3992,'Services Ln 10'!$A$5:$A$3992,A307,'Services Ln 10'!$B$5:$B$3992,"Nurse Services")+SUMIFS('Services Ln 10'!$Y$5:$Y$3992,'Services Ln 10'!$A$5:$A$3992,A307,'Services Ln 10'!$B$5:$B$3992,"Audiology")+SUMIFS('Services Ln 10'!$Y$5:$Y$3992,'Services Ln 10'!$A$5:$A$3992,A307,'Services Ln 10'!$B$5:$B$3992,"Interpreter")+SUMIFS('Services Ln 10'!$Y$5:$Y$3992,'Services Ln 10'!$A$5:$A$3992,A307,'Services Ln 10'!$B$5:$B$3992,"Adaptive P.E.")+SUMIFS('Services Ln 10'!$Y$5:$Y$3992,'Services Ln 10'!$A$5:$A$3992,A307,'Services Ln 10'!$B$5:$B$3992,"Orientation and Mobility")+SUMIFS('Services Ln 10'!$Y$5:$Y$3992,'Services Ln 10'!$A$5:$A$3992,A307,'Services Ln 10'!$B$5:$B$3992,"Psychologist")+ SUMIF('Aides Ln 10'!$A$5:$A$1996,A307,'Aides Ln 10'!$V$5:$V$1996)</f>
        <v>0</v>
      </c>
      <c r="L307" s="12">
        <f>SUMIF('Contract Ed line 9'!$A$5:$A$1994,A307,'Contract Ed line 9'!$J$5:$J$1994)</f>
        <v>0</v>
      </c>
      <c r="M307" s="7">
        <f t="shared" si="4"/>
        <v>0</v>
      </c>
    </row>
    <row r="308" spans="2:13" x14ac:dyDescent="0.25">
      <c r="B308" s="7">
        <f>SUMIF('1 Spec Ed Teacher'!$A$5:$A$2003,A308,'1 Spec Ed Teacher'!$T$5:$T$2003)</f>
        <v>0</v>
      </c>
      <c r="C308" s="9"/>
      <c r="D308" s="7">
        <f>SUMIF(' Operations Ln 6'!$A$2:$A$1999,SSIDs!A308,' Operations Ln 6'!$B$2:$B$1999)</f>
        <v>0</v>
      </c>
      <c r="E308" s="7">
        <f>SUMIF('3 Instructional Supplies '!$A$5:$A$1996,SSIDs!A308,'3 Instructional Supplies '!$F$5:$F$1996)</f>
        <v>0</v>
      </c>
      <c r="F308" s="7">
        <f>SUMIF('4 Instructional Equipment'!$A$5:$A$1995,A308,'4 Instructional Equipment'!$F$5:$F$1995)</f>
        <v>0</v>
      </c>
      <c r="G308" s="12">
        <f>SUMIF('Transportation Ln 10'!$A$5:$A$1995,A308,'Transportation Ln 10'!$J$5:$J$1995)</f>
        <v>0</v>
      </c>
      <c r="H308" s="12">
        <f>SUMIFS('Services Ln 10'!$Y$5:$Y$3992,'Services Ln 10'!$A$5:$A$3992,A308,'Services Ln 10'!$B$5:$B$3992,"Physical Therapy")</f>
        <v>0</v>
      </c>
      <c r="I308" s="12">
        <f>SUMIFS('Services Ln 10'!$Y$5:$Y$3992,'Services Ln 10'!$A$5:$A$3992,A308,'Services Ln 10'!$B$5:$B$3992,"Occupational Therapy")</f>
        <v>0</v>
      </c>
      <c r="J308" s="12">
        <f>SUMIFS('Services Ln 10'!$Y$5:$Y$3992,'Services Ln 10'!$A$5:$A$3992,A308,'Services Ln 10'!$B$5:$B$3992,"Speech Services")</f>
        <v>0</v>
      </c>
      <c r="K308" s="103">
        <f>SUMIFS('Services Ln 10'!$Y$5:$Y$3992,'Services Ln 10'!$A$5:$A$3992,A308,'Services Ln 10'!$B$5:$B$3992,"Nurse Services")+SUMIFS('Services Ln 10'!$Y$5:$Y$3992,'Services Ln 10'!$A$5:$A$3992,A308,'Services Ln 10'!$B$5:$B$3992,"Audiology")+SUMIFS('Services Ln 10'!$Y$5:$Y$3992,'Services Ln 10'!$A$5:$A$3992,A308,'Services Ln 10'!$B$5:$B$3992,"Interpreter")+SUMIFS('Services Ln 10'!$Y$5:$Y$3992,'Services Ln 10'!$A$5:$A$3992,A308,'Services Ln 10'!$B$5:$B$3992,"Adaptive P.E.")+SUMIFS('Services Ln 10'!$Y$5:$Y$3992,'Services Ln 10'!$A$5:$A$3992,A308,'Services Ln 10'!$B$5:$B$3992,"Orientation and Mobility")+SUMIFS('Services Ln 10'!$Y$5:$Y$3992,'Services Ln 10'!$A$5:$A$3992,A308,'Services Ln 10'!$B$5:$B$3992,"Psychologist")+ SUMIF('Aides Ln 10'!$A$5:$A$1996,A308,'Aides Ln 10'!$V$5:$V$1996)</f>
        <v>0</v>
      </c>
      <c r="L308" s="12">
        <f>SUMIF('Contract Ed line 9'!$A$5:$A$1994,A308,'Contract Ed line 9'!$J$5:$J$1994)</f>
        <v>0</v>
      </c>
      <c r="M308" s="7">
        <f t="shared" si="4"/>
        <v>0</v>
      </c>
    </row>
    <row r="309" spans="2:13" x14ac:dyDescent="0.25">
      <c r="B309" s="7">
        <f>SUMIF('1 Spec Ed Teacher'!$A$5:$A$2003,A309,'1 Spec Ed Teacher'!$T$5:$T$2003)</f>
        <v>0</v>
      </c>
      <c r="C309" s="9"/>
      <c r="D309" s="7">
        <f>SUMIF(' Operations Ln 6'!$A$2:$A$1999,SSIDs!A309,' Operations Ln 6'!$B$2:$B$1999)</f>
        <v>0</v>
      </c>
      <c r="E309" s="7">
        <f>SUMIF('3 Instructional Supplies '!$A$5:$A$1996,SSIDs!A309,'3 Instructional Supplies '!$F$5:$F$1996)</f>
        <v>0</v>
      </c>
      <c r="F309" s="7">
        <f>SUMIF('4 Instructional Equipment'!$A$5:$A$1995,A309,'4 Instructional Equipment'!$F$5:$F$1995)</f>
        <v>0</v>
      </c>
      <c r="G309" s="12">
        <f>SUMIF('Transportation Ln 10'!$A$5:$A$1995,A309,'Transportation Ln 10'!$J$5:$J$1995)</f>
        <v>0</v>
      </c>
      <c r="H309" s="12">
        <f>SUMIFS('Services Ln 10'!$Y$5:$Y$3992,'Services Ln 10'!$A$5:$A$3992,A309,'Services Ln 10'!$B$5:$B$3992,"Physical Therapy")</f>
        <v>0</v>
      </c>
      <c r="I309" s="12">
        <f>SUMIFS('Services Ln 10'!$Y$5:$Y$3992,'Services Ln 10'!$A$5:$A$3992,A309,'Services Ln 10'!$B$5:$B$3992,"Occupational Therapy")</f>
        <v>0</v>
      </c>
      <c r="J309" s="12">
        <f>SUMIFS('Services Ln 10'!$Y$5:$Y$3992,'Services Ln 10'!$A$5:$A$3992,A309,'Services Ln 10'!$B$5:$B$3992,"Speech Services")</f>
        <v>0</v>
      </c>
      <c r="K309" s="103">
        <f>SUMIFS('Services Ln 10'!$Y$5:$Y$3992,'Services Ln 10'!$A$5:$A$3992,A309,'Services Ln 10'!$B$5:$B$3992,"Nurse Services")+SUMIFS('Services Ln 10'!$Y$5:$Y$3992,'Services Ln 10'!$A$5:$A$3992,A309,'Services Ln 10'!$B$5:$B$3992,"Audiology")+SUMIFS('Services Ln 10'!$Y$5:$Y$3992,'Services Ln 10'!$A$5:$A$3992,A309,'Services Ln 10'!$B$5:$B$3992,"Interpreter")+SUMIFS('Services Ln 10'!$Y$5:$Y$3992,'Services Ln 10'!$A$5:$A$3992,A309,'Services Ln 10'!$B$5:$B$3992,"Adaptive P.E.")+SUMIFS('Services Ln 10'!$Y$5:$Y$3992,'Services Ln 10'!$A$5:$A$3992,A309,'Services Ln 10'!$B$5:$B$3992,"Orientation and Mobility")+SUMIFS('Services Ln 10'!$Y$5:$Y$3992,'Services Ln 10'!$A$5:$A$3992,A309,'Services Ln 10'!$B$5:$B$3992,"Psychologist")+ SUMIF('Aides Ln 10'!$A$5:$A$1996,A309,'Aides Ln 10'!$V$5:$V$1996)</f>
        <v>0</v>
      </c>
      <c r="L309" s="12">
        <f>SUMIF('Contract Ed line 9'!$A$5:$A$1994,A309,'Contract Ed line 9'!$J$5:$J$1994)</f>
        <v>0</v>
      </c>
      <c r="M309" s="7">
        <f t="shared" si="4"/>
        <v>0</v>
      </c>
    </row>
    <row r="310" spans="2:13" x14ac:dyDescent="0.25">
      <c r="B310" s="7">
        <f>SUMIF('1 Spec Ed Teacher'!$A$5:$A$2003,A310,'1 Spec Ed Teacher'!$T$5:$T$2003)</f>
        <v>0</v>
      </c>
      <c r="C310" s="9"/>
      <c r="D310" s="7">
        <f>SUMIF(' Operations Ln 6'!$A$2:$A$1999,SSIDs!A310,' Operations Ln 6'!$B$2:$B$1999)</f>
        <v>0</v>
      </c>
      <c r="E310" s="7">
        <f>SUMIF('3 Instructional Supplies '!$A$5:$A$1996,SSIDs!A310,'3 Instructional Supplies '!$F$5:$F$1996)</f>
        <v>0</v>
      </c>
      <c r="F310" s="7">
        <f>SUMIF('4 Instructional Equipment'!$A$5:$A$1995,A310,'4 Instructional Equipment'!$F$5:$F$1995)</f>
        <v>0</v>
      </c>
      <c r="G310" s="12">
        <f>SUMIF('Transportation Ln 10'!$A$5:$A$1995,A310,'Transportation Ln 10'!$J$5:$J$1995)</f>
        <v>0</v>
      </c>
      <c r="H310" s="12">
        <f>SUMIFS('Services Ln 10'!$Y$5:$Y$3992,'Services Ln 10'!$A$5:$A$3992,A310,'Services Ln 10'!$B$5:$B$3992,"Physical Therapy")</f>
        <v>0</v>
      </c>
      <c r="I310" s="12">
        <f>SUMIFS('Services Ln 10'!$Y$5:$Y$3992,'Services Ln 10'!$A$5:$A$3992,A310,'Services Ln 10'!$B$5:$B$3992,"Occupational Therapy")</f>
        <v>0</v>
      </c>
      <c r="J310" s="12">
        <f>SUMIFS('Services Ln 10'!$Y$5:$Y$3992,'Services Ln 10'!$A$5:$A$3992,A310,'Services Ln 10'!$B$5:$B$3992,"Speech Services")</f>
        <v>0</v>
      </c>
      <c r="K310" s="103">
        <f>SUMIFS('Services Ln 10'!$Y$5:$Y$3992,'Services Ln 10'!$A$5:$A$3992,A310,'Services Ln 10'!$B$5:$B$3992,"Nurse Services")+SUMIFS('Services Ln 10'!$Y$5:$Y$3992,'Services Ln 10'!$A$5:$A$3992,A310,'Services Ln 10'!$B$5:$B$3992,"Audiology")+SUMIFS('Services Ln 10'!$Y$5:$Y$3992,'Services Ln 10'!$A$5:$A$3992,A310,'Services Ln 10'!$B$5:$B$3992,"Interpreter")+SUMIFS('Services Ln 10'!$Y$5:$Y$3992,'Services Ln 10'!$A$5:$A$3992,A310,'Services Ln 10'!$B$5:$B$3992,"Adaptive P.E.")+SUMIFS('Services Ln 10'!$Y$5:$Y$3992,'Services Ln 10'!$A$5:$A$3992,A310,'Services Ln 10'!$B$5:$B$3992,"Orientation and Mobility")+SUMIFS('Services Ln 10'!$Y$5:$Y$3992,'Services Ln 10'!$A$5:$A$3992,A310,'Services Ln 10'!$B$5:$B$3992,"Psychologist")+ SUMIF('Aides Ln 10'!$A$5:$A$1996,A310,'Aides Ln 10'!$V$5:$V$1996)</f>
        <v>0</v>
      </c>
      <c r="L310" s="12">
        <f>SUMIF('Contract Ed line 9'!$A$5:$A$1994,A310,'Contract Ed line 9'!$J$5:$J$1994)</f>
        <v>0</v>
      </c>
      <c r="M310" s="7">
        <f t="shared" si="4"/>
        <v>0</v>
      </c>
    </row>
    <row r="311" spans="2:13" x14ac:dyDescent="0.25">
      <c r="B311" s="7">
        <f>SUMIF('1 Spec Ed Teacher'!$A$5:$A$2003,A311,'1 Spec Ed Teacher'!$T$5:$T$2003)</f>
        <v>0</v>
      </c>
      <c r="C311" s="9"/>
      <c r="D311" s="7">
        <f>SUMIF(' Operations Ln 6'!$A$2:$A$1999,SSIDs!A311,' Operations Ln 6'!$B$2:$B$1999)</f>
        <v>0</v>
      </c>
      <c r="E311" s="7">
        <f>SUMIF('3 Instructional Supplies '!$A$5:$A$1996,SSIDs!A311,'3 Instructional Supplies '!$F$5:$F$1996)</f>
        <v>0</v>
      </c>
      <c r="F311" s="7">
        <f>SUMIF('4 Instructional Equipment'!$A$5:$A$1995,A311,'4 Instructional Equipment'!$F$5:$F$1995)</f>
        <v>0</v>
      </c>
      <c r="G311" s="12">
        <f>SUMIF('Transportation Ln 10'!$A$5:$A$1995,A311,'Transportation Ln 10'!$J$5:$J$1995)</f>
        <v>0</v>
      </c>
      <c r="H311" s="12">
        <f>SUMIFS('Services Ln 10'!$Y$5:$Y$3992,'Services Ln 10'!$A$5:$A$3992,A311,'Services Ln 10'!$B$5:$B$3992,"Physical Therapy")</f>
        <v>0</v>
      </c>
      <c r="I311" s="12">
        <f>SUMIFS('Services Ln 10'!$Y$5:$Y$3992,'Services Ln 10'!$A$5:$A$3992,A311,'Services Ln 10'!$B$5:$B$3992,"Occupational Therapy")</f>
        <v>0</v>
      </c>
      <c r="J311" s="12">
        <f>SUMIFS('Services Ln 10'!$Y$5:$Y$3992,'Services Ln 10'!$A$5:$A$3992,A311,'Services Ln 10'!$B$5:$B$3992,"Speech Services")</f>
        <v>0</v>
      </c>
      <c r="K311" s="103">
        <f>SUMIFS('Services Ln 10'!$Y$5:$Y$3992,'Services Ln 10'!$A$5:$A$3992,A311,'Services Ln 10'!$B$5:$B$3992,"Nurse Services")+SUMIFS('Services Ln 10'!$Y$5:$Y$3992,'Services Ln 10'!$A$5:$A$3992,A311,'Services Ln 10'!$B$5:$B$3992,"Audiology")+SUMIFS('Services Ln 10'!$Y$5:$Y$3992,'Services Ln 10'!$A$5:$A$3992,A311,'Services Ln 10'!$B$5:$B$3992,"Interpreter")+SUMIFS('Services Ln 10'!$Y$5:$Y$3992,'Services Ln 10'!$A$5:$A$3992,A311,'Services Ln 10'!$B$5:$B$3992,"Adaptive P.E.")+SUMIFS('Services Ln 10'!$Y$5:$Y$3992,'Services Ln 10'!$A$5:$A$3992,A311,'Services Ln 10'!$B$5:$B$3992,"Orientation and Mobility")+SUMIFS('Services Ln 10'!$Y$5:$Y$3992,'Services Ln 10'!$A$5:$A$3992,A311,'Services Ln 10'!$B$5:$B$3992,"Psychologist")+ SUMIF('Aides Ln 10'!$A$5:$A$1996,A311,'Aides Ln 10'!$V$5:$V$1996)</f>
        <v>0</v>
      </c>
      <c r="L311" s="12">
        <f>SUMIF('Contract Ed line 9'!$A$5:$A$1994,A311,'Contract Ed line 9'!$J$5:$J$1994)</f>
        <v>0</v>
      </c>
      <c r="M311" s="7">
        <f t="shared" si="4"/>
        <v>0</v>
      </c>
    </row>
    <row r="312" spans="2:13" x14ac:dyDescent="0.25">
      <c r="B312" s="7">
        <f>SUMIF('1 Spec Ed Teacher'!$A$5:$A$2003,A312,'1 Spec Ed Teacher'!$T$5:$T$2003)</f>
        <v>0</v>
      </c>
      <c r="C312" s="9"/>
      <c r="D312" s="7">
        <f>SUMIF(' Operations Ln 6'!$A$2:$A$1999,SSIDs!A312,' Operations Ln 6'!$B$2:$B$1999)</f>
        <v>0</v>
      </c>
      <c r="E312" s="7">
        <f>SUMIF('3 Instructional Supplies '!$A$5:$A$1996,SSIDs!A312,'3 Instructional Supplies '!$F$5:$F$1996)</f>
        <v>0</v>
      </c>
      <c r="F312" s="7">
        <f>SUMIF('4 Instructional Equipment'!$A$5:$A$1995,A312,'4 Instructional Equipment'!$F$5:$F$1995)</f>
        <v>0</v>
      </c>
      <c r="G312" s="12">
        <f>SUMIF('Transportation Ln 10'!$A$5:$A$1995,A312,'Transportation Ln 10'!$J$5:$J$1995)</f>
        <v>0</v>
      </c>
      <c r="H312" s="12">
        <f>SUMIFS('Services Ln 10'!$Y$5:$Y$3992,'Services Ln 10'!$A$5:$A$3992,A312,'Services Ln 10'!$B$5:$B$3992,"Physical Therapy")</f>
        <v>0</v>
      </c>
      <c r="I312" s="12">
        <f>SUMIFS('Services Ln 10'!$Y$5:$Y$3992,'Services Ln 10'!$A$5:$A$3992,A312,'Services Ln 10'!$B$5:$B$3992,"Occupational Therapy")</f>
        <v>0</v>
      </c>
      <c r="J312" s="12">
        <f>SUMIFS('Services Ln 10'!$Y$5:$Y$3992,'Services Ln 10'!$A$5:$A$3992,A312,'Services Ln 10'!$B$5:$B$3992,"Speech Services")</f>
        <v>0</v>
      </c>
      <c r="K312" s="103">
        <f>SUMIFS('Services Ln 10'!$Y$5:$Y$3992,'Services Ln 10'!$A$5:$A$3992,A312,'Services Ln 10'!$B$5:$B$3992,"Nurse Services")+SUMIFS('Services Ln 10'!$Y$5:$Y$3992,'Services Ln 10'!$A$5:$A$3992,A312,'Services Ln 10'!$B$5:$B$3992,"Audiology")+SUMIFS('Services Ln 10'!$Y$5:$Y$3992,'Services Ln 10'!$A$5:$A$3992,A312,'Services Ln 10'!$B$5:$B$3992,"Interpreter")+SUMIFS('Services Ln 10'!$Y$5:$Y$3992,'Services Ln 10'!$A$5:$A$3992,A312,'Services Ln 10'!$B$5:$B$3992,"Adaptive P.E.")+SUMIFS('Services Ln 10'!$Y$5:$Y$3992,'Services Ln 10'!$A$5:$A$3992,A312,'Services Ln 10'!$B$5:$B$3992,"Orientation and Mobility")+SUMIFS('Services Ln 10'!$Y$5:$Y$3992,'Services Ln 10'!$A$5:$A$3992,A312,'Services Ln 10'!$B$5:$B$3992,"Psychologist")+ SUMIF('Aides Ln 10'!$A$5:$A$1996,A312,'Aides Ln 10'!$V$5:$V$1996)</f>
        <v>0</v>
      </c>
      <c r="L312" s="12">
        <f>SUMIF('Contract Ed line 9'!$A$5:$A$1994,A312,'Contract Ed line 9'!$J$5:$J$1994)</f>
        <v>0</v>
      </c>
      <c r="M312" s="7">
        <f t="shared" si="4"/>
        <v>0</v>
      </c>
    </row>
    <row r="313" spans="2:13" x14ac:dyDescent="0.25">
      <c r="B313" s="7">
        <f>SUMIF('1 Spec Ed Teacher'!$A$5:$A$2003,A313,'1 Spec Ed Teacher'!$T$5:$T$2003)</f>
        <v>0</v>
      </c>
      <c r="C313" s="9"/>
      <c r="D313" s="7">
        <f>SUMIF(' Operations Ln 6'!$A$2:$A$1999,SSIDs!A313,' Operations Ln 6'!$B$2:$B$1999)</f>
        <v>0</v>
      </c>
      <c r="E313" s="7">
        <f>SUMIF('3 Instructional Supplies '!$A$5:$A$1996,SSIDs!A313,'3 Instructional Supplies '!$F$5:$F$1996)</f>
        <v>0</v>
      </c>
      <c r="F313" s="7">
        <f>SUMIF('4 Instructional Equipment'!$A$5:$A$1995,A313,'4 Instructional Equipment'!$F$5:$F$1995)</f>
        <v>0</v>
      </c>
      <c r="G313" s="12">
        <f>SUMIF('Transportation Ln 10'!$A$5:$A$1995,A313,'Transportation Ln 10'!$J$5:$J$1995)</f>
        <v>0</v>
      </c>
      <c r="H313" s="12">
        <f>SUMIFS('Services Ln 10'!$Y$5:$Y$3992,'Services Ln 10'!$A$5:$A$3992,A313,'Services Ln 10'!$B$5:$B$3992,"Physical Therapy")</f>
        <v>0</v>
      </c>
      <c r="I313" s="12">
        <f>SUMIFS('Services Ln 10'!$Y$5:$Y$3992,'Services Ln 10'!$A$5:$A$3992,A313,'Services Ln 10'!$B$5:$B$3992,"Occupational Therapy")</f>
        <v>0</v>
      </c>
      <c r="J313" s="12">
        <f>SUMIFS('Services Ln 10'!$Y$5:$Y$3992,'Services Ln 10'!$A$5:$A$3992,A313,'Services Ln 10'!$B$5:$B$3992,"Speech Services")</f>
        <v>0</v>
      </c>
      <c r="K313" s="103">
        <f>SUMIFS('Services Ln 10'!$Y$5:$Y$3992,'Services Ln 10'!$A$5:$A$3992,A313,'Services Ln 10'!$B$5:$B$3992,"Nurse Services")+SUMIFS('Services Ln 10'!$Y$5:$Y$3992,'Services Ln 10'!$A$5:$A$3992,A313,'Services Ln 10'!$B$5:$B$3992,"Audiology")+SUMIFS('Services Ln 10'!$Y$5:$Y$3992,'Services Ln 10'!$A$5:$A$3992,A313,'Services Ln 10'!$B$5:$B$3992,"Interpreter")+SUMIFS('Services Ln 10'!$Y$5:$Y$3992,'Services Ln 10'!$A$5:$A$3992,A313,'Services Ln 10'!$B$5:$B$3992,"Adaptive P.E.")+SUMIFS('Services Ln 10'!$Y$5:$Y$3992,'Services Ln 10'!$A$5:$A$3992,A313,'Services Ln 10'!$B$5:$B$3992,"Orientation and Mobility")+SUMIFS('Services Ln 10'!$Y$5:$Y$3992,'Services Ln 10'!$A$5:$A$3992,A313,'Services Ln 10'!$B$5:$B$3992,"Psychologist")+ SUMIF('Aides Ln 10'!$A$5:$A$1996,A313,'Aides Ln 10'!$V$5:$V$1996)</f>
        <v>0</v>
      </c>
      <c r="L313" s="12">
        <f>SUMIF('Contract Ed line 9'!$A$5:$A$1994,A313,'Contract Ed line 9'!$J$5:$J$1994)</f>
        <v>0</v>
      </c>
      <c r="M313" s="7">
        <f t="shared" si="4"/>
        <v>0</v>
      </c>
    </row>
    <row r="314" spans="2:13" x14ac:dyDescent="0.25">
      <c r="B314" s="7">
        <f>SUMIF('1 Spec Ed Teacher'!$A$5:$A$2003,A314,'1 Spec Ed Teacher'!$T$5:$T$2003)</f>
        <v>0</v>
      </c>
      <c r="C314" s="9"/>
      <c r="D314" s="7">
        <f>SUMIF(' Operations Ln 6'!$A$2:$A$1999,SSIDs!A314,' Operations Ln 6'!$B$2:$B$1999)</f>
        <v>0</v>
      </c>
      <c r="E314" s="7">
        <f>SUMIF('3 Instructional Supplies '!$A$5:$A$1996,SSIDs!A314,'3 Instructional Supplies '!$F$5:$F$1996)</f>
        <v>0</v>
      </c>
      <c r="F314" s="7">
        <f>SUMIF('4 Instructional Equipment'!$A$5:$A$1995,A314,'4 Instructional Equipment'!$F$5:$F$1995)</f>
        <v>0</v>
      </c>
      <c r="G314" s="12">
        <f>SUMIF('Transportation Ln 10'!$A$5:$A$1995,A314,'Transportation Ln 10'!$J$5:$J$1995)</f>
        <v>0</v>
      </c>
      <c r="H314" s="12">
        <f>SUMIFS('Services Ln 10'!$Y$5:$Y$3992,'Services Ln 10'!$A$5:$A$3992,A314,'Services Ln 10'!$B$5:$B$3992,"Physical Therapy")</f>
        <v>0</v>
      </c>
      <c r="I314" s="12">
        <f>SUMIFS('Services Ln 10'!$Y$5:$Y$3992,'Services Ln 10'!$A$5:$A$3992,A314,'Services Ln 10'!$B$5:$B$3992,"Occupational Therapy")</f>
        <v>0</v>
      </c>
      <c r="J314" s="12">
        <f>SUMIFS('Services Ln 10'!$Y$5:$Y$3992,'Services Ln 10'!$A$5:$A$3992,A314,'Services Ln 10'!$B$5:$B$3992,"Speech Services")</f>
        <v>0</v>
      </c>
      <c r="K314" s="103">
        <f>SUMIFS('Services Ln 10'!$Y$5:$Y$3992,'Services Ln 10'!$A$5:$A$3992,A314,'Services Ln 10'!$B$5:$B$3992,"Nurse Services")+SUMIFS('Services Ln 10'!$Y$5:$Y$3992,'Services Ln 10'!$A$5:$A$3992,A314,'Services Ln 10'!$B$5:$B$3992,"Audiology")+SUMIFS('Services Ln 10'!$Y$5:$Y$3992,'Services Ln 10'!$A$5:$A$3992,A314,'Services Ln 10'!$B$5:$B$3992,"Interpreter")+SUMIFS('Services Ln 10'!$Y$5:$Y$3992,'Services Ln 10'!$A$5:$A$3992,A314,'Services Ln 10'!$B$5:$B$3992,"Adaptive P.E.")+SUMIFS('Services Ln 10'!$Y$5:$Y$3992,'Services Ln 10'!$A$5:$A$3992,A314,'Services Ln 10'!$B$5:$B$3992,"Orientation and Mobility")+SUMIFS('Services Ln 10'!$Y$5:$Y$3992,'Services Ln 10'!$A$5:$A$3992,A314,'Services Ln 10'!$B$5:$B$3992,"Psychologist")+ SUMIF('Aides Ln 10'!$A$5:$A$1996,A314,'Aides Ln 10'!$V$5:$V$1996)</f>
        <v>0</v>
      </c>
      <c r="L314" s="12">
        <f>SUMIF('Contract Ed line 9'!$A$5:$A$1994,A314,'Contract Ed line 9'!$J$5:$J$1994)</f>
        <v>0</v>
      </c>
      <c r="M314" s="7">
        <f t="shared" si="4"/>
        <v>0</v>
      </c>
    </row>
    <row r="315" spans="2:13" x14ac:dyDescent="0.25">
      <c r="B315" s="7">
        <f>SUMIF('1 Spec Ed Teacher'!$A$5:$A$2003,A315,'1 Spec Ed Teacher'!$T$5:$T$2003)</f>
        <v>0</v>
      </c>
      <c r="C315" s="9"/>
      <c r="D315" s="7">
        <f>SUMIF(' Operations Ln 6'!$A$2:$A$1999,SSIDs!A315,' Operations Ln 6'!$B$2:$B$1999)</f>
        <v>0</v>
      </c>
      <c r="E315" s="7">
        <f>SUMIF('3 Instructional Supplies '!$A$5:$A$1996,SSIDs!A315,'3 Instructional Supplies '!$F$5:$F$1996)</f>
        <v>0</v>
      </c>
      <c r="F315" s="7">
        <f>SUMIF('4 Instructional Equipment'!$A$5:$A$1995,A315,'4 Instructional Equipment'!$F$5:$F$1995)</f>
        <v>0</v>
      </c>
      <c r="G315" s="12">
        <f>SUMIF('Transportation Ln 10'!$A$5:$A$1995,A315,'Transportation Ln 10'!$J$5:$J$1995)</f>
        <v>0</v>
      </c>
      <c r="H315" s="12">
        <f>SUMIFS('Services Ln 10'!$Y$5:$Y$3992,'Services Ln 10'!$A$5:$A$3992,A315,'Services Ln 10'!$B$5:$B$3992,"Physical Therapy")</f>
        <v>0</v>
      </c>
      <c r="I315" s="12">
        <f>SUMIFS('Services Ln 10'!$Y$5:$Y$3992,'Services Ln 10'!$A$5:$A$3992,A315,'Services Ln 10'!$B$5:$B$3992,"Occupational Therapy")</f>
        <v>0</v>
      </c>
      <c r="J315" s="12">
        <f>SUMIFS('Services Ln 10'!$Y$5:$Y$3992,'Services Ln 10'!$A$5:$A$3992,A315,'Services Ln 10'!$B$5:$B$3992,"Speech Services")</f>
        <v>0</v>
      </c>
      <c r="K315" s="103">
        <f>SUMIFS('Services Ln 10'!$Y$5:$Y$3992,'Services Ln 10'!$A$5:$A$3992,A315,'Services Ln 10'!$B$5:$B$3992,"Nurse Services")+SUMIFS('Services Ln 10'!$Y$5:$Y$3992,'Services Ln 10'!$A$5:$A$3992,A315,'Services Ln 10'!$B$5:$B$3992,"Audiology")+SUMIFS('Services Ln 10'!$Y$5:$Y$3992,'Services Ln 10'!$A$5:$A$3992,A315,'Services Ln 10'!$B$5:$B$3992,"Interpreter")+SUMIFS('Services Ln 10'!$Y$5:$Y$3992,'Services Ln 10'!$A$5:$A$3992,A315,'Services Ln 10'!$B$5:$B$3992,"Adaptive P.E.")+SUMIFS('Services Ln 10'!$Y$5:$Y$3992,'Services Ln 10'!$A$5:$A$3992,A315,'Services Ln 10'!$B$5:$B$3992,"Orientation and Mobility")+SUMIFS('Services Ln 10'!$Y$5:$Y$3992,'Services Ln 10'!$A$5:$A$3992,A315,'Services Ln 10'!$B$5:$B$3992,"Psychologist")+ SUMIF('Aides Ln 10'!$A$5:$A$1996,A315,'Aides Ln 10'!$V$5:$V$1996)</f>
        <v>0</v>
      </c>
      <c r="L315" s="12">
        <f>SUMIF('Contract Ed line 9'!$A$5:$A$1994,A315,'Contract Ed line 9'!$J$5:$J$1994)</f>
        <v>0</v>
      </c>
      <c r="M315" s="7">
        <f t="shared" si="4"/>
        <v>0</v>
      </c>
    </row>
    <row r="316" spans="2:13" x14ac:dyDescent="0.25">
      <c r="B316" s="7">
        <f>SUMIF('1 Spec Ed Teacher'!$A$5:$A$2003,A316,'1 Spec Ed Teacher'!$T$5:$T$2003)</f>
        <v>0</v>
      </c>
      <c r="C316" s="9"/>
      <c r="D316" s="7">
        <f>SUMIF(' Operations Ln 6'!$A$2:$A$1999,SSIDs!A316,' Operations Ln 6'!$B$2:$B$1999)</f>
        <v>0</v>
      </c>
      <c r="E316" s="7">
        <f>SUMIF('3 Instructional Supplies '!$A$5:$A$1996,SSIDs!A316,'3 Instructional Supplies '!$F$5:$F$1996)</f>
        <v>0</v>
      </c>
      <c r="F316" s="7">
        <f>SUMIF('4 Instructional Equipment'!$A$5:$A$1995,A316,'4 Instructional Equipment'!$F$5:$F$1995)</f>
        <v>0</v>
      </c>
      <c r="G316" s="12">
        <f>SUMIF('Transportation Ln 10'!$A$5:$A$1995,A316,'Transportation Ln 10'!$J$5:$J$1995)</f>
        <v>0</v>
      </c>
      <c r="H316" s="12">
        <f>SUMIFS('Services Ln 10'!$Y$5:$Y$3992,'Services Ln 10'!$A$5:$A$3992,A316,'Services Ln 10'!$B$5:$B$3992,"Physical Therapy")</f>
        <v>0</v>
      </c>
      <c r="I316" s="12">
        <f>SUMIFS('Services Ln 10'!$Y$5:$Y$3992,'Services Ln 10'!$A$5:$A$3992,A316,'Services Ln 10'!$B$5:$B$3992,"Occupational Therapy")</f>
        <v>0</v>
      </c>
      <c r="J316" s="12">
        <f>SUMIFS('Services Ln 10'!$Y$5:$Y$3992,'Services Ln 10'!$A$5:$A$3992,A316,'Services Ln 10'!$B$5:$B$3992,"Speech Services")</f>
        <v>0</v>
      </c>
      <c r="K316" s="103">
        <f>SUMIFS('Services Ln 10'!$Y$5:$Y$3992,'Services Ln 10'!$A$5:$A$3992,A316,'Services Ln 10'!$B$5:$B$3992,"Nurse Services")+SUMIFS('Services Ln 10'!$Y$5:$Y$3992,'Services Ln 10'!$A$5:$A$3992,A316,'Services Ln 10'!$B$5:$B$3992,"Audiology")+SUMIFS('Services Ln 10'!$Y$5:$Y$3992,'Services Ln 10'!$A$5:$A$3992,A316,'Services Ln 10'!$B$5:$B$3992,"Interpreter")+SUMIFS('Services Ln 10'!$Y$5:$Y$3992,'Services Ln 10'!$A$5:$A$3992,A316,'Services Ln 10'!$B$5:$B$3992,"Adaptive P.E.")+SUMIFS('Services Ln 10'!$Y$5:$Y$3992,'Services Ln 10'!$A$5:$A$3992,A316,'Services Ln 10'!$B$5:$B$3992,"Orientation and Mobility")+SUMIFS('Services Ln 10'!$Y$5:$Y$3992,'Services Ln 10'!$A$5:$A$3992,A316,'Services Ln 10'!$B$5:$B$3992,"Psychologist")+ SUMIF('Aides Ln 10'!$A$5:$A$1996,A316,'Aides Ln 10'!$V$5:$V$1996)</f>
        <v>0</v>
      </c>
      <c r="L316" s="12">
        <f>SUMIF('Contract Ed line 9'!$A$5:$A$1994,A316,'Contract Ed line 9'!$J$5:$J$1994)</f>
        <v>0</v>
      </c>
      <c r="M316" s="7">
        <f t="shared" si="4"/>
        <v>0</v>
      </c>
    </row>
    <row r="317" spans="2:13" x14ac:dyDescent="0.25">
      <c r="B317" s="7">
        <f>SUMIF('1 Spec Ed Teacher'!$A$5:$A$2003,A317,'1 Spec Ed Teacher'!$T$5:$T$2003)</f>
        <v>0</v>
      </c>
      <c r="C317" s="9"/>
      <c r="D317" s="7">
        <f>SUMIF(' Operations Ln 6'!$A$2:$A$1999,SSIDs!A317,' Operations Ln 6'!$B$2:$B$1999)</f>
        <v>0</v>
      </c>
      <c r="E317" s="7">
        <f>SUMIF('3 Instructional Supplies '!$A$5:$A$1996,SSIDs!A317,'3 Instructional Supplies '!$F$5:$F$1996)</f>
        <v>0</v>
      </c>
      <c r="F317" s="7">
        <f>SUMIF('4 Instructional Equipment'!$A$5:$A$1995,A317,'4 Instructional Equipment'!$F$5:$F$1995)</f>
        <v>0</v>
      </c>
      <c r="G317" s="12">
        <f>SUMIF('Transportation Ln 10'!$A$5:$A$1995,A317,'Transportation Ln 10'!$J$5:$J$1995)</f>
        <v>0</v>
      </c>
      <c r="H317" s="12">
        <f>SUMIFS('Services Ln 10'!$Y$5:$Y$3992,'Services Ln 10'!$A$5:$A$3992,A317,'Services Ln 10'!$B$5:$B$3992,"Physical Therapy")</f>
        <v>0</v>
      </c>
      <c r="I317" s="12">
        <f>SUMIFS('Services Ln 10'!$Y$5:$Y$3992,'Services Ln 10'!$A$5:$A$3992,A317,'Services Ln 10'!$B$5:$B$3992,"Occupational Therapy")</f>
        <v>0</v>
      </c>
      <c r="J317" s="12">
        <f>SUMIFS('Services Ln 10'!$Y$5:$Y$3992,'Services Ln 10'!$A$5:$A$3992,A317,'Services Ln 10'!$B$5:$B$3992,"Speech Services")</f>
        <v>0</v>
      </c>
      <c r="K317" s="103">
        <f>SUMIFS('Services Ln 10'!$Y$5:$Y$3992,'Services Ln 10'!$A$5:$A$3992,A317,'Services Ln 10'!$B$5:$B$3992,"Nurse Services")+SUMIFS('Services Ln 10'!$Y$5:$Y$3992,'Services Ln 10'!$A$5:$A$3992,A317,'Services Ln 10'!$B$5:$B$3992,"Audiology")+SUMIFS('Services Ln 10'!$Y$5:$Y$3992,'Services Ln 10'!$A$5:$A$3992,A317,'Services Ln 10'!$B$5:$B$3992,"Interpreter")+SUMIFS('Services Ln 10'!$Y$5:$Y$3992,'Services Ln 10'!$A$5:$A$3992,A317,'Services Ln 10'!$B$5:$B$3992,"Adaptive P.E.")+SUMIFS('Services Ln 10'!$Y$5:$Y$3992,'Services Ln 10'!$A$5:$A$3992,A317,'Services Ln 10'!$B$5:$B$3992,"Orientation and Mobility")+SUMIFS('Services Ln 10'!$Y$5:$Y$3992,'Services Ln 10'!$A$5:$A$3992,A317,'Services Ln 10'!$B$5:$B$3992,"Psychologist")+ SUMIF('Aides Ln 10'!$A$5:$A$1996,A317,'Aides Ln 10'!$V$5:$V$1996)</f>
        <v>0</v>
      </c>
      <c r="L317" s="12">
        <f>SUMIF('Contract Ed line 9'!$A$5:$A$1994,A317,'Contract Ed line 9'!$J$5:$J$1994)</f>
        <v>0</v>
      </c>
      <c r="M317" s="7">
        <f t="shared" si="4"/>
        <v>0</v>
      </c>
    </row>
    <row r="318" spans="2:13" x14ac:dyDescent="0.25">
      <c r="B318" s="7">
        <f>SUMIF('1 Spec Ed Teacher'!$A$5:$A$2003,A318,'1 Spec Ed Teacher'!$T$5:$T$2003)</f>
        <v>0</v>
      </c>
      <c r="C318" s="9"/>
      <c r="D318" s="7">
        <f>SUMIF(' Operations Ln 6'!$A$2:$A$1999,SSIDs!A318,' Operations Ln 6'!$B$2:$B$1999)</f>
        <v>0</v>
      </c>
      <c r="E318" s="7">
        <f>SUMIF('3 Instructional Supplies '!$A$5:$A$1996,SSIDs!A318,'3 Instructional Supplies '!$F$5:$F$1996)</f>
        <v>0</v>
      </c>
      <c r="F318" s="7">
        <f>SUMIF('4 Instructional Equipment'!$A$5:$A$1995,A318,'4 Instructional Equipment'!$F$5:$F$1995)</f>
        <v>0</v>
      </c>
      <c r="G318" s="12">
        <f>SUMIF('Transportation Ln 10'!$A$5:$A$1995,A318,'Transportation Ln 10'!$J$5:$J$1995)</f>
        <v>0</v>
      </c>
      <c r="H318" s="12">
        <f>SUMIFS('Services Ln 10'!$Y$5:$Y$3992,'Services Ln 10'!$A$5:$A$3992,A318,'Services Ln 10'!$B$5:$B$3992,"Physical Therapy")</f>
        <v>0</v>
      </c>
      <c r="I318" s="12">
        <f>SUMIFS('Services Ln 10'!$Y$5:$Y$3992,'Services Ln 10'!$A$5:$A$3992,A318,'Services Ln 10'!$B$5:$B$3992,"Occupational Therapy")</f>
        <v>0</v>
      </c>
      <c r="J318" s="12">
        <f>SUMIFS('Services Ln 10'!$Y$5:$Y$3992,'Services Ln 10'!$A$5:$A$3992,A318,'Services Ln 10'!$B$5:$B$3992,"Speech Services")</f>
        <v>0</v>
      </c>
      <c r="K318" s="103">
        <f>SUMIFS('Services Ln 10'!$Y$5:$Y$3992,'Services Ln 10'!$A$5:$A$3992,A318,'Services Ln 10'!$B$5:$B$3992,"Nurse Services")+SUMIFS('Services Ln 10'!$Y$5:$Y$3992,'Services Ln 10'!$A$5:$A$3992,A318,'Services Ln 10'!$B$5:$B$3992,"Audiology")+SUMIFS('Services Ln 10'!$Y$5:$Y$3992,'Services Ln 10'!$A$5:$A$3992,A318,'Services Ln 10'!$B$5:$B$3992,"Interpreter")+SUMIFS('Services Ln 10'!$Y$5:$Y$3992,'Services Ln 10'!$A$5:$A$3992,A318,'Services Ln 10'!$B$5:$B$3992,"Adaptive P.E.")+SUMIFS('Services Ln 10'!$Y$5:$Y$3992,'Services Ln 10'!$A$5:$A$3992,A318,'Services Ln 10'!$B$5:$B$3992,"Orientation and Mobility")+SUMIFS('Services Ln 10'!$Y$5:$Y$3992,'Services Ln 10'!$A$5:$A$3992,A318,'Services Ln 10'!$B$5:$B$3992,"Psychologist")+ SUMIF('Aides Ln 10'!$A$5:$A$1996,A318,'Aides Ln 10'!$V$5:$V$1996)</f>
        <v>0</v>
      </c>
      <c r="L318" s="12">
        <f>SUMIF('Contract Ed line 9'!$A$5:$A$1994,A318,'Contract Ed line 9'!$J$5:$J$1994)</f>
        <v>0</v>
      </c>
      <c r="M318" s="7">
        <f t="shared" si="4"/>
        <v>0</v>
      </c>
    </row>
    <row r="319" spans="2:13" x14ac:dyDescent="0.25">
      <c r="B319" s="7">
        <f>SUMIF('1 Spec Ed Teacher'!$A$5:$A$2003,A319,'1 Spec Ed Teacher'!$T$5:$T$2003)</f>
        <v>0</v>
      </c>
      <c r="C319" s="9"/>
      <c r="D319" s="7">
        <f>SUMIF(' Operations Ln 6'!$A$2:$A$1999,SSIDs!A319,' Operations Ln 6'!$B$2:$B$1999)</f>
        <v>0</v>
      </c>
      <c r="E319" s="7">
        <f>SUMIF('3 Instructional Supplies '!$A$5:$A$1996,SSIDs!A319,'3 Instructional Supplies '!$F$5:$F$1996)</f>
        <v>0</v>
      </c>
      <c r="F319" s="7">
        <f>SUMIF('4 Instructional Equipment'!$A$5:$A$1995,A319,'4 Instructional Equipment'!$F$5:$F$1995)</f>
        <v>0</v>
      </c>
      <c r="G319" s="12">
        <f>SUMIF('Transportation Ln 10'!$A$5:$A$1995,A319,'Transportation Ln 10'!$J$5:$J$1995)</f>
        <v>0</v>
      </c>
      <c r="H319" s="12">
        <f>SUMIFS('Services Ln 10'!$Y$5:$Y$3992,'Services Ln 10'!$A$5:$A$3992,A319,'Services Ln 10'!$B$5:$B$3992,"Physical Therapy")</f>
        <v>0</v>
      </c>
      <c r="I319" s="12">
        <f>SUMIFS('Services Ln 10'!$Y$5:$Y$3992,'Services Ln 10'!$A$5:$A$3992,A319,'Services Ln 10'!$B$5:$B$3992,"Occupational Therapy")</f>
        <v>0</v>
      </c>
      <c r="J319" s="12">
        <f>SUMIFS('Services Ln 10'!$Y$5:$Y$3992,'Services Ln 10'!$A$5:$A$3992,A319,'Services Ln 10'!$B$5:$B$3992,"Speech Services")</f>
        <v>0</v>
      </c>
      <c r="K319" s="103">
        <f>SUMIFS('Services Ln 10'!$Y$5:$Y$3992,'Services Ln 10'!$A$5:$A$3992,A319,'Services Ln 10'!$B$5:$B$3992,"Nurse Services")+SUMIFS('Services Ln 10'!$Y$5:$Y$3992,'Services Ln 10'!$A$5:$A$3992,A319,'Services Ln 10'!$B$5:$B$3992,"Audiology")+SUMIFS('Services Ln 10'!$Y$5:$Y$3992,'Services Ln 10'!$A$5:$A$3992,A319,'Services Ln 10'!$B$5:$B$3992,"Interpreter")+SUMIFS('Services Ln 10'!$Y$5:$Y$3992,'Services Ln 10'!$A$5:$A$3992,A319,'Services Ln 10'!$B$5:$B$3992,"Adaptive P.E.")+SUMIFS('Services Ln 10'!$Y$5:$Y$3992,'Services Ln 10'!$A$5:$A$3992,A319,'Services Ln 10'!$B$5:$B$3992,"Orientation and Mobility")+SUMIFS('Services Ln 10'!$Y$5:$Y$3992,'Services Ln 10'!$A$5:$A$3992,A319,'Services Ln 10'!$B$5:$B$3992,"Psychologist")+ SUMIF('Aides Ln 10'!$A$5:$A$1996,A319,'Aides Ln 10'!$V$5:$V$1996)</f>
        <v>0</v>
      </c>
      <c r="L319" s="12">
        <f>SUMIF('Contract Ed line 9'!$A$5:$A$1994,A319,'Contract Ed line 9'!$J$5:$J$1994)</f>
        <v>0</v>
      </c>
      <c r="M319" s="7">
        <f t="shared" si="4"/>
        <v>0</v>
      </c>
    </row>
    <row r="320" spans="2:13" x14ac:dyDescent="0.25">
      <c r="B320" s="7">
        <f>SUMIF('1 Spec Ed Teacher'!$A$5:$A$2003,A320,'1 Spec Ed Teacher'!$T$5:$T$2003)</f>
        <v>0</v>
      </c>
      <c r="C320" s="9"/>
      <c r="D320" s="7">
        <f>SUMIF(' Operations Ln 6'!$A$2:$A$1999,SSIDs!A320,' Operations Ln 6'!$B$2:$B$1999)</f>
        <v>0</v>
      </c>
      <c r="E320" s="7">
        <f>SUMIF('3 Instructional Supplies '!$A$5:$A$1996,SSIDs!A320,'3 Instructional Supplies '!$F$5:$F$1996)</f>
        <v>0</v>
      </c>
      <c r="F320" s="7">
        <f>SUMIF('4 Instructional Equipment'!$A$5:$A$1995,A320,'4 Instructional Equipment'!$F$5:$F$1995)</f>
        <v>0</v>
      </c>
      <c r="G320" s="12">
        <f>SUMIF('Transportation Ln 10'!$A$5:$A$1995,A320,'Transportation Ln 10'!$J$5:$J$1995)</f>
        <v>0</v>
      </c>
      <c r="H320" s="12">
        <f>SUMIFS('Services Ln 10'!$Y$5:$Y$3992,'Services Ln 10'!$A$5:$A$3992,A320,'Services Ln 10'!$B$5:$B$3992,"Physical Therapy")</f>
        <v>0</v>
      </c>
      <c r="I320" s="12">
        <f>SUMIFS('Services Ln 10'!$Y$5:$Y$3992,'Services Ln 10'!$A$5:$A$3992,A320,'Services Ln 10'!$B$5:$B$3992,"Occupational Therapy")</f>
        <v>0</v>
      </c>
      <c r="J320" s="12">
        <f>SUMIFS('Services Ln 10'!$Y$5:$Y$3992,'Services Ln 10'!$A$5:$A$3992,A320,'Services Ln 10'!$B$5:$B$3992,"Speech Services")</f>
        <v>0</v>
      </c>
      <c r="K320" s="103">
        <f>SUMIFS('Services Ln 10'!$Y$5:$Y$3992,'Services Ln 10'!$A$5:$A$3992,A320,'Services Ln 10'!$B$5:$B$3992,"Nurse Services")+SUMIFS('Services Ln 10'!$Y$5:$Y$3992,'Services Ln 10'!$A$5:$A$3992,A320,'Services Ln 10'!$B$5:$B$3992,"Audiology")+SUMIFS('Services Ln 10'!$Y$5:$Y$3992,'Services Ln 10'!$A$5:$A$3992,A320,'Services Ln 10'!$B$5:$B$3992,"Interpreter")+SUMIFS('Services Ln 10'!$Y$5:$Y$3992,'Services Ln 10'!$A$5:$A$3992,A320,'Services Ln 10'!$B$5:$B$3992,"Adaptive P.E.")+SUMIFS('Services Ln 10'!$Y$5:$Y$3992,'Services Ln 10'!$A$5:$A$3992,A320,'Services Ln 10'!$B$5:$B$3992,"Orientation and Mobility")+SUMIFS('Services Ln 10'!$Y$5:$Y$3992,'Services Ln 10'!$A$5:$A$3992,A320,'Services Ln 10'!$B$5:$B$3992,"Psychologist")+ SUMIF('Aides Ln 10'!$A$5:$A$1996,A320,'Aides Ln 10'!$V$5:$V$1996)</f>
        <v>0</v>
      </c>
      <c r="L320" s="12">
        <f>SUMIF('Contract Ed line 9'!$A$5:$A$1994,A320,'Contract Ed line 9'!$J$5:$J$1994)</f>
        <v>0</v>
      </c>
      <c r="M320" s="7">
        <f t="shared" si="4"/>
        <v>0</v>
      </c>
    </row>
    <row r="321" spans="2:13" x14ac:dyDescent="0.25">
      <c r="B321" s="7">
        <f>SUMIF('1 Spec Ed Teacher'!$A$5:$A$2003,A321,'1 Spec Ed Teacher'!$T$5:$T$2003)</f>
        <v>0</v>
      </c>
      <c r="C321" s="9"/>
      <c r="D321" s="7">
        <f>SUMIF(' Operations Ln 6'!$A$2:$A$1999,SSIDs!A321,' Operations Ln 6'!$B$2:$B$1999)</f>
        <v>0</v>
      </c>
      <c r="E321" s="7">
        <f>SUMIF('3 Instructional Supplies '!$A$5:$A$1996,SSIDs!A321,'3 Instructional Supplies '!$F$5:$F$1996)</f>
        <v>0</v>
      </c>
      <c r="F321" s="7">
        <f>SUMIF('4 Instructional Equipment'!$A$5:$A$1995,A321,'4 Instructional Equipment'!$F$5:$F$1995)</f>
        <v>0</v>
      </c>
      <c r="G321" s="12">
        <f>SUMIF('Transportation Ln 10'!$A$5:$A$1995,A321,'Transportation Ln 10'!$J$5:$J$1995)</f>
        <v>0</v>
      </c>
      <c r="H321" s="12">
        <f>SUMIFS('Services Ln 10'!$Y$5:$Y$3992,'Services Ln 10'!$A$5:$A$3992,A321,'Services Ln 10'!$B$5:$B$3992,"Physical Therapy")</f>
        <v>0</v>
      </c>
      <c r="I321" s="12">
        <f>SUMIFS('Services Ln 10'!$Y$5:$Y$3992,'Services Ln 10'!$A$5:$A$3992,A321,'Services Ln 10'!$B$5:$B$3992,"Occupational Therapy")</f>
        <v>0</v>
      </c>
      <c r="J321" s="12">
        <f>SUMIFS('Services Ln 10'!$Y$5:$Y$3992,'Services Ln 10'!$A$5:$A$3992,A321,'Services Ln 10'!$B$5:$B$3992,"Speech Services")</f>
        <v>0</v>
      </c>
      <c r="K321" s="103">
        <f>SUMIFS('Services Ln 10'!$Y$5:$Y$3992,'Services Ln 10'!$A$5:$A$3992,A321,'Services Ln 10'!$B$5:$B$3992,"Nurse Services")+SUMIFS('Services Ln 10'!$Y$5:$Y$3992,'Services Ln 10'!$A$5:$A$3992,A321,'Services Ln 10'!$B$5:$B$3992,"Audiology")+SUMIFS('Services Ln 10'!$Y$5:$Y$3992,'Services Ln 10'!$A$5:$A$3992,A321,'Services Ln 10'!$B$5:$B$3992,"Interpreter")+SUMIFS('Services Ln 10'!$Y$5:$Y$3992,'Services Ln 10'!$A$5:$A$3992,A321,'Services Ln 10'!$B$5:$B$3992,"Adaptive P.E.")+SUMIFS('Services Ln 10'!$Y$5:$Y$3992,'Services Ln 10'!$A$5:$A$3992,A321,'Services Ln 10'!$B$5:$B$3992,"Orientation and Mobility")+SUMIFS('Services Ln 10'!$Y$5:$Y$3992,'Services Ln 10'!$A$5:$A$3992,A321,'Services Ln 10'!$B$5:$B$3992,"Psychologist")+ SUMIF('Aides Ln 10'!$A$5:$A$1996,A321,'Aides Ln 10'!$V$5:$V$1996)</f>
        <v>0</v>
      </c>
      <c r="L321" s="12">
        <f>SUMIF('Contract Ed line 9'!$A$5:$A$1994,A321,'Contract Ed line 9'!$J$5:$J$1994)</f>
        <v>0</v>
      </c>
      <c r="M321" s="7">
        <f t="shared" si="4"/>
        <v>0</v>
      </c>
    </row>
    <row r="322" spans="2:13" x14ac:dyDescent="0.25">
      <c r="B322" s="7">
        <f>SUMIF('1 Spec Ed Teacher'!$A$5:$A$2003,A322,'1 Spec Ed Teacher'!$T$5:$T$2003)</f>
        <v>0</v>
      </c>
      <c r="C322" s="9"/>
      <c r="D322" s="7">
        <f>SUMIF(' Operations Ln 6'!$A$2:$A$1999,SSIDs!A322,' Operations Ln 6'!$B$2:$B$1999)</f>
        <v>0</v>
      </c>
      <c r="E322" s="7">
        <f>SUMIF('3 Instructional Supplies '!$A$5:$A$1996,SSIDs!A322,'3 Instructional Supplies '!$F$5:$F$1996)</f>
        <v>0</v>
      </c>
      <c r="F322" s="7">
        <f>SUMIF('4 Instructional Equipment'!$A$5:$A$1995,A322,'4 Instructional Equipment'!$F$5:$F$1995)</f>
        <v>0</v>
      </c>
      <c r="G322" s="12">
        <f>SUMIF('Transportation Ln 10'!$A$5:$A$1995,A322,'Transportation Ln 10'!$J$5:$J$1995)</f>
        <v>0</v>
      </c>
      <c r="H322" s="12">
        <f>SUMIFS('Services Ln 10'!$Y$5:$Y$3992,'Services Ln 10'!$A$5:$A$3992,A322,'Services Ln 10'!$B$5:$B$3992,"Physical Therapy")</f>
        <v>0</v>
      </c>
      <c r="I322" s="12">
        <f>SUMIFS('Services Ln 10'!$Y$5:$Y$3992,'Services Ln 10'!$A$5:$A$3992,A322,'Services Ln 10'!$B$5:$B$3992,"Occupational Therapy")</f>
        <v>0</v>
      </c>
      <c r="J322" s="12">
        <f>SUMIFS('Services Ln 10'!$Y$5:$Y$3992,'Services Ln 10'!$A$5:$A$3992,A322,'Services Ln 10'!$B$5:$B$3992,"Speech Services")</f>
        <v>0</v>
      </c>
      <c r="K322" s="103">
        <f>SUMIFS('Services Ln 10'!$Y$5:$Y$3992,'Services Ln 10'!$A$5:$A$3992,A322,'Services Ln 10'!$B$5:$B$3992,"Nurse Services")+SUMIFS('Services Ln 10'!$Y$5:$Y$3992,'Services Ln 10'!$A$5:$A$3992,A322,'Services Ln 10'!$B$5:$B$3992,"Audiology")+SUMIFS('Services Ln 10'!$Y$5:$Y$3992,'Services Ln 10'!$A$5:$A$3992,A322,'Services Ln 10'!$B$5:$B$3992,"Interpreter")+SUMIFS('Services Ln 10'!$Y$5:$Y$3992,'Services Ln 10'!$A$5:$A$3992,A322,'Services Ln 10'!$B$5:$B$3992,"Adaptive P.E.")+SUMIFS('Services Ln 10'!$Y$5:$Y$3992,'Services Ln 10'!$A$5:$A$3992,A322,'Services Ln 10'!$B$5:$B$3992,"Orientation and Mobility")+SUMIFS('Services Ln 10'!$Y$5:$Y$3992,'Services Ln 10'!$A$5:$A$3992,A322,'Services Ln 10'!$B$5:$B$3992,"Psychologist")+ SUMIF('Aides Ln 10'!$A$5:$A$1996,A322,'Aides Ln 10'!$V$5:$V$1996)</f>
        <v>0</v>
      </c>
      <c r="L322" s="12">
        <f>SUMIF('Contract Ed line 9'!$A$5:$A$1994,A322,'Contract Ed line 9'!$J$5:$J$1994)</f>
        <v>0</v>
      </c>
      <c r="M322" s="7">
        <f t="shared" si="4"/>
        <v>0</v>
      </c>
    </row>
    <row r="323" spans="2:13" x14ac:dyDescent="0.25">
      <c r="B323" s="7">
        <f>SUMIF('1 Spec Ed Teacher'!$A$5:$A$2003,A323,'1 Spec Ed Teacher'!$T$5:$T$2003)</f>
        <v>0</v>
      </c>
      <c r="C323" s="9"/>
      <c r="D323" s="7">
        <f>SUMIF(' Operations Ln 6'!$A$2:$A$1999,SSIDs!A323,' Operations Ln 6'!$B$2:$B$1999)</f>
        <v>0</v>
      </c>
      <c r="E323" s="7">
        <f>SUMIF('3 Instructional Supplies '!$A$5:$A$1996,SSIDs!A323,'3 Instructional Supplies '!$F$5:$F$1996)</f>
        <v>0</v>
      </c>
      <c r="F323" s="7">
        <f>SUMIF('4 Instructional Equipment'!$A$5:$A$1995,A323,'4 Instructional Equipment'!$F$5:$F$1995)</f>
        <v>0</v>
      </c>
      <c r="G323" s="12">
        <f>SUMIF('Transportation Ln 10'!$A$5:$A$1995,A323,'Transportation Ln 10'!$J$5:$J$1995)</f>
        <v>0</v>
      </c>
      <c r="H323" s="12">
        <f>SUMIFS('Services Ln 10'!$Y$5:$Y$3992,'Services Ln 10'!$A$5:$A$3992,A323,'Services Ln 10'!$B$5:$B$3992,"Physical Therapy")</f>
        <v>0</v>
      </c>
      <c r="I323" s="12">
        <f>SUMIFS('Services Ln 10'!$Y$5:$Y$3992,'Services Ln 10'!$A$5:$A$3992,A323,'Services Ln 10'!$B$5:$B$3992,"Occupational Therapy")</f>
        <v>0</v>
      </c>
      <c r="J323" s="12">
        <f>SUMIFS('Services Ln 10'!$Y$5:$Y$3992,'Services Ln 10'!$A$5:$A$3992,A323,'Services Ln 10'!$B$5:$B$3992,"Speech Services")</f>
        <v>0</v>
      </c>
      <c r="K323" s="103">
        <f>SUMIFS('Services Ln 10'!$Y$5:$Y$3992,'Services Ln 10'!$A$5:$A$3992,A323,'Services Ln 10'!$B$5:$B$3992,"Nurse Services")+SUMIFS('Services Ln 10'!$Y$5:$Y$3992,'Services Ln 10'!$A$5:$A$3992,A323,'Services Ln 10'!$B$5:$B$3992,"Audiology")+SUMIFS('Services Ln 10'!$Y$5:$Y$3992,'Services Ln 10'!$A$5:$A$3992,A323,'Services Ln 10'!$B$5:$B$3992,"Interpreter")+SUMIFS('Services Ln 10'!$Y$5:$Y$3992,'Services Ln 10'!$A$5:$A$3992,A323,'Services Ln 10'!$B$5:$B$3992,"Adaptive P.E.")+SUMIFS('Services Ln 10'!$Y$5:$Y$3992,'Services Ln 10'!$A$5:$A$3992,A323,'Services Ln 10'!$B$5:$B$3992,"Orientation and Mobility")+SUMIFS('Services Ln 10'!$Y$5:$Y$3992,'Services Ln 10'!$A$5:$A$3992,A323,'Services Ln 10'!$B$5:$B$3992,"Psychologist")+ SUMIF('Aides Ln 10'!$A$5:$A$1996,A323,'Aides Ln 10'!$V$5:$V$1996)</f>
        <v>0</v>
      </c>
      <c r="L323" s="12">
        <f>SUMIF('Contract Ed line 9'!$A$5:$A$1994,A323,'Contract Ed line 9'!$J$5:$J$1994)</f>
        <v>0</v>
      </c>
      <c r="M323" s="7">
        <f t="shared" si="4"/>
        <v>0</v>
      </c>
    </row>
    <row r="324" spans="2:13" x14ac:dyDescent="0.25">
      <c r="B324" s="7">
        <f>SUMIF('1 Spec Ed Teacher'!$A$5:$A$2003,A324,'1 Spec Ed Teacher'!$T$5:$T$2003)</f>
        <v>0</v>
      </c>
      <c r="C324" s="9"/>
      <c r="D324" s="7">
        <f>SUMIF(' Operations Ln 6'!$A$2:$A$1999,SSIDs!A324,' Operations Ln 6'!$B$2:$B$1999)</f>
        <v>0</v>
      </c>
      <c r="E324" s="7">
        <f>SUMIF('3 Instructional Supplies '!$A$5:$A$1996,SSIDs!A324,'3 Instructional Supplies '!$F$5:$F$1996)</f>
        <v>0</v>
      </c>
      <c r="F324" s="7">
        <f>SUMIF('4 Instructional Equipment'!$A$5:$A$1995,A324,'4 Instructional Equipment'!$F$5:$F$1995)</f>
        <v>0</v>
      </c>
      <c r="G324" s="12">
        <f>SUMIF('Transportation Ln 10'!$A$5:$A$1995,A324,'Transportation Ln 10'!$J$5:$J$1995)</f>
        <v>0</v>
      </c>
      <c r="H324" s="12">
        <f>SUMIFS('Services Ln 10'!$Y$5:$Y$3992,'Services Ln 10'!$A$5:$A$3992,A324,'Services Ln 10'!$B$5:$B$3992,"Physical Therapy")</f>
        <v>0</v>
      </c>
      <c r="I324" s="12">
        <f>SUMIFS('Services Ln 10'!$Y$5:$Y$3992,'Services Ln 10'!$A$5:$A$3992,A324,'Services Ln 10'!$B$5:$B$3992,"Occupational Therapy")</f>
        <v>0</v>
      </c>
      <c r="J324" s="12">
        <f>SUMIFS('Services Ln 10'!$Y$5:$Y$3992,'Services Ln 10'!$A$5:$A$3992,A324,'Services Ln 10'!$B$5:$B$3992,"Speech Services")</f>
        <v>0</v>
      </c>
      <c r="K324" s="103">
        <f>SUMIFS('Services Ln 10'!$Y$5:$Y$3992,'Services Ln 10'!$A$5:$A$3992,A324,'Services Ln 10'!$B$5:$B$3992,"Nurse Services")+SUMIFS('Services Ln 10'!$Y$5:$Y$3992,'Services Ln 10'!$A$5:$A$3992,A324,'Services Ln 10'!$B$5:$B$3992,"Audiology")+SUMIFS('Services Ln 10'!$Y$5:$Y$3992,'Services Ln 10'!$A$5:$A$3992,A324,'Services Ln 10'!$B$5:$B$3992,"Interpreter")+SUMIFS('Services Ln 10'!$Y$5:$Y$3992,'Services Ln 10'!$A$5:$A$3992,A324,'Services Ln 10'!$B$5:$B$3992,"Adaptive P.E.")+SUMIFS('Services Ln 10'!$Y$5:$Y$3992,'Services Ln 10'!$A$5:$A$3992,A324,'Services Ln 10'!$B$5:$B$3992,"Orientation and Mobility")+SUMIFS('Services Ln 10'!$Y$5:$Y$3992,'Services Ln 10'!$A$5:$A$3992,A324,'Services Ln 10'!$B$5:$B$3992,"Psychologist")+ SUMIF('Aides Ln 10'!$A$5:$A$1996,A324,'Aides Ln 10'!$V$5:$V$1996)</f>
        <v>0</v>
      </c>
      <c r="L324" s="12">
        <f>SUMIF('Contract Ed line 9'!$A$5:$A$1994,A324,'Contract Ed line 9'!$J$5:$J$1994)</f>
        <v>0</v>
      </c>
      <c r="M324" s="7">
        <f t="shared" ref="M324:M387" si="5">SUM(B324:L324)</f>
        <v>0</v>
      </c>
    </row>
    <row r="325" spans="2:13" x14ac:dyDescent="0.25">
      <c r="B325" s="7">
        <f>SUMIF('1 Spec Ed Teacher'!$A$5:$A$2003,A325,'1 Spec Ed Teacher'!$T$5:$T$2003)</f>
        <v>0</v>
      </c>
      <c r="C325" s="9"/>
      <c r="D325" s="7">
        <f>SUMIF(' Operations Ln 6'!$A$2:$A$1999,SSIDs!A325,' Operations Ln 6'!$B$2:$B$1999)</f>
        <v>0</v>
      </c>
      <c r="E325" s="7">
        <f>SUMIF('3 Instructional Supplies '!$A$5:$A$1996,SSIDs!A325,'3 Instructional Supplies '!$F$5:$F$1996)</f>
        <v>0</v>
      </c>
      <c r="F325" s="7">
        <f>SUMIF('4 Instructional Equipment'!$A$5:$A$1995,A325,'4 Instructional Equipment'!$F$5:$F$1995)</f>
        <v>0</v>
      </c>
      <c r="G325" s="12">
        <f>SUMIF('Transportation Ln 10'!$A$5:$A$1995,A325,'Transportation Ln 10'!$J$5:$J$1995)</f>
        <v>0</v>
      </c>
      <c r="H325" s="12">
        <f>SUMIFS('Services Ln 10'!$Y$5:$Y$3992,'Services Ln 10'!$A$5:$A$3992,A325,'Services Ln 10'!$B$5:$B$3992,"Physical Therapy")</f>
        <v>0</v>
      </c>
      <c r="I325" s="12">
        <f>SUMIFS('Services Ln 10'!$Y$5:$Y$3992,'Services Ln 10'!$A$5:$A$3992,A325,'Services Ln 10'!$B$5:$B$3992,"Occupational Therapy")</f>
        <v>0</v>
      </c>
      <c r="J325" s="12">
        <f>SUMIFS('Services Ln 10'!$Y$5:$Y$3992,'Services Ln 10'!$A$5:$A$3992,A325,'Services Ln 10'!$B$5:$B$3992,"Speech Services")</f>
        <v>0</v>
      </c>
      <c r="K325" s="103">
        <f>SUMIFS('Services Ln 10'!$Y$5:$Y$3992,'Services Ln 10'!$A$5:$A$3992,A325,'Services Ln 10'!$B$5:$B$3992,"Nurse Services")+SUMIFS('Services Ln 10'!$Y$5:$Y$3992,'Services Ln 10'!$A$5:$A$3992,A325,'Services Ln 10'!$B$5:$B$3992,"Audiology")+SUMIFS('Services Ln 10'!$Y$5:$Y$3992,'Services Ln 10'!$A$5:$A$3992,A325,'Services Ln 10'!$B$5:$B$3992,"Interpreter")+SUMIFS('Services Ln 10'!$Y$5:$Y$3992,'Services Ln 10'!$A$5:$A$3992,A325,'Services Ln 10'!$B$5:$B$3992,"Adaptive P.E.")+SUMIFS('Services Ln 10'!$Y$5:$Y$3992,'Services Ln 10'!$A$5:$A$3992,A325,'Services Ln 10'!$B$5:$B$3992,"Orientation and Mobility")+SUMIFS('Services Ln 10'!$Y$5:$Y$3992,'Services Ln 10'!$A$5:$A$3992,A325,'Services Ln 10'!$B$5:$B$3992,"Psychologist")+ SUMIF('Aides Ln 10'!$A$5:$A$1996,A325,'Aides Ln 10'!$V$5:$V$1996)</f>
        <v>0</v>
      </c>
      <c r="L325" s="12">
        <f>SUMIF('Contract Ed line 9'!$A$5:$A$1994,A325,'Contract Ed line 9'!$J$5:$J$1994)</f>
        <v>0</v>
      </c>
      <c r="M325" s="7">
        <f t="shared" si="5"/>
        <v>0</v>
      </c>
    </row>
    <row r="326" spans="2:13" x14ac:dyDescent="0.25">
      <c r="B326" s="7">
        <f>SUMIF('1 Spec Ed Teacher'!$A$5:$A$2003,A326,'1 Spec Ed Teacher'!$T$5:$T$2003)</f>
        <v>0</v>
      </c>
      <c r="C326" s="9"/>
      <c r="D326" s="7">
        <f>SUMIF(' Operations Ln 6'!$A$2:$A$1999,SSIDs!A326,' Operations Ln 6'!$B$2:$B$1999)</f>
        <v>0</v>
      </c>
      <c r="E326" s="7">
        <f>SUMIF('3 Instructional Supplies '!$A$5:$A$1996,SSIDs!A326,'3 Instructional Supplies '!$F$5:$F$1996)</f>
        <v>0</v>
      </c>
      <c r="F326" s="7">
        <f>SUMIF('4 Instructional Equipment'!$A$5:$A$1995,A326,'4 Instructional Equipment'!$F$5:$F$1995)</f>
        <v>0</v>
      </c>
      <c r="G326" s="12">
        <f>SUMIF('Transportation Ln 10'!$A$5:$A$1995,A326,'Transportation Ln 10'!$J$5:$J$1995)</f>
        <v>0</v>
      </c>
      <c r="H326" s="12">
        <f>SUMIFS('Services Ln 10'!$Y$5:$Y$3992,'Services Ln 10'!$A$5:$A$3992,A326,'Services Ln 10'!$B$5:$B$3992,"Physical Therapy")</f>
        <v>0</v>
      </c>
      <c r="I326" s="12">
        <f>SUMIFS('Services Ln 10'!$Y$5:$Y$3992,'Services Ln 10'!$A$5:$A$3992,A326,'Services Ln 10'!$B$5:$B$3992,"Occupational Therapy")</f>
        <v>0</v>
      </c>
      <c r="J326" s="12">
        <f>SUMIFS('Services Ln 10'!$Y$5:$Y$3992,'Services Ln 10'!$A$5:$A$3992,A326,'Services Ln 10'!$B$5:$B$3992,"Speech Services")</f>
        <v>0</v>
      </c>
      <c r="K326" s="103">
        <f>SUMIFS('Services Ln 10'!$Y$5:$Y$3992,'Services Ln 10'!$A$5:$A$3992,A326,'Services Ln 10'!$B$5:$B$3992,"Nurse Services")+SUMIFS('Services Ln 10'!$Y$5:$Y$3992,'Services Ln 10'!$A$5:$A$3992,A326,'Services Ln 10'!$B$5:$B$3992,"Audiology")+SUMIFS('Services Ln 10'!$Y$5:$Y$3992,'Services Ln 10'!$A$5:$A$3992,A326,'Services Ln 10'!$B$5:$B$3992,"Interpreter")+SUMIFS('Services Ln 10'!$Y$5:$Y$3992,'Services Ln 10'!$A$5:$A$3992,A326,'Services Ln 10'!$B$5:$B$3992,"Adaptive P.E.")+SUMIFS('Services Ln 10'!$Y$5:$Y$3992,'Services Ln 10'!$A$5:$A$3992,A326,'Services Ln 10'!$B$5:$B$3992,"Orientation and Mobility")+SUMIFS('Services Ln 10'!$Y$5:$Y$3992,'Services Ln 10'!$A$5:$A$3992,A326,'Services Ln 10'!$B$5:$B$3992,"Psychologist")+ SUMIF('Aides Ln 10'!$A$5:$A$1996,A326,'Aides Ln 10'!$V$5:$V$1996)</f>
        <v>0</v>
      </c>
      <c r="L326" s="12">
        <f>SUMIF('Contract Ed line 9'!$A$5:$A$1994,A326,'Contract Ed line 9'!$J$5:$J$1994)</f>
        <v>0</v>
      </c>
      <c r="M326" s="7">
        <f t="shared" si="5"/>
        <v>0</v>
      </c>
    </row>
    <row r="327" spans="2:13" x14ac:dyDescent="0.25">
      <c r="B327" s="7">
        <f>SUMIF('1 Spec Ed Teacher'!$A$5:$A$2003,A327,'1 Spec Ed Teacher'!$T$5:$T$2003)</f>
        <v>0</v>
      </c>
      <c r="C327" s="9"/>
      <c r="D327" s="7">
        <f>SUMIF(' Operations Ln 6'!$A$2:$A$1999,SSIDs!A327,' Operations Ln 6'!$B$2:$B$1999)</f>
        <v>0</v>
      </c>
      <c r="E327" s="7">
        <f>SUMIF('3 Instructional Supplies '!$A$5:$A$1996,SSIDs!A327,'3 Instructional Supplies '!$F$5:$F$1996)</f>
        <v>0</v>
      </c>
      <c r="F327" s="7">
        <f>SUMIF('4 Instructional Equipment'!$A$5:$A$1995,A327,'4 Instructional Equipment'!$F$5:$F$1995)</f>
        <v>0</v>
      </c>
      <c r="G327" s="12">
        <f>SUMIF('Transportation Ln 10'!$A$5:$A$1995,A327,'Transportation Ln 10'!$J$5:$J$1995)</f>
        <v>0</v>
      </c>
      <c r="H327" s="12">
        <f>SUMIFS('Services Ln 10'!$Y$5:$Y$3992,'Services Ln 10'!$A$5:$A$3992,A327,'Services Ln 10'!$B$5:$B$3992,"Physical Therapy")</f>
        <v>0</v>
      </c>
      <c r="I327" s="12">
        <f>SUMIFS('Services Ln 10'!$Y$5:$Y$3992,'Services Ln 10'!$A$5:$A$3992,A327,'Services Ln 10'!$B$5:$B$3992,"Occupational Therapy")</f>
        <v>0</v>
      </c>
      <c r="J327" s="12">
        <f>SUMIFS('Services Ln 10'!$Y$5:$Y$3992,'Services Ln 10'!$A$5:$A$3992,A327,'Services Ln 10'!$B$5:$B$3992,"Speech Services")</f>
        <v>0</v>
      </c>
      <c r="K327" s="103">
        <f>SUMIFS('Services Ln 10'!$Y$5:$Y$3992,'Services Ln 10'!$A$5:$A$3992,A327,'Services Ln 10'!$B$5:$B$3992,"Nurse Services")+SUMIFS('Services Ln 10'!$Y$5:$Y$3992,'Services Ln 10'!$A$5:$A$3992,A327,'Services Ln 10'!$B$5:$B$3992,"Audiology")+SUMIFS('Services Ln 10'!$Y$5:$Y$3992,'Services Ln 10'!$A$5:$A$3992,A327,'Services Ln 10'!$B$5:$B$3992,"Interpreter")+SUMIFS('Services Ln 10'!$Y$5:$Y$3992,'Services Ln 10'!$A$5:$A$3992,A327,'Services Ln 10'!$B$5:$B$3992,"Adaptive P.E.")+SUMIFS('Services Ln 10'!$Y$5:$Y$3992,'Services Ln 10'!$A$5:$A$3992,A327,'Services Ln 10'!$B$5:$B$3992,"Orientation and Mobility")+SUMIFS('Services Ln 10'!$Y$5:$Y$3992,'Services Ln 10'!$A$5:$A$3992,A327,'Services Ln 10'!$B$5:$B$3992,"Psychologist")+ SUMIF('Aides Ln 10'!$A$5:$A$1996,A327,'Aides Ln 10'!$V$5:$V$1996)</f>
        <v>0</v>
      </c>
      <c r="L327" s="12">
        <f>SUMIF('Contract Ed line 9'!$A$5:$A$1994,A327,'Contract Ed line 9'!$J$5:$J$1994)</f>
        <v>0</v>
      </c>
      <c r="M327" s="7">
        <f t="shared" si="5"/>
        <v>0</v>
      </c>
    </row>
    <row r="328" spans="2:13" x14ac:dyDescent="0.25">
      <c r="B328" s="7">
        <f>SUMIF('1 Spec Ed Teacher'!$A$5:$A$2003,A328,'1 Spec Ed Teacher'!$T$5:$T$2003)</f>
        <v>0</v>
      </c>
      <c r="C328" s="9"/>
      <c r="D328" s="7">
        <f>SUMIF(' Operations Ln 6'!$A$2:$A$1999,SSIDs!A328,' Operations Ln 6'!$B$2:$B$1999)</f>
        <v>0</v>
      </c>
      <c r="E328" s="7">
        <f>SUMIF('3 Instructional Supplies '!$A$5:$A$1996,SSIDs!A328,'3 Instructional Supplies '!$F$5:$F$1996)</f>
        <v>0</v>
      </c>
      <c r="F328" s="7">
        <f>SUMIF('4 Instructional Equipment'!$A$5:$A$1995,A328,'4 Instructional Equipment'!$F$5:$F$1995)</f>
        <v>0</v>
      </c>
      <c r="G328" s="12">
        <f>SUMIF('Transportation Ln 10'!$A$5:$A$1995,A328,'Transportation Ln 10'!$J$5:$J$1995)</f>
        <v>0</v>
      </c>
      <c r="H328" s="12">
        <f>SUMIFS('Services Ln 10'!$Y$5:$Y$3992,'Services Ln 10'!$A$5:$A$3992,A328,'Services Ln 10'!$B$5:$B$3992,"Physical Therapy")</f>
        <v>0</v>
      </c>
      <c r="I328" s="12">
        <f>SUMIFS('Services Ln 10'!$Y$5:$Y$3992,'Services Ln 10'!$A$5:$A$3992,A328,'Services Ln 10'!$B$5:$B$3992,"Occupational Therapy")</f>
        <v>0</v>
      </c>
      <c r="J328" s="12">
        <f>SUMIFS('Services Ln 10'!$Y$5:$Y$3992,'Services Ln 10'!$A$5:$A$3992,A328,'Services Ln 10'!$B$5:$B$3992,"Speech Services")</f>
        <v>0</v>
      </c>
      <c r="K328" s="103">
        <f>SUMIFS('Services Ln 10'!$Y$5:$Y$3992,'Services Ln 10'!$A$5:$A$3992,A328,'Services Ln 10'!$B$5:$B$3992,"Nurse Services")+SUMIFS('Services Ln 10'!$Y$5:$Y$3992,'Services Ln 10'!$A$5:$A$3992,A328,'Services Ln 10'!$B$5:$B$3992,"Audiology")+SUMIFS('Services Ln 10'!$Y$5:$Y$3992,'Services Ln 10'!$A$5:$A$3992,A328,'Services Ln 10'!$B$5:$B$3992,"Interpreter")+SUMIFS('Services Ln 10'!$Y$5:$Y$3992,'Services Ln 10'!$A$5:$A$3992,A328,'Services Ln 10'!$B$5:$B$3992,"Adaptive P.E.")+SUMIFS('Services Ln 10'!$Y$5:$Y$3992,'Services Ln 10'!$A$5:$A$3992,A328,'Services Ln 10'!$B$5:$B$3992,"Orientation and Mobility")+SUMIFS('Services Ln 10'!$Y$5:$Y$3992,'Services Ln 10'!$A$5:$A$3992,A328,'Services Ln 10'!$B$5:$B$3992,"Psychologist")+ SUMIF('Aides Ln 10'!$A$5:$A$1996,A328,'Aides Ln 10'!$V$5:$V$1996)</f>
        <v>0</v>
      </c>
      <c r="L328" s="12">
        <f>SUMIF('Contract Ed line 9'!$A$5:$A$1994,A328,'Contract Ed line 9'!$J$5:$J$1994)</f>
        <v>0</v>
      </c>
      <c r="M328" s="7">
        <f t="shared" si="5"/>
        <v>0</v>
      </c>
    </row>
    <row r="329" spans="2:13" x14ac:dyDescent="0.25">
      <c r="B329" s="7">
        <f>SUMIF('1 Spec Ed Teacher'!$A$5:$A$2003,A329,'1 Spec Ed Teacher'!$T$5:$T$2003)</f>
        <v>0</v>
      </c>
      <c r="C329" s="9"/>
      <c r="D329" s="7">
        <f>SUMIF(' Operations Ln 6'!$A$2:$A$1999,SSIDs!A329,' Operations Ln 6'!$B$2:$B$1999)</f>
        <v>0</v>
      </c>
      <c r="E329" s="7">
        <f>SUMIF('3 Instructional Supplies '!$A$5:$A$1996,SSIDs!A329,'3 Instructional Supplies '!$F$5:$F$1996)</f>
        <v>0</v>
      </c>
      <c r="F329" s="7">
        <f>SUMIF('4 Instructional Equipment'!$A$5:$A$1995,A329,'4 Instructional Equipment'!$F$5:$F$1995)</f>
        <v>0</v>
      </c>
      <c r="G329" s="12">
        <f>SUMIF('Transportation Ln 10'!$A$5:$A$1995,A329,'Transportation Ln 10'!$J$5:$J$1995)</f>
        <v>0</v>
      </c>
      <c r="H329" s="12">
        <f>SUMIFS('Services Ln 10'!$Y$5:$Y$3992,'Services Ln 10'!$A$5:$A$3992,A329,'Services Ln 10'!$B$5:$B$3992,"Physical Therapy")</f>
        <v>0</v>
      </c>
      <c r="I329" s="12">
        <f>SUMIFS('Services Ln 10'!$Y$5:$Y$3992,'Services Ln 10'!$A$5:$A$3992,A329,'Services Ln 10'!$B$5:$B$3992,"Occupational Therapy")</f>
        <v>0</v>
      </c>
      <c r="J329" s="12">
        <f>SUMIFS('Services Ln 10'!$Y$5:$Y$3992,'Services Ln 10'!$A$5:$A$3992,A329,'Services Ln 10'!$B$5:$B$3992,"Speech Services")</f>
        <v>0</v>
      </c>
      <c r="K329" s="103">
        <f>SUMIFS('Services Ln 10'!$Y$5:$Y$3992,'Services Ln 10'!$A$5:$A$3992,A329,'Services Ln 10'!$B$5:$B$3992,"Nurse Services")+SUMIFS('Services Ln 10'!$Y$5:$Y$3992,'Services Ln 10'!$A$5:$A$3992,A329,'Services Ln 10'!$B$5:$B$3992,"Audiology")+SUMIFS('Services Ln 10'!$Y$5:$Y$3992,'Services Ln 10'!$A$5:$A$3992,A329,'Services Ln 10'!$B$5:$B$3992,"Interpreter")+SUMIFS('Services Ln 10'!$Y$5:$Y$3992,'Services Ln 10'!$A$5:$A$3992,A329,'Services Ln 10'!$B$5:$B$3992,"Adaptive P.E.")+SUMIFS('Services Ln 10'!$Y$5:$Y$3992,'Services Ln 10'!$A$5:$A$3992,A329,'Services Ln 10'!$B$5:$B$3992,"Orientation and Mobility")+SUMIFS('Services Ln 10'!$Y$5:$Y$3992,'Services Ln 10'!$A$5:$A$3992,A329,'Services Ln 10'!$B$5:$B$3992,"Psychologist")+ SUMIF('Aides Ln 10'!$A$5:$A$1996,A329,'Aides Ln 10'!$V$5:$V$1996)</f>
        <v>0</v>
      </c>
      <c r="L329" s="12">
        <f>SUMIF('Contract Ed line 9'!$A$5:$A$1994,A329,'Contract Ed line 9'!$J$5:$J$1994)</f>
        <v>0</v>
      </c>
      <c r="M329" s="7">
        <f t="shared" si="5"/>
        <v>0</v>
      </c>
    </row>
    <row r="330" spans="2:13" x14ac:dyDescent="0.25">
      <c r="B330" s="7">
        <f>SUMIF('1 Spec Ed Teacher'!$A$5:$A$2003,A330,'1 Spec Ed Teacher'!$T$5:$T$2003)</f>
        <v>0</v>
      </c>
      <c r="C330" s="9"/>
      <c r="D330" s="7">
        <f>SUMIF(' Operations Ln 6'!$A$2:$A$1999,SSIDs!A330,' Operations Ln 6'!$B$2:$B$1999)</f>
        <v>0</v>
      </c>
      <c r="E330" s="7">
        <f>SUMIF('3 Instructional Supplies '!$A$5:$A$1996,SSIDs!A330,'3 Instructional Supplies '!$F$5:$F$1996)</f>
        <v>0</v>
      </c>
      <c r="F330" s="7">
        <f>SUMIF('4 Instructional Equipment'!$A$5:$A$1995,A330,'4 Instructional Equipment'!$F$5:$F$1995)</f>
        <v>0</v>
      </c>
      <c r="G330" s="12">
        <f>SUMIF('Transportation Ln 10'!$A$5:$A$1995,A330,'Transportation Ln 10'!$J$5:$J$1995)</f>
        <v>0</v>
      </c>
      <c r="H330" s="12">
        <f>SUMIFS('Services Ln 10'!$Y$5:$Y$3992,'Services Ln 10'!$A$5:$A$3992,A330,'Services Ln 10'!$B$5:$B$3992,"Physical Therapy")</f>
        <v>0</v>
      </c>
      <c r="I330" s="12">
        <f>SUMIFS('Services Ln 10'!$Y$5:$Y$3992,'Services Ln 10'!$A$5:$A$3992,A330,'Services Ln 10'!$B$5:$B$3992,"Occupational Therapy")</f>
        <v>0</v>
      </c>
      <c r="J330" s="12">
        <f>SUMIFS('Services Ln 10'!$Y$5:$Y$3992,'Services Ln 10'!$A$5:$A$3992,A330,'Services Ln 10'!$B$5:$B$3992,"Speech Services")</f>
        <v>0</v>
      </c>
      <c r="K330" s="103">
        <f>SUMIFS('Services Ln 10'!$Y$5:$Y$3992,'Services Ln 10'!$A$5:$A$3992,A330,'Services Ln 10'!$B$5:$B$3992,"Nurse Services")+SUMIFS('Services Ln 10'!$Y$5:$Y$3992,'Services Ln 10'!$A$5:$A$3992,A330,'Services Ln 10'!$B$5:$B$3992,"Audiology")+SUMIFS('Services Ln 10'!$Y$5:$Y$3992,'Services Ln 10'!$A$5:$A$3992,A330,'Services Ln 10'!$B$5:$B$3992,"Interpreter")+SUMIFS('Services Ln 10'!$Y$5:$Y$3992,'Services Ln 10'!$A$5:$A$3992,A330,'Services Ln 10'!$B$5:$B$3992,"Adaptive P.E.")+SUMIFS('Services Ln 10'!$Y$5:$Y$3992,'Services Ln 10'!$A$5:$A$3992,A330,'Services Ln 10'!$B$5:$B$3992,"Orientation and Mobility")+SUMIFS('Services Ln 10'!$Y$5:$Y$3992,'Services Ln 10'!$A$5:$A$3992,A330,'Services Ln 10'!$B$5:$B$3992,"Psychologist")+ SUMIF('Aides Ln 10'!$A$5:$A$1996,A330,'Aides Ln 10'!$V$5:$V$1996)</f>
        <v>0</v>
      </c>
      <c r="L330" s="12">
        <f>SUMIF('Contract Ed line 9'!$A$5:$A$1994,A330,'Contract Ed line 9'!$J$5:$J$1994)</f>
        <v>0</v>
      </c>
      <c r="M330" s="7">
        <f t="shared" si="5"/>
        <v>0</v>
      </c>
    </row>
    <row r="331" spans="2:13" x14ac:dyDescent="0.25">
      <c r="B331" s="7">
        <f>SUMIF('1 Spec Ed Teacher'!$A$5:$A$2003,A331,'1 Spec Ed Teacher'!$T$5:$T$2003)</f>
        <v>0</v>
      </c>
      <c r="C331" s="9"/>
      <c r="D331" s="7">
        <f>SUMIF(' Operations Ln 6'!$A$2:$A$1999,SSIDs!A331,' Operations Ln 6'!$B$2:$B$1999)</f>
        <v>0</v>
      </c>
      <c r="E331" s="7">
        <f>SUMIF('3 Instructional Supplies '!$A$5:$A$1996,SSIDs!A331,'3 Instructional Supplies '!$F$5:$F$1996)</f>
        <v>0</v>
      </c>
      <c r="F331" s="7">
        <f>SUMIF('4 Instructional Equipment'!$A$5:$A$1995,A331,'4 Instructional Equipment'!$F$5:$F$1995)</f>
        <v>0</v>
      </c>
      <c r="G331" s="12">
        <f>SUMIF('Transportation Ln 10'!$A$5:$A$1995,A331,'Transportation Ln 10'!$J$5:$J$1995)</f>
        <v>0</v>
      </c>
      <c r="H331" s="12">
        <f>SUMIFS('Services Ln 10'!$Y$5:$Y$3992,'Services Ln 10'!$A$5:$A$3992,A331,'Services Ln 10'!$B$5:$B$3992,"Physical Therapy")</f>
        <v>0</v>
      </c>
      <c r="I331" s="12">
        <f>SUMIFS('Services Ln 10'!$Y$5:$Y$3992,'Services Ln 10'!$A$5:$A$3992,A331,'Services Ln 10'!$B$5:$B$3992,"Occupational Therapy")</f>
        <v>0</v>
      </c>
      <c r="J331" s="12">
        <f>SUMIFS('Services Ln 10'!$Y$5:$Y$3992,'Services Ln 10'!$A$5:$A$3992,A331,'Services Ln 10'!$B$5:$B$3992,"Speech Services")</f>
        <v>0</v>
      </c>
      <c r="K331" s="103">
        <f>SUMIFS('Services Ln 10'!$Y$5:$Y$3992,'Services Ln 10'!$A$5:$A$3992,A331,'Services Ln 10'!$B$5:$B$3992,"Nurse Services")+SUMIFS('Services Ln 10'!$Y$5:$Y$3992,'Services Ln 10'!$A$5:$A$3992,A331,'Services Ln 10'!$B$5:$B$3992,"Audiology")+SUMIFS('Services Ln 10'!$Y$5:$Y$3992,'Services Ln 10'!$A$5:$A$3992,A331,'Services Ln 10'!$B$5:$B$3992,"Interpreter")+SUMIFS('Services Ln 10'!$Y$5:$Y$3992,'Services Ln 10'!$A$5:$A$3992,A331,'Services Ln 10'!$B$5:$B$3992,"Adaptive P.E.")+SUMIFS('Services Ln 10'!$Y$5:$Y$3992,'Services Ln 10'!$A$5:$A$3992,A331,'Services Ln 10'!$B$5:$B$3992,"Orientation and Mobility")+SUMIFS('Services Ln 10'!$Y$5:$Y$3992,'Services Ln 10'!$A$5:$A$3992,A331,'Services Ln 10'!$B$5:$B$3992,"Psychologist")+ SUMIF('Aides Ln 10'!$A$5:$A$1996,A331,'Aides Ln 10'!$V$5:$V$1996)</f>
        <v>0</v>
      </c>
      <c r="L331" s="12">
        <f>SUMIF('Contract Ed line 9'!$A$5:$A$1994,A331,'Contract Ed line 9'!$J$5:$J$1994)</f>
        <v>0</v>
      </c>
      <c r="M331" s="7">
        <f t="shared" si="5"/>
        <v>0</v>
      </c>
    </row>
    <row r="332" spans="2:13" x14ac:dyDescent="0.25">
      <c r="B332" s="7">
        <f>SUMIF('1 Spec Ed Teacher'!$A$5:$A$2003,A332,'1 Spec Ed Teacher'!$T$5:$T$2003)</f>
        <v>0</v>
      </c>
      <c r="C332" s="9"/>
      <c r="D332" s="7">
        <f>SUMIF(' Operations Ln 6'!$A$2:$A$1999,SSIDs!A332,' Operations Ln 6'!$B$2:$B$1999)</f>
        <v>0</v>
      </c>
      <c r="E332" s="7">
        <f>SUMIF('3 Instructional Supplies '!$A$5:$A$1996,SSIDs!A332,'3 Instructional Supplies '!$F$5:$F$1996)</f>
        <v>0</v>
      </c>
      <c r="F332" s="7">
        <f>SUMIF('4 Instructional Equipment'!$A$5:$A$1995,A332,'4 Instructional Equipment'!$F$5:$F$1995)</f>
        <v>0</v>
      </c>
      <c r="G332" s="12">
        <f>SUMIF('Transportation Ln 10'!$A$5:$A$1995,A332,'Transportation Ln 10'!$J$5:$J$1995)</f>
        <v>0</v>
      </c>
      <c r="H332" s="12">
        <f>SUMIFS('Services Ln 10'!$Y$5:$Y$3992,'Services Ln 10'!$A$5:$A$3992,A332,'Services Ln 10'!$B$5:$B$3992,"Physical Therapy")</f>
        <v>0</v>
      </c>
      <c r="I332" s="12">
        <f>SUMIFS('Services Ln 10'!$Y$5:$Y$3992,'Services Ln 10'!$A$5:$A$3992,A332,'Services Ln 10'!$B$5:$B$3992,"Occupational Therapy")</f>
        <v>0</v>
      </c>
      <c r="J332" s="12">
        <f>SUMIFS('Services Ln 10'!$Y$5:$Y$3992,'Services Ln 10'!$A$5:$A$3992,A332,'Services Ln 10'!$B$5:$B$3992,"Speech Services")</f>
        <v>0</v>
      </c>
      <c r="K332" s="103">
        <f>SUMIFS('Services Ln 10'!$Y$5:$Y$3992,'Services Ln 10'!$A$5:$A$3992,A332,'Services Ln 10'!$B$5:$B$3992,"Nurse Services")+SUMIFS('Services Ln 10'!$Y$5:$Y$3992,'Services Ln 10'!$A$5:$A$3992,A332,'Services Ln 10'!$B$5:$B$3992,"Audiology")+SUMIFS('Services Ln 10'!$Y$5:$Y$3992,'Services Ln 10'!$A$5:$A$3992,A332,'Services Ln 10'!$B$5:$B$3992,"Interpreter")+SUMIFS('Services Ln 10'!$Y$5:$Y$3992,'Services Ln 10'!$A$5:$A$3992,A332,'Services Ln 10'!$B$5:$B$3992,"Adaptive P.E.")+SUMIFS('Services Ln 10'!$Y$5:$Y$3992,'Services Ln 10'!$A$5:$A$3992,A332,'Services Ln 10'!$B$5:$B$3992,"Orientation and Mobility")+SUMIFS('Services Ln 10'!$Y$5:$Y$3992,'Services Ln 10'!$A$5:$A$3992,A332,'Services Ln 10'!$B$5:$B$3992,"Psychologist")+ SUMIF('Aides Ln 10'!$A$5:$A$1996,A332,'Aides Ln 10'!$V$5:$V$1996)</f>
        <v>0</v>
      </c>
      <c r="L332" s="12">
        <f>SUMIF('Contract Ed line 9'!$A$5:$A$1994,A332,'Contract Ed line 9'!$J$5:$J$1994)</f>
        <v>0</v>
      </c>
      <c r="M332" s="7">
        <f t="shared" si="5"/>
        <v>0</v>
      </c>
    </row>
    <row r="333" spans="2:13" x14ac:dyDescent="0.25">
      <c r="B333" s="7">
        <f>SUMIF('1 Spec Ed Teacher'!$A$5:$A$2003,A333,'1 Spec Ed Teacher'!$T$5:$T$2003)</f>
        <v>0</v>
      </c>
      <c r="C333" s="9"/>
      <c r="D333" s="7">
        <f>SUMIF(' Operations Ln 6'!$A$2:$A$1999,SSIDs!A333,' Operations Ln 6'!$B$2:$B$1999)</f>
        <v>0</v>
      </c>
      <c r="E333" s="7">
        <f>SUMIF('3 Instructional Supplies '!$A$5:$A$1996,SSIDs!A333,'3 Instructional Supplies '!$F$5:$F$1996)</f>
        <v>0</v>
      </c>
      <c r="F333" s="7">
        <f>SUMIF('4 Instructional Equipment'!$A$5:$A$1995,A333,'4 Instructional Equipment'!$F$5:$F$1995)</f>
        <v>0</v>
      </c>
      <c r="G333" s="12">
        <f>SUMIF('Transportation Ln 10'!$A$5:$A$1995,A333,'Transportation Ln 10'!$J$5:$J$1995)</f>
        <v>0</v>
      </c>
      <c r="H333" s="12">
        <f>SUMIFS('Services Ln 10'!$Y$5:$Y$3992,'Services Ln 10'!$A$5:$A$3992,A333,'Services Ln 10'!$B$5:$B$3992,"Physical Therapy")</f>
        <v>0</v>
      </c>
      <c r="I333" s="12">
        <f>SUMIFS('Services Ln 10'!$Y$5:$Y$3992,'Services Ln 10'!$A$5:$A$3992,A333,'Services Ln 10'!$B$5:$B$3992,"Occupational Therapy")</f>
        <v>0</v>
      </c>
      <c r="J333" s="12">
        <f>SUMIFS('Services Ln 10'!$Y$5:$Y$3992,'Services Ln 10'!$A$5:$A$3992,A333,'Services Ln 10'!$B$5:$B$3992,"Speech Services")</f>
        <v>0</v>
      </c>
      <c r="K333" s="103">
        <f>SUMIFS('Services Ln 10'!$Y$5:$Y$3992,'Services Ln 10'!$A$5:$A$3992,A333,'Services Ln 10'!$B$5:$B$3992,"Nurse Services")+SUMIFS('Services Ln 10'!$Y$5:$Y$3992,'Services Ln 10'!$A$5:$A$3992,A333,'Services Ln 10'!$B$5:$B$3992,"Audiology")+SUMIFS('Services Ln 10'!$Y$5:$Y$3992,'Services Ln 10'!$A$5:$A$3992,A333,'Services Ln 10'!$B$5:$B$3992,"Interpreter")+SUMIFS('Services Ln 10'!$Y$5:$Y$3992,'Services Ln 10'!$A$5:$A$3992,A333,'Services Ln 10'!$B$5:$B$3992,"Adaptive P.E.")+SUMIFS('Services Ln 10'!$Y$5:$Y$3992,'Services Ln 10'!$A$5:$A$3992,A333,'Services Ln 10'!$B$5:$B$3992,"Orientation and Mobility")+SUMIFS('Services Ln 10'!$Y$5:$Y$3992,'Services Ln 10'!$A$5:$A$3992,A333,'Services Ln 10'!$B$5:$B$3992,"Psychologist")+ SUMIF('Aides Ln 10'!$A$5:$A$1996,A333,'Aides Ln 10'!$V$5:$V$1996)</f>
        <v>0</v>
      </c>
      <c r="L333" s="12">
        <f>SUMIF('Contract Ed line 9'!$A$5:$A$1994,A333,'Contract Ed line 9'!$J$5:$J$1994)</f>
        <v>0</v>
      </c>
      <c r="M333" s="7">
        <f t="shared" si="5"/>
        <v>0</v>
      </c>
    </row>
    <row r="334" spans="2:13" x14ac:dyDescent="0.25">
      <c r="B334" s="7">
        <f>SUMIF('1 Spec Ed Teacher'!$A$5:$A$2003,A334,'1 Spec Ed Teacher'!$T$5:$T$2003)</f>
        <v>0</v>
      </c>
      <c r="C334" s="9"/>
      <c r="D334" s="7">
        <f>SUMIF(' Operations Ln 6'!$A$2:$A$1999,SSIDs!A334,' Operations Ln 6'!$B$2:$B$1999)</f>
        <v>0</v>
      </c>
      <c r="E334" s="7">
        <f>SUMIF('3 Instructional Supplies '!$A$5:$A$1996,SSIDs!A334,'3 Instructional Supplies '!$F$5:$F$1996)</f>
        <v>0</v>
      </c>
      <c r="F334" s="7">
        <f>SUMIF('4 Instructional Equipment'!$A$5:$A$1995,A334,'4 Instructional Equipment'!$F$5:$F$1995)</f>
        <v>0</v>
      </c>
      <c r="G334" s="12">
        <f>SUMIF('Transportation Ln 10'!$A$5:$A$1995,A334,'Transportation Ln 10'!$J$5:$J$1995)</f>
        <v>0</v>
      </c>
      <c r="H334" s="12">
        <f>SUMIFS('Services Ln 10'!$Y$5:$Y$3992,'Services Ln 10'!$A$5:$A$3992,A334,'Services Ln 10'!$B$5:$B$3992,"Physical Therapy")</f>
        <v>0</v>
      </c>
      <c r="I334" s="12">
        <f>SUMIFS('Services Ln 10'!$Y$5:$Y$3992,'Services Ln 10'!$A$5:$A$3992,A334,'Services Ln 10'!$B$5:$B$3992,"Occupational Therapy")</f>
        <v>0</v>
      </c>
      <c r="J334" s="12">
        <f>SUMIFS('Services Ln 10'!$Y$5:$Y$3992,'Services Ln 10'!$A$5:$A$3992,A334,'Services Ln 10'!$B$5:$B$3992,"Speech Services")</f>
        <v>0</v>
      </c>
      <c r="K334" s="103">
        <f>SUMIFS('Services Ln 10'!$Y$5:$Y$3992,'Services Ln 10'!$A$5:$A$3992,A334,'Services Ln 10'!$B$5:$B$3992,"Nurse Services")+SUMIFS('Services Ln 10'!$Y$5:$Y$3992,'Services Ln 10'!$A$5:$A$3992,A334,'Services Ln 10'!$B$5:$B$3992,"Audiology")+SUMIFS('Services Ln 10'!$Y$5:$Y$3992,'Services Ln 10'!$A$5:$A$3992,A334,'Services Ln 10'!$B$5:$B$3992,"Interpreter")+SUMIFS('Services Ln 10'!$Y$5:$Y$3992,'Services Ln 10'!$A$5:$A$3992,A334,'Services Ln 10'!$B$5:$B$3992,"Adaptive P.E.")+SUMIFS('Services Ln 10'!$Y$5:$Y$3992,'Services Ln 10'!$A$5:$A$3992,A334,'Services Ln 10'!$B$5:$B$3992,"Orientation and Mobility")+SUMIFS('Services Ln 10'!$Y$5:$Y$3992,'Services Ln 10'!$A$5:$A$3992,A334,'Services Ln 10'!$B$5:$B$3992,"Psychologist")+ SUMIF('Aides Ln 10'!$A$5:$A$1996,A334,'Aides Ln 10'!$V$5:$V$1996)</f>
        <v>0</v>
      </c>
      <c r="L334" s="12">
        <f>SUMIF('Contract Ed line 9'!$A$5:$A$1994,A334,'Contract Ed line 9'!$J$5:$J$1994)</f>
        <v>0</v>
      </c>
      <c r="M334" s="7">
        <f t="shared" si="5"/>
        <v>0</v>
      </c>
    </row>
    <row r="335" spans="2:13" x14ac:dyDescent="0.25">
      <c r="B335" s="7">
        <f>SUMIF('1 Spec Ed Teacher'!$A$5:$A$2003,A335,'1 Spec Ed Teacher'!$T$5:$T$2003)</f>
        <v>0</v>
      </c>
      <c r="C335" s="9"/>
      <c r="D335" s="7">
        <f>SUMIF(' Operations Ln 6'!$A$2:$A$1999,SSIDs!A335,' Operations Ln 6'!$B$2:$B$1999)</f>
        <v>0</v>
      </c>
      <c r="E335" s="7">
        <f>SUMIF('3 Instructional Supplies '!$A$5:$A$1996,SSIDs!A335,'3 Instructional Supplies '!$F$5:$F$1996)</f>
        <v>0</v>
      </c>
      <c r="F335" s="7">
        <f>SUMIF('4 Instructional Equipment'!$A$5:$A$1995,A335,'4 Instructional Equipment'!$F$5:$F$1995)</f>
        <v>0</v>
      </c>
      <c r="G335" s="12">
        <f>SUMIF('Transportation Ln 10'!$A$5:$A$1995,A335,'Transportation Ln 10'!$J$5:$J$1995)</f>
        <v>0</v>
      </c>
      <c r="H335" s="12">
        <f>SUMIFS('Services Ln 10'!$Y$5:$Y$3992,'Services Ln 10'!$A$5:$A$3992,A335,'Services Ln 10'!$B$5:$B$3992,"Physical Therapy")</f>
        <v>0</v>
      </c>
      <c r="I335" s="12">
        <f>SUMIFS('Services Ln 10'!$Y$5:$Y$3992,'Services Ln 10'!$A$5:$A$3992,A335,'Services Ln 10'!$B$5:$B$3992,"Occupational Therapy")</f>
        <v>0</v>
      </c>
      <c r="J335" s="12">
        <f>SUMIFS('Services Ln 10'!$Y$5:$Y$3992,'Services Ln 10'!$A$5:$A$3992,A335,'Services Ln 10'!$B$5:$B$3992,"Speech Services")</f>
        <v>0</v>
      </c>
      <c r="K335" s="103">
        <f>SUMIFS('Services Ln 10'!$Y$5:$Y$3992,'Services Ln 10'!$A$5:$A$3992,A335,'Services Ln 10'!$B$5:$B$3992,"Nurse Services")+SUMIFS('Services Ln 10'!$Y$5:$Y$3992,'Services Ln 10'!$A$5:$A$3992,A335,'Services Ln 10'!$B$5:$B$3992,"Audiology")+SUMIFS('Services Ln 10'!$Y$5:$Y$3992,'Services Ln 10'!$A$5:$A$3992,A335,'Services Ln 10'!$B$5:$B$3992,"Interpreter")+SUMIFS('Services Ln 10'!$Y$5:$Y$3992,'Services Ln 10'!$A$5:$A$3992,A335,'Services Ln 10'!$B$5:$B$3992,"Adaptive P.E.")+SUMIFS('Services Ln 10'!$Y$5:$Y$3992,'Services Ln 10'!$A$5:$A$3992,A335,'Services Ln 10'!$B$5:$B$3992,"Orientation and Mobility")+SUMIFS('Services Ln 10'!$Y$5:$Y$3992,'Services Ln 10'!$A$5:$A$3992,A335,'Services Ln 10'!$B$5:$B$3992,"Psychologist")+ SUMIF('Aides Ln 10'!$A$5:$A$1996,A335,'Aides Ln 10'!$V$5:$V$1996)</f>
        <v>0</v>
      </c>
      <c r="L335" s="12">
        <f>SUMIF('Contract Ed line 9'!$A$5:$A$1994,A335,'Contract Ed line 9'!$J$5:$J$1994)</f>
        <v>0</v>
      </c>
      <c r="M335" s="7">
        <f t="shared" si="5"/>
        <v>0</v>
      </c>
    </row>
    <row r="336" spans="2:13" x14ac:dyDescent="0.25">
      <c r="B336" s="7">
        <f>SUMIF('1 Spec Ed Teacher'!$A$5:$A$2003,A336,'1 Spec Ed Teacher'!$T$5:$T$2003)</f>
        <v>0</v>
      </c>
      <c r="C336" s="9"/>
      <c r="D336" s="7">
        <f>SUMIF(' Operations Ln 6'!$A$2:$A$1999,SSIDs!A336,' Operations Ln 6'!$B$2:$B$1999)</f>
        <v>0</v>
      </c>
      <c r="E336" s="7">
        <f>SUMIF('3 Instructional Supplies '!$A$5:$A$1996,SSIDs!A336,'3 Instructional Supplies '!$F$5:$F$1996)</f>
        <v>0</v>
      </c>
      <c r="F336" s="7">
        <f>SUMIF('4 Instructional Equipment'!$A$5:$A$1995,A336,'4 Instructional Equipment'!$F$5:$F$1995)</f>
        <v>0</v>
      </c>
      <c r="G336" s="12">
        <f>SUMIF('Transportation Ln 10'!$A$5:$A$1995,A336,'Transportation Ln 10'!$J$5:$J$1995)</f>
        <v>0</v>
      </c>
      <c r="H336" s="12">
        <f>SUMIFS('Services Ln 10'!$Y$5:$Y$3992,'Services Ln 10'!$A$5:$A$3992,A336,'Services Ln 10'!$B$5:$B$3992,"Physical Therapy")</f>
        <v>0</v>
      </c>
      <c r="I336" s="12">
        <f>SUMIFS('Services Ln 10'!$Y$5:$Y$3992,'Services Ln 10'!$A$5:$A$3992,A336,'Services Ln 10'!$B$5:$B$3992,"Occupational Therapy")</f>
        <v>0</v>
      </c>
      <c r="J336" s="12">
        <f>SUMIFS('Services Ln 10'!$Y$5:$Y$3992,'Services Ln 10'!$A$5:$A$3992,A336,'Services Ln 10'!$B$5:$B$3992,"Speech Services")</f>
        <v>0</v>
      </c>
      <c r="K336" s="103">
        <f>SUMIFS('Services Ln 10'!$Y$5:$Y$3992,'Services Ln 10'!$A$5:$A$3992,A336,'Services Ln 10'!$B$5:$B$3992,"Nurse Services")+SUMIFS('Services Ln 10'!$Y$5:$Y$3992,'Services Ln 10'!$A$5:$A$3992,A336,'Services Ln 10'!$B$5:$B$3992,"Audiology")+SUMIFS('Services Ln 10'!$Y$5:$Y$3992,'Services Ln 10'!$A$5:$A$3992,A336,'Services Ln 10'!$B$5:$B$3992,"Interpreter")+SUMIFS('Services Ln 10'!$Y$5:$Y$3992,'Services Ln 10'!$A$5:$A$3992,A336,'Services Ln 10'!$B$5:$B$3992,"Adaptive P.E.")+SUMIFS('Services Ln 10'!$Y$5:$Y$3992,'Services Ln 10'!$A$5:$A$3992,A336,'Services Ln 10'!$B$5:$B$3992,"Orientation and Mobility")+SUMIFS('Services Ln 10'!$Y$5:$Y$3992,'Services Ln 10'!$A$5:$A$3992,A336,'Services Ln 10'!$B$5:$B$3992,"Psychologist")+ SUMIF('Aides Ln 10'!$A$5:$A$1996,A336,'Aides Ln 10'!$V$5:$V$1996)</f>
        <v>0</v>
      </c>
      <c r="L336" s="12">
        <f>SUMIF('Contract Ed line 9'!$A$5:$A$1994,A336,'Contract Ed line 9'!$J$5:$J$1994)</f>
        <v>0</v>
      </c>
      <c r="M336" s="7">
        <f t="shared" si="5"/>
        <v>0</v>
      </c>
    </row>
    <row r="337" spans="2:13" x14ac:dyDescent="0.25">
      <c r="B337" s="7">
        <f>SUMIF('1 Spec Ed Teacher'!$A$5:$A$2003,A337,'1 Spec Ed Teacher'!$T$5:$T$2003)</f>
        <v>0</v>
      </c>
      <c r="C337" s="9"/>
      <c r="D337" s="7">
        <f>SUMIF(' Operations Ln 6'!$A$2:$A$1999,SSIDs!A337,' Operations Ln 6'!$B$2:$B$1999)</f>
        <v>0</v>
      </c>
      <c r="E337" s="7">
        <f>SUMIF('3 Instructional Supplies '!$A$5:$A$1996,SSIDs!A337,'3 Instructional Supplies '!$F$5:$F$1996)</f>
        <v>0</v>
      </c>
      <c r="F337" s="7">
        <f>SUMIF('4 Instructional Equipment'!$A$5:$A$1995,A337,'4 Instructional Equipment'!$F$5:$F$1995)</f>
        <v>0</v>
      </c>
      <c r="G337" s="12">
        <f>SUMIF('Transportation Ln 10'!$A$5:$A$1995,A337,'Transportation Ln 10'!$J$5:$J$1995)</f>
        <v>0</v>
      </c>
      <c r="H337" s="12">
        <f>SUMIFS('Services Ln 10'!$Y$5:$Y$3992,'Services Ln 10'!$A$5:$A$3992,A337,'Services Ln 10'!$B$5:$B$3992,"Physical Therapy")</f>
        <v>0</v>
      </c>
      <c r="I337" s="12">
        <f>SUMIFS('Services Ln 10'!$Y$5:$Y$3992,'Services Ln 10'!$A$5:$A$3992,A337,'Services Ln 10'!$B$5:$B$3992,"Occupational Therapy")</f>
        <v>0</v>
      </c>
      <c r="J337" s="12">
        <f>SUMIFS('Services Ln 10'!$Y$5:$Y$3992,'Services Ln 10'!$A$5:$A$3992,A337,'Services Ln 10'!$B$5:$B$3992,"Speech Services")</f>
        <v>0</v>
      </c>
      <c r="K337" s="103">
        <f>SUMIFS('Services Ln 10'!$Y$5:$Y$3992,'Services Ln 10'!$A$5:$A$3992,A337,'Services Ln 10'!$B$5:$B$3992,"Nurse Services")+SUMIFS('Services Ln 10'!$Y$5:$Y$3992,'Services Ln 10'!$A$5:$A$3992,A337,'Services Ln 10'!$B$5:$B$3992,"Audiology")+SUMIFS('Services Ln 10'!$Y$5:$Y$3992,'Services Ln 10'!$A$5:$A$3992,A337,'Services Ln 10'!$B$5:$B$3992,"Interpreter")+SUMIFS('Services Ln 10'!$Y$5:$Y$3992,'Services Ln 10'!$A$5:$A$3992,A337,'Services Ln 10'!$B$5:$B$3992,"Adaptive P.E.")+SUMIFS('Services Ln 10'!$Y$5:$Y$3992,'Services Ln 10'!$A$5:$A$3992,A337,'Services Ln 10'!$B$5:$B$3992,"Orientation and Mobility")+SUMIFS('Services Ln 10'!$Y$5:$Y$3992,'Services Ln 10'!$A$5:$A$3992,A337,'Services Ln 10'!$B$5:$B$3992,"Psychologist")+ SUMIF('Aides Ln 10'!$A$5:$A$1996,A337,'Aides Ln 10'!$V$5:$V$1996)</f>
        <v>0</v>
      </c>
      <c r="L337" s="12">
        <f>SUMIF('Contract Ed line 9'!$A$5:$A$1994,A337,'Contract Ed line 9'!$J$5:$J$1994)</f>
        <v>0</v>
      </c>
      <c r="M337" s="7">
        <f t="shared" si="5"/>
        <v>0</v>
      </c>
    </row>
    <row r="338" spans="2:13" x14ac:dyDescent="0.25">
      <c r="B338" s="7">
        <f>SUMIF('1 Spec Ed Teacher'!$A$5:$A$2003,A338,'1 Spec Ed Teacher'!$T$5:$T$2003)</f>
        <v>0</v>
      </c>
      <c r="C338" s="9"/>
      <c r="D338" s="7">
        <f>SUMIF(' Operations Ln 6'!$A$2:$A$1999,SSIDs!A338,' Operations Ln 6'!$B$2:$B$1999)</f>
        <v>0</v>
      </c>
      <c r="E338" s="7">
        <f>SUMIF('3 Instructional Supplies '!$A$5:$A$1996,SSIDs!A338,'3 Instructional Supplies '!$F$5:$F$1996)</f>
        <v>0</v>
      </c>
      <c r="F338" s="7">
        <f>SUMIF('4 Instructional Equipment'!$A$5:$A$1995,A338,'4 Instructional Equipment'!$F$5:$F$1995)</f>
        <v>0</v>
      </c>
      <c r="G338" s="12">
        <f>SUMIF('Transportation Ln 10'!$A$5:$A$1995,A338,'Transportation Ln 10'!$J$5:$J$1995)</f>
        <v>0</v>
      </c>
      <c r="H338" s="12">
        <f>SUMIFS('Services Ln 10'!$Y$5:$Y$3992,'Services Ln 10'!$A$5:$A$3992,A338,'Services Ln 10'!$B$5:$B$3992,"Physical Therapy")</f>
        <v>0</v>
      </c>
      <c r="I338" s="12">
        <f>SUMIFS('Services Ln 10'!$Y$5:$Y$3992,'Services Ln 10'!$A$5:$A$3992,A338,'Services Ln 10'!$B$5:$B$3992,"Occupational Therapy")</f>
        <v>0</v>
      </c>
      <c r="J338" s="12">
        <f>SUMIFS('Services Ln 10'!$Y$5:$Y$3992,'Services Ln 10'!$A$5:$A$3992,A338,'Services Ln 10'!$B$5:$B$3992,"Speech Services")</f>
        <v>0</v>
      </c>
      <c r="K338" s="103">
        <f>SUMIFS('Services Ln 10'!$Y$5:$Y$3992,'Services Ln 10'!$A$5:$A$3992,A338,'Services Ln 10'!$B$5:$B$3992,"Nurse Services")+SUMIFS('Services Ln 10'!$Y$5:$Y$3992,'Services Ln 10'!$A$5:$A$3992,A338,'Services Ln 10'!$B$5:$B$3992,"Audiology")+SUMIFS('Services Ln 10'!$Y$5:$Y$3992,'Services Ln 10'!$A$5:$A$3992,A338,'Services Ln 10'!$B$5:$B$3992,"Interpreter")+SUMIFS('Services Ln 10'!$Y$5:$Y$3992,'Services Ln 10'!$A$5:$A$3992,A338,'Services Ln 10'!$B$5:$B$3992,"Adaptive P.E.")+SUMIFS('Services Ln 10'!$Y$5:$Y$3992,'Services Ln 10'!$A$5:$A$3992,A338,'Services Ln 10'!$B$5:$B$3992,"Orientation and Mobility")+SUMIFS('Services Ln 10'!$Y$5:$Y$3992,'Services Ln 10'!$A$5:$A$3992,A338,'Services Ln 10'!$B$5:$B$3992,"Psychologist")+ SUMIF('Aides Ln 10'!$A$5:$A$1996,A338,'Aides Ln 10'!$V$5:$V$1996)</f>
        <v>0</v>
      </c>
      <c r="L338" s="12">
        <f>SUMIF('Contract Ed line 9'!$A$5:$A$1994,A338,'Contract Ed line 9'!$J$5:$J$1994)</f>
        <v>0</v>
      </c>
      <c r="M338" s="7">
        <f t="shared" si="5"/>
        <v>0</v>
      </c>
    </row>
    <row r="339" spans="2:13" x14ac:dyDescent="0.25">
      <c r="B339" s="7">
        <f>SUMIF('1 Spec Ed Teacher'!$A$5:$A$2003,A339,'1 Spec Ed Teacher'!$T$5:$T$2003)</f>
        <v>0</v>
      </c>
      <c r="C339" s="9"/>
      <c r="D339" s="7">
        <f>SUMIF(' Operations Ln 6'!$A$2:$A$1999,SSIDs!A339,' Operations Ln 6'!$B$2:$B$1999)</f>
        <v>0</v>
      </c>
      <c r="E339" s="7">
        <f>SUMIF('3 Instructional Supplies '!$A$5:$A$1996,SSIDs!A339,'3 Instructional Supplies '!$F$5:$F$1996)</f>
        <v>0</v>
      </c>
      <c r="F339" s="7">
        <f>SUMIF('4 Instructional Equipment'!$A$5:$A$1995,A339,'4 Instructional Equipment'!$F$5:$F$1995)</f>
        <v>0</v>
      </c>
      <c r="G339" s="12">
        <f>SUMIF('Transportation Ln 10'!$A$5:$A$1995,A339,'Transportation Ln 10'!$J$5:$J$1995)</f>
        <v>0</v>
      </c>
      <c r="H339" s="12">
        <f>SUMIFS('Services Ln 10'!$Y$5:$Y$3992,'Services Ln 10'!$A$5:$A$3992,A339,'Services Ln 10'!$B$5:$B$3992,"Physical Therapy")</f>
        <v>0</v>
      </c>
      <c r="I339" s="12">
        <f>SUMIFS('Services Ln 10'!$Y$5:$Y$3992,'Services Ln 10'!$A$5:$A$3992,A339,'Services Ln 10'!$B$5:$B$3992,"Occupational Therapy")</f>
        <v>0</v>
      </c>
      <c r="J339" s="12">
        <f>SUMIFS('Services Ln 10'!$Y$5:$Y$3992,'Services Ln 10'!$A$5:$A$3992,A339,'Services Ln 10'!$B$5:$B$3992,"Speech Services")</f>
        <v>0</v>
      </c>
      <c r="K339" s="103">
        <f>SUMIFS('Services Ln 10'!$Y$5:$Y$3992,'Services Ln 10'!$A$5:$A$3992,A339,'Services Ln 10'!$B$5:$B$3992,"Nurse Services")+SUMIFS('Services Ln 10'!$Y$5:$Y$3992,'Services Ln 10'!$A$5:$A$3992,A339,'Services Ln 10'!$B$5:$B$3992,"Audiology")+SUMIFS('Services Ln 10'!$Y$5:$Y$3992,'Services Ln 10'!$A$5:$A$3992,A339,'Services Ln 10'!$B$5:$B$3992,"Interpreter")+SUMIFS('Services Ln 10'!$Y$5:$Y$3992,'Services Ln 10'!$A$5:$A$3992,A339,'Services Ln 10'!$B$5:$B$3992,"Adaptive P.E.")+SUMIFS('Services Ln 10'!$Y$5:$Y$3992,'Services Ln 10'!$A$5:$A$3992,A339,'Services Ln 10'!$B$5:$B$3992,"Orientation and Mobility")+SUMIFS('Services Ln 10'!$Y$5:$Y$3992,'Services Ln 10'!$A$5:$A$3992,A339,'Services Ln 10'!$B$5:$B$3992,"Psychologist")+ SUMIF('Aides Ln 10'!$A$5:$A$1996,A339,'Aides Ln 10'!$V$5:$V$1996)</f>
        <v>0</v>
      </c>
      <c r="L339" s="12">
        <f>SUMIF('Contract Ed line 9'!$A$5:$A$1994,A339,'Contract Ed line 9'!$J$5:$J$1994)</f>
        <v>0</v>
      </c>
      <c r="M339" s="7">
        <f t="shared" si="5"/>
        <v>0</v>
      </c>
    </row>
    <row r="340" spans="2:13" x14ac:dyDescent="0.25">
      <c r="B340" s="7">
        <f>SUMIF('1 Spec Ed Teacher'!$A$5:$A$2003,A340,'1 Spec Ed Teacher'!$T$5:$T$2003)</f>
        <v>0</v>
      </c>
      <c r="C340" s="9"/>
      <c r="D340" s="7">
        <f>SUMIF(' Operations Ln 6'!$A$2:$A$1999,SSIDs!A340,' Operations Ln 6'!$B$2:$B$1999)</f>
        <v>0</v>
      </c>
      <c r="E340" s="7">
        <f>SUMIF('3 Instructional Supplies '!$A$5:$A$1996,SSIDs!A340,'3 Instructional Supplies '!$F$5:$F$1996)</f>
        <v>0</v>
      </c>
      <c r="F340" s="7">
        <f>SUMIF('4 Instructional Equipment'!$A$5:$A$1995,A340,'4 Instructional Equipment'!$F$5:$F$1995)</f>
        <v>0</v>
      </c>
      <c r="G340" s="12">
        <f>SUMIF('Transportation Ln 10'!$A$5:$A$1995,A340,'Transportation Ln 10'!$J$5:$J$1995)</f>
        <v>0</v>
      </c>
      <c r="H340" s="12">
        <f>SUMIFS('Services Ln 10'!$Y$5:$Y$3992,'Services Ln 10'!$A$5:$A$3992,A340,'Services Ln 10'!$B$5:$B$3992,"Physical Therapy")</f>
        <v>0</v>
      </c>
      <c r="I340" s="12">
        <f>SUMIFS('Services Ln 10'!$Y$5:$Y$3992,'Services Ln 10'!$A$5:$A$3992,A340,'Services Ln 10'!$B$5:$B$3992,"Occupational Therapy")</f>
        <v>0</v>
      </c>
      <c r="J340" s="12">
        <f>SUMIFS('Services Ln 10'!$Y$5:$Y$3992,'Services Ln 10'!$A$5:$A$3992,A340,'Services Ln 10'!$B$5:$B$3992,"Speech Services")</f>
        <v>0</v>
      </c>
      <c r="K340" s="103">
        <f>SUMIFS('Services Ln 10'!$Y$5:$Y$3992,'Services Ln 10'!$A$5:$A$3992,A340,'Services Ln 10'!$B$5:$B$3992,"Nurse Services")+SUMIFS('Services Ln 10'!$Y$5:$Y$3992,'Services Ln 10'!$A$5:$A$3992,A340,'Services Ln 10'!$B$5:$B$3992,"Audiology")+SUMIFS('Services Ln 10'!$Y$5:$Y$3992,'Services Ln 10'!$A$5:$A$3992,A340,'Services Ln 10'!$B$5:$B$3992,"Interpreter")+SUMIFS('Services Ln 10'!$Y$5:$Y$3992,'Services Ln 10'!$A$5:$A$3992,A340,'Services Ln 10'!$B$5:$B$3992,"Adaptive P.E.")+SUMIFS('Services Ln 10'!$Y$5:$Y$3992,'Services Ln 10'!$A$5:$A$3992,A340,'Services Ln 10'!$B$5:$B$3992,"Orientation and Mobility")+SUMIFS('Services Ln 10'!$Y$5:$Y$3992,'Services Ln 10'!$A$5:$A$3992,A340,'Services Ln 10'!$B$5:$B$3992,"Psychologist")+ SUMIF('Aides Ln 10'!$A$5:$A$1996,A340,'Aides Ln 10'!$V$5:$V$1996)</f>
        <v>0</v>
      </c>
      <c r="L340" s="12">
        <f>SUMIF('Contract Ed line 9'!$A$5:$A$1994,A340,'Contract Ed line 9'!$J$5:$J$1994)</f>
        <v>0</v>
      </c>
      <c r="M340" s="7">
        <f t="shared" si="5"/>
        <v>0</v>
      </c>
    </row>
    <row r="341" spans="2:13" x14ac:dyDescent="0.25">
      <c r="B341" s="7">
        <f>SUMIF('1 Spec Ed Teacher'!$A$5:$A$2003,A341,'1 Spec Ed Teacher'!$T$5:$T$2003)</f>
        <v>0</v>
      </c>
      <c r="C341" s="9"/>
      <c r="D341" s="7">
        <f>SUMIF(' Operations Ln 6'!$A$2:$A$1999,SSIDs!A341,' Operations Ln 6'!$B$2:$B$1999)</f>
        <v>0</v>
      </c>
      <c r="E341" s="7">
        <f>SUMIF('3 Instructional Supplies '!$A$5:$A$1996,SSIDs!A341,'3 Instructional Supplies '!$F$5:$F$1996)</f>
        <v>0</v>
      </c>
      <c r="F341" s="7">
        <f>SUMIF('4 Instructional Equipment'!$A$5:$A$1995,A341,'4 Instructional Equipment'!$F$5:$F$1995)</f>
        <v>0</v>
      </c>
      <c r="G341" s="12">
        <f>SUMIF('Transportation Ln 10'!$A$5:$A$1995,A341,'Transportation Ln 10'!$J$5:$J$1995)</f>
        <v>0</v>
      </c>
      <c r="H341" s="12">
        <f>SUMIFS('Services Ln 10'!$Y$5:$Y$3992,'Services Ln 10'!$A$5:$A$3992,A341,'Services Ln 10'!$B$5:$B$3992,"Physical Therapy")</f>
        <v>0</v>
      </c>
      <c r="I341" s="12">
        <f>SUMIFS('Services Ln 10'!$Y$5:$Y$3992,'Services Ln 10'!$A$5:$A$3992,A341,'Services Ln 10'!$B$5:$B$3992,"Occupational Therapy")</f>
        <v>0</v>
      </c>
      <c r="J341" s="12">
        <f>SUMIFS('Services Ln 10'!$Y$5:$Y$3992,'Services Ln 10'!$A$5:$A$3992,A341,'Services Ln 10'!$B$5:$B$3992,"Speech Services")</f>
        <v>0</v>
      </c>
      <c r="K341" s="103">
        <f>SUMIFS('Services Ln 10'!$Y$5:$Y$3992,'Services Ln 10'!$A$5:$A$3992,A341,'Services Ln 10'!$B$5:$B$3992,"Nurse Services")+SUMIFS('Services Ln 10'!$Y$5:$Y$3992,'Services Ln 10'!$A$5:$A$3992,A341,'Services Ln 10'!$B$5:$B$3992,"Audiology")+SUMIFS('Services Ln 10'!$Y$5:$Y$3992,'Services Ln 10'!$A$5:$A$3992,A341,'Services Ln 10'!$B$5:$B$3992,"Interpreter")+SUMIFS('Services Ln 10'!$Y$5:$Y$3992,'Services Ln 10'!$A$5:$A$3992,A341,'Services Ln 10'!$B$5:$B$3992,"Adaptive P.E.")+SUMIFS('Services Ln 10'!$Y$5:$Y$3992,'Services Ln 10'!$A$5:$A$3992,A341,'Services Ln 10'!$B$5:$B$3992,"Orientation and Mobility")+SUMIFS('Services Ln 10'!$Y$5:$Y$3992,'Services Ln 10'!$A$5:$A$3992,A341,'Services Ln 10'!$B$5:$B$3992,"Psychologist")+ SUMIF('Aides Ln 10'!$A$5:$A$1996,A341,'Aides Ln 10'!$V$5:$V$1996)</f>
        <v>0</v>
      </c>
      <c r="L341" s="12">
        <f>SUMIF('Contract Ed line 9'!$A$5:$A$1994,A341,'Contract Ed line 9'!$J$5:$J$1994)</f>
        <v>0</v>
      </c>
      <c r="M341" s="7">
        <f t="shared" si="5"/>
        <v>0</v>
      </c>
    </row>
    <row r="342" spans="2:13" x14ac:dyDescent="0.25">
      <c r="B342" s="7">
        <f>SUMIF('1 Spec Ed Teacher'!$A$5:$A$2003,A342,'1 Spec Ed Teacher'!$T$5:$T$2003)</f>
        <v>0</v>
      </c>
      <c r="C342" s="9"/>
      <c r="D342" s="7">
        <f>SUMIF(' Operations Ln 6'!$A$2:$A$1999,SSIDs!A342,' Operations Ln 6'!$B$2:$B$1999)</f>
        <v>0</v>
      </c>
      <c r="E342" s="7">
        <f>SUMIF('3 Instructional Supplies '!$A$5:$A$1996,SSIDs!A342,'3 Instructional Supplies '!$F$5:$F$1996)</f>
        <v>0</v>
      </c>
      <c r="F342" s="7">
        <f>SUMIF('4 Instructional Equipment'!$A$5:$A$1995,A342,'4 Instructional Equipment'!$F$5:$F$1995)</f>
        <v>0</v>
      </c>
      <c r="G342" s="12">
        <f>SUMIF('Transportation Ln 10'!$A$5:$A$1995,A342,'Transportation Ln 10'!$J$5:$J$1995)</f>
        <v>0</v>
      </c>
      <c r="H342" s="12">
        <f>SUMIFS('Services Ln 10'!$Y$5:$Y$3992,'Services Ln 10'!$A$5:$A$3992,A342,'Services Ln 10'!$B$5:$B$3992,"Physical Therapy")</f>
        <v>0</v>
      </c>
      <c r="I342" s="12">
        <f>SUMIFS('Services Ln 10'!$Y$5:$Y$3992,'Services Ln 10'!$A$5:$A$3992,A342,'Services Ln 10'!$B$5:$B$3992,"Occupational Therapy")</f>
        <v>0</v>
      </c>
      <c r="J342" s="12">
        <f>SUMIFS('Services Ln 10'!$Y$5:$Y$3992,'Services Ln 10'!$A$5:$A$3992,A342,'Services Ln 10'!$B$5:$B$3992,"Speech Services")</f>
        <v>0</v>
      </c>
      <c r="K342" s="103">
        <f>SUMIFS('Services Ln 10'!$Y$5:$Y$3992,'Services Ln 10'!$A$5:$A$3992,A342,'Services Ln 10'!$B$5:$B$3992,"Nurse Services")+SUMIFS('Services Ln 10'!$Y$5:$Y$3992,'Services Ln 10'!$A$5:$A$3992,A342,'Services Ln 10'!$B$5:$B$3992,"Audiology")+SUMIFS('Services Ln 10'!$Y$5:$Y$3992,'Services Ln 10'!$A$5:$A$3992,A342,'Services Ln 10'!$B$5:$B$3992,"Interpreter")+SUMIFS('Services Ln 10'!$Y$5:$Y$3992,'Services Ln 10'!$A$5:$A$3992,A342,'Services Ln 10'!$B$5:$B$3992,"Adaptive P.E.")+SUMIFS('Services Ln 10'!$Y$5:$Y$3992,'Services Ln 10'!$A$5:$A$3992,A342,'Services Ln 10'!$B$5:$B$3992,"Orientation and Mobility")+SUMIFS('Services Ln 10'!$Y$5:$Y$3992,'Services Ln 10'!$A$5:$A$3992,A342,'Services Ln 10'!$B$5:$B$3992,"Psychologist")+ SUMIF('Aides Ln 10'!$A$5:$A$1996,A342,'Aides Ln 10'!$V$5:$V$1996)</f>
        <v>0</v>
      </c>
      <c r="L342" s="12">
        <f>SUMIF('Contract Ed line 9'!$A$5:$A$1994,A342,'Contract Ed line 9'!$J$5:$J$1994)</f>
        <v>0</v>
      </c>
      <c r="M342" s="7">
        <f t="shared" si="5"/>
        <v>0</v>
      </c>
    </row>
    <row r="343" spans="2:13" x14ac:dyDescent="0.25">
      <c r="B343" s="7">
        <f>SUMIF('1 Spec Ed Teacher'!$A$5:$A$2003,A343,'1 Spec Ed Teacher'!$T$5:$T$2003)</f>
        <v>0</v>
      </c>
      <c r="C343" s="9"/>
      <c r="D343" s="7">
        <f>SUMIF(' Operations Ln 6'!$A$2:$A$1999,SSIDs!A343,' Operations Ln 6'!$B$2:$B$1999)</f>
        <v>0</v>
      </c>
      <c r="E343" s="7">
        <f>SUMIF('3 Instructional Supplies '!$A$5:$A$1996,SSIDs!A343,'3 Instructional Supplies '!$F$5:$F$1996)</f>
        <v>0</v>
      </c>
      <c r="F343" s="7">
        <f>SUMIF('4 Instructional Equipment'!$A$5:$A$1995,A343,'4 Instructional Equipment'!$F$5:$F$1995)</f>
        <v>0</v>
      </c>
      <c r="G343" s="12">
        <f>SUMIF('Transportation Ln 10'!$A$5:$A$1995,A343,'Transportation Ln 10'!$J$5:$J$1995)</f>
        <v>0</v>
      </c>
      <c r="H343" s="12">
        <f>SUMIFS('Services Ln 10'!$Y$5:$Y$3992,'Services Ln 10'!$A$5:$A$3992,A343,'Services Ln 10'!$B$5:$B$3992,"Physical Therapy")</f>
        <v>0</v>
      </c>
      <c r="I343" s="12">
        <f>SUMIFS('Services Ln 10'!$Y$5:$Y$3992,'Services Ln 10'!$A$5:$A$3992,A343,'Services Ln 10'!$B$5:$B$3992,"Occupational Therapy")</f>
        <v>0</v>
      </c>
      <c r="J343" s="12">
        <f>SUMIFS('Services Ln 10'!$Y$5:$Y$3992,'Services Ln 10'!$A$5:$A$3992,A343,'Services Ln 10'!$B$5:$B$3992,"Speech Services")</f>
        <v>0</v>
      </c>
      <c r="K343" s="103">
        <f>SUMIFS('Services Ln 10'!$Y$5:$Y$3992,'Services Ln 10'!$A$5:$A$3992,A343,'Services Ln 10'!$B$5:$B$3992,"Nurse Services")+SUMIFS('Services Ln 10'!$Y$5:$Y$3992,'Services Ln 10'!$A$5:$A$3992,A343,'Services Ln 10'!$B$5:$B$3992,"Audiology")+SUMIFS('Services Ln 10'!$Y$5:$Y$3992,'Services Ln 10'!$A$5:$A$3992,A343,'Services Ln 10'!$B$5:$B$3992,"Interpreter")+SUMIFS('Services Ln 10'!$Y$5:$Y$3992,'Services Ln 10'!$A$5:$A$3992,A343,'Services Ln 10'!$B$5:$B$3992,"Adaptive P.E.")+SUMIFS('Services Ln 10'!$Y$5:$Y$3992,'Services Ln 10'!$A$5:$A$3992,A343,'Services Ln 10'!$B$5:$B$3992,"Orientation and Mobility")+SUMIFS('Services Ln 10'!$Y$5:$Y$3992,'Services Ln 10'!$A$5:$A$3992,A343,'Services Ln 10'!$B$5:$B$3992,"Psychologist")+ SUMIF('Aides Ln 10'!$A$5:$A$1996,A343,'Aides Ln 10'!$V$5:$V$1996)</f>
        <v>0</v>
      </c>
      <c r="L343" s="12">
        <f>SUMIF('Contract Ed line 9'!$A$5:$A$1994,A343,'Contract Ed line 9'!$J$5:$J$1994)</f>
        <v>0</v>
      </c>
      <c r="M343" s="7">
        <f t="shared" si="5"/>
        <v>0</v>
      </c>
    </row>
    <row r="344" spans="2:13" x14ac:dyDescent="0.25">
      <c r="B344" s="7">
        <f>SUMIF('1 Spec Ed Teacher'!$A$5:$A$2003,A344,'1 Spec Ed Teacher'!$T$5:$T$2003)</f>
        <v>0</v>
      </c>
      <c r="C344" s="9"/>
      <c r="D344" s="7">
        <f>SUMIF(' Operations Ln 6'!$A$2:$A$1999,SSIDs!A344,' Operations Ln 6'!$B$2:$B$1999)</f>
        <v>0</v>
      </c>
      <c r="E344" s="7">
        <f>SUMIF('3 Instructional Supplies '!$A$5:$A$1996,SSIDs!A344,'3 Instructional Supplies '!$F$5:$F$1996)</f>
        <v>0</v>
      </c>
      <c r="F344" s="7">
        <f>SUMIF('4 Instructional Equipment'!$A$5:$A$1995,A344,'4 Instructional Equipment'!$F$5:$F$1995)</f>
        <v>0</v>
      </c>
      <c r="G344" s="12">
        <f>SUMIF('Transportation Ln 10'!$A$5:$A$1995,A344,'Transportation Ln 10'!$J$5:$J$1995)</f>
        <v>0</v>
      </c>
      <c r="H344" s="12">
        <f>SUMIFS('Services Ln 10'!$Y$5:$Y$3992,'Services Ln 10'!$A$5:$A$3992,A344,'Services Ln 10'!$B$5:$B$3992,"Physical Therapy")</f>
        <v>0</v>
      </c>
      <c r="I344" s="12">
        <f>SUMIFS('Services Ln 10'!$Y$5:$Y$3992,'Services Ln 10'!$A$5:$A$3992,A344,'Services Ln 10'!$B$5:$B$3992,"Occupational Therapy")</f>
        <v>0</v>
      </c>
      <c r="J344" s="12">
        <f>SUMIFS('Services Ln 10'!$Y$5:$Y$3992,'Services Ln 10'!$A$5:$A$3992,A344,'Services Ln 10'!$B$5:$B$3992,"Speech Services")</f>
        <v>0</v>
      </c>
      <c r="K344" s="103">
        <f>SUMIFS('Services Ln 10'!$Y$5:$Y$3992,'Services Ln 10'!$A$5:$A$3992,A344,'Services Ln 10'!$B$5:$B$3992,"Nurse Services")+SUMIFS('Services Ln 10'!$Y$5:$Y$3992,'Services Ln 10'!$A$5:$A$3992,A344,'Services Ln 10'!$B$5:$B$3992,"Audiology")+SUMIFS('Services Ln 10'!$Y$5:$Y$3992,'Services Ln 10'!$A$5:$A$3992,A344,'Services Ln 10'!$B$5:$B$3992,"Interpreter")+SUMIFS('Services Ln 10'!$Y$5:$Y$3992,'Services Ln 10'!$A$5:$A$3992,A344,'Services Ln 10'!$B$5:$B$3992,"Adaptive P.E.")+SUMIFS('Services Ln 10'!$Y$5:$Y$3992,'Services Ln 10'!$A$5:$A$3992,A344,'Services Ln 10'!$B$5:$B$3992,"Orientation and Mobility")+SUMIFS('Services Ln 10'!$Y$5:$Y$3992,'Services Ln 10'!$A$5:$A$3992,A344,'Services Ln 10'!$B$5:$B$3992,"Psychologist")+ SUMIF('Aides Ln 10'!$A$5:$A$1996,A344,'Aides Ln 10'!$V$5:$V$1996)</f>
        <v>0</v>
      </c>
      <c r="L344" s="12">
        <f>SUMIF('Contract Ed line 9'!$A$5:$A$1994,A344,'Contract Ed line 9'!$J$5:$J$1994)</f>
        <v>0</v>
      </c>
      <c r="M344" s="7">
        <f t="shared" si="5"/>
        <v>0</v>
      </c>
    </row>
    <row r="345" spans="2:13" x14ac:dyDescent="0.25">
      <c r="B345" s="7">
        <f>SUMIF('1 Spec Ed Teacher'!$A$5:$A$2003,A345,'1 Spec Ed Teacher'!$T$5:$T$2003)</f>
        <v>0</v>
      </c>
      <c r="C345" s="9"/>
      <c r="D345" s="7">
        <f>SUMIF(' Operations Ln 6'!$A$2:$A$1999,SSIDs!A345,' Operations Ln 6'!$B$2:$B$1999)</f>
        <v>0</v>
      </c>
      <c r="E345" s="7">
        <f>SUMIF('3 Instructional Supplies '!$A$5:$A$1996,SSIDs!A345,'3 Instructional Supplies '!$F$5:$F$1996)</f>
        <v>0</v>
      </c>
      <c r="F345" s="7">
        <f>SUMIF('4 Instructional Equipment'!$A$5:$A$1995,A345,'4 Instructional Equipment'!$F$5:$F$1995)</f>
        <v>0</v>
      </c>
      <c r="G345" s="12">
        <f>SUMIF('Transportation Ln 10'!$A$5:$A$1995,A345,'Transportation Ln 10'!$J$5:$J$1995)</f>
        <v>0</v>
      </c>
      <c r="H345" s="12">
        <f>SUMIFS('Services Ln 10'!$Y$5:$Y$3992,'Services Ln 10'!$A$5:$A$3992,A345,'Services Ln 10'!$B$5:$B$3992,"Physical Therapy")</f>
        <v>0</v>
      </c>
      <c r="I345" s="12">
        <f>SUMIFS('Services Ln 10'!$Y$5:$Y$3992,'Services Ln 10'!$A$5:$A$3992,A345,'Services Ln 10'!$B$5:$B$3992,"Occupational Therapy")</f>
        <v>0</v>
      </c>
      <c r="J345" s="12">
        <f>SUMIFS('Services Ln 10'!$Y$5:$Y$3992,'Services Ln 10'!$A$5:$A$3992,A345,'Services Ln 10'!$B$5:$B$3992,"Speech Services")</f>
        <v>0</v>
      </c>
      <c r="K345" s="103">
        <f>SUMIFS('Services Ln 10'!$Y$5:$Y$3992,'Services Ln 10'!$A$5:$A$3992,A345,'Services Ln 10'!$B$5:$B$3992,"Nurse Services")+SUMIFS('Services Ln 10'!$Y$5:$Y$3992,'Services Ln 10'!$A$5:$A$3992,A345,'Services Ln 10'!$B$5:$B$3992,"Audiology")+SUMIFS('Services Ln 10'!$Y$5:$Y$3992,'Services Ln 10'!$A$5:$A$3992,A345,'Services Ln 10'!$B$5:$B$3992,"Interpreter")+SUMIFS('Services Ln 10'!$Y$5:$Y$3992,'Services Ln 10'!$A$5:$A$3992,A345,'Services Ln 10'!$B$5:$B$3992,"Adaptive P.E.")+SUMIFS('Services Ln 10'!$Y$5:$Y$3992,'Services Ln 10'!$A$5:$A$3992,A345,'Services Ln 10'!$B$5:$B$3992,"Orientation and Mobility")+SUMIFS('Services Ln 10'!$Y$5:$Y$3992,'Services Ln 10'!$A$5:$A$3992,A345,'Services Ln 10'!$B$5:$B$3992,"Psychologist")+ SUMIF('Aides Ln 10'!$A$5:$A$1996,A345,'Aides Ln 10'!$V$5:$V$1996)</f>
        <v>0</v>
      </c>
      <c r="L345" s="12">
        <f>SUMIF('Contract Ed line 9'!$A$5:$A$1994,A345,'Contract Ed line 9'!$J$5:$J$1994)</f>
        <v>0</v>
      </c>
      <c r="M345" s="7">
        <f t="shared" si="5"/>
        <v>0</v>
      </c>
    </row>
    <row r="346" spans="2:13" x14ac:dyDescent="0.25">
      <c r="B346" s="7">
        <f>SUMIF('1 Spec Ed Teacher'!$A$5:$A$2003,A346,'1 Spec Ed Teacher'!$T$5:$T$2003)</f>
        <v>0</v>
      </c>
      <c r="C346" s="9"/>
      <c r="D346" s="7">
        <f>SUMIF(' Operations Ln 6'!$A$2:$A$1999,SSIDs!A346,' Operations Ln 6'!$B$2:$B$1999)</f>
        <v>0</v>
      </c>
      <c r="E346" s="7">
        <f>SUMIF('3 Instructional Supplies '!$A$5:$A$1996,SSIDs!A346,'3 Instructional Supplies '!$F$5:$F$1996)</f>
        <v>0</v>
      </c>
      <c r="F346" s="7">
        <f>SUMIF('4 Instructional Equipment'!$A$5:$A$1995,A346,'4 Instructional Equipment'!$F$5:$F$1995)</f>
        <v>0</v>
      </c>
      <c r="G346" s="12">
        <f>SUMIF('Transportation Ln 10'!$A$5:$A$1995,A346,'Transportation Ln 10'!$J$5:$J$1995)</f>
        <v>0</v>
      </c>
      <c r="H346" s="12">
        <f>SUMIFS('Services Ln 10'!$Y$5:$Y$3992,'Services Ln 10'!$A$5:$A$3992,A346,'Services Ln 10'!$B$5:$B$3992,"Physical Therapy")</f>
        <v>0</v>
      </c>
      <c r="I346" s="12">
        <f>SUMIFS('Services Ln 10'!$Y$5:$Y$3992,'Services Ln 10'!$A$5:$A$3992,A346,'Services Ln 10'!$B$5:$B$3992,"Occupational Therapy")</f>
        <v>0</v>
      </c>
      <c r="J346" s="12">
        <f>SUMIFS('Services Ln 10'!$Y$5:$Y$3992,'Services Ln 10'!$A$5:$A$3992,A346,'Services Ln 10'!$B$5:$B$3992,"Speech Services")</f>
        <v>0</v>
      </c>
      <c r="K346" s="103">
        <f>SUMIFS('Services Ln 10'!$Y$5:$Y$3992,'Services Ln 10'!$A$5:$A$3992,A346,'Services Ln 10'!$B$5:$B$3992,"Nurse Services")+SUMIFS('Services Ln 10'!$Y$5:$Y$3992,'Services Ln 10'!$A$5:$A$3992,A346,'Services Ln 10'!$B$5:$B$3992,"Audiology")+SUMIFS('Services Ln 10'!$Y$5:$Y$3992,'Services Ln 10'!$A$5:$A$3992,A346,'Services Ln 10'!$B$5:$B$3992,"Interpreter")+SUMIFS('Services Ln 10'!$Y$5:$Y$3992,'Services Ln 10'!$A$5:$A$3992,A346,'Services Ln 10'!$B$5:$B$3992,"Adaptive P.E.")+SUMIFS('Services Ln 10'!$Y$5:$Y$3992,'Services Ln 10'!$A$5:$A$3992,A346,'Services Ln 10'!$B$5:$B$3992,"Orientation and Mobility")+SUMIFS('Services Ln 10'!$Y$5:$Y$3992,'Services Ln 10'!$A$5:$A$3992,A346,'Services Ln 10'!$B$5:$B$3992,"Psychologist")+ SUMIF('Aides Ln 10'!$A$5:$A$1996,A346,'Aides Ln 10'!$V$5:$V$1996)</f>
        <v>0</v>
      </c>
      <c r="L346" s="12">
        <f>SUMIF('Contract Ed line 9'!$A$5:$A$1994,A346,'Contract Ed line 9'!$J$5:$J$1994)</f>
        <v>0</v>
      </c>
      <c r="M346" s="7">
        <f t="shared" si="5"/>
        <v>0</v>
      </c>
    </row>
    <row r="347" spans="2:13" x14ac:dyDescent="0.25">
      <c r="B347" s="7">
        <f>SUMIF('1 Spec Ed Teacher'!$A$5:$A$2003,A347,'1 Spec Ed Teacher'!$T$5:$T$2003)</f>
        <v>0</v>
      </c>
      <c r="C347" s="9"/>
      <c r="D347" s="7">
        <f>SUMIF(' Operations Ln 6'!$A$2:$A$1999,SSIDs!A347,' Operations Ln 6'!$B$2:$B$1999)</f>
        <v>0</v>
      </c>
      <c r="E347" s="7">
        <f>SUMIF('3 Instructional Supplies '!$A$5:$A$1996,SSIDs!A347,'3 Instructional Supplies '!$F$5:$F$1996)</f>
        <v>0</v>
      </c>
      <c r="F347" s="7">
        <f>SUMIF('4 Instructional Equipment'!$A$5:$A$1995,A347,'4 Instructional Equipment'!$F$5:$F$1995)</f>
        <v>0</v>
      </c>
      <c r="G347" s="12">
        <f>SUMIF('Transportation Ln 10'!$A$5:$A$1995,A347,'Transportation Ln 10'!$J$5:$J$1995)</f>
        <v>0</v>
      </c>
      <c r="H347" s="12">
        <f>SUMIFS('Services Ln 10'!$Y$5:$Y$3992,'Services Ln 10'!$A$5:$A$3992,A347,'Services Ln 10'!$B$5:$B$3992,"Physical Therapy")</f>
        <v>0</v>
      </c>
      <c r="I347" s="12">
        <f>SUMIFS('Services Ln 10'!$Y$5:$Y$3992,'Services Ln 10'!$A$5:$A$3992,A347,'Services Ln 10'!$B$5:$B$3992,"Occupational Therapy")</f>
        <v>0</v>
      </c>
      <c r="J347" s="12">
        <f>SUMIFS('Services Ln 10'!$Y$5:$Y$3992,'Services Ln 10'!$A$5:$A$3992,A347,'Services Ln 10'!$B$5:$B$3992,"Speech Services")</f>
        <v>0</v>
      </c>
      <c r="K347" s="103">
        <f>SUMIFS('Services Ln 10'!$Y$5:$Y$3992,'Services Ln 10'!$A$5:$A$3992,A347,'Services Ln 10'!$B$5:$B$3992,"Nurse Services")+SUMIFS('Services Ln 10'!$Y$5:$Y$3992,'Services Ln 10'!$A$5:$A$3992,A347,'Services Ln 10'!$B$5:$B$3992,"Audiology")+SUMIFS('Services Ln 10'!$Y$5:$Y$3992,'Services Ln 10'!$A$5:$A$3992,A347,'Services Ln 10'!$B$5:$B$3992,"Interpreter")+SUMIFS('Services Ln 10'!$Y$5:$Y$3992,'Services Ln 10'!$A$5:$A$3992,A347,'Services Ln 10'!$B$5:$B$3992,"Adaptive P.E.")+SUMIFS('Services Ln 10'!$Y$5:$Y$3992,'Services Ln 10'!$A$5:$A$3992,A347,'Services Ln 10'!$B$5:$B$3992,"Orientation and Mobility")+SUMIFS('Services Ln 10'!$Y$5:$Y$3992,'Services Ln 10'!$A$5:$A$3992,A347,'Services Ln 10'!$B$5:$B$3992,"Psychologist")+ SUMIF('Aides Ln 10'!$A$5:$A$1996,A347,'Aides Ln 10'!$V$5:$V$1996)</f>
        <v>0</v>
      </c>
      <c r="L347" s="12">
        <f>SUMIF('Contract Ed line 9'!$A$5:$A$1994,A347,'Contract Ed line 9'!$J$5:$J$1994)</f>
        <v>0</v>
      </c>
      <c r="M347" s="7">
        <f t="shared" si="5"/>
        <v>0</v>
      </c>
    </row>
    <row r="348" spans="2:13" x14ac:dyDescent="0.25">
      <c r="B348" s="7">
        <f>SUMIF('1 Spec Ed Teacher'!$A$5:$A$2003,A348,'1 Spec Ed Teacher'!$T$5:$T$2003)</f>
        <v>0</v>
      </c>
      <c r="C348" s="9"/>
      <c r="D348" s="7">
        <f>SUMIF(' Operations Ln 6'!$A$2:$A$1999,SSIDs!A348,' Operations Ln 6'!$B$2:$B$1999)</f>
        <v>0</v>
      </c>
      <c r="E348" s="7">
        <f>SUMIF('3 Instructional Supplies '!$A$5:$A$1996,SSIDs!A348,'3 Instructional Supplies '!$F$5:$F$1996)</f>
        <v>0</v>
      </c>
      <c r="F348" s="7">
        <f>SUMIF('4 Instructional Equipment'!$A$5:$A$1995,A348,'4 Instructional Equipment'!$F$5:$F$1995)</f>
        <v>0</v>
      </c>
      <c r="G348" s="12">
        <f>SUMIF('Transportation Ln 10'!$A$5:$A$1995,A348,'Transportation Ln 10'!$J$5:$J$1995)</f>
        <v>0</v>
      </c>
      <c r="H348" s="12">
        <f>SUMIFS('Services Ln 10'!$Y$5:$Y$3992,'Services Ln 10'!$A$5:$A$3992,A348,'Services Ln 10'!$B$5:$B$3992,"Physical Therapy")</f>
        <v>0</v>
      </c>
      <c r="I348" s="12">
        <f>SUMIFS('Services Ln 10'!$Y$5:$Y$3992,'Services Ln 10'!$A$5:$A$3992,A348,'Services Ln 10'!$B$5:$B$3992,"Occupational Therapy")</f>
        <v>0</v>
      </c>
      <c r="J348" s="12">
        <f>SUMIFS('Services Ln 10'!$Y$5:$Y$3992,'Services Ln 10'!$A$5:$A$3992,A348,'Services Ln 10'!$B$5:$B$3992,"Speech Services")</f>
        <v>0</v>
      </c>
      <c r="K348" s="103">
        <f>SUMIFS('Services Ln 10'!$Y$5:$Y$3992,'Services Ln 10'!$A$5:$A$3992,A348,'Services Ln 10'!$B$5:$B$3992,"Nurse Services")+SUMIFS('Services Ln 10'!$Y$5:$Y$3992,'Services Ln 10'!$A$5:$A$3992,A348,'Services Ln 10'!$B$5:$B$3992,"Audiology")+SUMIFS('Services Ln 10'!$Y$5:$Y$3992,'Services Ln 10'!$A$5:$A$3992,A348,'Services Ln 10'!$B$5:$B$3992,"Interpreter")+SUMIFS('Services Ln 10'!$Y$5:$Y$3992,'Services Ln 10'!$A$5:$A$3992,A348,'Services Ln 10'!$B$5:$B$3992,"Adaptive P.E.")+SUMIFS('Services Ln 10'!$Y$5:$Y$3992,'Services Ln 10'!$A$5:$A$3992,A348,'Services Ln 10'!$B$5:$B$3992,"Orientation and Mobility")+SUMIFS('Services Ln 10'!$Y$5:$Y$3992,'Services Ln 10'!$A$5:$A$3992,A348,'Services Ln 10'!$B$5:$B$3992,"Psychologist")+ SUMIF('Aides Ln 10'!$A$5:$A$1996,A348,'Aides Ln 10'!$V$5:$V$1996)</f>
        <v>0</v>
      </c>
      <c r="L348" s="12">
        <f>SUMIF('Contract Ed line 9'!$A$5:$A$1994,A348,'Contract Ed line 9'!$J$5:$J$1994)</f>
        <v>0</v>
      </c>
      <c r="M348" s="7">
        <f t="shared" si="5"/>
        <v>0</v>
      </c>
    </row>
    <row r="349" spans="2:13" x14ac:dyDescent="0.25">
      <c r="B349" s="7">
        <f>SUMIF('1 Spec Ed Teacher'!$A$5:$A$2003,A349,'1 Spec Ed Teacher'!$T$5:$T$2003)</f>
        <v>0</v>
      </c>
      <c r="C349" s="9"/>
      <c r="D349" s="7">
        <f>SUMIF(' Operations Ln 6'!$A$2:$A$1999,SSIDs!A349,' Operations Ln 6'!$B$2:$B$1999)</f>
        <v>0</v>
      </c>
      <c r="E349" s="7">
        <f>SUMIF('3 Instructional Supplies '!$A$5:$A$1996,SSIDs!A349,'3 Instructional Supplies '!$F$5:$F$1996)</f>
        <v>0</v>
      </c>
      <c r="F349" s="7">
        <f>SUMIF('4 Instructional Equipment'!$A$5:$A$1995,A349,'4 Instructional Equipment'!$F$5:$F$1995)</f>
        <v>0</v>
      </c>
      <c r="G349" s="12">
        <f>SUMIF('Transportation Ln 10'!$A$5:$A$1995,A349,'Transportation Ln 10'!$J$5:$J$1995)</f>
        <v>0</v>
      </c>
      <c r="H349" s="12">
        <f>SUMIFS('Services Ln 10'!$Y$5:$Y$3992,'Services Ln 10'!$A$5:$A$3992,A349,'Services Ln 10'!$B$5:$B$3992,"Physical Therapy")</f>
        <v>0</v>
      </c>
      <c r="I349" s="12">
        <f>SUMIFS('Services Ln 10'!$Y$5:$Y$3992,'Services Ln 10'!$A$5:$A$3992,A349,'Services Ln 10'!$B$5:$B$3992,"Occupational Therapy")</f>
        <v>0</v>
      </c>
      <c r="J349" s="12">
        <f>SUMIFS('Services Ln 10'!$Y$5:$Y$3992,'Services Ln 10'!$A$5:$A$3992,A349,'Services Ln 10'!$B$5:$B$3992,"Speech Services")</f>
        <v>0</v>
      </c>
      <c r="K349" s="103">
        <f>SUMIFS('Services Ln 10'!$Y$5:$Y$3992,'Services Ln 10'!$A$5:$A$3992,A349,'Services Ln 10'!$B$5:$B$3992,"Nurse Services")+SUMIFS('Services Ln 10'!$Y$5:$Y$3992,'Services Ln 10'!$A$5:$A$3992,A349,'Services Ln 10'!$B$5:$B$3992,"Audiology")+SUMIFS('Services Ln 10'!$Y$5:$Y$3992,'Services Ln 10'!$A$5:$A$3992,A349,'Services Ln 10'!$B$5:$B$3992,"Interpreter")+SUMIFS('Services Ln 10'!$Y$5:$Y$3992,'Services Ln 10'!$A$5:$A$3992,A349,'Services Ln 10'!$B$5:$B$3992,"Adaptive P.E.")+SUMIFS('Services Ln 10'!$Y$5:$Y$3992,'Services Ln 10'!$A$5:$A$3992,A349,'Services Ln 10'!$B$5:$B$3992,"Orientation and Mobility")+SUMIFS('Services Ln 10'!$Y$5:$Y$3992,'Services Ln 10'!$A$5:$A$3992,A349,'Services Ln 10'!$B$5:$B$3992,"Psychologist")+ SUMIF('Aides Ln 10'!$A$5:$A$1996,A349,'Aides Ln 10'!$V$5:$V$1996)</f>
        <v>0</v>
      </c>
      <c r="L349" s="12">
        <f>SUMIF('Contract Ed line 9'!$A$5:$A$1994,A349,'Contract Ed line 9'!$J$5:$J$1994)</f>
        <v>0</v>
      </c>
      <c r="M349" s="7">
        <f t="shared" si="5"/>
        <v>0</v>
      </c>
    </row>
    <row r="350" spans="2:13" x14ac:dyDescent="0.25">
      <c r="B350" s="7">
        <f>SUMIF('1 Spec Ed Teacher'!$A$5:$A$2003,A350,'1 Spec Ed Teacher'!$T$5:$T$2003)</f>
        <v>0</v>
      </c>
      <c r="C350" s="9"/>
      <c r="D350" s="7">
        <f>SUMIF(' Operations Ln 6'!$A$2:$A$1999,SSIDs!A350,' Operations Ln 6'!$B$2:$B$1999)</f>
        <v>0</v>
      </c>
      <c r="E350" s="7">
        <f>SUMIF('3 Instructional Supplies '!$A$5:$A$1996,SSIDs!A350,'3 Instructional Supplies '!$F$5:$F$1996)</f>
        <v>0</v>
      </c>
      <c r="F350" s="7">
        <f>SUMIF('4 Instructional Equipment'!$A$5:$A$1995,A350,'4 Instructional Equipment'!$F$5:$F$1995)</f>
        <v>0</v>
      </c>
      <c r="G350" s="12">
        <f>SUMIF('Transportation Ln 10'!$A$5:$A$1995,A350,'Transportation Ln 10'!$J$5:$J$1995)</f>
        <v>0</v>
      </c>
      <c r="H350" s="12">
        <f>SUMIFS('Services Ln 10'!$Y$5:$Y$3992,'Services Ln 10'!$A$5:$A$3992,A350,'Services Ln 10'!$B$5:$B$3992,"Physical Therapy")</f>
        <v>0</v>
      </c>
      <c r="I350" s="12">
        <f>SUMIFS('Services Ln 10'!$Y$5:$Y$3992,'Services Ln 10'!$A$5:$A$3992,A350,'Services Ln 10'!$B$5:$B$3992,"Occupational Therapy")</f>
        <v>0</v>
      </c>
      <c r="J350" s="12">
        <f>SUMIFS('Services Ln 10'!$Y$5:$Y$3992,'Services Ln 10'!$A$5:$A$3992,A350,'Services Ln 10'!$B$5:$B$3992,"Speech Services")</f>
        <v>0</v>
      </c>
      <c r="K350" s="103">
        <f>SUMIFS('Services Ln 10'!$Y$5:$Y$3992,'Services Ln 10'!$A$5:$A$3992,A350,'Services Ln 10'!$B$5:$B$3992,"Nurse Services")+SUMIFS('Services Ln 10'!$Y$5:$Y$3992,'Services Ln 10'!$A$5:$A$3992,A350,'Services Ln 10'!$B$5:$B$3992,"Audiology")+SUMIFS('Services Ln 10'!$Y$5:$Y$3992,'Services Ln 10'!$A$5:$A$3992,A350,'Services Ln 10'!$B$5:$B$3992,"Interpreter")+SUMIFS('Services Ln 10'!$Y$5:$Y$3992,'Services Ln 10'!$A$5:$A$3992,A350,'Services Ln 10'!$B$5:$B$3992,"Adaptive P.E.")+SUMIFS('Services Ln 10'!$Y$5:$Y$3992,'Services Ln 10'!$A$5:$A$3992,A350,'Services Ln 10'!$B$5:$B$3992,"Orientation and Mobility")+SUMIFS('Services Ln 10'!$Y$5:$Y$3992,'Services Ln 10'!$A$5:$A$3992,A350,'Services Ln 10'!$B$5:$B$3992,"Psychologist")+ SUMIF('Aides Ln 10'!$A$5:$A$1996,A350,'Aides Ln 10'!$V$5:$V$1996)</f>
        <v>0</v>
      </c>
      <c r="L350" s="12">
        <f>SUMIF('Contract Ed line 9'!$A$5:$A$1994,A350,'Contract Ed line 9'!$J$5:$J$1994)</f>
        <v>0</v>
      </c>
      <c r="M350" s="7">
        <f t="shared" si="5"/>
        <v>0</v>
      </c>
    </row>
    <row r="351" spans="2:13" x14ac:dyDescent="0.25">
      <c r="B351" s="7">
        <f>SUMIF('1 Spec Ed Teacher'!$A$5:$A$2003,A351,'1 Spec Ed Teacher'!$T$5:$T$2003)</f>
        <v>0</v>
      </c>
      <c r="C351" s="9"/>
      <c r="D351" s="7">
        <f>SUMIF(' Operations Ln 6'!$A$2:$A$1999,SSIDs!A351,' Operations Ln 6'!$B$2:$B$1999)</f>
        <v>0</v>
      </c>
      <c r="E351" s="7">
        <f>SUMIF('3 Instructional Supplies '!$A$5:$A$1996,SSIDs!A351,'3 Instructional Supplies '!$F$5:$F$1996)</f>
        <v>0</v>
      </c>
      <c r="F351" s="7">
        <f>SUMIF('4 Instructional Equipment'!$A$5:$A$1995,A351,'4 Instructional Equipment'!$F$5:$F$1995)</f>
        <v>0</v>
      </c>
      <c r="G351" s="12">
        <f>SUMIF('Transportation Ln 10'!$A$5:$A$1995,A351,'Transportation Ln 10'!$J$5:$J$1995)</f>
        <v>0</v>
      </c>
      <c r="H351" s="12">
        <f>SUMIFS('Services Ln 10'!$Y$5:$Y$3992,'Services Ln 10'!$A$5:$A$3992,A351,'Services Ln 10'!$B$5:$B$3992,"Physical Therapy")</f>
        <v>0</v>
      </c>
      <c r="I351" s="12">
        <f>SUMIFS('Services Ln 10'!$Y$5:$Y$3992,'Services Ln 10'!$A$5:$A$3992,A351,'Services Ln 10'!$B$5:$B$3992,"Occupational Therapy")</f>
        <v>0</v>
      </c>
      <c r="J351" s="12">
        <f>SUMIFS('Services Ln 10'!$Y$5:$Y$3992,'Services Ln 10'!$A$5:$A$3992,A351,'Services Ln 10'!$B$5:$B$3992,"Speech Services")</f>
        <v>0</v>
      </c>
      <c r="K351" s="103">
        <f>SUMIFS('Services Ln 10'!$Y$5:$Y$3992,'Services Ln 10'!$A$5:$A$3992,A351,'Services Ln 10'!$B$5:$B$3992,"Nurse Services")+SUMIFS('Services Ln 10'!$Y$5:$Y$3992,'Services Ln 10'!$A$5:$A$3992,A351,'Services Ln 10'!$B$5:$B$3992,"Audiology")+SUMIFS('Services Ln 10'!$Y$5:$Y$3992,'Services Ln 10'!$A$5:$A$3992,A351,'Services Ln 10'!$B$5:$B$3992,"Interpreter")+SUMIFS('Services Ln 10'!$Y$5:$Y$3992,'Services Ln 10'!$A$5:$A$3992,A351,'Services Ln 10'!$B$5:$B$3992,"Adaptive P.E.")+SUMIFS('Services Ln 10'!$Y$5:$Y$3992,'Services Ln 10'!$A$5:$A$3992,A351,'Services Ln 10'!$B$5:$B$3992,"Orientation and Mobility")+SUMIFS('Services Ln 10'!$Y$5:$Y$3992,'Services Ln 10'!$A$5:$A$3992,A351,'Services Ln 10'!$B$5:$B$3992,"Psychologist")+ SUMIF('Aides Ln 10'!$A$5:$A$1996,A351,'Aides Ln 10'!$V$5:$V$1996)</f>
        <v>0</v>
      </c>
      <c r="L351" s="12">
        <f>SUMIF('Contract Ed line 9'!$A$5:$A$1994,A351,'Contract Ed line 9'!$J$5:$J$1994)</f>
        <v>0</v>
      </c>
      <c r="M351" s="7">
        <f t="shared" si="5"/>
        <v>0</v>
      </c>
    </row>
    <row r="352" spans="2:13" x14ac:dyDescent="0.25">
      <c r="B352" s="7">
        <f>SUMIF('1 Spec Ed Teacher'!$A$5:$A$2003,A352,'1 Spec Ed Teacher'!$T$5:$T$2003)</f>
        <v>0</v>
      </c>
      <c r="C352" s="9"/>
      <c r="D352" s="7">
        <f>SUMIF(' Operations Ln 6'!$A$2:$A$1999,SSIDs!A352,' Operations Ln 6'!$B$2:$B$1999)</f>
        <v>0</v>
      </c>
      <c r="E352" s="7">
        <f>SUMIF('3 Instructional Supplies '!$A$5:$A$1996,SSIDs!A352,'3 Instructional Supplies '!$F$5:$F$1996)</f>
        <v>0</v>
      </c>
      <c r="F352" s="7">
        <f>SUMIF('4 Instructional Equipment'!$A$5:$A$1995,A352,'4 Instructional Equipment'!$F$5:$F$1995)</f>
        <v>0</v>
      </c>
      <c r="G352" s="12">
        <f>SUMIF('Transportation Ln 10'!$A$5:$A$1995,A352,'Transportation Ln 10'!$J$5:$J$1995)</f>
        <v>0</v>
      </c>
      <c r="H352" s="12">
        <f>SUMIFS('Services Ln 10'!$Y$5:$Y$3992,'Services Ln 10'!$A$5:$A$3992,A352,'Services Ln 10'!$B$5:$B$3992,"Physical Therapy")</f>
        <v>0</v>
      </c>
      <c r="I352" s="12">
        <f>SUMIFS('Services Ln 10'!$Y$5:$Y$3992,'Services Ln 10'!$A$5:$A$3992,A352,'Services Ln 10'!$B$5:$B$3992,"Occupational Therapy")</f>
        <v>0</v>
      </c>
      <c r="J352" s="12">
        <f>SUMIFS('Services Ln 10'!$Y$5:$Y$3992,'Services Ln 10'!$A$5:$A$3992,A352,'Services Ln 10'!$B$5:$B$3992,"Speech Services")</f>
        <v>0</v>
      </c>
      <c r="K352" s="103">
        <f>SUMIFS('Services Ln 10'!$Y$5:$Y$3992,'Services Ln 10'!$A$5:$A$3992,A352,'Services Ln 10'!$B$5:$B$3992,"Nurse Services")+SUMIFS('Services Ln 10'!$Y$5:$Y$3992,'Services Ln 10'!$A$5:$A$3992,A352,'Services Ln 10'!$B$5:$B$3992,"Audiology")+SUMIFS('Services Ln 10'!$Y$5:$Y$3992,'Services Ln 10'!$A$5:$A$3992,A352,'Services Ln 10'!$B$5:$B$3992,"Interpreter")+SUMIFS('Services Ln 10'!$Y$5:$Y$3992,'Services Ln 10'!$A$5:$A$3992,A352,'Services Ln 10'!$B$5:$B$3992,"Adaptive P.E.")+SUMIFS('Services Ln 10'!$Y$5:$Y$3992,'Services Ln 10'!$A$5:$A$3992,A352,'Services Ln 10'!$B$5:$B$3992,"Orientation and Mobility")+SUMIFS('Services Ln 10'!$Y$5:$Y$3992,'Services Ln 10'!$A$5:$A$3992,A352,'Services Ln 10'!$B$5:$B$3992,"Psychologist")+ SUMIF('Aides Ln 10'!$A$5:$A$1996,A352,'Aides Ln 10'!$V$5:$V$1996)</f>
        <v>0</v>
      </c>
      <c r="L352" s="12">
        <f>SUMIF('Contract Ed line 9'!$A$5:$A$1994,A352,'Contract Ed line 9'!$J$5:$J$1994)</f>
        <v>0</v>
      </c>
      <c r="M352" s="7">
        <f t="shared" si="5"/>
        <v>0</v>
      </c>
    </row>
    <row r="353" spans="2:13" x14ac:dyDescent="0.25">
      <c r="B353" s="7">
        <f>SUMIF('1 Spec Ed Teacher'!$A$5:$A$2003,A353,'1 Spec Ed Teacher'!$T$5:$T$2003)</f>
        <v>0</v>
      </c>
      <c r="C353" s="9"/>
      <c r="D353" s="7">
        <f>SUMIF(' Operations Ln 6'!$A$2:$A$1999,SSIDs!A353,' Operations Ln 6'!$B$2:$B$1999)</f>
        <v>0</v>
      </c>
      <c r="E353" s="7">
        <f>SUMIF('3 Instructional Supplies '!$A$5:$A$1996,SSIDs!A353,'3 Instructional Supplies '!$F$5:$F$1996)</f>
        <v>0</v>
      </c>
      <c r="F353" s="7">
        <f>SUMIF('4 Instructional Equipment'!$A$5:$A$1995,A353,'4 Instructional Equipment'!$F$5:$F$1995)</f>
        <v>0</v>
      </c>
      <c r="G353" s="12">
        <f>SUMIF('Transportation Ln 10'!$A$5:$A$1995,A353,'Transportation Ln 10'!$J$5:$J$1995)</f>
        <v>0</v>
      </c>
      <c r="H353" s="12">
        <f>SUMIFS('Services Ln 10'!$Y$5:$Y$3992,'Services Ln 10'!$A$5:$A$3992,A353,'Services Ln 10'!$B$5:$B$3992,"Physical Therapy")</f>
        <v>0</v>
      </c>
      <c r="I353" s="12">
        <f>SUMIFS('Services Ln 10'!$Y$5:$Y$3992,'Services Ln 10'!$A$5:$A$3992,A353,'Services Ln 10'!$B$5:$B$3992,"Occupational Therapy")</f>
        <v>0</v>
      </c>
      <c r="J353" s="12">
        <f>SUMIFS('Services Ln 10'!$Y$5:$Y$3992,'Services Ln 10'!$A$5:$A$3992,A353,'Services Ln 10'!$B$5:$B$3992,"Speech Services")</f>
        <v>0</v>
      </c>
      <c r="K353" s="103">
        <f>SUMIFS('Services Ln 10'!$Y$5:$Y$3992,'Services Ln 10'!$A$5:$A$3992,A353,'Services Ln 10'!$B$5:$B$3992,"Nurse Services")+SUMIFS('Services Ln 10'!$Y$5:$Y$3992,'Services Ln 10'!$A$5:$A$3992,A353,'Services Ln 10'!$B$5:$B$3992,"Audiology")+SUMIFS('Services Ln 10'!$Y$5:$Y$3992,'Services Ln 10'!$A$5:$A$3992,A353,'Services Ln 10'!$B$5:$B$3992,"Interpreter")+SUMIFS('Services Ln 10'!$Y$5:$Y$3992,'Services Ln 10'!$A$5:$A$3992,A353,'Services Ln 10'!$B$5:$B$3992,"Adaptive P.E.")+SUMIFS('Services Ln 10'!$Y$5:$Y$3992,'Services Ln 10'!$A$5:$A$3992,A353,'Services Ln 10'!$B$5:$B$3992,"Orientation and Mobility")+SUMIFS('Services Ln 10'!$Y$5:$Y$3992,'Services Ln 10'!$A$5:$A$3992,A353,'Services Ln 10'!$B$5:$B$3992,"Psychologist")+ SUMIF('Aides Ln 10'!$A$5:$A$1996,A353,'Aides Ln 10'!$V$5:$V$1996)</f>
        <v>0</v>
      </c>
      <c r="L353" s="12">
        <f>SUMIF('Contract Ed line 9'!$A$5:$A$1994,A353,'Contract Ed line 9'!$J$5:$J$1994)</f>
        <v>0</v>
      </c>
      <c r="M353" s="7">
        <f t="shared" si="5"/>
        <v>0</v>
      </c>
    </row>
    <row r="354" spans="2:13" x14ac:dyDescent="0.25">
      <c r="B354" s="7">
        <f>SUMIF('1 Spec Ed Teacher'!$A$5:$A$2003,A354,'1 Spec Ed Teacher'!$T$5:$T$2003)</f>
        <v>0</v>
      </c>
      <c r="C354" s="9"/>
      <c r="D354" s="7">
        <f>SUMIF(' Operations Ln 6'!$A$2:$A$1999,SSIDs!A354,' Operations Ln 6'!$B$2:$B$1999)</f>
        <v>0</v>
      </c>
      <c r="E354" s="7">
        <f>SUMIF('3 Instructional Supplies '!$A$5:$A$1996,SSIDs!A354,'3 Instructional Supplies '!$F$5:$F$1996)</f>
        <v>0</v>
      </c>
      <c r="F354" s="7">
        <f>SUMIF('4 Instructional Equipment'!$A$5:$A$1995,A354,'4 Instructional Equipment'!$F$5:$F$1995)</f>
        <v>0</v>
      </c>
      <c r="G354" s="12">
        <f>SUMIF('Transportation Ln 10'!$A$5:$A$1995,A354,'Transportation Ln 10'!$J$5:$J$1995)</f>
        <v>0</v>
      </c>
      <c r="H354" s="12">
        <f>SUMIFS('Services Ln 10'!$Y$5:$Y$3992,'Services Ln 10'!$A$5:$A$3992,A354,'Services Ln 10'!$B$5:$B$3992,"Physical Therapy")</f>
        <v>0</v>
      </c>
      <c r="I354" s="12">
        <f>SUMIFS('Services Ln 10'!$Y$5:$Y$3992,'Services Ln 10'!$A$5:$A$3992,A354,'Services Ln 10'!$B$5:$B$3992,"Occupational Therapy")</f>
        <v>0</v>
      </c>
      <c r="J354" s="12">
        <f>SUMIFS('Services Ln 10'!$Y$5:$Y$3992,'Services Ln 10'!$A$5:$A$3992,A354,'Services Ln 10'!$B$5:$B$3992,"Speech Services")</f>
        <v>0</v>
      </c>
      <c r="K354" s="103">
        <f>SUMIFS('Services Ln 10'!$Y$5:$Y$3992,'Services Ln 10'!$A$5:$A$3992,A354,'Services Ln 10'!$B$5:$B$3992,"Nurse Services")+SUMIFS('Services Ln 10'!$Y$5:$Y$3992,'Services Ln 10'!$A$5:$A$3992,A354,'Services Ln 10'!$B$5:$B$3992,"Audiology")+SUMIFS('Services Ln 10'!$Y$5:$Y$3992,'Services Ln 10'!$A$5:$A$3992,A354,'Services Ln 10'!$B$5:$B$3992,"Interpreter")+SUMIFS('Services Ln 10'!$Y$5:$Y$3992,'Services Ln 10'!$A$5:$A$3992,A354,'Services Ln 10'!$B$5:$B$3992,"Adaptive P.E.")+SUMIFS('Services Ln 10'!$Y$5:$Y$3992,'Services Ln 10'!$A$5:$A$3992,A354,'Services Ln 10'!$B$5:$B$3992,"Orientation and Mobility")+SUMIFS('Services Ln 10'!$Y$5:$Y$3992,'Services Ln 10'!$A$5:$A$3992,A354,'Services Ln 10'!$B$5:$B$3992,"Psychologist")+ SUMIF('Aides Ln 10'!$A$5:$A$1996,A354,'Aides Ln 10'!$V$5:$V$1996)</f>
        <v>0</v>
      </c>
      <c r="L354" s="12">
        <f>SUMIF('Contract Ed line 9'!$A$5:$A$1994,A354,'Contract Ed line 9'!$J$5:$J$1994)</f>
        <v>0</v>
      </c>
      <c r="M354" s="7">
        <f t="shared" si="5"/>
        <v>0</v>
      </c>
    </row>
    <row r="355" spans="2:13" x14ac:dyDescent="0.25">
      <c r="B355" s="7">
        <f>SUMIF('1 Spec Ed Teacher'!$A$5:$A$2003,A355,'1 Spec Ed Teacher'!$T$5:$T$2003)</f>
        <v>0</v>
      </c>
      <c r="C355" s="9"/>
      <c r="D355" s="7">
        <f>SUMIF(' Operations Ln 6'!$A$2:$A$1999,SSIDs!A355,' Operations Ln 6'!$B$2:$B$1999)</f>
        <v>0</v>
      </c>
      <c r="E355" s="7">
        <f>SUMIF('3 Instructional Supplies '!$A$5:$A$1996,SSIDs!A355,'3 Instructional Supplies '!$F$5:$F$1996)</f>
        <v>0</v>
      </c>
      <c r="F355" s="7">
        <f>SUMIF('4 Instructional Equipment'!$A$5:$A$1995,A355,'4 Instructional Equipment'!$F$5:$F$1995)</f>
        <v>0</v>
      </c>
      <c r="G355" s="12">
        <f>SUMIF('Transportation Ln 10'!$A$5:$A$1995,A355,'Transportation Ln 10'!$J$5:$J$1995)</f>
        <v>0</v>
      </c>
      <c r="H355" s="12">
        <f>SUMIFS('Services Ln 10'!$Y$5:$Y$3992,'Services Ln 10'!$A$5:$A$3992,A355,'Services Ln 10'!$B$5:$B$3992,"Physical Therapy")</f>
        <v>0</v>
      </c>
      <c r="I355" s="12">
        <f>SUMIFS('Services Ln 10'!$Y$5:$Y$3992,'Services Ln 10'!$A$5:$A$3992,A355,'Services Ln 10'!$B$5:$B$3992,"Occupational Therapy")</f>
        <v>0</v>
      </c>
      <c r="J355" s="12">
        <f>SUMIFS('Services Ln 10'!$Y$5:$Y$3992,'Services Ln 10'!$A$5:$A$3992,A355,'Services Ln 10'!$B$5:$B$3992,"Speech Services")</f>
        <v>0</v>
      </c>
      <c r="K355" s="103">
        <f>SUMIFS('Services Ln 10'!$Y$5:$Y$3992,'Services Ln 10'!$A$5:$A$3992,A355,'Services Ln 10'!$B$5:$B$3992,"Nurse Services")+SUMIFS('Services Ln 10'!$Y$5:$Y$3992,'Services Ln 10'!$A$5:$A$3992,A355,'Services Ln 10'!$B$5:$B$3992,"Audiology")+SUMIFS('Services Ln 10'!$Y$5:$Y$3992,'Services Ln 10'!$A$5:$A$3992,A355,'Services Ln 10'!$B$5:$B$3992,"Interpreter")+SUMIFS('Services Ln 10'!$Y$5:$Y$3992,'Services Ln 10'!$A$5:$A$3992,A355,'Services Ln 10'!$B$5:$B$3992,"Adaptive P.E.")+SUMIFS('Services Ln 10'!$Y$5:$Y$3992,'Services Ln 10'!$A$5:$A$3992,A355,'Services Ln 10'!$B$5:$B$3992,"Orientation and Mobility")+SUMIFS('Services Ln 10'!$Y$5:$Y$3992,'Services Ln 10'!$A$5:$A$3992,A355,'Services Ln 10'!$B$5:$B$3992,"Psychologist")+ SUMIF('Aides Ln 10'!$A$5:$A$1996,A355,'Aides Ln 10'!$V$5:$V$1996)</f>
        <v>0</v>
      </c>
      <c r="L355" s="12">
        <f>SUMIF('Contract Ed line 9'!$A$5:$A$1994,A355,'Contract Ed line 9'!$J$5:$J$1994)</f>
        <v>0</v>
      </c>
      <c r="M355" s="7">
        <f t="shared" si="5"/>
        <v>0</v>
      </c>
    </row>
    <row r="356" spans="2:13" x14ac:dyDescent="0.25">
      <c r="B356" s="7">
        <f>SUMIF('1 Spec Ed Teacher'!$A$5:$A$2003,A356,'1 Spec Ed Teacher'!$T$5:$T$2003)</f>
        <v>0</v>
      </c>
      <c r="C356" s="9"/>
      <c r="D356" s="7">
        <f>SUMIF(' Operations Ln 6'!$A$2:$A$1999,SSIDs!A356,' Operations Ln 6'!$B$2:$B$1999)</f>
        <v>0</v>
      </c>
      <c r="E356" s="7">
        <f>SUMIF('3 Instructional Supplies '!$A$5:$A$1996,SSIDs!A356,'3 Instructional Supplies '!$F$5:$F$1996)</f>
        <v>0</v>
      </c>
      <c r="F356" s="7">
        <f>SUMIF('4 Instructional Equipment'!$A$5:$A$1995,A356,'4 Instructional Equipment'!$F$5:$F$1995)</f>
        <v>0</v>
      </c>
      <c r="G356" s="12">
        <f>SUMIF('Transportation Ln 10'!$A$5:$A$1995,A356,'Transportation Ln 10'!$J$5:$J$1995)</f>
        <v>0</v>
      </c>
      <c r="H356" s="12">
        <f>SUMIFS('Services Ln 10'!$Y$5:$Y$3992,'Services Ln 10'!$A$5:$A$3992,A356,'Services Ln 10'!$B$5:$B$3992,"Physical Therapy")</f>
        <v>0</v>
      </c>
      <c r="I356" s="12">
        <f>SUMIFS('Services Ln 10'!$Y$5:$Y$3992,'Services Ln 10'!$A$5:$A$3992,A356,'Services Ln 10'!$B$5:$B$3992,"Occupational Therapy")</f>
        <v>0</v>
      </c>
      <c r="J356" s="12">
        <f>SUMIFS('Services Ln 10'!$Y$5:$Y$3992,'Services Ln 10'!$A$5:$A$3992,A356,'Services Ln 10'!$B$5:$B$3992,"Speech Services")</f>
        <v>0</v>
      </c>
      <c r="K356" s="103">
        <f>SUMIFS('Services Ln 10'!$Y$5:$Y$3992,'Services Ln 10'!$A$5:$A$3992,A356,'Services Ln 10'!$B$5:$B$3992,"Nurse Services")+SUMIFS('Services Ln 10'!$Y$5:$Y$3992,'Services Ln 10'!$A$5:$A$3992,A356,'Services Ln 10'!$B$5:$B$3992,"Audiology")+SUMIFS('Services Ln 10'!$Y$5:$Y$3992,'Services Ln 10'!$A$5:$A$3992,A356,'Services Ln 10'!$B$5:$B$3992,"Interpreter")+SUMIFS('Services Ln 10'!$Y$5:$Y$3992,'Services Ln 10'!$A$5:$A$3992,A356,'Services Ln 10'!$B$5:$B$3992,"Adaptive P.E.")+SUMIFS('Services Ln 10'!$Y$5:$Y$3992,'Services Ln 10'!$A$5:$A$3992,A356,'Services Ln 10'!$B$5:$B$3992,"Orientation and Mobility")+SUMIFS('Services Ln 10'!$Y$5:$Y$3992,'Services Ln 10'!$A$5:$A$3992,A356,'Services Ln 10'!$B$5:$B$3992,"Psychologist")+ SUMIF('Aides Ln 10'!$A$5:$A$1996,A356,'Aides Ln 10'!$V$5:$V$1996)</f>
        <v>0</v>
      </c>
      <c r="L356" s="12">
        <f>SUMIF('Contract Ed line 9'!$A$5:$A$1994,A356,'Contract Ed line 9'!$J$5:$J$1994)</f>
        <v>0</v>
      </c>
      <c r="M356" s="7">
        <f t="shared" si="5"/>
        <v>0</v>
      </c>
    </row>
    <row r="357" spans="2:13" x14ac:dyDescent="0.25">
      <c r="B357" s="7">
        <f>SUMIF('1 Spec Ed Teacher'!$A$5:$A$2003,A357,'1 Spec Ed Teacher'!$T$5:$T$2003)</f>
        <v>0</v>
      </c>
      <c r="C357" s="9"/>
      <c r="D357" s="7">
        <f>SUMIF(' Operations Ln 6'!$A$2:$A$1999,SSIDs!A357,' Operations Ln 6'!$B$2:$B$1999)</f>
        <v>0</v>
      </c>
      <c r="E357" s="7">
        <f>SUMIF('3 Instructional Supplies '!$A$5:$A$1996,SSIDs!A357,'3 Instructional Supplies '!$F$5:$F$1996)</f>
        <v>0</v>
      </c>
      <c r="F357" s="7">
        <f>SUMIF('4 Instructional Equipment'!$A$5:$A$1995,A357,'4 Instructional Equipment'!$F$5:$F$1995)</f>
        <v>0</v>
      </c>
      <c r="G357" s="12">
        <f>SUMIF('Transportation Ln 10'!$A$5:$A$1995,A357,'Transportation Ln 10'!$J$5:$J$1995)</f>
        <v>0</v>
      </c>
      <c r="H357" s="12">
        <f>SUMIFS('Services Ln 10'!$Y$5:$Y$3992,'Services Ln 10'!$A$5:$A$3992,A357,'Services Ln 10'!$B$5:$B$3992,"Physical Therapy")</f>
        <v>0</v>
      </c>
      <c r="I357" s="12">
        <f>SUMIFS('Services Ln 10'!$Y$5:$Y$3992,'Services Ln 10'!$A$5:$A$3992,A357,'Services Ln 10'!$B$5:$B$3992,"Occupational Therapy")</f>
        <v>0</v>
      </c>
      <c r="J357" s="12">
        <f>SUMIFS('Services Ln 10'!$Y$5:$Y$3992,'Services Ln 10'!$A$5:$A$3992,A357,'Services Ln 10'!$B$5:$B$3992,"Speech Services")</f>
        <v>0</v>
      </c>
      <c r="K357" s="103">
        <f>SUMIFS('Services Ln 10'!$Y$5:$Y$3992,'Services Ln 10'!$A$5:$A$3992,A357,'Services Ln 10'!$B$5:$B$3992,"Nurse Services")+SUMIFS('Services Ln 10'!$Y$5:$Y$3992,'Services Ln 10'!$A$5:$A$3992,A357,'Services Ln 10'!$B$5:$B$3992,"Audiology")+SUMIFS('Services Ln 10'!$Y$5:$Y$3992,'Services Ln 10'!$A$5:$A$3992,A357,'Services Ln 10'!$B$5:$B$3992,"Interpreter")+SUMIFS('Services Ln 10'!$Y$5:$Y$3992,'Services Ln 10'!$A$5:$A$3992,A357,'Services Ln 10'!$B$5:$B$3992,"Adaptive P.E.")+SUMIFS('Services Ln 10'!$Y$5:$Y$3992,'Services Ln 10'!$A$5:$A$3992,A357,'Services Ln 10'!$B$5:$B$3992,"Orientation and Mobility")+SUMIFS('Services Ln 10'!$Y$5:$Y$3992,'Services Ln 10'!$A$5:$A$3992,A357,'Services Ln 10'!$B$5:$B$3992,"Psychologist")+ SUMIF('Aides Ln 10'!$A$5:$A$1996,A357,'Aides Ln 10'!$V$5:$V$1996)</f>
        <v>0</v>
      </c>
      <c r="L357" s="12">
        <f>SUMIF('Contract Ed line 9'!$A$5:$A$1994,A357,'Contract Ed line 9'!$J$5:$J$1994)</f>
        <v>0</v>
      </c>
      <c r="M357" s="7">
        <f t="shared" si="5"/>
        <v>0</v>
      </c>
    </row>
    <row r="358" spans="2:13" x14ac:dyDescent="0.25">
      <c r="B358" s="7">
        <f>SUMIF('1 Spec Ed Teacher'!$A$5:$A$2003,A358,'1 Spec Ed Teacher'!$T$5:$T$2003)</f>
        <v>0</v>
      </c>
      <c r="C358" s="9"/>
      <c r="D358" s="7">
        <f>SUMIF(' Operations Ln 6'!$A$2:$A$1999,SSIDs!A358,' Operations Ln 6'!$B$2:$B$1999)</f>
        <v>0</v>
      </c>
      <c r="E358" s="7">
        <f>SUMIF('3 Instructional Supplies '!$A$5:$A$1996,SSIDs!A358,'3 Instructional Supplies '!$F$5:$F$1996)</f>
        <v>0</v>
      </c>
      <c r="F358" s="7">
        <f>SUMIF('4 Instructional Equipment'!$A$5:$A$1995,A358,'4 Instructional Equipment'!$F$5:$F$1995)</f>
        <v>0</v>
      </c>
      <c r="G358" s="12">
        <f>SUMIF('Transportation Ln 10'!$A$5:$A$1995,A358,'Transportation Ln 10'!$J$5:$J$1995)</f>
        <v>0</v>
      </c>
      <c r="H358" s="12">
        <f>SUMIFS('Services Ln 10'!$Y$5:$Y$3992,'Services Ln 10'!$A$5:$A$3992,A358,'Services Ln 10'!$B$5:$B$3992,"Physical Therapy")</f>
        <v>0</v>
      </c>
      <c r="I358" s="12">
        <f>SUMIFS('Services Ln 10'!$Y$5:$Y$3992,'Services Ln 10'!$A$5:$A$3992,A358,'Services Ln 10'!$B$5:$B$3992,"Occupational Therapy")</f>
        <v>0</v>
      </c>
      <c r="J358" s="12">
        <f>SUMIFS('Services Ln 10'!$Y$5:$Y$3992,'Services Ln 10'!$A$5:$A$3992,A358,'Services Ln 10'!$B$5:$B$3992,"Speech Services")</f>
        <v>0</v>
      </c>
      <c r="K358" s="103">
        <f>SUMIFS('Services Ln 10'!$Y$5:$Y$3992,'Services Ln 10'!$A$5:$A$3992,A358,'Services Ln 10'!$B$5:$B$3992,"Nurse Services")+SUMIFS('Services Ln 10'!$Y$5:$Y$3992,'Services Ln 10'!$A$5:$A$3992,A358,'Services Ln 10'!$B$5:$B$3992,"Audiology")+SUMIFS('Services Ln 10'!$Y$5:$Y$3992,'Services Ln 10'!$A$5:$A$3992,A358,'Services Ln 10'!$B$5:$B$3992,"Interpreter")+SUMIFS('Services Ln 10'!$Y$5:$Y$3992,'Services Ln 10'!$A$5:$A$3992,A358,'Services Ln 10'!$B$5:$B$3992,"Adaptive P.E.")+SUMIFS('Services Ln 10'!$Y$5:$Y$3992,'Services Ln 10'!$A$5:$A$3992,A358,'Services Ln 10'!$B$5:$B$3992,"Orientation and Mobility")+SUMIFS('Services Ln 10'!$Y$5:$Y$3992,'Services Ln 10'!$A$5:$A$3992,A358,'Services Ln 10'!$B$5:$B$3992,"Psychologist")+ SUMIF('Aides Ln 10'!$A$5:$A$1996,A358,'Aides Ln 10'!$V$5:$V$1996)</f>
        <v>0</v>
      </c>
      <c r="L358" s="12">
        <f>SUMIF('Contract Ed line 9'!$A$5:$A$1994,A358,'Contract Ed line 9'!$J$5:$J$1994)</f>
        <v>0</v>
      </c>
      <c r="M358" s="7">
        <f t="shared" si="5"/>
        <v>0</v>
      </c>
    </row>
    <row r="359" spans="2:13" x14ac:dyDescent="0.25">
      <c r="B359" s="7">
        <f>SUMIF('1 Spec Ed Teacher'!$A$5:$A$2003,A359,'1 Spec Ed Teacher'!$T$5:$T$2003)</f>
        <v>0</v>
      </c>
      <c r="C359" s="9"/>
      <c r="D359" s="7">
        <f>SUMIF(' Operations Ln 6'!$A$2:$A$1999,SSIDs!A359,' Operations Ln 6'!$B$2:$B$1999)</f>
        <v>0</v>
      </c>
      <c r="E359" s="7">
        <f>SUMIF('3 Instructional Supplies '!$A$5:$A$1996,SSIDs!A359,'3 Instructional Supplies '!$F$5:$F$1996)</f>
        <v>0</v>
      </c>
      <c r="F359" s="7">
        <f>SUMIF('4 Instructional Equipment'!$A$5:$A$1995,A359,'4 Instructional Equipment'!$F$5:$F$1995)</f>
        <v>0</v>
      </c>
      <c r="G359" s="12">
        <f>SUMIF('Transportation Ln 10'!$A$5:$A$1995,A359,'Transportation Ln 10'!$J$5:$J$1995)</f>
        <v>0</v>
      </c>
      <c r="H359" s="12">
        <f>SUMIFS('Services Ln 10'!$Y$5:$Y$3992,'Services Ln 10'!$A$5:$A$3992,A359,'Services Ln 10'!$B$5:$B$3992,"Physical Therapy")</f>
        <v>0</v>
      </c>
      <c r="I359" s="12">
        <f>SUMIFS('Services Ln 10'!$Y$5:$Y$3992,'Services Ln 10'!$A$5:$A$3992,A359,'Services Ln 10'!$B$5:$B$3992,"Occupational Therapy")</f>
        <v>0</v>
      </c>
      <c r="J359" s="12">
        <f>SUMIFS('Services Ln 10'!$Y$5:$Y$3992,'Services Ln 10'!$A$5:$A$3992,A359,'Services Ln 10'!$B$5:$B$3992,"Speech Services")</f>
        <v>0</v>
      </c>
      <c r="K359" s="103">
        <f>SUMIFS('Services Ln 10'!$Y$5:$Y$3992,'Services Ln 10'!$A$5:$A$3992,A359,'Services Ln 10'!$B$5:$B$3992,"Nurse Services")+SUMIFS('Services Ln 10'!$Y$5:$Y$3992,'Services Ln 10'!$A$5:$A$3992,A359,'Services Ln 10'!$B$5:$B$3992,"Audiology")+SUMIFS('Services Ln 10'!$Y$5:$Y$3992,'Services Ln 10'!$A$5:$A$3992,A359,'Services Ln 10'!$B$5:$B$3992,"Interpreter")+SUMIFS('Services Ln 10'!$Y$5:$Y$3992,'Services Ln 10'!$A$5:$A$3992,A359,'Services Ln 10'!$B$5:$B$3992,"Adaptive P.E.")+SUMIFS('Services Ln 10'!$Y$5:$Y$3992,'Services Ln 10'!$A$5:$A$3992,A359,'Services Ln 10'!$B$5:$B$3992,"Orientation and Mobility")+SUMIFS('Services Ln 10'!$Y$5:$Y$3992,'Services Ln 10'!$A$5:$A$3992,A359,'Services Ln 10'!$B$5:$B$3992,"Psychologist")+ SUMIF('Aides Ln 10'!$A$5:$A$1996,A359,'Aides Ln 10'!$V$5:$V$1996)</f>
        <v>0</v>
      </c>
      <c r="L359" s="12">
        <f>SUMIF('Contract Ed line 9'!$A$5:$A$1994,A359,'Contract Ed line 9'!$J$5:$J$1994)</f>
        <v>0</v>
      </c>
      <c r="M359" s="7">
        <f t="shared" si="5"/>
        <v>0</v>
      </c>
    </row>
    <row r="360" spans="2:13" x14ac:dyDescent="0.25">
      <c r="B360" s="7">
        <f>SUMIF('1 Spec Ed Teacher'!$A$5:$A$2003,A360,'1 Spec Ed Teacher'!$T$5:$T$2003)</f>
        <v>0</v>
      </c>
      <c r="C360" s="9"/>
      <c r="D360" s="7">
        <f>SUMIF(' Operations Ln 6'!$A$2:$A$1999,SSIDs!A360,' Operations Ln 6'!$B$2:$B$1999)</f>
        <v>0</v>
      </c>
      <c r="E360" s="7">
        <f>SUMIF('3 Instructional Supplies '!$A$5:$A$1996,SSIDs!A360,'3 Instructional Supplies '!$F$5:$F$1996)</f>
        <v>0</v>
      </c>
      <c r="F360" s="7">
        <f>SUMIF('4 Instructional Equipment'!$A$5:$A$1995,A360,'4 Instructional Equipment'!$F$5:$F$1995)</f>
        <v>0</v>
      </c>
      <c r="G360" s="12">
        <f>SUMIF('Transportation Ln 10'!$A$5:$A$1995,A360,'Transportation Ln 10'!$J$5:$J$1995)</f>
        <v>0</v>
      </c>
      <c r="H360" s="12">
        <f>SUMIFS('Services Ln 10'!$Y$5:$Y$3992,'Services Ln 10'!$A$5:$A$3992,A360,'Services Ln 10'!$B$5:$B$3992,"Physical Therapy")</f>
        <v>0</v>
      </c>
      <c r="I360" s="12">
        <f>SUMIFS('Services Ln 10'!$Y$5:$Y$3992,'Services Ln 10'!$A$5:$A$3992,A360,'Services Ln 10'!$B$5:$B$3992,"Occupational Therapy")</f>
        <v>0</v>
      </c>
      <c r="J360" s="12">
        <f>SUMIFS('Services Ln 10'!$Y$5:$Y$3992,'Services Ln 10'!$A$5:$A$3992,A360,'Services Ln 10'!$B$5:$B$3992,"Speech Services")</f>
        <v>0</v>
      </c>
      <c r="K360" s="103">
        <f>SUMIFS('Services Ln 10'!$Y$5:$Y$3992,'Services Ln 10'!$A$5:$A$3992,A360,'Services Ln 10'!$B$5:$B$3992,"Nurse Services")+SUMIFS('Services Ln 10'!$Y$5:$Y$3992,'Services Ln 10'!$A$5:$A$3992,A360,'Services Ln 10'!$B$5:$B$3992,"Audiology")+SUMIFS('Services Ln 10'!$Y$5:$Y$3992,'Services Ln 10'!$A$5:$A$3992,A360,'Services Ln 10'!$B$5:$B$3992,"Interpreter")+SUMIFS('Services Ln 10'!$Y$5:$Y$3992,'Services Ln 10'!$A$5:$A$3992,A360,'Services Ln 10'!$B$5:$B$3992,"Adaptive P.E.")+SUMIFS('Services Ln 10'!$Y$5:$Y$3992,'Services Ln 10'!$A$5:$A$3992,A360,'Services Ln 10'!$B$5:$B$3992,"Orientation and Mobility")+SUMIFS('Services Ln 10'!$Y$5:$Y$3992,'Services Ln 10'!$A$5:$A$3992,A360,'Services Ln 10'!$B$5:$B$3992,"Psychologist")+ SUMIF('Aides Ln 10'!$A$5:$A$1996,A360,'Aides Ln 10'!$V$5:$V$1996)</f>
        <v>0</v>
      </c>
      <c r="L360" s="12">
        <f>SUMIF('Contract Ed line 9'!$A$5:$A$1994,A360,'Contract Ed line 9'!$J$5:$J$1994)</f>
        <v>0</v>
      </c>
      <c r="M360" s="7">
        <f t="shared" si="5"/>
        <v>0</v>
      </c>
    </row>
    <row r="361" spans="2:13" x14ac:dyDescent="0.25">
      <c r="B361" s="7">
        <f>SUMIF('1 Spec Ed Teacher'!$A$5:$A$2003,A361,'1 Spec Ed Teacher'!$T$5:$T$2003)</f>
        <v>0</v>
      </c>
      <c r="C361" s="9"/>
      <c r="D361" s="7">
        <f>SUMIF(' Operations Ln 6'!$A$2:$A$1999,SSIDs!A361,' Operations Ln 6'!$B$2:$B$1999)</f>
        <v>0</v>
      </c>
      <c r="E361" s="7">
        <f>SUMIF('3 Instructional Supplies '!$A$5:$A$1996,SSIDs!A361,'3 Instructional Supplies '!$F$5:$F$1996)</f>
        <v>0</v>
      </c>
      <c r="F361" s="7">
        <f>SUMIF('4 Instructional Equipment'!$A$5:$A$1995,A361,'4 Instructional Equipment'!$F$5:$F$1995)</f>
        <v>0</v>
      </c>
      <c r="G361" s="12">
        <f>SUMIF('Transportation Ln 10'!$A$5:$A$1995,A361,'Transportation Ln 10'!$J$5:$J$1995)</f>
        <v>0</v>
      </c>
      <c r="H361" s="12">
        <f>SUMIFS('Services Ln 10'!$Y$5:$Y$3992,'Services Ln 10'!$A$5:$A$3992,A361,'Services Ln 10'!$B$5:$B$3992,"Physical Therapy")</f>
        <v>0</v>
      </c>
      <c r="I361" s="12">
        <f>SUMIFS('Services Ln 10'!$Y$5:$Y$3992,'Services Ln 10'!$A$5:$A$3992,A361,'Services Ln 10'!$B$5:$B$3992,"Occupational Therapy")</f>
        <v>0</v>
      </c>
      <c r="J361" s="12">
        <f>SUMIFS('Services Ln 10'!$Y$5:$Y$3992,'Services Ln 10'!$A$5:$A$3992,A361,'Services Ln 10'!$B$5:$B$3992,"Speech Services")</f>
        <v>0</v>
      </c>
      <c r="K361" s="103">
        <f>SUMIFS('Services Ln 10'!$Y$5:$Y$3992,'Services Ln 10'!$A$5:$A$3992,A361,'Services Ln 10'!$B$5:$B$3992,"Nurse Services")+SUMIFS('Services Ln 10'!$Y$5:$Y$3992,'Services Ln 10'!$A$5:$A$3992,A361,'Services Ln 10'!$B$5:$B$3992,"Audiology")+SUMIFS('Services Ln 10'!$Y$5:$Y$3992,'Services Ln 10'!$A$5:$A$3992,A361,'Services Ln 10'!$B$5:$B$3992,"Interpreter")+SUMIFS('Services Ln 10'!$Y$5:$Y$3992,'Services Ln 10'!$A$5:$A$3992,A361,'Services Ln 10'!$B$5:$B$3992,"Adaptive P.E.")+SUMIFS('Services Ln 10'!$Y$5:$Y$3992,'Services Ln 10'!$A$5:$A$3992,A361,'Services Ln 10'!$B$5:$B$3992,"Orientation and Mobility")+SUMIFS('Services Ln 10'!$Y$5:$Y$3992,'Services Ln 10'!$A$5:$A$3992,A361,'Services Ln 10'!$B$5:$B$3992,"Psychologist")+ SUMIF('Aides Ln 10'!$A$5:$A$1996,A361,'Aides Ln 10'!$V$5:$V$1996)</f>
        <v>0</v>
      </c>
      <c r="L361" s="12">
        <f>SUMIF('Contract Ed line 9'!$A$5:$A$1994,A361,'Contract Ed line 9'!$J$5:$J$1994)</f>
        <v>0</v>
      </c>
      <c r="M361" s="7">
        <f t="shared" si="5"/>
        <v>0</v>
      </c>
    </row>
    <row r="362" spans="2:13" x14ac:dyDescent="0.25">
      <c r="B362" s="7">
        <f>SUMIF('1 Spec Ed Teacher'!$A$5:$A$2003,A362,'1 Spec Ed Teacher'!$T$5:$T$2003)</f>
        <v>0</v>
      </c>
      <c r="C362" s="9"/>
      <c r="D362" s="7">
        <f>SUMIF(' Operations Ln 6'!$A$2:$A$1999,SSIDs!A362,' Operations Ln 6'!$B$2:$B$1999)</f>
        <v>0</v>
      </c>
      <c r="E362" s="7">
        <f>SUMIF('3 Instructional Supplies '!$A$5:$A$1996,SSIDs!A362,'3 Instructional Supplies '!$F$5:$F$1996)</f>
        <v>0</v>
      </c>
      <c r="F362" s="7">
        <f>SUMIF('4 Instructional Equipment'!$A$5:$A$1995,A362,'4 Instructional Equipment'!$F$5:$F$1995)</f>
        <v>0</v>
      </c>
      <c r="G362" s="12">
        <f>SUMIF('Transportation Ln 10'!$A$5:$A$1995,A362,'Transportation Ln 10'!$J$5:$J$1995)</f>
        <v>0</v>
      </c>
      <c r="H362" s="12">
        <f>SUMIFS('Services Ln 10'!$Y$5:$Y$3992,'Services Ln 10'!$A$5:$A$3992,A362,'Services Ln 10'!$B$5:$B$3992,"Physical Therapy")</f>
        <v>0</v>
      </c>
      <c r="I362" s="12">
        <f>SUMIFS('Services Ln 10'!$Y$5:$Y$3992,'Services Ln 10'!$A$5:$A$3992,A362,'Services Ln 10'!$B$5:$B$3992,"Occupational Therapy")</f>
        <v>0</v>
      </c>
      <c r="J362" s="12">
        <f>SUMIFS('Services Ln 10'!$Y$5:$Y$3992,'Services Ln 10'!$A$5:$A$3992,A362,'Services Ln 10'!$B$5:$B$3992,"Speech Services")</f>
        <v>0</v>
      </c>
      <c r="K362" s="103">
        <f>SUMIFS('Services Ln 10'!$Y$5:$Y$3992,'Services Ln 10'!$A$5:$A$3992,A362,'Services Ln 10'!$B$5:$B$3992,"Nurse Services")+SUMIFS('Services Ln 10'!$Y$5:$Y$3992,'Services Ln 10'!$A$5:$A$3992,A362,'Services Ln 10'!$B$5:$B$3992,"Audiology")+SUMIFS('Services Ln 10'!$Y$5:$Y$3992,'Services Ln 10'!$A$5:$A$3992,A362,'Services Ln 10'!$B$5:$B$3992,"Interpreter")+SUMIFS('Services Ln 10'!$Y$5:$Y$3992,'Services Ln 10'!$A$5:$A$3992,A362,'Services Ln 10'!$B$5:$B$3992,"Adaptive P.E.")+SUMIFS('Services Ln 10'!$Y$5:$Y$3992,'Services Ln 10'!$A$5:$A$3992,A362,'Services Ln 10'!$B$5:$B$3992,"Orientation and Mobility")+SUMIFS('Services Ln 10'!$Y$5:$Y$3992,'Services Ln 10'!$A$5:$A$3992,A362,'Services Ln 10'!$B$5:$B$3992,"Psychologist")+ SUMIF('Aides Ln 10'!$A$5:$A$1996,A362,'Aides Ln 10'!$V$5:$V$1996)</f>
        <v>0</v>
      </c>
      <c r="L362" s="12">
        <f>SUMIF('Contract Ed line 9'!$A$5:$A$1994,A362,'Contract Ed line 9'!$J$5:$J$1994)</f>
        <v>0</v>
      </c>
      <c r="M362" s="7">
        <f t="shared" si="5"/>
        <v>0</v>
      </c>
    </row>
    <row r="363" spans="2:13" x14ac:dyDescent="0.25">
      <c r="B363" s="7">
        <f>SUMIF('1 Spec Ed Teacher'!$A$5:$A$2003,A363,'1 Spec Ed Teacher'!$T$5:$T$2003)</f>
        <v>0</v>
      </c>
      <c r="C363" s="9"/>
      <c r="D363" s="7">
        <f>SUMIF(' Operations Ln 6'!$A$2:$A$1999,SSIDs!A363,' Operations Ln 6'!$B$2:$B$1999)</f>
        <v>0</v>
      </c>
      <c r="E363" s="7">
        <f>SUMIF('3 Instructional Supplies '!$A$5:$A$1996,SSIDs!A363,'3 Instructional Supplies '!$F$5:$F$1996)</f>
        <v>0</v>
      </c>
      <c r="F363" s="7">
        <f>SUMIF('4 Instructional Equipment'!$A$5:$A$1995,A363,'4 Instructional Equipment'!$F$5:$F$1995)</f>
        <v>0</v>
      </c>
      <c r="G363" s="12">
        <f>SUMIF('Transportation Ln 10'!$A$5:$A$1995,A363,'Transportation Ln 10'!$J$5:$J$1995)</f>
        <v>0</v>
      </c>
      <c r="H363" s="12">
        <f>SUMIFS('Services Ln 10'!$Y$5:$Y$3992,'Services Ln 10'!$A$5:$A$3992,A363,'Services Ln 10'!$B$5:$B$3992,"Physical Therapy")</f>
        <v>0</v>
      </c>
      <c r="I363" s="12">
        <f>SUMIFS('Services Ln 10'!$Y$5:$Y$3992,'Services Ln 10'!$A$5:$A$3992,A363,'Services Ln 10'!$B$5:$B$3992,"Occupational Therapy")</f>
        <v>0</v>
      </c>
      <c r="J363" s="12">
        <f>SUMIFS('Services Ln 10'!$Y$5:$Y$3992,'Services Ln 10'!$A$5:$A$3992,A363,'Services Ln 10'!$B$5:$B$3992,"Speech Services")</f>
        <v>0</v>
      </c>
      <c r="K363" s="103">
        <f>SUMIFS('Services Ln 10'!$Y$5:$Y$3992,'Services Ln 10'!$A$5:$A$3992,A363,'Services Ln 10'!$B$5:$B$3992,"Nurse Services")+SUMIFS('Services Ln 10'!$Y$5:$Y$3992,'Services Ln 10'!$A$5:$A$3992,A363,'Services Ln 10'!$B$5:$B$3992,"Audiology")+SUMIFS('Services Ln 10'!$Y$5:$Y$3992,'Services Ln 10'!$A$5:$A$3992,A363,'Services Ln 10'!$B$5:$B$3992,"Interpreter")+SUMIFS('Services Ln 10'!$Y$5:$Y$3992,'Services Ln 10'!$A$5:$A$3992,A363,'Services Ln 10'!$B$5:$B$3992,"Adaptive P.E.")+SUMIFS('Services Ln 10'!$Y$5:$Y$3992,'Services Ln 10'!$A$5:$A$3992,A363,'Services Ln 10'!$B$5:$B$3992,"Orientation and Mobility")+SUMIFS('Services Ln 10'!$Y$5:$Y$3992,'Services Ln 10'!$A$5:$A$3992,A363,'Services Ln 10'!$B$5:$B$3992,"Psychologist")+ SUMIF('Aides Ln 10'!$A$5:$A$1996,A363,'Aides Ln 10'!$V$5:$V$1996)</f>
        <v>0</v>
      </c>
      <c r="L363" s="12">
        <f>SUMIF('Contract Ed line 9'!$A$5:$A$1994,A363,'Contract Ed line 9'!$J$5:$J$1994)</f>
        <v>0</v>
      </c>
      <c r="M363" s="7">
        <f t="shared" si="5"/>
        <v>0</v>
      </c>
    </row>
    <row r="364" spans="2:13" x14ac:dyDescent="0.25">
      <c r="B364" s="7">
        <f>SUMIF('1 Spec Ed Teacher'!$A$5:$A$2003,A364,'1 Spec Ed Teacher'!$T$5:$T$2003)</f>
        <v>0</v>
      </c>
      <c r="C364" s="9"/>
      <c r="D364" s="7">
        <f>SUMIF(' Operations Ln 6'!$A$2:$A$1999,SSIDs!A364,' Operations Ln 6'!$B$2:$B$1999)</f>
        <v>0</v>
      </c>
      <c r="E364" s="7">
        <f>SUMIF('3 Instructional Supplies '!$A$5:$A$1996,SSIDs!A364,'3 Instructional Supplies '!$F$5:$F$1996)</f>
        <v>0</v>
      </c>
      <c r="F364" s="7">
        <f>SUMIF('4 Instructional Equipment'!$A$5:$A$1995,A364,'4 Instructional Equipment'!$F$5:$F$1995)</f>
        <v>0</v>
      </c>
      <c r="G364" s="12">
        <f>SUMIF('Transportation Ln 10'!$A$5:$A$1995,A364,'Transportation Ln 10'!$J$5:$J$1995)</f>
        <v>0</v>
      </c>
      <c r="H364" s="12">
        <f>SUMIFS('Services Ln 10'!$Y$5:$Y$3992,'Services Ln 10'!$A$5:$A$3992,A364,'Services Ln 10'!$B$5:$B$3992,"Physical Therapy")</f>
        <v>0</v>
      </c>
      <c r="I364" s="12">
        <f>SUMIFS('Services Ln 10'!$Y$5:$Y$3992,'Services Ln 10'!$A$5:$A$3992,A364,'Services Ln 10'!$B$5:$B$3992,"Occupational Therapy")</f>
        <v>0</v>
      </c>
      <c r="J364" s="12">
        <f>SUMIFS('Services Ln 10'!$Y$5:$Y$3992,'Services Ln 10'!$A$5:$A$3992,A364,'Services Ln 10'!$B$5:$B$3992,"Speech Services")</f>
        <v>0</v>
      </c>
      <c r="K364" s="103">
        <f>SUMIFS('Services Ln 10'!$Y$5:$Y$3992,'Services Ln 10'!$A$5:$A$3992,A364,'Services Ln 10'!$B$5:$B$3992,"Nurse Services")+SUMIFS('Services Ln 10'!$Y$5:$Y$3992,'Services Ln 10'!$A$5:$A$3992,A364,'Services Ln 10'!$B$5:$B$3992,"Audiology")+SUMIFS('Services Ln 10'!$Y$5:$Y$3992,'Services Ln 10'!$A$5:$A$3992,A364,'Services Ln 10'!$B$5:$B$3992,"Interpreter")+SUMIFS('Services Ln 10'!$Y$5:$Y$3992,'Services Ln 10'!$A$5:$A$3992,A364,'Services Ln 10'!$B$5:$B$3992,"Adaptive P.E.")+SUMIFS('Services Ln 10'!$Y$5:$Y$3992,'Services Ln 10'!$A$5:$A$3992,A364,'Services Ln 10'!$B$5:$B$3992,"Orientation and Mobility")+SUMIFS('Services Ln 10'!$Y$5:$Y$3992,'Services Ln 10'!$A$5:$A$3992,A364,'Services Ln 10'!$B$5:$B$3992,"Psychologist")+ SUMIF('Aides Ln 10'!$A$5:$A$1996,A364,'Aides Ln 10'!$V$5:$V$1996)</f>
        <v>0</v>
      </c>
      <c r="L364" s="12">
        <f>SUMIF('Contract Ed line 9'!$A$5:$A$1994,A364,'Contract Ed line 9'!$J$5:$J$1994)</f>
        <v>0</v>
      </c>
      <c r="M364" s="7">
        <f t="shared" si="5"/>
        <v>0</v>
      </c>
    </row>
    <row r="365" spans="2:13" x14ac:dyDescent="0.25">
      <c r="B365" s="7">
        <f>SUMIF('1 Spec Ed Teacher'!$A$5:$A$2003,A365,'1 Spec Ed Teacher'!$T$5:$T$2003)</f>
        <v>0</v>
      </c>
      <c r="C365" s="9"/>
      <c r="D365" s="7">
        <f>SUMIF(' Operations Ln 6'!$A$2:$A$1999,SSIDs!A365,' Operations Ln 6'!$B$2:$B$1999)</f>
        <v>0</v>
      </c>
      <c r="E365" s="7">
        <f>SUMIF('3 Instructional Supplies '!$A$5:$A$1996,SSIDs!A365,'3 Instructional Supplies '!$F$5:$F$1996)</f>
        <v>0</v>
      </c>
      <c r="F365" s="7">
        <f>SUMIF('4 Instructional Equipment'!$A$5:$A$1995,A365,'4 Instructional Equipment'!$F$5:$F$1995)</f>
        <v>0</v>
      </c>
      <c r="G365" s="12">
        <f>SUMIF('Transportation Ln 10'!$A$5:$A$1995,A365,'Transportation Ln 10'!$J$5:$J$1995)</f>
        <v>0</v>
      </c>
      <c r="H365" s="12">
        <f>SUMIFS('Services Ln 10'!$Y$5:$Y$3992,'Services Ln 10'!$A$5:$A$3992,A365,'Services Ln 10'!$B$5:$B$3992,"Physical Therapy")</f>
        <v>0</v>
      </c>
      <c r="I365" s="12">
        <f>SUMIFS('Services Ln 10'!$Y$5:$Y$3992,'Services Ln 10'!$A$5:$A$3992,A365,'Services Ln 10'!$B$5:$B$3992,"Occupational Therapy")</f>
        <v>0</v>
      </c>
      <c r="J365" s="12">
        <f>SUMIFS('Services Ln 10'!$Y$5:$Y$3992,'Services Ln 10'!$A$5:$A$3992,A365,'Services Ln 10'!$B$5:$B$3992,"Speech Services")</f>
        <v>0</v>
      </c>
      <c r="K365" s="103">
        <f>SUMIFS('Services Ln 10'!$Y$5:$Y$3992,'Services Ln 10'!$A$5:$A$3992,A365,'Services Ln 10'!$B$5:$B$3992,"Nurse Services")+SUMIFS('Services Ln 10'!$Y$5:$Y$3992,'Services Ln 10'!$A$5:$A$3992,A365,'Services Ln 10'!$B$5:$B$3992,"Audiology")+SUMIFS('Services Ln 10'!$Y$5:$Y$3992,'Services Ln 10'!$A$5:$A$3992,A365,'Services Ln 10'!$B$5:$B$3992,"Interpreter")+SUMIFS('Services Ln 10'!$Y$5:$Y$3992,'Services Ln 10'!$A$5:$A$3992,A365,'Services Ln 10'!$B$5:$B$3992,"Adaptive P.E.")+SUMIFS('Services Ln 10'!$Y$5:$Y$3992,'Services Ln 10'!$A$5:$A$3992,A365,'Services Ln 10'!$B$5:$B$3992,"Orientation and Mobility")+SUMIFS('Services Ln 10'!$Y$5:$Y$3992,'Services Ln 10'!$A$5:$A$3992,A365,'Services Ln 10'!$B$5:$B$3992,"Psychologist")+ SUMIF('Aides Ln 10'!$A$5:$A$1996,A365,'Aides Ln 10'!$V$5:$V$1996)</f>
        <v>0</v>
      </c>
      <c r="L365" s="12">
        <f>SUMIF('Contract Ed line 9'!$A$5:$A$1994,A365,'Contract Ed line 9'!$J$5:$J$1994)</f>
        <v>0</v>
      </c>
      <c r="M365" s="7">
        <f t="shared" si="5"/>
        <v>0</v>
      </c>
    </row>
    <row r="366" spans="2:13" x14ac:dyDescent="0.25">
      <c r="B366" s="7">
        <f>SUMIF('1 Spec Ed Teacher'!$A$5:$A$2003,A366,'1 Spec Ed Teacher'!$T$5:$T$2003)</f>
        <v>0</v>
      </c>
      <c r="C366" s="9"/>
      <c r="D366" s="7">
        <f>SUMIF(' Operations Ln 6'!$A$2:$A$1999,SSIDs!A366,' Operations Ln 6'!$B$2:$B$1999)</f>
        <v>0</v>
      </c>
      <c r="E366" s="7">
        <f>SUMIF('3 Instructional Supplies '!$A$5:$A$1996,SSIDs!A366,'3 Instructional Supplies '!$F$5:$F$1996)</f>
        <v>0</v>
      </c>
      <c r="F366" s="7">
        <f>SUMIF('4 Instructional Equipment'!$A$5:$A$1995,A366,'4 Instructional Equipment'!$F$5:$F$1995)</f>
        <v>0</v>
      </c>
      <c r="G366" s="12">
        <f>SUMIF('Transportation Ln 10'!$A$5:$A$1995,A366,'Transportation Ln 10'!$J$5:$J$1995)</f>
        <v>0</v>
      </c>
      <c r="H366" s="12">
        <f>SUMIFS('Services Ln 10'!$Y$5:$Y$3992,'Services Ln 10'!$A$5:$A$3992,A366,'Services Ln 10'!$B$5:$B$3992,"Physical Therapy")</f>
        <v>0</v>
      </c>
      <c r="I366" s="12">
        <f>SUMIFS('Services Ln 10'!$Y$5:$Y$3992,'Services Ln 10'!$A$5:$A$3992,A366,'Services Ln 10'!$B$5:$B$3992,"Occupational Therapy")</f>
        <v>0</v>
      </c>
      <c r="J366" s="12">
        <f>SUMIFS('Services Ln 10'!$Y$5:$Y$3992,'Services Ln 10'!$A$5:$A$3992,A366,'Services Ln 10'!$B$5:$B$3992,"Speech Services")</f>
        <v>0</v>
      </c>
      <c r="K366" s="103">
        <f>SUMIFS('Services Ln 10'!$Y$5:$Y$3992,'Services Ln 10'!$A$5:$A$3992,A366,'Services Ln 10'!$B$5:$B$3992,"Nurse Services")+SUMIFS('Services Ln 10'!$Y$5:$Y$3992,'Services Ln 10'!$A$5:$A$3992,A366,'Services Ln 10'!$B$5:$B$3992,"Audiology")+SUMIFS('Services Ln 10'!$Y$5:$Y$3992,'Services Ln 10'!$A$5:$A$3992,A366,'Services Ln 10'!$B$5:$B$3992,"Interpreter")+SUMIFS('Services Ln 10'!$Y$5:$Y$3992,'Services Ln 10'!$A$5:$A$3992,A366,'Services Ln 10'!$B$5:$B$3992,"Adaptive P.E.")+SUMIFS('Services Ln 10'!$Y$5:$Y$3992,'Services Ln 10'!$A$5:$A$3992,A366,'Services Ln 10'!$B$5:$B$3992,"Orientation and Mobility")+SUMIFS('Services Ln 10'!$Y$5:$Y$3992,'Services Ln 10'!$A$5:$A$3992,A366,'Services Ln 10'!$B$5:$B$3992,"Psychologist")+ SUMIF('Aides Ln 10'!$A$5:$A$1996,A366,'Aides Ln 10'!$V$5:$V$1996)</f>
        <v>0</v>
      </c>
      <c r="L366" s="12">
        <f>SUMIF('Contract Ed line 9'!$A$5:$A$1994,A366,'Contract Ed line 9'!$J$5:$J$1994)</f>
        <v>0</v>
      </c>
      <c r="M366" s="7">
        <f t="shared" si="5"/>
        <v>0</v>
      </c>
    </row>
    <row r="367" spans="2:13" x14ac:dyDescent="0.25">
      <c r="B367" s="7">
        <f>SUMIF('1 Spec Ed Teacher'!$A$5:$A$2003,A367,'1 Spec Ed Teacher'!$T$5:$T$2003)</f>
        <v>0</v>
      </c>
      <c r="C367" s="9"/>
      <c r="D367" s="7">
        <f>SUMIF(' Operations Ln 6'!$A$2:$A$1999,SSIDs!A367,' Operations Ln 6'!$B$2:$B$1999)</f>
        <v>0</v>
      </c>
      <c r="E367" s="7">
        <f>SUMIF('3 Instructional Supplies '!$A$5:$A$1996,SSIDs!A367,'3 Instructional Supplies '!$F$5:$F$1996)</f>
        <v>0</v>
      </c>
      <c r="F367" s="7">
        <f>SUMIF('4 Instructional Equipment'!$A$5:$A$1995,A367,'4 Instructional Equipment'!$F$5:$F$1995)</f>
        <v>0</v>
      </c>
      <c r="G367" s="12">
        <f>SUMIF('Transportation Ln 10'!$A$5:$A$1995,A367,'Transportation Ln 10'!$J$5:$J$1995)</f>
        <v>0</v>
      </c>
      <c r="H367" s="12">
        <f>SUMIFS('Services Ln 10'!$Y$5:$Y$3992,'Services Ln 10'!$A$5:$A$3992,A367,'Services Ln 10'!$B$5:$B$3992,"Physical Therapy")</f>
        <v>0</v>
      </c>
      <c r="I367" s="12">
        <f>SUMIFS('Services Ln 10'!$Y$5:$Y$3992,'Services Ln 10'!$A$5:$A$3992,A367,'Services Ln 10'!$B$5:$B$3992,"Occupational Therapy")</f>
        <v>0</v>
      </c>
      <c r="J367" s="12">
        <f>SUMIFS('Services Ln 10'!$Y$5:$Y$3992,'Services Ln 10'!$A$5:$A$3992,A367,'Services Ln 10'!$B$5:$B$3992,"Speech Services")</f>
        <v>0</v>
      </c>
      <c r="K367" s="103">
        <f>SUMIFS('Services Ln 10'!$Y$5:$Y$3992,'Services Ln 10'!$A$5:$A$3992,A367,'Services Ln 10'!$B$5:$B$3992,"Nurse Services")+SUMIFS('Services Ln 10'!$Y$5:$Y$3992,'Services Ln 10'!$A$5:$A$3992,A367,'Services Ln 10'!$B$5:$B$3992,"Audiology")+SUMIFS('Services Ln 10'!$Y$5:$Y$3992,'Services Ln 10'!$A$5:$A$3992,A367,'Services Ln 10'!$B$5:$B$3992,"Interpreter")+SUMIFS('Services Ln 10'!$Y$5:$Y$3992,'Services Ln 10'!$A$5:$A$3992,A367,'Services Ln 10'!$B$5:$B$3992,"Adaptive P.E.")+SUMIFS('Services Ln 10'!$Y$5:$Y$3992,'Services Ln 10'!$A$5:$A$3992,A367,'Services Ln 10'!$B$5:$B$3992,"Orientation and Mobility")+SUMIFS('Services Ln 10'!$Y$5:$Y$3992,'Services Ln 10'!$A$5:$A$3992,A367,'Services Ln 10'!$B$5:$B$3992,"Psychologist")+ SUMIF('Aides Ln 10'!$A$5:$A$1996,A367,'Aides Ln 10'!$V$5:$V$1996)</f>
        <v>0</v>
      </c>
      <c r="L367" s="12">
        <f>SUMIF('Contract Ed line 9'!$A$5:$A$1994,A367,'Contract Ed line 9'!$J$5:$J$1994)</f>
        <v>0</v>
      </c>
      <c r="M367" s="7">
        <f t="shared" si="5"/>
        <v>0</v>
      </c>
    </row>
    <row r="368" spans="2:13" x14ac:dyDescent="0.25">
      <c r="B368" s="7">
        <f>SUMIF('1 Spec Ed Teacher'!$A$5:$A$2003,A368,'1 Spec Ed Teacher'!$T$5:$T$2003)</f>
        <v>0</v>
      </c>
      <c r="C368" s="9"/>
      <c r="D368" s="7">
        <f>SUMIF(' Operations Ln 6'!$A$2:$A$1999,SSIDs!A368,' Operations Ln 6'!$B$2:$B$1999)</f>
        <v>0</v>
      </c>
      <c r="E368" s="7">
        <f>SUMIF('3 Instructional Supplies '!$A$5:$A$1996,SSIDs!A368,'3 Instructional Supplies '!$F$5:$F$1996)</f>
        <v>0</v>
      </c>
      <c r="F368" s="7">
        <f>SUMIF('4 Instructional Equipment'!$A$5:$A$1995,A368,'4 Instructional Equipment'!$F$5:$F$1995)</f>
        <v>0</v>
      </c>
      <c r="G368" s="12">
        <f>SUMIF('Transportation Ln 10'!$A$5:$A$1995,A368,'Transportation Ln 10'!$J$5:$J$1995)</f>
        <v>0</v>
      </c>
      <c r="H368" s="12">
        <f>SUMIFS('Services Ln 10'!$Y$5:$Y$3992,'Services Ln 10'!$A$5:$A$3992,A368,'Services Ln 10'!$B$5:$B$3992,"Physical Therapy")</f>
        <v>0</v>
      </c>
      <c r="I368" s="12">
        <f>SUMIFS('Services Ln 10'!$Y$5:$Y$3992,'Services Ln 10'!$A$5:$A$3992,A368,'Services Ln 10'!$B$5:$B$3992,"Occupational Therapy")</f>
        <v>0</v>
      </c>
      <c r="J368" s="12">
        <f>SUMIFS('Services Ln 10'!$Y$5:$Y$3992,'Services Ln 10'!$A$5:$A$3992,A368,'Services Ln 10'!$B$5:$B$3992,"Speech Services")</f>
        <v>0</v>
      </c>
      <c r="K368" s="103">
        <f>SUMIFS('Services Ln 10'!$Y$5:$Y$3992,'Services Ln 10'!$A$5:$A$3992,A368,'Services Ln 10'!$B$5:$B$3992,"Nurse Services")+SUMIFS('Services Ln 10'!$Y$5:$Y$3992,'Services Ln 10'!$A$5:$A$3992,A368,'Services Ln 10'!$B$5:$B$3992,"Audiology")+SUMIFS('Services Ln 10'!$Y$5:$Y$3992,'Services Ln 10'!$A$5:$A$3992,A368,'Services Ln 10'!$B$5:$B$3992,"Interpreter")+SUMIFS('Services Ln 10'!$Y$5:$Y$3992,'Services Ln 10'!$A$5:$A$3992,A368,'Services Ln 10'!$B$5:$B$3992,"Adaptive P.E.")+SUMIFS('Services Ln 10'!$Y$5:$Y$3992,'Services Ln 10'!$A$5:$A$3992,A368,'Services Ln 10'!$B$5:$B$3992,"Orientation and Mobility")+SUMIFS('Services Ln 10'!$Y$5:$Y$3992,'Services Ln 10'!$A$5:$A$3992,A368,'Services Ln 10'!$B$5:$B$3992,"Psychologist")+ SUMIF('Aides Ln 10'!$A$5:$A$1996,A368,'Aides Ln 10'!$V$5:$V$1996)</f>
        <v>0</v>
      </c>
      <c r="L368" s="12">
        <f>SUMIF('Contract Ed line 9'!$A$5:$A$1994,A368,'Contract Ed line 9'!$J$5:$J$1994)</f>
        <v>0</v>
      </c>
      <c r="M368" s="7">
        <f t="shared" si="5"/>
        <v>0</v>
      </c>
    </row>
    <row r="369" spans="2:13" x14ac:dyDescent="0.25">
      <c r="B369" s="7">
        <f>SUMIF('1 Spec Ed Teacher'!$A$5:$A$2003,A369,'1 Spec Ed Teacher'!$T$5:$T$2003)</f>
        <v>0</v>
      </c>
      <c r="C369" s="9"/>
      <c r="D369" s="7">
        <f>SUMIF(' Operations Ln 6'!$A$2:$A$1999,SSIDs!A369,' Operations Ln 6'!$B$2:$B$1999)</f>
        <v>0</v>
      </c>
      <c r="E369" s="7">
        <f>SUMIF('3 Instructional Supplies '!$A$5:$A$1996,SSIDs!A369,'3 Instructional Supplies '!$F$5:$F$1996)</f>
        <v>0</v>
      </c>
      <c r="F369" s="7">
        <f>SUMIF('4 Instructional Equipment'!$A$5:$A$1995,A369,'4 Instructional Equipment'!$F$5:$F$1995)</f>
        <v>0</v>
      </c>
      <c r="G369" s="12">
        <f>SUMIF('Transportation Ln 10'!$A$5:$A$1995,A369,'Transportation Ln 10'!$J$5:$J$1995)</f>
        <v>0</v>
      </c>
      <c r="H369" s="12">
        <f>SUMIFS('Services Ln 10'!$Y$5:$Y$3992,'Services Ln 10'!$A$5:$A$3992,A369,'Services Ln 10'!$B$5:$B$3992,"Physical Therapy")</f>
        <v>0</v>
      </c>
      <c r="I369" s="12">
        <f>SUMIFS('Services Ln 10'!$Y$5:$Y$3992,'Services Ln 10'!$A$5:$A$3992,A369,'Services Ln 10'!$B$5:$B$3992,"Occupational Therapy")</f>
        <v>0</v>
      </c>
      <c r="J369" s="12">
        <f>SUMIFS('Services Ln 10'!$Y$5:$Y$3992,'Services Ln 10'!$A$5:$A$3992,A369,'Services Ln 10'!$B$5:$B$3992,"Speech Services")</f>
        <v>0</v>
      </c>
      <c r="K369" s="103">
        <f>SUMIFS('Services Ln 10'!$Y$5:$Y$3992,'Services Ln 10'!$A$5:$A$3992,A369,'Services Ln 10'!$B$5:$B$3992,"Nurse Services")+SUMIFS('Services Ln 10'!$Y$5:$Y$3992,'Services Ln 10'!$A$5:$A$3992,A369,'Services Ln 10'!$B$5:$B$3992,"Audiology")+SUMIFS('Services Ln 10'!$Y$5:$Y$3992,'Services Ln 10'!$A$5:$A$3992,A369,'Services Ln 10'!$B$5:$B$3992,"Interpreter")+SUMIFS('Services Ln 10'!$Y$5:$Y$3992,'Services Ln 10'!$A$5:$A$3992,A369,'Services Ln 10'!$B$5:$B$3992,"Adaptive P.E.")+SUMIFS('Services Ln 10'!$Y$5:$Y$3992,'Services Ln 10'!$A$5:$A$3992,A369,'Services Ln 10'!$B$5:$B$3992,"Orientation and Mobility")+SUMIFS('Services Ln 10'!$Y$5:$Y$3992,'Services Ln 10'!$A$5:$A$3992,A369,'Services Ln 10'!$B$5:$B$3992,"Psychologist")+ SUMIF('Aides Ln 10'!$A$5:$A$1996,A369,'Aides Ln 10'!$V$5:$V$1996)</f>
        <v>0</v>
      </c>
      <c r="L369" s="12">
        <f>SUMIF('Contract Ed line 9'!$A$5:$A$1994,A369,'Contract Ed line 9'!$J$5:$J$1994)</f>
        <v>0</v>
      </c>
      <c r="M369" s="7">
        <f t="shared" si="5"/>
        <v>0</v>
      </c>
    </row>
    <row r="370" spans="2:13" x14ac:dyDescent="0.25">
      <c r="B370" s="7">
        <f>SUMIF('1 Spec Ed Teacher'!$A$5:$A$2003,A370,'1 Spec Ed Teacher'!$T$5:$T$2003)</f>
        <v>0</v>
      </c>
      <c r="C370" s="9"/>
      <c r="D370" s="7">
        <f>SUMIF(' Operations Ln 6'!$A$2:$A$1999,SSIDs!A370,' Operations Ln 6'!$B$2:$B$1999)</f>
        <v>0</v>
      </c>
      <c r="E370" s="7">
        <f>SUMIF('3 Instructional Supplies '!$A$5:$A$1996,SSIDs!A370,'3 Instructional Supplies '!$F$5:$F$1996)</f>
        <v>0</v>
      </c>
      <c r="F370" s="7">
        <f>SUMIF('4 Instructional Equipment'!$A$5:$A$1995,A370,'4 Instructional Equipment'!$F$5:$F$1995)</f>
        <v>0</v>
      </c>
      <c r="G370" s="12">
        <f>SUMIF('Transportation Ln 10'!$A$5:$A$1995,A370,'Transportation Ln 10'!$J$5:$J$1995)</f>
        <v>0</v>
      </c>
      <c r="H370" s="12">
        <f>SUMIFS('Services Ln 10'!$Y$5:$Y$3992,'Services Ln 10'!$A$5:$A$3992,A370,'Services Ln 10'!$B$5:$B$3992,"Physical Therapy")</f>
        <v>0</v>
      </c>
      <c r="I370" s="12">
        <f>SUMIFS('Services Ln 10'!$Y$5:$Y$3992,'Services Ln 10'!$A$5:$A$3992,A370,'Services Ln 10'!$B$5:$B$3992,"Occupational Therapy")</f>
        <v>0</v>
      </c>
      <c r="J370" s="12">
        <f>SUMIFS('Services Ln 10'!$Y$5:$Y$3992,'Services Ln 10'!$A$5:$A$3992,A370,'Services Ln 10'!$B$5:$B$3992,"Speech Services")</f>
        <v>0</v>
      </c>
      <c r="K370" s="103">
        <f>SUMIFS('Services Ln 10'!$Y$5:$Y$3992,'Services Ln 10'!$A$5:$A$3992,A370,'Services Ln 10'!$B$5:$B$3992,"Nurse Services")+SUMIFS('Services Ln 10'!$Y$5:$Y$3992,'Services Ln 10'!$A$5:$A$3992,A370,'Services Ln 10'!$B$5:$B$3992,"Audiology")+SUMIFS('Services Ln 10'!$Y$5:$Y$3992,'Services Ln 10'!$A$5:$A$3992,A370,'Services Ln 10'!$B$5:$B$3992,"Interpreter")+SUMIFS('Services Ln 10'!$Y$5:$Y$3992,'Services Ln 10'!$A$5:$A$3992,A370,'Services Ln 10'!$B$5:$B$3992,"Adaptive P.E.")+SUMIFS('Services Ln 10'!$Y$5:$Y$3992,'Services Ln 10'!$A$5:$A$3992,A370,'Services Ln 10'!$B$5:$B$3992,"Orientation and Mobility")+SUMIFS('Services Ln 10'!$Y$5:$Y$3992,'Services Ln 10'!$A$5:$A$3992,A370,'Services Ln 10'!$B$5:$B$3992,"Psychologist")+ SUMIF('Aides Ln 10'!$A$5:$A$1996,A370,'Aides Ln 10'!$V$5:$V$1996)</f>
        <v>0</v>
      </c>
      <c r="L370" s="12">
        <f>SUMIF('Contract Ed line 9'!$A$5:$A$1994,A370,'Contract Ed line 9'!$J$5:$J$1994)</f>
        <v>0</v>
      </c>
      <c r="M370" s="7">
        <f t="shared" si="5"/>
        <v>0</v>
      </c>
    </row>
    <row r="371" spans="2:13" x14ac:dyDescent="0.25">
      <c r="B371" s="7">
        <f>SUMIF('1 Spec Ed Teacher'!$A$5:$A$2003,A371,'1 Spec Ed Teacher'!$T$5:$T$2003)</f>
        <v>0</v>
      </c>
      <c r="C371" s="9"/>
      <c r="D371" s="7">
        <f>SUMIF(' Operations Ln 6'!$A$2:$A$1999,SSIDs!A371,' Operations Ln 6'!$B$2:$B$1999)</f>
        <v>0</v>
      </c>
      <c r="E371" s="7">
        <f>SUMIF('3 Instructional Supplies '!$A$5:$A$1996,SSIDs!A371,'3 Instructional Supplies '!$F$5:$F$1996)</f>
        <v>0</v>
      </c>
      <c r="F371" s="7">
        <f>SUMIF('4 Instructional Equipment'!$A$5:$A$1995,A371,'4 Instructional Equipment'!$F$5:$F$1995)</f>
        <v>0</v>
      </c>
      <c r="G371" s="12">
        <f>SUMIF('Transportation Ln 10'!$A$5:$A$1995,A371,'Transportation Ln 10'!$J$5:$J$1995)</f>
        <v>0</v>
      </c>
      <c r="H371" s="12">
        <f>SUMIFS('Services Ln 10'!$Y$5:$Y$3992,'Services Ln 10'!$A$5:$A$3992,A371,'Services Ln 10'!$B$5:$B$3992,"Physical Therapy")</f>
        <v>0</v>
      </c>
      <c r="I371" s="12">
        <f>SUMIFS('Services Ln 10'!$Y$5:$Y$3992,'Services Ln 10'!$A$5:$A$3992,A371,'Services Ln 10'!$B$5:$B$3992,"Occupational Therapy")</f>
        <v>0</v>
      </c>
      <c r="J371" s="12">
        <f>SUMIFS('Services Ln 10'!$Y$5:$Y$3992,'Services Ln 10'!$A$5:$A$3992,A371,'Services Ln 10'!$B$5:$B$3992,"Speech Services")</f>
        <v>0</v>
      </c>
      <c r="K371" s="103">
        <f>SUMIFS('Services Ln 10'!$Y$5:$Y$3992,'Services Ln 10'!$A$5:$A$3992,A371,'Services Ln 10'!$B$5:$B$3992,"Nurse Services")+SUMIFS('Services Ln 10'!$Y$5:$Y$3992,'Services Ln 10'!$A$5:$A$3992,A371,'Services Ln 10'!$B$5:$B$3992,"Audiology")+SUMIFS('Services Ln 10'!$Y$5:$Y$3992,'Services Ln 10'!$A$5:$A$3992,A371,'Services Ln 10'!$B$5:$B$3992,"Interpreter")+SUMIFS('Services Ln 10'!$Y$5:$Y$3992,'Services Ln 10'!$A$5:$A$3992,A371,'Services Ln 10'!$B$5:$B$3992,"Adaptive P.E.")+SUMIFS('Services Ln 10'!$Y$5:$Y$3992,'Services Ln 10'!$A$5:$A$3992,A371,'Services Ln 10'!$B$5:$B$3992,"Orientation and Mobility")+SUMIFS('Services Ln 10'!$Y$5:$Y$3992,'Services Ln 10'!$A$5:$A$3992,A371,'Services Ln 10'!$B$5:$B$3992,"Psychologist")+ SUMIF('Aides Ln 10'!$A$5:$A$1996,A371,'Aides Ln 10'!$V$5:$V$1996)</f>
        <v>0</v>
      </c>
      <c r="L371" s="12">
        <f>SUMIF('Contract Ed line 9'!$A$5:$A$1994,A371,'Contract Ed line 9'!$J$5:$J$1994)</f>
        <v>0</v>
      </c>
      <c r="M371" s="7">
        <f t="shared" si="5"/>
        <v>0</v>
      </c>
    </row>
    <row r="372" spans="2:13" x14ac:dyDescent="0.25">
      <c r="B372" s="7">
        <f>SUMIF('1 Spec Ed Teacher'!$A$5:$A$2003,A372,'1 Spec Ed Teacher'!$T$5:$T$2003)</f>
        <v>0</v>
      </c>
      <c r="C372" s="9"/>
      <c r="D372" s="7">
        <f>SUMIF(' Operations Ln 6'!$A$2:$A$1999,SSIDs!A372,' Operations Ln 6'!$B$2:$B$1999)</f>
        <v>0</v>
      </c>
      <c r="E372" s="7">
        <f>SUMIF('3 Instructional Supplies '!$A$5:$A$1996,SSIDs!A372,'3 Instructional Supplies '!$F$5:$F$1996)</f>
        <v>0</v>
      </c>
      <c r="F372" s="7">
        <f>SUMIF('4 Instructional Equipment'!$A$5:$A$1995,A372,'4 Instructional Equipment'!$F$5:$F$1995)</f>
        <v>0</v>
      </c>
      <c r="G372" s="12">
        <f>SUMIF('Transportation Ln 10'!$A$5:$A$1995,A372,'Transportation Ln 10'!$J$5:$J$1995)</f>
        <v>0</v>
      </c>
      <c r="H372" s="12">
        <f>SUMIFS('Services Ln 10'!$Y$5:$Y$3992,'Services Ln 10'!$A$5:$A$3992,A372,'Services Ln 10'!$B$5:$B$3992,"Physical Therapy")</f>
        <v>0</v>
      </c>
      <c r="I372" s="12">
        <f>SUMIFS('Services Ln 10'!$Y$5:$Y$3992,'Services Ln 10'!$A$5:$A$3992,A372,'Services Ln 10'!$B$5:$B$3992,"Occupational Therapy")</f>
        <v>0</v>
      </c>
      <c r="J372" s="12">
        <f>SUMIFS('Services Ln 10'!$Y$5:$Y$3992,'Services Ln 10'!$A$5:$A$3992,A372,'Services Ln 10'!$B$5:$B$3992,"Speech Services")</f>
        <v>0</v>
      </c>
      <c r="K372" s="103">
        <f>SUMIFS('Services Ln 10'!$Y$5:$Y$3992,'Services Ln 10'!$A$5:$A$3992,A372,'Services Ln 10'!$B$5:$B$3992,"Nurse Services")+SUMIFS('Services Ln 10'!$Y$5:$Y$3992,'Services Ln 10'!$A$5:$A$3992,A372,'Services Ln 10'!$B$5:$B$3992,"Audiology")+SUMIFS('Services Ln 10'!$Y$5:$Y$3992,'Services Ln 10'!$A$5:$A$3992,A372,'Services Ln 10'!$B$5:$B$3992,"Interpreter")+SUMIFS('Services Ln 10'!$Y$5:$Y$3992,'Services Ln 10'!$A$5:$A$3992,A372,'Services Ln 10'!$B$5:$B$3992,"Adaptive P.E.")+SUMIFS('Services Ln 10'!$Y$5:$Y$3992,'Services Ln 10'!$A$5:$A$3992,A372,'Services Ln 10'!$B$5:$B$3992,"Orientation and Mobility")+SUMIFS('Services Ln 10'!$Y$5:$Y$3992,'Services Ln 10'!$A$5:$A$3992,A372,'Services Ln 10'!$B$5:$B$3992,"Psychologist")+ SUMIF('Aides Ln 10'!$A$5:$A$1996,A372,'Aides Ln 10'!$V$5:$V$1996)</f>
        <v>0</v>
      </c>
      <c r="L372" s="12">
        <f>SUMIF('Contract Ed line 9'!$A$5:$A$1994,A372,'Contract Ed line 9'!$J$5:$J$1994)</f>
        <v>0</v>
      </c>
      <c r="M372" s="7">
        <f t="shared" si="5"/>
        <v>0</v>
      </c>
    </row>
    <row r="373" spans="2:13" x14ac:dyDescent="0.25">
      <c r="B373" s="7">
        <f>SUMIF('1 Spec Ed Teacher'!$A$5:$A$2003,A373,'1 Spec Ed Teacher'!$T$5:$T$2003)</f>
        <v>0</v>
      </c>
      <c r="C373" s="9"/>
      <c r="D373" s="7">
        <f>SUMIF(' Operations Ln 6'!$A$2:$A$1999,SSIDs!A373,' Operations Ln 6'!$B$2:$B$1999)</f>
        <v>0</v>
      </c>
      <c r="E373" s="7">
        <f>SUMIF('3 Instructional Supplies '!$A$5:$A$1996,SSIDs!A373,'3 Instructional Supplies '!$F$5:$F$1996)</f>
        <v>0</v>
      </c>
      <c r="F373" s="7">
        <f>SUMIF('4 Instructional Equipment'!$A$5:$A$1995,A373,'4 Instructional Equipment'!$F$5:$F$1995)</f>
        <v>0</v>
      </c>
      <c r="G373" s="12">
        <f>SUMIF('Transportation Ln 10'!$A$5:$A$1995,A373,'Transportation Ln 10'!$J$5:$J$1995)</f>
        <v>0</v>
      </c>
      <c r="H373" s="12">
        <f>SUMIFS('Services Ln 10'!$Y$5:$Y$3992,'Services Ln 10'!$A$5:$A$3992,A373,'Services Ln 10'!$B$5:$B$3992,"Physical Therapy")</f>
        <v>0</v>
      </c>
      <c r="I373" s="12">
        <f>SUMIFS('Services Ln 10'!$Y$5:$Y$3992,'Services Ln 10'!$A$5:$A$3992,A373,'Services Ln 10'!$B$5:$B$3992,"Occupational Therapy")</f>
        <v>0</v>
      </c>
      <c r="J373" s="12">
        <f>SUMIFS('Services Ln 10'!$Y$5:$Y$3992,'Services Ln 10'!$A$5:$A$3992,A373,'Services Ln 10'!$B$5:$B$3992,"Speech Services")</f>
        <v>0</v>
      </c>
      <c r="K373" s="103">
        <f>SUMIFS('Services Ln 10'!$Y$5:$Y$3992,'Services Ln 10'!$A$5:$A$3992,A373,'Services Ln 10'!$B$5:$B$3992,"Nurse Services")+SUMIFS('Services Ln 10'!$Y$5:$Y$3992,'Services Ln 10'!$A$5:$A$3992,A373,'Services Ln 10'!$B$5:$B$3992,"Audiology")+SUMIFS('Services Ln 10'!$Y$5:$Y$3992,'Services Ln 10'!$A$5:$A$3992,A373,'Services Ln 10'!$B$5:$B$3992,"Interpreter")+SUMIFS('Services Ln 10'!$Y$5:$Y$3992,'Services Ln 10'!$A$5:$A$3992,A373,'Services Ln 10'!$B$5:$B$3992,"Adaptive P.E.")+SUMIFS('Services Ln 10'!$Y$5:$Y$3992,'Services Ln 10'!$A$5:$A$3992,A373,'Services Ln 10'!$B$5:$B$3992,"Orientation and Mobility")+SUMIFS('Services Ln 10'!$Y$5:$Y$3992,'Services Ln 10'!$A$5:$A$3992,A373,'Services Ln 10'!$B$5:$B$3992,"Psychologist")+ SUMIF('Aides Ln 10'!$A$5:$A$1996,A373,'Aides Ln 10'!$V$5:$V$1996)</f>
        <v>0</v>
      </c>
      <c r="L373" s="12">
        <f>SUMIF('Contract Ed line 9'!$A$5:$A$1994,A373,'Contract Ed line 9'!$J$5:$J$1994)</f>
        <v>0</v>
      </c>
      <c r="M373" s="7">
        <f t="shared" si="5"/>
        <v>0</v>
      </c>
    </row>
    <row r="374" spans="2:13" x14ac:dyDescent="0.25">
      <c r="B374" s="7">
        <f>SUMIF('1 Spec Ed Teacher'!$A$5:$A$2003,A374,'1 Spec Ed Teacher'!$T$5:$T$2003)</f>
        <v>0</v>
      </c>
      <c r="C374" s="9"/>
      <c r="D374" s="7">
        <f>SUMIF(' Operations Ln 6'!$A$2:$A$1999,SSIDs!A374,' Operations Ln 6'!$B$2:$B$1999)</f>
        <v>0</v>
      </c>
      <c r="E374" s="7">
        <f>SUMIF('3 Instructional Supplies '!$A$5:$A$1996,SSIDs!A374,'3 Instructional Supplies '!$F$5:$F$1996)</f>
        <v>0</v>
      </c>
      <c r="F374" s="7">
        <f>SUMIF('4 Instructional Equipment'!$A$5:$A$1995,A374,'4 Instructional Equipment'!$F$5:$F$1995)</f>
        <v>0</v>
      </c>
      <c r="G374" s="12">
        <f>SUMIF('Transportation Ln 10'!$A$5:$A$1995,A374,'Transportation Ln 10'!$J$5:$J$1995)</f>
        <v>0</v>
      </c>
      <c r="H374" s="12">
        <f>SUMIFS('Services Ln 10'!$Y$5:$Y$3992,'Services Ln 10'!$A$5:$A$3992,A374,'Services Ln 10'!$B$5:$B$3992,"Physical Therapy")</f>
        <v>0</v>
      </c>
      <c r="I374" s="12">
        <f>SUMIFS('Services Ln 10'!$Y$5:$Y$3992,'Services Ln 10'!$A$5:$A$3992,A374,'Services Ln 10'!$B$5:$B$3992,"Occupational Therapy")</f>
        <v>0</v>
      </c>
      <c r="J374" s="12">
        <f>SUMIFS('Services Ln 10'!$Y$5:$Y$3992,'Services Ln 10'!$A$5:$A$3992,A374,'Services Ln 10'!$B$5:$B$3992,"Speech Services")</f>
        <v>0</v>
      </c>
      <c r="K374" s="103">
        <f>SUMIFS('Services Ln 10'!$Y$5:$Y$3992,'Services Ln 10'!$A$5:$A$3992,A374,'Services Ln 10'!$B$5:$B$3992,"Nurse Services")+SUMIFS('Services Ln 10'!$Y$5:$Y$3992,'Services Ln 10'!$A$5:$A$3992,A374,'Services Ln 10'!$B$5:$B$3992,"Audiology")+SUMIFS('Services Ln 10'!$Y$5:$Y$3992,'Services Ln 10'!$A$5:$A$3992,A374,'Services Ln 10'!$B$5:$B$3992,"Interpreter")+SUMIFS('Services Ln 10'!$Y$5:$Y$3992,'Services Ln 10'!$A$5:$A$3992,A374,'Services Ln 10'!$B$5:$B$3992,"Adaptive P.E.")+SUMIFS('Services Ln 10'!$Y$5:$Y$3992,'Services Ln 10'!$A$5:$A$3992,A374,'Services Ln 10'!$B$5:$B$3992,"Orientation and Mobility")+SUMIFS('Services Ln 10'!$Y$5:$Y$3992,'Services Ln 10'!$A$5:$A$3992,A374,'Services Ln 10'!$B$5:$B$3992,"Psychologist")+ SUMIF('Aides Ln 10'!$A$5:$A$1996,A374,'Aides Ln 10'!$V$5:$V$1996)</f>
        <v>0</v>
      </c>
      <c r="L374" s="12">
        <f>SUMIF('Contract Ed line 9'!$A$5:$A$1994,A374,'Contract Ed line 9'!$J$5:$J$1994)</f>
        <v>0</v>
      </c>
      <c r="M374" s="7">
        <f t="shared" si="5"/>
        <v>0</v>
      </c>
    </row>
    <row r="375" spans="2:13" x14ac:dyDescent="0.25">
      <c r="B375" s="7">
        <f>SUMIF('1 Spec Ed Teacher'!$A$5:$A$2003,A375,'1 Spec Ed Teacher'!$T$5:$T$2003)</f>
        <v>0</v>
      </c>
      <c r="C375" s="9"/>
      <c r="D375" s="7">
        <f>SUMIF(' Operations Ln 6'!$A$2:$A$1999,SSIDs!A375,' Operations Ln 6'!$B$2:$B$1999)</f>
        <v>0</v>
      </c>
      <c r="E375" s="7">
        <f>SUMIF('3 Instructional Supplies '!$A$5:$A$1996,SSIDs!A375,'3 Instructional Supplies '!$F$5:$F$1996)</f>
        <v>0</v>
      </c>
      <c r="F375" s="7">
        <f>SUMIF('4 Instructional Equipment'!$A$5:$A$1995,A375,'4 Instructional Equipment'!$F$5:$F$1995)</f>
        <v>0</v>
      </c>
      <c r="G375" s="12">
        <f>SUMIF('Transportation Ln 10'!$A$5:$A$1995,A375,'Transportation Ln 10'!$J$5:$J$1995)</f>
        <v>0</v>
      </c>
      <c r="H375" s="12">
        <f>SUMIFS('Services Ln 10'!$Y$5:$Y$3992,'Services Ln 10'!$A$5:$A$3992,A375,'Services Ln 10'!$B$5:$B$3992,"Physical Therapy")</f>
        <v>0</v>
      </c>
      <c r="I375" s="12">
        <f>SUMIFS('Services Ln 10'!$Y$5:$Y$3992,'Services Ln 10'!$A$5:$A$3992,A375,'Services Ln 10'!$B$5:$B$3992,"Occupational Therapy")</f>
        <v>0</v>
      </c>
      <c r="J375" s="12">
        <f>SUMIFS('Services Ln 10'!$Y$5:$Y$3992,'Services Ln 10'!$A$5:$A$3992,A375,'Services Ln 10'!$B$5:$B$3992,"Speech Services")</f>
        <v>0</v>
      </c>
      <c r="K375" s="103">
        <f>SUMIFS('Services Ln 10'!$Y$5:$Y$3992,'Services Ln 10'!$A$5:$A$3992,A375,'Services Ln 10'!$B$5:$B$3992,"Nurse Services")+SUMIFS('Services Ln 10'!$Y$5:$Y$3992,'Services Ln 10'!$A$5:$A$3992,A375,'Services Ln 10'!$B$5:$B$3992,"Audiology")+SUMIFS('Services Ln 10'!$Y$5:$Y$3992,'Services Ln 10'!$A$5:$A$3992,A375,'Services Ln 10'!$B$5:$B$3992,"Interpreter")+SUMIFS('Services Ln 10'!$Y$5:$Y$3992,'Services Ln 10'!$A$5:$A$3992,A375,'Services Ln 10'!$B$5:$B$3992,"Adaptive P.E.")+SUMIFS('Services Ln 10'!$Y$5:$Y$3992,'Services Ln 10'!$A$5:$A$3992,A375,'Services Ln 10'!$B$5:$B$3992,"Orientation and Mobility")+SUMIFS('Services Ln 10'!$Y$5:$Y$3992,'Services Ln 10'!$A$5:$A$3992,A375,'Services Ln 10'!$B$5:$B$3992,"Psychologist")+ SUMIF('Aides Ln 10'!$A$5:$A$1996,A375,'Aides Ln 10'!$V$5:$V$1996)</f>
        <v>0</v>
      </c>
      <c r="L375" s="12">
        <f>SUMIF('Contract Ed line 9'!$A$5:$A$1994,A375,'Contract Ed line 9'!$J$5:$J$1994)</f>
        <v>0</v>
      </c>
      <c r="M375" s="7">
        <f t="shared" si="5"/>
        <v>0</v>
      </c>
    </row>
    <row r="376" spans="2:13" x14ac:dyDescent="0.25">
      <c r="B376" s="7">
        <f>SUMIF('1 Spec Ed Teacher'!$A$5:$A$2003,A376,'1 Spec Ed Teacher'!$T$5:$T$2003)</f>
        <v>0</v>
      </c>
      <c r="C376" s="9"/>
      <c r="D376" s="7">
        <f>SUMIF(' Operations Ln 6'!$A$2:$A$1999,SSIDs!A376,' Operations Ln 6'!$B$2:$B$1999)</f>
        <v>0</v>
      </c>
      <c r="E376" s="7">
        <f>SUMIF('3 Instructional Supplies '!$A$5:$A$1996,SSIDs!A376,'3 Instructional Supplies '!$F$5:$F$1996)</f>
        <v>0</v>
      </c>
      <c r="F376" s="7">
        <f>SUMIF('4 Instructional Equipment'!$A$5:$A$1995,A376,'4 Instructional Equipment'!$F$5:$F$1995)</f>
        <v>0</v>
      </c>
      <c r="G376" s="12">
        <f>SUMIF('Transportation Ln 10'!$A$5:$A$1995,A376,'Transportation Ln 10'!$J$5:$J$1995)</f>
        <v>0</v>
      </c>
      <c r="H376" s="12">
        <f>SUMIFS('Services Ln 10'!$Y$5:$Y$3992,'Services Ln 10'!$A$5:$A$3992,A376,'Services Ln 10'!$B$5:$B$3992,"Physical Therapy")</f>
        <v>0</v>
      </c>
      <c r="I376" s="12">
        <f>SUMIFS('Services Ln 10'!$Y$5:$Y$3992,'Services Ln 10'!$A$5:$A$3992,A376,'Services Ln 10'!$B$5:$B$3992,"Occupational Therapy")</f>
        <v>0</v>
      </c>
      <c r="J376" s="12">
        <f>SUMIFS('Services Ln 10'!$Y$5:$Y$3992,'Services Ln 10'!$A$5:$A$3992,A376,'Services Ln 10'!$B$5:$B$3992,"Speech Services")</f>
        <v>0</v>
      </c>
      <c r="K376" s="103">
        <f>SUMIFS('Services Ln 10'!$Y$5:$Y$3992,'Services Ln 10'!$A$5:$A$3992,A376,'Services Ln 10'!$B$5:$B$3992,"Nurse Services")+SUMIFS('Services Ln 10'!$Y$5:$Y$3992,'Services Ln 10'!$A$5:$A$3992,A376,'Services Ln 10'!$B$5:$B$3992,"Audiology")+SUMIFS('Services Ln 10'!$Y$5:$Y$3992,'Services Ln 10'!$A$5:$A$3992,A376,'Services Ln 10'!$B$5:$B$3992,"Interpreter")+SUMIFS('Services Ln 10'!$Y$5:$Y$3992,'Services Ln 10'!$A$5:$A$3992,A376,'Services Ln 10'!$B$5:$B$3992,"Adaptive P.E.")+SUMIFS('Services Ln 10'!$Y$5:$Y$3992,'Services Ln 10'!$A$5:$A$3992,A376,'Services Ln 10'!$B$5:$B$3992,"Orientation and Mobility")+SUMIFS('Services Ln 10'!$Y$5:$Y$3992,'Services Ln 10'!$A$5:$A$3992,A376,'Services Ln 10'!$B$5:$B$3992,"Psychologist")+ SUMIF('Aides Ln 10'!$A$5:$A$1996,A376,'Aides Ln 10'!$V$5:$V$1996)</f>
        <v>0</v>
      </c>
      <c r="L376" s="12">
        <f>SUMIF('Contract Ed line 9'!$A$5:$A$1994,A376,'Contract Ed line 9'!$J$5:$J$1994)</f>
        <v>0</v>
      </c>
      <c r="M376" s="7">
        <f t="shared" si="5"/>
        <v>0</v>
      </c>
    </row>
    <row r="377" spans="2:13" x14ac:dyDescent="0.25">
      <c r="B377" s="7">
        <f>SUMIF('1 Spec Ed Teacher'!$A$5:$A$2003,A377,'1 Spec Ed Teacher'!$T$5:$T$2003)</f>
        <v>0</v>
      </c>
      <c r="C377" s="9"/>
      <c r="D377" s="7">
        <f>SUMIF(' Operations Ln 6'!$A$2:$A$1999,SSIDs!A377,' Operations Ln 6'!$B$2:$B$1999)</f>
        <v>0</v>
      </c>
      <c r="E377" s="7">
        <f>SUMIF('3 Instructional Supplies '!$A$5:$A$1996,SSIDs!A377,'3 Instructional Supplies '!$F$5:$F$1996)</f>
        <v>0</v>
      </c>
      <c r="F377" s="7">
        <f>SUMIF('4 Instructional Equipment'!$A$5:$A$1995,A377,'4 Instructional Equipment'!$F$5:$F$1995)</f>
        <v>0</v>
      </c>
      <c r="G377" s="12">
        <f>SUMIF('Transportation Ln 10'!$A$5:$A$1995,A377,'Transportation Ln 10'!$J$5:$J$1995)</f>
        <v>0</v>
      </c>
      <c r="H377" s="12">
        <f>SUMIFS('Services Ln 10'!$Y$5:$Y$3992,'Services Ln 10'!$A$5:$A$3992,A377,'Services Ln 10'!$B$5:$B$3992,"Physical Therapy")</f>
        <v>0</v>
      </c>
      <c r="I377" s="12">
        <f>SUMIFS('Services Ln 10'!$Y$5:$Y$3992,'Services Ln 10'!$A$5:$A$3992,A377,'Services Ln 10'!$B$5:$B$3992,"Occupational Therapy")</f>
        <v>0</v>
      </c>
      <c r="J377" s="12">
        <f>SUMIFS('Services Ln 10'!$Y$5:$Y$3992,'Services Ln 10'!$A$5:$A$3992,A377,'Services Ln 10'!$B$5:$B$3992,"Speech Services")</f>
        <v>0</v>
      </c>
      <c r="K377" s="103">
        <f>SUMIFS('Services Ln 10'!$Y$5:$Y$3992,'Services Ln 10'!$A$5:$A$3992,A377,'Services Ln 10'!$B$5:$B$3992,"Nurse Services")+SUMIFS('Services Ln 10'!$Y$5:$Y$3992,'Services Ln 10'!$A$5:$A$3992,A377,'Services Ln 10'!$B$5:$B$3992,"Audiology")+SUMIFS('Services Ln 10'!$Y$5:$Y$3992,'Services Ln 10'!$A$5:$A$3992,A377,'Services Ln 10'!$B$5:$B$3992,"Interpreter")+SUMIFS('Services Ln 10'!$Y$5:$Y$3992,'Services Ln 10'!$A$5:$A$3992,A377,'Services Ln 10'!$B$5:$B$3992,"Adaptive P.E.")+SUMIFS('Services Ln 10'!$Y$5:$Y$3992,'Services Ln 10'!$A$5:$A$3992,A377,'Services Ln 10'!$B$5:$B$3992,"Orientation and Mobility")+SUMIFS('Services Ln 10'!$Y$5:$Y$3992,'Services Ln 10'!$A$5:$A$3992,A377,'Services Ln 10'!$B$5:$B$3992,"Psychologist")+ SUMIF('Aides Ln 10'!$A$5:$A$1996,A377,'Aides Ln 10'!$V$5:$V$1996)</f>
        <v>0</v>
      </c>
      <c r="L377" s="12">
        <f>SUMIF('Contract Ed line 9'!$A$5:$A$1994,A377,'Contract Ed line 9'!$J$5:$J$1994)</f>
        <v>0</v>
      </c>
      <c r="M377" s="7">
        <f t="shared" si="5"/>
        <v>0</v>
      </c>
    </row>
    <row r="378" spans="2:13" x14ac:dyDescent="0.25">
      <c r="B378" s="7">
        <f>SUMIF('1 Spec Ed Teacher'!$A$5:$A$2003,A378,'1 Spec Ed Teacher'!$T$5:$T$2003)</f>
        <v>0</v>
      </c>
      <c r="C378" s="9"/>
      <c r="D378" s="7">
        <f>SUMIF(' Operations Ln 6'!$A$2:$A$1999,SSIDs!A378,' Operations Ln 6'!$B$2:$B$1999)</f>
        <v>0</v>
      </c>
      <c r="E378" s="7">
        <f>SUMIF('3 Instructional Supplies '!$A$5:$A$1996,SSIDs!A378,'3 Instructional Supplies '!$F$5:$F$1996)</f>
        <v>0</v>
      </c>
      <c r="F378" s="7">
        <f>SUMIF('4 Instructional Equipment'!$A$5:$A$1995,A378,'4 Instructional Equipment'!$F$5:$F$1995)</f>
        <v>0</v>
      </c>
      <c r="G378" s="12">
        <f>SUMIF('Transportation Ln 10'!$A$5:$A$1995,A378,'Transportation Ln 10'!$J$5:$J$1995)</f>
        <v>0</v>
      </c>
      <c r="H378" s="12">
        <f>SUMIFS('Services Ln 10'!$Y$5:$Y$3992,'Services Ln 10'!$A$5:$A$3992,A378,'Services Ln 10'!$B$5:$B$3992,"Physical Therapy")</f>
        <v>0</v>
      </c>
      <c r="I378" s="12">
        <f>SUMIFS('Services Ln 10'!$Y$5:$Y$3992,'Services Ln 10'!$A$5:$A$3992,A378,'Services Ln 10'!$B$5:$B$3992,"Occupational Therapy")</f>
        <v>0</v>
      </c>
      <c r="J378" s="12">
        <f>SUMIFS('Services Ln 10'!$Y$5:$Y$3992,'Services Ln 10'!$A$5:$A$3992,A378,'Services Ln 10'!$B$5:$B$3992,"Speech Services")</f>
        <v>0</v>
      </c>
      <c r="K378" s="103">
        <f>SUMIFS('Services Ln 10'!$Y$5:$Y$3992,'Services Ln 10'!$A$5:$A$3992,A378,'Services Ln 10'!$B$5:$B$3992,"Nurse Services")+SUMIFS('Services Ln 10'!$Y$5:$Y$3992,'Services Ln 10'!$A$5:$A$3992,A378,'Services Ln 10'!$B$5:$B$3992,"Audiology")+SUMIFS('Services Ln 10'!$Y$5:$Y$3992,'Services Ln 10'!$A$5:$A$3992,A378,'Services Ln 10'!$B$5:$B$3992,"Interpreter")+SUMIFS('Services Ln 10'!$Y$5:$Y$3992,'Services Ln 10'!$A$5:$A$3992,A378,'Services Ln 10'!$B$5:$B$3992,"Adaptive P.E.")+SUMIFS('Services Ln 10'!$Y$5:$Y$3992,'Services Ln 10'!$A$5:$A$3992,A378,'Services Ln 10'!$B$5:$B$3992,"Orientation and Mobility")+SUMIFS('Services Ln 10'!$Y$5:$Y$3992,'Services Ln 10'!$A$5:$A$3992,A378,'Services Ln 10'!$B$5:$B$3992,"Psychologist")+ SUMIF('Aides Ln 10'!$A$5:$A$1996,A378,'Aides Ln 10'!$V$5:$V$1996)</f>
        <v>0</v>
      </c>
      <c r="L378" s="12">
        <f>SUMIF('Contract Ed line 9'!$A$5:$A$1994,A378,'Contract Ed line 9'!$J$5:$J$1994)</f>
        <v>0</v>
      </c>
      <c r="M378" s="7">
        <f t="shared" si="5"/>
        <v>0</v>
      </c>
    </row>
    <row r="379" spans="2:13" x14ac:dyDescent="0.25">
      <c r="B379" s="7">
        <f>SUMIF('1 Spec Ed Teacher'!$A$5:$A$2003,A379,'1 Spec Ed Teacher'!$T$5:$T$2003)</f>
        <v>0</v>
      </c>
      <c r="C379" s="9"/>
      <c r="D379" s="7">
        <f>SUMIF(' Operations Ln 6'!$A$2:$A$1999,SSIDs!A379,' Operations Ln 6'!$B$2:$B$1999)</f>
        <v>0</v>
      </c>
      <c r="E379" s="7">
        <f>SUMIF('3 Instructional Supplies '!$A$5:$A$1996,SSIDs!A379,'3 Instructional Supplies '!$F$5:$F$1996)</f>
        <v>0</v>
      </c>
      <c r="F379" s="7">
        <f>SUMIF('4 Instructional Equipment'!$A$5:$A$1995,A379,'4 Instructional Equipment'!$F$5:$F$1995)</f>
        <v>0</v>
      </c>
      <c r="G379" s="12">
        <f>SUMIF('Transportation Ln 10'!$A$5:$A$1995,A379,'Transportation Ln 10'!$J$5:$J$1995)</f>
        <v>0</v>
      </c>
      <c r="H379" s="12">
        <f>SUMIFS('Services Ln 10'!$Y$5:$Y$3992,'Services Ln 10'!$A$5:$A$3992,A379,'Services Ln 10'!$B$5:$B$3992,"Physical Therapy")</f>
        <v>0</v>
      </c>
      <c r="I379" s="12">
        <f>SUMIFS('Services Ln 10'!$Y$5:$Y$3992,'Services Ln 10'!$A$5:$A$3992,A379,'Services Ln 10'!$B$5:$B$3992,"Occupational Therapy")</f>
        <v>0</v>
      </c>
      <c r="J379" s="12">
        <f>SUMIFS('Services Ln 10'!$Y$5:$Y$3992,'Services Ln 10'!$A$5:$A$3992,A379,'Services Ln 10'!$B$5:$B$3992,"Speech Services")</f>
        <v>0</v>
      </c>
      <c r="K379" s="103">
        <f>SUMIFS('Services Ln 10'!$Y$5:$Y$3992,'Services Ln 10'!$A$5:$A$3992,A379,'Services Ln 10'!$B$5:$B$3992,"Nurse Services")+SUMIFS('Services Ln 10'!$Y$5:$Y$3992,'Services Ln 10'!$A$5:$A$3992,A379,'Services Ln 10'!$B$5:$B$3992,"Audiology")+SUMIFS('Services Ln 10'!$Y$5:$Y$3992,'Services Ln 10'!$A$5:$A$3992,A379,'Services Ln 10'!$B$5:$B$3992,"Interpreter")+SUMIFS('Services Ln 10'!$Y$5:$Y$3992,'Services Ln 10'!$A$5:$A$3992,A379,'Services Ln 10'!$B$5:$B$3992,"Adaptive P.E.")+SUMIFS('Services Ln 10'!$Y$5:$Y$3992,'Services Ln 10'!$A$5:$A$3992,A379,'Services Ln 10'!$B$5:$B$3992,"Orientation and Mobility")+SUMIFS('Services Ln 10'!$Y$5:$Y$3992,'Services Ln 10'!$A$5:$A$3992,A379,'Services Ln 10'!$B$5:$B$3992,"Psychologist")+ SUMIF('Aides Ln 10'!$A$5:$A$1996,A379,'Aides Ln 10'!$V$5:$V$1996)</f>
        <v>0</v>
      </c>
      <c r="L379" s="12">
        <f>SUMIF('Contract Ed line 9'!$A$5:$A$1994,A379,'Contract Ed line 9'!$J$5:$J$1994)</f>
        <v>0</v>
      </c>
      <c r="M379" s="7">
        <f t="shared" si="5"/>
        <v>0</v>
      </c>
    </row>
    <row r="380" spans="2:13" x14ac:dyDescent="0.25">
      <c r="B380" s="7">
        <f>SUMIF('1 Spec Ed Teacher'!$A$5:$A$2003,A380,'1 Spec Ed Teacher'!$T$5:$T$2003)</f>
        <v>0</v>
      </c>
      <c r="C380" s="9"/>
      <c r="D380" s="7">
        <f>SUMIF(' Operations Ln 6'!$A$2:$A$1999,SSIDs!A380,' Operations Ln 6'!$B$2:$B$1999)</f>
        <v>0</v>
      </c>
      <c r="E380" s="7">
        <f>SUMIF('3 Instructional Supplies '!$A$5:$A$1996,SSIDs!A380,'3 Instructional Supplies '!$F$5:$F$1996)</f>
        <v>0</v>
      </c>
      <c r="F380" s="7">
        <f>SUMIF('4 Instructional Equipment'!$A$5:$A$1995,A380,'4 Instructional Equipment'!$F$5:$F$1995)</f>
        <v>0</v>
      </c>
      <c r="G380" s="12">
        <f>SUMIF('Transportation Ln 10'!$A$5:$A$1995,A380,'Transportation Ln 10'!$J$5:$J$1995)</f>
        <v>0</v>
      </c>
      <c r="H380" s="12">
        <f>SUMIFS('Services Ln 10'!$Y$5:$Y$3992,'Services Ln 10'!$A$5:$A$3992,A380,'Services Ln 10'!$B$5:$B$3992,"Physical Therapy")</f>
        <v>0</v>
      </c>
      <c r="I380" s="12">
        <f>SUMIFS('Services Ln 10'!$Y$5:$Y$3992,'Services Ln 10'!$A$5:$A$3992,A380,'Services Ln 10'!$B$5:$B$3992,"Occupational Therapy")</f>
        <v>0</v>
      </c>
      <c r="J380" s="12">
        <f>SUMIFS('Services Ln 10'!$Y$5:$Y$3992,'Services Ln 10'!$A$5:$A$3992,A380,'Services Ln 10'!$B$5:$B$3992,"Speech Services")</f>
        <v>0</v>
      </c>
      <c r="K380" s="103">
        <f>SUMIFS('Services Ln 10'!$Y$5:$Y$3992,'Services Ln 10'!$A$5:$A$3992,A380,'Services Ln 10'!$B$5:$B$3992,"Nurse Services")+SUMIFS('Services Ln 10'!$Y$5:$Y$3992,'Services Ln 10'!$A$5:$A$3992,A380,'Services Ln 10'!$B$5:$B$3992,"Audiology")+SUMIFS('Services Ln 10'!$Y$5:$Y$3992,'Services Ln 10'!$A$5:$A$3992,A380,'Services Ln 10'!$B$5:$B$3992,"Interpreter")+SUMIFS('Services Ln 10'!$Y$5:$Y$3992,'Services Ln 10'!$A$5:$A$3992,A380,'Services Ln 10'!$B$5:$B$3992,"Adaptive P.E.")+SUMIFS('Services Ln 10'!$Y$5:$Y$3992,'Services Ln 10'!$A$5:$A$3992,A380,'Services Ln 10'!$B$5:$B$3992,"Orientation and Mobility")+SUMIFS('Services Ln 10'!$Y$5:$Y$3992,'Services Ln 10'!$A$5:$A$3992,A380,'Services Ln 10'!$B$5:$B$3992,"Psychologist")+ SUMIF('Aides Ln 10'!$A$5:$A$1996,A380,'Aides Ln 10'!$V$5:$V$1996)</f>
        <v>0</v>
      </c>
      <c r="L380" s="12">
        <f>SUMIF('Contract Ed line 9'!$A$5:$A$1994,A380,'Contract Ed line 9'!$J$5:$J$1994)</f>
        <v>0</v>
      </c>
      <c r="M380" s="7">
        <f t="shared" si="5"/>
        <v>0</v>
      </c>
    </row>
    <row r="381" spans="2:13" x14ac:dyDescent="0.25">
      <c r="B381" s="7">
        <f>SUMIF('1 Spec Ed Teacher'!$A$5:$A$2003,A381,'1 Spec Ed Teacher'!$T$5:$T$2003)</f>
        <v>0</v>
      </c>
      <c r="C381" s="9"/>
      <c r="D381" s="7">
        <f>SUMIF(' Operations Ln 6'!$A$2:$A$1999,SSIDs!A381,' Operations Ln 6'!$B$2:$B$1999)</f>
        <v>0</v>
      </c>
      <c r="E381" s="7">
        <f>SUMIF('3 Instructional Supplies '!$A$5:$A$1996,SSIDs!A381,'3 Instructional Supplies '!$F$5:$F$1996)</f>
        <v>0</v>
      </c>
      <c r="F381" s="7">
        <f>SUMIF('4 Instructional Equipment'!$A$5:$A$1995,A381,'4 Instructional Equipment'!$F$5:$F$1995)</f>
        <v>0</v>
      </c>
      <c r="G381" s="12">
        <f>SUMIF('Transportation Ln 10'!$A$5:$A$1995,A381,'Transportation Ln 10'!$J$5:$J$1995)</f>
        <v>0</v>
      </c>
      <c r="H381" s="12">
        <f>SUMIFS('Services Ln 10'!$Y$5:$Y$3992,'Services Ln 10'!$A$5:$A$3992,A381,'Services Ln 10'!$B$5:$B$3992,"Physical Therapy")</f>
        <v>0</v>
      </c>
      <c r="I381" s="12">
        <f>SUMIFS('Services Ln 10'!$Y$5:$Y$3992,'Services Ln 10'!$A$5:$A$3992,A381,'Services Ln 10'!$B$5:$B$3992,"Occupational Therapy")</f>
        <v>0</v>
      </c>
      <c r="J381" s="12">
        <f>SUMIFS('Services Ln 10'!$Y$5:$Y$3992,'Services Ln 10'!$A$5:$A$3992,A381,'Services Ln 10'!$B$5:$B$3992,"Speech Services")</f>
        <v>0</v>
      </c>
      <c r="K381" s="103">
        <f>SUMIFS('Services Ln 10'!$Y$5:$Y$3992,'Services Ln 10'!$A$5:$A$3992,A381,'Services Ln 10'!$B$5:$B$3992,"Nurse Services")+SUMIFS('Services Ln 10'!$Y$5:$Y$3992,'Services Ln 10'!$A$5:$A$3992,A381,'Services Ln 10'!$B$5:$B$3992,"Audiology")+SUMIFS('Services Ln 10'!$Y$5:$Y$3992,'Services Ln 10'!$A$5:$A$3992,A381,'Services Ln 10'!$B$5:$B$3992,"Interpreter")+SUMIFS('Services Ln 10'!$Y$5:$Y$3992,'Services Ln 10'!$A$5:$A$3992,A381,'Services Ln 10'!$B$5:$B$3992,"Adaptive P.E.")+SUMIFS('Services Ln 10'!$Y$5:$Y$3992,'Services Ln 10'!$A$5:$A$3992,A381,'Services Ln 10'!$B$5:$B$3992,"Orientation and Mobility")+SUMIFS('Services Ln 10'!$Y$5:$Y$3992,'Services Ln 10'!$A$5:$A$3992,A381,'Services Ln 10'!$B$5:$B$3992,"Psychologist")+ SUMIF('Aides Ln 10'!$A$5:$A$1996,A381,'Aides Ln 10'!$V$5:$V$1996)</f>
        <v>0</v>
      </c>
      <c r="L381" s="12">
        <f>SUMIF('Contract Ed line 9'!$A$5:$A$1994,A381,'Contract Ed line 9'!$J$5:$J$1994)</f>
        <v>0</v>
      </c>
      <c r="M381" s="7">
        <f t="shared" si="5"/>
        <v>0</v>
      </c>
    </row>
    <row r="382" spans="2:13" x14ac:dyDescent="0.25">
      <c r="B382" s="7">
        <f>SUMIF('1 Spec Ed Teacher'!$A$5:$A$2003,A382,'1 Spec Ed Teacher'!$T$5:$T$2003)</f>
        <v>0</v>
      </c>
      <c r="C382" s="9"/>
      <c r="D382" s="7">
        <f>SUMIF(' Operations Ln 6'!$A$2:$A$1999,SSIDs!A382,' Operations Ln 6'!$B$2:$B$1999)</f>
        <v>0</v>
      </c>
      <c r="E382" s="7">
        <f>SUMIF('3 Instructional Supplies '!$A$5:$A$1996,SSIDs!A382,'3 Instructional Supplies '!$F$5:$F$1996)</f>
        <v>0</v>
      </c>
      <c r="F382" s="7">
        <f>SUMIF('4 Instructional Equipment'!$A$5:$A$1995,A382,'4 Instructional Equipment'!$F$5:$F$1995)</f>
        <v>0</v>
      </c>
      <c r="G382" s="12">
        <f>SUMIF('Transportation Ln 10'!$A$5:$A$1995,A382,'Transportation Ln 10'!$J$5:$J$1995)</f>
        <v>0</v>
      </c>
      <c r="H382" s="12">
        <f>SUMIFS('Services Ln 10'!$Y$5:$Y$3992,'Services Ln 10'!$A$5:$A$3992,A382,'Services Ln 10'!$B$5:$B$3992,"Physical Therapy")</f>
        <v>0</v>
      </c>
      <c r="I382" s="12">
        <f>SUMIFS('Services Ln 10'!$Y$5:$Y$3992,'Services Ln 10'!$A$5:$A$3992,A382,'Services Ln 10'!$B$5:$B$3992,"Occupational Therapy")</f>
        <v>0</v>
      </c>
      <c r="J382" s="12">
        <f>SUMIFS('Services Ln 10'!$Y$5:$Y$3992,'Services Ln 10'!$A$5:$A$3992,A382,'Services Ln 10'!$B$5:$B$3992,"Speech Services")</f>
        <v>0</v>
      </c>
      <c r="K382" s="103">
        <f>SUMIFS('Services Ln 10'!$Y$5:$Y$3992,'Services Ln 10'!$A$5:$A$3992,A382,'Services Ln 10'!$B$5:$B$3992,"Nurse Services")+SUMIFS('Services Ln 10'!$Y$5:$Y$3992,'Services Ln 10'!$A$5:$A$3992,A382,'Services Ln 10'!$B$5:$B$3992,"Audiology")+SUMIFS('Services Ln 10'!$Y$5:$Y$3992,'Services Ln 10'!$A$5:$A$3992,A382,'Services Ln 10'!$B$5:$B$3992,"Interpreter")+SUMIFS('Services Ln 10'!$Y$5:$Y$3992,'Services Ln 10'!$A$5:$A$3992,A382,'Services Ln 10'!$B$5:$B$3992,"Adaptive P.E.")+SUMIFS('Services Ln 10'!$Y$5:$Y$3992,'Services Ln 10'!$A$5:$A$3992,A382,'Services Ln 10'!$B$5:$B$3992,"Orientation and Mobility")+SUMIFS('Services Ln 10'!$Y$5:$Y$3992,'Services Ln 10'!$A$5:$A$3992,A382,'Services Ln 10'!$B$5:$B$3992,"Psychologist")+ SUMIF('Aides Ln 10'!$A$5:$A$1996,A382,'Aides Ln 10'!$V$5:$V$1996)</f>
        <v>0</v>
      </c>
      <c r="L382" s="12">
        <f>SUMIF('Contract Ed line 9'!$A$5:$A$1994,A382,'Contract Ed line 9'!$J$5:$J$1994)</f>
        <v>0</v>
      </c>
      <c r="M382" s="7">
        <f t="shared" si="5"/>
        <v>0</v>
      </c>
    </row>
    <row r="383" spans="2:13" x14ac:dyDescent="0.25">
      <c r="B383" s="7">
        <f>SUMIF('1 Spec Ed Teacher'!$A$5:$A$2003,A383,'1 Spec Ed Teacher'!$T$5:$T$2003)</f>
        <v>0</v>
      </c>
      <c r="C383" s="9"/>
      <c r="D383" s="7">
        <f>SUMIF(' Operations Ln 6'!$A$2:$A$1999,SSIDs!A383,' Operations Ln 6'!$B$2:$B$1999)</f>
        <v>0</v>
      </c>
      <c r="E383" s="7">
        <f>SUMIF('3 Instructional Supplies '!$A$5:$A$1996,SSIDs!A383,'3 Instructional Supplies '!$F$5:$F$1996)</f>
        <v>0</v>
      </c>
      <c r="F383" s="7">
        <f>SUMIF('4 Instructional Equipment'!$A$5:$A$1995,A383,'4 Instructional Equipment'!$F$5:$F$1995)</f>
        <v>0</v>
      </c>
      <c r="G383" s="12">
        <f>SUMIF('Transportation Ln 10'!$A$5:$A$1995,A383,'Transportation Ln 10'!$J$5:$J$1995)</f>
        <v>0</v>
      </c>
      <c r="H383" s="12">
        <f>SUMIFS('Services Ln 10'!$Y$5:$Y$3992,'Services Ln 10'!$A$5:$A$3992,A383,'Services Ln 10'!$B$5:$B$3992,"Physical Therapy")</f>
        <v>0</v>
      </c>
      <c r="I383" s="12">
        <f>SUMIFS('Services Ln 10'!$Y$5:$Y$3992,'Services Ln 10'!$A$5:$A$3992,A383,'Services Ln 10'!$B$5:$B$3992,"Occupational Therapy")</f>
        <v>0</v>
      </c>
      <c r="J383" s="12">
        <f>SUMIFS('Services Ln 10'!$Y$5:$Y$3992,'Services Ln 10'!$A$5:$A$3992,A383,'Services Ln 10'!$B$5:$B$3992,"Speech Services")</f>
        <v>0</v>
      </c>
      <c r="K383" s="103">
        <f>SUMIFS('Services Ln 10'!$Y$5:$Y$3992,'Services Ln 10'!$A$5:$A$3992,A383,'Services Ln 10'!$B$5:$B$3992,"Nurse Services")+SUMIFS('Services Ln 10'!$Y$5:$Y$3992,'Services Ln 10'!$A$5:$A$3992,A383,'Services Ln 10'!$B$5:$B$3992,"Audiology")+SUMIFS('Services Ln 10'!$Y$5:$Y$3992,'Services Ln 10'!$A$5:$A$3992,A383,'Services Ln 10'!$B$5:$B$3992,"Interpreter")+SUMIFS('Services Ln 10'!$Y$5:$Y$3992,'Services Ln 10'!$A$5:$A$3992,A383,'Services Ln 10'!$B$5:$B$3992,"Adaptive P.E.")+SUMIFS('Services Ln 10'!$Y$5:$Y$3992,'Services Ln 10'!$A$5:$A$3992,A383,'Services Ln 10'!$B$5:$B$3992,"Orientation and Mobility")+SUMIFS('Services Ln 10'!$Y$5:$Y$3992,'Services Ln 10'!$A$5:$A$3992,A383,'Services Ln 10'!$B$5:$B$3992,"Psychologist")+ SUMIF('Aides Ln 10'!$A$5:$A$1996,A383,'Aides Ln 10'!$V$5:$V$1996)</f>
        <v>0</v>
      </c>
      <c r="L383" s="12">
        <f>SUMIF('Contract Ed line 9'!$A$5:$A$1994,A383,'Contract Ed line 9'!$J$5:$J$1994)</f>
        <v>0</v>
      </c>
      <c r="M383" s="7">
        <f t="shared" si="5"/>
        <v>0</v>
      </c>
    </row>
    <row r="384" spans="2:13" x14ac:dyDescent="0.25">
      <c r="B384" s="7">
        <f>SUMIF('1 Spec Ed Teacher'!$A$5:$A$2003,A384,'1 Spec Ed Teacher'!$T$5:$T$2003)</f>
        <v>0</v>
      </c>
      <c r="C384" s="9"/>
      <c r="D384" s="7">
        <f>SUMIF(' Operations Ln 6'!$A$2:$A$1999,SSIDs!A384,' Operations Ln 6'!$B$2:$B$1999)</f>
        <v>0</v>
      </c>
      <c r="E384" s="7">
        <f>SUMIF('3 Instructional Supplies '!$A$5:$A$1996,SSIDs!A384,'3 Instructional Supplies '!$F$5:$F$1996)</f>
        <v>0</v>
      </c>
      <c r="F384" s="7">
        <f>SUMIF('4 Instructional Equipment'!$A$5:$A$1995,A384,'4 Instructional Equipment'!$F$5:$F$1995)</f>
        <v>0</v>
      </c>
      <c r="G384" s="12">
        <f>SUMIF('Transportation Ln 10'!$A$5:$A$1995,A384,'Transportation Ln 10'!$J$5:$J$1995)</f>
        <v>0</v>
      </c>
      <c r="H384" s="12">
        <f>SUMIFS('Services Ln 10'!$Y$5:$Y$3992,'Services Ln 10'!$A$5:$A$3992,A384,'Services Ln 10'!$B$5:$B$3992,"Physical Therapy")</f>
        <v>0</v>
      </c>
      <c r="I384" s="12">
        <f>SUMIFS('Services Ln 10'!$Y$5:$Y$3992,'Services Ln 10'!$A$5:$A$3992,A384,'Services Ln 10'!$B$5:$B$3992,"Occupational Therapy")</f>
        <v>0</v>
      </c>
      <c r="J384" s="12">
        <f>SUMIFS('Services Ln 10'!$Y$5:$Y$3992,'Services Ln 10'!$A$5:$A$3992,A384,'Services Ln 10'!$B$5:$B$3992,"Speech Services")</f>
        <v>0</v>
      </c>
      <c r="K384" s="103">
        <f>SUMIFS('Services Ln 10'!$Y$5:$Y$3992,'Services Ln 10'!$A$5:$A$3992,A384,'Services Ln 10'!$B$5:$B$3992,"Nurse Services")+SUMIFS('Services Ln 10'!$Y$5:$Y$3992,'Services Ln 10'!$A$5:$A$3992,A384,'Services Ln 10'!$B$5:$B$3992,"Audiology")+SUMIFS('Services Ln 10'!$Y$5:$Y$3992,'Services Ln 10'!$A$5:$A$3992,A384,'Services Ln 10'!$B$5:$B$3992,"Interpreter")+SUMIFS('Services Ln 10'!$Y$5:$Y$3992,'Services Ln 10'!$A$5:$A$3992,A384,'Services Ln 10'!$B$5:$B$3992,"Adaptive P.E.")+SUMIFS('Services Ln 10'!$Y$5:$Y$3992,'Services Ln 10'!$A$5:$A$3992,A384,'Services Ln 10'!$B$5:$B$3992,"Orientation and Mobility")+SUMIFS('Services Ln 10'!$Y$5:$Y$3992,'Services Ln 10'!$A$5:$A$3992,A384,'Services Ln 10'!$B$5:$B$3992,"Psychologist")+ SUMIF('Aides Ln 10'!$A$5:$A$1996,A384,'Aides Ln 10'!$V$5:$V$1996)</f>
        <v>0</v>
      </c>
      <c r="L384" s="12">
        <f>SUMIF('Contract Ed line 9'!$A$5:$A$1994,A384,'Contract Ed line 9'!$J$5:$J$1994)</f>
        <v>0</v>
      </c>
      <c r="M384" s="7">
        <f t="shared" si="5"/>
        <v>0</v>
      </c>
    </row>
    <row r="385" spans="2:13" x14ac:dyDescent="0.25">
      <c r="B385" s="7">
        <f>SUMIF('1 Spec Ed Teacher'!$A$5:$A$2003,A385,'1 Spec Ed Teacher'!$T$5:$T$2003)</f>
        <v>0</v>
      </c>
      <c r="C385" s="9"/>
      <c r="D385" s="7">
        <f>SUMIF(' Operations Ln 6'!$A$2:$A$1999,SSIDs!A385,' Operations Ln 6'!$B$2:$B$1999)</f>
        <v>0</v>
      </c>
      <c r="E385" s="7">
        <f>SUMIF('3 Instructional Supplies '!$A$5:$A$1996,SSIDs!A385,'3 Instructional Supplies '!$F$5:$F$1996)</f>
        <v>0</v>
      </c>
      <c r="F385" s="7">
        <f>SUMIF('4 Instructional Equipment'!$A$5:$A$1995,A385,'4 Instructional Equipment'!$F$5:$F$1995)</f>
        <v>0</v>
      </c>
      <c r="G385" s="12">
        <f>SUMIF('Transportation Ln 10'!$A$5:$A$1995,A385,'Transportation Ln 10'!$J$5:$J$1995)</f>
        <v>0</v>
      </c>
      <c r="H385" s="12">
        <f>SUMIFS('Services Ln 10'!$Y$5:$Y$3992,'Services Ln 10'!$A$5:$A$3992,A385,'Services Ln 10'!$B$5:$B$3992,"Physical Therapy")</f>
        <v>0</v>
      </c>
      <c r="I385" s="12">
        <f>SUMIFS('Services Ln 10'!$Y$5:$Y$3992,'Services Ln 10'!$A$5:$A$3992,A385,'Services Ln 10'!$B$5:$B$3992,"Occupational Therapy")</f>
        <v>0</v>
      </c>
      <c r="J385" s="12">
        <f>SUMIFS('Services Ln 10'!$Y$5:$Y$3992,'Services Ln 10'!$A$5:$A$3992,A385,'Services Ln 10'!$B$5:$B$3992,"Speech Services")</f>
        <v>0</v>
      </c>
      <c r="K385" s="103">
        <f>SUMIFS('Services Ln 10'!$Y$5:$Y$3992,'Services Ln 10'!$A$5:$A$3992,A385,'Services Ln 10'!$B$5:$B$3992,"Nurse Services")+SUMIFS('Services Ln 10'!$Y$5:$Y$3992,'Services Ln 10'!$A$5:$A$3992,A385,'Services Ln 10'!$B$5:$B$3992,"Audiology")+SUMIFS('Services Ln 10'!$Y$5:$Y$3992,'Services Ln 10'!$A$5:$A$3992,A385,'Services Ln 10'!$B$5:$B$3992,"Interpreter")+SUMIFS('Services Ln 10'!$Y$5:$Y$3992,'Services Ln 10'!$A$5:$A$3992,A385,'Services Ln 10'!$B$5:$B$3992,"Adaptive P.E.")+SUMIFS('Services Ln 10'!$Y$5:$Y$3992,'Services Ln 10'!$A$5:$A$3992,A385,'Services Ln 10'!$B$5:$B$3992,"Orientation and Mobility")+SUMIFS('Services Ln 10'!$Y$5:$Y$3992,'Services Ln 10'!$A$5:$A$3992,A385,'Services Ln 10'!$B$5:$B$3992,"Psychologist")+ SUMIF('Aides Ln 10'!$A$5:$A$1996,A385,'Aides Ln 10'!$V$5:$V$1996)</f>
        <v>0</v>
      </c>
      <c r="L385" s="12">
        <f>SUMIF('Contract Ed line 9'!$A$5:$A$1994,A385,'Contract Ed line 9'!$J$5:$J$1994)</f>
        <v>0</v>
      </c>
      <c r="M385" s="7">
        <f t="shared" si="5"/>
        <v>0</v>
      </c>
    </row>
    <row r="386" spans="2:13" x14ac:dyDescent="0.25">
      <c r="B386" s="7">
        <f>SUMIF('1 Spec Ed Teacher'!$A$5:$A$2003,A386,'1 Spec Ed Teacher'!$T$5:$T$2003)</f>
        <v>0</v>
      </c>
      <c r="C386" s="9"/>
      <c r="D386" s="7">
        <f>SUMIF(' Operations Ln 6'!$A$2:$A$1999,SSIDs!A386,' Operations Ln 6'!$B$2:$B$1999)</f>
        <v>0</v>
      </c>
      <c r="E386" s="7">
        <f>SUMIF('3 Instructional Supplies '!$A$5:$A$1996,SSIDs!A386,'3 Instructional Supplies '!$F$5:$F$1996)</f>
        <v>0</v>
      </c>
      <c r="F386" s="7">
        <f>SUMIF('4 Instructional Equipment'!$A$5:$A$1995,A386,'4 Instructional Equipment'!$F$5:$F$1995)</f>
        <v>0</v>
      </c>
      <c r="G386" s="12">
        <f>SUMIF('Transportation Ln 10'!$A$5:$A$1995,A386,'Transportation Ln 10'!$J$5:$J$1995)</f>
        <v>0</v>
      </c>
      <c r="H386" s="12">
        <f>SUMIFS('Services Ln 10'!$Y$5:$Y$3992,'Services Ln 10'!$A$5:$A$3992,A386,'Services Ln 10'!$B$5:$B$3992,"Physical Therapy")</f>
        <v>0</v>
      </c>
      <c r="I386" s="12">
        <f>SUMIFS('Services Ln 10'!$Y$5:$Y$3992,'Services Ln 10'!$A$5:$A$3992,A386,'Services Ln 10'!$B$5:$B$3992,"Occupational Therapy")</f>
        <v>0</v>
      </c>
      <c r="J386" s="12">
        <f>SUMIFS('Services Ln 10'!$Y$5:$Y$3992,'Services Ln 10'!$A$5:$A$3992,A386,'Services Ln 10'!$B$5:$B$3992,"Speech Services")</f>
        <v>0</v>
      </c>
      <c r="K386" s="103">
        <f>SUMIFS('Services Ln 10'!$Y$5:$Y$3992,'Services Ln 10'!$A$5:$A$3992,A386,'Services Ln 10'!$B$5:$B$3992,"Nurse Services")+SUMIFS('Services Ln 10'!$Y$5:$Y$3992,'Services Ln 10'!$A$5:$A$3992,A386,'Services Ln 10'!$B$5:$B$3992,"Audiology")+SUMIFS('Services Ln 10'!$Y$5:$Y$3992,'Services Ln 10'!$A$5:$A$3992,A386,'Services Ln 10'!$B$5:$B$3992,"Interpreter")+SUMIFS('Services Ln 10'!$Y$5:$Y$3992,'Services Ln 10'!$A$5:$A$3992,A386,'Services Ln 10'!$B$5:$B$3992,"Adaptive P.E.")+SUMIFS('Services Ln 10'!$Y$5:$Y$3992,'Services Ln 10'!$A$5:$A$3992,A386,'Services Ln 10'!$B$5:$B$3992,"Orientation and Mobility")+SUMIFS('Services Ln 10'!$Y$5:$Y$3992,'Services Ln 10'!$A$5:$A$3992,A386,'Services Ln 10'!$B$5:$B$3992,"Psychologist")+ SUMIF('Aides Ln 10'!$A$5:$A$1996,A386,'Aides Ln 10'!$V$5:$V$1996)</f>
        <v>0</v>
      </c>
      <c r="L386" s="12">
        <f>SUMIF('Contract Ed line 9'!$A$5:$A$1994,A386,'Contract Ed line 9'!$J$5:$J$1994)</f>
        <v>0</v>
      </c>
      <c r="M386" s="7">
        <f t="shared" si="5"/>
        <v>0</v>
      </c>
    </row>
    <row r="387" spans="2:13" x14ac:dyDescent="0.25">
      <c r="B387" s="7">
        <f>SUMIF('1 Spec Ed Teacher'!$A$5:$A$2003,A387,'1 Spec Ed Teacher'!$T$5:$T$2003)</f>
        <v>0</v>
      </c>
      <c r="C387" s="9"/>
      <c r="D387" s="7">
        <f>SUMIF(' Operations Ln 6'!$A$2:$A$1999,SSIDs!A387,' Operations Ln 6'!$B$2:$B$1999)</f>
        <v>0</v>
      </c>
      <c r="E387" s="7">
        <f>SUMIF('3 Instructional Supplies '!$A$5:$A$1996,SSIDs!A387,'3 Instructional Supplies '!$F$5:$F$1996)</f>
        <v>0</v>
      </c>
      <c r="F387" s="7">
        <f>SUMIF('4 Instructional Equipment'!$A$5:$A$1995,A387,'4 Instructional Equipment'!$F$5:$F$1995)</f>
        <v>0</v>
      </c>
      <c r="G387" s="12">
        <f>SUMIF('Transportation Ln 10'!$A$5:$A$1995,A387,'Transportation Ln 10'!$J$5:$J$1995)</f>
        <v>0</v>
      </c>
      <c r="H387" s="12">
        <f>SUMIFS('Services Ln 10'!$Y$5:$Y$3992,'Services Ln 10'!$A$5:$A$3992,A387,'Services Ln 10'!$B$5:$B$3992,"Physical Therapy")</f>
        <v>0</v>
      </c>
      <c r="I387" s="12">
        <f>SUMIFS('Services Ln 10'!$Y$5:$Y$3992,'Services Ln 10'!$A$5:$A$3992,A387,'Services Ln 10'!$B$5:$B$3992,"Occupational Therapy")</f>
        <v>0</v>
      </c>
      <c r="J387" s="12">
        <f>SUMIFS('Services Ln 10'!$Y$5:$Y$3992,'Services Ln 10'!$A$5:$A$3992,A387,'Services Ln 10'!$B$5:$B$3992,"Speech Services")</f>
        <v>0</v>
      </c>
      <c r="K387" s="103">
        <f>SUMIFS('Services Ln 10'!$Y$5:$Y$3992,'Services Ln 10'!$A$5:$A$3992,A387,'Services Ln 10'!$B$5:$B$3992,"Nurse Services")+SUMIFS('Services Ln 10'!$Y$5:$Y$3992,'Services Ln 10'!$A$5:$A$3992,A387,'Services Ln 10'!$B$5:$B$3992,"Audiology")+SUMIFS('Services Ln 10'!$Y$5:$Y$3992,'Services Ln 10'!$A$5:$A$3992,A387,'Services Ln 10'!$B$5:$B$3992,"Interpreter")+SUMIFS('Services Ln 10'!$Y$5:$Y$3992,'Services Ln 10'!$A$5:$A$3992,A387,'Services Ln 10'!$B$5:$B$3992,"Adaptive P.E.")+SUMIFS('Services Ln 10'!$Y$5:$Y$3992,'Services Ln 10'!$A$5:$A$3992,A387,'Services Ln 10'!$B$5:$B$3992,"Orientation and Mobility")+SUMIFS('Services Ln 10'!$Y$5:$Y$3992,'Services Ln 10'!$A$5:$A$3992,A387,'Services Ln 10'!$B$5:$B$3992,"Psychologist")+ SUMIF('Aides Ln 10'!$A$5:$A$1996,A387,'Aides Ln 10'!$V$5:$V$1996)</f>
        <v>0</v>
      </c>
      <c r="L387" s="12">
        <f>SUMIF('Contract Ed line 9'!$A$5:$A$1994,A387,'Contract Ed line 9'!$J$5:$J$1994)</f>
        <v>0</v>
      </c>
      <c r="M387" s="7">
        <f t="shared" si="5"/>
        <v>0</v>
      </c>
    </row>
    <row r="388" spans="2:13" x14ac:dyDescent="0.25">
      <c r="B388" s="7">
        <f>SUMIF('1 Spec Ed Teacher'!$A$5:$A$2003,A388,'1 Spec Ed Teacher'!$T$5:$T$2003)</f>
        <v>0</v>
      </c>
      <c r="C388" s="9"/>
      <c r="D388" s="7">
        <f>SUMIF(' Operations Ln 6'!$A$2:$A$1999,SSIDs!A388,' Operations Ln 6'!$B$2:$B$1999)</f>
        <v>0</v>
      </c>
      <c r="E388" s="7">
        <f>SUMIF('3 Instructional Supplies '!$A$5:$A$1996,SSIDs!A388,'3 Instructional Supplies '!$F$5:$F$1996)</f>
        <v>0</v>
      </c>
      <c r="F388" s="7">
        <f>SUMIF('4 Instructional Equipment'!$A$5:$A$1995,A388,'4 Instructional Equipment'!$F$5:$F$1995)</f>
        <v>0</v>
      </c>
      <c r="G388" s="12">
        <f>SUMIF('Transportation Ln 10'!$A$5:$A$1995,A388,'Transportation Ln 10'!$J$5:$J$1995)</f>
        <v>0</v>
      </c>
      <c r="H388" s="12">
        <f>SUMIFS('Services Ln 10'!$Y$5:$Y$3992,'Services Ln 10'!$A$5:$A$3992,A388,'Services Ln 10'!$B$5:$B$3992,"Physical Therapy")</f>
        <v>0</v>
      </c>
      <c r="I388" s="12">
        <f>SUMIFS('Services Ln 10'!$Y$5:$Y$3992,'Services Ln 10'!$A$5:$A$3992,A388,'Services Ln 10'!$B$5:$B$3992,"Occupational Therapy")</f>
        <v>0</v>
      </c>
      <c r="J388" s="12">
        <f>SUMIFS('Services Ln 10'!$Y$5:$Y$3992,'Services Ln 10'!$A$5:$A$3992,A388,'Services Ln 10'!$B$5:$B$3992,"Speech Services")</f>
        <v>0</v>
      </c>
      <c r="K388" s="103">
        <f>SUMIFS('Services Ln 10'!$Y$5:$Y$3992,'Services Ln 10'!$A$5:$A$3992,A388,'Services Ln 10'!$B$5:$B$3992,"Nurse Services")+SUMIFS('Services Ln 10'!$Y$5:$Y$3992,'Services Ln 10'!$A$5:$A$3992,A388,'Services Ln 10'!$B$5:$B$3992,"Audiology")+SUMIFS('Services Ln 10'!$Y$5:$Y$3992,'Services Ln 10'!$A$5:$A$3992,A388,'Services Ln 10'!$B$5:$B$3992,"Interpreter")+SUMIFS('Services Ln 10'!$Y$5:$Y$3992,'Services Ln 10'!$A$5:$A$3992,A388,'Services Ln 10'!$B$5:$B$3992,"Adaptive P.E.")+SUMIFS('Services Ln 10'!$Y$5:$Y$3992,'Services Ln 10'!$A$5:$A$3992,A388,'Services Ln 10'!$B$5:$B$3992,"Orientation and Mobility")+SUMIFS('Services Ln 10'!$Y$5:$Y$3992,'Services Ln 10'!$A$5:$A$3992,A388,'Services Ln 10'!$B$5:$B$3992,"Psychologist")+ SUMIF('Aides Ln 10'!$A$5:$A$1996,A388,'Aides Ln 10'!$V$5:$V$1996)</f>
        <v>0</v>
      </c>
      <c r="L388" s="12">
        <f>SUMIF('Contract Ed line 9'!$A$5:$A$1994,A388,'Contract Ed line 9'!$J$5:$J$1994)</f>
        <v>0</v>
      </c>
      <c r="M388" s="7">
        <f t="shared" ref="M388:M451" si="6">SUM(B388:L388)</f>
        <v>0</v>
      </c>
    </row>
    <row r="389" spans="2:13" x14ac:dyDescent="0.25">
      <c r="B389" s="7">
        <f>SUMIF('1 Spec Ed Teacher'!$A$5:$A$2003,A389,'1 Spec Ed Teacher'!$T$5:$T$2003)</f>
        <v>0</v>
      </c>
      <c r="C389" s="9"/>
      <c r="D389" s="7">
        <f>SUMIF(' Operations Ln 6'!$A$2:$A$1999,SSIDs!A389,' Operations Ln 6'!$B$2:$B$1999)</f>
        <v>0</v>
      </c>
      <c r="E389" s="7">
        <f>SUMIF('3 Instructional Supplies '!$A$5:$A$1996,SSIDs!A389,'3 Instructional Supplies '!$F$5:$F$1996)</f>
        <v>0</v>
      </c>
      <c r="F389" s="7">
        <f>SUMIF('4 Instructional Equipment'!$A$5:$A$1995,A389,'4 Instructional Equipment'!$F$5:$F$1995)</f>
        <v>0</v>
      </c>
      <c r="G389" s="12">
        <f>SUMIF('Transportation Ln 10'!$A$5:$A$1995,A389,'Transportation Ln 10'!$J$5:$J$1995)</f>
        <v>0</v>
      </c>
      <c r="H389" s="12">
        <f>SUMIFS('Services Ln 10'!$Y$5:$Y$3992,'Services Ln 10'!$A$5:$A$3992,A389,'Services Ln 10'!$B$5:$B$3992,"Physical Therapy")</f>
        <v>0</v>
      </c>
      <c r="I389" s="12">
        <f>SUMIFS('Services Ln 10'!$Y$5:$Y$3992,'Services Ln 10'!$A$5:$A$3992,A389,'Services Ln 10'!$B$5:$B$3992,"Occupational Therapy")</f>
        <v>0</v>
      </c>
      <c r="J389" s="12">
        <f>SUMIFS('Services Ln 10'!$Y$5:$Y$3992,'Services Ln 10'!$A$5:$A$3992,A389,'Services Ln 10'!$B$5:$B$3992,"Speech Services")</f>
        <v>0</v>
      </c>
      <c r="K389" s="103">
        <f>SUMIFS('Services Ln 10'!$Y$5:$Y$3992,'Services Ln 10'!$A$5:$A$3992,A389,'Services Ln 10'!$B$5:$B$3992,"Nurse Services")+SUMIFS('Services Ln 10'!$Y$5:$Y$3992,'Services Ln 10'!$A$5:$A$3992,A389,'Services Ln 10'!$B$5:$B$3992,"Audiology")+SUMIFS('Services Ln 10'!$Y$5:$Y$3992,'Services Ln 10'!$A$5:$A$3992,A389,'Services Ln 10'!$B$5:$B$3992,"Interpreter")+SUMIFS('Services Ln 10'!$Y$5:$Y$3992,'Services Ln 10'!$A$5:$A$3992,A389,'Services Ln 10'!$B$5:$B$3992,"Adaptive P.E.")+SUMIFS('Services Ln 10'!$Y$5:$Y$3992,'Services Ln 10'!$A$5:$A$3992,A389,'Services Ln 10'!$B$5:$B$3992,"Orientation and Mobility")+SUMIFS('Services Ln 10'!$Y$5:$Y$3992,'Services Ln 10'!$A$5:$A$3992,A389,'Services Ln 10'!$B$5:$B$3992,"Psychologist")+ SUMIF('Aides Ln 10'!$A$5:$A$1996,A389,'Aides Ln 10'!$V$5:$V$1996)</f>
        <v>0</v>
      </c>
      <c r="L389" s="12">
        <f>SUMIF('Contract Ed line 9'!$A$5:$A$1994,A389,'Contract Ed line 9'!$J$5:$J$1994)</f>
        <v>0</v>
      </c>
      <c r="M389" s="7">
        <f t="shared" si="6"/>
        <v>0</v>
      </c>
    </row>
    <row r="390" spans="2:13" x14ac:dyDescent="0.25">
      <c r="B390" s="7">
        <f>SUMIF('1 Spec Ed Teacher'!$A$5:$A$2003,A390,'1 Spec Ed Teacher'!$T$5:$T$2003)</f>
        <v>0</v>
      </c>
      <c r="C390" s="9"/>
      <c r="D390" s="7">
        <f>SUMIF(' Operations Ln 6'!$A$2:$A$1999,SSIDs!A390,' Operations Ln 6'!$B$2:$B$1999)</f>
        <v>0</v>
      </c>
      <c r="E390" s="7">
        <f>SUMIF('3 Instructional Supplies '!$A$5:$A$1996,SSIDs!A390,'3 Instructional Supplies '!$F$5:$F$1996)</f>
        <v>0</v>
      </c>
      <c r="F390" s="7">
        <f>SUMIF('4 Instructional Equipment'!$A$5:$A$1995,A390,'4 Instructional Equipment'!$F$5:$F$1995)</f>
        <v>0</v>
      </c>
      <c r="G390" s="12">
        <f>SUMIF('Transportation Ln 10'!$A$5:$A$1995,A390,'Transportation Ln 10'!$J$5:$J$1995)</f>
        <v>0</v>
      </c>
      <c r="H390" s="12">
        <f>SUMIFS('Services Ln 10'!$Y$5:$Y$3992,'Services Ln 10'!$A$5:$A$3992,A390,'Services Ln 10'!$B$5:$B$3992,"Physical Therapy")</f>
        <v>0</v>
      </c>
      <c r="I390" s="12">
        <f>SUMIFS('Services Ln 10'!$Y$5:$Y$3992,'Services Ln 10'!$A$5:$A$3992,A390,'Services Ln 10'!$B$5:$B$3992,"Occupational Therapy")</f>
        <v>0</v>
      </c>
      <c r="J390" s="12">
        <f>SUMIFS('Services Ln 10'!$Y$5:$Y$3992,'Services Ln 10'!$A$5:$A$3992,A390,'Services Ln 10'!$B$5:$B$3992,"Speech Services")</f>
        <v>0</v>
      </c>
      <c r="K390" s="103">
        <f>SUMIFS('Services Ln 10'!$Y$5:$Y$3992,'Services Ln 10'!$A$5:$A$3992,A390,'Services Ln 10'!$B$5:$B$3992,"Nurse Services")+SUMIFS('Services Ln 10'!$Y$5:$Y$3992,'Services Ln 10'!$A$5:$A$3992,A390,'Services Ln 10'!$B$5:$B$3992,"Audiology")+SUMIFS('Services Ln 10'!$Y$5:$Y$3992,'Services Ln 10'!$A$5:$A$3992,A390,'Services Ln 10'!$B$5:$B$3992,"Interpreter")+SUMIFS('Services Ln 10'!$Y$5:$Y$3992,'Services Ln 10'!$A$5:$A$3992,A390,'Services Ln 10'!$B$5:$B$3992,"Adaptive P.E.")+SUMIFS('Services Ln 10'!$Y$5:$Y$3992,'Services Ln 10'!$A$5:$A$3992,A390,'Services Ln 10'!$B$5:$B$3992,"Orientation and Mobility")+SUMIFS('Services Ln 10'!$Y$5:$Y$3992,'Services Ln 10'!$A$5:$A$3992,A390,'Services Ln 10'!$B$5:$B$3992,"Psychologist")+ SUMIF('Aides Ln 10'!$A$5:$A$1996,A390,'Aides Ln 10'!$V$5:$V$1996)</f>
        <v>0</v>
      </c>
      <c r="L390" s="12">
        <f>SUMIF('Contract Ed line 9'!$A$5:$A$1994,A390,'Contract Ed line 9'!$J$5:$J$1994)</f>
        <v>0</v>
      </c>
      <c r="M390" s="7">
        <f t="shared" si="6"/>
        <v>0</v>
      </c>
    </row>
    <row r="391" spans="2:13" x14ac:dyDescent="0.25">
      <c r="B391" s="7">
        <f>SUMIF('1 Spec Ed Teacher'!$A$5:$A$2003,A391,'1 Spec Ed Teacher'!$T$5:$T$2003)</f>
        <v>0</v>
      </c>
      <c r="C391" s="9"/>
      <c r="D391" s="7">
        <f>SUMIF(' Operations Ln 6'!$A$2:$A$1999,SSIDs!A391,' Operations Ln 6'!$B$2:$B$1999)</f>
        <v>0</v>
      </c>
      <c r="E391" s="7">
        <f>SUMIF('3 Instructional Supplies '!$A$5:$A$1996,SSIDs!A391,'3 Instructional Supplies '!$F$5:$F$1996)</f>
        <v>0</v>
      </c>
      <c r="F391" s="7">
        <f>SUMIF('4 Instructional Equipment'!$A$5:$A$1995,A391,'4 Instructional Equipment'!$F$5:$F$1995)</f>
        <v>0</v>
      </c>
      <c r="G391" s="12">
        <f>SUMIF('Transportation Ln 10'!$A$5:$A$1995,A391,'Transportation Ln 10'!$J$5:$J$1995)</f>
        <v>0</v>
      </c>
      <c r="H391" s="12">
        <f>SUMIFS('Services Ln 10'!$Y$5:$Y$3992,'Services Ln 10'!$A$5:$A$3992,A391,'Services Ln 10'!$B$5:$B$3992,"Physical Therapy")</f>
        <v>0</v>
      </c>
      <c r="I391" s="12">
        <f>SUMIFS('Services Ln 10'!$Y$5:$Y$3992,'Services Ln 10'!$A$5:$A$3992,A391,'Services Ln 10'!$B$5:$B$3992,"Occupational Therapy")</f>
        <v>0</v>
      </c>
      <c r="J391" s="12">
        <f>SUMIFS('Services Ln 10'!$Y$5:$Y$3992,'Services Ln 10'!$A$5:$A$3992,A391,'Services Ln 10'!$B$5:$B$3992,"Speech Services")</f>
        <v>0</v>
      </c>
      <c r="K391" s="103">
        <f>SUMIFS('Services Ln 10'!$Y$5:$Y$3992,'Services Ln 10'!$A$5:$A$3992,A391,'Services Ln 10'!$B$5:$B$3992,"Nurse Services")+SUMIFS('Services Ln 10'!$Y$5:$Y$3992,'Services Ln 10'!$A$5:$A$3992,A391,'Services Ln 10'!$B$5:$B$3992,"Audiology")+SUMIFS('Services Ln 10'!$Y$5:$Y$3992,'Services Ln 10'!$A$5:$A$3992,A391,'Services Ln 10'!$B$5:$B$3992,"Interpreter")+SUMIFS('Services Ln 10'!$Y$5:$Y$3992,'Services Ln 10'!$A$5:$A$3992,A391,'Services Ln 10'!$B$5:$B$3992,"Adaptive P.E.")+SUMIFS('Services Ln 10'!$Y$5:$Y$3992,'Services Ln 10'!$A$5:$A$3992,A391,'Services Ln 10'!$B$5:$B$3992,"Orientation and Mobility")+SUMIFS('Services Ln 10'!$Y$5:$Y$3992,'Services Ln 10'!$A$5:$A$3992,A391,'Services Ln 10'!$B$5:$B$3992,"Psychologist")+ SUMIF('Aides Ln 10'!$A$5:$A$1996,A391,'Aides Ln 10'!$V$5:$V$1996)</f>
        <v>0</v>
      </c>
      <c r="L391" s="12">
        <f>SUMIF('Contract Ed line 9'!$A$5:$A$1994,A391,'Contract Ed line 9'!$J$5:$J$1994)</f>
        <v>0</v>
      </c>
      <c r="M391" s="7">
        <f t="shared" si="6"/>
        <v>0</v>
      </c>
    </row>
    <row r="392" spans="2:13" x14ac:dyDescent="0.25">
      <c r="B392" s="7">
        <f>SUMIF('1 Spec Ed Teacher'!$A$5:$A$2003,A392,'1 Spec Ed Teacher'!$T$5:$T$2003)</f>
        <v>0</v>
      </c>
      <c r="C392" s="9"/>
      <c r="D392" s="7">
        <f>SUMIF(' Operations Ln 6'!$A$2:$A$1999,SSIDs!A392,' Operations Ln 6'!$B$2:$B$1999)</f>
        <v>0</v>
      </c>
      <c r="E392" s="7">
        <f>SUMIF('3 Instructional Supplies '!$A$5:$A$1996,SSIDs!A392,'3 Instructional Supplies '!$F$5:$F$1996)</f>
        <v>0</v>
      </c>
      <c r="F392" s="7">
        <f>SUMIF('4 Instructional Equipment'!$A$5:$A$1995,A392,'4 Instructional Equipment'!$F$5:$F$1995)</f>
        <v>0</v>
      </c>
      <c r="G392" s="12">
        <f>SUMIF('Transportation Ln 10'!$A$5:$A$1995,A392,'Transportation Ln 10'!$J$5:$J$1995)</f>
        <v>0</v>
      </c>
      <c r="H392" s="12">
        <f>SUMIFS('Services Ln 10'!$Y$5:$Y$3992,'Services Ln 10'!$A$5:$A$3992,A392,'Services Ln 10'!$B$5:$B$3992,"Physical Therapy")</f>
        <v>0</v>
      </c>
      <c r="I392" s="12">
        <f>SUMIFS('Services Ln 10'!$Y$5:$Y$3992,'Services Ln 10'!$A$5:$A$3992,A392,'Services Ln 10'!$B$5:$B$3992,"Occupational Therapy")</f>
        <v>0</v>
      </c>
      <c r="J392" s="12">
        <f>SUMIFS('Services Ln 10'!$Y$5:$Y$3992,'Services Ln 10'!$A$5:$A$3992,A392,'Services Ln 10'!$B$5:$B$3992,"Speech Services")</f>
        <v>0</v>
      </c>
      <c r="K392" s="103">
        <f>SUMIFS('Services Ln 10'!$Y$5:$Y$3992,'Services Ln 10'!$A$5:$A$3992,A392,'Services Ln 10'!$B$5:$B$3992,"Nurse Services")+SUMIFS('Services Ln 10'!$Y$5:$Y$3992,'Services Ln 10'!$A$5:$A$3992,A392,'Services Ln 10'!$B$5:$B$3992,"Audiology")+SUMIFS('Services Ln 10'!$Y$5:$Y$3992,'Services Ln 10'!$A$5:$A$3992,A392,'Services Ln 10'!$B$5:$B$3992,"Interpreter")+SUMIFS('Services Ln 10'!$Y$5:$Y$3992,'Services Ln 10'!$A$5:$A$3992,A392,'Services Ln 10'!$B$5:$B$3992,"Adaptive P.E.")+SUMIFS('Services Ln 10'!$Y$5:$Y$3992,'Services Ln 10'!$A$5:$A$3992,A392,'Services Ln 10'!$B$5:$B$3992,"Orientation and Mobility")+SUMIFS('Services Ln 10'!$Y$5:$Y$3992,'Services Ln 10'!$A$5:$A$3992,A392,'Services Ln 10'!$B$5:$B$3992,"Psychologist")+ SUMIF('Aides Ln 10'!$A$5:$A$1996,A392,'Aides Ln 10'!$V$5:$V$1996)</f>
        <v>0</v>
      </c>
      <c r="L392" s="12">
        <f>SUMIF('Contract Ed line 9'!$A$5:$A$1994,A392,'Contract Ed line 9'!$J$5:$J$1994)</f>
        <v>0</v>
      </c>
      <c r="M392" s="7">
        <f t="shared" si="6"/>
        <v>0</v>
      </c>
    </row>
    <row r="393" spans="2:13" x14ac:dyDescent="0.25">
      <c r="B393" s="7">
        <f>SUMIF('1 Spec Ed Teacher'!$A$5:$A$2003,A393,'1 Spec Ed Teacher'!$T$5:$T$2003)</f>
        <v>0</v>
      </c>
      <c r="C393" s="9"/>
      <c r="D393" s="7">
        <f>SUMIF(' Operations Ln 6'!$A$2:$A$1999,SSIDs!A393,' Operations Ln 6'!$B$2:$B$1999)</f>
        <v>0</v>
      </c>
      <c r="E393" s="7">
        <f>SUMIF('3 Instructional Supplies '!$A$5:$A$1996,SSIDs!A393,'3 Instructional Supplies '!$F$5:$F$1996)</f>
        <v>0</v>
      </c>
      <c r="F393" s="7">
        <f>SUMIF('4 Instructional Equipment'!$A$5:$A$1995,A393,'4 Instructional Equipment'!$F$5:$F$1995)</f>
        <v>0</v>
      </c>
      <c r="G393" s="12">
        <f>SUMIF('Transportation Ln 10'!$A$5:$A$1995,A393,'Transportation Ln 10'!$J$5:$J$1995)</f>
        <v>0</v>
      </c>
      <c r="H393" s="12">
        <f>SUMIFS('Services Ln 10'!$Y$5:$Y$3992,'Services Ln 10'!$A$5:$A$3992,A393,'Services Ln 10'!$B$5:$B$3992,"Physical Therapy")</f>
        <v>0</v>
      </c>
      <c r="I393" s="12">
        <f>SUMIFS('Services Ln 10'!$Y$5:$Y$3992,'Services Ln 10'!$A$5:$A$3992,A393,'Services Ln 10'!$B$5:$B$3992,"Occupational Therapy")</f>
        <v>0</v>
      </c>
      <c r="J393" s="12">
        <f>SUMIFS('Services Ln 10'!$Y$5:$Y$3992,'Services Ln 10'!$A$5:$A$3992,A393,'Services Ln 10'!$B$5:$B$3992,"Speech Services")</f>
        <v>0</v>
      </c>
      <c r="K393" s="103">
        <f>SUMIFS('Services Ln 10'!$Y$5:$Y$3992,'Services Ln 10'!$A$5:$A$3992,A393,'Services Ln 10'!$B$5:$B$3992,"Nurse Services")+SUMIFS('Services Ln 10'!$Y$5:$Y$3992,'Services Ln 10'!$A$5:$A$3992,A393,'Services Ln 10'!$B$5:$B$3992,"Audiology")+SUMIFS('Services Ln 10'!$Y$5:$Y$3992,'Services Ln 10'!$A$5:$A$3992,A393,'Services Ln 10'!$B$5:$B$3992,"Interpreter")+SUMIFS('Services Ln 10'!$Y$5:$Y$3992,'Services Ln 10'!$A$5:$A$3992,A393,'Services Ln 10'!$B$5:$B$3992,"Adaptive P.E.")+SUMIFS('Services Ln 10'!$Y$5:$Y$3992,'Services Ln 10'!$A$5:$A$3992,A393,'Services Ln 10'!$B$5:$B$3992,"Orientation and Mobility")+SUMIFS('Services Ln 10'!$Y$5:$Y$3992,'Services Ln 10'!$A$5:$A$3992,A393,'Services Ln 10'!$B$5:$B$3992,"Psychologist")+ SUMIF('Aides Ln 10'!$A$5:$A$1996,A393,'Aides Ln 10'!$V$5:$V$1996)</f>
        <v>0</v>
      </c>
      <c r="L393" s="12">
        <f>SUMIF('Contract Ed line 9'!$A$5:$A$1994,A393,'Contract Ed line 9'!$J$5:$J$1994)</f>
        <v>0</v>
      </c>
      <c r="M393" s="7">
        <f t="shared" si="6"/>
        <v>0</v>
      </c>
    </row>
    <row r="394" spans="2:13" x14ac:dyDescent="0.25">
      <c r="B394" s="7">
        <f>SUMIF('1 Spec Ed Teacher'!$A$5:$A$2003,A394,'1 Spec Ed Teacher'!$T$5:$T$2003)</f>
        <v>0</v>
      </c>
      <c r="C394" s="9"/>
      <c r="D394" s="7">
        <f>SUMIF(' Operations Ln 6'!$A$2:$A$1999,SSIDs!A394,' Operations Ln 6'!$B$2:$B$1999)</f>
        <v>0</v>
      </c>
      <c r="E394" s="7">
        <f>SUMIF('3 Instructional Supplies '!$A$5:$A$1996,SSIDs!A394,'3 Instructional Supplies '!$F$5:$F$1996)</f>
        <v>0</v>
      </c>
      <c r="F394" s="7">
        <f>SUMIF('4 Instructional Equipment'!$A$5:$A$1995,A394,'4 Instructional Equipment'!$F$5:$F$1995)</f>
        <v>0</v>
      </c>
      <c r="G394" s="12">
        <f>SUMIF('Transportation Ln 10'!$A$5:$A$1995,A394,'Transportation Ln 10'!$J$5:$J$1995)</f>
        <v>0</v>
      </c>
      <c r="H394" s="12">
        <f>SUMIFS('Services Ln 10'!$Y$5:$Y$3992,'Services Ln 10'!$A$5:$A$3992,A394,'Services Ln 10'!$B$5:$B$3992,"Physical Therapy")</f>
        <v>0</v>
      </c>
      <c r="I394" s="12">
        <f>SUMIFS('Services Ln 10'!$Y$5:$Y$3992,'Services Ln 10'!$A$5:$A$3992,A394,'Services Ln 10'!$B$5:$B$3992,"Occupational Therapy")</f>
        <v>0</v>
      </c>
      <c r="J394" s="12">
        <f>SUMIFS('Services Ln 10'!$Y$5:$Y$3992,'Services Ln 10'!$A$5:$A$3992,A394,'Services Ln 10'!$B$5:$B$3992,"Speech Services")</f>
        <v>0</v>
      </c>
      <c r="K394" s="103">
        <f>SUMIFS('Services Ln 10'!$Y$5:$Y$3992,'Services Ln 10'!$A$5:$A$3992,A394,'Services Ln 10'!$B$5:$B$3992,"Nurse Services")+SUMIFS('Services Ln 10'!$Y$5:$Y$3992,'Services Ln 10'!$A$5:$A$3992,A394,'Services Ln 10'!$B$5:$B$3992,"Audiology")+SUMIFS('Services Ln 10'!$Y$5:$Y$3992,'Services Ln 10'!$A$5:$A$3992,A394,'Services Ln 10'!$B$5:$B$3992,"Interpreter")+SUMIFS('Services Ln 10'!$Y$5:$Y$3992,'Services Ln 10'!$A$5:$A$3992,A394,'Services Ln 10'!$B$5:$B$3992,"Adaptive P.E.")+SUMIFS('Services Ln 10'!$Y$5:$Y$3992,'Services Ln 10'!$A$5:$A$3992,A394,'Services Ln 10'!$B$5:$B$3992,"Orientation and Mobility")+SUMIFS('Services Ln 10'!$Y$5:$Y$3992,'Services Ln 10'!$A$5:$A$3992,A394,'Services Ln 10'!$B$5:$B$3992,"Psychologist")+ SUMIF('Aides Ln 10'!$A$5:$A$1996,A394,'Aides Ln 10'!$V$5:$V$1996)</f>
        <v>0</v>
      </c>
      <c r="L394" s="12">
        <f>SUMIF('Contract Ed line 9'!$A$5:$A$1994,A394,'Contract Ed line 9'!$J$5:$J$1994)</f>
        <v>0</v>
      </c>
      <c r="M394" s="7">
        <f t="shared" si="6"/>
        <v>0</v>
      </c>
    </row>
    <row r="395" spans="2:13" x14ac:dyDescent="0.25">
      <c r="B395" s="7">
        <f>SUMIF('1 Spec Ed Teacher'!$A$5:$A$2003,A395,'1 Spec Ed Teacher'!$T$5:$T$2003)</f>
        <v>0</v>
      </c>
      <c r="C395" s="9"/>
      <c r="D395" s="7">
        <f>SUMIF(' Operations Ln 6'!$A$2:$A$1999,SSIDs!A395,' Operations Ln 6'!$B$2:$B$1999)</f>
        <v>0</v>
      </c>
      <c r="E395" s="7">
        <f>SUMIF('3 Instructional Supplies '!$A$5:$A$1996,SSIDs!A395,'3 Instructional Supplies '!$F$5:$F$1996)</f>
        <v>0</v>
      </c>
      <c r="F395" s="7">
        <f>SUMIF('4 Instructional Equipment'!$A$5:$A$1995,A395,'4 Instructional Equipment'!$F$5:$F$1995)</f>
        <v>0</v>
      </c>
      <c r="G395" s="12">
        <f>SUMIF('Transportation Ln 10'!$A$5:$A$1995,A395,'Transportation Ln 10'!$J$5:$J$1995)</f>
        <v>0</v>
      </c>
      <c r="H395" s="12">
        <f>SUMIFS('Services Ln 10'!$Y$5:$Y$3992,'Services Ln 10'!$A$5:$A$3992,A395,'Services Ln 10'!$B$5:$B$3992,"Physical Therapy")</f>
        <v>0</v>
      </c>
      <c r="I395" s="12">
        <f>SUMIFS('Services Ln 10'!$Y$5:$Y$3992,'Services Ln 10'!$A$5:$A$3992,A395,'Services Ln 10'!$B$5:$B$3992,"Occupational Therapy")</f>
        <v>0</v>
      </c>
      <c r="J395" s="12">
        <f>SUMIFS('Services Ln 10'!$Y$5:$Y$3992,'Services Ln 10'!$A$5:$A$3992,A395,'Services Ln 10'!$B$5:$B$3992,"Speech Services")</f>
        <v>0</v>
      </c>
      <c r="K395" s="103">
        <f>SUMIFS('Services Ln 10'!$Y$5:$Y$3992,'Services Ln 10'!$A$5:$A$3992,A395,'Services Ln 10'!$B$5:$B$3992,"Nurse Services")+SUMIFS('Services Ln 10'!$Y$5:$Y$3992,'Services Ln 10'!$A$5:$A$3992,A395,'Services Ln 10'!$B$5:$B$3992,"Audiology")+SUMIFS('Services Ln 10'!$Y$5:$Y$3992,'Services Ln 10'!$A$5:$A$3992,A395,'Services Ln 10'!$B$5:$B$3992,"Interpreter")+SUMIFS('Services Ln 10'!$Y$5:$Y$3992,'Services Ln 10'!$A$5:$A$3992,A395,'Services Ln 10'!$B$5:$B$3992,"Adaptive P.E.")+SUMIFS('Services Ln 10'!$Y$5:$Y$3992,'Services Ln 10'!$A$5:$A$3992,A395,'Services Ln 10'!$B$5:$B$3992,"Orientation and Mobility")+SUMIFS('Services Ln 10'!$Y$5:$Y$3992,'Services Ln 10'!$A$5:$A$3992,A395,'Services Ln 10'!$B$5:$B$3992,"Psychologist")+ SUMIF('Aides Ln 10'!$A$5:$A$1996,A395,'Aides Ln 10'!$V$5:$V$1996)</f>
        <v>0</v>
      </c>
      <c r="L395" s="12">
        <f>SUMIF('Contract Ed line 9'!$A$5:$A$1994,A395,'Contract Ed line 9'!$J$5:$J$1994)</f>
        <v>0</v>
      </c>
      <c r="M395" s="7">
        <f t="shared" si="6"/>
        <v>0</v>
      </c>
    </row>
    <row r="396" spans="2:13" x14ac:dyDescent="0.25">
      <c r="B396" s="7">
        <f>SUMIF('1 Spec Ed Teacher'!$A$5:$A$2003,A396,'1 Spec Ed Teacher'!$T$5:$T$2003)</f>
        <v>0</v>
      </c>
      <c r="C396" s="9"/>
      <c r="D396" s="7">
        <f>SUMIF(' Operations Ln 6'!$A$2:$A$1999,SSIDs!A396,' Operations Ln 6'!$B$2:$B$1999)</f>
        <v>0</v>
      </c>
      <c r="E396" s="7">
        <f>SUMIF('3 Instructional Supplies '!$A$5:$A$1996,SSIDs!A396,'3 Instructional Supplies '!$F$5:$F$1996)</f>
        <v>0</v>
      </c>
      <c r="F396" s="7">
        <f>SUMIF('4 Instructional Equipment'!$A$5:$A$1995,A396,'4 Instructional Equipment'!$F$5:$F$1995)</f>
        <v>0</v>
      </c>
      <c r="G396" s="12">
        <f>SUMIF('Transportation Ln 10'!$A$5:$A$1995,A396,'Transportation Ln 10'!$J$5:$J$1995)</f>
        <v>0</v>
      </c>
      <c r="H396" s="12">
        <f>SUMIFS('Services Ln 10'!$Y$5:$Y$3992,'Services Ln 10'!$A$5:$A$3992,A396,'Services Ln 10'!$B$5:$B$3992,"Physical Therapy")</f>
        <v>0</v>
      </c>
      <c r="I396" s="12">
        <f>SUMIFS('Services Ln 10'!$Y$5:$Y$3992,'Services Ln 10'!$A$5:$A$3992,A396,'Services Ln 10'!$B$5:$B$3992,"Occupational Therapy")</f>
        <v>0</v>
      </c>
      <c r="J396" s="12">
        <f>SUMIFS('Services Ln 10'!$Y$5:$Y$3992,'Services Ln 10'!$A$5:$A$3992,A396,'Services Ln 10'!$B$5:$B$3992,"Speech Services")</f>
        <v>0</v>
      </c>
      <c r="K396" s="103">
        <f>SUMIFS('Services Ln 10'!$Y$5:$Y$3992,'Services Ln 10'!$A$5:$A$3992,A396,'Services Ln 10'!$B$5:$B$3992,"Nurse Services")+SUMIFS('Services Ln 10'!$Y$5:$Y$3992,'Services Ln 10'!$A$5:$A$3992,A396,'Services Ln 10'!$B$5:$B$3992,"Audiology")+SUMIFS('Services Ln 10'!$Y$5:$Y$3992,'Services Ln 10'!$A$5:$A$3992,A396,'Services Ln 10'!$B$5:$B$3992,"Interpreter")+SUMIFS('Services Ln 10'!$Y$5:$Y$3992,'Services Ln 10'!$A$5:$A$3992,A396,'Services Ln 10'!$B$5:$B$3992,"Adaptive P.E.")+SUMIFS('Services Ln 10'!$Y$5:$Y$3992,'Services Ln 10'!$A$5:$A$3992,A396,'Services Ln 10'!$B$5:$B$3992,"Orientation and Mobility")+SUMIFS('Services Ln 10'!$Y$5:$Y$3992,'Services Ln 10'!$A$5:$A$3992,A396,'Services Ln 10'!$B$5:$B$3992,"Psychologist")+ SUMIF('Aides Ln 10'!$A$5:$A$1996,A396,'Aides Ln 10'!$V$5:$V$1996)</f>
        <v>0</v>
      </c>
      <c r="L396" s="12">
        <f>SUMIF('Contract Ed line 9'!$A$5:$A$1994,A396,'Contract Ed line 9'!$J$5:$J$1994)</f>
        <v>0</v>
      </c>
      <c r="M396" s="7">
        <f t="shared" si="6"/>
        <v>0</v>
      </c>
    </row>
    <row r="397" spans="2:13" x14ac:dyDescent="0.25">
      <c r="B397" s="7">
        <f>SUMIF('1 Spec Ed Teacher'!$A$5:$A$2003,A397,'1 Spec Ed Teacher'!$T$5:$T$2003)</f>
        <v>0</v>
      </c>
      <c r="C397" s="9"/>
      <c r="D397" s="7">
        <f>SUMIF(' Operations Ln 6'!$A$2:$A$1999,SSIDs!A397,' Operations Ln 6'!$B$2:$B$1999)</f>
        <v>0</v>
      </c>
      <c r="E397" s="7">
        <f>SUMIF('3 Instructional Supplies '!$A$5:$A$1996,SSIDs!A397,'3 Instructional Supplies '!$F$5:$F$1996)</f>
        <v>0</v>
      </c>
      <c r="F397" s="7">
        <f>SUMIF('4 Instructional Equipment'!$A$5:$A$1995,A397,'4 Instructional Equipment'!$F$5:$F$1995)</f>
        <v>0</v>
      </c>
      <c r="G397" s="12">
        <f>SUMIF('Transportation Ln 10'!$A$5:$A$1995,A397,'Transportation Ln 10'!$J$5:$J$1995)</f>
        <v>0</v>
      </c>
      <c r="H397" s="12">
        <f>SUMIFS('Services Ln 10'!$Y$5:$Y$3992,'Services Ln 10'!$A$5:$A$3992,A397,'Services Ln 10'!$B$5:$B$3992,"Physical Therapy")</f>
        <v>0</v>
      </c>
      <c r="I397" s="12">
        <f>SUMIFS('Services Ln 10'!$Y$5:$Y$3992,'Services Ln 10'!$A$5:$A$3992,A397,'Services Ln 10'!$B$5:$B$3992,"Occupational Therapy")</f>
        <v>0</v>
      </c>
      <c r="J397" s="12">
        <f>SUMIFS('Services Ln 10'!$Y$5:$Y$3992,'Services Ln 10'!$A$5:$A$3992,A397,'Services Ln 10'!$B$5:$B$3992,"Speech Services")</f>
        <v>0</v>
      </c>
      <c r="K397" s="103">
        <f>SUMIFS('Services Ln 10'!$Y$5:$Y$3992,'Services Ln 10'!$A$5:$A$3992,A397,'Services Ln 10'!$B$5:$B$3992,"Nurse Services")+SUMIFS('Services Ln 10'!$Y$5:$Y$3992,'Services Ln 10'!$A$5:$A$3992,A397,'Services Ln 10'!$B$5:$B$3992,"Audiology")+SUMIFS('Services Ln 10'!$Y$5:$Y$3992,'Services Ln 10'!$A$5:$A$3992,A397,'Services Ln 10'!$B$5:$B$3992,"Interpreter")+SUMIFS('Services Ln 10'!$Y$5:$Y$3992,'Services Ln 10'!$A$5:$A$3992,A397,'Services Ln 10'!$B$5:$B$3992,"Adaptive P.E.")+SUMIFS('Services Ln 10'!$Y$5:$Y$3992,'Services Ln 10'!$A$5:$A$3992,A397,'Services Ln 10'!$B$5:$B$3992,"Orientation and Mobility")+SUMIFS('Services Ln 10'!$Y$5:$Y$3992,'Services Ln 10'!$A$5:$A$3992,A397,'Services Ln 10'!$B$5:$B$3992,"Psychologist")+ SUMIF('Aides Ln 10'!$A$5:$A$1996,A397,'Aides Ln 10'!$V$5:$V$1996)</f>
        <v>0</v>
      </c>
      <c r="L397" s="12">
        <f>SUMIF('Contract Ed line 9'!$A$5:$A$1994,A397,'Contract Ed line 9'!$J$5:$J$1994)</f>
        <v>0</v>
      </c>
      <c r="M397" s="7">
        <f t="shared" si="6"/>
        <v>0</v>
      </c>
    </row>
    <row r="398" spans="2:13" x14ac:dyDescent="0.25">
      <c r="B398" s="7">
        <f>SUMIF('1 Spec Ed Teacher'!$A$5:$A$2003,A398,'1 Spec Ed Teacher'!$T$5:$T$2003)</f>
        <v>0</v>
      </c>
      <c r="C398" s="9"/>
      <c r="D398" s="7">
        <f>SUMIF(' Operations Ln 6'!$A$2:$A$1999,SSIDs!A398,' Operations Ln 6'!$B$2:$B$1999)</f>
        <v>0</v>
      </c>
      <c r="E398" s="7">
        <f>SUMIF('3 Instructional Supplies '!$A$5:$A$1996,SSIDs!A398,'3 Instructional Supplies '!$F$5:$F$1996)</f>
        <v>0</v>
      </c>
      <c r="F398" s="7">
        <f>SUMIF('4 Instructional Equipment'!$A$5:$A$1995,A398,'4 Instructional Equipment'!$F$5:$F$1995)</f>
        <v>0</v>
      </c>
      <c r="G398" s="12">
        <f>SUMIF('Transportation Ln 10'!$A$5:$A$1995,A398,'Transportation Ln 10'!$J$5:$J$1995)</f>
        <v>0</v>
      </c>
      <c r="H398" s="12">
        <f>SUMIFS('Services Ln 10'!$Y$5:$Y$3992,'Services Ln 10'!$A$5:$A$3992,A398,'Services Ln 10'!$B$5:$B$3992,"Physical Therapy")</f>
        <v>0</v>
      </c>
      <c r="I398" s="12">
        <f>SUMIFS('Services Ln 10'!$Y$5:$Y$3992,'Services Ln 10'!$A$5:$A$3992,A398,'Services Ln 10'!$B$5:$B$3992,"Occupational Therapy")</f>
        <v>0</v>
      </c>
      <c r="J398" s="12">
        <f>SUMIFS('Services Ln 10'!$Y$5:$Y$3992,'Services Ln 10'!$A$5:$A$3992,A398,'Services Ln 10'!$B$5:$B$3992,"Speech Services")</f>
        <v>0</v>
      </c>
      <c r="K398" s="103">
        <f>SUMIFS('Services Ln 10'!$Y$5:$Y$3992,'Services Ln 10'!$A$5:$A$3992,A398,'Services Ln 10'!$B$5:$B$3992,"Nurse Services")+SUMIFS('Services Ln 10'!$Y$5:$Y$3992,'Services Ln 10'!$A$5:$A$3992,A398,'Services Ln 10'!$B$5:$B$3992,"Audiology")+SUMIFS('Services Ln 10'!$Y$5:$Y$3992,'Services Ln 10'!$A$5:$A$3992,A398,'Services Ln 10'!$B$5:$B$3992,"Interpreter")+SUMIFS('Services Ln 10'!$Y$5:$Y$3992,'Services Ln 10'!$A$5:$A$3992,A398,'Services Ln 10'!$B$5:$B$3992,"Adaptive P.E.")+SUMIFS('Services Ln 10'!$Y$5:$Y$3992,'Services Ln 10'!$A$5:$A$3992,A398,'Services Ln 10'!$B$5:$B$3992,"Orientation and Mobility")+SUMIFS('Services Ln 10'!$Y$5:$Y$3992,'Services Ln 10'!$A$5:$A$3992,A398,'Services Ln 10'!$B$5:$B$3992,"Psychologist")+ SUMIF('Aides Ln 10'!$A$5:$A$1996,A398,'Aides Ln 10'!$V$5:$V$1996)</f>
        <v>0</v>
      </c>
      <c r="L398" s="12">
        <f>SUMIF('Contract Ed line 9'!$A$5:$A$1994,A398,'Contract Ed line 9'!$J$5:$J$1994)</f>
        <v>0</v>
      </c>
      <c r="M398" s="7">
        <f t="shared" si="6"/>
        <v>0</v>
      </c>
    </row>
    <row r="399" spans="2:13" x14ac:dyDescent="0.25">
      <c r="B399" s="7">
        <f>SUMIF('1 Spec Ed Teacher'!$A$5:$A$2003,A399,'1 Spec Ed Teacher'!$T$5:$T$2003)</f>
        <v>0</v>
      </c>
      <c r="C399" s="9"/>
      <c r="D399" s="7">
        <f>SUMIF(' Operations Ln 6'!$A$2:$A$1999,SSIDs!A399,' Operations Ln 6'!$B$2:$B$1999)</f>
        <v>0</v>
      </c>
      <c r="E399" s="7">
        <f>SUMIF('3 Instructional Supplies '!$A$5:$A$1996,SSIDs!A399,'3 Instructional Supplies '!$F$5:$F$1996)</f>
        <v>0</v>
      </c>
      <c r="F399" s="7">
        <f>SUMIF('4 Instructional Equipment'!$A$5:$A$1995,A399,'4 Instructional Equipment'!$F$5:$F$1995)</f>
        <v>0</v>
      </c>
      <c r="G399" s="12">
        <f>SUMIF('Transportation Ln 10'!$A$5:$A$1995,A399,'Transportation Ln 10'!$J$5:$J$1995)</f>
        <v>0</v>
      </c>
      <c r="H399" s="12">
        <f>SUMIFS('Services Ln 10'!$Y$5:$Y$3992,'Services Ln 10'!$A$5:$A$3992,A399,'Services Ln 10'!$B$5:$B$3992,"Physical Therapy")</f>
        <v>0</v>
      </c>
      <c r="I399" s="12">
        <f>SUMIFS('Services Ln 10'!$Y$5:$Y$3992,'Services Ln 10'!$A$5:$A$3992,A399,'Services Ln 10'!$B$5:$B$3992,"Occupational Therapy")</f>
        <v>0</v>
      </c>
      <c r="J399" s="12">
        <f>SUMIFS('Services Ln 10'!$Y$5:$Y$3992,'Services Ln 10'!$A$5:$A$3992,A399,'Services Ln 10'!$B$5:$B$3992,"Speech Services")</f>
        <v>0</v>
      </c>
      <c r="K399" s="103">
        <f>SUMIFS('Services Ln 10'!$Y$5:$Y$3992,'Services Ln 10'!$A$5:$A$3992,A399,'Services Ln 10'!$B$5:$B$3992,"Nurse Services")+SUMIFS('Services Ln 10'!$Y$5:$Y$3992,'Services Ln 10'!$A$5:$A$3992,A399,'Services Ln 10'!$B$5:$B$3992,"Audiology")+SUMIFS('Services Ln 10'!$Y$5:$Y$3992,'Services Ln 10'!$A$5:$A$3992,A399,'Services Ln 10'!$B$5:$B$3992,"Interpreter")+SUMIFS('Services Ln 10'!$Y$5:$Y$3992,'Services Ln 10'!$A$5:$A$3992,A399,'Services Ln 10'!$B$5:$B$3992,"Adaptive P.E.")+SUMIFS('Services Ln 10'!$Y$5:$Y$3992,'Services Ln 10'!$A$5:$A$3992,A399,'Services Ln 10'!$B$5:$B$3992,"Orientation and Mobility")+SUMIFS('Services Ln 10'!$Y$5:$Y$3992,'Services Ln 10'!$A$5:$A$3992,A399,'Services Ln 10'!$B$5:$B$3992,"Psychologist")+ SUMIF('Aides Ln 10'!$A$5:$A$1996,A399,'Aides Ln 10'!$V$5:$V$1996)</f>
        <v>0</v>
      </c>
      <c r="L399" s="12">
        <f>SUMIF('Contract Ed line 9'!$A$5:$A$1994,A399,'Contract Ed line 9'!$J$5:$J$1994)</f>
        <v>0</v>
      </c>
      <c r="M399" s="7">
        <f t="shared" si="6"/>
        <v>0</v>
      </c>
    </row>
    <row r="400" spans="2:13" x14ac:dyDescent="0.25">
      <c r="B400" s="7">
        <f>SUMIF('1 Spec Ed Teacher'!$A$5:$A$2003,A400,'1 Spec Ed Teacher'!$T$5:$T$2003)</f>
        <v>0</v>
      </c>
      <c r="C400" s="9"/>
      <c r="D400" s="7">
        <f>SUMIF(' Operations Ln 6'!$A$2:$A$1999,SSIDs!A400,' Operations Ln 6'!$B$2:$B$1999)</f>
        <v>0</v>
      </c>
      <c r="E400" s="7">
        <f>SUMIF('3 Instructional Supplies '!$A$5:$A$1996,SSIDs!A400,'3 Instructional Supplies '!$F$5:$F$1996)</f>
        <v>0</v>
      </c>
      <c r="F400" s="7">
        <f>SUMIF('4 Instructional Equipment'!$A$5:$A$1995,A400,'4 Instructional Equipment'!$F$5:$F$1995)</f>
        <v>0</v>
      </c>
      <c r="G400" s="12">
        <f>SUMIF('Transportation Ln 10'!$A$5:$A$1995,A400,'Transportation Ln 10'!$J$5:$J$1995)</f>
        <v>0</v>
      </c>
      <c r="H400" s="12">
        <f>SUMIFS('Services Ln 10'!$Y$5:$Y$3992,'Services Ln 10'!$A$5:$A$3992,A400,'Services Ln 10'!$B$5:$B$3992,"Physical Therapy")</f>
        <v>0</v>
      </c>
      <c r="I400" s="12">
        <f>SUMIFS('Services Ln 10'!$Y$5:$Y$3992,'Services Ln 10'!$A$5:$A$3992,A400,'Services Ln 10'!$B$5:$B$3992,"Occupational Therapy")</f>
        <v>0</v>
      </c>
      <c r="J400" s="12">
        <f>SUMIFS('Services Ln 10'!$Y$5:$Y$3992,'Services Ln 10'!$A$5:$A$3992,A400,'Services Ln 10'!$B$5:$B$3992,"Speech Services")</f>
        <v>0</v>
      </c>
      <c r="K400" s="103">
        <f>SUMIFS('Services Ln 10'!$Y$5:$Y$3992,'Services Ln 10'!$A$5:$A$3992,A400,'Services Ln 10'!$B$5:$B$3992,"Nurse Services")+SUMIFS('Services Ln 10'!$Y$5:$Y$3992,'Services Ln 10'!$A$5:$A$3992,A400,'Services Ln 10'!$B$5:$B$3992,"Audiology")+SUMIFS('Services Ln 10'!$Y$5:$Y$3992,'Services Ln 10'!$A$5:$A$3992,A400,'Services Ln 10'!$B$5:$B$3992,"Interpreter")+SUMIFS('Services Ln 10'!$Y$5:$Y$3992,'Services Ln 10'!$A$5:$A$3992,A400,'Services Ln 10'!$B$5:$B$3992,"Adaptive P.E.")+SUMIFS('Services Ln 10'!$Y$5:$Y$3992,'Services Ln 10'!$A$5:$A$3992,A400,'Services Ln 10'!$B$5:$B$3992,"Orientation and Mobility")+SUMIFS('Services Ln 10'!$Y$5:$Y$3992,'Services Ln 10'!$A$5:$A$3992,A400,'Services Ln 10'!$B$5:$B$3992,"Psychologist")+ SUMIF('Aides Ln 10'!$A$5:$A$1996,A400,'Aides Ln 10'!$V$5:$V$1996)</f>
        <v>0</v>
      </c>
      <c r="L400" s="12">
        <f>SUMIF('Contract Ed line 9'!$A$5:$A$1994,A400,'Contract Ed line 9'!$J$5:$J$1994)</f>
        <v>0</v>
      </c>
      <c r="M400" s="7">
        <f t="shared" si="6"/>
        <v>0</v>
      </c>
    </row>
    <row r="401" spans="2:13" x14ac:dyDescent="0.25">
      <c r="B401" s="7">
        <f>SUMIF('1 Spec Ed Teacher'!$A$5:$A$2003,A401,'1 Spec Ed Teacher'!$T$5:$T$2003)</f>
        <v>0</v>
      </c>
      <c r="C401" s="9"/>
      <c r="D401" s="7">
        <f>SUMIF(' Operations Ln 6'!$A$2:$A$1999,SSIDs!A401,' Operations Ln 6'!$B$2:$B$1999)</f>
        <v>0</v>
      </c>
      <c r="E401" s="7">
        <f>SUMIF('3 Instructional Supplies '!$A$5:$A$1996,SSIDs!A401,'3 Instructional Supplies '!$F$5:$F$1996)</f>
        <v>0</v>
      </c>
      <c r="F401" s="7">
        <f>SUMIF('4 Instructional Equipment'!$A$5:$A$1995,A401,'4 Instructional Equipment'!$F$5:$F$1995)</f>
        <v>0</v>
      </c>
      <c r="G401" s="12">
        <f>SUMIF('Transportation Ln 10'!$A$5:$A$1995,A401,'Transportation Ln 10'!$J$5:$J$1995)</f>
        <v>0</v>
      </c>
      <c r="H401" s="12">
        <f>SUMIFS('Services Ln 10'!$Y$5:$Y$3992,'Services Ln 10'!$A$5:$A$3992,A401,'Services Ln 10'!$B$5:$B$3992,"Physical Therapy")</f>
        <v>0</v>
      </c>
      <c r="I401" s="12">
        <f>SUMIFS('Services Ln 10'!$Y$5:$Y$3992,'Services Ln 10'!$A$5:$A$3992,A401,'Services Ln 10'!$B$5:$B$3992,"Occupational Therapy")</f>
        <v>0</v>
      </c>
      <c r="J401" s="12">
        <f>SUMIFS('Services Ln 10'!$Y$5:$Y$3992,'Services Ln 10'!$A$5:$A$3992,A401,'Services Ln 10'!$B$5:$B$3992,"Speech Services")</f>
        <v>0</v>
      </c>
      <c r="K401" s="103">
        <f>SUMIFS('Services Ln 10'!$Y$5:$Y$3992,'Services Ln 10'!$A$5:$A$3992,A401,'Services Ln 10'!$B$5:$B$3992,"Nurse Services")+SUMIFS('Services Ln 10'!$Y$5:$Y$3992,'Services Ln 10'!$A$5:$A$3992,A401,'Services Ln 10'!$B$5:$B$3992,"Audiology")+SUMIFS('Services Ln 10'!$Y$5:$Y$3992,'Services Ln 10'!$A$5:$A$3992,A401,'Services Ln 10'!$B$5:$B$3992,"Interpreter")+SUMIFS('Services Ln 10'!$Y$5:$Y$3992,'Services Ln 10'!$A$5:$A$3992,A401,'Services Ln 10'!$B$5:$B$3992,"Adaptive P.E.")+SUMIFS('Services Ln 10'!$Y$5:$Y$3992,'Services Ln 10'!$A$5:$A$3992,A401,'Services Ln 10'!$B$5:$B$3992,"Orientation and Mobility")+SUMIFS('Services Ln 10'!$Y$5:$Y$3992,'Services Ln 10'!$A$5:$A$3992,A401,'Services Ln 10'!$B$5:$B$3992,"Psychologist")+ SUMIF('Aides Ln 10'!$A$5:$A$1996,A401,'Aides Ln 10'!$V$5:$V$1996)</f>
        <v>0</v>
      </c>
      <c r="L401" s="12">
        <f>SUMIF('Contract Ed line 9'!$A$5:$A$1994,A401,'Contract Ed line 9'!$J$5:$J$1994)</f>
        <v>0</v>
      </c>
      <c r="M401" s="7">
        <f t="shared" si="6"/>
        <v>0</v>
      </c>
    </row>
    <row r="402" spans="2:13" x14ac:dyDescent="0.25">
      <c r="B402" s="7">
        <f>SUMIF('1 Spec Ed Teacher'!$A$5:$A$2003,A402,'1 Spec Ed Teacher'!$T$5:$T$2003)</f>
        <v>0</v>
      </c>
      <c r="C402" s="9"/>
      <c r="D402" s="7">
        <f>SUMIF(' Operations Ln 6'!$A$2:$A$1999,SSIDs!A402,' Operations Ln 6'!$B$2:$B$1999)</f>
        <v>0</v>
      </c>
      <c r="E402" s="7">
        <f>SUMIF('3 Instructional Supplies '!$A$5:$A$1996,SSIDs!A402,'3 Instructional Supplies '!$F$5:$F$1996)</f>
        <v>0</v>
      </c>
      <c r="F402" s="7">
        <f>SUMIF('4 Instructional Equipment'!$A$5:$A$1995,A402,'4 Instructional Equipment'!$F$5:$F$1995)</f>
        <v>0</v>
      </c>
      <c r="G402" s="12">
        <f>SUMIF('Transportation Ln 10'!$A$5:$A$1995,A402,'Transportation Ln 10'!$J$5:$J$1995)</f>
        <v>0</v>
      </c>
      <c r="H402" s="12">
        <f>SUMIFS('Services Ln 10'!$Y$5:$Y$3992,'Services Ln 10'!$A$5:$A$3992,A402,'Services Ln 10'!$B$5:$B$3992,"Physical Therapy")</f>
        <v>0</v>
      </c>
      <c r="I402" s="12">
        <f>SUMIFS('Services Ln 10'!$Y$5:$Y$3992,'Services Ln 10'!$A$5:$A$3992,A402,'Services Ln 10'!$B$5:$B$3992,"Occupational Therapy")</f>
        <v>0</v>
      </c>
      <c r="J402" s="12">
        <f>SUMIFS('Services Ln 10'!$Y$5:$Y$3992,'Services Ln 10'!$A$5:$A$3992,A402,'Services Ln 10'!$B$5:$B$3992,"Speech Services")</f>
        <v>0</v>
      </c>
      <c r="K402" s="103">
        <f>SUMIFS('Services Ln 10'!$Y$5:$Y$3992,'Services Ln 10'!$A$5:$A$3992,A402,'Services Ln 10'!$B$5:$B$3992,"Nurse Services")+SUMIFS('Services Ln 10'!$Y$5:$Y$3992,'Services Ln 10'!$A$5:$A$3992,A402,'Services Ln 10'!$B$5:$B$3992,"Audiology")+SUMIFS('Services Ln 10'!$Y$5:$Y$3992,'Services Ln 10'!$A$5:$A$3992,A402,'Services Ln 10'!$B$5:$B$3992,"Interpreter")+SUMIFS('Services Ln 10'!$Y$5:$Y$3992,'Services Ln 10'!$A$5:$A$3992,A402,'Services Ln 10'!$B$5:$B$3992,"Adaptive P.E.")+SUMIFS('Services Ln 10'!$Y$5:$Y$3992,'Services Ln 10'!$A$5:$A$3992,A402,'Services Ln 10'!$B$5:$B$3992,"Orientation and Mobility")+SUMIFS('Services Ln 10'!$Y$5:$Y$3992,'Services Ln 10'!$A$5:$A$3992,A402,'Services Ln 10'!$B$5:$B$3992,"Psychologist")+ SUMIF('Aides Ln 10'!$A$5:$A$1996,A402,'Aides Ln 10'!$V$5:$V$1996)</f>
        <v>0</v>
      </c>
      <c r="L402" s="12">
        <f>SUMIF('Contract Ed line 9'!$A$5:$A$1994,A402,'Contract Ed line 9'!$J$5:$J$1994)</f>
        <v>0</v>
      </c>
      <c r="M402" s="7">
        <f t="shared" si="6"/>
        <v>0</v>
      </c>
    </row>
    <row r="403" spans="2:13" x14ac:dyDescent="0.25">
      <c r="B403" s="7">
        <f>SUMIF('1 Spec Ed Teacher'!$A$5:$A$2003,A403,'1 Spec Ed Teacher'!$T$5:$T$2003)</f>
        <v>0</v>
      </c>
      <c r="C403" s="9"/>
      <c r="D403" s="7">
        <f>SUMIF(' Operations Ln 6'!$A$2:$A$1999,SSIDs!A403,' Operations Ln 6'!$B$2:$B$1999)</f>
        <v>0</v>
      </c>
      <c r="E403" s="7">
        <f>SUMIF('3 Instructional Supplies '!$A$5:$A$1996,SSIDs!A403,'3 Instructional Supplies '!$F$5:$F$1996)</f>
        <v>0</v>
      </c>
      <c r="F403" s="7">
        <f>SUMIF('4 Instructional Equipment'!$A$5:$A$1995,A403,'4 Instructional Equipment'!$F$5:$F$1995)</f>
        <v>0</v>
      </c>
      <c r="G403" s="12">
        <f>SUMIF('Transportation Ln 10'!$A$5:$A$1995,A403,'Transportation Ln 10'!$J$5:$J$1995)</f>
        <v>0</v>
      </c>
      <c r="H403" s="12">
        <f>SUMIFS('Services Ln 10'!$Y$5:$Y$3992,'Services Ln 10'!$A$5:$A$3992,A403,'Services Ln 10'!$B$5:$B$3992,"Physical Therapy")</f>
        <v>0</v>
      </c>
      <c r="I403" s="12">
        <f>SUMIFS('Services Ln 10'!$Y$5:$Y$3992,'Services Ln 10'!$A$5:$A$3992,A403,'Services Ln 10'!$B$5:$B$3992,"Occupational Therapy")</f>
        <v>0</v>
      </c>
      <c r="J403" s="12">
        <f>SUMIFS('Services Ln 10'!$Y$5:$Y$3992,'Services Ln 10'!$A$5:$A$3992,A403,'Services Ln 10'!$B$5:$B$3992,"Speech Services")</f>
        <v>0</v>
      </c>
      <c r="K403" s="103">
        <f>SUMIFS('Services Ln 10'!$Y$5:$Y$3992,'Services Ln 10'!$A$5:$A$3992,A403,'Services Ln 10'!$B$5:$B$3992,"Nurse Services")+SUMIFS('Services Ln 10'!$Y$5:$Y$3992,'Services Ln 10'!$A$5:$A$3992,A403,'Services Ln 10'!$B$5:$B$3992,"Audiology")+SUMIFS('Services Ln 10'!$Y$5:$Y$3992,'Services Ln 10'!$A$5:$A$3992,A403,'Services Ln 10'!$B$5:$B$3992,"Interpreter")+SUMIFS('Services Ln 10'!$Y$5:$Y$3992,'Services Ln 10'!$A$5:$A$3992,A403,'Services Ln 10'!$B$5:$B$3992,"Adaptive P.E.")+SUMIFS('Services Ln 10'!$Y$5:$Y$3992,'Services Ln 10'!$A$5:$A$3992,A403,'Services Ln 10'!$B$5:$B$3992,"Orientation and Mobility")+SUMIFS('Services Ln 10'!$Y$5:$Y$3992,'Services Ln 10'!$A$5:$A$3992,A403,'Services Ln 10'!$B$5:$B$3992,"Psychologist")+ SUMIF('Aides Ln 10'!$A$5:$A$1996,A403,'Aides Ln 10'!$V$5:$V$1996)</f>
        <v>0</v>
      </c>
      <c r="L403" s="12">
        <f>SUMIF('Contract Ed line 9'!$A$5:$A$1994,A403,'Contract Ed line 9'!$J$5:$J$1994)</f>
        <v>0</v>
      </c>
      <c r="M403" s="7">
        <f t="shared" si="6"/>
        <v>0</v>
      </c>
    </row>
    <row r="404" spans="2:13" x14ac:dyDescent="0.25">
      <c r="B404" s="7">
        <f>SUMIF('1 Spec Ed Teacher'!$A$5:$A$2003,A404,'1 Spec Ed Teacher'!$T$5:$T$2003)</f>
        <v>0</v>
      </c>
      <c r="C404" s="9"/>
      <c r="D404" s="7">
        <f>SUMIF(' Operations Ln 6'!$A$2:$A$1999,SSIDs!A404,' Operations Ln 6'!$B$2:$B$1999)</f>
        <v>0</v>
      </c>
      <c r="E404" s="7">
        <f>SUMIF('3 Instructional Supplies '!$A$5:$A$1996,SSIDs!A404,'3 Instructional Supplies '!$F$5:$F$1996)</f>
        <v>0</v>
      </c>
      <c r="F404" s="7">
        <f>SUMIF('4 Instructional Equipment'!$A$5:$A$1995,A404,'4 Instructional Equipment'!$F$5:$F$1995)</f>
        <v>0</v>
      </c>
      <c r="G404" s="12">
        <f>SUMIF('Transportation Ln 10'!$A$5:$A$1995,A404,'Transportation Ln 10'!$J$5:$J$1995)</f>
        <v>0</v>
      </c>
      <c r="H404" s="12">
        <f>SUMIFS('Services Ln 10'!$Y$5:$Y$3992,'Services Ln 10'!$A$5:$A$3992,A404,'Services Ln 10'!$B$5:$B$3992,"Physical Therapy")</f>
        <v>0</v>
      </c>
      <c r="I404" s="12">
        <f>SUMIFS('Services Ln 10'!$Y$5:$Y$3992,'Services Ln 10'!$A$5:$A$3992,A404,'Services Ln 10'!$B$5:$B$3992,"Occupational Therapy")</f>
        <v>0</v>
      </c>
      <c r="J404" s="12">
        <f>SUMIFS('Services Ln 10'!$Y$5:$Y$3992,'Services Ln 10'!$A$5:$A$3992,A404,'Services Ln 10'!$B$5:$B$3992,"Speech Services")</f>
        <v>0</v>
      </c>
      <c r="K404" s="103">
        <f>SUMIFS('Services Ln 10'!$Y$5:$Y$3992,'Services Ln 10'!$A$5:$A$3992,A404,'Services Ln 10'!$B$5:$B$3992,"Nurse Services")+SUMIFS('Services Ln 10'!$Y$5:$Y$3992,'Services Ln 10'!$A$5:$A$3992,A404,'Services Ln 10'!$B$5:$B$3992,"Audiology")+SUMIFS('Services Ln 10'!$Y$5:$Y$3992,'Services Ln 10'!$A$5:$A$3992,A404,'Services Ln 10'!$B$5:$B$3992,"Interpreter")+SUMIFS('Services Ln 10'!$Y$5:$Y$3992,'Services Ln 10'!$A$5:$A$3992,A404,'Services Ln 10'!$B$5:$B$3992,"Adaptive P.E.")+SUMIFS('Services Ln 10'!$Y$5:$Y$3992,'Services Ln 10'!$A$5:$A$3992,A404,'Services Ln 10'!$B$5:$B$3992,"Orientation and Mobility")+SUMIFS('Services Ln 10'!$Y$5:$Y$3992,'Services Ln 10'!$A$5:$A$3992,A404,'Services Ln 10'!$B$5:$B$3992,"Psychologist")+ SUMIF('Aides Ln 10'!$A$5:$A$1996,A404,'Aides Ln 10'!$V$5:$V$1996)</f>
        <v>0</v>
      </c>
      <c r="L404" s="12">
        <f>SUMIF('Contract Ed line 9'!$A$5:$A$1994,A404,'Contract Ed line 9'!$J$5:$J$1994)</f>
        <v>0</v>
      </c>
      <c r="M404" s="7">
        <f t="shared" si="6"/>
        <v>0</v>
      </c>
    </row>
    <row r="405" spans="2:13" x14ac:dyDescent="0.25">
      <c r="B405" s="7">
        <f>SUMIF('1 Spec Ed Teacher'!$A$5:$A$2003,A405,'1 Spec Ed Teacher'!$T$5:$T$2003)</f>
        <v>0</v>
      </c>
      <c r="C405" s="9"/>
      <c r="D405" s="7">
        <f>SUMIF(' Operations Ln 6'!$A$2:$A$1999,SSIDs!A405,' Operations Ln 6'!$B$2:$B$1999)</f>
        <v>0</v>
      </c>
      <c r="E405" s="7">
        <f>SUMIF('3 Instructional Supplies '!$A$5:$A$1996,SSIDs!A405,'3 Instructional Supplies '!$F$5:$F$1996)</f>
        <v>0</v>
      </c>
      <c r="F405" s="7">
        <f>SUMIF('4 Instructional Equipment'!$A$5:$A$1995,A405,'4 Instructional Equipment'!$F$5:$F$1995)</f>
        <v>0</v>
      </c>
      <c r="G405" s="12">
        <f>SUMIF('Transportation Ln 10'!$A$5:$A$1995,A405,'Transportation Ln 10'!$J$5:$J$1995)</f>
        <v>0</v>
      </c>
      <c r="H405" s="12">
        <f>SUMIFS('Services Ln 10'!$Y$5:$Y$3992,'Services Ln 10'!$A$5:$A$3992,A405,'Services Ln 10'!$B$5:$B$3992,"Physical Therapy")</f>
        <v>0</v>
      </c>
      <c r="I405" s="12">
        <f>SUMIFS('Services Ln 10'!$Y$5:$Y$3992,'Services Ln 10'!$A$5:$A$3992,A405,'Services Ln 10'!$B$5:$B$3992,"Occupational Therapy")</f>
        <v>0</v>
      </c>
      <c r="J405" s="12">
        <f>SUMIFS('Services Ln 10'!$Y$5:$Y$3992,'Services Ln 10'!$A$5:$A$3992,A405,'Services Ln 10'!$B$5:$B$3992,"Speech Services")</f>
        <v>0</v>
      </c>
      <c r="K405" s="103">
        <f>SUMIFS('Services Ln 10'!$Y$5:$Y$3992,'Services Ln 10'!$A$5:$A$3992,A405,'Services Ln 10'!$B$5:$B$3992,"Nurse Services")+SUMIFS('Services Ln 10'!$Y$5:$Y$3992,'Services Ln 10'!$A$5:$A$3992,A405,'Services Ln 10'!$B$5:$B$3992,"Audiology")+SUMIFS('Services Ln 10'!$Y$5:$Y$3992,'Services Ln 10'!$A$5:$A$3992,A405,'Services Ln 10'!$B$5:$B$3992,"Interpreter")+SUMIFS('Services Ln 10'!$Y$5:$Y$3992,'Services Ln 10'!$A$5:$A$3992,A405,'Services Ln 10'!$B$5:$B$3992,"Adaptive P.E.")+SUMIFS('Services Ln 10'!$Y$5:$Y$3992,'Services Ln 10'!$A$5:$A$3992,A405,'Services Ln 10'!$B$5:$B$3992,"Orientation and Mobility")+SUMIFS('Services Ln 10'!$Y$5:$Y$3992,'Services Ln 10'!$A$5:$A$3992,A405,'Services Ln 10'!$B$5:$B$3992,"Psychologist")+ SUMIF('Aides Ln 10'!$A$5:$A$1996,A405,'Aides Ln 10'!$V$5:$V$1996)</f>
        <v>0</v>
      </c>
      <c r="L405" s="12">
        <f>SUMIF('Contract Ed line 9'!$A$5:$A$1994,A405,'Contract Ed line 9'!$J$5:$J$1994)</f>
        <v>0</v>
      </c>
      <c r="M405" s="7">
        <f t="shared" si="6"/>
        <v>0</v>
      </c>
    </row>
    <row r="406" spans="2:13" x14ac:dyDescent="0.25">
      <c r="B406" s="7">
        <f>SUMIF('1 Spec Ed Teacher'!$A$5:$A$2003,A406,'1 Spec Ed Teacher'!$T$5:$T$2003)</f>
        <v>0</v>
      </c>
      <c r="C406" s="9"/>
      <c r="D406" s="7">
        <f>SUMIF(' Operations Ln 6'!$A$2:$A$1999,SSIDs!A406,' Operations Ln 6'!$B$2:$B$1999)</f>
        <v>0</v>
      </c>
      <c r="E406" s="7">
        <f>SUMIF('3 Instructional Supplies '!$A$5:$A$1996,SSIDs!A406,'3 Instructional Supplies '!$F$5:$F$1996)</f>
        <v>0</v>
      </c>
      <c r="F406" s="7">
        <f>SUMIF('4 Instructional Equipment'!$A$5:$A$1995,A406,'4 Instructional Equipment'!$F$5:$F$1995)</f>
        <v>0</v>
      </c>
      <c r="G406" s="12">
        <f>SUMIF('Transportation Ln 10'!$A$5:$A$1995,A406,'Transportation Ln 10'!$J$5:$J$1995)</f>
        <v>0</v>
      </c>
      <c r="H406" s="12">
        <f>SUMIFS('Services Ln 10'!$Y$5:$Y$3992,'Services Ln 10'!$A$5:$A$3992,A406,'Services Ln 10'!$B$5:$B$3992,"Physical Therapy")</f>
        <v>0</v>
      </c>
      <c r="I406" s="12">
        <f>SUMIFS('Services Ln 10'!$Y$5:$Y$3992,'Services Ln 10'!$A$5:$A$3992,A406,'Services Ln 10'!$B$5:$B$3992,"Occupational Therapy")</f>
        <v>0</v>
      </c>
      <c r="J406" s="12">
        <f>SUMIFS('Services Ln 10'!$Y$5:$Y$3992,'Services Ln 10'!$A$5:$A$3992,A406,'Services Ln 10'!$B$5:$B$3992,"Speech Services")</f>
        <v>0</v>
      </c>
      <c r="K406" s="103">
        <f>SUMIFS('Services Ln 10'!$Y$5:$Y$3992,'Services Ln 10'!$A$5:$A$3992,A406,'Services Ln 10'!$B$5:$B$3992,"Nurse Services")+SUMIFS('Services Ln 10'!$Y$5:$Y$3992,'Services Ln 10'!$A$5:$A$3992,A406,'Services Ln 10'!$B$5:$B$3992,"Audiology")+SUMIFS('Services Ln 10'!$Y$5:$Y$3992,'Services Ln 10'!$A$5:$A$3992,A406,'Services Ln 10'!$B$5:$B$3992,"Interpreter")+SUMIFS('Services Ln 10'!$Y$5:$Y$3992,'Services Ln 10'!$A$5:$A$3992,A406,'Services Ln 10'!$B$5:$B$3992,"Adaptive P.E.")+SUMIFS('Services Ln 10'!$Y$5:$Y$3992,'Services Ln 10'!$A$5:$A$3992,A406,'Services Ln 10'!$B$5:$B$3992,"Orientation and Mobility")+SUMIFS('Services Ln 10'!$Y$5:$Y$3992,'Services Ln 10'!$A$5:$A$3992,A406,'Services Ln 10'!$B$5:$B$3992,"Psychologist")+ SUMIF('Aides Ln 10'!$A$5:$A$1996,A406,'Aides Ln 10'!$V$5:$V$1996)</f>
        <v>0</v>
      </c>
      <c r="L406" s="12">
        <f>SUMIF('Contract Ed line 9'!$A$5:$A$1994,A406,'Contract Ed line 9'!$J$5:$J$1994)</f>
        <v>0</v>
      </c>
      <c r="M406" s="7">
        <f t="shared" si="6"/>
        <v>0</v>
      </c>
    </row>
    <row r="407" spans="2:13" x14ac:dyDescent="0.25">
      <c r="B407" s="7">
        <f>SUMIF('1 Spec Ed Teacher'!$A$5:$A$2003,A407,'1 Spec Ed Teacher'!$T$5:$T$2003)</f>
        <v>0</v>
      </c>
      <c r="C407" s="9"/>
      <c r="D407" s="7">
        <f>SUMIF(' Operations Ln 6'!$A$2:$A$1999,SSIDs!A407,' Operations Ln 6'!$B$2:$B$1999)</f>
        <v>0</v>
      </c>
      <c r="E407" s="7">
        <f>SUMIF('3 Instructional Supplies '!$A$5:$A$1996,SSIDs!A407,'3 Instructional Supplies '!$F$5:$F$1996)</f>
        <v>0</v>
      </c>
      <c r="F407" s="7">
        <f>SUMIF('4 Instructional Equipment'!$A$5:$A$1995,A407,'4 Instructional Equipment'!$F$5:$F$1995)</f>
        <v>0</v>
      </c>
      <c r="G407" s="12">
        <f>SUMIF('Transportation Ln 10'!$A$5:$A$1995,A407,'Transportation Ln 10'!$J$5:$J$1995)</f>
        <v>0</v>
      </c>
      <c r="H407" s="12">
        <f>SUMIFS('Services Ln 10'!$Y$5:$Y$3992,'Services Ln 10'!$A$5:$A$3992,A407,'Services Ln 10'!$B$5:$B$3992,"Physical Therapy")</f>
        <v>0</v>
      </c>
      <c r="I407" s="12">
        <f>SUMIFS('Services Ln 10'!$Y$5:$Y$3992,'Services Ln 10'!$A$5:$A$3992,A407,'Services Ln 10'!$B$5:$B$3992,"Occupational Therapy")</f>
        <v>0</v>
      </c>
      <c r="J407" s="12">
        <f>SUMIFS('Services Ln 10'!$Y$5:$Y$3992,'Services Ln 10'!$A$5:$A$3992,A407,'Services Ln 10'!$B$5:$B$3992,"Speech Services")</f>
        <v>0</v>
      </c>
      <c r="K407" s="103">
        <f>SUMIFS('Services Ln 10'!$Y$5:$Y$3992,'Services Ln 10'!$A$5:$A$3992,A407,'Services Ln 10'!$B$5:$B$3992,"Nurse Services")+SUMIFS('Services Ln 10'!$Y$5:$Y$3992,'Services Ln 10'!$A$5:$A$3992,A407,'Services Ln 10'!$B$5:$B$3992,"Audiology")+SUMIFS('Services Ln 10'!$Y$5:$Y$3992,'Services Ln 10'!$A$5:$A$3992,A407,'Services Ln 10'!$B$5:$B$3992,"Interpreter")+SUMIFS('Services Ln 10'!$Y$5:$Y$3992,'Services Ln 10'!$A$5:$A$3992,A407,'Services Ln 10'!$B$5:$B$3992,"Adaptive P.E.")+SUMIFS('Services Ln 10'!$Y$5:$Y$3992,'Services Ln 10'!$A$5:$A$3992,A407,'Services Ln 10'!$B$5:$B$3992,"Orientation and Mobility")+SUMIFS('Services Ln 10'!$Y$5:$Y$3992,'Services Ln 10'!$A$5:$A$3992,A407,'Services Ln 10'!$B$5:$B$3992,"Psychologist")+ SUMIF('Aides Ln 10'!$A$5:$A$1996,A407,'Aides Ln 10'!$V$5:$V$1996)</f>
        <v>0</v>
      </c>
      <c r="L407" s="12">
        <f>SUMIF('Contract Ed line 9'!$A$5:$A$1994,A407,'Contract Ed line 9'!$J$5:$J$1994)</f>
        <v>0</v>
      </c>
      <c r="M407" s="7">
        <f t="shared" si="6"/>
        <v>0</v>
      </c>
    </row>
    <row r="408" spans="2:13" x14ac:dyDescent="0.25">
      <c r="B408" s="7">
        <f>SUMIF('1 Spec Ed Teacher'!$A$5:$A$2003,A408,'1 Spec Ed Teacher'!$T$5:$T$2003)</f>
        <v>0</v>
      </c>
      <c r="C408" s="9"/>
      <c r="D408" s="7">
        <f>SUMIF(' Operations Ln 6'!$A$2:$A$1999,SSIDs!A408,' Operations Ln 6'!$B$2:$B$1999)</f>
        <v>0</v>
      </c>
      <c r="E408" s="7">
        <f>SUMIF('3 Instructional Supplies '!$A$5:$A$1996,SSIDs!A408,'3 Instructional Supplies '!$F$5:$F$1996)</f>
        <v>0</v>
      </c>
      <c r="F408" s="7">
        <f>SUMIF('4 Instructional Equipment'!$A$5:$A$1995,A408,'4 Instructional Equipment'!$F$5:$F$1995)</f>
        <v>0</v>
      </c>
      <c r="G408" s="12">
        <f>SUMIF('Transportation Ln 10'!$A$5:$A$1995,A408,'Transportation Ln 10'!$J$5:$J$1995)</f>
        <v>0</v>
      </c>
      <c r="H408" s="12">
        <f>SUMIFS('Services Ln 10'!$Y$5:$Y$3992,'Services Ln 10'!$A$5:$A$3992,A408,'Services Ln 10'!$B$5:$B$3992,"Physical Therapy")</f>
        <v>0</v>
      </c>
      <c r="I408" s="12">
        <f>SUMIFS('Services Ln 10'!$Y$5:$Y$3992,'Services Ln 10'!$A$5:$A$3992,A408,'Services Ln 10'!$B$5:$B$3992,"Occupational Therapy")</f>
        <v>0</v>
      </c>
      <c r="J408" s="12">
        <f>SUMIFS('Services Ln 10'!$Y$5:$Y$3992,'Services Ln 10'!$A$5:$A$3992,A408,'Services Ln 10'!$B$5:$B$3992,"Speech Services")</f>
        <v>0</v>
      </c>
      <c r="K408" s="103">
        <f>SUMIFS('Services Ln 10'!$Y$5:$Y$3992,'Services Ln 10'!$A$5:$A$3992,A408,'Services Ln 10'!$B$5:$B$3992,"Nurse Services")+SUMIFS('Services Ln 10'!$Y$5:$Y$3992,'Services Ln 10'!$A$5:$A$3992,A408,'Services Ln 10'!$B$5:$B$3992,"Audiology")+SUMIFS('Services Ln 10'!$Y$5:$Y$3992,'Services Ln 10'!$A$5:$A$3992,A408,'Services Ln 10'!$B$5:$B$3992,"Interpreter")+SUMIFS('Services Ln 10'!$Y$5:$Y$3992,'Services Ln 10'!$A$5:$A$3992,A408,'Services Ln 10'!$B$5:$B$3992,"Adaptive P.E.")+SUMIFS('Services Ln 10'!$Y$5:$Y$3992,'Services Ln 10'!$A$5:$A$3992,A408,'Services Ln 10'!$B$5:$B$3992,"Orientation and Mobility")+SUMIFS('Services Ln 10'!$Y$5:$Y$3992,'Services Ln 10'!$A$5:$A$3992,A408,'Services Ln 10'!$B$5:$B$3992,"Psychologist")+ SUMIF('Aides Ln 10'!$A$5:$A$1996,A408,'Aides Ln 10'!$V$5:$V$1996)</f>
        <v>0</v>
      </c>
      <c r="L408" s="12">
        <f>SUMIF('Contract Ed line 9'!$A$5:$A$1994,A408,'Contract Ed line 9'!$J$5:$J$1994)</f>
        <v>0</v>
      </c>
      <c r="M408" s="7">
        <f t="shared" si="6"/>
        <v>0</v>
      </c>
    </row>
    <row r="409" spans="2:13" x14ac:dyDescent="0.25">
      <c r="B409" s="7">
        <f>SUMIF('1 Spec Ed Teacher'!$A$5:$A$2003,A409,'1 Spec Ed Teacher'!$T$5:$T$2003)</f>
        <v>0</v>
      </c>
      <c r="C409" s="9"/>
      <c r="D409" s="7">
        <f>SUMIF(' Operations Ln 6'!$A$2:$A$1999,SSIDs!A409,' Operations Ln 6'!$B$2:$B$1999)</f>
        <v>0</v>
      </c>
      <c r="E409" s="7">
        <f>SUMIF('3 Instructional Supplies '!$A$5:$A$1996,SSIDs!A409,'3 Instructional Supplies '!$F$5:$F$1996)</f>
        <v>0</v>
      </c>
      <c r="F409" s="7">
        <f>SUMIF('4 Instructional Equipment'!$A$5:$A$1995,A409,'4 Instructional Equipment'!$F$5:$F$1995)</f>
        <v>0</v>
      </c>
      <c r="G409" s="12">
        <f>SUMIF('Transportation Ln 10'!$A$5:$A$1995,A409,'Transportation Ln 10'!$J$5:$J$1995)</f>
        <v>0</v>
      </c>
      <c r="H409" s="12">
        <f>SUMIFS('Services Ln 10'!$Y$5:$Y$3992,'Services Ln 10'!$A$5:$A$3992,A409,'Services Ln 10'!$B$5:$B$3992,"Physical Therapy")</f>
        <v>0</v>
      </c>
      <c r="I409" s="12">
        <f>SUMIFS('Services Ln 10'!$Y$5:$Y$3992,'Services Ln 10'!$A$5:$A$3992,A409,'Services Ln 10'!$B$5:$B$3992,"Occupational Therapy")</f>
        <v>0</v>
      </c>
      <c r="J409" s="12">
        <f>SUMIFS('Services Ln 10'!$Y$5:$Y$3992,'Services Ln 10'!$A$5:$A$3992,A409,'Services Ln 10'!$B$5:$B$3992,"Speech Services")</f>
        <v>0</v>
      </c>
      <c r="K409" s="103">
        <f>SUMIFS('Services Ln 10'!$Y$5:$Y$3992,'Services Ln 10'!$A$5:$A$3992,A409,'Services Ln 10'!$B$5:$B$3992,"Nurse Services")+SUMIFS('Services Ln 10'!$Y$5:$Y$3992,'Services Ln 10'!$A$5:$A$3992,A409,'Services Ln 10'!$B$5:$B$3992,"Audiology")+SUMIFS('Services Ln 10'!$Y$5:$Y$3992,'Services Ln 10'!$A$5:$A$3992,A409,'Services Ln 10'!$B$5:$B$3992,"Interpreter")+SUMIFS('Services Ln 10'!$Y$5:$Y$3992,'Services Ln 10'!$A$5:$A$3992,A409,'Services Ln 10'!$B$5:$B$3992,"Adaptive P.E.")+SUMIFS('Services Ln 10'!$Y$5:$Y$3992,'Services Ln 10'!$A$5:$A$3992,A409,'Services Ln 10'!$B$5:$B$3992,"Orientation and Mobility")+SUMIFS('Services Ln 10'!$Y$5:$Y$3992,'Services Ln 10'!$A$5:$A$3992,A409,'Services Ln 10'!$B$5:$B$3992,"Psychologist")+ SUMIF('Aides Ln 10'!$A$5:$A$1996,A409,'Aides Ln 10'!$V$5:$V$1996)</f>
        <v>0</v>
      </c>
      <c r="L409" s="12">
        <f>SUMIF('Contract Ed line 9'!$A$5:$A$1994,A409,'Contract Ed line 9'!$J$5:$J$1994)</f>
        <v>0</v>
      </c>
      <c r="M409" s="7">
        <f t="shared" si="6"/>
        <v>0</v>
      </c>
    </row>
    <row r="410" spans="2:13" x14ac:dyDescent="0.25">
      <c r="B410" s="7">
        <f>SUMIF('1 Spec Ed Teacher'!$A$5:$A$2003,A410,'1 Spec Ed Teacher'!$T$5:$T$2003)</f>
        <v>0</v>
      </c>
      <c r="C410" s="9"/>
      <c r="D410" s="7">
        <f>SUMIF(' Operations Ln 6'!$A$2:$A$1999,SSIDs!A410,' Operations Ln 6'!$B$2:$B$1999)</f>
        <v>0</v>
      </c>
      <c r="E410" s="7">
        <f>SUMIF('3 Instructional Supplies '!$A$5:$A$1996,SSIDs!A410,'3 Instructional Supplies '!$F$5:$F$1996)</f>
        <v>0</v>
      </c>
      <c r="F410" s="7">
        <f>SUMIF('4 Instructional Equipment'!$A$5:$A$1995,A410,'4 Instructional Equipment'!$F$5:$F$1995)</f>
        <v>0</v>
      </c>
      <c r="G410" s="12">
        <f>SUMIF('Transportation Ln 10'!$A$5:$A$1995,A410,'Transportation Ln 10'!$J$5:$J$1995)</f>
        <v>0</v>
      </c>
      <c r="H410" s="12">
        <f>SUMIFS('Services Ln 10'!$Y$5:$Y$3992,'Services Ln 10'!$A$5:$A$3992,A410,'Services Ln 10'!$B$5:$B$3992,"Physical Therapy")</f>
        <v>0</v>
      </c>
      <c r="I410" s="12">
        <f>SUMIFS('Services Ln 10'!$Y$5:$Y$3992,'Services Ln 10'!$A$5:$A$3992,A410,'Services Ln 10'!$B$5:$B$3992,"Occupational Therapy")</f>
        <v>0</v>
      </c>
      <c r="J410" s="12">
        <f>SUMIFS('Services Ln 10'!$Y$5:$Y$3992,'Services Ln 10'!$A$5:$A$3992,A410,'Services Ln 10'!$B$5:$B$3992,"Speech Services")</f>
        <v>0</v>
      </c>
      <c r="K410" s="103">
        <f>SUMIFS('Services Ln 10'!$Y$5:$Y$3992,'Services Ln 10'!$A$5:$A$3992,A410,'Services Ln 10'!$B$5:$B$3992,"Nurse Services")+SUMIFS('Services Ln 10'!$Y$5:$Y$3992,'Services Ln 10'!$A$5:$A$3992,A410,'Services Ln 10'!$B$5:$B$3992,"Audiology")+SUMIFS('Services Ln 10'!$Y$5:$Y$3992,'Services Ln 10'!$A$5:$A$3992,A410,'Services Ln 10'!$B$5:$B$3992,"Interpreter")+SUMIFS('Services Ln 10'!$Y$5:$Y$3992,'Services Ln 10'!$A$5:$A$3992,A410,'Services Ln 10'!$B$5:$B$3992,"Adaptive P.E.")+SUMIFS('Services Ln 10'!$Y$5:$Y$3992,'Services Ln 10'!$A$5:$A$3992,A410,'Services Ln 10'!$B$5:$B$3992,"Orientation and Mobility")+SUMIFS('Services Ln 10'!$Y$5:$Y$3992,'Services Ln 10'!$A$5:$A$3992,A410,'Services Ln 10'!$B$5:$B$3992,"Psychologist")+ SUMIF('Aides Ln 10'!$A$5:$A$1996,A410,'Aides Ln 10'!$V$5:$V$1996)</f>
        <v>0</v>
      </c>
      <c r="L410" s="12">
        <f>SUMIF('Contract Ed line 9'!$A$5:$A$1994,A410,'Contract Ed line 9'!$J$5:$J$1994)</f>
        <v>0</v>
      </c>
      <c r="M410" s="7">
        <f t="shared" si="6"/>
        <v>0</v>
      </c>
    </row>
    <row r="411" spans="2:13" x14ac:dyDescent="0.25">
      <c r="B411" s="7">
        <f>SUMIF('1 Spec Ed Teacher'!$A$5:$A$2003,A411,'1 Spec Ed Teacher'!$T$5:$T$2003)</f>
        <v>0</v>
      </c>
      <c r="C411" s="9"/>
      <c r="D411" s="7">
        <f>SUMIF(' Operations Ln 6'!$A$2:$A$1999,SSIDs!A411,' Operations Ln 6'!$B$2:$B$1999)</f>
        <v>0</v>
      </c>
      <c r="E411" s="7">
        <f>SUMIF('3 Instructional Supplies '!$A$5:$A$1996,SSIDs!A411,'3 Instructional Supplies '!$F$5:$F$1996)</f>
        <v>0</v>
      </c>
      <c r="F411" s="7">
        <f>SUMIF('4 Instructional Equipment'!$A$5:$A$1995,A411,'4 Instructional Equipment'!$F$5:$F$1995)</f>
        <v>0</v>
      </c>
      <c r="G411" s="12">
        <f>SUMIF('Transportation Ln 10'!$A$5:$A$1995,A411,'Transportation Ln 10'!$J$5:$J$1995)</f>
        <v>0</v>
      </c>
      <c r="H411" s="12">
        <f>SUMIFS('Services Ln 10'!$Y$5:$Y$3992,'Services Ln 10'!$A$5:$A$3992,A411,'Services Ln 10'!$B$5:$B$3992,"Physical Therapy")</f>
        <v>0</v>
      </c>
      <c r="I411" s="12">
        <f>SUMIFS('Services Ln 10'!$Y$5:$Y$3992,'Services Ln 10'!$A$5:$A$3992,A411,'Services Ln 10'!$B$5:$B$3992,"Occupational Therapy")</f>
        <v>0</v>
      </c>
      <c r="J411" s="12">
        <f>SUMIFS('Services Ln 10'!$Y$5:$Y$3992,'Services Ln 10'!$A$5:$A$3992,A411,'Services Ln 10'!$B$5:$B$3992,"Speech Services")</f>
        <v>0</v>
      </c>
      <c r="K411" s="103">
        <f>SUMIFS('Services Ln 10'!$Y$5:$Y$3992,'Services Ln 10'!$A$5:$A$3992,A411,'Services Ln 10'!$B$5:$B$3992,"Nurse Services")+SUMIFS('Services Ln 10'!$Y$5:$Y$3992,'Services Ln 10'!$A$5:$A$3992,A411,'Services Ln 10'!$B$5:$B$3992,"Audiology")+SUMIFS('Services Ln 10'!$Y$5:$Y$3992,'Services Ln 10'!$A$5:$A$3992,A411,'Services Ln 10'!$B$5:$B$3992,"Interpreter")+SUMIFS('Services Ln 10'!$Y$5:$Y$3992,'Services Ln 10'!$A$5:$A$3992,A411,'Services Ln 10'!$B$5:$B$3992,"Adaptive P.E.")+SUMIFS('Services Ln 10'!$Y$5:$Y$3992,'Services Ln 10'!$A$5:$A$3992,A411,'Services Ln 10'!$B$5:$B$3992,"Orientation and Mobility")+SUMIFS('Services Ln 10'!$Y$5:$Y$3992,'Services Ln 10'!$A$5:$A$3992,A411,'Services Ln 10'!$B$5:$B$3992,"Psychologist")+ SUMIF('Aides Ln 10'!$A$5:$A$1996,A411,'Aides Ln 10'!$V$5:$V$1996)</f>
        <v>0</v>
      </c>
      <c r="L411" s="12">
        <f>SUMIF('Contract Ed line 9'!$A$5:$A$1994,A411,'Contract Ed line 9'!$J$5:$J$1994)</f>
        <v>0</v>
      </c>
      <c r="M411" s="7">
        <f t="shared" si="6"/>
        <v>0</v>
      </c>
    </row>
    <row r="412" spans="2:13" x14ac:dyDescent="0.25">
      <c r="B412" s="7">
        <f>SUMIF('1 Spec Ed Teacher'!$A$5:$A$2003,A412,'1 Spec Ed Teacher'!$T$5:$T$2003)</f>
        <v>0</v>
      </c>
      <c r="C412" s="9"/>
      <c r="D412" s="7">
        <f>SUMIF(' Operations Ln 6'!$A$2:$A$1999,SSIDs!A412,' Operations Ln 6'!$B$2:$B$1999)</f>
        <v>0</v>
      </c>
      <c r="E412" s="7">
        <f>SUMIF('3 Instructional Supplies '!$A$5:$A$1996,SSIDs!A412,'3 Instructional Supplies '!$F$5:$F$1996)</f>
        <v>0</v>
      </c>
      <c r="F412" s="7">
        <f>SUMIF('4 Instructional Equipment'!$A$5:$A$1995,A412,'4 Instructional Equipment'!$F$5:$F$1995)</f>
        <v>0</v>
      </c>
      <c r="G412" s="12">
        <f>SUMIF('Transportation Ln 10'!$A$5:$A$1995,A412,'Transportation Ln 10'!$J$5:$J$1995)</f>
        <v>0</v>
      </c>
      <c r="H412" s="12">
        <f>SUMIFS('Services Ln 10'!$Y$5:$Y$3992,'Services Ln 10'!$A$5:$A$3992,A412,'Services Ln 10'!$B$5:$B$3992,"Physical Therapy")</f>
        <v>0</v>
      </c>
      <c r="I412" s="12">
        <f>SUMIFS('Services Ln 10'!$Y$5:$Y$3992,'Services Ln 10'!$A$5:$A$3992,A412,'Services Ln 10'!$B$5:$B$3992,"Occupational Therapy")</f>
        <v>0</v>
      </c>
      <c r="J412" s="12">
        <f>SUMIFS('Services Ln 10'!$Y$5:$Y$3992,'Services Ln 10'!$A$5:$A$3992,A412,'Services Ln 10'!$B$5:$B$3992,"Speech Services")</f>
        <v>0</v>
      </c>
      <c r="K412" s="103">
        <f>SUMIFS('Services Ln 10'!$Y$5:$Y$3992,'Services Ln 10'!$A$5:$A$3992,A412,'Services Ln 10'!$B$5:$B$3992,"Nurse Services")+SUMIFS('Services Ln 10'!$Y$5:$Y$3992,'Services Ln 10'!$A$5:$A$3992,A412,'Services Ln 10'!$B$5:$B$3992,"Audiology")+SUMIFS('Services Ln 10'!$Y$5:$Y$3992,'Services Ln 10'!$A$5:$A$3992,A412,'Services Ln 10'!$B$5:$B$3992,"Interpreter")+SUMIFS('Services Ln 10'!$Y$5:$Y$3992,'Services Ln 10'!$A$5:$A$3992,A412,'Services Ln 10'!$B$5:$B$3992,"Adaptive P.E.")+SUMIFS('Services Ln 10'!$Y$5:$Y$3992,'Services Ln 10'!$A$5:$A$3992,A412,'Services Ln 10'!$B$5:$B$3992,"Orientation and Mobility")+SUMIFS('Services Ln 10'!$Y$5:$Y$3992,'Services Ln 10'!$A$5:$A$3992,A412,'Services Ln 10'!$B$5:$B$3992,"Psychologist")+ SUMIF('Aides Ln 10'!$A$5:$A$1996,A412,'Aides Ln 10'!$V$5:$V$1996)</f>
        <v>0</v>
      </c>
      <c r="L412" s="12">
        <f>SUMIF('Contract Ed line 9'!$A$5:$A$1994,A412,'Contract Ed line 9'!$J$5:$J$1994)</f>
        <v>0</v>
      </c>
      <c r="M412" s="7">
        <f t="shared" si="6"/>
        <v>0</v>
      </c>
    </row>
    <row r="413" spans="2:13" x14ac:dyDescent="0.25">
      <c r="B413" s="7">
        <f>SUMIF('1 Spec Ed Teacher'!$A$5:$A$2003,A413,'1 Spec Ed Teacher'!$T$5:$T$2003)</f>
        <v>0</v>
      </c>
      <c r="C413" s="9"/>
      <c r="D413" s="7">
        <f>SUMIF(' Operations Ln 6'!$A$2:$A$1999,SSIDs!A413,' Operations Ln 6'!$B$2:$B$1999)</f>
        <v>0</v>
      </c>
      <c r="E413" s="7">
        <f>SUMIF('3 Instructional Supplies '!$A$5:$A$1996,SSIDs!A413,'3 Instructional Supplies '!$F$5:$F$1996)</f>
        <v>0</v>
      </c>
      <c r="F413" s="7">
        <f>SUMIF('4 Instructional Equipment'!$A$5:$A$1995,A413,'4 Instructional Equipment'!$F$5:$F$1995)</f>
        <v>0</v>
      </c>
      <c r="G413" s="12">
        <f>SUMIF('Transportation Ln 10'!$A$5:$A$1995,A413,'Transportation Ln 10'!$J$5:$J$1995)</f>
        <v>0</v>
      </c>
      <c r="H413" s="12">
        <f>SUMIFS('Services Ln 10'!$Y$5:$Y$3992,'Services Ln 10'!$A$5:$A$3992,A413,'Services Ln 10'!$B$5:$B$3992,"Physical Therapy")</f>
        <v>0</v>
      </c>
      <c r="I413" s="12">
        <f>SUMIFS('Services Ln 10'!$Y$5:$Y$3992,'Services Ln 10'!$A$5:$A$3992,A413,'Services Ln 10'!$B$5:$B$3992,"Occupational Therapy")</f>
        <v>0</v>
      </c>
      <c r="J413" s="12">
        <f>SUMIFS('Services Ln 10'!$Y$5:$Y$3992,'Services Ln 10'!$A$5:$A$3992,A413,'Services Ln 10'!$B$5:$B$3992,"Speech Services")</f>
        <v>0</v>
      </c>
      <c r="K413" s="103">
        <f>SUMIFS('Services Ln 10'!$Y$5:$Y$3992,'Services Ln 10'!$A$5:$A$3992,A413,'Services Ln 10'!$B$5:$B$3992,"Nurse Services")+SUMIFS('Services Ln 10'!$Y$5:$Y$3992,'Services Ln 10'!$A$5:$A$3992,A413,'Services Ln 10'!$B$5:$B$3992,"Audiology")+SUMIFS('Services Ln 10'!$Y$5:$Y$3992,'Services Ln 10'!$A$5:$A$3992,A413,'Services Ln 10'!$B$5:$B$3992,"Interpreter")+SUMIFS('Services Ln 10'!$Y$5:$Y$3992,'Services Ln 10'!$A$5:$A$3992,A413,'Services Ln 10'!$B$5:$B$3992,"Adaptive P.E.")+SUMIFS('Services Ln 10'!$Y$5:$Y$3992,'Services Ln 10'!$A$5:$A$3992,A413,'Services Ln 10'!$B$5:$B$3992,"Orientation and Mobility")+SUMIFS('Services Ln 10'!$Y$5:$Y$3992,'Services Ln 10'!$A$5:$A$3992,A413,'Services Ln 10'!$B$5:$B$3992,"Psychologist")+ SUMIF('Aides Ln 10'!$A$5:$A$1996,A413,'Aides Ln 10'!$V$5:$V$1996)</f>
        <v>0</v>
      </c>
      <c r="L413" s="12">
        <f>SUMIF('Contract Ed line 9'!$A$5:$A$1994,A413,'Contract Ed line 9'!$J$5:$J$1994)</f>
        <v>0</v>
      </c>
      <c r="M413" s="7">
        <f t="shared" si="6"/>
        <v>0</v>
      </c>
    </row>
    <row r="414" spans="2:13" x14ac:dyDescent="0.25">
      <c r="B414" s="7">
        <f>SUMIF('1 Spec Ed Teacher'!$A$5:$A$2003,A414,'1 Spec Ed Teacher'!$T$5:$T$2003)</f>
        <v>0</v>
      </c>
      <c r="C414" s="9"/>
      <c r="D414" s="7">
        <f>SUMIF(' Operations Ln 6'!$A$2:$A$1999,SSIDs!A414,' Operations Ln 6'!$B$2:$B$1999)</f>
        <v>0</v>
      </c>
      <c r="E414" s="7">
        <f>SUMIF('3 Instructional Supplies '!$A$5:$A$1996,SSIDs!A414,'3 Instructional Supplies '!$F$5:$F$1996)</f>
        <v>0</v>
      </c>
      <c r="F414" s="7">
        <f>SUMIF('4 Instructional Equipment'!$A$5:$A$1995,A414,'4 Instructional Equipment'!$F$5:$F$1995)</f>
        <v>0</v>
      </c>
      <c r="G414" s="12">
        <f>SUMIF('Transportation Ln 10'!$A$5:$A$1995,A414,'Transportation Ln 10'!$J$5:$J$1995)</f>
        <v>0</v>
      </c>
      <c r="H414" s="12">
        <f>SUMIFS('Services Ln 10'!$Y$5:$Y$3992,'Services Ln 10'!$A$5:$A$3992,A414,'Services Ln 10'!$B$5:$B$3992,"Physical Therapy")</f>
        <v>0</v>
      </c>
      <c r="I414" s="12">
        <f>SUMIFS('Services Ln 10'!$Y$5:$Y$3992,'Services Ln 10'!$A$5:$A$3992,A414,'Services Ln 10'!$B$5:$B$3992,"Occupational Therapy")</f>
        <v>0</v>
      </c>
      <c r="J414" s="12">
        <f>SUMIFS('Services Ln 10'!$Y$5:$Y$3992,'Services Ln 10'!$A$5:$A$3992,A414,'Services Ln 10'!$B$5:$B$3992,"Speech Services")</f>
        <v>0</v>
      </c>
      <c r="K414" s="103">
        <f>SUMIFS('Services Ln 10'!$Y$5:$Y$3992,'Services Ln 10'!$A$5:$A$3992,A414,'Services Ln 10'!$B$5:$B$3992,"Nurse Services")+SUMIFS('Services Ln 10'!$Y$5:$Y$3992,'Services Ln 10'!$A$5:$A$3992,A414,'Services Ln 10'!$B$5:$B$3992,"Audiology")+SUMIFS('Services Ln 10'!$Y$5:$Y$3992,'Services Ln 10'!$A$5:$A$3992,A414,'Services Ln 10'!$B$5:$B$3992,"Interpreter")+SUMIFS('Services Ln 10'!$Y$5:$Y$3992,'Services Ln 10'!$A$5:$A$3992,A414,'Services Ln 10'!$B$5:$B$3992,"Adaptive P.E.")+SUMIFS('Services Ln 10'!$Y$5:$Y$3992,'Services Ln 10'!$A$5:$A$3992,A414,'Services Ln 10'!$B$5:$B$3992,"Orientation and Mobility")+SUMIFS('Services Ln 10'!$Y$5:$Y$3992,'Services Ln 10'!$A$5:$A$3992,A414,'Services Ln 10'!$B$5:$B$3992,"Psychologist")+ SUMIF('Aides Ln 10'!$A$5:$A$1996,A414,'Aides Ln 10'!$V$5:$V$1996)</f>
        <v>0</v>
      </c>
      <c r="L414" s="12">
        <f>SUMIF('Contract Ed line 9'!$A$5:$A$1994,A414,'Contract Ed line 9'!$J$5:$J$1994)</f>
        <v>0</v>
      </c>
      <c r="M414" s="7">
        <f t="shared" si="6"/>
        <v>0</v>
      </c>
    </row>
    <row r="415" spans="2:13" x14ac:dyDescent="0.25">
      <c r="B415" s="7">
        <f>SUMIF('1 Spec Ed Teacher'!$A$5:$A$2003,A415,'1 Spec Ed Teacher'!$T$5:$T$2003)</f>
        <v>0</v>
      </c>
      <c r="C415" s="9"/>
      <c r="D415" s="7">
        <f>SUMIF(' Operations Ln 6'!$A$2:$A$1999,SSIDs!A415,' Operations Ln 6'!$B$2:$B$1999)</f>
        <v>0</v>
      </c>
      <c r="E415" s="7">
        <f>SUMIF('3 Instructional Supplies '!$A$5:$A$1996,SSIDs!A415,'3 Instructional Supplies '!$F$5:$F$1996)</f>
        <v>0</v>
      </c>
      <c r="F415" s="7">
        <f>SUMIF('4 Instructional Equipment'!$A$5:$A$1995,A415,'4 Instructional Equipment'!$F$5:$F$1995)</f>
        <v>0</v>
      </c>
      <c r="G415" s="12">
        <f>SUMIF('Transportation Ln 10'!$A$5:$A$1995,A415,'Transportation Ln 10'!$J$5:$J$1995)</f>
        <v>0</v>
      </c>
      <c r="H415" s="12">
        <f>SUMIFS('Services Ln 10'!$Y$5:$Y$3992,'Services Ln 10'!$A$5:$A$3992,A415,'Services Ln 10'!$B$5:$B$3992,"Physical Therapy")</f>
        <v>0</v>
      </c>
      <c r="I415" s="12">
        <f>SUMIFS('Services Ln 10'!$Y$5:$Y$3992,'Services Ln 10'!$A$5:$A$3992,A415,'Services Ln 10'!$B$5:$B$3992,"Occupational Therapy")</f>
        <v>0</v>
      </c>
      <c r="J415" s="12">
        <f>SUMIFS('Services Ln 10'!$Y$5:$Y$3992,'Services Ln 10'!$A$5:$A$3992,A415,'Services Ln 10'!$B$5:$B$3992,"Speech Services")</f>
        <v>0</v>
      </c>
      <c r="K415" s="103">
        <f>SUMIFS('Services Ln 10'!$Y$5:$Y$3992,'Services Ln 10'!$A$5:$A$3992,A415,'Services Ln 10'!$B$5:$B$3992,"Nurse Services")+SUMIFS('Services Ln 10'!$Y$5:$Y$3992,'Services Ln 10'!$A$5:$A$3992,A415,'Services Ln 10'!$B$5:$B$3992,"Audiology")+SUMIFS('Services Ln 10'!$Y$5:$Y$3992,'Services Ln 10'!$A$5:$A$3992,A415,'Services Ln 10'!$B$5:$B$3992,"Interpreter")+SUMIFS('Services Ln 10'!$Y$5:$Y$3992,'Services Ln 10'!$A$5:$A$3992,A415,'Services Ln 10'!$B$5:$B$3992,"Adaptive P.E.")+SUMIFS('Services Ln 10'!$Y$5:$Y$3992,'Services Ln 10'!$A$5:$A$3992,A415,'Services Ln 10'!$B$5:$B$3992,"Orientation and Mobility")+SUMIFS('Services Ln 10'!$Y$5:$Y$3992,'Services Ln 10'!$A$5:$A$3992,A415,'Services Ln 10'!$B$5:$B$3992,"Psychologist")+ SUMIF('Aides Ln 10'!$A$5:$A$1996,A415,'Aides Ln 10'!$V$5:$V$1996)</f>
        <v>0</v>
      </c>
      <c r="L415" s="12">
        <f>SUMIF('Contract Ed line 9'!$A$5:$A$1994,A415,'Contract Ed line 9'!$J$5:$J$1994)</f>
        <v>0</v>
      </c>
      <c r="M415" s="7">
        <f t="shared" si="6"/>
        <v>0</v>
      </c>
    </row>
    <row r="416" spans="2:13" x14ac:dyDescent="0.25">
      <c r="B416" s="7">
        <f>SUMIF('1 Spec Ed Teacher'!$A$5:$A$2003,A416,'1 Spec Ed Teacher'!$T$5:$T$2003)</f>
        <v>0</v>
      </c>
      <c r="C416" s="9"/>
      <c r="D416" s="7">
        <f>SUMIF(' Operations Ln 6'!$A$2:$A$1999,SSIDs!A416,' Operations Ln 6'!$B$2:$B$1999)</f>
        <v>0</v>
      </c>
      <c r="E416" s="7">
        <f>SUMIF('3 Instructional Supplies '!$A$5:$A$1996,SSIDs!A416,'3 Instructional Supplies '!$F$5:$F$1996)</f>
        <v>0</v>
      </c>
      <c r="F416" s="7">
        <f>SUMIF('4 Instructional Equipment'!$A$5:$A$1995,A416,'4 Instructional Equipment'!$F$5:$F$1995)</f>
        <v>0</v>
      </c>
      <c r="G416" s="12">
        <f>SUMIF('Transportation Ln 10'!$A$5:$A$1995,A416,'Transportation Ln 10'!$J$5:$J$1995)</f>
        <v>0</v>
      </c>
      <c r="H416" s="12">
        <f>SUMIFS('Services Ln 10'!$Y$5:$Y$3992,'Services Ln 10'!$A$5:$A$3992,A416,'Services Ln 10'!$B$5:$B$3992,"Physical Therapy")</f>
        <v>0</v>
      </c>
      <c r="I416" s="12">
        <f>SUMIFS('Services Ln 10'!$Y$5:$Y$3992,'Services Ln 10'!$A$5:$A$3992,A416,'Services Ln 10'!$B$5:$B$3992,"Occupational Therapy")</f>
        <v>0</v>
      </c>
      <c r="J416" s="12">
        <f>SUMIFS('Services Ln 10'!$Y$5:$Y$3992,'Services Ln 10'!$A$5:$A$3992,A416,'Services Ln 10'!$B$5:$B$3992,"Speech Services")</f>
        <v>0</v>
      </c>
      <c r="K416" s="103">
        <f>SUMIFS('Services Ln 10'!$Y$5:$Y$3992,'Services Ln 10'!$A$5:$A$3992,A416,'Services Ln 10'!$B$5:$B$3992,"Nurse Services")+SUMIFS('Services Ln 10'!$Y$5:$Y$3992,'Services Ln 10'!$A$5:$A$3992,A416,'Services Ln 10'!$B$5:$B$3992,"Audiology")+SUMIFS('Services Ln 10'!$Y$5:$Y$3992,'Services Ln 10'!$A$5:$A$3992,A416,'Services Ln 10'!$B$5:$B$3992,"Interpreter")+SUMIFS('Services Ln 10'!$Y$5:$Y$3992,'Services Ln 10'!$A$5:$A$3992,A416,'Services Ln 10'!$B$5:$B$3992,"Adaptive P.E.")+SUMIFS('Services Ln 10'!$Y$5:$Y$3992,'Services Ln 10'!$A$5:$A$3992,A416,'Services Ln 10'!$B$5:$B$3992,"Orientation and Mobility")+SUMIFS('Services Ln 10'!$Y$5:$Y$3992,'Services Ln 10'!$A$5:$A$3992,A416,'Services Ln 10'!$B$5:$B$3992,"Psychologist")+ SUMIF('Aides Ln 10'!$A$5:$A$1996,A416,'Aides Ln 10'!$V$5:$V$1996)</f>
        <v>0</v>
      </c>
      <c r="L416" s="12">
        <f>SUMIF('Contract Ed line 9'!$A$5:$A$1994,A416,'Contract Ed line 9'!$J$5:$J$1994)</f>
        <v>0</v>
      </c>
      <c r="M416" s="7">
        <f t="shared" si="6"/>
        <v>0</v>
      </c>
    </row>
    <row r="417" spans="2:13" x14ac:dyDescent="0.25">
      <c r="B417" s="7">
        <f>SUMIF('1 Spec Ed Teacher'!$A$5:$A$2003,A417,'1 Spec Ed Teacher'!$T$5:$T$2003)</f>
        <v>0</v>
      </c>
      <c r="C417" s="9"/>
      <c r="D417" s="7">
        <f>SUMIF(' Operations Ln 6'!$A$2:$A$1999,SSIDs!A417,' Operations Ln 6'!$B$2:$B$1999)</f>
        <v>0</v>
      </c>
      <c r="E417" s="7">
        <f>SUMIF('3 Instructional Supplies '!$A$5:$A$1996,SSIDs!A417,'3 Instructional Supplies '!$F$5:$F$1996)</f>
        <v>0</v>
      </c>
      <c r="F417" s="7">
        <f>SUMIF('4 Instructional Equipment'!$A$5:$A$1995,A417,'4 Instructional Equipment'!$F$5:$F$1995)</f>
        <v>0</v>
      </c>
      <c r="G417" s="12">
        <f>SUMIF('Transportation Ln 10'!$A$5:$A$1995,A417,'Transportation Ln 10'!$J$5:$J$1995)</f>
        <v>0</v>
      </c>
      <c r="H417" s="12">
        <f>SUMIFS('Services Ln 10'!$Y$5:$Y$3992,'Services Ln 10'!$A$5:$A$3992,A417,'Services Ln 10'!$B$5:$B$3992,"Physical Therapy")</f>
        <v>0</v>
      </c>
      <c r="I417" s="12">
        <f>SUMIFS('Services Ln 10'!$Y$5:$Y$3992,'Services Ln 10'!$A$5:$A$3992,A417,'Services Ln 10'!$B$5:$B$3992,"Occupational Therapy")</f>
        <v>0</v>
      </c>
      <c r="J417" s="12">
        <f>SUMIFS('Services Ln 10'!$Y$5:$Y$3992,'Services Ln 10'!$A$5:$A$3992,A417,'Services Ln 10'!$B$5:$B$3992,"Speech Services")</f>
        <v>0</v>
      </c>
      <c r="K417" s="103">
        <f>SUMIFS('Services Ln 10'!$Y$5:$Y$3992,'Services Ln 10'!$A$5:$A$3992,A417,'Services Ln 10'!$B$5:$B$3992,"Nurse Services")+SUMIFS('Services Ln 10'!$Y$5:$Y$3992,'Services Ln 10'!$A$5:$A$3992,A417,'Services Ln 10'!$B$5:$B$3992,"Audiology")+SUMIFS('Services Ln 10'!$Y$5:$Y$3992,'Services Ln 10'!$A$5:$A$3992,A417,'Services Ln 10'!$B$5:$B$3992,"Interpreter")+SUMIFS('Services Ln 10'!$Y$5:$Y$3992,'Services Ln 10'!$A$5:$A$3992,A417,'Services Ln 10'!$B$5:$B$3992,"Adaptive P.E.")+SUMIFS('Services Ln 10'!$Y$5:$Y$3992,'Services Ln 10'!$A$5:$A$3992,A417,'Services Ln 10'!$B$5:$B$3992,"Orientation and Mobility")+SUMIFS('Services Ln 10'!$Y$5:$Y$3992,'Services Ln 10'!$A$5:$A$3992,A417,'Services Ln 10'!$B$5:$B$3992,"Psychologist")+ SUMIF('Aides Ln 10'!$A$5:$A$1996,A417,'Aides Ln 10'!$V$5:$V$1996)</f>
        <v>0</v>
      </c>
      <c r="L417" s="12">
        <f>SUMIF('Contract Ed line 9'!$A$5:$A$1994,A417,'Contract Ed line 9'!$J$5:$J$1994)</f>
        <v>0</v>
      </c>
      <c r="M417" s="7">
        <f t="shared" si="6"/>
        <v>0</v>
      </c>
    </row>
    <row r="418" spans="2:13" x14ac:dyDescent="0.25">
      <c r="B418" s="7">
        <f>SUMIF('1 Spec Ed Teacher'!$A$5:$A$2003,A418,'1 Spec Ed Teacher'!$T$5:$T$2003)</f>
        <v>0</v>
      </c>
      <c r="C418" s="9"/>
      <c r="D418" s="7">
        <f>SUMIF(' Operations Ln 6'!$A$2:$A$1999,SSIDs!A418,' Operations Ln 6'!$B$2:$B$1999)</f>
        <v>0</v>
      </c>
      <c r="E418" s="7">
        <f>SUMIF('3 Instructional Supplies '!$A$5:$A$1996,SSIDs!A418,'3 Instructional Supplies '!$F$5:$F$1996)</f>
        <v>0</v>
      </c>
      <c r="F418" s="7">
        <f>SUMIF('4 Instructional Equipment'!$A$5:$A$1995,A418,'4 Instructional Equipment'!$F$5:$F$1995)</f>
        <v>0</v>
      </c>
      <c r="G418" s="12">
        <f>SUMIF('Transportation Ln 10'!$A$5:$A$1995,A418,'Transportation Ln 10'!$J$5:$J$1995)</f>
        <v>0</v>
      </c>
      <c r="H418" s="12">
        <f>SUMIFS('Services Ln 10'!$Y$5:$Y$3992,'Services Ln 10'!$A$5:$A$3992,A418,'Services Ln 10'!$B$5:$B$3992,"Physical Therapy")</f>
        <v>0</v>
      </c>
      <c r="I418" s="12">
        <f>SUMIFS('Services Ln 10'!$Y$5:$Y$3992,'Services Ln 10'!$A$5:$A$3992,A418,'Services Ln 10'!$B$5:$B$3992,"Occupational Therapy")</f>
        <v>0</v>
      </c>
      <c r="J418" s="12">
        <f>SUMIFS('Services Ln 10'!$Y$5:$Y$3992,'Services Ln 10'!$A$5:$A$3992,A418,'Services Ln 10'!$B$5:$B$3992,"Speech Services")</f>
        <v>0</v>
      </c>
      <c r="K418" s="103">
        <f>SUMIFS('Services Ln 10'!$Y$5:$Y$3992,'Services Ln 10'!$A$5:$A$3992,A418,'Services Ln 10'!$B$5:$B$3992,"Nurse Services")+SUMIFS('Services Ln 10'!$Y$5:$Y$3992,'Services Ln 10'!$A$5:$A$3992,A418,'Services Ln 10'!$B$5:$B$3992,"Audiology")+SUMIFS('Services Ln 10'!$Y$5:$Y$3992,'Services Ln 10'!$A$5:$A$3992,A418,'Services Ln 10'!$B$5:$B$3992,"Interpreter")+SUMIFS('Services Ln 10'!$Y$5:$Y$3992,'Services Ln 10'!$A$5:$A$3992,A418,'Services Ln 10'!$B$5:$B$3992,"Adaptive P.E.")+SUMIFS('Services Ln 10'!$Y$5:$Y$3992,'Services Ln 10'!$A$5:$A$3992,A418,'Services Ln 10'!$B$5:$B$3992,"Orientation and Mobility")+SUMIFS('Services Ln 10'!$Y$5:$Y$3992,'Services Ln 10'!$A$5:$A$3992,A418,'Services Ln 10'!$B$5:$B$3992,"Psychologist")+ SUMIF('Aides Ln 10'!$A$5:$A$1996,A418,'Aides Ln 10'!$V$5:$V$1996)</f>
        <v>0</v>
      </c>
      <c r="L418" s="12">
        <f>SUMIF('Contract Ed line 9'!$A$5:$A$1994,A418,'Contract Ed line 9'!$J$5:$J$1994)</f>
        <v>0</v>
      </c>
      <c r="M418" s="7">
        <f t="shared" si="6"/>
        <v>0</v>
      </c>
    </row>
    <row r="419" spans="2:13" x14ac:dyDescent="0.25">
      <c r="B419" s="7">
        <f>SUMIF('1 Spec Ed Teacher'!$A$5:$A$2003,A419,'1 Spec Ed Teacher'!$T$5:$T$2003)</f>
        <v>0</v>
      </c>
      <c r="C419" s="9"/>
      <c r="D419" s="7">
        <f>SUMIF(' Operations Ln 6'!$A$2:$A$1999,SSIDs!A419,' Operations Ln 6'!$B$2:$B$1999)</f>
        <v>0</v>
      </c>
      <c r="E419" s="7">
        <f>SUMIF('3 Instructional Supplies '!$A$5:$A$1996,SSIDs!A419,'3 Instructional Supplies '!$F$5:$F$1996)</f>
        <v>0</v>
      </c>
      <c r="F419" s="7">
        <f>SUMIF('4 Instructional Equipment'!$A$5:$A$1995,A419,'4 Instructional Equipment'!$F$5:$F$1995)</f>
        <v>0</v>
      </c>
      <c r="G419" s="12">
        <f>SUMIF('Transportation Ln 10'!$A$5:$A$1995,A419,'Transportation Ln 10'!$J$5:$J$1995)</f>
        <v>0</v>
      </c>
      <c r="H419" s="12">
        <f>SUMIFS('Services Ln 10'!$Y$5:$Y$3992,'Services Ln 10'!$A$5:$A$3992,A419,'Services Ln 10'!$B$5:$B$3992,"Physical Therapy")</f>
        <v>0</v>
      </c>
      <c r="I419" s="12">
        <f>SUMIFS('Services Ln 10'!$Y$5:$Y$3992,'Services Ln 10'!$A$5:$A$3992,A419,'Services Ln 10'!$B$5:$B$3992,"Occupational Therapy")</f>
        <v>0</v>
      </c>
      <c r="J419" s="12">
        <f>SUMIFS('Services Ln 10'!$Y$5:$Y$3992,'Services Ln 10'!$A$5:$A$3992,A419,'Services Ln 10'!$B$5:$B$3992,"Speech Services")</f>
        <v>0</v>
      </c>
      <c r="K419" s="103">
        <f>SUMIFS('Services Ln 10'!$Y$5:$Y$3992,'Services Ln 10'!$A$5:$A$3992,A419,'Services Ln 10'!$B$5:$B$3992,"Nurse Services")+SUMIFS('Services Ln 10'!$Y$5:$Y$3992,'Services Ln 10'!$A$5:$A$3992,A419,'Services Ln 10'!$B$5:$B$3992,"Audiology")+SUMIFS('Services Ln 10'!$Y$5:$Y$3992,'Services Ln 10'!$A$5:$A$3992,A419,'Services Ln 10'!$B$5:$B$3992,"Interpreter")+SUMIFS('Services Ln 10'!$Y$5:$Y$3992,'Services Ln 10'!$A$5:$A$3992,A419,'Services Ln 10'!$B$5:$B$3992,"Adaptive P.E.")+SUMIFS('Services Ln 10'!$Y$5:$Y$3992,'Services Ln 10'!$A$5:$A$3992,A419,'Services Ln 10'!$B$5:$B$3992,"Orientation and Mobility")+SUMIFS('Services Ln 10'!$Y$5:$Y$3992,'Services Ln 10'!$A$5:$A$3992,A419,'Services Ln 10'!$B$5:$B$3992,"Psychologist")+ SUMIF('Aides Ln 10'!$A$5:$A$1996,A419,'Aides Ln 10'!$V$5:$V$1996)</f>
        <v>0</v>
      </c>
      <c r="L419" s="12">
        <f>SUMIF('Contract Ed line 9'!$A$5:$A$1994,A419,'Contract Ed line 9'!$J$5:$J$1994)</f>
        <v>0</v>
      </c>
      <c r="M419" s="7">
        <f t="shared" si="6"/>
        <v>0</v>
      </c>
    </row>
    <row r="420" spans="2:13" x14ac:dyDescent="0.25">
      <c r="B420" s="7">
        <f>SUMIF('1 Spec Ed Teacher'!$A$5:$A$2003,A420,'1 Spec Ed Teacher'!$T$5:$T$2003)</f>
        <v>0</v>
      </c>
      <c r="C420" s="9"/>
      <c r="D420" s="7">
        <f>SUMIF(' Operations Ln 6'!$A$2:$A$1999,SSIDs!A420,' Operations Ln 6'!$B$2:$B$1999)</f>
        <v>0</v>
      </c>
      <c r="E420" s="7">
        <f>SUMIF('3 Instructional Supplies '!$A$5:$A$1996,SSIDs!A420,'3 Instructional Supplies '!$F$5:$F$1996)</f>
        <v>0</v>
      </c>
      <c r="F420" s="7">
        <f>SUMIF('4 Instructional Equipment'!$A$5:$A$1995,A420,'4 Instructional Equipment'!$F$5:$F$1995)</f>
        <v>0</v>
      </c>
      <c r="G420" s="12">
        <f>SUMIF('Transportation Ln 10'!$A$5:$A$1995,A420,'Transportation Ln 10'!$J$5:$J$1995)</f>
        <v>0</v>
      </c>
      <c r="H420" s="12">
        <f>SUMIFS('Services Ln 10'!$Y$5:$Y$3992,'Services Ln 10'!$A$5:$A$3992,A420,'Services Ln 10'!$B$5:$B$3992,"Physical Therapy")</f>
        <v>0</v>
      </c>
      <c r="I420" s="12">
        <f>SUMIFS('Services Ln 10'!$Y$5:$Y$3992,'Services Ln 10'!$A$5:$A$3992,A420,'Services Ln 10'!$B$5:$B$3992,"Occupational Therapy")</f>
        <v>0</v>
      </c>
      <c r="J420" s="12">
        <f>SUMIFS('Services Ln 10'!$Y$5:$Y$3992,'Services Ln 10'!$A$5:$A$3992,A420,'Services Ln 10'!$B$5:$B$3992,"Speech Services")</f>
        <v>0</v>
      </c>
      <c r="K420" s="103">
        <f>SUMIFS('Services Ln 10'!$Y$5:$Y$3992,'Services Ln 10'!$A$5:$A$3992,A420,'Services Ln 10'!$B$5:$B$3992,"Nurse Services")+SUMIFS('Services Ln 10'!$Y$5:$Y$3992,'Services Ln 10'!$A$5:$A$3992,A420,'Services Ln 10'!$B$5:$B$3992,"Audiology")+SUMIFS('Services Ln 10'!$Y$5:$Y$3992,'Services Ln 10'!$A$5:$A$3992,A420,'Services Ln 10'!$B$5:$B$3992,"Interpreter")+SUMIFS('Services Ln 10'!$Y$5:$Y$3992,'Services Ln 10'!$A$5:$A$3992,A420,'Services Ln 10'!$B$5:$B$3992,"Adaptive P.E.")+SUMIFS('Services Ln 10'!$Y$5:$Y$3992,'Services Ln 10'!$A$5:$A$3992,A420,'Services Ln 10'!$B$5:$B$3992,"Orientation and Mobility")+SUMIFS('Services Ln 10'!$Y$5:$Y$3992,'Services Ln 10'!$A$5:$A$3992,A420,'Services Ln 10'!$B$5:$B$3992,"Psychologist")+ SUMIF('Aides Ln 10'!$A$5:$A$1996,A420,'Aides Ln 10'!$V$5:$V$1996)</f>
        <v>0</v>
      </c>
      <c r="L420" s="12">
        <f>SUMIF('Contract Ed line 9'!$A$5:$A$1994,A420,'Contract Ed line 9'!$J$5:$J$1994)</f>
        <v>0</v>
      </c>
      <c r="M420" s="7">
        <f t="shared" si="6"/>
        <v>0</v>
      </c>
    </row>
    <row r="421" spans="2:13" x14ac:dyDescent="0.25">
      <c r="B421" s="7">
        <f>SUMIF('1 Spec Ed Teacher'!$A$5:$A$2003,A421,'1 Spec Ed Teacher'!$T$5:$T$2003)</f>
        <v>0</v>
      </c>
      <c r="C421" s="9"/>
      <c r="D421" s="7">
        <f>SUMIF(' Operations Ln 6'!$A$2:$A$1999,SSIDs!A421,' Operations Ln 6'!$B$2:$B$1999)</f>
        <v>0</v>
      </c>
      <c r="E421" s="7">
        <f>SUMIF('3 Instructional Supplies '!$A$5:$A$1996,SSIDs!A421,'3 Instructional Supplies '!$F$5:$F$1996)</f>
        <v>0</v>
      </c>
      <c r="F421" s="7">
        <f>SUMIF('4 Instructional Equipment'!$A$5:$A$1995,A421,'4 Instructional Equipment'!$F$5:$F$1995)</f>
        <v>0</v>
      </c>
      <c r="G421" s="12">
        <f>SUMIF('Transportation Ln 10'!$A$5:$A$1995,A421,'Transportation Ln 10'!$J$5:$J$1995)</f>
        <v>0</v>
      </c>
      <c r="H421" s="12">
        <f>SUMIFS('Services Ln 10'!$Y$5:$Y$3992,'Services Ln 10'!$A$5:$A$3992,A421,'Services Ln 10'!$B$5:$B$3992,"Physical Therapy")</f>
        <v>0</v>
      </c>
      <c r="I421" s="12">
        <f>SUMIFS('Services Ln 10'!$Y$5:$Y$3992,'Services Ln 10'!$A$5:$A$3992,A421,'Services Ln 10'!$B$5:$B$3992,"Occupational Therapy")</f>
        <v>0</v>
      </c>
      <c r="J421" s="12">
        <f>SUMIFS('Services Ln 10'!$Y$5:$Y$3992,'Services Ln 10'!$A$5:$A$3992,A421,'Services Ln 10'!$B$5:$B$3992,"Speech Services")</f>
        <v>0</v>
      </c>
      <c r="K421" s="103">
        <f>SUMIFS('Services Ln 10'!$Y$5:$Y$3992,'Services Ln 10'!$A$5:$A$3992,A421,'Services Ln 10'!$B$5:$B$3992,"Nurse Services")+SUMIFS('Services Ln 10'!$Y$5:$Y$3992,'Services Ln 10'!$A$5:$A$3992,A421,'Services Ln 10'!$B$5:$B$3992,"Audiology")+SUMIFS('Services Ln 10'!$Y$5:$Y$3992,'Services Ln 10'!$A$5:$A$3992,A421,'Services Ln 10'!$B$5:$B$3992,"Interpreter")+SUMIFS('Services Ln 10'!$Y$5:$Y$3992,'Services Ln 10'!$A$5:$A$3992,A421,'Services Ln 10'!$B$5:$B$3992,"Adaptive P.E.")+SUMIFS('Services Ln 10'!$Y$5:$Y$3992,'Services Ln 10'!$A$5:$A$3992,A421,'Services Ln 10'!$B$5:$B$3992,"Orientation and Mobility")+SUMIFS('Services Ln 10'!$Y$5:$Y$3992,'Services Ln 10'!$A$5:$A$3992,A421,'Services Ln 10'!$B$5:$B$3992,"Psychologist")+ SUMIF('Aides Ln 10'!$A$5:$A$1996,A421,'Aides Ln 10'!$V$5:$V$1996)</f>
        <v>0</v>
      </c>
      <c r="L421" s="12">
        <f>SUMIF('Contract Ed line 9'!$A$5:$A$1994,A421,'Contract Ed line 9'!$J$5:$J$1994)</f>
        <v>0</v>
      </c>
      <c r="M421" s="7">
        <f t="shared" si="6"/>
        <v>0</v>
      </c>
    </row>
    <row r="422" spans="2:13" x14ac:dyDescent="0.25">
      <c r="B422" s="7">
        <f>SUMIF('1 Spec Ed Teacher'!$A$5:$A$2003,A422,'1 Spec Ed Teacher'!$T$5:$T$2003)</f>
        <v>0</v>
      </c>
      <c r="C422" s="9"/>
      <c r="D422" s="7">
        <f>SUMIF(' Operations Ln 6'!$A$2:$A$1999,SSIDs!A422,' Operations Ln 6'!$B$2:$B$1999)</f>
        <v>0</v>
      </c>
      <c r="E422" s="7">
        <f>SUMIF('3 Instructional Supplies '!$A$5:$A$1996,SSIDs!A422,'3 Instructional Supplies '!$F$5:$F$1996)</f>
        <v>0</v>
      </c>
      <c r="F422" s="7">
        <f>SUMIF('4 Instructional Equipment'!$A$5:$A$1995,A422,'4 Instructional Equipment'!$F$5:$F$1995)</f>
        <v>0</v>
      </c>
      <c r="G422" s="12">
        <f>SUMIF('Transportation Ln 10'!$A$5:$A$1995,A422,'Transportation Ln 10'!$J$5:$J$1995)</f>
        <v>0</v>
      </c>
      <c r="H422" s="12">
        <f>SUMIFS('Services Ln 10'!$Y$5:$Y$3992,'Services Ln 10'!$A$5:$A$3992,A422,'Services Ln 10'!$B$5:$B$3992,"Physical Therapy")</f>
        <v>0</v>
      </c>
      <c r="I422" s="12">
        <f>SUMIFS('Services Ln 10'!$Y$5:$Y$3992,'Services Ln 10'!$A$5:$A$3992,A422,'Services Ln 10'!$B$5:$B$3992,"Occupational Therapy")</f>
        <v>0</v>
      </c>
      <c r="J422" s="12">
        <f>SUMIFS('Services Ln 10'!$Y$5:$Y$3992,'Services Ln 10'!$A$5:$A$3992,A422,'Services Ln 10'!$B$5:$B$3992,"Speech Services")</f>
        <v>0</v>
      </c>
      <c r="K422" s="103">
        <f>SUMIFS('Services Ln 10'!$Y$5:$Y$3992,'Services Ln 10'!$A$5:$A$3992,A422,'Services Ln 10'!$B$5:$B$3992,"Nurse Services")+SUMIFS('Services Ln 10'!$Y$5:$Y$3992,'Services Ln 10'!$A$5:$A$3992,A422,'Services Ln 10'!$B$5:$B$3992,"Audiology")+SUMIFS('Services Ln 10'!$Y$5:$Y$3992,'Services Ln 10'!$A$5:$A$3992,A422,'Services Ln 10'!$B$5:$B$3992,"Interpreter")+SUMIFS('Services Ln 10'!$Y$5:$Y$3992,'Services Ln 10'!$A$5:$A$3992,A422,'Services Ln 10'!$B$5:$B$3992,"Adaptive P.E.")+SUMIFS('Services Ln 10'!$Y$5:$Y$3992,'Services Ln 10'!$A$5:$A$3992,A422,'Services Ln 10'!$B$5:$B$3992,"Orientation and Mobility")+SUMIFS('Services Ln 10'!$Y$5:$Y$3992,'Services Ln 10'!$A$5:$A$3992,A422,'Services Ln 10'!$B$5:$B$3992,"Psychologist")+ SUMIF('Aides Ln 10'!$A$5:$A$1996,A422,'Aides Ln 10'!$V$5:$V$1996)</f>
        <v>0</v>
      </c>
      <c r="L422" s="12">
        <f>SUMIF('Contract Ed line 9'!$A$5:$A$1994,A422,'Contract Ed line 9'!$J$5:$J$1994)</f>
        <v>0</v>
      </c>
      <c r="M422" s="7">
        <f t="shared" si="6"/>
        <v>0</v>
      </c>
    </row>
    <row r="423" spans="2:13" x14ac:dyDescent="0.25">
      <c r="B423" s="7">
        <f>SUMIF('1 Spec Ed Teacher'!$A$5:$A$2003,A423,'1 Spec Ed Teacher'!$T$5:$T$2003)</f>
        <v>0</v>
      </c>
      <c r="C423" s="9"/>
      <c r="D423" s="7">
        <f>SUMIF(' Operations Ln 6'!$A$2:$A$1999,SSIDs!A423,' Operations Ln 6'!$B$2:$B$1999)</f>
        <v>0</v>
      </c>
      <c r="E423" s="7">
        <f>SUMIF('3 Instructional Supplies '!$A$5:$A$1996,SSIDs!A423,'3 Instructional Supplies '!$F$5:$F$1996)</f>
        <v>0</v>
      </c>
      <c r="F423" s="7">
        <f>SUMIF('4 Instructional Equipment'!$A$5:$A$1995,A423,'4 Instructional Equipment'!$F$5:$F$1995)</f>
        <v>0</v>
      </c>
      <c r="G423" s="12">
        <f>SUMIF('Transportation Ln 10'!$A$5:$A$1995,A423,'Transportation Ln 10'!$J$5:$J$1995)</f>
        <v>0</v>
      </c>
      <c r="H423" s="12">
        <f>SUMIFS('Services Ln 10'!$Y$5:$Y$3992,'Services Ln 10'!$A$5:$A$3992,A423,'Services Ln 10'!$B$5:$B$3992,"Physical Therapy")</f>
        <v>0</v>
      </c>
      <c r="I423" s="12">
        <f>SUMIFS('Services Ln 10'!$Y$5:$Y$3992,'Services Ln 10'!$A$5:$A$3992,A423,'Services Ln 10'!$B$5:$B$3992,"Occupational Therapy")</f>
        <v>0</v>
      </c>
      <c r="J423" s="12">
        <f>SUMIFS('Services Ln 10'!$Y$5:$Y$3992,'Services Ln 10'!$A$5:$A$3992,A423,'Services Ln 10'!$B$5:$B$3992,"Speech Services")</f>
        <v>0</v>
      </c>
      <c r="K423" s="103">
        <f>SUMIFS('Services Ln 10'!$Y$5:$Y$3992,'Services Ln 10'!$A$5:$A$3992,A423,'Services Ln 10'!$B$5:$B$3992,"Nurse Services")+SUMIFS('Services Ln 10'!$Y$5:$Y$3992,'Services Ln 10'!$A$5:$A$3992,A423,'Services Ln 10'!$B$5:$B$3992,"Audiology")+SUMIFS('Services Ln 10'!$Y$5:$Y$3992,'Services Ln 10'!$A$5:$A$3992,A423,'Services Ln 10'!$B$5:$B$3992,"Interpreter")+SUMIFS('Services Ln 10'!$Y$5:$Y$3992,'Services Ln 10'!$A$5:$A$3992,A423,'Services Ln 10'!$B$5:$B$3992,"Adaptive P.E.")+SUMIFS('Services Ln 10'!$Y$5:$Y$3992,'Services Ln 10'!$A$5:$A$3992,A423,'Services Ln 10'!$B$5:$B$3992,"Orientation and Mobility")+SUMIFS('Services Ln 10'!$Y$5:$Y$3992,'Services Ln 10'!$A$5:$A$3992,A423,'Services Ln 10'!$B$5:$B$3992,"Psychologist")+ SUMIF('Aides Ln 10'!$A$5:$A$1996,A423,'Aides Ln 10'!$V$5:$V$1996)</f>
        <v>0</v>
      </c>
      <c r="L423" s="12">
        <f>SUMIF('Contract Ed line 9'!$A$5:$A$1994,A423,'Contract Ed line 9'!$J$5:$J$1994)</f>
        <v>0</v>
      </c>
      <c r="M423" s="7">
        <f t="shared" si="6"/>
        <v>0</v>
      </c>
    </row>
    <row r="424" spans="2:13" x14ac:dyDescent="0.25">
      <c r="B424" s="7">
        <f>SUMIF('1 Spec Ed Teacher'!$A$5:$A$2003,A424,'1 Spec Ed Teacher'!$T$5:$T$2003)</f>
        <v>0</v>
      </c>
      <c r="C424" s="9"/>
      <c r="D424" s="7">
        <f>SUMIF(' Operations Ln 6'!$A$2:$A$1999,SSIDs!A424,' Operations Ln 6'!$B$2:$B$1999)</f>
        <v>0</v>
      </c>
      <c r="E424" s="7">
        <f>SUMIF('3 Instructional Supplies '!$A$5:$A$1996,SSIDs!A424,'3 Instructional Supplies '!$F$5:$F$1996)</f>
        <v>0</v>
      </c>
      <c r="F424" s="7">
        <f>SUMIF('4 Instructional Equipment'!$A$5:$A$1995,A424,'4 Instructional Equipment'!$F$5:$F$1995)</f>
        <v>0</v>
      </c>
      <c r="G424" s="12">
        <f>SUMIF('Transportation Ln 10'!$A$5:$A$1995,A424,'Transportation Ln 10'!$J$5:$J$1995)</f>
        <v>0</v>
      </c>
      <c r="H424" s="12">
        <f>SUMIFS('Services Ln 10'!$Y$5:$Y$3992,'Services Ln 10'!$A$5:$A$3992,A424,'Services Ln 10'!$B$5:$B$3992,"Physical Therapy")</f>
        <v>0</v>
      </c>
      <c r="I424" s="12">
        <f>SUMIFS('Services Ln 10'!$Y$5:$Y$3992,'Services Ln 10'!$A$5:$A$3992,A424,'Services Ln 10'!$B$5:$B$3992,"Occupational Therapy")</f>
        <v>0</v>
      </c>
      <c r="J424" s="12">
        <f>SUMIFS('Services Ln 10'!$Y$5:$Y$3992,'Services Ln 10'!$A$5:$A$3992,A424,'Services Ln 10'!$B$5:$B$3992,"Speech Services")</f>
        <v>0</v>
      </c>
      <c r="K424" s="103">
        <f>SUMIFS('Services Ln 10'!$Y$5:$Y$3992,'Services Ln 10'!$A$5:$A$3992,A424,'Services Ln 10'!$B$5:$B$3992,"Nurse Services")+SUMIFS('Services Ln 10'!$Y$5:$Y$3992,'Services Ln 10'!$A$5:$A$3992,A424,'Services Ln 10'!$B$5:$B$3992,"Audiology")+SUMIFS('Services Ln 10'!$Y$5:$Y$3992,'Services Ln 10'!$A$5:$A$3992,A424,'Services Ln 10'!$B$5:$B$3992,"Interpreter")+SUMIFS('Services Ln 10'!$Y$5:$Y$3992,'Services Ln 10'!$A$5:$A$3992,A424,'Services Ln 10'!$B$5:$B$3992,"Adaptive P.E.")+SUMIFS('Services Ln 10'!$Y$5:$Y$3992,'Services Ln 10'!$A$5:$A$3992,A424,'Services Ln 10'!$B$5:$B$3992,"Orientation and Mobility")+SUMIFS('Services Ln 10'!$Y$5:$Y$3992,'Services Ln 10'!$A$5:$A$3992,A424,'Services Ln 10'!$B$5:$B$3992,"Psychologist")+ SUMIF('Aides Ln 10'!$A$5:$A$1996,A424,'Aides Ln 10'!$V$5:$V$1996)</f>
        <v>0</v>
      </c>
      <c r="L424" s="12">
        <f>SUMIF('Contract Ed line 9'!$A$5:$A$1994,A424,'Contract Ed line 9'!$J$5:$J$1994)</f>
        <v>0</v>
      </c>
      <c r="M424" s="7">
        <f t="shared" si="6"/>
        <v>0</v>
      </c>
    </row>
    <row r="425" spans="2:13" x14ac:dyDescent="0.25">
      <c r="B425" s="7">
        <f>SUMIF('1 Spec Ed Teacher'!$A$5:$A$2003,A425,'1 Spec Ed Teacher'!$T$5:$T$2003)</f>
        <v>0</v>
      </c>
      <c r="C425" s="9"/>
      <c r="D425" s="7">
        <f>SUMIF(' Operations Ln 6'!$A$2:$A$1999,SSIDs!A425,' Operations Ln 6'!$B$2:$B$1999)</f>
        <v>0</v>
      </c>
      <c r="E425" s="7">
        <f>SUMIF('3 Instructional Supplies '!$A$5:$A$1996,SSIDs!A425,'3 Instructional Supplies '!$F$5:$F$1996)</f>
        <v>0</v>
      </c>
      <c r="F425" s="7">
        <f>SUMIF('4 Instructional Equipment'!$A$5:$A$1995,A425,'4 Instructional Equipment'!$F$5:$F$1995)</f>
        <v>0</v>
      </c>
      <c r="G425" s="12">
        <f>SUMIF('Transportation Ln 10'!$A$5:$A$1995,A425,'Transportation Ln 10'!$J$5:$J$1995)</f>
        <v>0</v>
      </c>
      <c r="H425" s="12">
        <f>SUMIFS('Services Ln 10'!$Y$5:$Y$3992,'Services Ln 10'!$A$5:$A$3992,A425,'Services Ln 10'!$B$5:$B$3992,"Physical Therapy")</f>
        <v>0</v>
      </c>
      <c r="I425" s="12">
        <f>SUMIFS('Services Ln 10'!$Y$5:$Y$3992,'Services Ln 10'!$A$5:$A$3992,A425,'Services Ln 10'!$B$5:$B$3992,"Occupational Therapy")</f>
        <v>0</v>
      </c>
      <c r="J425" s="12">
        <f>SUMIFS('Services Ln 10'!$Y$5:$Y$3992,'Services Ln 10'!$A$5:$A$3992,A425,'Services Ln 10'!$B$5:$B$3992,"Speech Services")</f>
        <v>0</v>
      </c>
      <c r="K425" s="103">
        <f>SUMIFS('Services Ln 10'!$Y$5:$Y$3992,'Services Ln 10'!$A$5:$A$3992,A425,'Services Ln 10'!$B$5:$B$3992,"Nurse Services")+SUMIFS('Services Ln 10'!$Y$5:$Y$3992,'Services Ln 10'!$A$5:$A$3992,A425,'Services Ln 10'!$B$5:$B$3992,"Audiology")+SUMIFS('Services Ln 10'!$Y$5:$Y$3992,'Services Ln 10'!$A$5:$A$3992,A425,'Services Ln 10'!$B$5:$B$3992,"Interpreter")+SUMIFS('Services Ln 10'!$Y$5:$Y$3992,'Services Ln 10'!$A$5:$A$3992,A425,'Services Ln 10'!$B$5:$B$3992,"Adaptive P.E.")+SUMIFS('Services Ln 10'!$Y$5:$Y$3992,'Services Ln 10'!$A$5:$A$3992,A425,'Services Ln 10'!$B$5:$B$3992,"Orientation and Mobility")+SUMIFS('Services Ln 10'!$Y$5:$Y$3992,'Services Ln 10'!$A$5:$A$3992,A425,'Services Ln 10'!$B$5:$B$3992,"Psychologist")+ SUMIF('Aides Ln 10'!$A$5:$A$1996,A425,'Aides Ln 10'!$V$5:$V$1996)</f>
        <v>0</v>
      </c>
      <c r="L425" s="12">
        <f>SUMIF('Contract Ed line 9'!$A$5:$A$1994,A425,'Contract Ed line 9'!$J$5:$J$1994)</f>
        <v>0</v>
      </c>
      <c r="M425" s="7">
        <f t="shared" si="6"/>
        <v>0</v>
      </c>
    </row>
    <row r="426" spans="2:13" x14ac:dyDescent="0.25">
      <c r="B426" s="7">
        <f>SUMIF('1 Spec Ed Teacher'!$A$5:$A$2003,A426,'1 Spec Ed Teacher'!$T$5:$T$2003)</f>
        <v>0</v>
      </c>
      <c r="C426" s="9"/>
      <c r="D426" s="7">
        <f>SUMIF(' Operations Ln 6'!$A$2:$A$1999,SSIDs!A426,' Operations Ln 6'!$B$2:$B$1999)</f>
        <v>0</v>
      </c>
      <c r="E426" s="7">
        <f>SUMIF('3 Instructional Supplies '!$A$5:$A$1996,SSIDs!A426,'3 Instructional Supplies '!$F$5:$F$1996)</f>
        <v>0</v>
      </c>
      <c r="F426" s="7">
        <f>SUMIF('4 Instructional Equipment'!$A$5:$A$1995,A426,'4 Instructional Equipment'!$F$5:$F$1995)</f>
        <v>0</v>
      </c>
      <c r="G426" s="12">
        <f>SUMIF('Transportation Ln 10'!$A$5:$A$1995,A426,'Transportation Ln 10'!$J$5:$J$1995)</f>
        <v>0</v>
      </c>
      <c r="H426" s="12">
        <f>SUMIFS('Services Ln 10'!$Y$5:$Y$3992,'Services Ln 10'!$A$5:$A$3992,A426,'Services Ln 10'!$B$5:$B$3992,"Physical Therapy")</f>
        <v>0</v>
      </c>
      <c r="I426" s="12">
        <f>SUMIFS('Services Ln 10'!$Y$5:$Y$3992,'Services Ln 10'!$A$5:$A$3992,A426,'Services Ln 10'!$B$5:$B$3992,"Occupational Therapy")</f>
        <v>0</v>
      </c>
      <c r="J426" s="12">
        <f>SUMIFS('Services Ln 10'!$Y$5:$Y$3992,'Services Ln 10'!$A$5:$A$3992,A426,'Services Ln 10'!$B$5:$B$3992,"Speech Services")</f>
        <v>0</v>
      </c>
      <c r="K426" s="103">
        <f>SUMIFS('Services Ln 10'!$Y$5:$Y$3992,'Services Ln 10'!$A$5:$A$3992,A426,'Services Ln 10'!$B$5:$B$3992,"Nurse Services")+SUMIFS('Services Ln 10'!$Y$5:$Y$3992,'Services Ln 10'!$A$5:$A$3992,A426,'Services Ln 10'!$B$5:$B$3992,"Audiology")+SUMIFS('Services Ln 10'!$Y$5:$Y$3992,'Services Ln 10'!$A$5:$A$3992,A426,'Services Ln 10'!$B$5:$B$3992,"Interpreter")+SUMIFS('Services Ln 10'!$Y$5:$Y$3992,'Services Ln 10'!$A$5:$A$3992,A426,'Services Ln 10'!$B$5:$B$3992,"Adaptive P.E.")+SUMIFS('Services Ln 10'!$Y$5:$Y$3992,'Services Ln 10'!$A$5:$A$3992,A426,'Services Ln 10'!$B$5:$B$3992,"Orientation and Mobility")+SUMIFS('Services Ln 10'!$Y$5:$Y$3992,'Services Ln 10'!$A$5:$A$3992,A426,'Services Ln 10'!$B$5:$B$3992,"Psychologist")+ SUMIF('Aides Ln 10'!$A$5:$A$1996,A426,'Aides Ln 10'!$V$5:$V$1996)</f>
        <v>0</v>
      </c>
      <c r="L426" s="12">
        <f>SUMIF('Contract Ed line 9'!$A$5:$A$1994,A426,'Contract Ed line 9'!$J$5:$J$1994)</f>
        <v>0</v>
      </c>
      <c r="M426" s="7">
        <f t="shared" si="6"/>
        <v>0</v>
      </c>
    </row>
    <row r="427" spans="2:13" x14ac:dyDescent="0.25">
      <c r="B427" s="7">
        <f>SUMIF('1 Spec Ed Teacher'!$A$5:$A$2003,A427,'1 Spec Ed Teacher'!$T$5:$T$2003)</f>
        <v>0</v>
      </c>
      <c r="C427" s="9"/>
      <c r="D427" s="7">
        <f>SUMIF(' Operations Ln 6'!$A$2:$A$1999,SSIDs!A427,' Operations Ln 6'!$B$2:$B$1999)</f>
        <v>0</v>
      </c>
      <c r="E427" s="7">
        <f>SUMIF('3 Instructional Supplies '!$A$5:$A$1996,SSIDs!A427,'3 Instructional Supplies '!$F$5:$F$1996)</f>
        <v>0</v>
      </c>
      <c r="F427" s="7">
        <f>SUMIF('4 Instructional Equipment'!$A$5:$A$1995,A427,'4 Instructional Equipment'!$F$5:$F$1995)</f>
        <v>0</v>
      </c>
      <c r="G427" s="12">
        <f>SUMIF('Transportation Ln 10'!$A$5:$A$1995,A427,'Transportation Ln 10'!$J$5:$J$1995)</f>
        <v>0</v>
      </c>
      <c r="H427" s="12">
        <f>SUMIFS('Services Ln 10'!$Y$5:$Y$3992,'Services Ln 10'!$A$5:$A$3992,A427,'Services Ln 10'!$B$5:$B$3992,"Physical Therapy")</f>
        <v>0</v>
      </c>
      <c r="I427" s="12">
        <f>SUMIFS('Services Ln 10'!$Y$5:$Y$3992,'Services Ln 10'!$A$5:$A$3992,A427,'Services Ln 10'!$B$5:$B$3992,"Occupational Therapy")</f>
        <v>0</v>
      </c>
      <c r="J427" s="12">
        <f>SUMIFS('Services Ln 10'!$Y$5:$Y$3992,'Services Ln 10'!$A$5:$A$3992,A427,'Services Ln 10'!$B$5:$B$3992,"Speech Services")</f>
        <v>0</v>
      </c>
      <c r="K427" s="103">
        <f>SUMIFS('Services Ln 10'!$Y$5:$Y$3992,'Services Ln 10'!$A$5:$A$3992,A427,'Services Ln 10'!$B$5:$B$3992,"Nurse Services")+SUMIFS('Services Ln 10'!$Y$5:$Y$3992,'Services Ln 10'!$A$5:$A$3992,A427,'Services Ln 10'!$B$5:$B$3992,"Audiology")+SUMIFS('Services Ln 10'!$Y$5:$Y$3992,'Services Ln 10'!$A$5:$A$3992,A427,'Services Ln 10'!$B$5:$B$3992,"Interpreter")+SUMIFS('Services Ln 10'!$Y$5:$Y$3992,'Services Ln 10'!$A$5:$A$3992,A427,'Services Ln 10'!$B$5:$B$3992,"Adaptive P.E.")+SUMIFS('Services Ln 10'!$Y$5:$Y$3992,'Services Ln 10'!$A$5:$A$3992,A427,'Services Ln 10'!$B$5:$B$3992,"Orientation and Mobility")+SUMIFS('Services Ln 10'!$Y$5:$Y$3992,'Services Ln 10'!$A$5:$A$3992,A427,'Services Ln 10'!$B$5:$B$3992,"Psychologist")+ SUMIF('Aides Ln 10'!$A$5:$A$1996,A427,'Aides Ln 10'!$V$5:$V$1996)</f>
        <v>0</v>
      </c>
      <c r="L427" s="12">
        <f>SUMIF('Contract Ed line 9'!$A$5:$A$1994,A427,'Contract Ed line 9'!$J$5:$J$1994)</f>
        <v>0</v>
      </c>
      <c r="M427" s="7">
        <f t="shared" si="6"/>
        <v>0</v>
      </c>
    </row>
    <row r="428" spans="2:13" x14ac:dyDescent="0.25">
      <c r="B428" s="7">
        <f>SUMIF('1 Spec Ed Teacher'!$A$5:$A$2003,A428,'1 Spec Ed Teacher'!$T$5:$T$2003)</f>
        <v>0</v>
      </c>
      <c r="C428" s="9"/>
      <c r="D428" s="7">
        <f>SUMIF(' Operations Ln 6'!$A$2:$A$1999,SSIDs!A428,' Operations Ln 6'!$B$2:$B$1999)</f>
        <v>0</v>
      </c>
      <c r="E428" s="7">
        <f>SUMIF('3 Instructional Supplies '!$A$5:$A$1996,SSIDs!A428,'3 Instructional Supplies '!$F$5:$F$1996)</f>
        <v>0</v>
      </c>
      <c r="F428" s="7">
        <f>SUMIF('4 Instructional Equipment'!$A$5:$A$1995,A428,'4 Instructional Equipment'!$F$5:$F$1995)</f>
        <v>0</v>
      </c>
      <c r="G428" s="12">
        <f>SUMIF('Transportation Ln 10'!$A$5:$A$1995,A428,'Transportation Ln 10'!$J$5:$J$1995)</f>
        <v>0</v>
      </c>
      <c r="H428" s="12">
        <f>SUMIFS('Services Ln 10'!$Y$5:$Y$3992,'Services Ln 10'!$A$5:$A$3992,A428,'Services Ln 10'!$B$5:$B$3992,"Physical Therapy")</f>
        <v>0</v>
      </c>
      <c r="I428" s="12">
        <f>SUMIFS('Services Ln 10'!$Y$5:$Y$3992,'Services Ln 10'!$A$5:$A$3992,A428,'Services Ln 10'!$B$5:$B$3992,"Occupational Therapy")</f>
        <v>0</v>
      </c>
      <c r="J428" s="12">
        <f>SUMIFS('Services Ln 10'!$Y$5:$Y$3992,'Services Ln 10'!$A$5:$A$3992,A428,'Services Ln 10'!$B$5:$B$3992,"Speech Services")</f>
        <v>0</v>
      </c>
      <c r="K428" s="103">
        <f>SUMIFS('Services Ln 10'!$Y$5:$Y$3992,'Services Ln 10'!$A$5:$A$3992,A428,'Services Ln 10'!$B$5:$B$3992,"Nurse Services")+SUMIFS('Services Ln 10'!$Y$5:$Y$3992,'Services Ln 10'!$A$5:$A$3992,A428,'Services Ln 10'!$B$5:$B$3992,"Audiology")+SUMIFS('Services Ln 10'!$Y$5:$Y$3992,'Services Ln 10'!$A$5:$A$3992,A428,'Services Ln 10'!$B$5:$B$3992,"Interpreter")+SUMIFS('Services Ln 10'!$Y$5:$Y$3992,'Services Ln 10'!$A$5:$A$3992,A428,'Services Ln 10'!$B$5:$B$3992,"Adaptive P.E.")+SUMIFS('Services Ln 10'!$Y$5:$Y$3992,'Services Ln 10'!$A$5:$A$3992,A428,'Services Ln 10'!$B$5:$B$3992,"Orientation and Mobility")+SUMIFS('Services Ln 10'!$Y$5:$Y$3992,'Services Ln 10'!$A$5:$A$3992,A428,'Services Ln 10'!$B$5:$B$3992,"Psychologist")+ SUMIF('Aides Ln 10'!$A$5:$A$1996,A428,'Aides Ln 10'!$V$5:$V$1996)</f>
        <v>0</v>
      </c>
      <c r="L428" s="12">
        <f>SUMIF('Contract Ed line 9'!$A$5:$A$1994,A428,'Contract Ed line 9'!$J$5:$J$1994)</f>
        <v>0</v>
      </c>
      <c r="M428" s="7">
        <f t="shared" si="6"/>
        <v>0</v>
      </c>
    </row>
    <row r="429" spans="2:13" x14ac:dyDescent="0.25">
      <c r="B429" s="7">
        <f>SUMIF('1 Spec Ed Teacher'!$A$5:$A$2003,A429,'1 Spec Ed Teacher'!$T$5:$T$2003)</f>
        <v>0</v>
      </c>
      <c r="C429" s="9"/>
      <c r="D429" s="7">
        <f>SUMIF(' Operations Ln 6'!$A$2:$A$1999,SSIDs!A429,' Operations Ln 6'!$B$2:$B$1999)</f>
        <v>0</v>
      </c>
      <c r="E429" s="7">
        <f>SUMIF('3 Instructional Supplies '!$A$5:$A$1996,SSIDs!A429,'3 Instructional Supplies '!$F$5:$F$1996)</f>
        <v>0</v>
      </c>
      <c r="F429" s="7">
        <f>SUMIF('4 Instructional Equipment'!$A$5:$A$1995,A429,'4 Instructional Equipment'!$F$5:$F$1995)</f>
        <v>0</v>
      </c>
      <c r="G429" s="12">
        <f>SUMIF('Transportation Ln 10'!$A$5:$A$1995,A429,'Transportation Ln 10'!$J$5:$J$1995)</f>
        <v>0</v>
      </c>
      <c r="H429" s="12">
        <f>SUMIFS('Services Ln 10'!$Y$5:$Y$3992,'Services Ln 10'!$A$5:$A$3992,A429,'Services Ln 10'!$B$5:$B$3992,"Physical Therapy")</f>
        <v>0</v>
      </c>
      <c r="I429" s="12">
        <f>SUMIFS('Services Ln 10'!$Y$5:$Y$3992,'Services Ln 10'!$A$5:$A$3992,A429,'Services Ln 10'!$B$5:$B$3992,"Occupational Therapy")</f>
        <v>0</v>
      </c>
      <c r="J429" s="12">
        <f>SUMIFS('Services Ln 10'!$Y$5:$Y$3992,'Services Ln 10'!$A$5:$A$3992,A429,'Services Ln 10'!$B$5:$B$3992,"Speech Services")</f>
        <v>0</v>
      </c>
      <c r="K429" s="103">
        <f>SUMIFS('Services Ln 10'!$Y$5:$Y$3992,'Services Ln 10'!$A$5:$A$3992,A429,'Services Ln 10'!$B$5:$B$3992,"Nurse Services")+SUMIFS('Services Ln 10'!$Y$5:$Y$3992,'Services Ln 10'!$A$5:$A$3992,A429,'Services Ln 10'!$B$5:$B$3992,"Audiology")+SUMIFS('Services Ln 10'!$Y$5:$Y$3992,'Services Ln 10'!$A$5:$A$3992,A429,'Services Ln 10'!$B$5:$B$3992,"Interpreter")+SUMIFS('Services Ln 10'!$Y$5:$Y$3992,'Services Ln 10'!$A$5:$A$3992,A429,'Services Ln 10'!$B$5:$B$3992,"Adaptive P.E.")+SUMIFS('Services Ln 10'!$Y$5:$Y$3992,'Services Ln 10'!$A$5:$A$3992,A429,'Services Ln 10'!$B$5:$B$3992,"Orientation and Mobility")+SUMIFS('Services Ln 10'!$Y$5:$Y$3992,'Services Ln 10'!$A$5:$A$3992,A429,'Services Ln 10'!$B$5:$B$3992,"Psychologist")+ SUMIF('Aides Ln 10'!$A$5:$A$1996,A429,'Aides Ln 10'!$V$5:$V$1996)</f>
        <v>0</v>
      </c>
      <c r="L429" s="12">
        <f>SUMIF('Contract Ed line 9'!$A$5:$A$1994,A429,'Contract Ed line 9'!$J$5:$J$1994)</f>
        <v>0</v>
      </c>
      <c r="M429" s="7">
        <f t="shared" si="6"/>
        <v>0</v>
      </c>
    </row>
    <row r="430" spans="2:13" x14ac:dyDescent="0.25">
      <c r="B430" s="7">
        <f>SUMIF('1 Spec Ed Teacher'!$A$5:$A$2003,A430,'1 Spec Ed Teacher'!$T$5:$T$2003)</f>
        <v>0</v>
      </c>
      <c r="C430" s="9"/>
      <c r="D430" s="7">
        <f>SUMIF(' Operations Ln 6'!$A$2:$A$1999,SSIDs!A430,' Operations Ln 6'!$B$2:$B$1999)</f>
        <v>0</v>
      </c>
      <c r="E430" s="7">
        <f>SUMIF('3 Instructional Supplies '!$A$5:$A$1996,SSIDs!A430,'3 Instructional Supplies '!$F$5:$F$1996)</f>
        <v>0</v>
      </c>
      <c r="F430" s="7">
        <f>SUMIF('4 Instructional Equipment'!$A$5:$A$1995,A430,'4 Instructional Equipment'!$F$5:$F$1995)</f>
        <v>0</v>
      </c>
      <c r="G430" s="12">
        <f>SUMIF('Transportation Ln 10'!$A$5:$A$1995,A430,'Transportation Ln 10'!$J$5:$J$1995)</f>
        <v>0</v>
      </c>
      <c r="H430" s="12">
        <f>SUMIFS('Services Ln 10'!$Y$5:$Y$3992,'Services Ln 10'!$A$5:$A$3992,A430,'Services Ln 10'!$B$5:$B$3992,"Physical Therapy")</f>
        <v>0</v>
      </c>
      <c r="I430" s="12">
        <f>SUMIFS('Services Ln 10'!$Y$5:$Y$3992,'Services Ln 10'!$A$5:$A$3992,A430,'Services Ln 10'!$B$5:$B$3992,"Occupational Therapy")</f>
        <v>0</v>
      </c>
      <c r="J430" s="12">
        <f>SUMIFS('Services Ln 10'!$Y$5:$Y$3992,'Services Ln 10'!$A$5:$A$3992,A430,'Services Ln 10'!$B$5:$B$3992,"Speech Services")</f>
        <v>0</v>
      </c>
      <c r="K430" s="103">
        <f>SUMIFS('Services Ln 10'!$Y$5:$Y$3992,'Services Ln 10'!$A$5:$A$3992,A430,'Services Ln 10'!$B$5:$B$3992,"Nurse Services")+SUMIFS('Services Ln 10'!$Y$5:$Y$3992,'Services Ln 10'!$A$5:$A$3992,A430,'Services Ln 10'!$B$5:$B$3992,"Audiology")+SUMIFS('Services Ln 10'!$Y$5:$Y$3992,'Services Ln 10'!$A$5:$A$3992,A430,'Services Ln 10'!$B$5:$B$3992,"Interpreter")+SUMIFS('Services Ln 10'!$Y$5:$Y$3992,'Services Ln 10'!$A$5:$A$3992,A430,'Services Ln 10'!$B$5:$B$3992,"Adaptive P.E.")+SUMIFS('Services Ln 10'!$Y$5:$Y$3992,'Services Ln 10'!$A$5:$A$3992,A430,'Services Ln 10'!$B$5:$B$3992,"Orientation and Mobility")+SUMIFS('Services Ln 10'!$Y$5:$Y$3992,'Services Ln 10'!$A$5:$A$3992,A430,'Services Ln 10'!$B$5:$B$3992,"Psychologist")+ SUMIF('Aides Ln 10'!$A$5:$A$1996,A430,'Aides Ln 10'!$V$5:$V$1996)</f>
        <v>0</v>
      </c>
      <c r="L430" s="12">
        <f>SUMIF('Contract Ed line 9'!$A$5:$A$1994,A430,'Contract Ed line 9'!$J$5:$J$1994)</f>
        <v>0</v>
      </c>
      <c r="M430" s="7">
        <f t="shared" si="6"/>
        <v>0</v>
      </c>
    </row>
    <row r="431" spans="2:13" x14ac:dyDescent="0.25">
      <c r="B431" s="7">
        <f>SUMIF('1 Spec Ed Teacher'!$A$5:$A$2003,A431,'1 Spec Ed Teacher'!$T$5:$T$2003)</f>
        <v>0</v>
      </c>
      <c r="C431" s="9"/>
      <c r="D431" s="7">
        <f>SUMIF(' Operations Ln 6'!$A$2:$A$1999,SSIDs!A431,' Operations Ln 6'!$B$2:$B$1999)</f>
        <v>0</v>
      </c>
      <c r="E431" s="7">
        <f>SUMIF('3 Instructional Supplies '!$A$5:$A$1996,SSIDs!A431,'3 Instructional Supplies '!$F$5:$F$1996)</f>
        <v>0</v>
      </c>
      <c r="F431" s="7">
        <f>SUMIF('4 Instructional Equipment'!$A$5:$A$1995,A431,'4 Instructional Equipment'!$F$5:$F$1995)</f>
        <v>0</v>
      </c>
      <c r="G431" s="12">
        <f>SUMIF('Transportation Ln 10'!$A$5:$A$1995,A431,'Transportation Ln 10'!$J$5:$J$1995)</f>
        <v>0</v>
      </c>
      <c r="H431" s="12">
        <f>SUMIFS('Services Ln 10'!$Y$5:$Y$3992,'Services Ln 10'!$A$5:$A$3992,A431,'Services Ln 10'!$B$5:$B$3992,"Physical Therapy")</f>
        <v>0</v>
      </c>
      <c r="I431" s="12">
        <f>SUMIFS('Services Ln 10'!$Y$5:$Y$3992,'Services Ln 10'!$A$5:$A$3992,A431,'Services Ln 10'!$B$5:$B$3992,"Occupational Therapy")</f>
        <v>0</v>
      </c>
      <c r="J431" s="12">
        <f>SUMIFS('Services Ln 10'!$Y$5:$Y$3992,'Services Ln 10'!$A$5:$A$3992,A431,'Services Ln 10'!$B$5:$B$3992,"Speech Services")</f>
        <v>0</v>
      </c>
      <c r="K431" s="103">
        <f>SUMIFS('Services Ln 10'!$Y$5:$Y$3992,'Services Ln 10'!$A$5:$A$3992,A431,'Services Ln 10'!$B$5:$B$3992,"Nurse Services")+SUMIFS('Services Ln 10'!$Y$5:$Y$3992,'Services Ln 10'!$A$5:$A$3992,A431,'Services Ln 10'!$B$5:$B$3992,"Audiology")+SUMIFS('Services Ln 10'!$Y$5:$Y$3992,'Services Ln 10'!$A$5:$A$3992,A431,'Services Ln 10'!$B$5:$B$3992,"Interpreter")+SUMIFS('Services Ln 10'!$Y$5:$Y$3992,'Services Ln 10'!$A$5:$A$3992,A431,'Services Ln 10'!$B$5:$B$3992,"Adaptive P.E.")+SUMIFS('Services Ln 10'!$Y$5:$Y$3992,'Services Ln 10'!$A$5:$A$3992,A431,'Services Ln 10'!$B$5:$B$3992,"Orientation and Mobility")+SUMIFS('Services Ln 10'!$Y$5:$Y$3992,'Services Ln 10'!$A$5:$A$3992,A431,'Services Ln 10'!$B$5:$B$3992,"Psychologist")+ SUMIF('Aides Ln 10'!$A$5:$A$1996,A431,'Aides Ln 10'!$V$5:$V$1996)</f>
        <v>0</v>
      </c>
      <c r="L431" s="12">
        <f>SUMIF('Contract Ed line 9'!$A$5:$A$1994,A431,'Contract Ed line 9'!$J$5:$J$1994)</f>
        <v>0</v>
      </c>
      <c r="M431" s="7">
        <f t="shared" si="6"/>
        <v>0</v>
      </c>
    </row>
    <row r="432" spans="2:13" x14ac:dyDescent="0.25">
      <c r="B432" s="7">
        <f>SUMIF('1 Spec Ed Teacher'!$A$5:$A$2003,A432,'1 Spec Ed Teacher'!$T$5:$T$2003)</f>
        <v>0</v>
      </c>
      <c r="C432" s="9"/>
      <c r="D432" s="7">
        <f>SUMIF(' Operations Ln 6'!$A$2:$A$1999,SSIDs!A432,' Operations Ln 6'!$B$2:$B$1999)</f>
        <v>0</v>
      </c>
      <c r="E432" s="7">
        <f>SUMIF('3 Instructional Supplies '!$A$5:$A$1996,SSIDs!A432,'3 Instructional Supplies '!$F$5:$F$1996)</f>
        <v>0</v>
      </c>
      <c r="F432" s="7">
        <f>SUMIF('4 Instructional Equipment'!$A$5:$A$1995,A432,'4 Instructional Equipment'!$F$5:$F$1995)</f>
        <v>0</v>
      </c>
      <c r="G432" s="12">
        <f>SUMIF('Transportation Ln 10'!$A$5:$A$1995,A432,'Transportation Ln 10'!$J$5:$J$1995)</f>
        <v>0</v>
      </c>
      <c r="H432" s="12">
        <f>SUMIFS('Services Ln 10'!$Y$5:$Y$3992,'Services Ln 10'!$A$5:$A$3992,A432,'Services Ln 10'!$B$5:$B$3992,"Physical Therapy")</f>
        <v>0</v>
      </c>
      <c r="I432" s="12">
        <f>SUMIFS('Services Ln 10'!$Y$5:$Y$3992,'Services Ln 10'!$A$5:$A$3992,A432,'Services Ln 10'!$B$5:$B$3992,"Occupational Therapy")</f>
        <v>0</v>
      </c>
      <c r="J432" s="12">
        <f>SUMIFS('Services Ln 10'!$Y$5:$Y$3992,'Services Ln 10'!$A$5:$A$3992,A432,'Services Ln 10'!$B$5:$B$3992,"Speech Services")</f>
        <v>0</v>
      </c>
      <c r="K432" s="103">
        <f>SUMIFS('Services Ln 10'!$Y$5:$Y$3992,'Services Ln 10'!$A$5:$A$3992,A432,'Services Ln 10'!$B$5:$B$3992,"Nurse Services")+SUMIFS('Services Ln 10'!$Y$5:$Y$3992,'Services Ln 10'!$A$5:$A$3992,A432,'Services Ln 10'!$B$5:$B$3992,"Audiology")+SUMIFS('Services Ln 10'!$Y$5:$Y$3992,'Services Ln 10'!$A$5:$A$3992,A432,'Services Ln 10'!$B$5:$B$3992,"Interpreter")+SUMIFS('Services Ln 10'!$Y$5:$Y$3992,'Services Ln 10'!$A$5:$A$3992,A432,'Services Ln 10'!$B$5:$B$3992,"Adaptive P.E.")+SUMIFS('Services Ln 10'!$Y$5:$Y$3992,'Services Ln 10'!$A$5:$A$3992,A432,'Services Ln 10'!$B$5:$B$3992,"Orientation and Mobility")+SUMIFS('Services Ln 10'!$Y$5:$Y$3992,'Services Ln 10'!$A$5:$A$3992,A432,'Services Ln 10'!$B$5:$B$3992,"Psychologist")+ SUMIF('Aides Ln 10'!$A$5:$A$1996,A432,'Aides Ln 10'!$V$5:$V$1996)</f>
        <v>0</v>
      </c>
      <c r="L432" s="12">
        <f>SUMIF('Contract Ed line 9'!$A$5:$A$1994,A432,'Contract Ed line 9'!$J$5:$J$1994)</f>
        <v>0</v>
      </c>
      <c r="M432" s="7">
        <f t="shared" si="6"/>
        <v>0</v>
      </c>
    </row>
    <row r="433" spans="2:13" x14ac:dyDescent="0.25">
      <c r="B433" s="7">
        <f>SUMIF('1 Spec Ed Teacher'!$A$5:$A$2003,A433,'1 Spec Ed Teacher'!$T$5:$T$2003)</f>
        <v>0</v>
      </c>
      <c r="C433" s="9"/>
      <c r="D433" s="7">
        <f>SUMIF(' Operations Ln 6'!$A$2:$A$1999,SSIDs!A433,' Operations Ln 6'!$B$2:$B$1999)</f>
        <v>0</v>
      </c>
      <c r="E433" s="7">
        <f>SUMIF('3 Instructional Supplies '!$A$5:$A$1996,SSIDs!A433,'3 Instructional Supplies '!$F$5:$F$1996)</f>
        <v>0</v>
      </c>
      <c r="F433" s="7">
        <f>SUMIF('4 Instructional Equipment'!$A$5:$A$1995,A433,'4 Instructional Equipment'!$F$5:$F$1995)</f>
        <v>0</v>
      </c>
      <c r="G433" s="12">
        <f>SUMIF('Transportation Ln 10'!$A$5:$A$1995,A433,'Transportation Ln 10'!$J$5:$J$1995)</f>
        <v>0</v>
      </c>
      <c r="H433" s="12">
        <f>SUMIFS('Services Ln 10'!$Y$5:$Y$3992,'Services Ln 10'!$A$5:$A$3992,A433,'Services Ln 10'!$B$5:$B$3992,"Physical Therapy")</f>
        <v>0</v>
      </c>
      <c r="I433" s="12">
        <f>SUMIFS('Services Ln 10'!$Y$5:$Y$3992,'Services Ln 10'!$A$5:$A$3992,A433,'Services Ln 10'!$B$5:$B$3992,"Occupational Therapy")</f>
        <v>0</v>
      </c>
      <c r="J433" s="12">
        <f>SUMIFS('Services Ln 10'!$Y$5:$Y$3992,'Services Ln 10'!$A$5:$A$3992,A433,'Services Ln 10'!$B$5:$B$3992,"Speech Services")</f>
        <v>0</v>
      </c>
      <c r="K433" s="103">
        <f>SUMIFS('Services Ln 10'!$Y$5:$Y$3992,'Services Ln 10'!$A$5:$A$3992,A433,'Services Ln 10'!$B$5:$B$3992,"Nurse Services")+SUMIFS('Services Ln 10'!$Y$5:$Y$3992,'Services Ln 10'!$A$5:$A$3992,A433,'Services Ln 10'!$B$5:$B$3992,"Audiology")+SUMIFS('Services Ln 10'!$Y$5:$Y$3992,'Services Ln 10'!$A$5:$A$3992,A433,'Services Ln 10'!$B$5:$B$3992,"Interpreter")+SUMIFS('Services Ln 10'!$Y$5:$Y$3992,'Services Ln 10'!$A$5:$A$3992,A433,'Services Ln 10'!$B$5:$B$3992,"Adaptive P.E.")+SUMIFS('Services Ln 10'!$Y$5:$Y$3992,'Services Ln 10'!$A$5:$A$3992,A433,'Services Ln 10'!$B$5:$B$3992,"Orientation and Mobility")+SUMIFS('Services Ln 10'!$Y$5:$Y$3992,'Services Ln 10'!$A$5:$A$3992,A433,'Services Ln 10'!$B$5:$B$3992,"Psychologist")+ SUMIF('Aides Ln 10'!$A$5:$A$1996,A433,'Aides Ln 10'!$V$5:$V$1996)</f>
        <v>0</v>
      </c>
      <c r="L433" s="12">
        <f>SUMIF('Contract Ed line 9'!$A$5:$A$1994,A433,'Contract Ed line 9'!$J$5:$J$1994)</f>
        <v>0</v>
      </c>
      <c r="M433" s="7">
        <f t="shared" si="6"/>
        <v>0</v>
      </c>
    </row>
    <row r="434" spans="2:13" x14ac:dyDescent="0.25">
      <c r="B434" s="7">
        <f>SUMIF('1 Spec Ed Teacher'!$A$5:$A$2003,A434,'1 Spec Ed Teacher'!$T$5:$T$2003)</f>
        <v>0</v>
      </c>
      <c r="C434" s="9"/>
      <c r="D434" s="7">
        <f>SUMIF(' Operations Ln 6'!$A$2:$A$1999,SSIDs!A434,' Operations Ln 6'!$B$2:$B$1999)</f>
        <v>0</v>
      </c>
      <c r="E434" s="7">
        <f>SUMIF('3 Instructional Supplies '!$A$5:$A$1996,SSIDs!A434,'3 Instructional Supplies '!$F$5:$F$1996)</f>
        <v>0</v>
      </c>
      <c r="F434" s="7">
        <f>SUMIF('4 Instructional Equipment'!$A$5:$A$1995,A434,'4 Instructional Equipment'!$F$5:$F$1995)</f>
        <v>0</v>
      </c>
      <c r="G434" s="12">
        <f>SUMIF('Transportation Ln 10'!$A$5:$A$1995,A434,'Transportation Ln 10'!$J$5:$J$1995)</f>
        <v>0</v>
      </c>
      <c r="H434" s="12">
        <f>SUMIFS('Services Ln 10'!$Y$5:$Y$3992,'Services Ln 10'!$A$5:$A$3992,A434,'Services Ln 10'!$B$5:$B$3992,"Physical Therapy")</f>
        <v>0</v>
      </c>
      <c r="I434" s="12">
        <f>SUMIFS('Services Ln 10'!$Y$5:$Y$3992,'Services Ln 10'!$A$5:$A$3992,A434,'Services Ln 10'!$B$5:$B$3992,"Occupational Therapy")</f>
        <v>0</v>
      </c>
      <c r="J434" s="12">
        <f>SUMIFS('Services Ln 10'!$Y$5:$Y$3992,'Services Ln 10'!$A$5:$A$3992,A434,'Services Ln 10'!$B$5:$B$3992,"Speech Services")</f>
        <v>0</v>
      </c>
      <c r="K434" s="103">
        <f>SUMIFS('Services Ln 10'!$Y$5:$Y$3992,'Services Ln 10'!$A$5:$A$3992,A434,'Services Ln 10'!$B$5:$B$3992,"Nurse Services")+SUMIFS('Services Ln 10'!$Y$5:$Y$3992,'Services Ln 10'!$A$5:$A$3992,A434,'Services Ln 10'!$B$5:$B$3992,"Audiology")+SUMIFS('Services Ln 10'!$Y$5:$Y$3992,'Services Ln 10'!$A$5:$A$3992,A434,'Services Ln 10'!$B$5:$B$3992,"Interpreter")+SUMIFS('Services Ln 10'!$Y$5:$Y$3992,'Services Ln 10'!$A$5:$A$3992,A434,'Services Ln 10'!$B$5:$B$3992,"Adaptive P.E.")+SUMIFS('Services Ln 10'!$Y$5:$Y$3992,'Services Ln 10'!$A$5:$A$3992,A434,'Services Ln 10'!$B$5:$B$3992,"Orientation and Mobility")+SUMIFS('Services Ln 10'!$Y$5:$Y$3992,'Services Ln 10'!$A$5:$A$3992,A434,'Services Ln 10'!$B$5:$B$3992,"Psychologist")+ SUMIF('Aides Ln 10'!$A$5:$A$1996,A434,'Aides Ln 10'!$V$5:$V$1996)</f>
        <v>0</v>
      </c>
      <c r="L434" s="12">
        <f>SUMIF('Contract Ed line 9'!$A$5:$A$1994,A434,'Contract Ed line 9'!$J$5:$J$1994)</f>
        <v>0</v>
      </c>
      <c r="M434" s="7">
        <f t="shared" si="6"/>
        <v>0</v>
      </c>
    </row>
    <row r="435" spans="2:13" x14ac:dyDescent="0.25">
      <c r="B435" s="7">
        <f>SUMIF('1 Spec Ed Teacher'!$A$5:$A$2003,A435,'1 Spec Ed Teacher'!$T$5:$T$2003)</f>
        <v>0</v>
      </c>
      <c r="C435" s="9"/>
      <c r="D435" s="7">
        <f>SUMIF(' Operations Ln 6'!$A$2:$A$1999,SSIDs!A435,' Operations Ln 6'!$B$2:$B$1999)</f>
        <v>0</v>
      </c>
      <c r="E435" s="7">
        <f>SUMIF('3 Instructional Supplies '!$A$5:$A$1996,SSIDs!A435,'3 Instructional Supplies '!$F$5:$F$1996)</f>
        <v>0</v>
      </c>
      <c r="F435" s="7">
        <f>SUMIF('4 Instructional Equipment'!$A$5:$A$1995,A435,'4 Instructional Equipment'!$F$5:$F$1995)</f>
        <v>0</v>
      </c>
      <c r="G435" s="12">
        <f>SUMIF('Transportation Ln 10'!$A$5:$A$1995,A435,'Transportation Ln 10'!$J$5:$J$1995)</f>
        <v>0</v>
      </c>
      <c r="H435" s="12">
        <f>SUMIFS('Services Ln 10'!$Y$5:$Y$3992,'Services Ln 10'!$A$5:$A$3992,A435,'Services Ln 10'!$B$5:$B$3992,"Physical Therapy")</f>
        <v>0</v>
      </c>
      <c r="I435" s="12">
        <f>SUMIFS('Services Ln 10'!$Y$5:$Y$3992,'Services Ln 10'!$A$5:$A$3992,A435,'Services Ln 10'!$B$5:$B$3992,"Occupational Therapy")</f>
        <v>0</v>
      </c>
      <c r="J435" s="12">
        <f>SUMIFS('Services Ln 10'!$Y$5:$Y$3992,'Services Ln 10'!$A$5:$A$3992,A435,'Services Ln 10'!$B$5:$B$3992,"Speech Services")</f>
        <v>0</v>
      </c>
      <c r="K435" s="103">
        <f>SUMIFS('Services Ln 10'!$Y$5:$Y$3992,'Services Ln 10'!$A$5:$A$3992,A435,'Services Ln 10'!$B$5:$B$3992,"Nurse Services")+SUMIFS('Services Ln 10'!$Y$5:$Y$3992,'Services Ln 10'!$A$5:$A$3992,A435,'Services Ln 10'!$B$5:$B$3992,"Audiology")+SUMIFS('Services Ln 10'!$Y$5:$Y$3992,'Services Ln 10'!$A$5:$A$3992,A435,'Services Ln 10'!$B$5:$B$3992,"Interpreter")+SUMIFS('Services Ln 10'!$Y$5:$Y$3992,'Services Ln 10'!$A$5:$A$3992,A435,'Services Ln 10'!$B$5:$B$3992,"Adaptive P.E.")+SUMIFS('Services Ln 10'!$Y$5:$Y$3992,'Services Ln 10'!$A$5:$A$3992,A435,'Services Ln 10'!$B$5:$B$3992,"Orientation and Mobility")+SUMIFS('Services Ln 10'!$Y$5:$Y$3992,'Services Ln 10'!$A$5:$A$3992,A435,'Services Ln 10'!$B$5:$B$3992,"Psychologist")+ SUMIF('Aides Ln 10'!$A$5:$A$1996,A435,'Aides Ln 10'!$V$5:$V$1996)</f>
        <v>0</v>
      </c>
      <c r="L435" s="12">
        <f>SUMIF('Contract Ed line 9'!$A$5:$A$1994,A435,'Contract Ed line 9'!$J$5:$J$1994)</f>
        <v>0</v>
      </c>
      <c r="M435" s="7">
        <f t="shared" si="6"/>
        <v>0</v>
      </c>
    </row>
    <row r="436" spans="2:13" x14ac:dyDescent="0.25">
      <c r="B436" s="7">
        <f>SUMIF('1 Spec Ed Teacher'!$A$5:$A$2003,A436,'1 Spec Ed Teacher'!$T$5:$T$2003)</f>
        <v>0</v>
      </c>
      <c r="C436" s="9"/>
      <c r="D436" s="7">
        <f>SUMIF(' Operations Ln 6'!$A$2:$A$1999,SSIDs!A436,' Operations Ln 6'!$B$2:$B$1999)</f>
        <v>0</v>
      </c>
      <c r="E436" s="7">
        <f>SUMIF('3 Instructional Supplies '!$A$5:$A$1996,SSIDs!A436,'3 Instructional Supplies '!$F$5:$F$1996)</f>
        <v>0</v>
      </c>
      <c r="F436" s="7">
        <f>SUMIF('4 Instructional Equipment'!$A$5:$A$1995,A436,'4 Instructional Equipment'!$F$5:$F$1995)</f>
        <v>0</v>
      </c>
      <c r="G436" s="12">
        <f>SUMIF('Transportation Ln 10'!$A$5:$A$1995,A436,'Transportation Ln 10'!$J$5:$J$1995)</f>
        <v>0</v>
      </c>
      <c r="H436" s="12">
        <f>SUMIFS('Services Ln 10'!$Y$5:$Y$3992,'Services Ln 10'!$A$5:$A$3992,A436,'Services Ln 10'!$B$5:$B$3992,"Physical Therapy")</f>
        <v>0</v>
      </c>
      <c r="I436" s="12">
        <f>SUMIFS('Services Ln 10'!$Y$5:$Y$3992,'Services Ln 10'!$A$5:$A$3992,A436,'Services Ln 10'!$B$5:$B$3992,"Occupational Therapy")</f>
        <v>0</v>
      </c>
      <c r="J436" s="12">
        <f>SUMIFS('Services Ln 10'!$Y$5:$Y$3992,'Services Ln 10'!$A$5:$A$3992,A436,'Services Ln 10'!$B$5:$B$3992,"Speech Services")</f>
        <v>0</v>
      </c>
      <c r="K436" s="103">
        <f>SUMIFS('Services Ln 10'!$Y$5:$Y$3992,'Services Ln 10'!$A$5:$A$3992,A436,'Services Ln 10'!$B$5:$B$3992,"Nurse Services")+SUMIFS('Services Ln 10'!$Y$5:$Y$3992,'Services Ln 10'!$A$5:$A$3992,A436,'Services Ln 10'!$B$5:$B$3992,"Audiology")+SUMIFS('Services Ln 10'!$Y$5:$Y$3992,'Services Ln 10'!$A$5:$A$3992,A436,'Services Ln 10'!$B$5:$B$3992,"Interpreter")+SUMIFS('Services Ln 10'!$Y$5:$Y$3992,'Services Ln 10'!$A$5:$A$3992,A436,'Services Ln 10'!$B$5:$B$3992,"Adaptive P.E.")+SUMIFS('Services Ln 10'!$Y$5:$Y$3992,'Services Ln 10'!$A$5:$A$3992,A436,'Services Ln 10'!$B$5:$B$3992,"Orientation and Mobility")+SUMIFS('Services Ln 10'!$Y$5:$Y$3992,'Services Ln 10'!$A$5:$A$3992,A436,'Services Ln 10'!$B$5:$B$3992,"Psychologist")+ SUMIF('Aides Ln 10'!$A$5:$A$1996,A436,'Aides Ln 10'!$V$5:$V$1996)</f>
        <v>0</v>
      </c>
      <c r="L436" s="12">
        <f>SUMIF('Contract Ed line 9'!$A$5:$A$1994,A436,'Contract Ed line 9'!$J$5:$J$1994)</f>
        <v>0</v>
      </c>
      <c r="M436" s="7">
        <f t="shared" si="6"/>
        <v>0</v>
      </c>
    </row>
    <row r="437" spans="2:13" x14ac:dyDescent="0.25">
      <c r="B437" s="7">
        <f>SUMIF('1 Spec Ed Teacher'!$A$5:$A$2003,A437,'1 Spec Ed Teacher'!$T$5:$T$2003)</f>
        <v>0</v>
      </c>
      <c r="C437" s="9"/>
      <c r="D437" s="7">
        <f>SUMIF(' Operations Ln 6'!$A$2:$A$1999,SSIDs!A437,' Operations Ln 6'!$B$2:$B$1999)</f>
        <v>0</v>
      </c>
      <c r="E437" s="7">
        <f>SUMIF('3 Instructional Supplies '!$A$5:$A$1996,SSIDs!A437,'3 Instructional Supplies '!$F$5:$F$1996)</f>
        <v>0</v>
      </c>
      <c r="F437" s="7">
        <f>SUMIF('4 Instructional Equipment'!$A$5:$A$1995,A437,'4 Instructional Equipment'!$F$5:$F$1995)</f>
        <v>0</v>
      </c>
      <c r="G437" s="12">
        <f>SUMIF('Transportation Ln 10'!$A$5:$A$1995,A437,'Transportation Ln 10'!$J$5:$J$1995)</f>
        <v>0</v>
      </c>
      <c r="H437" s="12">
        <f>SUMIFS('Services Ln 10'!$Y$5:$Y$3992,'Services Ln 10'!$A$5:$A$3992,A437,'Services Ln 10'!$B$5:$B$3992,"Physical Therapy")</f>
        <v>0</v>
      </c>
      <c r="I437" s="12">
        <f>SUMIFS('Services Ln 10'!$Y$5:$Y$3992,'Services Ln 10'!$A$5:$A$3992,A437,'Services Ln 10'!$B$5:$B$3992,"Occupational Therapy")</f>
        <v>0</v>
      </c>
      <c r="J437" s="12">
        <f>SUMIFS('Services Ln 10'!$Y$5:$Y$3992,'Services Ln 10'!$A$5:$A$3992,A437,'Services Ln 10'!$B$5:$B$3992,"Speech Services")</f>
        <v>0</v>
      </c>
      <c r="K437" s="103">
        <f>SUMIFS('Services Ln 10'!$Y$5:$Y$3992,'Services Ln 10'!$A$5:$A$3992,A437,'Services Ln 10'!$B$5:$B$3992,"Nurse Services")+SUMIFS('Services Ln 10'!$Y$5:$Y$3992,'Services Ln 10'!$A$5:$A$3992,A437,'Services Ln 10'!$B$5:$B$3992,"Audiology")+SUMIFS('Services Ln 10'!$Y$5:$Y$3992,'Services Ln 10'!$A$5:$A$3992,A437,'Services Ln 10'!$B$5:$B$3992,"Interpreter")+SUMIFS('Services Ln 10'!$Y$5:$Y$3992,'Services Ln 10'!$A$5:$A$3992,A437,'Services Ln 10'!$B$5:$B$3992,"Adaptive P.E.")+SUMIFS('Services Ln 10'!$Y$5:$Y$3992,'Services Ln 10'!$A$5:$A$3992,A437,'Services Ln 10'!$B$5:$B$3992,"Orientation and Mobility")+SUMIFS('Services Ln 10'!$Y$5:$Y$3992,'Services Ln 10'!$A$5:$A$3992,A437,'Services Ln 10'!$B$5:$B$3992,"Psychologist")+ SUMIF('Aides Ln 10'!$A$5:$A$1996,A437,'Aides Ln 10'!$V$5:$V$1996)</f>
        <v>0</v>
      </c>
      <c r="L437" s="12">
        <f>SUMIF('Contract Ed line 9'!$A$5:$A$1994,A437,'Contract Ed line 9'!$J$5:$J$1994)</f>
        <v>0</v>
      </c>
      <c r="M437" s="7">
        <f t="shared" si="6"/>
        <v>0</v>
      </c>
    </row>
    <row r="438" spans="2:13" x14ac:dyDescent="0.25">
      <c r="B438" s="7">
        <f>SUMIF('1 Spec Ed Teacher'!$A$5:$A$2003,A438,'1 Spec Ed Teacher'!$T$5:$T$2003)</f>
        <v>0</v>
      </c>
      <c r="C438" s="9"/>
      <c r="D438" s="7">
        <f>SUMIF(' Operations Ln 6'!$A$2:$A$1999,SSIDs!A438,' Operations Ln 6'!$B$2:$B$1999)</f>
        <v>0</v>
      </c>
      <c r="E438" s="7">
        <f>SUMIF('3 Instructional Supplies '!$A$5:$A$1996,SSIDs!A438,'3 Instructional Supplies '!$F$5:$F$1996)</f>
        <v>0</v>
      </c>
      <c r="F438" s="7">
        <f>SUMIF('4 Instructional Equipment'!$A$5:$A$1995,A438,'4 Instructional Equipment'!$F$5:$F$1995)</f>
        <v>0</v>
      </c>
      <c r="G438" s="12">
        <f>SUMIF('Transportation Ln 10'!$A$5:$A$1995,A438,'Transportation Ln 10'!$J$5:$J$1995)</f>
        <v>0</v>
      </c>
      <c r="H438" s="12">
        <f>SUMIFS('Services Ln 10'!$Y$5:$Y$3992,'Services Ln 10'!$A$5:$A$3992,A438,'Services Ln 10'!$B$5:$B$3992,"Physical Therapy")</f>
        <v>0</v>
      </c>
      <c r="I438" s="12">
        <f>SUMIFS('Services Ln 10'!$Y$5:$Y$3992,'Services Ln 10'!$A$5:$A$3992,A438,'Services Ln 10'!$B$5:$B$3992,"Occupational Therapy")</f>
        <v>0</v>
      </c>
      <c r="J438" s="12">
        <f>SUMIFS('Services Ln 10'!$Y$5:$Y$3992,'Services Ln 10'!$A$5:$A$3992,A438,'Services Ln 10'!$B$5:$B$3992,"Speech Services")</f>
        <v>0</v>
      </c>
      <c r="K438" s="103">
        <f>SUMIFS('Services Ln 10'!$Y$5:$Y$3992,'Services Ln 10'!$A$5:$A$3992,A438,'Services Ln 10'!$B$5:$B$3992,"Nurse Services")+SUMIFS('Services Ln 10'!$Y$5:$Y$3992,'Services Ln 10'!$A$5:$A$3992,A438,'Services Ln 10'!$B$5:$B$3992,"Audiology")+SUMIFS('Services Ln 10'!$Y$5:$Y$3992,'Services Ln 10'!$A$5:$A$3992,A438,'Services Ln 10'!$B$5:$B$3992,"Interpreter")+SUMIFS('Services Ln 10'!$Y$5:$Y$3992,'Services Ln 10'!$A$5:$A$3992,A438,'Services Ln 10'!$B$5:$B$3992,"Adaptive P.E.")+SUMIFS('Services Ln 10'!$Y$5:$Y$3992,'Services Ln 10'!$A$5:$A$3992,A438,'Services Ln 10'!$B$5:$B$3992,"Orientation and Mobility")+SUMIFS('Services Ln 10'!$Y$5:$Y$3992,'Services Ln 10'!$A$5:$A$3992,A438,'Services Ln 10'!$B$5:$B$3992,"Psychologist")+ SUMIF('Aides Ln 10'!$A$5:$A$1996,A438,'Aides Ln 10'!$V$5:$V$1996)</f>
        <v>0</v>
      </c>
      <c r="L438" s="12">
        <f>SUMIF('Contract Ed line 9'!$A$5:$A$1994,A438,'Contract Ed line 9'!$J$5:$J$1994)</f>
        <v>0</v>
      </c>
      <c r="M438" s="7">
        <f t="shared" si="6"/>
        <v>0</v>
      </c>
    </row>
    <row r="439" spans="2:13" x14ac:dyDescent="0.25">
      <c r="B439" s="7">
        <f>SUMIF('1 Spec Ed Teacher'!$A$5:$A$2003,A439,'1 Spec Ed Teacher'!$T$5:$T$2003)</f>
        <v>0</v>
      </c>
      <c r="C439" s="9"/>
      <c r="D439" s="7">
        <f>SUMIF(' Operations Ln 6'!$A$2:$A$1999,SSIDs!A439,' Operations Ln 6'!$B$2:$B$1999)</f>
        <v>0</v>
      </c>
      <c r="E439" s="7">
        <f>SUMIF('3 Instructional Supplies '!$A$5:$A$1996,SSIDs!A439,'3 Instructional Supplies '!$F$5:$F$1996)</f>
        <v>0</v>
      </c>
      <c r="F439" s="7">
        <f>SUMIF('4 Instructional Equipment'!$A$5:$A$1995,A439,'4 Instructional Equipment'!$F$5:$F$1995)</f>
        <v>0</v>
      </c>
      <c r="G439" s="12">
        <f>SUMIF('Transportation Ln 10'!$A$5:$A$1995,A439,'Transportation Ln 10'!$J$5:$J$1995)</f>
        <v>0</v>
      </c>
      <c r="H439" s="12">
        <f>SUMIFS('Services Ln 10'!$Y$5:$Y$3992,'Services Ln 10'!$A$5:$A$3992,A439,'Services Ln 10'!$B$5:$B$3992,"Physical Therapy")</f>
        <v>0</v>
      </c>
      <c r="I439" s="12">
        <f>SUMIFS('Services Ln 10'!$Y$5:$Y$3992,'Services Ln 10'!$A$5:$A$3992,A439,'Services Ln 10'!$B$5:$B$3992,"Occupational Therapy")</f>
        <v>0</v>
      </c>
      <c r="J439" s="12">
        <f>SUMIFS('Services Ln 10'!$Y$5:$Y$3992,'Services Ln 10'!$A$5:$A$3992,A439,'Services Ln 10'!$B$5:$B$3992,"Speech Services")</f>
        <v>0</v>
      </c>
      <c r="K439" s="103">
        <f>SUMIFS('Services Ln 10'!$Y$5:$Y$3992,'Services Ln 10'!$A$5:$A$3992,A439,'Services Ln 10'!$B$5:$B$3992,"Nurse Services")+SUMIFS('Services Ln 10'!$Y$5:$Y$3992,'Services Ln 10'!$A$5:$A$3992,A439,'Services Ln 10'!$B$5:$B$3992,"Audiology")+SUMIFS('Services Ln 10'!$Y$5:$Y$3992,'Services Ln 10'!$A$5:$A$3992,A439,'Services Ln 10'!$B$5:$B$3992,"Interpreter")+SUMIFS('Services Ln 10'!$Y$5:$Y$3992,'Services Ln 10'!$A$5:$A$3992,A439,'Services Ln 10'!$B$5:$B$3992,"Adaptive P.E.")+SUMIFS('Services Ln 10'!$Y$5:$Y$3992,'Services Ln 10'!$A$5:$A$3992,A439,'Services Ln 10'!$B$5:$B$3992,"Orientation and Mobility")+SUMIFS('Services Ln 10'!$Y$5:$Y$3992,'Services Ln 10'!$A$5:$A$3992,A439,'Services Ln 10'!$B$5:$B$3992,"Psychologist")+ SUMIF('Aides Ln 10'!$A$5:$A$1996,A439,'Aides Ln 10'!$V$5:$V$1996)</f>
        <v>0</v>
      </c>
      <c r="L439" s="12">
        <f>SUMIF('Contract Ed line 9'!$A$5:$A$1994,A439,'Contract Ed line 9'!$J$5:$J$1994)</f>
        <v>0</v>
      </c>
      <c r="M439" s="7">
        <f t="shared" si="6"/>
        <v>0</v>
      </c>
    </row>
    <row r="440" spans="2:13" x14ac:dyDescent="0.25">
      <c r="B440" s="7">
        <f>SUMIF('1 Spec Ed Teacher'!$A$5:$A$2003,A440,'1 Spec Ed Teacher'!$T$5:$T$2003)</f>
        <v>0</v>
      </c>
      <c r="C440" s="9"/>
      <c r="D440" s="7">
        <f>SUMIF(' Operations Ln 6'!$A$2:$A$1999,SSIDs!A440,' Operations Ln 6'!$B$2:$B$1999)</f>
        <v>0</v>
      </c>
      <c r="E440" s="7">
        <f>SUMIF('3 Instructional Supplies '!$A$5:$A$1996,SSIDs!A440,'3 Instructional Supplies '!$F$5:$F$1996)</f>
        <v>0</v>
      </c>
      <c r="F440" s="7">
        <f>SUMIF('4 Instructional Equipment'!$A$5:$A$1995,A440,'4 Instructional Equipment'!$F$5:$F$1995)</f>
        <v>0</v>
      </c>
      <c r="G440" s="12">
        <f>SUMIF('Transportation Ln 10'!$A$5:$A$1995,A440,'Transportation Ln 10'!$J$5:$J$1995)</f>
        <v>0</v>
      </c>
      <c r="H440" s="12">
        <f>SUMIFS('Services Ln 10'!$Y$5:$Y$3992,'Services Ln 10'!$A$5:$A$3992,A440,'Services Ln 10'!$B$5:$B$3992,"Physical Therapy")</f>
        <v>0</v>
      </c>
      <c r="I440" s="12">
        <f>SUMIFS('Services Ln 10'!$Y$5:$Y$3992,'Services Ln 10'!$A$5:$A$3992,A440,'Services Ln 10'!$B$5:$B$3992,"Occupational Therapy")</f>
        <v>0</v>
      </c>
      <c r="J440" s="12">
        <f>SUMIFS('Services Ln 10'!$Y$5:$Y$3992,'Services Ln 10'!$A$5:$A$3992,A440,'Services Ln 10'!$B$5:$B$3992,"Speech Services")</f>
        <v>0</v>
      </c>
      <c r="K440" s="103">
        <f>SUMIFS('Services Ln 10'!$Y$5:$Y$3992,'Services Ln 10'!$A$5:$A$3992,A440,'Services Ln 10'!$B$5:$B$3992,"Nurse Services")+SUMIFS('Services Ln 10'!$Y$5:$Y$3992,'Services Ln 10'!$A$5:$A$3992,A440,'Services Ln 10'!$B$5:$B$3992,"Audiology")+SUMIFS('Services Ln 10'!$Y$5:$Y$3992,'Services Ln 10'!$A$5:$A$3992,A440,'Services Ln 10'!$B$5:$B$3992,"Interpreter")+SUMIFS('Services Ln 10'!$Y$5:$Y$3992,'Services Ln 10'!$A$5:$A$3992,A440,'Services Ln 10'!$B$5:$B$3992,"Adaptive P.E.")+SUMIFS('Services Ln 10'!$Y$5:$Y$3992,'Services Ln 10'!$A$5:$A$3992,A440,'Services Ln 10'!$B$5:$B$3992,"Orientation and Mobility")+SUMIFS('Services Ln 10'!$Y$5:$Y$3992,'Services Ln 10'!$A$5:$A$3992,A440,'Services Ln 10'!$B$5:$B$3992,"Psychologist")+ SUMIF('Aides Ln 10'!$A$5:$A$1996,A440,'Aides Ln 10'!$V$5:$V$1996)</f>
        <v>0</v>
      </c>
      <c r="L440" s="12">
        <f>SUMIF('Contract Ed line 9'!$A$5:$A$1994,A440,'Contract Ed line 9'!$J$5:$J$1994)</f>
        <v>0</v>
      </c>
      <c r="M440" s="7">
        <f t="shared" si="6"/>
        <v>0</v>
      </c>
    </row>
    <row r="441" spans="2:13" x14ac:dyDescent="0.25">
      <c r="B441" s="7">
        <f>SUMIF('1 Spec Ed Teacher'!$A$5:$A$2003,A441,'1 Spec Ed Teacher'!$T$5:$T$2003)</f>
        <v>0</v>
      </c>
      <c r="C441" s="9"/>
      <c r="D441" s="7">
        <f>SUMIF(' Operations Ln 6'!$A$2:$A$1999,SSIDs!A441,' Operations Ln 6'!$B$2:$B$1999)</f>
        <v>0</v>
      </c>
      <c r="E441" s="7">
        <f>SUMIF('3 Instructional Supplies '!$A$5:$A$1996,SSIDs!A441,'3 Instructional Supplies '!$F$5:$F$1996)</f>
        <v>0</v>
      </c>
      <c r="F441" s="7">
        <f>SUMIF('4 Instructional Equipment'!$A$5:$A$1995,A441,'4 Instructional Equipment'!$F$5:$F$1995)</f>
        <v>0</v>
      </c>
      <c r="G441" s="12">
        <f>SUMIF('Transportation Ln 10'!$A$5:$A$1995,A441,'Transportation Ln 10'!$J$5:$J$1995)</f>
        <v>0</v>
      </c>
      <c r="H441" s="12">
        <f>SUMIFS('Services Ln 10'!$Y$5:$Y$3992,'Services Ln 10'!$A$5:$A$3992,A441,'Services Ln 10'!$B$5:$B$3992,"Physical Therapy")</f>
        <v>0</v>
      </c>
      <c r="I441" s="12">
        <f>SUMIFS('Services Ln 10'!$Y$5:$Y$3992,'Services Ln 10'!$A$5:$A$3992,A441,'Services Ln 10'!$B$5:$B$3992,"Occupational Therapy")</f>
        <v>0</v>
      </c>
      <c r="J441" s="12">
        <f>SUMIFS('Services Ln 10'!$Y$5:$Y$3992,'Services Ln 10'!$A$5:$A$3992,A441,'Services Ln 10'!$B$5:$B$3992,"Speech Services")</f>
        <v>0</v>
      </c>
      <c r="K441" s="103">
        <f>SUMIFS('Services Ln 10'!$Y$5:$Y$3992,'Services Ln 10'!$A$5:$A$3992,A441,'Services Ln 10'!$B$5:$B$3992,"Nurse Services")+SUMIFS('Services Ln 10'!$Y$5:$Y$3992,'Services Ln 10'!$A$5:$A$3992,A441,'Services Ln 10'!$B$5:$B$3992,"Audiology")+SUMIFS('Services Ln 10'!$Y$5:$Y$3992,'Services Ln 10'!$A$5:$A$3992,A441,'Services Ln 10'!$B$5:$B$3992,"Interpreter")+SUMIFS('Services Ln 10'!$Y$5:$Y$3992,'Services Ln 10'!$A$5:$A$3992,A441,'Services Ln 10'!$B$5:$B$3992,"Adaptive P.E.")+SUMIFS('Services Ln 10'!$Y$5:$Y$3992,'Services Ln 10'!$A$5:$A$3992,A441,'Services Ln 10'!$B$5:$B$3992,"Orientation and Mobility")+SUMIFS('Services Ln 10'!$Y$5:$Y$3992,'Services Ln 10'!$A$5:$A$3992,A441,'Services Ln 10'!$B$5:$B$3992,"Psychologist")+ SUMIF('Aides Ln 10'!$A$5:$A$1996,A441,'Aides Ln 10'!$V$5:$V$1996)</f>
        <v>0</v>
      </c>
      <c r="L441" s="12">
        <f>SUMIF('Contract Ed line 9'!$A$5:$A$1994,A441,'Contract Ed line 9'!$J$5:$J$1994)</f>
        <v>0</v>
      </c>
      <c r="M441" s="7">
        <f t="shared" si="6"/>
        <v>0</v>
      </c>
    </row>
    <row r="442" spans="2:13" x14ac:dyDescent="0.25">
      <c r="B442" s="7">
        <f>SUMIF('1 Spec Ed Teacher'!$A$5:$A$2003,A442,'1 Spec Ed Teacher'!$T$5:$T$2003)</f>
        <v>0</v>
      </c>
      <c r="C442" s="9"/>
      <c r="D442" s="7">
        <f>SUMIF(' Operations Ln 6'!$A$2:$A$1999,SSIDs!A442,' Operations Ln 6'!$B$2:$B$1999)</f>
        <v>0</v>
      </c>
      <c r="E442" s="7">
        <f>SUMIF('3 Instructional Supplies '!$A$5:$A$1996,SSIDs!A442,'3 Instructional Supplies '!$F$5:$F$1996)</f>
        <v>0</v>
      </c>
      <c r="F442" s="7">
        <f>SUMIF('4 Instructional Equipment'!$A$5:$A$1995,A442,'4 Instructional Equipment'!$F$5:$F$1995)</f>
        <v>0</v>
      </c>
      <c r="G442" s="12">
        <f>SUMIF('Transportation Ln 10'!$A$5:$A$1995,A442,'Transportation Ln 10'!$J$5:$J$1995)</f>
        <v>0</v>
      </c>
      <c r="H442" s="12">
        <f>SUMIFS('Services Ln 10'!$Y$5:$Y$3992,'Services Ln 10'!$A$5:$A$3992,A442,'Services Ln 10'!$B$5:$B$3992,"Physical Therapy")</f>
        <v>0</v>
      </c>
      <c r="I442" s="12">
        <f>SUMIFS('Services Ln 10'!$Y$5:$Y$3992,'Services Ln 10'!$A$5:$A$3992,A442,'Services Ln 10'!$B$5:$B$3992,"Occupational Therapy")</f>
        <v>0</v>
      </c>
      <c r="J442" s="12">
        <f>SUMIFS('Services Ln 10'!$Y$5:$Y$3992,'Services Ln 10'!$A$5:$A$3992,A442,'Services Ln 10'!$B$5:$B$3992,"Speech Services")</f>
        <v>0</v>
      </c>
      <c r="K442" s="103">
        <f>SUMIFS('Services Ln 10'!$Y$5:$Y$3992,'Services Ln 10'!$A$5:$A$3992,A442,'Services Ln 10'!$B$5:$B$3992,"Nurse Services")+SUMIFS('Services Ln 10'!$Y$5:$Y$3992,'Services Ln 10'!$A$5:$A$3992,A442,'Services Ln 10'!$B$5:$B$3992,"Audiology")+SUMIFS('Services Ln 10'!$Y$5:$Y$3992,'Services Ln 10'!$A$5:$A$3992,A442,'Services Ln 10'!$B$5:$B$3992,"Interpreter")+SUMIFS('Services Ln 10'!$Y$5:$Y$3992,'Services Ln 10'!$A$5:$A$3992,A442,'Services Ln 10'!$B$5:$B$3992,"Adaptive P.E.")+SUMIFS('Services Ln 10'!$Y$5:$Y$3992,'Services Ln 10'!$A$5:$A$3992,A442,'Services Ln 10'!$B$5:$B$3992,"Orientation and Mobility")+SUMIFS('Services Ln 10'!$Y$5:$Y$3992,'Services Ln 10'!$A$5:$A$3992,A442,'Services Ln 10'!$B$5:$B$3992,"Psychologist")+ SUMIF('Aides Ln 10'!$A$5:$A$1996,A442,'Aides Ln 10'!$V$5:$V$1996)</f>
        <v>0</v>
      </c>
      <c r="L442" s="12">
        <f>SUMIF('Contract Ed line 9'!$A$5:$A$1994,A442,'Contract Ed line 9'!$J$5:$J$1994)</f>
        <v>0</v>
      </c>
      <c r="M442" s="7">
        <f t="shared" si="6"/>
        <v>0</v>
      </c>
    </row>
    <row r="443" spans="2:13" x14ac:dyDescent="0.25">
      <c r="B443" s="7">
        <f>SUMIF('1 Spec Ed Teacher'!$A$5:$A$2003,A443,'1 Spec Ed Teacher'!$T$5:$T$2003)</f>
        <v>0</v>
      </c>
      <c r="C443" s="9"/>
      <c r="D443" s="7">
        <f>SUMIF(' Operations Ln 6'!$A$2:$A$1999,SSIDs!A443,' Operations Ln 6'!$B$2:$B$1999)</f>
        <v>0</v>
      </c>
      <c r="E443" s="7">
        <f>SUMIF('3 Instructional Supplies '!$A$5:$A$1996,SSIDs!A443,'3 Instructional Supplies '!$F$5:$F$1996)</f>
        <v>0</v>
      </c>
      <c r="F443" s="7">
        <f>SUMIF('4 Instructional Equipment'!$A$5:$A$1995,A443,'4 Instructional Equipment'!$F$5:$F$1995)</f>
        <v>0</v>
      </c>
      <c r="G443" s="12">
        <f>SUMIF('Transportation Ln 10'!$A$5:$A$1995,A443,'Transportation Ln 10'!$J$5:$J$1995)</f>
        <v>0</v>
      </c>
      <c r="H443" s="12">
        <f>SUMIFS('Services Ln 10'!$Y$5:$Y$3992,'Services Ln 10'!$A$5:$A$3992,A443,'Services Ln 10'!$B$5:$B$3992,"Physical Therapy")</f>
        <v>0</v>
      </c>
      <c r="I443" s="12">
        <f>SUMIFS('Services Ln 10'!$Y$5:$Y$3992,'Services Ln 10'!$A$5:$A$3992,A443,'Services Ln 10'!$B$5:$B$3992,"Occupational Therapy")</f>
        <v>0</v>
      </c>
      <c r="J443" s="12">
        <f>SUMIFS('Services Ln 10'!$Y$5:$Y$3992,'Services Ln 10'!$A$5:$A$3992,A443,'Services Ln 10'!$B$5:$B$3992,"Speech Services")</f>
        <v>0</v>
      </c>
      <c r="K443" s="103">
        <f>SUMIFS('Services Ln 10'!$Y$5:$Y$3992,'Services Ln 10'!$A$5:$A$3992,A443,'Services Ln 10'!$B$5:$B$3992,"Nurse Services")+SUMIFS('Services Ln 10'!$Y$5:$Y$3992,'Services Ln 10'!$A$5:$A$3992,A443,'Services Ln 10'!$B$5:$B$3992,"Audiology")+SUMIFS('Services Ln 10'!$Y$5:$Y$3992,'Services Ln 10'!$A$5:$A$3992,A443,'Services Ln 10'!$B$5:$B$3992,"Interpreter")+SUMIFS('Services Ln 10'!$Y$5:$Y$3992,'Services Ln 10'!$A$5:$A$3992,A443,'Services Ln 10'!$B$5:$B$3992,"Adaptive P.E.")+SUMIFS('Services Ln 10'!$Y$5:$Y$3992,'Services Ln 10'!$A$5:$A$3992,A443,'Services Ln 10'!$B$5:$B$3992,"Orientation and Mobility")+SUMIFS('Services Ln 10'!$Y$5:$Y$3992,'Services Ln 10'!$A$5:$A$3992,A443,'Services Ln 10'!$B$5:$B$3992,"Psychologist")+ SUMIF('Aides Ln 10'!$A$5:$A$1996,A443,'Aides Ln 10'!$V$5:$V$1996)</f>
        <v>0</v>
      </c>
      <c r="L443" s="12">
        <f>SUMIF('Contract Ed line 9'!$A$5:$A$1994,A443,'Contract Ed line 9'!$J$5:$J$1994)</f>
        <v>0</v>
      </c>
      <c r="M443" s="7">
        <f t="shared" si="6"/>
        <v>0</v>
      </c>
    </row>
    <row r="444" spans="2:13" x14ac:dyDescent="0.25">
      <c r="B444" s="7">
        <f>SUMIF('1 Spec Ed Teacher'!$A$5:$A$2003,A444,'1 Spec Ed Teacher'!$T$5:$T$2003)</f>
        <v>0</v>
      </c>
      <c r="C444" s="9"/>
      <c r="D444" s="7">
        <f>SUMIF(' Operations Ln 6'!$A$2:$A$1999,SSIDs!A444,' Operations Ln 6'!$B$2:$B$1999)</f>
        <v>0</v>
      </c>
      <c r="E444" s="7">
        <f>SUMIF('3 Instructional Supplies '!$A$5:$A$1996,SSIDs!A444,'3 Instructional Supplies '!$F$5:$F$1996)</f>
        <v>0</v>
      </c>
      <c r="F444" s="7">
        <f>SUMIF('4 Instructional Equipment'!$A$5:$A$1995,A444,'4 Instructional Equipment'!$F$5:$F$1995)</f>
        <v>0</v>
      </c>
      <c r="G444" s="12">
        <f>SUMIF('Transportation Ln 10'!$A$5:$A$1995,A444,'Transportation Ln 10'!$J$5:$J$1995)</f>
        <v>0</v>
      </c>
      <c r="H444" s="12">
        <f>SUMIFS('Services Ln 10'!$Y$5:$Y$3992,'Services Ln 10'!$A$5:$A$3992,A444,'Services Ln 10'!$B$5:$B$3992,"Physical Therapy")</f>
        <v>0</v>
      </c>
      <c r="I444" s="12">
        <f>SUMIFS('Services Ln 10'!$Y$5:$Y$3992,'Services Ln 10'!$A$5:$A$3992,A444,'Services Ln 10'!$B$5:$B$3992,"Occupational Therapy")</f>
        <v>0</v>
      </c>
      <c r="J444" s="12">
        <f>SUMIFS('Services Ln 10'!$Y$5:$Y$3992,'Services Ln 10'!$A$5:$A$3992,A444,'Services Ln 10'!$B$5:$B$3992,"Speech Services")</f>
        <v>0</v>
      </c>
      <c r="K444" s="103">
        <f>SUMIFS('Services Ln 10'!$Y$5:$Y$3992,'Services Ln 10'!$A$5:$A$3992,A444,'Services Ln 10'!$B$5:$B$3992,"Nurse Services")+SUMIFS('Services Ln 10'!$Y$5:$Y$3992,'Services Ln 10'!$A$5:$A$3992,A444,'Services Ln 10'!$B$5:$B$3992,"Audiology")+SUMIFS('Services Ln 10'!$Y$5:$Y$3992,'Services Ln 10'!$A$5:$A$3992,A444,'Services Ln 10'!$B$5:$B$3992,"Interpreter")+SUMIFS('Services Ln 10'!$Y$5:$Y$3992,'Services Ln 10'!$A$5:$A$3992,A444,'Services Ln 10'!$B$5:$B$3992,"Adaptive P.E.")+SUMIFS('Services Ln 10'!$Y$5:$Y$3992,'Services Ln 10'!$A$5:$A$3992,A444,'Services Ln 10'!$B$5:$B$3992,"Orientation and Mobility")+SUMIFS('Services Ln 10'!$Y$5:$Y$3992,'Services Ln 10'!$A$5:$A$3992,A444,'Services Ln 10'!$B$5:$B$3992,"Psychologist")+ SUMIF('Aides Ln 10'!$A$5:$A$1996,A444,'Aides Ln 10'!$V$5:$V$1996)</f>
        <v>0</v>
      </c>
      <c r="L444" s="12">
        <f>SUMIF('Contract Ed line 9'!$A$5:$A$1994,A444,'Contract Ed line 9'!$J$5:$J$1994)</f>
        <v>0</v>
      </c>
      <c r="M444" s="7">
        <f t="shared" si="6"/>
        <v>0</v>
      </c>
    </row>
    <row r="445" spans="2:13" x14ac:dyDescent="0.25">
      <c r="B445" s="7">
        <f>SUMIF('1 Spec Ed Teacher'!$A$5:$A$2003,A445,'1 Spec Ed Teacher'!$T$5:$T$2003)</f>
        <v>0</v>
      </c>
      <c r="C445" s="9"/>
      <c r="D445" s="7">
        <f>SUMIF(' Operations Ln 6'!$A$2:$A$1999,SSIDs!A445,' Operations Ln 6'!$B$2:$B$1999)</f>
        <v>0</v>
      </c>
      <c r="E445" s="7">
        <f>SUMIF('3 Instructional Supplies '!$A$5:$A$1996,SSIDs!A445,'3 Instructional Supplies '!$F$5:$F$1996)</f>
        <v>0</v>
      </c>
      <c r="F445" s="7">
        <f>SUMIF('4 Instructional Equipment'!$A$5:$A$1995,A445,'4 Instructional Equipment'!$F$5:$F$1995)</f>
        <v>0</v>
      </c>
      <c r="G445" s="12">
        <f>SUMIF('Transportation Ln 10'!$A$5:$A$1995,A445,'Transportation Ln 10'!$J$5:$J$1995)</f>
        <v>0</v>
      </c>
      <c r="H445" s="12">
        <f>SUMIFS('Services Ln 10'!$Y$5:$Y$3992,'Services Ln 10'!$A$5:$A$3992,A445,'Services Ln 10'!$B$5:$B$3992,"Physical Therapy")</f>
        <v>0</v>
      </c>
      <c r="I445" s="12">
        <f>SUMIFS('Services Ln 10'!$Y$5:$Y$3992,'Services Ln 10'!$A$5:$A$3992,A445,'Services Ln 10'!$B$5:$B$3992,"Occupational Therapy")</f>
        <v>0</v>
      </c>
      <c r="J445" s="12">
        <f>SUMIFS('Services Ln 10'!$Y$5:$Y$3992,'Services Ln 10'!$A$5:$A$3992,A445,'Services Ln 10'!$B$5:$B$3992,"Speech Services")</f>
        <v>0</v>
      </c>
      <c r="K445" s="103">
        <f>SUMIFS('Services Ln 10'!$Y$5:$Y$3992,'Services Ln 10'!$A$5:$A$3992,A445,'Services Ln 10'!$B$5:$B$3992,"Nurse Services")+SUMIFS('Services Ln 10'!$Y$5:$Y$3992,'Services Ln 10'!$A$5:$A$3992,A445,'Services Ln 10'!$B$5:$B$3992,"Audiology")+SUMIFS('Services Ln 10'!$Y$5:$Y$3992,'Services Ln 10'!$A$5:$A$3992,A445,'Services Ln 10'!$B$5:$B$3992,"Interpreter")+SUMIFS('Services Ln 10'!$Y$5:$Y$3992,'Services Ln 10'!$A$5:$A$3992,A445,'Services Ln 10'!$B$5:$B$3992,"Adaptive P.E.")+SUMIFS('Services Ln 10'!$Y$5:$Y$3992,'Services Ln 10'!$A$5:$A$3992,A445,'Services Ln 10'!$B$5:$B$3992,"Orientation and Mobility")+SUMIFS('Services Ln 10'!$Y$5:$Y$3992,'Services Ln 10'!$A$5:$A$3992,A445,'Services Ln 10'!$B$5:$B$3992,"Psychologist")+ SUMIF('Aides Ln 10'!$A$5:$A$1996,A445,'Aides Ln 10'!$V$5:$V$1996)</f>
        <v>0</v>
      </c>
      <c r="L445" s="12">
        <f>SUMIF('Contract Ed line 9'!$A$5:$A$1994,A445,'Contract Ed line 9'!$J$5:$J$1994)</f>
        <v>0</v>
      </c>
      <c r="M445" s="7">
        <f t="shared" si="6"/>
        <v>0</v>
      </c>
    </row>
    <row r="446" spans="2:13" x14ac:dyDescent="0.25">
      <c r="B446" s="7">
        <f>SUMIF('1 Spec Ed Teacher'!$A$5:$A$2003,A446,'1 Spec Ed Teacher'!$T$5:$T$2003)</f>
        <v>0</v>
      </c>
      <c r="C446" s="9"/>
      <c r="D446" s="7">
        <f>SUMIF(' Operations Ln 6'!$A$2:$A$1999,SSIDs!A446,' Operations Ln 6'!$B$2:$B$1999)</f>
        <v>0</v>
      </c>
      <c r="E446" s="7">
        <f>SUMIF('3 Instructional Supplies '!$A$5:$A$1996,SSIDs!A446,'3 Instructional Supplies '!$F$5:$F$1996)</f>
        <v>0</v>
      </c>
      <c r="F446" s="7">
        <f>SUMIF('4 Instructional Equipment'!$A$5:$A$1995,A446,'4 Instructional Equipment'!$F$5:$F$1995)</f>
        <v>0</v>
      </c>
      <c r="G446" s="12">
        <f>SUMIF('Transportation Ln 10'!$A$5:$A$1995,A446,'Transportation Ln 10'!$J$5:$J$1995)</f>
        <v>0</v>
      </c>
      <c r="H446" s="12">
        <f>SUMIFS('Services Ln 10'!$Y$5:$Y$3992,'Services Ln 10'!$A$5:$A$3992,A446,'Services Ln 10'!$B$5:$B$3992,"Physical Therapy")</f>
        <v>0</v>
      </c>
      <c r="I446" s="12">
        <f>SUMIFS('Services Ln 10'!$Y$5:$Y$3992,'Services Ln 10'!$A$5:$A$3992,A446,'Services Ln 10'!$B$5:$B$3992,"Occupational Therapy")</f>
        <v>0</v>
      </c>
      <c r="J446" s="12">
        <f>SUMIFS('Services Ln 10'!$Y$5:$Y$3992,'Services Ln 10'!$A$5:$A$3992,A446,'Services Ln 10'!$B$5:$B$3992,"Speech Services")</f>
        <v>0</v>
      </c>
      <c r="K446" s="103">
        <f>SUMIFS('Services Ln 10'!$Y$5:$Y$3992,'Services Ln 10'!$A$5:$A$3992,A446,'Services Ln 10'!$B$5:$B$3992,"Nurse Services")+SUMIFS('Services Ln 10'!$Y$5:$Y$3992,'Services Ln 10'!$A$5:$A$3992,A446,'Services Ln 10'!$B$5:$B$3992,"Audiology")+SUMIFS('Services Ln 10'!$Y$5:$Y$3992,'Services Ln 10'!$A$5:$A$3992,A446,'Services Ln 10'!$B$5:$B$3992,"Interpreter")+SUMIFS('Services Ln 10'!$Y$5:$Y$3992,'Services Ln 10'!$A$5:$A$3992,A446,'Services Ln 10'!$B$5:$B$3992,"Adaptive P.E.")+SUMIFS('Services Ln 10'!$Y$5:$Y$3992,'Services Ln 10'!$A$5:$A$3992,A446,'Services Ln 10'!$B$5:$B$3992,"Orientation and Mobility")+SUMIFS('Services Ln 10'!$Y$5:$Y$3992,'Services Ln 10'!$A$5:$A$3992,A446,'Services Ln 10'!$B$5:$B$3992,"Psychologist")+ SUMIF('Aides Ln 10'!$A$5:$A$1996,A446,'Aides Ln 10'!$V$5:$V$1996)</f>
        <v>0</v>
      </c>
      <c r="L446" s="12">
        <f>SUMIF('Contract Ed line 9'!$A$5:$A$1994,A446,'Contract Ed line 9'!$J$5:$J$1994)</f>
        <v>0</v>
      </c>
      <c r="M446" s="7">
        <f t="shared" si="6"/>
        <v>0</v>
      </c>
    </row>
    <row r="447" spans="2:13" x14ac:dyDescent="0.25">
      <c r="B447" s="7">
        <f>SUMIF('1 Spec Ed Teacher'!$A$5:$A$2003,A447,'1 Spec Ed Teacher'!$T$5:$T$2003)</f>
        <v>0</v>
      </c>
      <c r="C447" s="9"/>
      <c r="D447" s="7">
        <f>SUMIF(' Operations Ln 6'!$A$2:$A$1999,SSIDs!A447,' Operations Ln 6'!$B$2:$B$1999)</f>
        <v>0</v>
      </c>
      <c r="E447" s="7">
        <f>SUMIF('3 Instructional Supplies '!$A$5:$A$1996,SSIDs!A447,'3 Instructional Supplies '!$F$5:$F$1996)</f>
        <v>0</v>
      </c>
      <c r="F447" s="7">
        <f>SUMIF('4 Instructional Equipment'!$A$5:$A$1995,A447,'4 Instructional Equipment'!$F$5:$F$1995)</f>
        <v>0</v>
      </c>
      <c r="G447" s="12">
        <f>SUMIF('Transportation Ln 10'!$A$5:$A$1995,A447,'Transportation Ln 10'!$J$5:$J$1995)</f>
        <v>0</v>
      </c>
      <c r="H447" s="12">
        <f>SUMIFS('Services Ln 10'!$Y$5:$Y$3992,'Services Ln 10'!$A$5:$A$3992,A447,'Services Ln 10'!$B$5:$B$3992,"Physical Therapy")</f>
        <v>0</v>
      </c>
      <c r="I447" s="12">
        <f>SUMIFS('Services Ln 10'!$Y$5:$Y$3992,'Services Ln 10'!$A$5:$A$3992,A447,'Services Ln 10'!$B$5:$B$3992,"Occupational Therapy")</f>
        <v>0</v>
      </c>
      <c r="J447" s="12">
        <f>SUMIFS('Services Ln 10'!$Y$5:$Y$3992,'Services Ln 10'!$A$5:$A$3992,A447,'Services Ln 10'!$B$5:$B$3992,"Speech Services")</f>
        <v>0</v>
      </c>
      <c r="K447" s="103">
        <f>SUMIFS('Services Ln 10'!$Y$5:$Y$3992,'Services Ln 10'!$A$5:$A$3992,A447,'Services Ln 10'!$B$5:$B$3992,"Nurse Services")+SUMIFS('Services Ln 10'!$Y$5:$Y$3992,'Services Ln 10'!$A$5:$A$3992,A447,'Services Ln 10'!$B$5:$B$3992,"Audiology")+SUMIFS('Services Ln 10'!$Y$5:$Y$3992,'Services Ln 10'!$A$5:$A$3992,A447,'Services Ln 10'!$B$5:$B$3992,"Interpreter")+SUMIFS('Services Ln 10'!$Y$5:$Y$3992,'Services Ln 10'!$A$5:$A$3992,A447,'Services Ln 10'!$B$5:$B$3992,"Adaptive P.E.")+SUMIFS('Services Ln 10'!$Y$5:$Y$3992,'Services Ln 10'!$A$5:$A$3992,A447,'Services Ln 10'!$B$5:$B$3992,"Orientation and Mobility")+SUMIFS('Services Ln 10'!$Y$5:$Y$3992,'Services Ln 10'!$A$5:$A$3992,A447,'Services Ln 10'!$B$5:$B$3992,"Psychologist")+ SUMIF('Aides Ln 10'!$A$5:$A$1996,A447,'Aides Ln 10'!$V$5:$V$1996)</f>
        <v>0</v>
      </c>
      <c r="L447" s="12">
        <f>SUMIF('Contract Ed line 9'!$A$5:$A$1994,A447,'Contract Ed line 9'!$J$5:$J$1994)</f>
        <v>0</v>
      </c>
      <c r="M447" s="7">
        <f t="shared" si="6"/>
        <v>0</v>
      </c>
    </row>
    <row r="448" spans="2:13" x14ac:dyDescent="0.25">
      <c r="B448" s="7">
        <f>SUMIF('1 Spec Ed Teacher'!$A$5:$A$2003,A448,'1 Spec Ed Teacher'!$T$5:$T$2003)</f>
        <v>0</v>
      </c>
      <c r="C448" s="9"/>
      <c r="D448" s="7">
        <f>SUMIF(' Operations Ln 6'!$A$2:$A$1999,SSIDs!A448,' Operations Ln 6'!$B$2:$B$1999)</f>
        <v>0</v>
      </c>
      <c r="E448" s="7">
        <f>SUMIF('3 Instructional Supplies '!$A$5:$A$1996,SSIDs!A448,'3 Instructional Supplies '!$F$5:$F$1996)</f>
        <v>0</v>
      </c>
      <c r="F448" s="7">
        <f>SUMIF('4 Instructional Equipment'!$A$5:$A$1995,A448,'4 Instructional Equipment'!$F$5:$F$1995)</f>
        <v>0</v>
      </c>
      <c r="G448" s="12">
        <f>SUMIF('Transportation Ln 10'!$A$5:$A$1995,A448,'Transportation Ln 10'!$J$5:$J$1995)</f>
        <v>0</v>
      </c>
      <c r="H448" s="12">
        <f>SUMIFS('Services Ln 10'!$Y$5:$Y$3992,'Services Ln 10'!$A$5:$A$3992,A448,'Services Ln 10'!$B$5:$B$3992,"Physical Therapy")</f>
        <v>0</v>
      </c>
      <c r="I448" s="12">
        <f>SUMIFS('Services Ln 10'!$Y$5:$Y$3992,'Services Ln 10'!$A$5:$A$3992,A448,'Services Ln 10'!$B$5:$B$3992,"Occupational Therapy")</f>
        <v>0</v>
      </c>
      <c r="J448" s="12">
        <f>SUMIFS('Services Ln 10'!$Y$5:$Y$3992,'Services Ln 10'!$A$5:$A$3992,A448,'Services Ln 10'!$B$5:$B$3992,"Speech Services")</f>
        <v>0</v>
      </c>
      <c r="K448" s="103">
        <f>SUMIFS('Services Ln 10'!$Y$5:$Y$3992,'Services Ln 10'!$A$5:$A$3992,A448,'Services Ln 10'!$B$5:$B$3992,"Nurse Services")+SUMIFS('Services Ln 10'!$Y$5:$Y$3992,'Services Ln 10'!$A$5:$A$3992,A448,'Services Ln 10'!$B$5:$B$3992,"Audiology")+SUMIFS('Services Ln 10'!$Y$5:$Y$3992,'Services Ln 10'!$A$5:$A$3992,A448,'Services Ln 10'!$B$5:$B$3992,"Interpreter")+SUMIFS('Services Ln 10'!$Y$5:$Y$3992,'Services Ln 10'!$A$5:$A$3992,A448,'Services Ln 10'!$B$5:$B$3992,"Adaptive P.E.")+SUMIFS('Services Ln 10'!$Y$5:$Y$3992,'Services Ln 10'!$A$5:$A$3992,A448,'Services Ln 10'!$B$5:$B$3992,"Orientation and Mobility")+SUMIFS('Services Ln 10'!$Y$5:$Y$3992,'Services Ln 10'!$A$5:$A$3992,A448,'Services Ln 10'!$B$5:$B$3992,"Psychologist")+ SUMIF('Aides Ln 10'!$A$5:$A$1996,A448,'Aides Ln 10'!$V$5:$V$1996)</f>
        <v>0</v>
      </c>
      <c r="L448" s="12">
        <f>SUMIF('Contract Ed line 9'!$A$5:$A$1994,A448,'Contract Ed line 9'!$J$5:$J$1994)</f>
        <v>0</v>
      </c>
      <c r="M448" s="7">
        <f t="shared" si="6"/>
        <v>0</v>
      </c>
    </row>
    <row r="449" spans="2:13" x14ac:dyDescent="0.25">
      <c r="B449" s="7">
        <f>SUMIF('1 Spec Ed Teacher'!$A$5:$A$2003,A449,'1 Spec Ed Teacher'!$T$5:$T$2003)</f>
        <v>0</v>
      </c>
      <c r="C449" s="9"/>
      <c r="D449" s="7">
        <f>SUMIF(' Operations Ln 6'!$A$2:$A$1999,SSIDs!A449,' Operations Ln 6'!$B$2:$B$1999)</f>
        <v>0</v>
      </c>
      <c r="E449" s="7">
        <f>SUMIF('3 Instructional Supplies '!$A$5:$A$1996,SSIDs!A449,'3 Instructional Supplies '!$F$5:$F$1996)</f>
        <v>0</v>
      </c>
      <c r="F449" s="7">
        <f>SUMIF('4 Instructional Equipment'!$A$5:$A$1995,A449,'4 Instructional Equipment'!$F$5:$F$1995)</f>
        <v>0</v>
      </c>
      <c r="G449" s="12">
        <f>SUMIF('Transportation Ln 10'!$A$5:$A$1995,A449,'Transportation Ln 10'!$J$5:$J$1995)</f>
        <v>0</v>
      </c>
      <c r="H449" s="12">
        <f>SUMIFS('Services Ln 10'!$Y$5:$Y$3992,'Services Ln 10'!$A$5:$A$3992,A449,'Services Ln 10'!$B$5:$B$3992,"Physical Therapy")</f>
        <v>0</v>
      </c>
      <c r="I449" s="12">
        <f>SUMIFS('Services Ln 10'!$Y$5:$Y$3992,'Services Ln 10'!$A$5:$A$3992,A449,'Services Ln 10'!$B$5:$B$3992,"Occupational Therapy")</f>
        <v>0</v>
      </c>
      <c r="J449" s="12">
        <f>SUMIFS('Services Ln 10'!$Y$5:$Y$3992,'Services Ln 10'!$A$5:$A$3992,A449,'Services Ln 10'!$B$5:$B$3992,"Speech Services")</f>
        <v>0</v>
      </c>
      <c r="K449" s="103">
        <f>SUMIFS('Services Ln 10'!$Y$5:$Y$3992,'Services Ln 10'!$A$5:$A$3992,A449,'Services Ln 10'!$B$5:$B$3992,"Nurse Services")+SUMIFS('Services Ln 10'!$Y$5:$Y$3992,'Services Ln 10'!$A$5:$A$3992,A449,'Services Ln 10'!$B$5:$B$3992,"Audiology")+SUMIFS('Services Ln 10'!$Y$5:$Y$3992,'Services Ln 10'!$A$5:$A$3992,A449,'Services Ln 10'!$B$5:$B$3992,"Interpreter")+SUMIFS('Services Ln 10'!$Y$5:$Y$3992,'Services Ln 10'!$A$5:$A$3992,A449,'Services Ln 10'!$B$5:$B$3992,"Adaptive P.E.")+SUMIFS('Services Ln 10'!$Y$5:$Y$3992,'Services Ln 10'!$A$5:$A$3992,A449,'Services Ln 10'!$B$5:$B$3992,"Orientation and Mobility")+SUMIFS('Services Ln 10'!$Y$5:$Y$3992,'Services Ln 10'!$A$5:$A$3992,A449,'Services Ln 10'!$B$5:$B$3992,"Psychologist")+ SUMIF('Aides Ln 10'!$A$5:$A$1996,A449,'Aides Ln 10'!$V$5:$V$1996)</f>
        <v>0</v>
      </c>
      <c r="L449" s="12">
        <f>SUMIF('Contract Ed line 9'!$A$5:$A$1994,A449,'Contract Ed line 9'!$J$5:$J$1994)</f>
        <v>0</v>
      </c>
      <c r="M449" s="7">
        <f t="shared" si="6"/>
        <v>0</v>
      </c>
    </row>
    <row r="450" spans="2:13" x14ac:dyDescent="0.25">
      <c r="B450" s="7">
        <f>SUMIF('1 Spec Ed Teacher'!$A$5:$A$2003,A450,'1 Spec Ed Teacher'!$T$5:$T$2003)</f>
        <v>0</v>
      </c>
      <c r="C450" s="9"/>
      <c r="D450" s="7">
        <f>SUMIF(' Operations Ln 6'!$A$2:$A$1999,SSIDs!A450,' Operations Ln 6'!$B$2:$B$1999)</f>
        <v>0</v>
      </c>
      <c r="E450" s="7">
        <f>SUMIF('3 Instructional Supplies '!$A$5:$A$1996,SSIDs!A450,'3 Instructional Supplies '!$F$5:$F$1996)</f>
        <v>0</v>
      </c>
      <c r="F450" s="7">
        <f>SUMIF('4 Instructional Equipment'!$A$5:$A$1995,A450,'4 Instructional Equipment'!$F$5:$F$1995)</f>
        <v>0</v>
      </c>
      <c r="G450" s="12">
        <f>SUMIF('Transportation Ln 10'!$A$5:$A$1995,A450,'Transportation Ln 10'!$J$5:$J$1995)</f>
        <v>0</v>
      </c>
      <c r="H450" s="12">
        <f>SUMIFS('Services Ln 10'!$Y$5:$Y$3992,'Services Ln 10'!$A$5:$A$3992,A450,'Services Ln 10'!$B$5:$B$3992,"Physical Therapy")</f>
        <v>0</v>
      </c>
      <c r="I450" s="12">
        <f>SUMIFS('Services Ln 10'!$Y$5:$Y$3992,'Services Ln 10'!$A$5:$A$3992,A450,'Services Ln 10'!$B$5:$B$3992,"Occupational Therapy")</f>
        <v>0</v>
      </c>
      <c r="J450" s="12">
        <f>SUMIFS('Services Ln 10'!$Y$5:$Y$3992,'Services Ln 10'!$A$5:$A$3992,A450,'Services Ln 10'!$B$5:$B$3992,"Speech Services")</f>
        <v>0</v>
      </c>
      <c r="K450" s="103">
        <f>SUMIFS('Services Ln 10'!$Y$5:$Y$3992,'Services Ln 10'!$A$5:$A$3992,A450,'Services Ln 10'!$B$5:$B$3992,"Nurse Services")+SUMIFS('Services Ln 10'!$Y$5:$Y$3992,'Services Ln 10'!$A$5:$A$3992,A450,'Services Ln 10'!$B$5:$B$3992,"Audiology")+SUMIFS('Services Ln 10'!$Y$5:$Y$3992,'Services Ln 10'!$A$5:$A$3992,A450,'Services Ln 10'!$B$5:$B$3992,"Interpreter")+SUMIFS('Services Ln 10'!$Y$5:$Y$3992,'Services Ln 10'!$A$5:$A$3992,A450,'Services Ln 10'!$B$5:$B$3992,"Adaptive P.E.")+SUMIFS('Services Ln 10'!$Y$5:$Y$3992,'Services Ln 10'!$A$5:$A$3992,A450,'Services Ln 10'!$B$5:$B$3992,"Orientation and Mobility")+SUMIFS('Services Ln 10'!$Y$5:$Y$3992,'Services Ln 10'!$A$5:$A$3992,A450,'Services Ln 10'!$B$5:$B$3992,"Psychologist")+ SUMIF('Aides Ln 10'!$A$5:$A$1996,A450,'Aides Ln 10'!$V$5:$V$1996)</f>
        <v>0</v>
      </c>
      <c r="L450" s="12">
        <f>SUMIF('Contract Ed line 9'!$A$5:$A$1994,A450,'Contract Ed line 9'!$J$5:$J$1994)</f>
        <v>0</v>
      </c>
      <c r="M450" s="7">
        <f t="shared" si="6"/>
        <v>0</v>
      </c>
    </row>
    <row r="451" spans="2:13" x14ac:dyDescent="0.25">
      <c r="B451" s="7">
        <f>SUMIF('1 Spec Ed Teacher'!$A$5:$A$2003,A451,'1 Spec Ed Teacher'!$T$5:$T$2003)</f>
        <v>0</v>
      </c>
      <c r="C451" s="9"/>
      <c r="D451" s="7">
        <f>SUMIF(' Operations Ln 6'!$A$2:$A$1999,SSIDs!A451,' Operations Ln 6'!$B$2:$B$1999)</f>
        <v>0</v>
      </c>
      <c r="E451" s="7">
        <f>SUMIF('3 Instructional Supplies '!$A$5:$A$1996,SSIDs!A451,'3 Instructional Supplies '!$F$5:$F$1996)</f>
        <v>0</v>
      </c>
      <c r="F451" s="7">
        <f>SUMIF('4 Instructional Equipment'!$A$5:$A$1995,A451,'4 Instructional Equipment'!$F$5:$F$1995)</f>
        <v>0</v>
      </c>
      <c r="G451" s="12">
        <f>SUMIF('Transportation Ln 10'!$A$5:$A$1995,A451,'Transportation Ln 10'!$J$5:$J$1995)</f>
        <v>0</v>
      </c>
      <c r="H451" s="12">
        <f>SUMIFS('Services Ln 10'!$Y$5:$Y$3992,'Services Ln 10'!$A$5:$A$3992,A451,'Services Ln 10'!$B$5:$B$3992,"Physical Therapy")</f>
        <v>0</v>
      </c>
      <c r="I451" s="12">
        <f>SUMIFS('Services Ln 10'!$Y$5:$Y$3992,'Services Ln 10'!$A$5:$A$3992,A451,'Services Ln 10'!$B$5:$B$3992,"Occupational Therapy")</f>
        <v>0</v>
      </c>
      <c r="J451" s="12">
        <f>SUMIFS('Services Ln 10'!$Y$5:$Y$3992,'Services Ln 10'!$A$5:$A$3992,A451,'Services Ln 10'!$B$5:$B$3992,"Speech Services")</f>
        <v>0</v>
      </c>
      <c r="K451" s="103">
        <f>SUMIFS('Services Ln 10'!$Y$5:$Y$3992,'Services Ln 10'!$A$5:$A$3992,A451,'Services Ln 10'!$B$5:$B$3992,"Nurse Services")+SUMIFS('Services Ln 10'!$Y$5:$Y$3992,'Services Ln 10'!$A$5:$A$3992,A451,'Services Ln 10'!$B$5:$B$3992,"Audiology")+SUMIFS('Services Ln 10'!$Y$5:$Y$3992,'Services Ln 10'!$A$5:$A$3992,A451,'Services Ln 10'!$B$5:$B$3992,"Interpreter")+SUMIFS('Services Ln 10'!$Y$5:$Y$3992,'Services Ln 10'!$A$5:$A$3992,A451,'Services Ln 10'!$B$5:$B$3992,"Adaptive P.E.")+SUMIFS('Services Ln 10'!$Y$5:$Y$3992,'Services Ln 10'!$A$5:$A$3992,A451,'Services Ln 10'!$B$5:$B$3992,"Orientation and Mobility")+SUMIFS('Services Ln 10'!$Y$5:$Y$3992,'Services Ln 10'!$A$5:$A$3992,A451,'Services Ln 10'!$B$5:$B$3992,"Psychologist")+ SUMIF('Aides Ln 10'!$A$5:$A$1996,A451,'Aides Ln 10'!$V$5:$V$1996)</f>
        <v>0</v>
      </c>
      <c r="L451" s="12">
        <f>SUMIF('Contract Ed line 9'!$A$5:$A$1994,A451,'Contract Ed line 9'!$J$5:$J$1994)</f>
        <v>0</v>
      </c>
      <c r="M451" s="7">
        <f t="shared" si="6"/>
        <v>0</v>
      </c>
    </row>
    <row r="452" spans="2:13" x14ac:dyDescent="0.25">
      <c r="B452" s="7">
        <f>SUMIF('1 Spec Ed Teacher'!$A$5:$A$2003,A452,'1 Spec Ed Teacher'!$T$5:$T$2003)</f>
        <v>0</v>
      </c>
      <c r="C452" s="9"/>
      <c r="D452" s="7">
        <f>SUMIF(' Operations Ln 6'!$A$2:$A$1999,SSIDs!A452,' Operations Ln 6'!$B$2:$B$1999)</f>
        <v>0</v>
      </c>
      <c r="E452" s="7">
        <f>SUMIF('3 Instructional Supplies '!$A$5:$A$1996,SSIDs!A452,'3 Instructional Supplies '!$F$5:$F$1996)</f>
        <v>0</v>
      </c>
      <c r="F452" s="7">
        <f>SUMIF('4 Instructional Equipment'!$A$5:$A$1995,A452,'4 Instructional Equipment'!$F$5:$F$1995)</f>
        <v>0</v>
      </c>
      <c r="G452" s="12">
        <f>SUMIF('Transportation Ln 10'!$A$5:$A$1995,A452,'Transportation Ln 10'!$J$5:$J$1995)</f>
        <v>0</v>
      </c>
      <c r="H452" s="12">
        <f>SUMIFS('Services Ln 10'!$Y$5:$Y$3992,'Services Ln 10'!$A$5:$A$3992,A452,'Services Ln 10'!$B$5:$B$3992,"Physical Therapy")</f>
        <v>0</v>
      </c>
      <c r="I452" s="12">
        <f>SUMIFS('Services Ln 10'!$Y$5:$Y$3992,'Services Ln 10'!$A$5:$A$3992,A452,'Services Ln 10'!$B$5:$B$3992,"Occupational Therapy")</f>
        <v>0</v>
      </c>
      <c r="J452" s="12">
        <f>SUMIFS('Services Ln 10'!$Y$5:$Y$3992,'Services Ln 10'!$A$5:$A$3992,A452,'Services Ln 10'!$B$5:$B$3992,"Speech Services")</f>
        <v>0</v>
      </c>
      <c r="K452" s="103">
        <f>SUMIFS('Services Ln 10'!$Y$5:$Y$3992,'Services Ln 10'!$A$5:$A$3992,A452,'Services Ln 10'!$B$5:$B$3992,"Nurse Services")+SUMIFS('Services Ln 10'!$Y$5:$Y$3992,'Services Ln 10'!$A$5:$A$3992,A452,'Services Ln 10'!$B$5:$B$3992,"Audiology")+SUMIFS('Services Ln 10'!$Y$5:$Y$3992,'Services Ln 10'!$A$5:$A$3992,A452,'Services Ln 10'!$B$5:$B$3992,"Interpreter")+SUMIFS('Services Ln 10'!$Y$5:$Y$3992,'Services Ln 10'!$A$5:$A$3992,A452,'Services Ln 10'!$B$5:$B$3992,"Adaptive P.E.")+SUMIFS('Services Ln 10'!$Y$5:$Y$3992,'Services Ln 10'!$A$5:$A$3992,A452,'Services Ln 10'!$B$5:$B$3992,"Orientation and Mobility")+SUMIFS('Services Ln 10'!$Y$5:$Y$3992,'Services Ln 10'!$A$5:$A$3992,A452,'Services Ln 10'!$B$5:$B$3992,"Psychologist")+ SUMIF('Aides Ln 10'!$A$5:$A$1996,A452,'Aides Ln 10'!$V$5:$V$1996)</f>
        <v>0</v>
      </c>
      <c r="L452" s="12">
        <f>SUMIF('Contract Ed line 9'!$A$5:$A$1994,A452,'Contract Ed line 9'!$J$5:$J$1994)</f>
        <v>0</v>
      </c>
      <c r="M452" s="7">
        <f t="shared" ref="M452:M515" si="7">SUM(B452:L452)</f>
        <v>0</v>
      </c>
    </row>
    <row r="453" spans="2:13" x14ac:dyDescent="0.25">
      <c r="B453" s="7">
        <f>SUMIF('1 Spec Ed Teacher'!$A$5:$A$2003,A453,'1 Spec Ed Teacher'!$T$5:$T$2003)</f>
        <v>0</v>
      </c>
      <c r="C453" s="9"/>
      <c r="D453" s="7">
        <f>SUMIF(' Operations Ln 6'!$A$2:$A$1999,SSIDs!A453,' Operations Ln 6'!$B$2:$B$1999)</f>
        <v>0</v>
      </c>
      <c r="E453" s="7">
        <f>SUMIF('3 Instructional Supplies '!$A$5:$A$1996,SSIDs!A453,'3 Instructional Supplies '!$F$5:$F$1996)</f>
        <v>0</v>
      </c>
      <c r="F453" s="7">
        <f>SUMIF('4 Instructional Equipment'!$A$5:$A$1995,A453,'4 Instructional Equipment'!$F$5:$F$1995)</f>
        <v>0</v>
      </c>
      <c r="G453" s="12">
        <f>SUMIF('Transportation Ln 10'!$A$5:$A$1995,A453,'Transportation Ln 10'!$J$5:$J$1995)</f>
        <v>0</v>
      </c>
      <c r="H453" s="12">
        <f>SUMIFS('Services Ln 10'!$Y$5:$Y$3992,'Services Ln 10'!$A$5:$A$3992,A453,'Services Ln 10'!$B$5:$B$3992,"Physical Therapy")</f>
        <v>0</v>
      </c>
      <c r="I453" s="12">
        <f>SUMIFS('Services Ln 10'!$Y$5:$Y$3992,'Services Ln 10'!$A$5:$A$3992,A453,'Services Ln 10'!$B$5:$B$3992,"Occupational Therapy")</f>
        <v>0</v>
      </c>
      <c r="J453" s="12">
        <f>SUMIFS('Services Ln 10'!$Y$5:$Y$3992,'Services Ln 10'!$A$5:$A$3992,A453,'Services Ln 10'!$B$5:$B$3992,"Speech Services")</f>
        <v>0</v>
      </c>
      <c r="K453" s="103">
        <f>SUMIFS('Services Ln 10'!$Y$5:$Y$3992,'Services Ln 10'!$A$5:$A$3992,A453,'Services Ln 10'!$B$5:$B$3992,"Nurse Services")+SUMIFS('Services Ln 10'!$Y$5:$Y$3992,'Services Ln 10'!$A$5:$A$3992,A453,'Services Ln 10'!$B$5:$B$3992,"Audiology")+SUMIFS('Services Ln 10'!$Y$5:$Y$3992,'Services Ln 10'!$A$5:$A$3992,A453,'Services Ln 10'!$B$5:$B$3992,"Interpreter")+SUMIFS('Services Ln 10'!$Y$5:$Y$3992,'Services Ln 10'!$A$5:$A$3992,A453,'Services Ln 10'!$B$5:$B$3992,"Adaptive P.E.")+SUMIFS('Services Ln 10'!$Y$5:$Y$3992,'Services Ln 10'!$A$5:$A$3992,A453,'Services Ln 10'!$B$5:$B$3992,"Orientation and Mobility")+SUMIFS('Services Ln 10'!$Y$5:$Y$3992,'Services Ln 10'!$A$5:$A$3992,A453,'Services Ln 10'!$B$5:$B$3992,"Psychologist")+ SUMIF('Aides Ln 10'!$A$5:$A$1996,A453,'Aides Ln 10'!$V$5:$V$1996)</f>
        <v>0</v>
      </c>
      <c r="L453" s="12">
        <f>SUMIF('Contract Ed line 9'!$A$5:$A$1994,A453,'Contract Ed line 9'!$J$5:$J$1994)</f>
        <v>0</v>
      </c>
      <c r="M453" s="7">
        <f t="shared" si="7"/>
        <v>0</v>
      </c>
    </row>
    <row r="454" spans="2:13" x14ac:dyDescent="0.25">
      <c r="B454" s="7">
        <f>SUMIF('1 Spec Ed Teacher'!$A$5:$A$2003,A454,'1 Spec Ed Teacher'!$T$5:$T$2003)</f>
        <v>0</v>
      </c>
      <c r="C454" s="9"/>
      <c r="D454" s="7">
        <f>SUMIF(' Operations Ln 6'!$A$2:$A$1999,SSIDs!A454,' Operations Ln 6'!$B$2:$B$1999)</f>
        <v>0</v>
      </c>
      <c r="E454" s="7">
        <f>SUMIF('3 Instructional Supplies '!$A$5:$A$1996,SSIDs!A454,'3 Instructional Supplies '!$F$5:$F$1996)</f>
        <v>0</v>
      </c>
      <c r="F454" s="7">
        <f>SUMIF('4 Instructional Equipment'!$A$5:$A$1995,A454,'4 Instructional Equipment'!$F$5:$F$1995)</f>
        <v>0</v>
      </c>
      <c r="G454" s="12">
        <f>SUMIF('Transportation Ln 10'!$A$5:$A$1995,A454,'Transportation Ln 10'!$J$5:$J$1995)</f>
        <v>0</v>
      </c>
      <c r="H454" s="12">
        <f>SUMIFS('Services Ln 10'!$Y$5:$Y$3992,'Services Ln 10'!$A$5:$A$3992,A454,'Services Ln 10'!$B$5:$B$3992,"Physical Therapy")</f>
        <v>0</v>
      </c>
      <c r="I454" s="12">
        <f>SUMIFS('Services Ln 10'!$Y$5:$Y$3992,'Services Ln 10'!$A$5:$A$3992,A454,'Services Ln 10'!$B$5:$B$3992,"Occupational Therapy")</f>
        <v>0</v>
      </c>
      <c r="J454" s="12">
        <f>SUMIFS('Services Ln 10'!$Y$5:$Y$3992,'Services Ln 10'!$A$5:$A$3992,A454,'Services Ln 10'!$B$5:$B$3992,"Speech Services")</f>
        <v>0</v>
      </c>
      <c r="K454" s="103">
        <f>SUMIFS('Services Ln 10'!$Y$5:$Y$3992,'Services Ln 10'!$A$5:$A$3992,A454,'Services Ln 10'!$B$5:$B$3992,"Nurse Services")+SUMIFS('Services Ln 10'!$Y$5:$Y$3992,'Services Ln 10'!$A$5:$A$3992,A454,'Services Ln 10'!$B$5:$B$3992,"Audiology")+SUMIFS('Services Ln 10'!$Y$5:$Y$3992,'Services Ln 10'!$A$5:$A$3992,A454,'Services Ln 10'!$B$5:$B$3992,"Interpreter")+SUMIFS('Services Ln 10'!$Y$5:$Y$3992,'Services Ln 10'!$A$5:$A$3992,A454,'Services Ln 10'!$B$5:$B$3992,"Adaptive P.E.")+SUMIFS('Services Ln 10'!$Y$5:$Y$3992,'Services Ln 10'!$A$5:$A$3992,A454,'Services Ln 10'!$B$5:$B$3992,"Orientation and Mobility")+SUMIFS('Services Ln 10'!$Y$5:$Y$3992,'Services Ln 10'!$A$5:$A$3992,A454,'Services Ln 10'!$B$5:$B$3992,"Psychologist")+ SUMIF('Aides Ln 10'!$A$5:$A$1996,A454,'Aides Ln 10'!$V$5:$V$1996)</f>
        <v>0</v>
      </c>
      <c r="L454" s="12">
        <f>SUMIF('Contract Ed line 9'!$A$5:$A$1994,A454,'Contract Ed line 9'!$J$5:$J$1994)</f>
        <v>0</v>
      </c>
      <c r="M454" s="7">
        <f t="shared" si="7"/>
        <v>0</v>
      </c>
    </row>
    <row r="455" spans="2:13" x14ac:dyDescent="0.25">
      <c r="B455" s="7">
        <f>SUMIF('1 Spec Ed Teacher'!$A$5:$A$2003,A455,'1 Spec Ed Teacher'!$T$5:$T$2003)</f>
        <v>0</v>
      </c>
      <c r="C455" s="9"/>
      <c r="D455" s="7">
        <f>SUMIF(' Operations Ln 6'!$A$2:$A$1999,SSIDs!A455,' Operations Ln 6'!$B$2:$B$1999)</f>
        <v>0</v>
      </c>
      <c r="E455" s="7">
        <f>SUMIF('3 Instructional Supplies '!$A$5:$A$1996,SSIDs!A455,'3 Instructional Supplies '!$F$5:$F$1996)</f>
        <v>0</v>
      </c>
      <c r="F455" s="7">
        <f>SUMIF('4 Instructional Equipment'!$A$5:$A$1995,A455,'4 Instructional Equipment'!$F$5:$F$1995)</f>
        <v>0</v>
      </c>
      <c r="G455" s="12">
        <f>SUMIF('Transportation Ln 10'!$A$5:$A$1995,A455,'Transportation Ln 10'!$J$5:$J$1995)</f>
        <v>0</v>
      </c>
      <c r="H455" s="12">
        <f>SUMIFS('Services Ln 10'!$Y$5:$Y$3992,'Services Ln 10'!$A$5:$A$3992,A455,'Services Ln 10'!$B$5:$B$3992,"Physical Therapy")</f>
        <v>0</v>
      </c>
      <c r="I455" s="12">
        <f>SUMIFS('Services Ln 10'!$Y$5:$Y$3992,'Services Ln 10'!$A$5:$A$3992,A455,'Services Ln 10'!$B$5:$B$3992,"Occupational Therapy")</f>
        <v>0</v>
      </c>
      <c r="J455" s="12">
        <f>SUMIFS('Services Ln 10'!$Y$5:$Y$3992,'Services Ln 10'!$A$5:$A$3992,A455,'Services Ln 10'!$B$5:$B$3992,"Speech Services")</f>
        <v>0</v>
      </c>
      <c r="K455" s="103">
        <f>SUMIFS('Services Ln 10'!$Y$5:$Y$3992,'Services Ln 10'!$A$5:$A$3992,A455,'Services Ln 10'!$B$5:$B$3992,"Nurse Services")+SUMIFS('Services Ln 10'!$Y$5:$Y$3992,'Services Ln 10'!$A$5:$A$3992,A455,'Services Ln 10'!$B$5:$B$3992,"Audiology")+SUMIFS('Services Ln 10'!$Y$5:$Y$3992,'Services Ln 10'!$A$5:$A$3992,A455,'Services Ln 10'!$B$5:$B$3992,"Interpreter")+SUMIFS('Services Ln 10'!$Y$5:$Y$3992,'Services Ln 10'!$A$5:$A$3992,A455,'Services Ln 10'!$B$5:$B$3992,"Adaptive P.E.")+SUMIFS('Services Ln 10'!$Y$5:$Y$3992,'Services Ln 10'!$A$5:$A$3992,A455,'Services Ln 10'!$B$5:$B$3992,"Orientation and Mobility")+SUMIFS('Services Ln 10'!$Y$5:$Y$3992,'Services Ln 10'!$A$5:$A$3992,A455,'Services Ln 10'!$B$5:$B$3992,"Psychologist")+ SUMIF('Aides Ln 10'!$A$5:$A$1996,A455,'Aides Ln 10'!$V$5:$V$1996)</f>
        <v>0</v>
      </c>
      <c r="L455" s="12">
        <f>SUMIF('Contract Ed line 9'!$A$5:$A$1994,A455,'Contract Ed line 9'!$J$5:$J$1994)</f>
        <v>0</v>
      </c>
      <c r="M455" s="7">
        <f t="shared" si="7"/>
        <v>0</v>
      </c>
    </row>
    <row r="456" spans="2:13" x14ac:dyDescent="0.25">
      <c r="B456" s="7">
        <f>SUMIF('1 Spec Ed Teacher'!$A$5:$A$2003,A456,'1 Spec Ed Teacher'!$T$5:$T$2003)</f>
        <v>0</v>
      </c>
      <c r="C456" s="9"/>
      <c r="D456" s="7">
        <f>SUMIF(' Operations Ln 6'!$A$2:$A$1999,SSIDs!A456,' Operations Ln 6'!$B$2:$B$1999)</f>
        <v>0</v>
      </c>
      <c r="E456" s="7">
        <f>SUMIF('3 Instructional Supplies '!$A$5:$A$1996,SSIDs!A456,'3 Instructional Supplies '!$F$5:$F$1996)</f>
        <v>0</v>
      </c>
      <c r="F456" s="7">
        <f>SUMIF('4 Instructional Equipment'!$A$5:$A$1995,A456,'4 Instructional Equipment'!$F$5:$F$1995)</f>
        <v>0</v>
      </c>
      <c r="G456" s="12">
        <f>SUMIF('Transportation Ln 10'!$A$5:$A$1995,A456,'Transportation Ln 10'!$J$5:$J$1995)</f>
        <v>0</v>
      </c>
      <c r="H456" s="12">
        <f>SUMIFS('Services Ln 10'!$Y$5:$Y$3992,'Services Ln 10'!$A$5:$A$3992,A456,'Services Ln 10'!$B$5:$B$3992,"Physical Therapy")</f>
        <v>0</v>
      </c>
      <c r="I456" s="12">
        <f>SUMIFS('Services Ln 10'!$Y$5:$Y$3992,'Services Ln 10'!$A$5:$A$3992,A456,'Services Ln 10'!$B$5:$B$3992,"Occupational Therapy")</f>
        <v>0</v>
      </c>
      <c r="J456" s="12">
        <f>SUMIFS('Services Ln 10'!$Y$5:$Y$3992,'Services Ln 10'!$A$5:$A$3992,A456,'Services Ln 10'!$B$5:$B$3992,"Speech Services")</f>
        <v>0</v>
      </c>
      <c r="K456" s="103">
        <f>SUMIFS('Services Ln 10'!$Y$5:$Y$3992,'Services Ln 10'!$A$5:$A$3992,A456,'Services Ln 10'!$B$5:$B$3992,"Nurse Services")+SUMIFS('Services Ln 10'!$Y$5:$Y$3992,'Services Ln 10'!$A$5:$A$3992,A456,'Services Ln 10'!$B$5:$B$3992,"Audiology")+SUMIFS('Services Ln 10'!$Y$5:$Y$3992,'Services Ln 10'!$A$5:$A$3992,A456,'Services Ln 10'!$B$5:$B$3992,"Interpreter")+SUMIFS('Services Ln 10'!$Y$5:$Y$3992,'Services Ln 10'!$A$5:$A$3992,A456,'Services Ln 10'!$B$5:$B$3992,"Adaptive P.E.")+SUMIFS('Services Ln 10'!$Y$5:$Y$3992,'Services Ln 10'!$A$5:$A$3992,A456,'Services Ln 10'!$B$5:$B$3992,"Orientation and Mobility")+SUMIFS('Services Ln 10'!$Y$5:$Y$3992,'Services Ln 10'!$A$5:$A$3992,A456,'Services Ln 10'!$B$5:$B$3992,"Psychologist")+ SUMIF('Aides Ln 10'!$A$5:$A$1996,A456,'Aides Ln 10'!$V$5:$V$1996)</f>
        <v>0</v>
      </c>
      <c r="L456" s="12">
        <f>SUMIF('Contract Ed line 9'!$A$5:$A$1994,A456,'Contract Ed line 9'!$J$5:$J$1994)</f>
        <v>0</v>
      </c>
      <c r="M456" s="7">
        <f t="shared" si="7"/>
        <v>0</v>
      </c>
    </row>
    <row r="457" spans="2:13" x14ac:dyDescent="0.25">
      <c r="B457" s="7">
        <f>SUMIF('1 Spec Ed Teacher'!$A$5:$A$2003,A457,'1 Spec Ed Teacher'!$T$5:$T$2003)</f>
        <v>0</v>
      </c>
      <c r="C457" s="9"/>
      <c r="D457" s="7">
        <f>SUMIF(' Operations Ln 6'!$A$2:$A$1999,SSIDs!A457,' Operations Ln 6'!$B$2:$B$1999)</f>
        <v>0</v>
      </c>
      <c r="E457" s="7">
        <f>SUMIF('3 Instructional Supplies '!$A$5:$A$1996,SSIDs!A457,'3 Instructional Supplies '!$F$5:$F$1996)</f>
        <v>0</v>
      </c>
      <c r="F457" s="7">
        <f>SUMIF('4 Instructional Equipment'!$A$5:$A$1995,A457,'4 Instructional Equipment'!$F$5:$F$1995)</f>
        <v>0</v>
      </c>
      <c r="G457" s="12">
        <f>SUMIF('Transportation Ln 10'!$A$5:$A$1995,A457,'Transportation Ln 10'!$J$5:$J$1995)</f>
        <v>0</v>
      </c>
      <c r="H457" s="12">
        <f>SUMIFS('Services Ln 10'!$Y$5:$Y$3992,'Services Ln 10'!$A$5:$A$3992,A457,'Services Ln 10'!$B$5:$B$3992,"Physical Therapy")</f>
        <v>0</v>
      </c>
      <c r="I457" s="12">
        <f>SUMIFS('Services Ln 10'!$Y$5:$Y$3992,'Services Ln 10'!$A$5:$A$3992,A457,'Services Ln 10'!$B$5:$B$3992,"Occupational Therapy")</f>
        <v>0</v>
      </c>
      <c r="J457" s="12">
        <f>SUMIFS('Services Ln 10'!$Y$5:$Y$3992,'Services Ln 10'!$A$5:$A$3992,A457,'Services Ln 10'!$B$5:$B$3992,"Speech Services")</f>
        <v>0</v>
      </c>
      <c r="K457" s="103">
        <f>SUMIFS('Services Ln 10'!$Y$5:$Y$3992,'Services Ln 10'!$A$5:$A$3992,A457,'Services Ln 10'!$B$5:$B$3992,"Nurse Services")+SUMIFS('Services Ln 10'!$Y$5:$Y$3992,'Services Ln 10'!$A$5:$A$3992,A457,'Services Ln 10'!$B$5:$B$3992,"Audiology")+SUMIFS('Services Ln 10'!$Y$5:$Y$3992,'Services Ln 10'!$A$5:$A$3992,A457,'Services Ln 10'!$B$5:$B$3992,"Interpreter")+SUMIFS('Services Ln 10'!$Y$5:$Y$3992,'Services Ln 10'!$A$5:$A$3992,A457,'Services Ln 10'!$B$5:$B$3992,"Adaptive P.E.")+SUMIFS('Services Ln 10'!$Y$5:$Y$3992,'Services Ln 10'!$A$5:$A$3992,A457,'Services Ln 10'!$B$5:$B$3992,"Orientation and Mobility")+SUMIFS('Services Ln 10'!$Y$5:$Y$3992,'Services Ln 10'!$A$5:$A$3992,A457,'Services Ln 10'!$B$5:$B$3992,"Psychologist")+ SUMIF('Aides Ln 10'!$A$5:$A$1996,A457,'Aides Ln 10'!$V$5:$V$1996)</f>
        <v>0</v>
      </c>
      <c r="L457" s="12">
        <f>SUMIF('Contract Ed line 9'!$A$5:$A$1994,A457,'Contract Ed line 9'!$J$5:$J$1994)</f>
        <v>0</v>
      </c>
      <c r="M457" s="7">
        <f t="shared" si="7"/>
        <v>0</v>
      </c>
    </row>
    <row r="458" spans="2:13" x14ac:dyDescent="0.25">
      <c r="B458" s="7">
        <f>SUMIF('1 Spec Ed Teacher'!$A$5:$A$2003,A458,'1 Spec Ed Teacher'!$T$5:$T$2003)</f>
        <v>0</v>
      </c>
      <c r="C458" s="9"/>
      <c r="D458" s="7">
        <f>SUMIF(' Operations Ln 6'!$A$2:$A$1999,SSIDs!A458,' Operations Ln 6'!$B$2:$B$1999)</f>
        <v>0</v>
      </c>
      <c r="E458" s="7">
        <f>SUMIF('3 Instructional Supplies '!$A$5:$A$1996,SSIDs!A458,'3 Instructional Supplies '!$F$5:$F$1996)</f>
        <v>0</v>
      </c>
      <c r="F458" s="7">
        <f>SUMIF('4 Instructional Equipment'!$A$5:$A$1995,A458,'4 Instructional Equipment'!$F$5:$F$1995)</f>
        <v>0</v>
      </c>
      <c r="G458" s="12">
        <f>SUMIF('Transportation Ln 10'!$A$5:$A$1995,A458,'Transportation Ln 10'!$J$5:$J$1995)</f>
        <v>0</v>
      </c>
      <c r="H458" s="12">
        <f>SUMIFS('Services Ln 10'!$Y$5:$Y$3992,'Services Ln 10'!$A$5:$A$3992,A458,'Services Ln 10'!$B$5:$B$3992,"Physical Therapy")</f>
        <v>0</v>
      </c>
      <c r="I458" s="12">
        <f>SUMIFS('Services Ln 10'!$Y$5:$Y$3992,'Services Ln 10'!$A$5:$A$3992,A458,'Services Ln 10'!$B$5:$B$3992,"Occupational Therapy")</f>
        <v>0</v>
      </c>
      <c r="J458" s="12">
        <f>SUMIFS('Services Ln 10'!$Y$5:$Y$3992,'Services Ln 10'!$A$5:$A$3992,A458,'Services Ln 10'!$B$5:$B$3992,"Speech Services")</f>
        <v>0</v>
      </c>
      <c r="K458" s="103">
        <f>SUMIFS('Services Ln 10'!$Y$5:$Y$3992,'Services Ln 10'!$A$5:$A$3992,A458,'Services Ln 10'!$B$5:$B$3992,"Nurse Services")+SUMIFS('Services Ln 10'!$Y$5:$Y$3992,'Services Ln 10'!$A$5:$A$3992,A458,'Services Ln 10'!$B$5:$B$3992,"Audiology")+SUMIFS('Services Ln 10'!$Y$5:$Y$3992,'Services Ln 10'!$A$5:$A$3992,A458,'Services Ln 10'!$B$5:$B$3992,"Interpreter")+SUMIFS('Services Ln 10'!$Y$5:$Y$3992,'Services Ln 10'!$A$5:$A$3992,A458,'Services Ln 10'!$B$5:$B$3992,"Adaptive P.E.")+SUMIFS('Services Ln 10'!$Y$5:$Y$3992,'Services Ln 10'!$A$5:$A$3992,A458,'Services Ln 10'!$B$5:$B$3992,"Orientation and Mobility")+SUMIFS('Services Ln 10'!$Y$5:$Y$3992,'Services Ln 10'!$A$5:$A$3992,A458,'Services Ln 10'!$B$5:$B$3992,"Psychologist")+ SUMIF('Aides Ln 10'!$A$5:$A$1996,A458,'Aides Ln 10'!$V$5:$V$1996)</f>
        <v>0</v>
      </c>
      <c r="L458" s="12">
        <f>SUMIF('Contract Ed line 9'!$A$5:$A$1994,A458,'Contract Ed line 9'!$J$5:$J$1994)</f>
        <v>0</v>
      </c>
      <c r="M458" s="7">
        <f t="shared" si="7"/>
        <v>0</v>
      </c>
    </row>
    <row r="459" spans="2:13" x14ac:dyDescent="0.25">
      <c r="B459" s="7">
        <f>SUMIF('1 Spec Ed Teacher'!$A$5:$A$2003,A459,'1 Spec Ed Teacher'!$T$5:$T$2003)</f>
        <v>0</v>
      </c>
      <c r="C459" s="9"/>
      <c r="D459" s="7">
        <f>SUMIF(' Operations Ln 6'!$A$2:$A$1999,SSIDs!A459,' Operations Ln 6'!$B$2:$B$1999)</f>
        <v>0</v>
      </c>
      <c r="E459" s="7">
        <f>SUMIF('3 Instructional Supplies '!$A$5:$A$1996,SSIDs!A459,'3 Instructional Supplies '!$F$5:$F$1996)</f>
        <v>0</v>
      </c>
      <c r="F459" s="7">
        <f>SUMIF('4 Instructional Equipment'!$A$5:$A$1995,A459,'4 Instructional Equipment'!$F$5:$F$1995)</f>
        <v>0</v>
      </c>
      <c r="G459" s="12">
        <f>SUMIF('Transportation Ln 10'!$A$5:$A$1995,A459,'Transportation Ln 10'!$J$5:$J$1995)</f>
        <v>0</v>
      </c>
      <c r="H459" s="12">
        <f>SUMIFS('Services Ln 10'!$Y$5:$Y$3992,'Services Ln 10'!$A$5:$A$3992,A459,'Services Ln 10'!$B$5:$B$3992,"Physical Therapy")</f>
        <v>0</v>
      </c>
      <c r="I459" s="12">
        <f>SUMIFS('Services Ln 10'!$Y$5:$Y$3992,'Services Ln 10'!$A$5:$A$3992,A459,'Services Ln 10'!$B$5:$B$3992,"Occupational Therapy")</f>
        <v>0</v>
      </c>
      <c r="J459" s="12">
        <f>SUMIFS('Services Ln 10'!$Y$5:$Y$3992,'Services Ln 10'!$A$5:$A$3992,A459,'Services Ln 10'!$B$5:$B$3992,"Speech Services")</f>
        <v>0</v>
      </c>
      <c r="K459" s="103">
        <f>SUMIFS('Services Ln 10'!$Y$5:$Y$3992,'Services Ln 10'!$A$5:$A$3992,A459,'Services Ln 10'!$B$5:$B$3992,"Nurse Services")+SUMIFS('Services Ln 10'!$Y$5:$Y$3992,'Services Ln 10'!$A$5:$A$3992,A459,'Services Ln 10'!$B$5:$B$3992,"Audiology")+SUMIFS('Services Ln 10'!$Y$5:$Y$3992,'Services Ln 10'!$A$5:$A$3992,A459,'Services Ln 10'!$B$5:$B$3992,"Interpreter")+SUMIFS('Services Ln 10'!$Y$5:$Y$3992,'Services Ln 10'!$A$5:$A$3992,A459,'Services Ln 10'!$B$5:$B$3992,"Adaptive P.E.")+SUMIFS('Services Ln 10'!$Y$5:$Y$3992,'Services Ln 10'!$A$5:$A$3992,A459,'Services Ln 10'!$B$5:$B$3992,"Orientation and Mobility")+SUMIFS('Services Ln 10'!$Y$5:$Y$3992,'Services Ln 10'!$A$5:$A$3992,A459,'Services Ln 10'!$B$5:$B$3992,"Psychologist")+ SUMIF('Aides Ln 10'!$A$5:$A$1996,A459,'Aides Ln 10'!$V$5:$V$1996)</f>
        <v>0</v>
      </c>
      <c r="L459" s="12">
        <f>SUMIF('Contract Ed line 9'!$A$5:$A$1994,A459,'Contract Ed line 9'!$J$5:$J$1994)</f>
        <v>0</v>
      </c>
      <c r="M459" s="7">
        <f t="shared" si="7"/>
        <v>0</v>
      </c>
    </row>
    <row r="460" spans="2:13" x14ac:dyDescent="0.25">
      <c r="B460" s="7">
        <f>SUMIF('1 Spec Ed Teacher'!$A$5:$A$2003,A460,'1 Spec Ed Teacher'!$T$5:$T$2003)</f>
        <v>0</v>
      </c>
      <c r="C460" s="9"/>
      <c r="D460" s="7">
        <f>SUMIF(' Operations Ln 6'!$A$2:$A$1999,SSIDs!A460,' Operations Ln 6'!$B$2:$B$1999)</f>
        <v>0</v>
      </c>
      <c r="E460" s="7">
        <f>SUMIF('3 Instructional Supplies '!$A$5:$A$1996,SSIDs!A460,'3 Instructional Supplies '!$F$5:$F$1996)</f>
        <v>0</v>
      </c>
      <c r="F460" s="7">
        <f>SUMIF('4 Instructional Equipment'!$A$5:$A$1995,A460,'4 Instructional Equipment'!$F$5:$F$1995)</f>
        <v>0</v>
      </c>
      <c r="G460" s="12">
        <f>SUMIF('Transportation Ln 10'!$A$5:$A$1995,A460,'Transportation Ln 10'!$J$5:$J$1995)</f>
        <v>0</v>
      </c>
      <c r="H460" s="12">
        <f>SUMIFS('Services Ln 10'!$Y$5:$Y$3992,'Services Ln 10'!$A$5:$A$3992,A460,'Services Ln 10'!$B$5:$B$3992,"Physical Therapy")</f>
        <v>0</v>
      </c>
      <c r="I460" s="12">
        <f>SUMIFS('Services Ln 10'!$Y$5:$Y$3992,'Services Ln 10'!$A$5:$A$3992,A460,'Services Ln 10'!$B$5:$B$3992,"Occupational Therapy")</f>
        <v>0</v>
      </c>
      <c r="J460" s="12">
        <f>SUMIFS('Services Ln 10'!$Y$5:$Y$3992,'Services Ln 10'!$A$5:$A$3992,A460,'Services Ln 10'!$B$5:$B$3992,"Speech Services")</f>
        <v>0</v>
      </c>
      <c r="K460" s="103">
        <f>SUMIFS('Services Ln 10'!$Y$5:$Y$3992,'Services Ln 10'!$A$5:$A$3992,A460,'Services Ln 10'!$B$5:$B$3992,"Nurse Services")+SUMIFS('Services Ln 10'!$Y$5:$Y$3992,'Services Ln 10'!$A$5:$A$3992,A460,'Services Ln 10'!$B$5:$B$3992,"Audiology")+SUMIFS('Services Ln 10'!$Y$5:$Y$3992,'Services Ln 10'!$A$5:$A$3992,A460,'Services Ln 10'!$B$5:$B$3992,"Interpreter")+SUMIFS('Services Ln 10'!$Y$5:$Y$3992,'Services Ln 10'!$A$5:$A$3992,A460,'Services Ln 10'!$B$5:$B$3992,"Adaptive P.E.")+SUMIFS('Services Ln 10'!$Y$5:$Y$3992,'Services Ln 10'!$A$5:$A$3992,A460,'Services Ln 10'!$B$5:$B$3992,"Orientation and Mobility")+SUMIFS('Services Ln 10'!$Y$5:$Y$3992,'Services Ln 10'!$A$5:$A$3992,A460,'Services Ln 10'!$B$5:$B$3992,"Psychologist")+ SUMIF('Aides Ln 10'!$A$5:$A$1996,A460,'Aides Ln 10'!$V$5:$V$1996)</f>
        <v>0</v>
      </c>
      <c r="L460" s="12">
        <f>SUMIF('Contract Ed line 9'!$A$5:$A$1994,A460,'Contract Ed line 9'!$J$5:$J$1994)</f>
        <v>0</v>
      </c>
      <c r="M460" s="7">
        <f t="shared" si="7"/>
        <v>0</v>
      </c>
    </row>
    <row r="461" spans="2:13" x14ac:dyDescent="0.25">
      <c r="B461" s="7">
        <f>SUMIF('1 Spec Ed Teacher'!$A$5:$A$2003,A461,'1 Spec Ed Teacher'!$T$5:$T$2003)</f>
        <v>0</v>
      </c>
      <c r="C461" s="9"/>
      <c r="D461" s="7">
        <f>SUMIF(' Operations Ln 6'!$A$2:$A$1999,SSIDs!A461,' Operations Ln 6'!$B$2:$B$1999)</f>
        <v>0</v>
      </c>
      <c r="E461" s="7">
        <f>SUMIF('3 Instructional Supplies '!$A$5:$A$1996,SSIDs!A461,'3 Instructional Supplies '!$F$5:$F$1996)</f>
        <v>0</v>
      </c>
      <c r="F461" s="7">
        <f>SUMIF('4 Instructional Equipment'!$A$5:$A$1995,A461,'4 Instructional Equipment'!$F$5:$F$1995)</f>
        <v>0</v>
      </c>
      <c r="G461" s="12">
        <f>SUMIF('Transportation Ln 10'!$A$5:$A$1995,A461,'Transportation Ln 10'!$J$5:$J$1995)</f>
        <v>0</v>
      </c>
      <c r="H461" s="12">
        <f>SUMIFS('Services Ln 10'!$Y$5:$Y$3992,'Services Ln 10'!$A$5:$A$3992,A461,'Services Ln 10'!$B$5:$B$3992,"Physical Therapy")</f>
        <v>0</v>
      </c>
      <c r="I461" s="12">
        <f>SUMIFS('Services Ln 10'!$Y$5:$Y$3992,'Services Ln 10'!$A$5:$A$3992,A461,'Services Ln 10'!$B$5:$B$3992,"Occupational Therapy")</f>
        <v>0</v>
      </c>
      <c r="J461" s="12">
        <f>SUMIFS('Services Ln 10'!$Y$5:$Y$3992,'Services Ln 10'!$A$5:$A$3992,A461,'Services Ln 10'!$B$5:$B$3992,"Speech Services")</f>
        <v>0</v>
      </c>
      <c r="K461" s="103">
        <f>SUMIFS('Services Ln 10'!$Y$5:$Y$3992,'Services Ln 10'!$A$5:$A$3992,A461,'Services Ln 10'!$B$5:$B$3992,"Nurse Services")+SUMIFS('Services Ln 10'!$Y$5:$Y$3992,'Services Ln 10'!$A$5:$A$3992,A461,'Services Ln 10'!$B$5:$B$3992,"Audiology")+SUMIFS('Services Ln 10'!$Y$5:$Y$3992,'Services Ln 10'!$A$5:$A$3992,A461,'Services Ln 10'!$B$5:$B$3992,"Interpreter")+SUMIFS('Services Ln 10'!$Y$5:$Y$3992,'Services Ln 10'!$A$5:$A$3992,A461,'Services Ln 10'!$B$5:$B$3992,"Adaptive P.E.")+SUMIFS('Services Ln 10'!$Y$5:$Y$3992,'Services Ln 10'!$A$5:$A$3992,A461,'Services Ln 10'!$B$5:$B$3992,"Orientation and Mobility")+SUMIFS('Services Ln 10'!$Y$5:$Y$3992,'Services Ln 10'!$A$5:$A$3992,A461,'Services Ln 10'!$B$5:$B$3992,"Psychologist")+ SUMIF('Aides Ln 10'!$A$5:$A$1996,A461,'Aides Ln 10'!$V$5:$V$1996)</f>
        <v>0</v>
      </c>
      <c r="L461" s="12">
        <f>SUMIF('Contract Ed line 9'!$A$5:$A$1994,A461,'Contract Ed line 9'!$J$5:$J$1994)</f>
        <v>0</v>
      </c>
      <c r="M461" s="7">
        <f t="shared" si="7"/>
        <v>0</v>
      </c>
    </row>
    <row r="462" spans="2:13" x14ac:dyDescent="0.25">
      <c r="B462" s="7">
        <f>SUMIF('1 Spec Ed Teacher'!$A$5:$A$2003,A462,'1 Spec Ed Teacher'!$T$5:$T$2003)</f>
        <v>0</v>
      </c>
      <c r="C462" s="9"/>
      <c r="D462" s="7">
        <f>SUMIF(' Operations Ln 6'!$A$2:$A$1999,SSIDs!A462,' Operations Ln 6'!$B$2:$B$1999)</f>
        <v>0</v>
      </c>
      <c r="E462" s="7">
        <f>SUMIF('3 Instructional Supplies '!$A$5:$A$1996,SSIDs!A462,'3 Instructional Supplies '!$F$5:$F$1996)</f>
        <v>0</v>
      </c>
      <c r="F462" s="7">
        <f>SUMIF('4 Instructional Equipment'!$A$5:$A$1995,A462,'4 Instructional Equipment'!$F$5:$F$1995)</f>
        <v>0</v>
      </c>
      <c r="G462" s="12">
        <f>SUMIF('Transportation Ln 10'!$A$5:$A$1995,A462,'Transportation Ln 10'!$J$5:$J$1995)</f>
        <v>0</v>
      </c>
      <c r="H462" s="12">
        <f>SUMIFS('Services Ln 10'!$Y$5:$Y$3992,'Services Ln 10'!$A$5:$A$3992,A462,'Services Ln 10'!$B$5:$B$3992,"Physical Therapy")</f>
        <v>0</v>
      </c>
      <c r="I462" s="12">
        <f>SUMIFS('Services Ln 10'!$Y$5:$Y$3992,'Services Ln 10'!$A$5:$A$3992,A462,'Services Ln 10'!$B$5:$B$3992,"Occupational Therapy")</f>
        <v>0</v>
      </c>
      <c r="J462" s="12">
        <f>SUMIFS('Services Ln 10'!$Y$5:$Y$3992,'Services Ln 10'!$A$5:$A$3992,A462,'Services Ln 10'!$B$5:$B$3992,"Speech Services")</f>
        <v>0</v>
      </c>
      <c r="K462" s="103">
        <f>SUMIFS('Services Ln 10'!$Y$5:$Y$3992,'Services Ln 10'!$A$5:$A$3992,A462,'Services Ln 10'!$B$5:$B$3992,"Nurse Services")+SUMIFS('Services Ln 10'!$Y$5:$Y$3992,'Services Ln 10'!$A$5:$A$3992,A462,'Services Ln 10'!$B$5:$B$3992,"Audiology")+SUMIFS('Services Ln 10'!$Y$5:$Y$3992,'Services Ln 10'!$A$5:$A$3992,A462,'Services Ln 10'!$B$5:$B$3992,"Interpreter")+SUMIFS('Services Ln 10'!$Y$5:$Y$3992,'Services Ln 10'!$A$5:$A$3992,A462,'Services Ln 10'!$B$5:$B$3992,"Adaptive P.E.")+SUMIFS('Services Ln 10'!$Y$5:$Y$3992,'Services Ln 10'!$A$5:$A$3992,A462,'Services Ln 10'!$B$5:$B$3992,"Orientation and Mobility")+SUMIFS('Services Ln 10'!$Y$5:$Y$3992,'Services Ln 10'!$A$5:$A$3992,A462,'Services Ln 10'!$B$5:$B$3992,"Psychologist")+ SUMIF('Aides Ln 10'!$A$5:$A$1996,A462,'Aides Ln 10'!$V$5:$V$1996)</f>
        <v>0</v>
      </c>
      <c r="L462" s="12">
        <f>SUMIF('Contract Ed line 9'!$A$5:$A$1994,A462,'Contract Ed line 9'!$J$5:$J$1994)</f>
        <v>0</v>
      </c>
      <c r="M462" s="7">
        <f t="shared" si="7"/>
        <v>0</v>
      </c>
    </row>
    <row r="463" spans="2:13" x14ac:dyDescent="0.25">
      <c r="B463" s="7">
        <f>SUMIF('1 Spec Ed Teacher'!$A$5:$A$2003,A463,'1 Spec Ed Teacher'!$T$5:$T$2003)</f>
        <v>0</v>
      </c>
      <c r="C463" s="9"/>
      <c r="D463" s="7">
        <f>SUMIF(' Operations Ln 6'!$A$2:$A$1999,SSIDs!A463,' Operations Ln 6'!$B$2:$B$1999)</f>
        <v>0</v>
      </c>
      <c r="E463" s="7">
        <f>SUMIF('3 Instructional Supplies '!$A$5:$A$1996,SSIDs!A463,'3 Instructional Supplies '!$F$5:$F$1996)</f>
        <v>0</v>
      </c>
      <c r="F463" s="7">
        <f>SUMIF('4 Instructional Equipment'!$A$5:$A$1995,A463,'4 Instructional Equipment'!$F$5:$F$1995)</f>
        <v>0</v>
      </c>
      <c r="G463" s="12">
        <f>SUMIF('Transportation Ln 10'!$A$5:$A$1995,A463,'Transportation Ln 10'!$J$5:$J$1995)</f>
        <v>0</v>
      </c>
      <c r="H463" s="12">
        <f>SUMIFS('Services Ln 10'!$Y$5:$Y$3992,'Services Ln 10'!$A$5:$A$3992,A463,'Services Ln 10'!$B$5:$B$3992,"Physical Therapy")</f>
        <v>0</v>
      </c>
      <c r="I463" s="12">
        <f>SUMIFS('Services Ln 10'!$Y$5:$Y$3992,'Services Ln 10'!$A$5:$A$3992,A463,'Services Ln 10'!$B$5:$B$3992,"Occupational Therapy")</f>
        <v>0</v>
      </c>
      <c r="J463" s="12">
        <f>SUMIFS('Services Ln 10'!$Y$5:$Y$3992,'Services Ln 10'!$A$5:$A$3992,A463,'Services Ln 10'!$B$5:$B$3992,"Speech Services")</f>
        <v>0</v>
      </c>
      <c r="K463" s="103">
        <f>SUMIFS('Services Ln 10'!$Y$5:$Y$3992,'Services Ln 10'!$A$5:$A$3992,A463,'Services Ln 10'!$B$5:$B$3992,"Nurse Services")+SUMIFS('Services Ln 10'!$Y$5:$Y$3992,'Services Ln 10'!$A$5:$A$3992,A463,'Services Ln 10'!$B$5:$B$3992,"Audiology")+SUMIFS('Services Ln 10'!$Y$5:$Y$3992,'Services Ln 10'!$A$5:$A$3992,A463,'Services Ln 10'!$B$5:$B$3992,"Interpreter")+SUMIFS('Services Ln 10'!$Y$5:$Y$3992,'Services Ln 10'!$A$5:$A$3992,A463,'Services Ln 10'!$B$5:$B$3992,"Adaptive P.E.")+SUMIFS('Services Ln 10'!$Y$5:$Y$3992,'Services Ln 10'!$A$5:$A$3992,A463,'Services Ln 10'!$B$5:$B$3992,"Orientation and Mobility")+SUMIFS('Services Ln 10'!$Y$5:$Y$3992,'Services Ln 10'!$A$5:$A$3992,A463,'Services Ln 10'!$B$5:$B$3992,"Psychologist")+ SUMIF('Aides Ln 10'!$A$5:$A$1996,A463,'Aides Ln 10'!$V$5:$V$1996)</f>
        <v>0</v>
      </c>
      <c r="L463" s="12">
        <f>SUMIF('Contract Ed line 9'!$A$5:$A$1994,A463,'Contract Ed line 9'!$J$5:$J$1994)</f>
        <v>0</v>
      </c>
      <c r="M463" s="7">
        <f t="shared" si="7"/>
        <v>0</v>
      </c>
    </row>
    <row r="464" spans="2:13" x14ac:dyDescent="0.25">
      <c r="B464" s="7">
        <f>SUMIF('1 Spec Ed Teacher'!$A$5:$A$2003,A464,'1 Spec Ed Teacher'!$T$5:$T$2003)</f>
        <v>0</v>
      </c>
      <c r="C464" s="9"/>
      <c r="D464" s="7">
        <f>SUMIF(' Operations Ln 6'!$A$2:$A$1999,SSIDs!A464,' Operations Ln 6'!$B$2:$B$1999)</f>
        <v>0</v>
      </c>
      <c r="E464" s="7">
        <f>SUMIF('3 Instructional Supplies '!$A$5:$A$1996,SSIDs!A464,'3 Instructional Supplies '!$F$5:$F$1996)</f>
        <v>0</v>
      </c>
      <c r="F464" s="7">
        <f>SUMIF('4 Instructional Equipment'!$A$5:$A$1995,A464,'4 Instructional Equipment'!$F$5:$F$1995)</f>
        <v>0</v>
      </c>
      <c r="G464" s="12">
        <f>SUMIF('Transportation Ln 10'!$A$5:$A$1995,A464,'Transportation Ln 10'!$J$5:$J$1995)</f>
        <v>0</v>
      </c>
      <c r="H464" s="12">
        <f>SUMIFS('Services Ln 10'!$Y$5:$Y$3992,'Services Ln 10'!$A$5:$A$3992,A464,'Services Ln 10'!$B$5:$B$3992,"Physical Therapy")</f>
        <v>0</v>
      </c>
      <c r="I464" s="12">
        <f>SUMIFS('Services Ln 10'!$Y$5:$Y$3992,'Services Ln 10'!$A$5:$A$3992,A464,'Services Ln 10'!$B$5:$B$3992,"Occupational Therapy")</f>
        <v>0</v>
      </c>
      <c r="J464" s="12">
        <f>SUMIFS('Services Ln 10'!$Y$5:$Y$3992,'Services Ln 10'!$A$5:$A$3992,A464,'Services Ln 10'!$B$5:$B$3992,"Speech Services")</f>
        <v>0</v>
      </c>
      <c r="K464" s="103">
        <f>SUMIFS('Services Ln 10'!$Y$5:$Y$3992,'Services Ln 10'!$A$5:$A$3992,A464,'Services Ln 10'!$B$5:$B$3992,"Nurse Services")+SUMIFS('Services Ln 10'!$Y$5:$Y$3992,'Services Ln 10'!$A$5:$A$3992,A464,'Services Ln 10'!$B$5:$B$3992,"Audiology")+SUMIFS('Services Ln 10'!$Y$5:$Y$3992,'Services Ln 10'!$A$5:$A$3992,A464,'Services Ln 10'!$B$5:$B$3992,"Interpreter")+SUMIFS('Services Ln 10'!$Y$5:$Y$3992,'Services Ln 10'!$A$5:$A$3992,A464,'Services Ln 10'!$B$5:$B$3992,"Adaptive P.E.")+SUMIFS('Services Ln 10'!$Y$5:$Y$3992,'Services Ln 10'!$A$5:$A$3992,A464,'Services Ln 10'!$B$5:$B$3992,"Orientation and Mobility")+SUMIFS('Services Ln 10'!$Y$5:$Y$3992,'Services Ln 10'!$A$5:$A$3992,A464,'Services Ln 10'!$B$5:$B$3992,"Psychologist")+ SUMIF('Aides Ln 10'!$A$5:$A$1996,A464,'Aides Ln 10'!$V$5:$V$1996)</f>
        <v>0</v>
      </c>
      <c r="L464" s="12">
        <f>SUMIF('Contract Ed line 9'!$A$5:$A$1994,A464,'Contract Ed line 9'!$J$5:$J$1994)</f>
        <v>0</v>
      </c>
      <c r="M464" s="7">
        <f t="shared" si="7"/>
        <v>0</v>
      </c>
    </row>
    <row r="465" spans="2:13" x14ac:dyDescent="0.25">
      <c r="B465" s="7">
        <f>SUMIF('1 Spec Ed Teacher'!$A$5:$A$2003,A465,'1 Spec Ed Teacher'!$T$5:$T$2003)</f>
        <v>0</v>
      </c>
      <c r="C465" s="9"/>
      <c r="D465" s="7">
        <f>SUMIF(' Operations Ln 6'!$A$2:$A$1999,SSIDs!A465,' Operations Ln 6'!$B$2:$B$1999)</f>
        <v>0</v>
      </c>
      <c r="E465" s="7">
        <f>SUMIF('3 Instructional Supplies '!$A$5:$A$1996,SSIDs!A465,'3 Instructional Supplies '!$F$5:$F$1996)</f>
        <v>0</v>
      </c>
      <c r="F465" s="7">
        <f>SUMIF('4 Instructional Equipment'!$A$5:$A$1995,A465,'4 Instructional Equipment'!$F$5:$F$1995)</f>
        <v>0</v>
      </c>
      <c r="G465" s="12">
        <f>SUMIF('Transportation Ln 10'!$A$5:$A$1995,A465,'Transportation Ln 10'!$J$5:$J$1995)</f>
        <v>0</v>
      </c>
      <c r="H465" s="12">
        <f>SUMIFS('Services Ln 10'!$Y$5:$Y$3992,'Services Ln 10'!$A$5:$A$3992,A465,'Services Ln 10'!$B$5:$B$3992,"Physical Therapy")</f>
        <v>0</v>
      </c>
      <c r="I465" s="12">
        <f>SUMIFS('Services Ln 10'!$Y$5:$Y$3992,'Services Ln 10'!$A$5:$A$3992,A465,'Services Ln 10'!$B$5:$B$3992,"Occupational Therapy")</f>
        <v>0</v>
      </c>
      <c r="J465" s="12">
        <f>SUMIFS('Services Ln 10'!$Y$5:$Y$3992,'Services Ln 10'!$A$5:$A$3992,A465,'Services Ln 10'!$B$5:$B$3992,"Speech Services")</f>
        <v>0</v>
      </c>
      <c r="K465" s="103">
        <f>SUMIFS('Services Ln 10'!$Y$5:$Y$3992,'Services Ln 10'!$A$5:$A$3992,A465,'Services Ln 10'!$B$5:$B$3992,"Nurse Services")+SUMIFS('Services Ln 10'!$Y$5:$Y$3992,'Services Ln 10'!$A$5:$A$3992,A465,'Services Ln 10'!$B$5:$B$3992,"Audiology")+SUMIFS('Services Ln 10'!$Y$5:$Y$3992,'Services Ln 10'!$A$5:$A$3992,A465,'Services Ln 10'!$B$5:$B$3992,"Interpreter")+SUMIFS('Services Ln 10'!$Y$5:$Y$3992,'Services Ln 10'!$A$5:$A$3992,A465,'Services Ln 10'!$B$5:$B$3992,"Adaptive P.E.")+SUMIFS('Services Ln 10'!$Y$5:$Y$3992,'Services Ln 10'!$A$5:$A$3992,A465,'Services Ln 10'!$B$5:$B$3992,"Orientation and Mobility")+SUMIFS('Services Ln 10'!$Y$5:$Y$3992,'Services Ln 10'!$A$5:$A$3992,A465,'Services Ln 10'!$B$5:$B$3992,"Psychologist")+ SUMIF('Aides Ln 10'!$A$5:$A$1996,A465,'Aides Ln 10'!$V$5:$V$1996)</f>
        <v>0</v>
      </c>
      <c r="L465" s="12">
        <f>SUMIF('Contract Ed line 9'!$A$5:$A$1994,A465,'Contract Ed line 9'!$J$5:$J$1994)</f>
        <v>0</v>
      </c>
      <c r="M465" s="7">
        <f t="shared" si="7"/>
        <v>0</v>
      </c>
    </row>
    <row r="466" spans="2:13" x14ac:dyDescent="0.25">
      <c r="B466" s="7">
        <f>SUMIF('1 Spec Ed Teacher'!$A$5:$A$2003,A466,'1 Spec Ed Teacher'!$T$5:$T$2003)</f>
        <v>0</v>
      </c>
      <c r="C466" s="9"/>
      <c r="D466" s="7">
        <f>SUMIF(' Operations Ln 6'!$A$2:$A$1999,SSIDs!A466,' Operations Ln 6'!$B$2:$B$1999)</f>
        <v>0</v>
      </c>
      <c r="E466" s="7">
        <f>SUMIF('3 Instructional Supplies '!$A$5:$A$1996,SSIDs!A466,'3 Instructional Supplies '!$F$5:$F$1996)</f>
        <v>0</v>
      </c>
      <c r="F466" s="7">
        <f>SUMIF('4 Instructional Equipment'!$A$5:$A$1995,A466,'4 Instructional Equipment'!$F$5:$F$1995)</f>
        <v>0</v>
      </c>
      <c r="G466" s="12">
        <f>SUMIF('Transportation Ln 10'!$A$5:$A$1995,A466,'Transportation Ln 10'!$J$5:$J$1995)</f>
        <v>0</v>
      </c>
      <c r="H466" s="12">
        <f>SUMIFS('Services Ln 10'!$Y$5:$Y$3992,'Services Ln 10'!$A$5:$A$3992,A466,'Services Ln 10'!$B$5:$B$3992,"Physical Therapy")</f>
        <v>0</v>
      </c>
      <c r="I466" s="12">
        <f>SUMIFS('Services Ln 10'!$Y$5:$Y$3992,'Services Ln 10'!$A$5:$A$3992,A466,'Services Ln 10'!$B$5:$B$3992,"Occupational Therapy")</f>
        <v>0</v>
      </c>
      <c r="J466" s="12">
        <f>SUMIFS('Services Ln 10'!$Y$5:$Y$3992,'Services Ln 10'!$A$5:$A$3992,A466,'Services Ln 10'!$B$5:$B$3992,"Speech Services")</f>
        <v>0</v>
      </c>
      <c r="K466" s="103">
        <f>SUMIFS('Services Ln 10'!$Y$5:$Y$3992,'Services Ln 10'!$A$5:$A$3992,A466,'Services Ln 10'!$B$5:$B$3992,"Nurse Services")+SUMIFS('Services Ln 10'!$Y$5:$Y$3992,'Services Ln 10'!$A$5:$A$3992,A466,'Services Ln 10'!$B$5:$B$3992,"Audiology")+SUMIFS('Services Ln 10'!$Y$5:$Y$3992,'Services Ln 10'!$A$5:$A$3992,A466,'Services Ln 10'!$B$5:$B$3992,"Interpreter")+SUMIFS('Services Ln 10'!$Y$5:$Y$3992,'Services Ln 10'!$A$5:$A$3992,A466,'Services Ln 10'!$B$5:$B$3992,"Adaptive P.E.")+SUMIFS('Services Ln 10'!$Y$5:$Y$3992,'Services Ln 10'!$A$5:$A$3992,A466,'Services Ln 10'!$B$5:$B$3992,"Orientation and Mobility")+SUMIFS('Services Ln 10'!$Y$5:$Y$3992,'Services Ln 10'!$A$5:$A$3992,A466,'Services Ln 10'!$B$5:$B$3992,"Psychologist")+ SUMIF('Aides Ln 10'!$A$5:$A$1996,A466,'Aides Ln 10'!$V$5:$V$1996)</f>
        <v>0</v>
      </c>
      <c r="L466" s="12">
        <f>SUMIF('Contract Ed line 9'!$A$5:$A$1994,A466,'Contract Ed line 9'!$J$5:$J$1994)</f>
        <v>0</v>
      </c>
      <c r="M466" s="7">
        <f t="shared" si="7"/>
        <v>0</v>
      </c>
    </row>
    <row r="467" spans="2:13" x14ac:dyDescent="0.25">
      <c r="B467" s="7">
        <f>SUMIF('1 Spec Ed Teacher'!$A$5:$A$2003,A467,'1 Spec Ed Teacher'!$T$5:$T$2003)</f>
        <v>0</v>
      </c>
      <c r="C467" s="9"/>
      <c r="D467" s="7">
        <f>SUMIF(' Operations Ln 6'!$A$2:$A$1999,SSIDs!A467,' Operations Ln 6'!$B$2:$B$1999)</f>
        <v>0</v>
      </c>
      <c r="E467" s="7">
        <f>SUMIF('3 Instructional Supplies '!$A$5:$A$1996,SSIDs!A467,'3 Instructional Supplies '!$F$5:$F$1996)</f>
        <v>0</v>
      </c>
      <c r="F467" s="7">
        <f>SUMIF('4 Instructional Equipment'!$A$5:$A$1995,A467,'4 Instructional Equipment'!$F$5:$F$1995)</f>
        <v>0</v>
      </c>
      <c r="G467" s="12">
        <f>SUMIF('Transportation Ln 10'!$A$5:$A$1995,A467,'Transportation Ln 10'!$J$5:$J$1995)</f>
        <v>0</v>
      </c>
      <c r="H467" s="12">
        <f>SUMIFS('Services Ln 10'!$Y$5:$Y$3992,'Services Ln 10'!$A$5:$A$3992,A467,'Services Ln 10'!$B$5:$B$3992,"Physical Therapy")</f>
        <v>0</v>
      </c>
      <c r="I467" s="12">
        <f>SUMIFS('Services Ln 10'!$Y$5:$Y$3992,'Services Ln 10'!$A$5:$A$3992,A467,'Services Ln 10'!$B$5:$B$3992,"Occupational Therapy")</f>
        <v>0</v>
      </c>
      <c r="J467" s="12">
        <f>SUMIFS('Services Ln 10'!$Y$5:$Y$3992,'Services Ln 10'!$A$5:$A$3992,A467,'Services Ln 10'!$B$5:$B$3992,"Speech Services")</f>
        <v>0</v>
      </c>
      <c r="K467" s="103">
        <f>SUMIFS('Services Ln 10'!$Y$5:$Y$3992,'Services Ln 10'!$A$5:$A$3992,A467,'Services Ln 10'!$B$5:$B$3992,"Nurse Services")+SUMIFS('Services Ln 10'!$Y$5:$Y$3992,'Services Ln 10'!$A$5:$A$3992,A467,'Services Ln 10'!$B$5:$B$3992,"Audiology")+SUMIFS('Services Ln 10'!$Y$5:$Y$3992,'Services Ln 10'!$A$5:$A$3992,A467,'Services Ln 10'!$B$5:$B$3992,"Interpreter")+SUMIFS('Services Ln 10'!$Y$5:$Y$3992,'Services Ln 10'!$A$5:$A$3992,A467,'Services Ln 10'!$B$5:$B$3992,"Adaptive P.E.")+SUMIFS('Services Ln 10'!$Y$5:$Y$3992,'Services Ln 10'!$A$5:$A$3992,A467,'Services Ln 10'!$B$5:$B$3992,"Orientation and Mobility")+SUMIFS('Services Ln 10'!$Y$5:$Y$3992,'Services Ln 10'!$A$5:$A$3992,A467,'Services Ln 10'!$B$5:$B$3992,"Psychologist")+ SUMIF('Aides Ln 10'!$A$5:$A$1996,A467,'Aides Ln 10'!$V$5:$V$1996)</f>
        <v>0</v>
      </c>
      <c r="L467" s="12">
        <f>SUMIF('Contract Ed line 9'!$A$5:$A$1994,A467,'Contract Ed line 9'!$J$5:$J$1994)</f>
        <v>0</v>
      </c>
      <c r="M467" s="7">
        <f t="shared" si="7"/>
        <v>0</v>
      </c>
    </row>
    <row r="468" spans="2:13" x14ac:dyDescent="0.25">
      <c r="B468" s="7">
        <f>SUMIF('1 Spec Ed Teacher'!$A$5:$A$2003,A468,'1 Spec Ed Teacher'!$T$5:$T$2003)</f>
        <v>0</v>
      </c>
      <c r="C468" s="9"/>
      <c r="D468" s="7">
        <f>SUMIF(' Operations Ln 6'!$A$2:$A$1999,SSIDs!A468,' Operations Ln 6'!$B$2:$B$1999)</f>
        <v>0</v>
      </c>
      <c r="E468" s="7">
        <f>SUMIF('3 Instructional Supplies '!$A$5:$A$1996,SSIDs!A468,'3 Instructional Supplies '!$F$5:$F$1996)</f>
        <v>0</v>
      </c>
      <c r="F468" s="7">
        <f>SUMIF('4 Instructional Equipment'!$A$5:$A$1995,A468,'4 Instructional Equipment'!$F$5:$F$1995)</f>
        <v>0</v>
      </c>
      <c r="G468" s="12">
        <f>SUMIF('Transportation Ln 10'!$A$5:$A$1995,A468,'Transportation Ln 10'!$J$5:$J$1995)</f>
        <v>0</v>
      </c>
      <c r="H468" s="12">
        <f>SUMIFS('Services Ln 10'!$Y$5:$Y$3992,'Services Ln 10'!$A$5:$A$3992,A468,'Services Ln 10'!$B$5:$B$3992,"Physical Therapy")</f>
        <v>0</v>
      </c>
      <c r="I468" s="12">
        <f>SUMIFS('Services Ln 10'!$Y$5:$Y$3992,'Services Ln 10'!$A$5:$A$3992,A468,'Services Ln 10'!$B$5:$B$3992,"Occupational Therapy")</f>
        <v>0</v>
      </c>
      <c r="J468" s="12">
        <f>SUMIFS('Services Ln 10'!$Y$5:$Y$3992,'Services Ln 10'!$A$5:$A$3992,A468,'Services Ln 10'!$B$5:$B$3992,"Speech Services")</f>
        <v>0</v>
      </c>
      <c r="K468" s="103">
        <f>SUMIFS('Services Ln 10'!$Y$5:$Y$3992,'Services Ln 10'!$A$5:$A$3992,A468,'Services Ln 10'!$B$5:$B$3992,"Nurse Services")+SUMIFS('Services Ln 10'!$Y$5:$Y$3992,'Services Ln 10'!$A$5:$A$3992,A468,'Services Ln 10'!$B$5:$B$3992,"Audiology")+SUMIFS('Services Ln 10'!$Y$5:$Y$3992,'Services Ln 10'!$A$5:$A$3992,A468,'Services Ln 10'!$B$5:$B$3992,"Interpreter")+SUMIFS('Services Ln 10'!$Y$5:$Y$3992,'Services Ln 10'!$A$5:$A$3992,A468,'Services Ln 10'!$B$5:$B$3992,"Adaptive P.E.")+SUMIFS('Services Ln 10'!$Y$5:$Y$3992,'Services Ln 10'!$A$5:$A$3992,A468,'Services Ln 10'!$B$5:$B$3992,"Orientation and Mobility")+SUMIFS('Services Ln 10'!$Y$5:$Y$3992,'Services Ln 10'!$A$5:$A$3992,A468,'Services Ln 10'!$B$5:$B$3992,"Psychologist")+ SUMIF('Aides Ln 10'!$A$5:$A$1996,A468,'Aides Ln 10'!$V$5:$V$1996)</f>
        <v>0</v>
      </c>
      <c r="L468" s="12">
        <f>SUMIF('Contract Ed line 9'!$A$5:$A$1994,A468,'Contract Ed line 9'!$J$5:$J$1994)</f>
        <v>0</v>
      </c>
      <c r="M468" s="7">
        <f t="shared" si="7"/>
        <v>0</v>
      </c>
    </row>
    <row r="469" spans="2:13" x14ac:dyDescent="0.25">
      <c r="B469" s="7">
        <f>SUMIF('1 Spec Ed Teacher'!$A$5:$A$2003,A469,'1 Spec Ed Teacher'!$T$5:$T$2003)</f>
        <v>0</v>
      </c>
      <c r="C469" s="9"/>
      <c r="D469" s="7">
        <f>SUMIF(' Operations Ln 6'!$A$2:$A$1999,SSIDs!A469,' Operations Ln 6'!$B$2:$B$1999)</f>
        <v>0</v>
      </c>
      <c r="E469" s="7">
        <f>SUMIF('3 Instructional Supplies '!$A$5:$A$1996,SSIDs!A469,'3 Instructional Supplies '!$F$5:$F$1996)</f>
        <v>0</v>
      </c>
      <c r="F469" s="7">
        <f>SUMIF('4 Instructional Equipment'!$A$5:$A$1995,A469,'4 Instructional Equipment'!$F$5:$F$1995)</f>
        <v>0</v>
      </c>
      <c r="G469" s="12">
        <f>SUMIF('Transportation Ln 10'!$A$5:$A$1995,A469,'Transportation Ln 10'!$J$5:$J$1995)</f>
        <v>0</v>
      </c>
      <c r="H469" s="12">
        <f>SUMIFS('Services Ln 10'!$Y$5:$Y$3992,'Services Ln 10'!$A$5:$A$3992,A469,'Services Ln 10'!$B$5:$B$3992,"Physical Therapy")</f>
        <v>0</v>
      </c>
      <c r="I469" s="12">
        <f>SUMIFS('Services Ln 10'!$Y$5:$Y$3992,'Services Ln 10'!$A$5:$A$3992,A469,'Services Ln 10'!$B$5:$B$3992,"Occupational Therapy")</f>
        <v>0</v>
      </c>
      <c r="J469" s="12">
        <f>SUMIFS('Services Ln 10'!$Y$5:$Y$3992,'Services Ln 10'!$A$5:$A$3992,A469,'Services Ln 10'!$B$5:$B$3992,"Speech Services")</f>
        <v>0</v>
      </c>
      <c r="K469" s="103">
        <f>SUMIFS('Services Ln 10'!$Y$5:$Y$3992,'Services Ln 10'!$A$5:$A$3992,A469,'Services Ln 10'!$B$5:$B$3992,"Nurse Services")+SUMIFS('Services Ln 10'!$Y$5:$Y$3992,'Services Ln 10'!$A$5:$A$3992,A469,'Services Ln 10'!$B$5:$B$3992,"Audiology")+SUMIFS('Services Ln 10'!$Y$5:$Y$3992,'Services Ln 10'!$A$5:$A$3992,A469,'Services Ln 10'!$B$5:$B$3992,"Interpreter")+SUMIFS('Services Ln 10'!$Y$5:$Y$3992,'Services Ln 10'!$A$5:$A$3992,A469,'Services Ln 10'!$B$5:$B$3992,"Adaptive P.E.")+SUMIFS('Services Ln 10'!$Y$5:$Y$3992,'Services Ln 10'!$A$5:$A$3992,A469,'Services Ln 10'!$B$5:$B$3992,"Orientation and Mobility")+SUMIFS('Services Ln 10'!$Y$5:$Y$3992,'Services Ln 10'!$A$5:$A$3992,A469,'Services Ln 10'!$B$5:$B$3992,"Psychologist")+ SUMIF('Aides Ln 10'!$A$5:$A$1996,A469,'Aides Ln 10'!$V$5:$V$1996)</f>
        <v>0</v>
      </c>
      <c r="L469" s="12">
        <f>SUMIF('Contract Ed line 9'!$A$5:$A$1994,A469,'Contract Ed line 9'!$J$5:$J$1994)</f>
        <v>0</v>
      </c>
      <c r="M469" s="7">
        <f t="shared" si="7"/>
        <v>0</v>
      </c>
    </row>
    <row r="470" spans="2:13" x14ac:dyDescent="0.25">
      <c r="B470" s="7">
        <f>SUMIF('1 Spec Ed Teacher'!$A$5:$A$2003,A470,'1 Spec Ed Teacher'!$T$5:$T$2003)</f>
        <v>0</v>
      </c>
      <c r="C470" s="9"/>
      <c r="D470" s="7">
        <f>SUMIF(' Operations Ln 6'!$A$2:$A$1999,SSIDs!A470,' Operations Ln 6'!$B$2:$B$1999)</f>
        <v>0</v>
      </c>
      <c r="E470" s="7">
        <f>SUMIF('3 Instructional Supplies '!$A$5:$A$1996,SSIDs!A470,'3 Instructional Supplies '!$F$5:$F$1996)</f>
        <v>0</v>
      </c>
      <c r="F470" s="7">
        <f>SUMIF('4 Instructional Equipment'!$A$5:$A$1995,A470,'4 Instructional Equipment'!$F$5:$F$1995)</f>
        <v>0</v>
      </c>
      <c r="G470" s="12">
        <f>SUMIF('Transportation Ln 10'!$A$5:$A$1995,A470,'Transportation Ln 10'!$J$5:$J$1995)</f>
        <v>0</v>
      </c>
      <c r="H470" s="12">
        <f>SUMIFS('Services Ln 10'!$Y$5:$Y$3992,'Services Ln 10'!$A$5:$A$3992,A470,'Services Ln 10'!$B$5:$B$3992,"Physical Therapy")</f>
        <v>0</v>
      </c>
      <c r="I470" s="12">
        <f>SUMIFS('Services Ln 10'!$Y$5:$Y$3992,'Services Ln 10'!$A$5:$A$3992,A470,'Services Ln 10'!$B$5:$B$3992,"Occupational Therapy")</f>
        <v>0</v>
      </c>
      <c r="J470" s="12">
        <f>SUMIFS('Services Ln 10'!$Y$5:$Y$3992,'Services Ln 10'!$A$5:$A$3992,A470,'Services Ln 10'!$B$5:$B$3992,"Speech Services")</f>
        <v>0</v>
      </c>
      <c r="K470" s="103">
        <f>SUMIFS('Services Ln 10'!$Y$5:$Y$3992,'Services Ln 10'!$A$5:$A$3992,A470,'Services Ln 10'!$B$5:$B$3992,"Nurse Services")+SUMIFS('Services Ln 10'!$Y$5:$Y$3992,'Services Ln 10'!$A$5:$A$3992,A470,'Services Ln 10'!$B$5:$B$3992,"Audiology")+SUMIFS('Services Ln 10'!$Y$5:$Y$3992,'Services Ln 10'!$A$5:$A$3992,A470,'Services Ln 10'!$B$5:$B$3992,"Interpreter")+SUMIFS('Services Ln 10'!$Y$5:$Y$3992,'Services Ln 10'!$A$5:$A$3992,A470,'Services Ln 10'!$B$5:$B$3992,"Adaptive P.E.")+SUMIFS('Services Ln 10'!$Y$5:$Y$3992,'Services Ln 10'!$A$5:$A$3992,A470,'Services Ln 10'!$B$5:$B$3992,"Orientation and Mobility")+SUMIFS('Services Ln 10'!$Y$5:$Y$3992,'Services Ln 10'!$A$5:$A$3992,A470,'Services Ln 10'!$B$5:$B$3992,"Psychologist")+ SUMIF('Aides Ln 10'!$A$5:$A$1996,A470,'Aides Ln 10'!$V$5:$V$1996)</f>
        <v>0</v>
      </c>
      <c r="L470" s="12">
        <f>SUMIF('Contract Ed line 9'!$A$5:$A$1994,A470,'Contract Ed line 9'!$J$5:$J$1994)</f>
        <v>0</v>
      </c>
      <c r="M470" s="7">
        <f t="shared" si="7"/>
        <v>0</v>
      </c>
    </row>
    <row r="471" spans="2:13" x14ac:dyDescent="0.25">
      <c r="B471" s="7">
        <f>SUMIF('1 Spec Ed Teacher'!$A$5:$A$2003,A471,'1 Spec Ed Teacher'!$T$5:$T$2003)</f>
        <v>0</v>
      </c>
      <c r="C471" s="9"/>
      <c r="D471" s="7">
        <f>SUMIF(' Operations Ln 6'!$A$2:$A$1999,SSIDs!A471,' Operations Ln 6'!$B$2:$B$1999)</f>
        <v>0</v>
      </c>
      <c r="E471" s="7">
        <f>SUMIF('3 Instructional Supplies '!$A$5:$A$1996,SSIDs!A471,'3 Instructional Supplies '!$F$5:$F$1996)</f>
        <v>0</v>
      </c>
      <c r="F471" s="7">
        <f>SUMIF('4 Instructional Equipment'!$A$5:$A$1995,A471,'4 Instructional Equipment'!$F$5:$F$1995)</f>
        <v>0</v>
      </c>
      <c r="G471" s="12">
        <f>SUMIF('Transportation Ln 10'!$A$5:$A$1995,A471,'Transportation Ln 10'!$J$5:$J$1995)</f>
        <v>0</v>
      </c>
      <c r="H471" s="12">
        <f>SUMIFS('Services Ln 10'!$Y$5:$Y$3992,'Services Ln 10'!$A$5:$A$3992,A471,'Services Ln 10'!$B$5:$B$3992,"Physical Therapy")</f>
        <v>0</v>
      </c>
      <c r="I471" s="12">
        <f>SUMIFS('Services Ln 10'!$Y$5:$Y$3992,'Services Ln 10'!$A$5:$A$3992,A471,'Services Ln 10'!$B$5:$B$3992,"Occupational Therapy")</f>
        <v>0</v>
      </c>
      <c r="J471" s="12">
        <f>SUMIFS('Services Ln 10'!$Y$5:$Y$3992,'Services Ln 10'!$A$5:$A$3992,A471,'Services Ln 10'!$B$5:$B$3992,"Speech Services")</f>
        <v>0</v>
      </c>
      <c r="K471" s="103">
        <f>SUMIFS('Services Ln 10'!$Y$5:$Y$3992,'Services Ln 10'!$A$5:$A$3992,A471,'Services Ln 10'!$B$5:$B$3992,"Nurse Services")+SUMIFS('Services Ln 10'!$Y$5:$Y$3992,'Services Ln 10'!$A$5:$A$3992,A471,'Services Ln 10'!$B$5:$B$3992,"Audiology")+SUMIFS('Services Ln 10'!$Y$5:$Y$3992,'Services Ln 10'!$A$5:$A$3992,A471,'Services Ln 10'!$B$5:$B$3992,"Interpreter")+SUMIFS('Services Ln 10'!$Y$5:$Y$3992,'Services Ln 10'!$A$5:$A$3992,A471,'Services Ln 10'!$B$5:$B$3992,"Adaptive P.E.")+SUMIFS('Services Ln 10'!$Y$5:$Y$3992,'Services Ln 10'!$A$5:$A$3992,A471,'Services Ln 10'!$B$5:$B$3992,"Orientation and Mobility")+SUMIFS('Services Ln 10'!$Y$5:$Y$3992,'Services Ln 10'!$A$5:$A$3992,A471,'Services Ln 10'!$B$5:$B$3992,"Psychologist")+ SUMIF('Aides Ln 10'!$A$5:$A$1996,A471,'Aides Ln 10'!$V$5:$V$1996)</f>
        <v>0</v>
      </c>
      <c r="L471" s="12">
        <f>SUMIF('Contract Ed line 9'!$A$5:$A$1994,A471,'Contract Ed line 9'!$J$5:$J$1994)</f>
        <v>0</v>
      </c>
      <c r="M471" s="7">
        <f t="shared" si="7"/>
        <v>0</v>
      </c>
    </row>
    <row r="472" spans="2:13" x14ac:dyDescent="0.25">
      <c r="B472" s="7">
        <f>SUMIF('1 Spec Ed Teacher'!$A$5:$A$2003,A472,'1 Spec Ed Teacher'!$T$5:$T$2003)</f>
        <v>0</v>
      </c>
      <c r="C472" s="9"/>
      <c r="D472" s="7">
        <f>SUMIF(' Operations Ln 6'!$A$2:$A$1999,SSIDs!A472,' Operations Ln 6'!$B$2:$B$1999)</f>
        <v>0</v>
      </c>
      <c r="E472" s="7">
        <f>SUMIF('3 Instructional Supplies '!$A$5:$A$1996,SSIDs!A472,'3 Instructional Supplies '!$F$5:$F$1996)</f>
        <v>0</v>
      </c>
      <c r="F472" s="7">
        <f>SUMIF('4 Instructional Equipment'!$A$5:$A$1995,A472,'4 Instructional Equipment'!$F$5:$F$1995)</f>
        <v>0</v>
      </c>
      <c r="G472" s="12">
        <f>SUMIF('Transportation Ln 10'!$A$5:$A$1995,A472,'Transportation Ln 10'!$J$5:$J$1995)</f>
        <v>0</v>
      </c>
      <c r="H472" s="12">
        <f>SUMIFS('Services Ln 10'!$Y$5:$Y$3992,'Services Ln 10'!$A$5:$A$3992,A472,'Services Ln 10'!$B$5:$B$3992,"Physical Therapy")</f>
        <v>0</v>
      </c>
      <c r="I472" s="12">
        <f>SUMIFS('Services Ln 10'!$Y$5:$Y$3992,'Services Ln 10'!$A$5:$A$3992,A472,'Services Ln 10'!$B$5:$B$3992,"Occupational Therapy")</f>
        <v>0</v>
      </c>
      <c r="J472" s="12">
        <f>SUMIFS('Services Ln 10'!$Y$5:$Y$3992,'Services Ln 10'!$A$5:$A$3992,A472,'Services Ln 10'!$B$5:$B$3992,"Speech Services")</f>
        <v>0</v>
      </c>
      <c r="K472" s="103">
        <f>SUMIFS('Services Ln 10'!$Y$5:$Y$3992,'Services Ln 10'!$A$5:$A$3992,A472,'Services Ln 10'!$B$5:$B$3992,"Nurse Services")+SUMIFS('Services Ln 10'!$Y$5:$Y$3992,'Services Ln 10'!$A$5:$A$3992,A472,'Services Ln 10'!$B$5:$B$3992,"Audiology")+SUMIFS('Services Ln 10'!$Y$5:$Y$3992,'Services Ln 10'!$A$5:$A$3992,A472,'Services Ln 10'!$B$5:$B$3992,"Interpreter")+SUMIFS('Services Ln 10'!$Y$5:$Y$3992,'Services Ln 10'!$A$5:$A$3992,A472,'Services Ln 10'!$B$5:$B$3992,"Adaptive P.E.")+SUMIFS('Services Ln 10'!$Y$5:$Y$3992,'Services Ln 10'!$A$5:$A$3992,A472,'Services Ln 10'!$B$5:$B$3992,"Orientation and Mobility")+SUMIFS('Services Ln 10'!$Y$5:$Y$3992,'Services Ln 10'!$A$5:$A$3992,A472,'Services Ln 10'!$B$5:$B$3992,"Psychologist")+ SUMIF('Aides Ln 10'!$A$5:$A$1996,A472,'Aides Ln 10'!$V$5:$V$1996)</f>
        <v>0</v>
      </c>
      <c r="L472" s="12">
        <f>SUMIF('Contract Ed line 9'!$A$5:$A$1994,A472,'Contract Ed line 9'!$J$5:$J$1994)</f>
        <v>0</v>
      </c>
      <c r="M472" s="7">
        <f t="shared" si="7"/>
        <v>0</v>
      </c>
    </row>
    <row r="473" spans="2:13" x14ac:dyDescent="0.25">
      <c r="B473" s="7">
        <f>SUMIF('1 Spec Ed Teacher'!$A$5:$A$2003,A473,'1 Spec Ed Teacher'!$T$5:$T$2003)</f>
        <v>0</v>
      </c>
      <c r="C473" s="9"/>
      <c r="D473" s="7">
        <f>SUMIF(' Operations Ln 6'!$A$2:$A$1999,SSIDs!A473,' Operations Ln 6'!$B$2:$B$1999)</f>
        <v>0</v>
      </c>
      <c r="E473" s="7">
        <f>SUMIF('3 Instructional Supplies '!$A$5:$A$1996,SSIDs!A473,'3 Instructional Supplies '!$F$5:$F$1996)</f>
        <v>0</v>
      </c>
      <c r="F473" s="7">
        <f>SUMIF('4 Instructional Equipment'!$A$5:$A$1995,A473,'4 Instructional Equipment'!$F$5:$F$1995)</f>
        <v>0</v>
      </c>
      <c r="G473" s="12">
        <f>SUMIF('Transportation Ln 10'!$A$5:$A$1995,A473,'Transportation Ln 10'!$J$5:$J$1995)</f>
        <v>0</v>
      </c>
      <c r="H473" s="12">
        <f>SUMIFS('Services Ln 10'!$Y$5:$Y$3992,'Services Ln 10'!$A$5:$A$3992,A473,'Services Ln 10'!$B$5:$B$3992,"Physical Therapy")</f>
        <v>0</v>
      </c>
      <c r="I473" s="12">
        <f>SUMIFS('Services Ln 10'!$Y$5:$Y$3992,'Services Ln 10'!$A$5:$A$3992,A473,'Services Ln 10'!$B$5:$B$3992,"Occupational Therapy")</f>
        <v>0</v>
      </c>
      <c r="J473" s="12">
        <f>SUMIFS('Services Ln 10'!$Y$5:$Y$3992,'Services Ln 10'!$A$5:$A$3992,A473,'Services Ln 10'!$B$5:$B$3992,"Speech Services")</f>
        <v>0</v>
      </c>
      <c r="K473" s="103">
        <f>SUMIFS('Services Ln 10'!$Y$5:$Y$3992,'Services Ln 10'!$A$5:$A$3992,A473,'Services Ln 10'!$B$5:$B$3992,"Nurse Services")+SUMIFS('Services Ln 10'!$Y$5:$Y$3992,'Services Ln 10'!$A$5:$A$3992,A473,'Services Ln 10'!$B$5:$B$3992,"Audiology")+SUMIFS('Services Ln 10'!$Y$5:$Y$3992,'Services Ln 10'!$A$5:$A$3992,A473,'Services Ln 10'!$B$5:$B$3992,"Interpreter")+SUMIFS('Services Ln 10'!$Y$5:$Y$3992,'Services Ln 10'!$A$5:$A$3992,A473,'Services Ln 10'!$B$5:$B$3992,"Adaptive P.E.")+SUMIFS('Services Ln 10'!$Y$5:$Y$3992,'Services Ln 10'!$A$5:$A$3992,A473,'Services Ln 10'!$B$5:$B$3992,"Orientation and Mobility")+SUMIFS('Services Ln 10'!$Y$5:$Y$3992,'Services Ln 10'!$A$5:$A$3992,A473,'Services Ln 10'!$B$5:$B$3992,"Psychologist")+ SUMIF('Aides Ln 10'!$A$5:$A$1996,A473,'Aides Ln 10'!$V$5:$V$1996)</f>
        <v>0</v>
      </c>
      <c r="L473" s="12">
        <f>SUMIF('Contract Ed line 9'!$A$5:$A$1994,A473,'Contract Ed line 9'!$J$5:$J$1994)</f>
        <v>0</v>
      </c>
      <c r="M473" s="7">
        <f t="shared" si="7"/>
        <v>0</v>
      </c>
    </row>
    <row r="474" spans="2:13" x14ac:dyDescent="0.25">
      <c r="B474" s="7">
        <f>SUMIF('1 Spec Ed Teacher'!$A$5:$A$2003,A474,'1 Spec Ed Teacher'!$T$5:$T$2003)</f>
        <v>0</v>
      </c>
      <c r="C474" s="9"/>
      <c r="D474" s="7">
        <f>SUMIF(' Operations Ln 6'!$A$2:$A$1999,SSIDs!A474,' Operations Ln 6'!$B$2:$B$1999)</f>
        <v>0</v>
      </c>
      <c r="E474" s="7">
        <f>SUMIF('3 Instructional Supplies '!$A$5:$A$1996,SSIDs!A474,'3 Instructional Supplies '!$F$5:$F$1996)</f>
        <v>0</v>
      </c>
      <c r="F474" s="7">
        <f>SUMIF('4 Instructional Equipment'!$A$5:$A$1995,A474,'4 Instructional Equipment'!$F$5:$F$1995)</f>
        <v>0</v>
      </c>
      <c r="G474" s="12">
        <f>SUMIF('Transportation Ln 10'!$A$5:$A$1995,A474,'Transportation Ln 10'!$J$5:$J$1995)</f>
        <v>0</v>
      </c>
      <c r="H474" s="12">
        <f>SUMIFS('Services Ln 10'!$Y$5:$Y$3992,'Services Ln 10'!$A$5:$A$3992,A474,'Services Ln 10'!$B$5:$B$3992,"Physical Therapy")</f>
        <v>0</v>
      </c>
      <c r="I474" s="12">
        <f>SUMIFS('Services Ln 10'!$Y$5:$Y$3992,'Services Ln 10'!$A$5:$A$3992,A474,'Services Ln 10'!$B$5:$B$3992,"Occupational Therapy")</f>
        <v>0</v>
      </c>
      <c r="J474" s="12">
        <f>SUMIFS('Services Ln 10'!$Y$5:$Y$3992,'Services Ln 10'!$A$5:$A$3992,A474,'Services Ln 10'!$B$5:$B$3992,"Speech Services")</f>
        <v>0</v>
      </c>
      <c r="K474" s="103">
        <f>SUMIFS('Services Ln 10'!$Y$5:$Y$3992,'Services Ln 10'!$A$5:$A$3992,A474,'Services Ln 10'!$B$5:$B$3992,"Nurse Services")+SUMIFS('Services Ln 10'!$Y$5:$Y$3992,'Services Ln 10'!$A$5:$A$3992,A474,'Services Ln 10'!$B$5:$B$3992,"Audiology")+SUMIFS('Services Ln 10'!$Y$5:$Y$3992,'Services Ln 10'!$A$5:$A$3992,A474,'Services Ln 10'!$B$5:$B$3992,"Interpreter")+SUMIFS('Services Ln 10'!$Y$5:$Y$3992,'Services Ln 10'!$A$5:$A$3992,A474,'Services Ln 10'!$B$5:$B$3992,"Adaptive P.E.")+SUMIFS('Services Ln 10'!$Y$5:$Y$3992,'Services Ln 10'!$A$5:$A$3992,A474,'Services Ln 10'!$B$5:$B$3992,"Orientation and Mobility")+SUMIFS('Services Ln 10'!$Y$5:$Y$3992,'Services Ln 10'!$A$5:$A$3992,A474,'Services Ln 10'!$B$5:$B$3992,"Psychologist")+ SUMIF('Aides Ln 10'!$A$5:$A$1996,A474,'Aides Ln 10'!$V$5:$V$1996)</f>
        <v>0</v>
      </c>
      <c r="L474" s="12">
        <f>SUMIF('Contract Ed line 9'!$A$5:$A$1994,A474,'Contract Ed line 9'!$J$5:$J$1994)</f>
        <v>0</v>
      </c>
      <c r="M474" s="7">
        <f t="shared" si="7"/>
        <v>0</v>
      </c>
    </row>
    <row r="475" spans="2:13" x14ac:dyDescent="0.25">
      <c r="B475" s="7">
        <f>SUMIF('1 Spec Ed Teacher'!$A$5:$A$2003,A475,'1 Spec Ed Teacher'!$T$5:$T$2003)</f>
        <v>0</v>
      </c>
      <c r="C475" s="9"/>
      <c r="D475" s="7">
        <f>SUMIF(' Operations Ln 6'!$A$2:$A$1999,SSIDs!A475,' Operations Ln 6'!$B$2:$B$1999)</f>
        <v>0</v>
      </c>
      <c r="E475" s="7">
        <f>SUMIF('3 Instructional Supplies '!$A$5:$A$1996,SSIDs!A475,'3 Instructional Supplies '!$F$5:$F$1996)</f>
        <v>0</v>
      </c>
      <c r="F475" s="7">
        <f>SUMIF('4 Instructional Equipment'!$A$5:$A$1995,A475,'4 Instructional Equipment'!$F$5:$F$1995)</f>
        <v>0</v>
      </c>
      <c r="G475" s="12">
        <f>SUMIF('Transportation Ln 10'!$A$5:$A$1995,A475,'Transportation Ln 10'!$J$5:$J$1995)</f>
        <v>0</v>
      </c>
      <c r="H475" s="12">
        <f>SUMIFS('Services Ln 10'!$Y$5:$Y$3992,'Services Ln 10'!$A$5:$A$3992,A475,'Services Ln 10'!$B$5:$B$3992,"Physical Therapy")</f>
        <v>0</v>
      </c>
      <c r="I475" s="12">
        <f>SUMIFS('Services Ln 10'!$Y$5:$Y$3992,'Services Ln 10'!$A$5:$A$3992,A475,'Services Ln 10'!$B$5:$B$3992,"Occupational Therapy")</f>
        <v>0</v>
      </c>
      <c r="J475" s="12">
        <f>SUMIFS('Services Ln 10'!$Y$5:$Y$3992,'Services Ln 10'!$A$5:$A$3992,A475,'Services Ln 10'!$B$5:$B$3992,"Speech Services")</f>
        <v>0</v>
      </c>
      <c r="K475" s="103">
        <f>SUMIFS('Services Ln 10'!$Y$5:$Y$3992,'Services Ln 10'!$A$5:$A$3992,A475,'Services Ln 10'!$B$5:$B$3992,"Nurse Services")+SUMIFS('Services Ln 10'!$Y$5:$Y$3992,'Services Ln 10'!$A$5:$A$3992,A475,'Services Ln 10'!$B$5:$B$3992,"Audiology")+SUMIFS('Services Ln 10'!$Y$5:$Y$3992,'Services Ln 10'!$A$5:$A$3992,A475,'Services Ln 10'!$B$5:$B$3992,"Interpreter")+SUMIFS('Services Ln 10'!$Y$5:$Y$3992,'Services Ln 10'!$A$5:$A$3992,A475,'Services Ln 10'!$B$5:$B$3992,"Adaptive P.E.")+SUMIFS('Services Ln 10'!$Y$5:$Y$3992,'Services Ln 10'!$A$5:$A$3992,A475,'Services Ln 10'!$B$5:$B$3992,"Orientation and Mobility")+SUMIFS('Services Ln 10'!$Y$5:$Y$3992,'Services Ln 10'!$A$5:$A$3992,A475,'Services Ln 10'!$B$5:$B$3992,"Psychologist")+ SUMIF('Aides Ln 10'!$A$5:$A$1996,A475,'Aides Ln 10'!$V$5:$V$1996)</f>
        <v>0</v>
      </c>
      <c r="L475" s="12">
        <f>SUMIF('Contract Ed line 9'!$A$5:$A$1994,A475,'Contract Ed line 9'!$J$5:$J$1994)</f>
        <v>0</v>
      </c>
      <c r="M475" s="7">
        <f t="shared" si="7"/>
        <v>0</v>
      </c>
    </row>
    <row r="476" spans="2:13" x14ac:dyDescent="0.25">
      <c r="B476" s="7">
        <f>SUMIF('1 Spec Ed Teacher'!$A$5:$A$2003,A476,'1 Spec Ed Teacher'!$T$5:$T$2003)</f>
        <v>0</v>
      </c>
      <c r="C476" s="9"/>
      <c r="D476" s="7">
        <f>SUMIF(' Operations Ln 6'!$A$2:$A$1999,SSIDs!A476,' Operations Ln 6'!$B$2:$B$1999)</f>
        <v>0</v>
      </c>
      <c r="E476" s="7">
        <f>SUMIF('3 Instructional Supplies '!$A$5:$A$1996,SSIDs!A476,'3 Instructional Supplies '!$F$5:$F$1996)</f>
        <v>0</v>
      </c>
      <c r="F476" s="7">
        <f>SUMIF('4 Instructional Equipment'!$A$5:$A$1995,A476,'4 Instructional Equipment'!$F$5:$F$1995)</f>
        <v>0</v>
      </c>
      <c r="G476" s="12">
        <f>SUMIF('Transportation Ln 10'!$A$5:$A$1995,A476,'Transportation Ln 10'!$J$5:$J$1995)</f>
        <v>0</v>
      </c>
      <c r="H476" s="12">
        <f>SUMIFS('Services Ln 10'!$Y$5:$Y$3992,'Services Ln 10'!$A$5:$A$3992,A476,'Services Ln 10'!$B$5:$B$3992,"Physical Therapy")</f>
        <v>0</v>
      </c>
      <c r="I476" s="12">
        <f>SUMIFS('Services Ln 10'!$Y$5:$Y$3992,'Services Ln 10'!$A$5:$A$3992,A476,'Services Ln 10'!$B$5:$B$3992,"Occupational Therapy")</f>
        <v>0</v>
      </c>
      <c r="J476" s="12">
        <f>SUMIFS('Services Ln 10'!$Y$5:$Y$3992,'Services Ln 10'!$A$5:$A$3992,A476,'Services Ln 10'!$B$5:$B$3992,"Speech Services")</f>
        <v>0</v>
      </c>
      <c r="K476" s="103">
        <f>SUMIFS('Services Ln 10'!$Y$5:$Y$3992,'Services Ln 10'!$A$5:$A$3992,A476,'Services Ln 10'!$B$5:$B$3992,"Nurse Services")+SUMIFS('Services Ln 10'!$Y$5:$Y$3992,'Services Ln 10'!$A$5:$A$3992,A476,'Services Ln 10'!$B$5:$B$3992,"Audiology")+SUMIFS('Services Ln 10'!$Y$5:$Y$3992,'Services Ln 10'!$A$5:$A$3992,A476,'Services Ln 10'!$B$5:$B$3992,"Interpreter")+SUMIFS('Services Ln 10'!$Y$5:$Y$3992,'Services Ln 10'!$A$5:$A$3992,A476,'Services Ln 10'!$B$5:$B$3992,"Adaptive P.E.")+SUMIFS('Services Ln 10'!$Y$5:$Y$3992,'Services Ln 10'!$A$5:$A$3992,A476,'Services Ln 10'!$B$5:$B$3992,"Orientation and Mobility")+SUMIFS('Services Ln 10'!$Y$5:$Y$3992,'Services Ln 10'!$A$5:$A$3992,A476,'Services Ln 10'!$B$5:$B$3992,"Psychologist")+ SUMIF('Aides Ln 10'!$A$5:$A$1996,A476,'Aides Ln 10'!$V$5:$V$1996)</f>
        <v>0</v>
      </c>
      <c r="L476" s="12">
        <f>SUMIF('Contract Ed line 9'!$A$5:$A$1994,A476,'Contract Ed line 9'!$J$5:$J$1994)</f>
        <v>0</v>
      </c>
      <c r="M476" s="7">
        <f t="shared" si="7"/>
        <v>0</v>
      </c>
    </row>
    <row r="477" spans="2:13" x14ac:dyDescent="0.25">
      <c r="B477" s="7">
        <f>SUMIF('1 Spec Ed Teacher'!$A$5:$A$2003,A477,'1 Spec Ed Teacher'!$T$5:$T$2003)</f>
        <v>0</v>
      </c>
      <c r="C477" s="9"/>
      <c r="D477" s="7">
        <f>SUMIF(' Operations Ln 6'!$A$2:$A$1999,SSIDs!A477,' Operations Ln 6'!$B$2:$B$1999)</f>
        <v>0</v>
      </c>
      <c r="E477" s="7">
        <f>SUMIF('3 Instructional Supplies '!$A$5:$A$1996,SSIDs!A477,'3 Instructional Supplies '!$F$5:$F$1996)</f>
        <v>0</v>
      </c>
      <c r="F477" s="7">
        <f>SUMIF('4 Instructional Equipment'!$A$5:$A$1995,A477,'4 Instructional Equipment'!$F$5:$F$1995)</f>
        <v>0</v>
      </c>
      <c r="G477" s="12">
        <f>SUMIF('Transportation Ln 10'!$A$5:$A$1995,A477,'Transportation Ln 10'!$J$5:$J$1995)</f>
        <v>0</v>
      </c>
      <c r="H477" s="12">
        <f>SUMIFS('Services Ln 10'!$Y$5:$Y$3992,'Services Ln 10'!$A$5:$A$3992,A477,'Services Ln 10'!$B$5:$B$3992,"Physical Therapy")</f>
        <v>0</v>
      </c>
      <c r="I477" s="12">
        <f>SUMIFS('Services Ln 10'!$Y$5:$Y$3992,'Services Ln 10'!$A$5:$A$3992,A477,'Services Ln 10'!$B$5:$B$3992,"Occupational Therapy")</f>
        <v>0</v>
      </c>
      <c r="J477" s="12">
        <f>SUMIFS('Services Ln 10'!$Y$5:$Y$3992,'Services Ln 10'!$A$5:$A$3992,A477,'Services Ln 10'!$B$5:$B$3992,"Speech Services")</f>
        <v>0</v>
      </c>
      <c r="K477" s="103">
        <f>SUMIFS('Services Ln 10'!$Y$5:$Y$3992,'Services Ln 10'!$A$5:$A$3992,A477,'Services Ln 10'!$B$5:$B$3992,"Nurse Services")+SUMIFS('Services Ln 10'!$Y$5:$Y$3992,'Services Ln 10'!$A$5:$A$3992,A477,'Services Ln 10'!$B$5:$B$3992,"Audiology")+SUMIFS('Services Ln 10'!$Y$5:$Y$3992,'Services Ln 10'!$A$5:$A$3992,A477,'Services Ln 10'!$B$5:$B$3992,"Interpreter")+SUMIFS('Services Ln 10'!$Y$5:$Y$3992,'Services Ln 10'!$A$5:$A$3992,A477,'Services Ln 10'!$B$5:$B$3992,"Adaptive P.E.")+SUMIFS('Services Ln 10'!$Y$5:$Y$3992,'Services Ln 10'!$A$5:$A$3992,A477,'Services Ln 10'!$B$5:$B$3992,"Orientation and Mobility")+SUMIFS('Services Ln 10'!$Y$5:$Y$3992,'Services Ln 10'!$A$5:$A$3992,A477,'Services Ln 10'!$B$5:$B$3992,"Psychologist")+ SUMIF('Aides Ln 10'!$A$5:$A$1996,A477,'Aides Ln 10'!$V$5:$V$1996)</f>
        <v>0</v>
      </c>
      <c r="L477" s="12">
        <f>SUMIF('Contract Ed line 9'!$A$5:$A$1994,A477,'Contract Ed line 9'!$J$5:$J$1994)</f>
        <v>0</v>
      </c>
      <c r="M477" s="7">
        <f t="shared" si="7"/>
        <v>0</v>
      </c>
    </row>
    <row r="478" spans="2:13" x14ac:dyDescent="0.25">
      <c r="B478" s="7">
        <f>SUMIF('1 Spec Ed Teacher'!$A$5:$A$2003,A478,'1 Spec Ed Teacher'!$T$5:$T$2003)</f>
        <v>0</v>
      </c>
      <c r="C478" s="9"/>
      <c r="D478" s="7">
        <f>SUMIF(' Operations Ln 6'!$A$2:$A$1999,SSIDs!A478,' Operations Ln 6'!$B$2:$B$1999)</f>
        <v>0</v>
      </c>
      <c r="E478" s="7">
        <f>SUMIF('3 Instructional Supplies '!$A$5:$A$1996,SSIDs!A478,'3 Instructional Supplies '!$F$5:$F$1996)</f>
        <v>0</v>
      </c>
      <c r="F478" s="7">
        <f>SUMIF('4 Instructional Equipment'!$A$5:$A$1995,A478,'4 Instructional Equipment'!$F$5:$F$1995)</f>
        <v>0</v>
      </c>
      <c r="G478" s="12">
        <f>SUMIF('Transportation Ln 10'!$A$5:$A$1995,A478,'Transportation Ln 10'!$J$5:$J$1995)</f>
        <v>0</v>
      </c>
      <c r="H478" s="12">
        <f>SUMIFS('Services Ln 10'!$Y$5:$Y$3992,'Services Ln 10'!$A$5:$A$3992,A478,'Services Ln 10'!$B$5:$B$3992,"Physical Therapy")</f>
        <v>0</v>
      </c>
      <c r="I478" s="12">
        <f>SUMIFS('Services Ln 10'!$Y$5:$Y$3992,'Services Ln 10'!$A$5:$A$3992,A478,'Services Ln 10'!$B$5:$B$3992,"Occupational Therapy")</f>
        <v>0</v>
      </c>
      <c r="J478" s="12">
        <f>SUMIFS('Services Ln 10'!$Y$5:$Y$3992,'Services Ln 10'!$A$5:$A$3992,A478,'Services Ln 10'!$B$5:$B$3992,"Speech Services")</f>
        <v>0</v>
      </c>
      <c r="K478" s="103">
        <f>SUMIFS('Services Ln 10'!$Y$5:$Y$3992,'Services Ln 10'!$A$5:$A$3992,A478,'Services Ln 10'!$B$5:$B$3992,"Nurse Services")+SUMIFS('Services Ln 10'!$Y$5:$Y$3992,'Services Ln 10'!$A$5:$A$3992,A478,'Services Ln 10'!$B$5:$B$3992,"Audiology")+SUMIFS('Services Ln 10'!$Y$5:$Y$3992,'Services Ln 10'!$A$5:$A$3992,A478,'Services Ln 10'!$B$5:$B$3992,"Interpreter")+SUMIFS('Services Ln 10'!$Y$5:$Y$3992,'Services Ln 10'!$A$5:$A$3992,A478,'Services Ln 10'!$B$5:$B$3992,"Adaptive P.E.")+SUMIFS('Services Ln 10'!$Y$5:$Y$3992,'Services Ln 10'!$A$5:$A$3992,A478,'Services Ln 10'!$B$5:$B$3992,"Orientation and Mobility")+SUMIFS('Services Ln 10'!$Y$5:$Y$3992,'Services Ln 10'!$A$5:$A$3992,A478,'Services Ln 10'!$B$5:$B$3992,"Psychologist")+ SUMIF('Aides Ln 10'!$A$5:$A$1996,A478,'Aides Ln 10'!$V$5:$V$1996)</f>
        <v>0</v>
      </c>
      <c r="L478" s="12">
        <f>SUMIF('Contract Ed line 9'!$A$5:$A$1994,A478,'Contract Ed line 9'!$J$5:$J$1994)</f>
        <v>0</v>
      </c>
      <c r="M478" s="7">
        <f t="shared" si="7"/>
        <v>0</v>
      </c>
    </row>
    <row r="479" spans="2:13" x14ac:dyDescent="0.25">
      <c r="B479" s="7">
        <f>SUMIF('1 Spec Ed Teacher'!$A$5:$A$2003,A479,'1 Spec Ed Teacher'!$T$5:$T$2003)</f>
        <v>0</v>
      </c>
      <c r="C479" s="9"/>
      <c r="D479" s="7">
        <f>SUMIF(' Operations Ln 6'!$A$2:$A$1999,SSIDs!A479,' Operations Ln 6'!$B$2:$B$1999)</f>
        <v>0</v>
      </c>
      <c r="E479" s="7">
        <f>SUMIF('3 Instructional Supplies '!$A$5:$A$1996,SSIDs!A479,'3 Instructional Supplies '!$F$5:$F$1996)</f>
        <v>0</v>
      </c>
      <c r="F479" s="7">
        <f>SUMIF('4 Instructional Equipment'!$A$5:$A$1995,A479,'4 Instructional Equipment'!$F$5:$F$1995)</f>
        <v>0</v>
      </c>
      <c r="G479" s="12">
        <f>SUMIF('Transportation Ln 10'!$A$5:$A$1995,A479,'Transportation Ln 10'!$J$5:$J$1995)</f>
        <v>0</v>
      </c>
      <c r="H479" s="12">
        <f>SUMIFS('Services Ln 10'!$Y$5:$Y$3992,'Services Ln 10'!$A$5:$A$3992,A479,'Services Ln 10'!$B$5:$B$3992,"Physical Therapy")</f>
        <v>0</v>
      </c>
      <c r="I479" s="12">
        <f>SUMIFS('Services Ln 10'!$Y$5:$Y$3992,'Services Ln 10'!$A$5:$A$3992,A479,'Services Ln 10'!$B$5:$B$3992,"Occupational Therapy")</f>
        <v>0</v>
      </c>
      <c r="J479" s="12">
        <f>SUMIFS('Services Ln 10'!$Y$5:$Y$3992,'Services Ln 10'!$A$5:$A$3992,A479,'Services Ln 10'!$B$5:$B$3992,"Speech Services")</f>
        <v>0</v>
      </c>
      <c r="K479" s="103">
        <f>SUMIFS('Services Ln 10'!$Y$5:$Y$3992,'Services Ln 10'!$A$5:$A$3992,A479,'Services Ln 10'!$B$5:$B$3992,"Nurse Services")+SUMIFS('Services Ln 10'!$Y$5:$Y$3992,'Services Ln 10'!$A$5:$A$3992,A479,'Services Ln 10'!$B$5:$B$3992,"Audiology")+SUMIFS('Services Ln 10'!$Y$5:$Y$3992,'Services Ln 10'!$A$5:$A$3992,A479,'Services Ln 10'!$B$5:$B$3992,"Interpreter")+SUMIFS('Services Ln 10'!$Y$5:$Y$3992,'Services Ln 10'!$A$5:$A$3992,A479,'Services Ln 10'!$B$5:$B$3992,"Adaptive P.E.")+SUMIFS('Services Ln 10'!$Y$5:$Y$3992,'Services Ln 10'!$A$5:$A$3992,A479,'Services Ln 10'!$B$5:$B$3992,"Orientation and Mobility")+SUMIFS('Services Ln 10'!$Y$5:$Y$3992,'Services Ln 10'!$A$5:$A$3992,A479,'Services Ln 10'!$B$5:$B$3992,"Psychologist")+ SUMIF('Aides Ln 10'!$A$5:$A$1996,A479,'Aides Ln 10'!$V$5:$V$1996)</f>
        <v>0</v>
      </c>
      <c r="L479" s="12">
        <f>SUMIF('Contract Ed line 9'!$A$5:$A$1994,A479,'Contract Ed line 9'!$J$5:$J$1994)</f>
        <v>0</v>
      </c>
      <c r="M479" s="7">
        <f t="shared" si="7"/>
        <v>0</v>
      </c>
    </row>
    <row r="480" spans="2:13" x14ac:dyDescent="0.25">
      <c r="B480" s="7">
        <f>SUMIF('1 Spec Ed Teacher'!$A$5:$A$2003,A480,'1 Spec Ed Teacher'!$T$5:$T$2003)</f>
        <v>0</v>
      </c>
      <c r="C480" s="9"/>
      <c r="D480" s="7">
        <f>SUMIF(' Operations Ln 6'!$A$2:$A$1999,SSIDs!A480,' Operations Ln 6'!$B$2:$B$1999)</f>
        <v>0</v>
      </c>
      <c r="E480" s="7">
        <f>SUMIF('3 Instructional Supplies '!$A$5:$A$1996,SSIDs!A480,'3 Instructional Supplies '!$F$5:$F$1996)</f>
        <v>0</v>
      </c>
      <c r="F480" s="7">
        <f>SUMIF('4 Instructional Equipment'!$A$5:$A$1995,A480,'4 Instructional Equipment'!$F$5:$F$1995)</f>
        <v>0</v>
      </c>
      <c r="G480" s="12">
        <f>SUMIF('Transportation Ln 10'!$A$5:$A$1995,A480,'Transportation Ln 10'!$J$5:$J$1995)</f>
        <v>0</v>
      </c>
      <c r="H480" s="12">
        <f>SUMIFS('Services Ln 10'!$Y$5:$Y$3992,'Services Ln 10'!$A$5:$A$3992,A480,'Services Ln 10'!$B$5:$B$3992,"Physical Therapy")</f>
        <v>0</v>
      </c>
      <c r="I480" s="12">
        <f>SUMIFS('Services Ln 10'!$Y$5:$Y$3992,'Services Ln 10'!$A$5:$A$3992,A480,'Services Ln 10'!$B$5:$B$3992,"Occupational Therapy")</f>
        <v>0</v>
      </c>
      <c r="J480" s="12">
        <f>SUMIFS('Services Ln 10'!$Y$5:$Y$3992,'Services Ln 10'!$A$5:$A$3992,A480,'Services Ln 10'!$B$5:$B$3992,"Speech Services")</f>
        <v>0</v>
      </c>
      <c r="K480" s="103">
        <f>SUMIFS('Services Ln 10'!$Y$5:$Y$3992,'Services Ln 10'!$A$5:$A$3992,A480,'Services Ln 10'!$B$5:$B$3992,"Nurse Services")+SUMIFS('Services Ln 10'!$Y$5:$Y$3992,'Services Ln 10'!$A$5:$A$3992,A480,'Services Ln 10'!$B$5:$B$3992,"Audiology")+SUMIFS('Services Ln 10'!$Y$5:$Y$3992,'Services Ln 10'!$A$5:$A$3992,A480,'Services Ln 10'!$B$5:$B$3992,"Interpreter")+SUMIFS('Services Ln 10'!$Y$5:$Y$3992,'Services Ln 10'!$A$5:$A$3992,A480,'Services Ln 10'!$B$5:$B$3992,"Adaptive P.E.")+SUMIFS('Services Ln 10'!$Y$5:$Y$3992,'Services Ln 10'!$A$5:$A$3992,A480,'Services Ln 10'!$B$5:$B$3992,"Orientation and Mobility")+SUMIFS('Services Ln 10'!$Y$5:$Y$3992,'Services Ln 10'!$A$5:$A$3992,A480,'Services Ln 10'!$B$5:$B$3992,"Psychologist")+ SUMIF('Aides Ln 10'!$A$5:$A$1996,A480,'Aides Ln 10'!$V$5:$V$1996)</f>
        <v>0</v>
      </c>
      <c r="L480" s="12">
        <f>SUMIF('Contract Ed line 9'!$A$5:$A$1994,A480,'Contract Ed line 9'!$J$5:$J$1994)</f>
        <v>0</v>
      </c>
      <c r="M480" s="7">
        <f t="shared" si="7"/>
        <v>0</v>
      </c>
    </row>
    <row r="481" spans="2:13" x14ac:dyDescent="0.25">
      <c r="B481" s="7">
        <f>SUMIF('1 Spec Ed Teacher'!$A$5:$A$2003,A481,'1 Spec Ed Teacher'!$T$5:$T$2003)</f>
        <v>0</v>
      </c>
      <c r="C481" s="9"/>
      <c r="D481" s="7">
        <f>SUMIF(' Operations Ln 6'!$A$2:$A$1999,SSIDs!A481,' Operations Ln 6'!$B$2:$B$1999)</f>
        <v>0</v>
      </c>
      <c r="E481" s="7">
        <f>SUMIF('3 Instructional Supplies '!$A$5:$A$1996,SSIDs!A481,'3 Instructional Supplies '!$F$5:$F$1996)</f>
        <v>0</v>
      </c>
      <c r="F481" s="7">
        <f>SUMIF('4 Instructional Equipment'!$A$5:$A$1995,A481,'4 Instructional Equipment'!$F$5:$F$1995)</f>
        <v>0</v>
      </c>
      <c r="G481" s="12">
        <f>SUMIF('Transportation Ln 10'!$A$5:$A$1995,A481,'Transportation Ln 10'!$J$5:$J$1995)</f>
        <v>0</v>
      </c>
      <c r="H481" s="12">
        <f>SUMIFS('Services Ln 10'!$Y$5:$Y$3992,'Services Ln 10'!$A$5:$A$3992,A481,'Services Ln 10'!$B$5:$B$3992,"Physical Therapy")</f>
        <v>0</v>
      </c>
      <c r="I481" s="12">
        <f>SUMIFS('Services Ln 10'!$Y$5:$Y$3992,'Services Ln 10'!$A$5:$A$3992,A481,'Services Ln 10'!$B$5:$B$3992,"Occupational Therapy")</f>
        <v>0</v>
      </c>
      <c r="J481" s="12">
        <f>SUMIFS('Services Ln 10'!$Y$5:$Y$3992,'Services Ln 10'!$A$5:$A$3992,A481,'Services Ln 10'!$B$5:$B$3992,"Speech Services")</f>
        <v>0</v>
      </c>
      <c r="K481" s="103">
        <f>SUMIFS('Services Ln 10'!$Y$5:$Y$3992,'Services Ln 10'!$A$5:$A$3992,A481,'Services Ln 10'!$B$5:$B$3992,"Nurse Services")+SUMIFS('Services Ln 10'!$Y$5:$Y$3992,'Services Ln 10'!$A$5:$A$3992,A481,'Services Ln 10'!$B$5:$B$3992,"Audiology")+SUMIFS('Services Ln 10'!$Y$5:$Y$3992,'Services Ln 10'!$A$5:$A$3992,A481,'Services Ln 10'!$B$5:$B$3992,"Interpreter")+SUMIFS('Services Ln 10'!$Y$5:$Y$3992,'Services Ln 10'!$A$5:$A$3992,A481,'Services Ln 10'!$B$5:$B$3992,"Adaptive P.E.")+SUMIFS('Services Ln 10'!$Y$5:$Y$3992,'Services Ln 10'!$A$5:$A$3992,A481,'Services Ln 10'!$B$5:$B$3992,"Orientation and Mobility")+SUMIFS('Services Ln 10'!$Y$5:$Y$3992,'Services Ln 10'!$A$5:$A$3992,A481,'Services Ln 10'!$B$5:$B$3992,"Psychologist")+ SUMIF('Aides Ln 10'!$A$5:$A$1996,A481,'Aides Ln 10'!$V$5:$V$1996)</f>
        <v>0</v>
      </c>
      <c r="L481" s="12">
        <f>SUMIF('Contract Ed line 9'!$A$5:$A$1994,A481,'Contract Ed line 9'!$J$5:$J$1994)</f>
        <v>0</v>
      </c>
      <c r="M481" s="7">
        <f t="shared" si="7"/>
        <v>0</v>
      </c>
    </row>
    <row r="482" spans="2:13" x14ac:dyDescent="0.25">
      <c r="B482" s="7">
        <f>SUMIF('1 Spec Ed Teacher'!$A$5:$A$2003,A482,'1 Spec Ed Teacher'!$T$5:$T$2003)</f>
        <v>0</v>
      </c>
      <c r="C482" s="9"/>
      <c r="D482" s="7">
        <f>SUMIF(' Operations Ln 6'!$A$2:$A$1999,SSIDs!A482,' Operations Ln 6'!$B$2:$B$1999)</f>
        <v>0</v>
      </c>
      <c r="E482" s="7">
        <f>SUMIF('3 Instructional Supplies '!$A$5:$A$1996,SSIDs!A482,'3 Instructional Supplies '!$F$5:$F$1996)</f>
        <v>0</v>
      </c>
      <c r="F482" s="7">
        <f>SUMIF('4 Instructional Equipment'!$A$5:$A$1995,A482,'4 Instructional Equipment'!$F$5:$F$1995)</f>
        <v>0</v>
      </c>
      <c r="G482" s="12">
        <f>SUMIF('Transportation Ln 10'!$A$5:$A$1995,A482,'Transportation Ln 10'!$J$5:$J$1995)</f>
        <v>0</v>
      </c>
      <c r="H482" s="12">
        <f>SUMIFS('Services Ln 10'!$Y$5:$Y$3992,'Services Ln 10'!$A$5:$A$3992,A482,'Services Ln 10'!$B$5:$B$3992,"Physical Therapy")</f>
        <v>0</v>
      </c>
      <c r="I482" s="12">
        <f>SUMIFS('Services Ln 10'!$Y$5:$Y$3992,'Services Ln 10'!$A$5:$A$3992,A482,'Services Ln 10'!$B$5:$B$3992,"Occupational Therapy")</f>
        <v>0</v>
      </c>
      <c r="J482" s="12">
        <f>SUMIFS('Services Ln 10'!$Y$5:$Y$3992,'Services Ln 10'!$A$5:$A$3992,A482,'Services Ln 10'!$B$5:$B$3992,"Speech Services")</f>
        <v>0</v>
      </c>
      <c r="K482" s="103">
        <f>SUMIFS('Services Ln 10'!$Y$5:$Y$3992,'Services Ln 10'!$A$5:$A$3992,A482,'Services Ln 10'!$B$5:$B$3992,"Nurse Services")+SUMIFS('Services Ln 10'!$Y$5:$Y$3992,'Services Ln 10'!$A$5:$A$3992,A482,'Services Ln 10'!$B$5:$B$3992,"Audiology")+SUMIFS('Services Ln 10'!$Y$5:$Y$3992,'Services Ln 10'!$A$5:$A$3992,A482,'Services Ln 10'!$B$5:$B$3992,"Interpreter")+SUMIFS('Services Ln 10'!$Y$5:$Y$3992,'Services Ln 10'!$A$5:$A$3992,A482,'Services Ln 10'!$B$5:$B$3992,"Adaptive P.E.")+SUMIFS('Services Ln 10'!$Y$5:$Y$3992,'Services Ln 10'!$A$5:$A$3992,A482,'Services Ln 10'!$B$5:$B$3992,"Orientation and Mobility")+SUMIFS('Services Ln 10'!$Y$5:$Y$3992,'Services Ln 10'!$A$5:$A$3992,A482,'Services Ln 10'!$B$5:$B$3992,"Psychologist")+ SUMIF('Aides Ln 10'!$A$5:$A$1996,A482,'Aides Ln 10'!$V$5:$V$1996)</f>
        <v>0</v>
      </c>
      <c r="L482" s="12">
        <f>SUMIF('Contract Ed line 9'!$A$5:$A$1994,A482,'Contract Ed line 9'!$J$5:$J$1994)</f>
        <v>0</v>
      </c>
      <c r="M482" s="7">
        <f t="shared" si="7"/>
        <v>0</v>
      </c>
    </row>
    <row r="483" spans="2:13" x14ac:dyDescent="0.25">
      <c r="B483" s="7">
        <f>SUMIF('1 Spec Ed Teacher'!$A$5:$A$2003,A483,'1 Spec Ed Teacher'!$T$5:$T$2003)</f>
        <v>0</v>
      </c>
      <c r="C483" s="9"/>
      <c r="D483" s="7">
        <f>SUMIF(' Operations Ln 6'!$A$2:$A$1999,SSIDs!A483,' Operations Ln 6'!$B$2:$B$1999)</f>
        <v>0</v>
      </c>
      <c r="E483" s="7">
        <f>SUMIF('3 Instructional Supplies '!$A$5:$A$1996,SSIDs!A483,'3 Instructional Supplies '!$F$5:$F$1996)</f>
        <v>0</v>
      </c>
      <c r="F483" s="7">
        <f>SUMIF('4 Instructional Equipment'!$A$5:$A$1995,A483,'4 Instructional Equipment'!$F$5:$F$1995)</f>
        <v>0</v>
      </c>
      <c r="G483" s="12">
        <f>SUMIF('Transportation Ln 10'!$A$5:$A$1995,A483,'Transportation Ln 10'!$J$5:$J$1995)</f>
        <v>0</v>
      </c>
      <c r="H483" s="12">
        <f>SUMIFS('Services Ln 10'!$Y$5:$Y$3992,'Services Ln 10'!$A$5:$A$3992,A483,'Services Ln 10'!$B$5:$B$3992,"Physical Therapy")</f>
        <v>0</v>
      </c>
      <c r="I483" s="12">
        <f>SUMIFS('Services Ln 10'!$Y$5:$Y$3992,'Services Ln 10'!$A$5:$A$3992,A483,'Services Ln 10'!$B$5:$B$3992,"Occupational Therapy")</f>
        <v>0</v>
      </c>
      <c r="J483" s="12">
        <f>SUMIFS('Services Ln 10'!$Y$5:$Y$3992,'Services Ln 10'!$A$5:$A$3992,A483,'Services Ln 10'!$B$5:$B$3992,"Speech Services")</f>
        <v>0</v>
      </c>
      <c r="K483" s="103">
        <f>SUMIFS('Services Ln 10'!$Y$5:$Y$3992,'Services Ln 10'!$A$5:$A$3992,A483,'Services Ln 10'!$B$5:$B$3992,"Nurse Services")+SUMIFS('Services Ln 10'!$Y$5:$Y$3992,'Services Ln 10'!$A$5:$A$3992,A483,'Services Ln 10'!$B$5:$B$3992,"Audiology")+SUMIFS('Services Ln 10'!$Y$5:$Y$3992,'Services Ln 10'!$A$5:$A$3992,A483,'Services Ln 10'!$B$5:$B$3992,"Interpreter")+SUMIFS('Services Ln 10'!$Y$5:$Y$3992,'Services Ln 10'!$A$5:$A$3992,A483,'Services Ln 10'!$B$5:$B$3992,"Adaptive P.E.")+SUMIFS('Services Ln 10'!$Y$5:$Y$3992,'Services Ln 10'!$A$5:$A$3992,A483,'Services Ln 10'!$B$5:$B$3992,"Orientation and Mobility")+SUMIFS('Services Ln 10'!$Y$5:$Y$3992,'Services Ln 10'!$A$5:$A$3992,A483,'Services Ln 10'!$B$5:$B$3992,"Psychologist")+ SUMIF('Aides Ln 10'!$A$5:$A$1996,A483,'Aides Ln 10'!$V$5:$V$1996)</f>
        <v>0</v>
      </c>
      <c r="L483" s="12">
        <f>SUMIF('Contract Ed line 9'!$A$5:$A$1994,A483,'Contract Ed line 9'!$J$5:$J$1994)</f>
        <v>0</v>
      </c>
      <c r="M483" s="7">
        <f t="shared" si="7"/>
        <v>0</v>
      </c>
    </row>
    <row r="484" spans="2:13" x14ac:dyDescent="0.25">
      <c r="B484" s="7">
        <f>SUMIF('1 Spec Ed Teacher'!$A$5:$A$2003,A484,'1 Spec Ed Teacher'!$T$5:$T$2003)</f>
        <v>0</v>
      </c>
      <c r="C484" s="9"/>
      <c r="D484" s="7">
        <f>SUMIF(' Operations Ln 6'!$A$2:$A$1999,SSIDs!A484,' Operations Ln 6'!$B$2:$B$1999)</f>
        <v>0</v>
      </c>
      <c r="E484" s="7">
        <f>SUMIF('3 Instructional Supplies '!$A$5:$A$1996,SSIDs!A484,'3 Instructional Supplies '!$F$5:$F$1996)</f>
        <v>0</v>
      </c>
      <c r="F484" s="7">
        <f>SUMIF('4 Instructional Equipment'!$A$5:$A$1995,A484,'4 Instructional Equipment'!$F$5:$F$1995)</f>
        <v>0</v>
      </c>
      <c r="G484" s="12">
        <f>SUMIF('Transportation Ln 10'!$A$5:$A$1995,A484,'Transportation Ln 10'!$J$5:$J$1995)</f>
        <v>0</v>
      </c>
      <c r="H484" s="12">
        <f>SUMIFS('Services Ln 10'!$Y$5:$Y$3992,'Services Ln 10'!$A$5:$A$3992,A484,'Services Ln 10'!$B$5:$B$3992,"Physical Therapy")</f>
        <v>0</v>
      </c>
      <c r="I484" s="12">
        <f>SUMIFS('Services Ln 10'!$Y$5:$Y$3992,'Services Ln 10'!$A$5:$A$3992,A484,'Services Ln 10'!$B$5:$B$3992,"Occupational Therapy")</f>
        <v>0</v>
      </c>
      <c r="J484" s="12">
        <f>SUMIFS('Services Ln 10'!$Y$5:$Y$3992,'Services Ln 10'!$A$5:$A$3992,A484,'Services Ln 10'!$B$5:$B$3992,"Speech Services")</f>
        <v>0</v>
      </c>
      <c r="K484" s="103">
        <f>SUMIFS('Services Ln 10'!$Y$5:$Y$3992,'Services Ln 10'!$A$5:$A$3992,A484,'Services Ln 10'!$B$5:$B$3992,"Nurse Services")+SUMIFS('Services Ln 10'!$Y$5:$Y$3992,'Services Ln 10'!$A$5:$A$3992,A484,'Services Ln 10'!$B$5:$B$3992,"Audiology")+SUMIFS('Services Ln 10'!$Y$5:$Y$3992,'Services Ln 10'!$A$5:$A$3992,A484,'Services Ln 10'!$B$5:$B$3992,"Interpreter")+SUMIFS('Services Ln 10'!$Y$5:$Y$3992,'Services Ln 10'!$A$5:$A$3992,A484,'Services Ln 10'!$B$5:$B$3992,"Adaptive P.E.")+SUMIFS('Services Ln 10'!$Y$5:$Y$3992,'Services Ln 10'!$A$5:$A$3992,A484,'Services Ln 10'!$B$5:$B$3992,"Orientation and Mobility")+SUMIFS('Services Ln 10'!$Y$5:$Y$3992,'Services Ln 10'!$A$5:$A$3992,A484,'Services Ln 10'!$B$5:$B$3992,"Psychologist")+ SUMIF('Aides Ln 10'!$A$5:$A$1996,A484,'Aides Ln 10'!$V$5:$V$1996)</f>
        <v>0</v>
      </c>
      <c r="L484" s="12">
        <f>SUMIF('Contract Ed line 9'!$A$5:$A$1994,A484,'Contract Ed line 9'!$J$5:$J$1994)</f>
        <v>0</v>
      </c>
      <c r="M484" s="7">
        <f t="shared" si="7"/>
        <v>0</v>
      </c>
    </row>
    <row r="485" spans="2:13" x14ac:dyDescent="0.25">
      <c r="B485" s="7">
        <f>SUMIF('1 Spec Ed Teacher'!$A$5:$A$2003,A485,'1 Spec Ed Teacher'!$T$5:$T$2003)</f>
        <v>0</v>
      </c>
      <c r="C485" s="9"/>
      <c r="D485" s="7">
        <f>SUMIF(' Operations Ln 6'!$A$2:$A$1999,SSIDs!A485,' Operations Ln 6'!$B$2:$B$1999)</f>
        <v>0</v>
      </c>
      <c r="E485" s="7">
        <f>SUMIF('3 Instructional Supplies '!$A$5:$A$1996,SSIDs!A485,'3 Instructional Supplies '!$F$5:$F$1996)</f>
        <v>0</v>
      </c>
      <c r="F485" s="7">
        <f>SUMIF('4 Instructional Equipment'!$A$5:$A$1995,A485,'4 Instructional Equipment'!$F$5:$F$1995)</f>
        <v>0</v>
      </c>
      <c r="G485" s="12">
        <f>SUMIF('Transportation Ln 10'!$A$5:$A$1995,A485,'Transportation Ln 10'!$J$5:$J$1995)</f>
        <v>0</v>
      </c>
      <c r="H485" s="12">
        <f>SUMIFS('Services Ln 10'!$Y$5:$Y$3992,'Services Ln 10'!$A$5:$A$3992,A485,'Services Ln 10'!$B$5:$B$3992,"Physical Therapy")</f>
        <v>0</v>
      </c>
      <c r="I485" s="12">
        <f>SUMIFS('Services Ln 10'!$Y$5:$Y$3992,'Services Ln 10'!$A$5:$A$3992,A485,'Services Ln 10'!$B$5:$B$3992,"Occupational Therapy")</f>
        <v>0</v>
      </c>
      <c r="J485" s="12">
        <f>SUMIFS('Services Ln 10'!$Y$5:$Y$3992,'Services Ln 10'!$A$5:$A$3992,A485,'Services Ln 10'!$B$5:$B$3992,"Speech Services")</f>
        <v>0</v>
      </c>
      <c r="K485" s="103">
        <f>SUMIFS('Services Ln 10'!$Y$5:$Y$3992,'Services Ln 10'!$A$5:$A$3992,A485,'Services Ln 10'!$B$5:$B$3992,"Nurse Services")+SUMIFS('Services Ln 10'!$Y$5:$Y$3992,'Services Ln 10'!$A$5:$A$3992,A485,'Services Ln 10'!$B$5:$B$3992,"Audiology")+SUMIFS('Services Ln 10'!$Y$5:$Y$3992,'Services Ln 10'!$A$5:$A$3992,A485,'Services Ln 10'!$B$5:$B$3992,"Interpreter")+SUMIFS('Services Ln 10'!$Y$5:$Y$3992,'Services Ln 10'!$A$5:$A$3992,A485,'Services Ln 10'!$B$5:$B$3992,"Adaptive P.E.")+SUMIFS('Services Ln 10'!$Y$5:$Y$3992,'Services Ln 10'!$A$5:$A$3992,A485,'Services Ln 10'!$B$5:$B$3992,"Orientation and Mobility")+SUMIFS('Services Ln 10'!$Y$5:$Y$3992,'Services Ln 10'!$A$5:$A$3992,A485,'Services Ln 10'!$B$5:$B$3992,"Psychologist")+ SUMIF('Aides Ln 10'!$A$5:$A$1996,A485,'Aides Ln 10'!$V$5:$V$1996)</f>
        <v>0</v>
      </c>
      <c r="L485" s="12">
        <f>SUMIF('Contract Ed line 9'!$A$5:$A$1994,A485,'Contract Ed line 9'!$J$5:$J$1994)</f>
        <v>0</v>
      </c>
      <c r="M485" s="7">
        <f t="shared" si="7"/>
        <v>0</v>
      </c>
    </row>
    <row r="486" spans="2:13" x14ac:dyDescent="0.25">
      <c r="B486" s="7">
        <f>SUMIF('1 Spec Ed Teacher'!$A$5:$A$2003,A486,'1 Spec Ed Teacher'!$T$5:$T$2003)</f>
        <v>0</v>
      </c>
      <c r="C486" s="9"/>
      <c r="D486" s="7">
        <f>SUMIF(' Operations Ln 6'!$A$2:$A$1999,SSIDs!A486,' Operations Ln 6'!$B$2:$B$1999)</f>
        <v>0</v>
      </c>
      <c r="E486" s="7">
        <f>SUMIF('3 Instructional Supplies '!$A$5:$A$1996,SSIDs!A486,'3 Instructional Supplies '!$F$5:$F$1996)</f>
        <v>0</v>
      </c>
      <c r="F486" s="7">
        <f>SUMIF('4 Instructional Equipment'!$A$5:$A$1995,A486,'4 Instructional Equipment'!$F$5:$F$1995)</f>
        <v>0</v>
      </c>
      <c r="G486" s="12">
        <f>SUMIF('Transportation Ln 10'!$A$5:$A$1995,A486,'Transportation Ln 10'!$J$5:$J$1995)</f>
        <v>0</v>
      </c>
      <c r="H486" s="12">
        <f>SUMIFS('Services Ln 10'!$Y$5:$Y$3992,'Services Ln 10'!$A$5:$A$3992,A486,'Services Ln 10'!$B$5:$B$3992,"Physical Therapy")</f>
        <v>0</v>
      </c>
      <c r="I486" s="12">
        <f>SUMIFS('Services Ln 10'!$Y$5:$Y$3992,'Services Ln 10'!$A$5:$A$3992,A486,'Services Ln 10'!$B$5:$B$3992,"Occupational Therapy")</f>
        <v>0</v>
      </c>
      <c r="J486" s="12">
        <f>SUMIFS('Services Ln 10'!$Y$5:$Y$3992,'Services Ln 10'!$A$5:$A$3992,A486,'Services Ln 10'!$B$5:$B$3992,"Speech Services")</f>
        <v>0</v>
      </c>
      <c r="K486" s="103">
        <f>SUMIFS('Services Ln 10'!$Y$5:$Y$3992,'Services Ln 10'!$A$5:$A$3992,A486,'Services Ln 10'!$B$5:$B$3992,"Nurse Services")+SUMIFS('Services Ln 10'!$Y$5:$Y$3992,'Services Ln 10'!$A$5:$A$3992,A486,'Services Ln 10'!$B$5:$B$3992,"Audiology")+SUMIFS('Services Ln 10'!$Y$5:$Y$3992,'Services Ln 10'!$A$5:$A$3992,A486,'Services Ln 10'!$B$5:$B$3992,"Interpreter")+SUMIFS('Services Ln 10'!$Y$5:$Y$3992,'Services Ln 10'!$A$5:$A$3992,A486,'Services Ln 10'!$B$5:$B$3992,"Adaptive P.E.")+SUMIFS('Services Ln 10'!$Y$5:$Y$3992,'Services Ln 10'!$A$5:$A$3992,A486,'Services Ln 10'!$B$5:$B$3992,"Orientation and Mobility")+SUMIFS('Services Ln 10'!$Y$5:$Y$3992,'Services Ln 10'!$A$5:$A$3992,A486,'Services Ln 10'!$B$5:$B$3992,"Psychologist")+ SUMIF('Aides Ln 10'!$A$5:$A$1996,A486,'Aides Ln 10'!$V$5:$V$1996)</f>
        <v>0</v>
      </c>
      <c r="L486" s="12">
        <f>SUMIF('Contract Ed line 9'!$A$5:$A$1994,A486,'Contract Ed line 9'!$J$5:$J$1994)</f>
        <v>0</v>
      </c>
      <c r="M486" s="7">
        <f t="shared" si="7"/>
        <v>0</v>
      </c>
    </row>
    <row r="487" spans="2:13" x14ac:dyDescent="0.25">
      <c r="B487" s="7">
        <f>SUMIF('1 Spec Ed Teacher'!$A$5:$A$2003,A487,'1 Spec Ed Teacher'!$T$5:$T$2003)</f>
        <v>0</v>
      </c>
      <c r="C487" s="9"/>
      <c r="D487" s="7">
        <f>SUMIF(' Operations Ln 6'!$A$2:$A$1999,SSIDs!A487,' Operations Ln 6'!$B$2:$B$1999)</f>
        <v>0</v>
      </c>
      <c r="E487" s="7">
        <f>SUMIF('3 Instructional Supplies '!$A$5:$A$1996,SSIDs!A487,'3 Instructional Supplies '!$F$5:$F$1996)</f>
        <v>0</v>
      </c>
      <c r="F487" s="7">
        <f>SUMIF('4 Instructional Equipment'!$A$5:$A$1995,A487,'4 Instructional Equipment'!$F$5:$F$1995)</f>
        <v>0</v>
      </c>
      <c r="G487" s="12">
        <f>SUMIF('Transportation Ln 10'!$A$5:$A$1995,A487,'Transportation Ln 10'!$J$5:$J$1995)</f>
        <v>0</v>
      </c>
      <c r="H487" s="12">
        <f>SUMIFS('Services Ln 10'!$Y$5:$Y$3992,'Services Ln 10'!$A$5:$A$3992,A487,'Services Ln 10'!$B$5:$B$3992,"Physical Therapy")</f>
        <v>0</v>
      </c>
      <c r="I487" s="12">
        <f>SUMIFS('Services Ln 10'!$Y$5:$Y$3992,'Services Ln 10'!$A$5:$A$3992,A487,'Services Ln 10'!$B$5:$B$3992,"Occupational Therapy")</f>
        <v>0</v>
      </c>
      <c r="J487" s="12">
        <f>SUMIFS('Services Ln 10'!$Y$5:$Y$3992,'Services Ln 10'!$A$5:$A$3992,A487,'Services Ln 10'!$B$5:$B$3992,"Speech Services")</f>
        <v>0</v>
      </c>
      <c r="K487" s="103">
        <f>SUMIFS('Services Ln 10'!$Y$5:$Y$3992,'Services Ln 10'!$A$5:$A$3992,A487,'Services Ln 10'!$B$5:$B$3992,"Nurse Services")+SUMIFS('Services Ln 10'!$Y$5:$Y$3992,'Services Ln 10'!$A$5:$A$3992,A487,'Services Ln 10'!$B$5:$B$3992,"Audiology")+SUMIFS('Services Ln 10'!$Y$5:$Y$3992,'Services Ln 10'!$A$5:$A$3992,A487,'Services Ln 10'!$B$5:$B$3992,"Interpreter")+SUMIFS('Services Ln 10'!$Y$5:$Y$3992,'Services Ln 10'!$A$5:$A$3992,A487,'Services Ln 10'!$B$5:$B$3992,"Adaptive P.E.")+SUMIFS('Services Ln 10'!$Y$5:$Y$3992,'Services Ln 10'!$A$5:$A$3992,A487,'Services Ln 10'!$B$5:$B$3992,"Orientation and Mobility")+SUMIFS('Services Ln 10'!$Y$5:$Y$3992,'Services Ln 10'!$A$5:$A$3992,A487,'Services Ln 10'!$B$5:$B$3992,"Psychologist")+ SUMIF('Aides Ln 10'!$A$5:$A$1996,A487,'Aides Ln 10'!$V$5:$V$1996)</f>
        <v>0</v>
      </c>
      <c r="L487" s="12">
        <f>SUMIF('Contract Ed line 9'!$A$5:$A$1994,A487,'Contract Ed line 9'!$J$5:$J$1994)</f>
        <v>0</v>
      </c>
      <c r="M487" s="7">
        <f t="shared" si="7"/>
        <v>0</v>
      </c>
    </row>
    <row r="488" spans="2:13" x14ac:dyDescent="0.25">
      <c r="B488" s="7">
        <f>SUMIF('1 Spec Ed Teacher'!$A$5:$A$2003,A488,'1 Spec Ed Teacher'!$T$5:$T$2003)</f>
        <v>0</v>
      </c>
      <c r="C488" s="9"/>
      <c r="D488" s="7">
        <f>SUMIF(' Operations Ln 6'!$A$2:$A$1999,SSIDs!A488,' Operations Ln 6'!$B$2:$B$1999)</f>
        <v>0</v>
      </c>
      <c r="E488" s="7">
        <f>SUMIF('3 Instructional Supplies '!$A$5:$A$1996,SSIDs!A488,'3 Instructional Supplies '!$F$5:$F$1996)</f>
        <v>0</v>
      </c>
      <c r="F488" s="7">
        <f>SUMIF('4 Instructional Equipment'!$A$5:$A$1995,A488,'4 Instructional Equipment'!$F$5:$F$1995)</f>
        <v>0</v>
      </c>
      <c r="G488" s="12">
        <f>SUMIF('Transportation Ln 10'!$A$5:$A$1995,A488,'Transportation Ln 10'!$J$5:$J$1995)</f>
        <v>0</v>
      </c>
      <c r="H488" s="12">
        <f>SUMIFS('Services Ln 10'!$Y$5:$Y$3992,'Services Ln 10'!$A$5:$A$3992,A488,'Services Ln 10'!$B$5:$B$3992,"Physical Therapy")</f>
        <v>0</v>
      </c>
      <c r="I488" s="12">
        <f>SUMIFS('Services Ln 10'!$Y$5:$Y$3992,'Services Ln 10'!$A$5:$A$3992,A488,'Services Ln 10'!$B$5:$B$3992,"Occupational Therapy")</f>
        <v>0</v>
      </c>
      <c r="J488" s="12">
        <f>SUMIFS('Services Ln 10'!$Y$5:$Y$3992,'Services Ln 10'!$A$5:$A$3992,A488,'Services Ln 10'!$B$5:$B$3992,"Speech Services")</f>
        <v>0</v>
      </c>
      <c r="K488" s="103">
        <f>SUMIFS('Services Ln 10'!$Y$5:$Y$3992,'Services Ln 10'!$A$5:$A$3992,A488,'Services Ln 10'!$B$5:$B$3992,"Nurse Services")+SUMIFS('Services Ln 10'!$Y$5:$Y$3992,'Services Ln 10'!$A$5:$A$3992,A488,'Services Ln 10'!$B$5:$B$3992,"Audiology")+SUMIFS('Services Ln 10'!$Y$5:$Y$3992,'Services Ln 10'!$A$5:$A$3992,A488,'Services Ln 10'!$B$5:$B$3992,"Interpreter")+SUMIFS('Services Ln 10'!$Y$5:$Y$3992,'Services Ln 10'!$A$5:$A$3992,A488,'Services Ln 10'!$B$5:$B$3992,"Adaptive P.E.")+SUMIFS('Services Ln 10'!$Y$5:$Y$3992,'Services Ln 10'!$A$5:$A$3992,A488,'Services Ln 10'!$B$5:$B$3992,"Orientation and Mobility")+SUMIFS('Services Ln 10'!$Y$5:$Y$3992,'Services Ln 10'!$A$5:$A$3992,A488,'Services Ln 10'!$B$5:$B$3992,"Psychologist")+ SUMIF('Aides Ln 10'!$A$5:$A$1996,A488,'Aides Ln 10'!$V$5:$V$1996)</f>
        <v>0</v>
      </c>
      <c r="L488" s="12">
        <f>SUMIF('Contract Ed line 9'!$A$5:$A$1994,A488,'Contract Ed line 9'!$J$5:$J$1994)</f>
        <v>0</v>
      </c>
      <c r="M488" s="7">
        <f t="shared" si="7"/>
        <v>0</v>
      </c>
    </row>
    <row r="489" spans="2:13" x14ac:dyDescent="0.25">
      <c r="B489" s="7">
        <f>SUMIF('1 Spec Ed Teacher'!$A$5:$A$2003,A489,'1 Spec Ed Teacher'!$T$5:$T$2003)</f>
        <v>0</v>
      </c>
      <c r="C489" s="9"/>
      <c r="D489" s="7">
        <f>SUMIF(' Operations Ln 6'!$A$2:$A$1999,SSIDs!A489,' Operations Ln 6'!$B$2:$B$1999)</f>
        <v>0</v>
      </c>
      <c r="E489" s="7">
        <f>SUMIF('3 Instructional Supplies '!$A$5:$A$1996,SSIDs!A489,'3 Instructional Supplies '!$F$5:$F$1996)</f>
        <v>0</v>
      </c>
      <c r="F489" s="7">
        <f>SUMIF('4 Instructional Equipment'!$A$5:$A$1995,A489,'4 Instructional Equipment'!$F$5:$F$1995)</f>
        <v>0</v>
      </c>
      <c r="G489" s="12">
        <f>SUMIF('Transportation Ln 10'!$A$5:$A$1995,A489,'Transportation Ln 10'!$J$5:$J$1995)</f>
        <v>0</v>
      </c>
      <c r="H489" s="12">
        <f>SUMIFS('Services Ln 10'!$Y$5:$Y$3992,'Services Ln 10'!$A$5:$A$3992,A489,'Services Ln 10'!$B$5:$B$3992,"Physical Therapy")</f>
        <v>0</v>
      </c>
      <c r="I489" s="12">
        <f>SUMIFS('Services Ln 10'!$Y$5:$Y$3992,'Services Ln 10'!$A$5:$A$3992,A489,'Services Ln 10'!$B$5:$B$3992,"Occupational Therapy")</f>
        <v>0</v>
      </c>
      <c r="J489" s="12">
        <f>SUMIFS('Services Ln 10'!$Y$5:$Y$3992,'Services Ln 10'!$A$5:$A$3992,A489,'Services Ln 10'!$B$5:$B$3992,"Speech Services")</f>
        <v>0</v>
      </c>
      <c r="K489" s="103">
        <f>SUMIFS('Services Ln 10'!$Y$5:$Y$3992,'Services Ln 10'!$A$5:$A$3992,A489,'Services Ln 10'!$B$5:$B$3992,"Nurse Services")+SUMIFS('Services Ln 10'!$Y$5:$Y$3992,'Services Ln 10'!$A$5:$A$3992,A489,'Services Ln 10'!$B$5:$B$3992,"Audiology")+SUMIFS('Services Ln 10'!$Y$5:$Y$3992,'Services Ln 10'!$A$5:$A$3992,A489,'Services Ln 10'!$B$5:$B$3992,"Interpreter")+SUMIFS('Services Ln 10'!$Y$5:$Y$3992,'Services Ln 10'!$A$5:$A$3992,A489,'Services Ln 10'!$B$5:$B$3992,"Adaptive P.E.")+SUMIFS('Services Ln 10'!$Y$5:$Y$3992,'Services Ln 10'!$A$5:$A$3992,A489,'Services Ln 10'!$B$5:$B$3992,"Orientation and Mobility")+SUMIFS('Services Ln 10'!$Y$5:$Y$3992,'Services Ln 10'!$A$5:$A$3992,A489,'Services Ln 10'!$B$5:$B$3992,"Psychologist")+ SUMIF('Aides Ln 10'!$A$5:$A$1996,A489,'Aides Ln 10'!$V$5:$V$1996)</f>
        <v>0</v>
      </c>
      <c r="L489" s="12">
        <f>SUMIF('Contract Ed line 9'!$A$5:$A$1994,A489,'Contract Ed line 9'!$J$5:$J$1994)</f>
        <v>0</v>
      </c>
      <c r="M489" s="7">
        <f t="shared" si="7"/>
        <v>0</v>
      </c>
    </row>
    <row r="490" spans="2:13" x14ac:dyDescent="0.25">
      <c r="B490" s="7">
        <f>SUMIF('1 Spec Ed Teacher'!$A$5:$A$2003,A490,'1 Spec Ed Teacher'!$T$5:$T$2003)</f>
        <v>0</v>
      </c>
      <c r="C490" s="9"/>
      <c r="D490" s="7">
        <f>SUMIF(' Operations Ln 6'!$A$2:$A$1999,SSIDs!A490,' Operations Ln 6'!$B$2:$B$1999)</f>
        <v>0</v>
      </c>
      <c r="E490" s="7">
        <f>SUMIF('3 Instructional Supplies '!$A$5:$A$1996,SSIDs!A490,'3 Instructional Supplies '!$F$5:$F$1996)</f>
        <v>0</v>
      </c>
      <c r="F490" s="7">
        <f>SUMIF('4 Instructional Equipment'!$A$5:$A$1995,A490,'4 Instructional Equipment'!$F$5:$F$1995)</f>
        <v>0</v>
      </c>
      <c r="G490" s="12">
        <f>SUMIF('Transportation Ln 10'!$A$5:$A$1995,A490,'Transportation Ln 10'!$J$5:$J$1995)</f>
        <v>0</v>
      </c>
      <c r="H490" s="12">
        <f>SUMIFS('Services Ln 10'!$Y$5:$Y$3992,'Services Ln 10'!$A$5:$A$3992,A490,'Services Ln 10'!$B$5:$B$3992,"Physical Therapy")</f>
        <v>0</v>
      </c>
      <c r="I490" s="12">
        <f>SUMIFS('Services Ln 10'!$Y$5:$Y$3992,'Services Ln 10'!$A$5:$A$3992,A490,'Services Ln 10'!$B$5:$B$3992,"Occupational Therapy")</f>
        <v>0</v>
      </c>
      <c r="J490" s="12">
        <f>SUMIFS('Services Ln 10'!$Y$5:$Y$3992,'Services Ln 10'!$A$5:$A$3992,A490,'Services Ln 10'!$B$5:$B$3992,"Speech Services")</f>
        <v>0</v>
      </c>
      <c r="K490" s="103">
        <f>SUMIFS('Services Ln 10'!$Y$5:$Y$3992,'Services Ln 10'!$A$5:$A$3992,A490,'Services Ln 10'!$B$5:$B$3992,"Nurse Services")+SUMIFS('Services Ln 10'!$Y$5:$Y$3992,'Services Ln 10'!$A$5:$A$3992,A490,'Services Ln 10'!$B$5:$B$3992,"Audiology")+SUMIFS('Services Ln 10'!$Y$5:$Y$3992,'Services Ln 10'!$A$5:$A$3992,A490,'Services Ln 10'!$B$5:$B$3992,"Interpreter")+SUMIFS('Services Ln 10'!$Y$5:$Y$3992,'Services Ln 10'!$A$5:$A$3992,A490,'Services Ln 10'!$B$5:$B$3992,"Adaptive P.E.")+SUMIFS('Services Ln 10'!$Y$5:$Y$3992,'Services Ln 10'!$A$5:$A$3992,A490,'Services Ln 10'!$B$5:$B$3992,"Orientation and Mobility")+SUMIFS('Services Ln 10'!$Y$5:$Y$3992,'Services Ln 10'!$A$5:$A$3992,A490,'Services Ln 10'!$B$5:$B$3992,"Psychologist")+ SUMIF('Aides Ln 10'!$A$5:$A$1996,A490,'Aides Ln 10'!$V$5:$V$1996)</f>
        <v>0</v>
      </c>
      <c r="L490" s="12">
        <f>SUMIF('Contract Ed line 9'!$A$5:$A$1994,A490,'Contract Ed line 9'!$J$5:$J$1994)</f>
        <v>0</v>
      </c>
      <c r="M490" s="7">
        <f t="shared" si="7"/>
        <v>0</v>
      </c>
    </row>
    <row r="491" spans="2:13" x14ac:dyDescent="0.25">
      <c r="B491" s="7">
        <f>SUMIF('1 Spec Ed Teacher'!$A$5:$A$2003,A491,'1 Spec Ed Teacher'!$T$5:$T$2003)</f>
        <v>0</v>
      </c>
      <c r="C491" s="9"/>
      <c r="D491" s="7">
        <f>SUMIF(' Operations Ln 6'!$A$2:$A$1999,SSIDs!A491,' Operations Ln 6'!$B$2:$B$1999)</f>
        <v>0</v>
      </c>
      <c r="E491" s="7">
        <f>SUMIF('3 Instructional Supplies '!$A$5:$A$1996,SSIDs!A491,'3 Instructional Supplies '!$F$5:$F$1996)</f>
        <v>0</v>
      </c>
      <c r="F491" s="7">
        <f>SUMIF('4 Instructional Equipment'!$A$5:$A$1995,A491,'4 Instructional Equipment'!$F$5:$F$1995)</f>
        <v>0</v>
      </c>
      <c r="G491" s="12">
        <f>SUMIF('Transportation Ln 10'!$A$5:$A$1995,A491,'Transportation Ln 10'!$J$5:$J$1995)</f>
        <v>0</v>
      </c>
      <c r="H491" s="12">
        <f>SUMIFS('Services Ln 10'!$Y$5:$Y$3992,'Services Ln 10'!$A$5:$A$3992,A491,'Services Ln 10'!$B$5:$B$3992,"Physical Therapy")</f>
        <v>0</v>
      </c>
      <c r="I491" s="12">
        <f>SUMIFS('Services Ln 10'!$Y$5:$Y$3992,'Services Ln 10'!$A$5:$A$3992,A491,'Services Ln 10'!$B$5:$B$3992,"Occupational Therapy")</f>
        <v>0</v>
      </c>
      <c r="J491" s="12">
        <f>SUMIFS('Services Ln 10'!$Y$5:$Y$3992,'Services Ln 10'!$A$5:$A$3992,A491,'Services Ln 10'!$B$5:$B$3992,"Speech Services")</f>
        <v>0</v>
      </c>
      <c r="K491" s="103">
        <f>SUMIFS('Services Ln 10'!$Y$5:$Y$3992,'Services Ln 10'!$A$5:$A$3992,A491,'Services Ln 10'!$B$5:$B$3992,"Nurse Services")+SUMIFS('Services Ln 10'!$Y$5:$Y$3992,'Services Ln 10'!$A$5:$A$3992,A491,'Services Ln 10'!$B$5:$B$3992,"Audiology")+SUMIFS('Services Ln 10'!$Y$5:$Y$3992,'Services Ln 10'!$A$5:$A$3992,A491,'Services Ln 10'!$B$5:$B$3992,"Interpreter")+SUMIFS('Services Ln 10'!$Y$5:$Y$3992,'Services Ln 10'!$A$5:$A$3992,A491,'Services Ln 10'!$B$5:$B$3992,"Adaptive P.E.")+SUMIFS('Services Ln 10'!$Y$5:$Y$3992,'Services Ln 10'!$A$5:$A$3992,A491,'Services Ln 10'!$B$5:$B$3992,"Orientation and Mobility")+SUMIFS('Services Ln 10'!$Y$5:$Y$3992,'Services Ln 10'!$A$5:$A$3992,A491,'Services Ln 10'!$B$5:$B$3992,"Psychologist")+ SUMIF('Aides Ln 10'!$A$5:$A$1996,A491,'Aides Ln 10'!$V$5:$V$1996)</f>
        <v>0</v>
      </c>
      <c r="L491" s="12">
        <f>SUMIF('Contract Ed line 9'!$A$5:$A$1994,A491,'Contract Ed line 9'!$J$5:$J$1994)</f>
        <v>0</v>
      </c>
      <c r="M491" s="7">
        <f t="shared" si="7"/>
        <v>0</v>
      </c>
    </row>
    <row r="492" spans="2:13" x14ac:dyDescent="0.25">
      <c r="B492" s="7">
        <f>SUMIF('1 Spec Ed Teacher'!$A$5:$A$2003,A492,'1 Spec Ed Teacher'!$T$5:$T$2003)</f>
        <v>0</v>
      </c>
      <c r="C492" s="9"/>
      <c r="D492" s="7">
        <f>SUMIF(' Operations Ln 6'!$A$2:$A$1999,SSIDs!A492,' Operations Ln 6'!$B$2:$B$1999)</f>
        <v>0</v>
      </c>
      <c r="E492" s="7">
        <f>SUMIF('3 Instructional Supplies '!$A$5:$A$1996,SSIDs!A492,'3 Instructional Supplies '!$F$5:$F$1996)</f>
        <v>0</v>
      </c>
      <c r="F492" s="7">
        <f>SUMIF('4 Instructional Equipment'!$A$5:$A$1995,A492,'4 Instructional Equipment'!$F$5:$F$1995)</f>
        <v>0</v>
      </c>
      <c r="G492" s="12">
        <f>SUMIF('Transportation Ln 10'!$A$5:$A$1995,A492,'Transportation Ln 10'!$J$5:$J$1995)</f>
        <v>0</v>
      </c>
      <c r="H492" s="12">
        <f>SUMIFS('Services Ln 10'!$Y$5:$Y$3992,'Services Ln 10'!$A$5:$A$3992,A492,'Services Ln 10'!$B$5:$B$3992,"Physical Therapy")</f>
        <v>0</v>
      </c>
      <c r="I492" s="12">
        <f>SUMIFS('Services Ln 10'!$Y$5:$Y$3992,'Services Ln 10'!$A$5:$A$3992,A492,'Services Ln 10'!$B$5:$B$3992,"Occupational Therapy")</f>
        <v>0</v>
      </c>
      <c r="J492" s="12">
        <f>SUMIFS('Services Ln 10'!$Y$5:$Y$3992,'Services Ln 10'!$A$5:$A$3992,A492,'Services Ln 10'!$B$5:$B$3992,"Speech Services")</f>
        <v>0</v>
      </c>
      <c r="K492" s="103">
        <f>SUMIFS('Services Ln 10'!$Y$5:$Y$3992,'Services Ln 10'!$A$5:$A$3992,A492,'Services Ln 10'!$B$5:$B$3992,"Nurse Services")+SUMIFS('Services Ln 10'!$Y$5:$Y$3992,'Services Ln 10'!$A$5:$A$3992,A492,'Services Ln 10'!$B$5:$B$3992,"Audiology")+SUMIFS('Services Ln 10'!$Y$5:$Y$3992,'Services Ln 10'!$A$5:$A$3992,A492,'Services Ln 10'!$B$5:$B$3992,"Interpreter")+SUMIFS('Services Ln 10'!$Y$5:$Y$3992,'Services Ln 10'!$A$5:$A$3992,A492,'Services Ln 10'!$B$5:$B$3992,"Adaptive P.E.")+SUMIFS('Services Ln 10'!$Y$5:$Y$3992,'Services Ln 10'!$A$5:$A$3992,A492,'Services Ln 10'!$B$5:$B$3992,"Orientation and Mobility")+SUMIFS('Services Ln 10'!$Y$5:$Y$3992,'Services Ln 10'!$A$5:$A$3992,A492,'Services Ln 10'!$B$5:$B$3992,"Psychologist")+ SUMIF('Aides Ln 10'!$A$5:$A$1996,A492,'Aides Ln 10'!$V$5:$V$1996)</f>
        <v>0</v>
      </c>
      <c r="L492" s="12">
        <f>SUMIF('Contract Ed line 9'!$A$5:$A$1994,A492,'Contract Ed line 9'!$J$5:$J$1994)</f>
        <v>0</v>
      </c>
      <c r="M492" s="7">
        <f t="shared" si="7"/>
        <v>0</v>
      </c>
    </row>
    <row r="493" spans="2:13" x14ac:dyDescent="0.25">
      <c r="B493" s="7">
        <f>SUMIF('1 Spec Ed Teacher'!$A$5:$A$2003,A493,'1 Spec Ed Teacher'!$T$5:$T$2003)</f>
        <v>0</v>
      </c>
      <c r="C493" s="9"/>
      <c r="D493" s="7">
        <f>SUMIF(' Operations Ln 6'!$A$2:$A$1999,SSIDs!A493,' Operations Ln 6'!$B$2:$B$1999)</f>
        <v>0</v>
      </c>
      <c r="E493" s="7">
        <f>SUMIF('3 Instructional Supplies '!$A$5:$A$1996,SSIDs!A493,'3 Instructional Supplies '!$F$5:$F$1996)</f>
        <v>0</v>
      </c>
      <c r="F493" s="7">
        <f>SUMIF('4 Instructional Equipment'!$A$5:$A$1995,A493,'4 Instructional Equipment'!$F$5:$F$1995)</f>
        <v>0</v>
      </c>
      <c r="G493" s="12">
        <f>SUMIF('Transportation Ln 10'!$A$5:$A$1995,A493,'Transportation Ln 10'!$J$5:$J$1995)</f>
        <v>0</v>
      </c>
      <c r="H493" s="12">
        <f>SUMIFS('Services Ln 10'!$Y$5:$Y$3992,'Services Ln 10'!$A$5:$A$3992,A493,'Services Ln 10'!$B$5:$B$3992,"Physical Therapy")</f>
        <v>0</v>
      </c>
      <c r="I493" s="12">
        <f>SUMIFS('Services Ln 10'!$Y$5:$Y$3992,'Services Ln 10'!$A$5:$A$3992,A493,'Services Ln 10'!$B$5:$B$3992,"Occupational Therapy")</f>
        <v>0</v>
      </c>
      <c r="J493" s="12">
        <f>SUMIFS('Services Ln 10'!$Y$5:$Y$3992,'Services Ln 10'!$A$5:$A$3992,A493,'Services Ln 10'!$B$5:$B$3992,"Speech Services")</f>
        <v>0</v>
      </c>
      <c r="K493" s="103">
        <f>SUMIFS('Services Ln 10'!$Y$5:$Y$3992,'Services Ln 10'!$A$5:$A$3992,A493,'Services Ln 10'!$B$5:$B$3992,"Nurse Services")+SUMIFS('Services Ln 10'!$Y$5:$Y$3992,'Services Ln 10'!$A$5:$A$3992,A493,'Services Ln 10'!$B$5:$B$3992,"Audiology")+SUMIFS('Services Ln 10'!$Y$5:$Y$3992,'Services Ln 10'!$A$5:$A$3992,A493,'Services Ln 10'!$B$5:$B$3992,"Interpreter")+SUMIFS('Services Ln 10'!$Y$5:$Y$3992,'Services Ln 10'!$A$5:$A$3992,A493,'Services Ln 10'!$B$5:$B$3992,"Adaptive P.E.")+SUMIFS('Services Ln 10'!$Y$5:$Y$3992,'Services Ln 10'!$A$5:$A$3992,A493,'Services Ln 10'!$B$5:$B$3992,"Orientation and Mobility")+SUMIFS('Services Ln 10'!$Y$5:$Y$3992,'Services Ln 10'!$A$5:$A$3992,A493,'Services Ln 10'!$B$5:$B$3992,"Psychologist")+ SUMIF('Aides Ln 10'!$A$5:$A$1996,A493,'Aides Ln 10'!$V$5:$V$1996)</f>
        <v>0</v>
      </c>
      <c r="L493" s="12">
        <f>SUMIF('Contract Ed line 9'!$A$5:$A$1994,A493,'Contract Ed line 9'!$J$5:$J$1994)</f>
        <v>0</v>
      </c>
      <c r="M493" s="7">
        <f t="shared" si="7"/>
        <v>0</v>
      </c>
    </row>
    <row r="494" spans="2:13" x14ac:dyDescent="0.25">
      <c r="B494" s="7">
        <f>SUMIF('1 Spec Ed Teacher'!$A$5:$A$2003,A494,'1 Spec Ed Teacher'!$T$5:$T$2003)</f>
        <v>0</v>
      </c>
      <c r="C494" s="9"/>
      <c r="D494" s="7">
        <f>SUMIF(' Operations Ln 6'!$A$2:$A$1999,SSIDs!A494,' Operations Ln 6'!$B$2:$B$1999)</f>
        <v>0</v>
      </c>
      <c r="E494" s="7">
        <f>SUMIF('3 Instructional Supplies '!$A$5:$A$1996,SSIDs!A494,'3 Instructional Supplies '!$F$5:$F$1996)</f>
        <v>0</v>
      </c>
      <c r="F494" s="7">
        <f>SUMIF('4 Instructional Equipment'!$A$5:$A$1995,A494,'4 Instructional Equipment'!$F$5:$F$1995)</f>
        <v>0</v>
      </c>
      <c r="G494" s="12">
        <f>SUMIF('Transportation Ln 10'!$A$5:$A$1995,A494,'Transportation Ln 10'!$J$5:$J$1995)</f>
        <v>0</v>
      </c>
      <c r="H494" s="12">
        <f>SUMIFS('Services Ln 10'!$Y$5:$Y$3992,'Services Ln 10'!$A$5:$A$3992,A494,'Services Ln 10'!$B$5:$B$3992,"Physical Therapy")</f>
        <v>0</v>
      </c>
      <c r="I494" s="12">
        <f>SUMIFS('Services Ln 10'!$Y$5:$Y$3992,'Services Ln 10'!$A$5:$A$3992,A494,'Services Ln 10'!$B$5:$B$3992,"Occupational Therapy")</f>
        <v>0</v>
      </c>
      <c r="J494" s="12">
        <f>SUMIFS('Services Ln 10'!$Y$5:$Y$3992,'Services Ln 10'!$A$5:$A$3992,A494,'Services Ln 10'!$B$5:$B$3992,"Speech Services")</f>
        <v>0</v>
      </c>
      <c r="K494" s="103">
        <f>SUMIFS('Services Ln 10'!$Y$5:$Y$3992,'Services Ln 10'!$A$5:$A$3992,A494,'Services Ln 10'!$B$5:$B$3992,"Nurse Services")+SUMIFS('Services Ln 10'!$Y$5:$Y$3992,'Services Ln 10'!$A$5:$A$3992,A494,'Services Ln 10'!$B$5:$B$3992,"Audiology")+SUMIFS('Services Ln 10'!$Y$5:$Y$3992,'Services Ln 10'!$A$5:$A$3992,A494,'Services Ln 10'!$B$5:$B$3992,"Interpreter")+SUMIFS('Services Ln 10'!$Y$5:$Y$3992,'Services Ln 10'!$A$5:$A$3992,A494,'Services Ln 10'!$B$5:$B$3992,"Adaptive P.E.")+SUMIFS('Services Ln 10'!$Y$5:$Y$3992,'Services Ln 10'!$A$5:$A$3992,A494,'Services Ln 10'!$B$5:$B$3992,"Orientation and Mobility")+SUMIFS('Services Ln 10'!$Y$5:$Y$3992,'Services Ln 10'!$A$5:$A$3992,A494,'Services Ln 10'!$B$5:$B$3992,"Psychologist")+ SUMIF('Aides Ln 10'!$A$5:$A$1996,A494,'Aides Ln 10'!$V$5:$V$1996)</f>
        <v>0</v>
      </c>
      <c r="L494" s="12">
        <f>SUMIF('Contract Ed line 9'!$A$5:$A$1994,A494,'Contract Ed line 9'!$J$5:$J$1994)</f>
        <v>0</v>
      </c>
      <c r="M494" s="7">
        <f t="shared" si="7"/>
        <v>0</v>
      </c>
    </row>
    <row r="495" spans="2:13" x14ac:dyDescent="0.25">
      <c r="B495" s="7">
        <f>SUMIF('1 Spec Ed Teacher'!$A$5:$A$2003,A495,'1 Spec Ed Teacher'!$T$5:$T$2003)</f>
        <v>0</v>
      </c>
      <c r="C495" s="9"/>
      <c r="D495" s="7">
        <f>SUMIF(' Operations Ln 6'!$A$2:$A$1999,SSIDs!A495,' Operations Ln 6'!$B$2:$B$1999)</f>
        <v>0</v>
      </c>
      <c r="E495" s="7">
        <f>SUMIF('3 Instructional Supplies '!$A$5:$A$1996,SSIDs!A495,'3 Instructional Supplies '!$F$5:$F$1996)</f>
        <v>0</v>
      </c>
      <c r="F495" s="7">
        <f>SUMIF('4 Instructional Equipment'!$A$5:$A$1995,A495,'4 Instructional Equipment'!$F$5:$F$1995)</f>
        <v>0</v>
      </c>
      <c r="G495" s="12">
        <f>SUMIF('Transportation Ln 10'!$A$5:$A$1995,A495,'Transportation Ln 10'!$J$5:$J$1995)</f>
        <v>0</v>
      </c>
      <c r="H495" s="12">
        <f>SUMIFS('Services Ln 10'!$Y$5:$Y$3992,'Services Ln 10'!$A$5:$A$3992,A495,'Services Ln 10'!$B$5:$B$3992,"Physical Therapy")</f>
        <v>0</v>
      </c>
      <c r="I495" s="12">
        <f>SUMIFS('Services Ln 10'!$Y$5:$Y$3992,'Services Ln 10'!$A$5:$A$3992,A495,'Services Ln 10'!$B$5:$B$3992,"Occupational Therapy")</f>
        <v>0</v>
      </c>
      <c r="J495" s="12">
        <f>SUMIFS('Services Ln 10'!$Y$5:$Y$3992,'Services Ln 10'!$A$5:$A$3992,A495,'Services Ln 10'!$B$5:$B$3992,"Speech Services")</f>
        <v>0</v>
      </c>
      <c r="K495" s="103">
        <f>SUMIFS('Services Ln 10'!$Y$5:$Y$3992,'Services Ln 10'!$A$5:$A$3992,A495,'Services Ln 10'!$B$5:$B$3992,"Nurse Services")+SUMIFS('Services Ln 10'!$Y$5:$Y$3992,'Services Ln 10'!$A$5:$A$3992,A495,'Services Ln 10'!$B$5:$B$3992,"Audiology")+SUMIFS('Services Ln 10'!$Y$5:$Y$3992,'Services Ln 10'!$A$5:$A$3992,A495,'Services Ln 10'!$B$5:$B$3992,"Interpreter")+SUMIFS('Services Ln 10'!$Y$5:$Y$3992,'Services Ln 10'!$A$5:$A$3992,A495,'Services Ln 10'!$B$5:$B$3992,"Adaptive P.E.")+SUMIFS('Services Ln 10'!$Y$5:$Y$3992,'Services Ln 10'!$A$5:$A$3992,A495,'Services Ln 10'!$B$5:$B$3992,"Orientation and Mobility")+SUMIFS('Services Ln 10'!$Y$5:$Y$3992,'Services Ln 10'!$A$5:$A$3992,A495,'Services Ln 10'!$B$5:$B$3992,"Psychologist")+ SUMIF('Aides Ln 10'!$A$5:$A$1996,A495,'Aides Ln 10'!$V$5:$V$1996)</f>
        <v>0</v>
      </c>
      <c r="L495" s="12">
        <f>SUMIF('Contract Ed line 9'!$A$5:$A$1994,A495,'Contract Ed line 9'!$J$5:$J$1994)</f>
        <v>0</v>
      </c>
      <c r="M495" s="7">
        <f t="shared" si="7"/>
        <v>0</v>
      </c>
    </row>
    <row r="496" spans="2:13" x14ac:dyDescent="0.25">
      <c r="B496" s="7">
        <f>SUMIF('1 Spec Ed Teacher'!$A$5:$A$2003,A496,'1 Spec Ed Teacher'!$T$5:$T$2003)</f>
        <v>0</v>
      </c>
      <c r="C496" s="9"/>
      <c r="D496" s="7">
        <f>SUMIF(' Operations Ln 6'!$A$2:$A$1999,SSIDs!A496,' Operations Ln 6'!$B$2:$B$1999)</f>
        <v>0</v>
      </c>
      <c r="E496" s="7">
        <f>SUMIF('3 Instructional Supplies '!$A$5:$A$1996,SSIDs!A496,'3 Instructional Supplies '!$F$5:$F$1996)</f>
        <v>0</v>
      </c>
      <c r="F496" s="7">
        <f>SUMIF('4 Instructional Equipment'!$A$5:$A$1995,A496,'4 Instructional Equipment'!$F$5:$F$1995)</f>
        <v>0</v>
      </c>
      <c r="G496" s="12">
        <f>SUMIF('Transportation Ln 10'!$A$5:$A$1995,A496,'Transportation Ln 10'!$J$5:$J$1995)</f>
        <v>0</v>
      </c>
      <c r="H496" s="12">
        <f>SUMIFS('Services Ln 10'!$Y$5:$Y$3992,'Services Ln 10'!$A$5:$A$3992,A496,'Services Ln 10'!$B$5:$B$3992,"Physical Therapy")</f>
        <v>0</v>
      </c>
      <c r="I496" s="12">
        <f>SUMIFS('Services Ln 10'!$Y$5:$Y$3992,'Services Ln 10'!$A$5:$A$3992,A496,'Services Ln 10'!$B$5:$B$3992,"Occupational Therapy")</f>
        <v>0</v>
      </c>
      <c r="J496" s="12">
        <f>SUMIFS('Services Ln 10'!$Y$5:$Y$3992,'Services Ln 10'!$A$5:$A$3992,A496,'Services Ln 10'!$B$5:$B$3992,"Speech Services")</f>
        <v>0</v>
      </c>
      <c r="K496" s="103">
        <f>SUMIFS('Services Ln 10'!$Y$5:$Y$3992,'Services Ln 10'!$A$5:$A$3992,A496,'Services Ln 10'!$B$5:$B$3992,"Nurse Services")+SUMIFS('Services Ln 10'!$Y$5:$Y$3992,'Services Ln 10'!$A$5:$A$3992,A496,'Services Ln 10'!$B$5:$B$3992,"Audiology")+SUMIFS('Services Ln 10'!$Y$5:$Y$3992,'Services Ln 10'!$A$5:$A$3992,A496,'Services Ln 10'!$B$5:$B$3992,"Interpreter")+SUMIFS('Services Ln 10'!$Y$5:$Y$3992,'Services Ln 10'!$A$5:$A$3992,A496,'Services Ln 10'!$B$5:$B$3992,"Adaptive P.E.")+SUMIFS('Services Ln 10'!$Y$5:$Y$3992,'Services Ln 10'!$A$5:$A$3992,A496,'Services Ln 10'!$B$5:$B$3992,"Orientation and Mobility")+SUMIFS('Services Ln 10'!$Y$5:$Y$3992,'Services Ln 10'!$A$5:$A$3992,A496,'Services Ln 10'!$B$5:$B$3992,"Psychologist")+ SUMIF('Aides Ln 10'!$A$5:$A$1996,A496,'Aides Ln 10'!$V$5:$V$1996)</f>
        <v>0</v>
      </c>
      <c r="L496" s="12">
        <f>SUMIF('Contract Ed line 9'!$A$5:$A$1994,A496,'Contract Ed line 9'!$J$5:$J$1994)</f>
        <v>0</v>
      </c>
      <c r="M496" s="7">
        <f t="shared" si="7"/>
        <v>0</v>
      </c>
    </row>
    <row r="497" spans="2:13" x14ac:dyDescent="0.25">
      <c r="B497" s="7">
        <f>SUMIF('1 Spec Ed Teacher'!$A$5:$A$2003,A497,'1 Spec Ed Teacher'!$T$5:$T$2003)</f>
        <v>0</v>
      </c>
      <c r="C497" s="9"/>
      <c r="D497" s="7">
        <f>SUMIF(' Operations Ln 6'!$A$2:$A$1999,SSIDs!A497,' Operations Ln 6'!$B$2:$B$1999)</f>
        <v>0</v>
      </c>
      <c r="E497" s="7">
        <f>SUMIF('3 Instructional Supplies '!$A$5:$A$1996,SSIDs!A497,'3 Instructional Supplies '!$F$5:$F$1996)</f>
        <v>0</v>
      </c>
      <c r="F497" s="7">
        <f>SUMIF('4 Instructional Equipment'!$A$5:$A$1995,A497,'4 Instructional Equipment'!$F$5:$F$1995)</f>
        <v>0</v>
      </c>
      <c r="G497" s="12">
        <f>SUMIF('Transportation Ln 10'!$A$5:$A$1995,A497,'Transportation Ln 10'!$J$5:$J$1995)</f>
        <v>0</v>
      </c>
      <c r="H497" s="12">
        <f>SUMIFS('Services Ln 10'!$Y$5:$Y$3992,'Services Ln 10'!$A$5:$A$3992,A497,'Services Ln 10'!$B$5:$B$3992,"Physical Therapy")</f>
        <v>0</v>
      </c>
      <c r="I497" s="12">
        <f>SUMIFS('Services Ln 10'!$Y$5:$Y$3992,'Services Ln 10'!$A$5:$A$3992,A497,'Services Ln 10'!$B$5:$B$3992,"Occupational Therapy")</f>
        <v>0</v>
      </c>
      <c r="J497" s="12">
        <f>SUMIFS('Services Ln 10'!$Y$5:$Y$3992,'Services Ln 10'!$A$5:$A$3992,A497,'Services Ln 10'!$B$5:$B$3992,"Speech Services")</f>
        <v>0</v>
      </c>
      <c r="K497" s="103">
        <f>SUMIFS('Services Ln 10'!$Y$5:$Y$3992,'Services Ln 10'!$A$5:$A$3992,A497,'Services Ln 10'!$B$5:$B$3992,"Nurse Services")+SUMIFS('Services Ln 10'!$Y$5:$Y$3992,'Services Ln 10'!$A$5:$A$3992,A497,'Services Ln 10'!$B$5:$B$3992,"Audiology")+SUMIFS('Services Ln 10'!$Y$5:$Y$3992,'Services Ln 10'!$A$5:$A$3992,A497,'Services Ln 10'!$B$5:$B$3992,"Interpreter")+SUMIFS('Services Ln 10'!$Y$5:$Y$3992,'Services Ln 10'!$A$5:$A$3992,A497,'Services Ln 10'!$B$5:$B$3992,"Adaptive P.E.")+SUMIFS('Services Ln 10'!$Y$5:$Y$3992,'Services Ln 10'!$A$5:$A$3992,A497,'Services Ln 10'!$B$5:$B$3992,"Orientation and Mobility")+SUMIFS('Services Ln 10'!$Y$5:$Y$3992,'Services Ln 10'!$A$5:$A$3992,A497,'Services Ln 10'!$B$5:$B$3992,"Psychologist")+ SUMIF('Aides Ln 10'!$A$5:$A$1996,A497,'Aides Ln 10'!$V$5:$V$1996)</f>
        <v>0</v>
      </c>
      <c r="L497" s="12">
        <f>SUMIF('Contract Ed line 9'!$A$5:$A$1994,A497,'Contract Ed line 9'!$J$5:$J$1994)</f>
        <v>0</v>
      </c>
      <c r="M497" s="7">
        <f t="shared" si="7"/>
        <v>0</v>
      </c>
    </row>
    <row r="498" spans="2:13" x14ac:dyDescent="0.25">
      <c r="B498" s="7">
        <f>SUMIF('1 Spec Ed Teacher'!$A$5:$A$2003,A498,'1 Spec Ed Teacher'!$T$5:$T$2003)</f>
        <v>0</v>
      </c>
      <c r="C498" s="9"/>
      <c r="D498" s="7">
        <f>SUMIF(' Operations Ln 6'!$A$2:$A$1999,SSIDs!A498,' Operations Ln 6'!$B$2:$B$1999)</f>
        <v>0</v>
      </c>
      <c r="E498" s="7">
        <f>SUMIF('3 Instructional Supplies '!$A$5:$A$1996,SSIDs!A498,'3 Instructional Supplies '!$F$5:$F$1996)</f>
        <v>0</v>
      </c>
      <c r="F498" s="7">
        <f>SUMIF('4 Instructional Equipment'!$A$5:$A$1995,A498,'4 Instructional Equipment'!$F$5:$F$1995)</f>
        <v>0</v>
      </c>
      <c r="G498" s="12">
        <f>SUMIF('Transportation Ln 10'!$A$5:$A$1995,A498,'Transportation Ln 10'!$J$5:$J$1995)</f>
        <v>0</v>
      </c>
      <c r="H498" s="12">
        <f>SUMIFS('Services Ln 10'!$Y$5:$Y$3992,'Services Ln 10'!$A$5:$A$3992,A498,'Services Ln 10'!$B$5:$B$3992,"Physical Therapy")</f>
        <v>0</v>
      </c>
      <c r="I498" s="12">
        <f>SUMIFS('Services Ln 10'!$Y$5:$Y$3992,'Services Ln 10'!$A$5:$A$3992,A498,'Services Ln 10'!$B$5:$B$3992,"Occupational Therapy")</f>
        <v>0</v>
      </c>
      <c r="J498" s="12">
        <f>SUMIFS('Services Ln 10'!$Y$5:$Y$3992,'Services Ln 10'!$A$5:$A$3992,A498,'Services Ln 10'!$B$5:$B$3992,"Speech Services")</f>
        <v>0</v>
      </c>
      <c r="K498" s="103">
        <f>SUMIFS('Services Ln 10'!$Y$5:$Y$3992,'Services Ln 10'!$A$5:$A$3992,A498,'Services Ln 10'!$B$5:$B$3992,"Nurse Services")+SUMIFS('Services Ln 10'!$Y$5:$Y$3992,'Services Ln 10'!$A$5:$A$3992,A498,'Services Ln 10'!$B$5:$B$3992,"Audiology")+SUMIFS('Services Ln 10'!$Y$5:$Y$3992,'Services Ln 10'!$A$5:$A$3992,A498,'Services Ln 10'!$B$5:$B$3992,"Interpreter")+SUMIFS('Services Ln 10'!$Y$5:$Y$3992,'Services Ln 10'!$A$5:$A$3992,A498,'Services Ln 10'!$B$5:$B$3992,"Adaptive P.E.")+SUMIFS('Services Ln 10'!$Y$5:$Y$3992,'Services Ln 10'!$A$5:$A$3992,A498,'Services Ln 10'!$B$5:$B$3992,"Orientation and Mobility")+SUMIFS('Services Ln 10'!$Y$5:$Y$3992,'Services Ln 10'!$A$5:$A$3992,A498,'Services Ln 10'!$B$5:$B$3992,"Psychologist")+ SUMIF('Aides Ln 10'!$A$5:$A$1996,A498,'Aides Ln 10'!$V$5:$V$1996)</f>
        <v>0</v>
      </c>
      <c r="L498" s="12">
        <f>SUMIF('Contract Ed line 9'!$A$5:$A$1994,A498,'Contract Ed line 9'!$J$5:$J$1994)</f>
        <v>0</v>
      </c>
      <c r="M498" s="7">
        <f t="shared" si="7"/>
        <v>0</v>
      </c>
    </row>
    <row r="499" spans="2:13" x14ac:dyDescent="0.25">
      <c r="B499" s="7">
        <f>SUMIF('1 Spec Ed Teacher'!$A$5:$A$2003,A499,'1 Spec Ed Teacher'!$T$5:$T$2003)</f>
        <v>0</v>
      </c>
      <c r="C499" s="9"/>
      <c r="D499" s="7">
        <f>SUMIF(' Operations Ln 6'!$A$2:$A$1999,SSIDs!A499,' Operations Ln 6'!$B$2:$B$1999)</f>
        <v>0</v>
      </c>
      <c r="E499" s="7">
        <f>SUMIF('3 Instructional Supplies '!$A$5:$A$1996,SSIDs!A499,'3 Instructional Supplies '!$F$5:$F$1996)</f>
        <v>0</v>
      </c>
      <c r="F499" s="7">
        <f>SUMIF('4 Instructional Equipment'!$A$5:$A$1995,A499,'4 Instructional Equipment'!$F$5:$F$1995)</f>
        <v>0</v>
      </c>
      <c r="G499" s="12">
        <f>SUMIF('Transportation Ln 10'!$A$5:$A$1995,A499,'Transportation Ln 10'!$J$5:$J$1995)</f>
        <v>0</v>
      </c>
      <c r="H499" s="12">
        <f>SUMIFS('Services Ln 10'!$Y$5:$Y$3992,'Services Ln 10'!$A$5:$A$3992,A499,'Services Ln 10'!$B$5:$B$3992,"Physical Therapy")</f>
        <v>0</v>
      </c>
      <c r="I499" s="12">
        <f>SUMIFS('Services Ln 10'!$Y$5:$Y$3992,'Services Ln 10'!$A$5:$A$3992,A499,'Services Ln 10'!$B$5:$B$3992,"Occupational Therapy")</f>
        <v>0</v>
      </c>
      <c r="J499" s="12">
        <f>SUMIFS('Services Ln 10'!$Y$5:$Y$3992,'Services Ln 10'!$A$5:$A$3992,A499,'Services Ln 10'!$B$5:$B$3992,"Speech Services")</f>
        <v>0</v>
      </c>
      <c r="K499" s="103">
        <f>SUMIFS('Services Ln 10'!$Y$5:$Y$3992,'Services Ln 10'!$A$5:$A$3992,A499,'Services Ln 10'!$B$5:$B$3992,"Nurse Services")+SUMIFS('Services Ln 10'!$Y$5:$Y$3992,'Services Ln 10'!$A$5:$A$3992,A499,'Services Ln 10'!$B$5:$B$3992,"Audiology")+SUMIFS('Services Ln 10'!$Y$5:$Y$3992,'Services Ln 10'!$A$5:$A$3992,A499,'Services Ln 10'!$B$5:$B$3992,"Interpreter")+SUMIFS('Services Ln 10'!$Y$5:$Y$3992,'Services Ln 10'!$A$5:$A$3992,A499,'Services Ln 10'!$B$5:$B$3992,"Adaptive P.E.")+SUMIFS('Services Ln 10'!$Y$5:$Y$3992,'Services Ln 10'!$A$5:$A$3992,A499,'Services Ln 10'!$B$5:$B$3992,"Orientation and Mobility")+SUMIFS('Services Ln 10'!$Y$5:$Y$3992,'Services Ln 10'!$A$5:$A$3992,A499,'Services Ln 10'!$B$5:$B$3992,"Psychologist")+ SUMIF('Aides Ln 10'!$A$5:$A$1996,A499,'Aides Ln 10'!$V$5:$V$1996)</f>
        <v>0</v>
      </c>
      <c r="L499" s="12">
        <f>SUMIF('Contract Ed line 9'!$A$5:$A$1994,A499,'Contract Ed line 9'!$J$5:$J$1994)</f>
        <v>0</v>
      </c>
      <c r="M499" s="7">
        <f t="shared" si="7"/>
        <v>0</v>
      </c>
    </row>
    <row r="500" spans="2:13" x14ac:dyDescent="0.25">
      <c r="B500" s="7">
        <f>SUMIF('1 Spec Ed Teacher'!$A$5:$A$2003,A500,'1 Spec Ed Teacher'!$T$5:$T$2003)</f>
        <v>0</v>
      </c>
      <c r="C500" s="9"/>
      <c r="D500" s="7">
        <f>SUMIF(' Operations Ln 6'!$A$2:$A$1999,SSIDs!A500,' Operations Ln 6'!$B$2:$B$1999)</f>
        <v>0</v>
      </c>
      <c r="E500" s="7">
        <f>SUMIF('3 Instructional Supplies '!$A$5:$A$1996,SSIDs!A500,'3 Instructional Supplies '!$F$5:$F$1996)</f>
        <v>0</v>
      </c>
      <c r="F500" s="7">
        <f>SUMIF('4 Instructional Equipment'!$A$5:$A$1995,A500,'4 Instructional Equipment'!$F$5:$F$1995)</f>
        <v>0</v>
      </c>
      <c r="G500" s="12">
        <f>SUMIF('Transportation Ln 10'!$A$5:$A$1995,A500,'Transportation Ln 10'!$J$5:$J$1995)</f>
        <v>0</v>
      </c>
      <c r="H500" s="12">
        <f>SUMIFS('Services Ln 10'!$Y$5:$Y$3992,'Services Ln 10'!$A$5:$A$3992,A500,'Services Ln 10'!$B$5:$B$3992,"Physical Therapy")</f>
        <v>0</v>
      </c>
      <c r="I500" s="12">
        <f>SUMIFS('Services Ln 10'!$Y$5:$Y$3992,'Services Ln 10'!$A$5:$A$3992,A500,'Services Ln 10'!$B$5:$B$3992,"Occupational Therapy")</f>
        <v>0</v>
      </c>
      <c r="J500" s="12">
        <f>SUMIFS('Services Ln 10'!$Y$5:$Y$3992,'Services Ln 10'!$A$5:$A$3992,A500,'Services Ln 10'!$B$5:$B$3992,"Speech Services")</f>
        <v>0</v>
      </c>
      <c r="K500" s="103">
        <f>SUMIFS('Services Ln 10'!$Y$5:$Y$3992,'Services Ln 10'!$A$5:$A$3992,A500,'Services Ln 10'!$B$5:$B$3992,"Nurse Services")+SUMIFS('Services Ln 10'!$Y$5:$Y$3992,'Services Ln 10'!$A$5:$A$3992,A500,'Services Ln 10'!$B$5:$B$3992,"Audiology")+SUMIFS('Services Ln 10'!$Y$5:$Y$3992,'Services Ln 10'!$A$5:$A$3992,A500,'Services Ln 10'!$B$5:$B$3992,"Interpreter")+SUMIFS('Services Ln 10'!$Y$5:$Y$3992,'Services Ln 10'!$A$5:$A$3992,A500,'Services Ln 10'!$B$5:$B$3992,"Adaptive P.E.")+SUMIFS('Services Ln 10'!$Y$5:$Y$3992,'Services Ln 10'!$A$5:$A$3992,A500,'Services Ln 10'!$B$5:$B$3992,"Orientation and Mobility")+SUMIFS('Services Ln 10'!$Y$5:$Y$3992,'Services Ln 10'!$A$5:$A$3992,A500,'Services Ln 10'!$B$5:$B$3992,"Psychologist")+ SUMIF('Aides Ln 10'!$A$5:$A$1996,A500,'Aides Ln 10'!$V$5:$V$1996)</f>
        <v>0</v>
      </c>
      <c r="L500" s="12">
        <f>SUMIF('Contract Ed line 9'!$A$5:$A$1994,A500,'Contract Ed line 9'!$J$5:$J$1994)</f>
        <v>0</v>
      </c>
      <c r="M500" s="7">
        <f t="shared" si="7"/>
        <v>0</v>
      </c>
    </row>
    <row r="501" spans="2:13" x14ac:dyDescent="0.25">
      <c r="B501" s="7">
        <f>SUMIF('1 Spec Ed Teacher'!$A$5:$A$2003,A501,'1 Spec Ed Teacher'!$T$5:$T$2003)</f>
        <v>0</v>
      </c>
      <c r="C501" s="9"/>
      <c r="D501" s="7">
        <f>SUMIF(' Operations Ln 6'!$A$2:$A$1999,SSIDs!A501,' Operations Ln 6'!$B$2:$B$1999)</f>
        <v>0</v>
      </c>
      <c r="E501" s="7">
        <f>SUMIF('3 Instructional Supplies '!$A$5:$A$1996,SSIDs!A501,'3 Instructional Supplies '!$F$5:$F$1996)</f>
        <v>0</v>
      </c>
      <c r="F501" s="7">
        <f>SUMIF('4 Instructional Equipment'!$A$5:$A$1995,A501,'4 Instructional Equipment'!$F$5:$F$1995)</f>
        <v>0</v>
      </c>
      <c r="G501" s="12">
        <f>SUMIF('Transportation Ln 10'!$A$5:$A$1995,A501,'Transportation Ln 10'!$J$5:$J$1995)</f>
        <v>0</v>
      </c>
      <c r="H501" s="12">
        <f>SUMIFS('Services Ln 10'!$Y$5:$Y$3992,'Services Ln 10'!$A$5:$A$3992,A501,'Services Ln 10'!$B$5:$B$3992,"Physical Therapy")</f>
        <v>0</v>
      </c>
      <c r="I501" s="12">
        <f>SUMIFS('Services Ln 10'!$Y$5:$Y$3992,'Services Ln 10'!$A$5:$A$3992,A501,'Services Ln 10'!$B$5:$B$3992,"Occupational Therapy")</f>
        <v>0</v>
      </c>
      <c r="J501" s="12">
        <f>SUMIFS('Services Ln 10'!$Y$5:$Y$3992,'Services Ln 10'!$A$5:$A$3992,A501,'Services Ln 10'!$B$5:$B$3992,"Speech Services")</f>
        <v>0</v>
      </c>
      <c r="K501" s="103">
        <f>SUMIFS('Services Ln 10'!$Y$5:$Y$3992,'Services Ln 10'!$A$5:$A$3992,A501,'Services Ln 10'!$B$5:$B$3992,"Nurse Services")+SUMIFS('Services Ln 10'!$Y$5:$Y$3992,'Services Ln 10'!$A$5:$A$3992,A501,'Services Ln 10'!$B$5:$B$3992,"Audiology")+SUMIFS('Services Ln 10'!$Y$5:$Y$3992,'Services Ln 10'!$A$5:$A$3992,A501,'Services Ln 10'!$B$5:$B$3992,"Interpreter")+SUMIFS('Services Ln 10'!$Y$5:$Y$3992,'Services Ln 10'!$A$5:$A$3992,A501,'Services Ln 10'!$B$5:$B$3992,"Adaptive P.E.")+SUMIFS('Services Ln 10'!$Y$5:$Y$3992,'Services Ln 10'!$A$5:$A$3992,A501,'Services Ln 10'!$B$5:$B$3992,"Orientation and Mobility")+SUMIFS('Services Ln 10'!$Y$5:$Y$3992,'Services Ln 10'!$A$5:$A$3992,A501,'Services Ln 10'!$B$5:$B$3992,"Psychologist")+ SUMIF('Aides Ln 10'!$A$5:$A$1996,A501,'Aides Ln 10'!$V$5:$V$1996)</f>
        <v>0</v>
      </c>
      <c r="L501" s="12">
        <f>SUMIF('Contract Ed line 9'!$A$5:$A$1994,A501,'Contract Ed line 9'!$J$5:$J$1994)</f>
        <v>0</v>
      </c>
      <c r="M501" s="7">
        <f t="shared" si="7"/>
        <v>0</v>
      </c>
    </row>
    <row r="502" spans="2:13" x14ac:dyDescent="0.25">
      <c r="B502" s="7">
        <f>SUMIF('1 Spec Ed Teacher'!$A$5:$A$2003,A502,'1 Spec Ed Teacher'!$T$5:$T$2003)</f>
        <v>0</v>
      </c>
      <c r="C502" s="9"/>
      <c r="D502" s="7">
        <f>SUMIF(' Operations Ln 6'!$A$2:$A$1999,SSIDs!A502,' Operations Ln 6'!$B$2:$B$1999)</f>
        <v>0</v>
      </c>
      <c r="E502" s="7">
        <f>SUMIF('3 Instructional Supplies '!$A$5:$A$1996,SSIDs!A502,'3 Instructional Supplies '!$F$5:$F$1996)</f>
        <v>0</v>
      </c>
      <c r="F502" s="7">
        <f>SUMIF('4 Instructional Equipment'!$A$5:$A$1995,A502,'4 Instructional Equipment'!$F$5:$F$1995)</f>
        <v>0</v>
      </c>
      <c r="G502" s="12">
        <f>SUMIF('Transportation Ln 10'!$A$5:$A$1995,A502,'Transportation Ln 10'!$J$5:$J$1995)</f>
        <v>0</v>
      </c>
      <c r="H502" s="12">
        <f>SUMIFS('Services Ln 10'!$Y$5:$Y$3992,'Services Ln 10'!$A$5:$A$3992,A502,'Services Ln 10'!$B$5:$B$3992,"Physical Therapy")</f>
        <v>0</v>
      </c>
      <c r="I502" s="12">
        <f>SUMIFS('Services Ln 10'!$Y$5:$Y$3992,'Services Ln 10'!$A$5:$A$3992,A502,'Services Ln 10'!$B$5:$B$3992,"Occupational Therapy")</f>
        <v>0</v>
      </c>
      <c r="J502" s="12">
        <f>SUMIFS('Services Ln 10'!$Y$5:$Y$3992,'Services Ln 10'!$A$5:$A$3992,A502,'Services Ln 10'!$B$5:$B$3992,"Speech Services")</f>
        <v>0</v>
      </c>
      <c r="K502" s="103">
        <f>SUMIFS('Services Ln 10'!$Y$5:$Y$3992,'Services Ln 10'!$A$5:$A$3992,A502,'Services Ln 10'!$B$5:$B$3992,"Nurse Services")+SUMIFS('Services Ln 10'!$Y$5:$Y$3992,'Services Ln 10'!$A$5:$A$3992,A502,'Services Ln 10'!$B$5:$B$3992,"Audiology")+SUMIFS('Services Ln 10'!$Y$5:$Y$3992,'Services Ln 10'!$A$5:$A$3992,A502,'Services Ln 10'!$B$5:$B$3992,"Interpreter")+SUMIFS('Services Ln 10'!$Y$5:$Y$3992,'Services Ln 10'!$A$5:$A$3992,A502,'Services Ln 10'!$B$5:$B$3992,"Adaptive P.E.")+SUMIFS('Services Ln 10'!$Y$5:$Y$3992,'Services Ln 10'!$A$5:$A$3992,A502,'Services Ln 10'!$B$5:$B$3992,"Orientation and Mobility")+SUMIFS('Services Ln 10'!$Y$5:$Y$3992,'Services Ln 10'!$A$5:$A$3992,A502,'Services Ln 10'!$B$5:$B$3992,"Psychologist")+ SUMIF('Aides Ln 10'!$A$5:$A$1996,A502,'Aides Ln 10'!$V$5:$V$1996)</f>
        <v>0</v>
      </c>
      <c r="L502" s="12">
        <f>SUMIF('Contract Ed line 9'!$A$5:$A$1994,A502,'Contract Ed line 9'!$J$5:$J$1994)</f>
        <v>0</v>
      </c>
      <c r="M502" s="7">
        <f t="shared" si="7"/>
        <v>0</v>
      </c>
    </row>
    <row r="503" spans="2:13" x14ac:dyDescent="0.25">
      <c r="B503" s="7">
        <f>SUMIF('1 Spec Ed Teacher'!$A$5:$A$2003,A503,'1 Spec Ed Teacher'!$T$5:$T$2003)</f>
        <v>0</v>
      </c>
      <c r="C503" s="9"/>
      <c r="D503" s="7">
        <f>SUMIF(' Operations Ln 6'!$A$2:$A$1999,SSIDs!A503,' Operations Ln 6'!$B$2:$B$1999)</f>
        <v>0</v>
      </c>
      <c r="E503" s="7">
        <f>SUMIF('3 Instructional Supplies '!$A$5:$A$1996,SSIDs!A503,'3 Instructional Supplies '!$F$5:$F$1996)</f>
        <v>0</v>
      </c>
      <c r="F503" s="7">
        <f>SUMIF('4 Instructional Equipment'!$A$5:$A$1995,A503,'4 Instructional Equipment'!$F$5:$F$1995)</f>
        <v>0</v>
      </c>
      <c r="G503" s="12">
        <f>SUMIF('Transportation Ln 10'!$A$5:$A$1995,A503,'Transportation Ln 10'!$J$5:$J$1995)</f>
        <v>0</v>
      </c>
      <c r="H503" s="12">
        <f>SUMIFS('Services Ln 10'!$Y$5:$Y$3992,'Services Ln 10'!$A$5:$A$3992,A503,'Services Ln 10'!$B$5:$B$3992,"Physical Therapy")</f>
        <v>0</v>
      </c>
      <c r="I503" s="12">
        <f>SUMIFS('Services Ln 10'!$Y$5:$Y$3992,'Services Ln 10'!$A$5:$A$3992,A503,'Services Ln 10'!$B$5:$B$3992,"Occupational Therapy")</f>
        <v>0</v>
      </c>
      <c r="J503" s="12">
        <f>SUMIFS('Services Ln 10'!$Y$5:$Y$3992,'Services Ln 10'!$A$5:$A$3992,A503,'Services Ln 10'!$B$5:$B$3992,"Speech Services")</f>
        <v>0</v>
      </c>
      <c r="K503" s="103">
        <f>SUMIFS('Services Ln 10'!$Y$5:$Y$3992,'Services Ln 10'!$A$5:$A$3992,A503,'Services Ln 10'!$B$5:$B$3992,"Nurse Services")+SUMIFS('Services Ln 10'!$Y$5:$Y$3992,'Services Ln 10'!$A$5:$A$3992,A503,'Services Ln 10'!$B$5:$B$3992,"Audiology")+SUMIFS('Services Ln 10'!$Y$5:$Y$3992,'Services Ln 10'!$A$5:$A$3992,A503,'Services Ln 10'!$B$5:$B$3992,"Interpreter")+SUMIFS('Services Ln 10'!$Y$5:$Y$3992,'Services Ln 10'!$A$5:$A$3992,A503,'Services Ln 10'!$B$5:$B$3992,"Adaptive P.E.")+SUMIFS('Services Ln 10'!$Y$5:$Y$3992,'Services Ln 10'!$A$5:$A$3992,A503,'Services Ln 10'!$B$5:$B$3992,"Orientation and Mobility")+SUMIFS('Services Ln 10'!$Y$5:$Y$3992,'Services Ln 10'!$A$5:$A$3992,A503,'Services Ln 10'!$B$5:$B$3992,"Psychologist")+ SUMIF('Aides Ln 10'!$A$5:$A$1996,A503,'Aides Ln 10'!$V$5:$V$1996)</f>
        <v>0</v>
      </c>
      <c r="L503" s="12">
        <f>SUMIF('Contract Ed line 9'!$A$5:$A$1994,A503,'Contract Ed line 9'!$J$5:$J$1994)</f>
        <v>0</v>
      </c>
      <c r="M503" s="7">
        <f t="shared" si="7"/>
        <v>0</v>
      </c>
    </row>
    <row r="504" spans="2:13" x14ac:dyDescent="0.25">
      <c r="B504" s="7">
        <f>SUMIF('1 Spec Ed Teacher'!$A$5:$A$2003,A504,'1 Spec Ed Teacher'!$T$5:$T$2003)</f>
        <v>0</v>
      </c>
      <c r="C504" s="9"/>
      <c r="D504" s="7">
        <f>SUMIF(' Operations Ln 6'!$A$2:$A$1999,SSIDs!A504,' Operations Ln 6'!$B$2:$B$1999)</f>
        <v>0</v>
      </c>
      <c r="E504" s="7">
        <f>SUMIF('3 Instructional Supplies '!$A$5:$A$1996,SSIDs!A504,'3 Instructional Supplies '!$F$5:$F$1996)</f>
        <v>0</v>
      </c>
      <c r="F504" s="7">
        <f>SUMIF('4 Instructional Equipment'!$A$5:$A$1995,A504,'4 Instructional Equipment'!$F$5:$F$1995)</f>
        <v>0</v>
      </c>
      <c r="G504" s="12">
        <f>SUMIF('Transportation Ln 10'!$A$5:$A$1995,A504,'Transportation Ln 10'!$J$5:$J$1995)</f>
        <v>0</v>
      </c>
      <c r="H504" s="12">
        <f>SUMIFS('Services Ln 10'!$Y$5:$Y$3992,'Services Ln 10'!$A$5:$A$3992,A504,'Services Ln 10'!$B$5:$B$3992,"Physical Therapy")</f>
        <v>0</v>
      </c>
      <c r="I504" s="12">
        <f>SUMIFS('Services Ln 10'!$Y$5:$Y$3992,'Services Ln 10'!$A$5:$A$3992,A504,'Services Ln 10'!$B$5:$B$3992,"Occupational Therapy")</f>
        <v>0</v>
      </c>
      <c r="J504" s="12">
        <f>SUMIFS('Services Ln 10'!$Y$5:$Y$3992,'Services Ln 10'!$A$5:$A$3992,A504,'Services Ln 10'!$B$5:$B$3992,"Speech Services")</f>
        <v>0</v>
      </c>
      <c r="K504" s="103">
        <f>SUMIFS('Services Ln 10'!$Y$5:$Y$3992,'Services Ln 10'!$A$5:$A$3992,A504,'Services Ln 10'!$B$5:$B$3992,"Nurse Services")+SUMIFS('Services Ln 10'!$Y$5:$Y$3992,'Services Ln 10'!$A$5:$A$3992,A504,'Services Ln 10'!$B$5:$B$3992,"Audiology")+SUMIFS('Services Ln 10'!$Y$5:$Y$3992,'Services Ln 10'!$A$5:$A$3992,A504,'Services Ln 10'!$B$5:$B$3992,"Interpreter")+SUMIFS('Services Ln 10'!$Y$5:$Y$3992,'Services Ln 10'!$A$5:$A$3992,A504,'Services Ln 10'!$B$5:$B$3992,"Adaptive P.E.")+SUMIFS('Services Ln 10'!$Y$5:$Y$3992,'Services Ln 10'!$A$5:$A$3992,A504,'Services Ln 10'!$B$5:$B$3992,"Orientation and Mobility")+SUMIFS('Services Ln 10'!$Y$5:$Y$3992,'Services Ln 10'!$A$5:$A$3992,A504,'Services Ln 10'!$B$5:$B$3992,"Psychologist")+ SUMIF('Aides Ln 10'!$A$5:$A$1996,A504,'Aides Ln 10'!$V$5:$V$1996)</f>
        <v>0</v>
      </c>
      <c r="L504" s="12">
        <f>SUMIF('Contract Ed line 9'!$A$5:$A$1994,A504,'Contract Ed line 9'!$J$5:$J$1994)</f>
        <v>0</v>
      </c>
      <c r="M504" s="7">
        <f t="shared" si="7"/>
        <v>0</v>
      </c>
    </row>
    <row r="505" spans="2:13" x14ac:dyDescent="0.25">
      <c r="B505" s="7">
        <f>SUMIF('1 Spec Ed Teacher'!$A$5:$A$2003,A505,'1 Spec Ed Teacher'!$T$5:$T$2003)</f>
        <v>0</v>
      </c>
      <c r="C505" s="9"/>
      <c r="D505" s="7">
        <f>SUMIF(' Operations Ln 6'!$A$2:$A$1999,SSIDs!A505,' Operations Ln 6'!$B$2:$B$1999)</f>
        <v>0</v>
      </c>
      <c r="E505" s="7">
        <f>SUMIF('3 Instructional Supplies '!$A$5:$A$1996,SSIDs!A505,'3 Instructional Supplies '!$F$5:$F$1996)</f>
        <v>0</v>
      </c>
      <c r="F505" s="7">
        <f>SUMIF('4 Instructional Equipment'!$A$5:$A$1995,A505,'4 Instructional Equipment'!$F$5:$F$1995)</f>
        <v>0</v>
      </c>
      <c r="G505" s="12">
        <f>SUMIF('Transportation Ln 10'!$A$5:$A$1995,A505,'Transportation Ln 10'!$J$5:$J$1995)</f>
        <v>0</v>
      </c>
      <c r="H505" s="12">
        <f>SUMIFS('Services Ln 10'!$Y$5:$Y$3992,'Services Ln 10'!$A$5:$A$3992,A505,'Services Ln 10'!$B$5:$B$3992,"Physical Therapy")</f>
        <v>0</v>
      </c>
      <c r="I505" s="12">
        <f>SUMIFS('Services Ln 10'!$Y$5:$Y$3992,'Services Ln 10'!$A$5:$A$3992,A505,'Services Ln 10'!$B$5:$B$3992,"Occupational Therapy")</f>
        <v>0</v>
      </c>
      <c r="J505" s="12">
        <f>SUMIFS('Services Ln 10'!$Y$5:$Y$3992,'Services Ln 10'!$A$5:$A$3992,A505,'Services Ln 10'!$B$5:$B$3992,"Speech Services")</f>
        <v>0</v>
      </c>
      <c r="K505" s="103">
        <f>SUMIFS('Services Ln 10'!$Y$5:$Y$3992,'Services Ln 10'!$A$5:$A$3992,A505,'Services Ln 10'!$B$5:$B$3992,"Nurse Services")+SUMIFS('Services Ln 10'!$Y$5:$Y$3992,'Services Ln 10'!$A$5:$A$3992,A505,'Services Ln 10'!$B$5:$B$3992,"Audiology")+SUMIFS('Services Ln 10'!$Y$5:$Y$3992,'Services Ln 10'!$A$5:$A$3992,A505,'Services Ln 10'!$B$5:$B$3992,"Interpreter")+SUMIFS('Services Ln 10'!$Y$5:$Y$3992,'Services Ln 10'!$A$5:$A$3992,A505,'Services Ln 10'!$B$5:$B$3992,"Adaptive P.E.")+SUMIFS('Services Ln 10'!$Y$5:$Y$3992,'Services Ln 10'!$A$5:$A$3992,A505,'Services Ln 10'!$B$5:$B$3992,"Orientation and Mobility")+SUMIFS('Services Ln 10'!$Y$5:$Y$3992,'Services Ln 10'!$A$5:$A$3992,A505,'Services Ln 10'!$B$5:$B$3992,"Psychologist")+ SUMIF('Aides Ln 10'!$A$5:$A$1996,A505,'Aides Ln 10'!$V$5:$V$1996)</f>
        <v>0</v>
      </c>
      <c r="L505" s="12">
        <f>SUMIF('Contract Ed line 9'!$A$5:$A$1994,A505,'Contract Ed line 9'!$J$5:$J$1994)</f>
        <v>0</v>
      </c>
      <c r="M505" s="7">
        <f t="shared" si="7"/>
        <v>0</v>
      </c>
    </row>
    <row r="506" spans="2:13" x14ac:dyDescent="0.25">
      <c r="B506" s="7">
        <f>SUMIF('1 Spec Ed Teacher'!$A$5:$A$2003,A506,'1 Spec Ed Teacher'!$T$5:$T$2003)</f>
        <v>0</v>
      </c>
      <c r="C506" s="9"/>
      <c r="D506" s="7">
        <f>SUMIF(' Operations Ln 6'!$A$2:$A$1999,SSIDs!A506,' Operations Ln 6'!$B$2:$B$1999)</f>
        <v>0</v>
      </c>
      <c r="E506" s="7">
        <f>SUMIF('3 Instructional Supplies '!$A$5:$A$1996,SSIDs!A506,'3 Instructional Supplies '!$F$5:$F$1996)</f>
        <v>0</v>
      </c>
      <c r="F506" s="7">
        <f>SUMIF('4 Instructional Equipment'!$A$5:$A$1995,A506,'4 Instructional Equipment'!$F$5:$F$1995)</f>
        <v>0</v>
      </c>
      <c r="G506" s="12">
        <f>SUMIF('Transportation Ln 10'!$A$5:$A$1995,A506,'Transportation Ln 10'!$J$5:$J$1995)</f>
        <v>0</v>
      </c>
      <c r="H506" s="12">
        <f>SUMIFS('Services Ln 10'!$Y$5:$Y$3992,'Services Ln 10'!$A$5:$A$3992,A506,'Services Ln 10'!$B$5:$B$3992,"Physical Therapy")</f>
        <v>0</v>
      </c>
      <c r="I506" s="12">
        <f>SUMIFS('Services Ln 10'!$Y$5:$Y$3992,'Services Ln 10'!$A$5:$A$3992,A506,'Services Ln 10'!$B$5:$B$3992,"Occupational Therapy")</f>
        <v>0</v>
      </c>
      <c r="J506" s="12">
        <f>SUMIFS('Services Ln 10'!$Y$5:$Y$3992,'Services Ln 10'!$A$5:$A$3992,A506,'Services Ln 10'!$B$5:$B$3992,"Speech Services")</f>
        <v>0</v>
      </c>
      <c r="K506" s="103">
        <f>SUMIFS('Services Ln 10'!$Y$5:$Y$3992,'Services Ln 10'!$A$5:$A$3992,A506,'Services Ln 10'!$B$5:$B$3992,"Nurse Services")+SUMIFS('Services Ln 10'!$Y$5:$Y$3992,'Services Ln 10'!$A$5:$A$3992,A506,'Services Ln 10'!$B$5:$B$3992,"Audiology")+SUMIFS('Services Ln 10'!$Y$5:$Y$3992,'Services Ln 10'!$A$5:$A$3992,A506,'Services Ln 10'!$B$5:$B$3992,"Interpreter")+SUMIFS('Services Ln 10'!$Y$5:$Y$3992,'Services Ln 10'!$A$5:$A$3992,A506,'Services Ln 10'!$B$5:$B$3992,"Adaptive P.E.")+SUMIFS('Services Ln 10'!$Y$5:$Y$3992,'Services Ln 10'!$A$5:$A$3992,A506,'Services Ln 10'!$B$5:$B$3992,"Orientation and Mobility")+SUMIFS('Services Ln 10'!$Y$5:$Y$3992,'Services Ln 10'!$A$5:$A$3992,A506,'Services Ln 10'!$B$5:$B$3992,"Psychologist")+ SUMIF('Aides Ln 10'!$A$5:$A$1996,A506,'Aides Ln 10'!$V$5:$V$1996)</f>
        <v>0</v>
      </c>
      <c r="L506" s="12">
        <f>SUMIF('Contract Ed line 9'!$A$5:$A$1994,A506,'Contract Ed line 9'!$J$5:$J$1994)</f>
        <v>0</v>
      </c>
      <c r="M506" s="7">
        <f t="shared" si="7"/>
        <v>0</v>
      </c>
    </row>
    <row r="507" spans="2:13" x14ac:dyDescent="0.25">
      <c r="B507" s="7">
        <f>SUMIF('1 Spec Ed Teacher'!$A$5:$A$2003,A507,'1 Spec Ed Teacher'!$T$5:$T$2003)</f>
        <v>0</v>
      </c>
      <c r="C507" s="9"/>
      <c r="D507" s="7">
        <f>SUMIF(' Operations Ln 6'!$A$2:$A$1999,SSIDs!A507,' Operations Ln 6'!$B$2:$B$1999)</f>
        <v>0</v>
      </c>
      <c r="E507" s="7">
        <f>SUMIF('3 Instructional Supplies '!$A$5:$A$1996,SSIDs!A507,'3 Instructional Supplies '!$F$5:$F$1996)</f>
        <v>0</v>
      </c>
      <c r="F507" s="7">
        <f>SUMIF('4 Instructional Equipment'!$A$5:$A$1995,A507,'4 Instructional Equipment'!$F$5:$F$1995)</f>
        <v>0</v>
      </c>
      <c r="G507" s="12">
        <f>SUMIF('Transportation Ln 10'!$A$5:$A$1995,A507,'Transportation Ln 10'!$J$5:$J$1995)</f>
        <v>0</v>
      </c>
      <c r="H507" s="12">
        <f>SUMIFS('Services Ln 10'!$Y$5:$Y$3992,'Services Ln 10'!$A$5:$A$3992,A507,'Services Ln 10'!$B$5:$B$3992,"Physical Therapy")</f>
        <v>0</v>
      </c>
      <c r="I507" s="12">
        <f>SUMIFS('Services Ln 10'!$Y$5:$Y$3992,'Services Ln 10'!$A$5:$A$3992,A507,'Services Ln 10'!$B$5:$B$3992,"Occupational Therapy")</f>
        <v>0</v>
      </c>
      <c r="J507" s="12">
        <f>SUMIFS('Services Ln 10'!$Y$5:$Y$3992,'Services Ln 10'!$A$5:$A$3992,A507,'Services Ln 10'!$B$5:$B$3992,"Speech Services")</f>
        <v>0</v>
      </c>
      <c r="K507" s="103">
        <f>SUMIFS('Services Ln 10'!$Y$5:$Y$3992,'Services Ln 10'!$A$5:$A$3992,A507,'Services Ln 10'!$B$5:$B$3992,"Nurse Services")+SUMIFS('Services Ln 10'!$Y$5:$Y$3992,'Services Ln 10'!$A$5:$A$3992,A507,'Services Ln 10'!$B$5:$B$3992,"Audiology")+SUMIFS('Services Ln 10'!$Y$5:$Y$3992,'Services Ln 10'!$A$5:$A$3992,A507,'Services Ln 10'!$B$5:$B$3992,"Interpreter")+SUMIFS('Services Ln 10'!$Y$5:$Y$3992,'Services Ln 10'!$A$5:$A$3992,A507,'Services Ln 10'!$B$5:$B$3992,"Adaptive P.E.")+SUMIFS('Services Ln 10'!$Y$5:$Y$3992,'Services Ln 10'!$A$5:$A$3992,A507,'Services Ln 10'!$B$5:$B$3992,"Orientation and Mobility")+SUMIFS('Services Ln 10'!$Y$5:$Y$3992,'Services Ln 10'!$A$5:$A$3992,A507,'Services Ln 10'!$B$5:$B$3992,"Psychologist")+ SUMIF('Aides Ln 10'!$A$5:$A$1996,A507,'Aides Ln 10'!$V$5:$V$1996)</f>
        <v>0</v>
      </c>
      <c r="L507" s="12">
        <f>SUMIF('Contract Ed line 9'!$A$5:$A$1994,A507,'Contract Ed line 9'!$J$5:$J$1994)</f>
        <v>0</v>
      </c>
      <c r="M507" s="7">
        <f t="shared" si="7"/>
        <v>0</v>
      </c>
    </row>
    <row r="508" spans="2:13" x14ac:dyDescent="0.25">
      <c r="B508" s="7">
        <f>SUMIF('1 Spec Ed Teacher'!$A$5:$A$2003,A508,'1 Spec Ed Teacher'!$T$5:$T$2003)</f>
        <v>0</v>
      </c>
      <c r="C508" s="9"/>
      <c r="D508" s="7">
        <f>SUMIF(' Operations Ln 6'!$A$2:$A$1999,SSIDs!A508,' Operations Ln 6'!$B$2:$B$1999)</f>
        <v>0</v>
      </c>
      <c r="E508" s="7">
        <f>SUMIF('3 Instructional Supplies '!$A$5:$A$1996,SSIDs!A508,'3 Instructional Supplies '!$F$5:$F$1996)</f>
        <v>0</v>
      </c>
      <c r="F508" s="7">
        <f>SUMIF('4 Instructional Equipment'!$A$5:$A$1995,A508,'4 Instructional Equipment'!$F$5:$F$1995)</f>
        <v>0</v>
      </c>
      <c r="G508" s="12">
        <f>SUMIF('Transportation Ln 10'!$A$5:$A$1995,A508,'Transportation Ln 10'!$J$5:$J$1995)</f>
        <v>0</v>
      </c>
      <c r="H508" s="12">
        <f>SUMIFS('Services Ln 10'!$Y$5:$Y$3992,'Services Ln 10'!$A$5:$A$3992,A508,'Services Ln 10'!$B$5:$B$3992,"Physical Therapy")</f>
        <v>0</v>
      </c>
      <c r="I508" s="12">
        <f>SUMIFS('Services Ln 10'!$Y$5:$Y$3992,'Services Ln 10'!$A$5:$A$3992,A508,'Services Ln 10'!$B$5:$B$3992,"Occupational Therapy")</f>
        <v>0</v>
      </c>
      <c r="J508" s="12">
        <f>SUMIFS('Services Ln 10'!$Y$5:$Y$3992,'Services Ln 10'!$A$5:$A$3992,A508,'Services Ln 10'!$B$5:$B$3992,"Speech Services")</f>
        <v>0</v>
      </c>
      <c r="K508" s="103">
        <f>SUMIFS('Services Ln 10'!$Y$5:$Y$3992,'Services Ln 10'!$A$5:$A$3992,A508,'Services Ln 10'!$B$5:$B$3992,"Nurse Services")+SUMIFS('Services Ln 10'!$Y$5:$Y$3992,'Services Ln 10'!$A$5:$A$3992,A508,'Services Ln 10'!$B$5:$B$3992,"Audiology")+SUMIFS('Services Ln 10'!$Y$5:$Y$3992,'Services Ln 10'!$A$5:$A$3992,A508,'Services Ln 10'!$B$5:$B$3992,"Interpreter")+SUMIFS('Services Ln 10'!$Y$5:$Y$3992,'Services Ln 10'!$A$5:$A$3992,A508,'Services Ln 10'!$B$5:$B$3992,"Adaptive P.E.")+SUMIFS('Services Ln 10'!$Y$5:$Y$3992,'Services Ln 10'!$A$5:$A$3992,A508,'Services Ln 10'!$B$5:$B$3992,"Orientation and Mobility")+SUMIFS('Services Ln 10'!$Y$5:$Y$3992,'Services Ln 10'!$A$5:$A$3992,A508,'Services Ln 10'!$B$5:$B$3992,"Psychologist")+ SUMIF('Aides Ln 10'!$A$5:$A$1996,A508,'Aides Ln 10'!$V$5:$V$1996)</f>
        <v>0</v>
      </c>
      <c r="L508" s="12">
        <f>SUMIF('Contract Ed line 9'!$A$5:$A$1994,A508,'Contract Ed line 9'!$J$5:$J$1994)</f>
        <v>0</v>
      </c>
      <c r="M508" s="7">
        <f t="shared" si="7"/>
        <v>0</v>
      </c>
    </row>
    <row r="509" spans="2:13" x14ac:dyDescent="0.25">
      <c r="B509" s="7">
        <f>SUMIF('1 Spec Ed Teacher'!$A$5:$A$2003,A509,'1 Spec Ed Teacher'!$T$5:$T$2003)</f>
        <v>0</v>
      </c>
      <c r="C509" s="9"/>
      <c r="D509" s="7">
        <f>SUMIF(' Operations Ln 6'!$A$2:$A$1999,SSIDs!A509,' Operations Ln 6'!$B$2:$B$1999)</f>
        <v>0</v>
      </c>
      <c r="E509" s="7">
        <f>SUMIF('3 Instructional Supplies '!$A$5:$A$1996,SSIDs!A509,'3 Instructional Supplies '!$F$5:$F$1996)</f>
        <v>0</v>
      </c>
      <c r="F509" s="7">
        <f>SUMIF('4 Instructional Equipment'!$A$5:$A$1995,A509,'4 Instructional Equipment'!$F$5:$F$1995)</f>
        <v>0</v>
      </c>
      <c r="G509" s="12">
        <f>SUMIF('Transportation Ln 10'!$A$5:$A$1995,A509,'Transportation Ln 10'!$J$5:$J$1995)</f>
        <v>0</v>
      </c>
      <c r="H509" s="12">
        <f>SUMIFS('Services Ln 10'!$Y$5:$Y$3992,'Services Ln 10'!$A$5:$A$3992,A509,'Services Ln 10'!$B$5:$B$3992,"Physical Therapy")</f>
        <v>0</v>
      </c>
      <c r="I509" s="12">
        <f>SUMIFS('Services Ln 10'!$Y$5:$Y$3992,'Services Ln 10'!$A$5:$A$3992,A509,'Services Ln 10'!$B$5:$B$3992,"Occupational Therapy")</f>
        <v>0</v>
      </c>
      <c r="J509" s="12">
        <f>SUMIFS('Services Ln 10'!$Y$5:$Y$3992,'Services Ln 10'!$A$5:$A$3992,A509,'Services Ln 10'!$B$5:$B$3992,"Speech Services")</f>
        <v>0</v>
      </c>
      <c r="K509" s="103">
        <f>SUMIFS('Services Ln 10'!$Y$5:$Y$3992,'Services Ln 10'!$A$5:$A$3992,A509,'Services Ln 10'!$B$5:$B$3992,"Nurse Services")+SUMIFS('Services Ln 10'!$Y$5:$Y$3992,'Services Ln 10'!$A$5:$A$3992,A509,'Services Ln 10'!$B$5:$B$3992,"Audiology")+SUMIFS('Services Ln 10'!$Y$5:$Y$3992,'Services Ln 10'!$A$5:$A$3992,A509,'Services Ln 10'!$B$5:$B$3992,"Interpreter")+SUMIFS('Services Ln 10'!$Y$5:$Y$3992,'Services Ln 10'!$A$5:$A$3992,A509,'Services Ln 10'!$B$5:$B$3992,"Adaptive P.E.")+SUMIFS('Services Ln 10'!$Y$5:$Y$3992,'Services Ln 10'!$A$5:$A$3992,A509,'Services Ln 10'!$B$5:$B$3992,"Orientation and Mobility")+SUMIFS('Services Ln 10'!$Y$5:$Y$3992,'Services Ln 10'!$A$5:$A$3992,A509,'Services Ln 10'!$B$5:$B$3992,"Psychologist")+ SUMIF('Aides Ln 10'!$A$5:$A$1996,A509,'Aides Ln 10'!$V$5:$V$1996)</f>
        <v>0</v>
      </c>
      <c r="L509" s="12">
        <f>SUMIF('Contract Ed line 9'!$A$5:$A$1994,A509,'Contract Ed line 9'!$J$5:$J$1994)</f>
        <v>0</v>
      </c>
      <c r="M509" s="7">
        <f t="shared" si="7"/>
        <v>0</v>
      </c>
    </row>
    <row r="510" spans="2:13" x14ac:dyDescent="0.25">
      <c r="B510" s="7">
        <f>SUMIF('1 Spec Ed Teacher'!$A$5:$A$2003,A510,'1 Spec Ed Teacher'!$T$5:$T$2003)</f>
        <v>0</v>
      </c>
      <c r="C510" s="9"/>
      <c r="D510" s="7">
        <f>SUMIF(' Operations Ln 6'!$A$2:$A$1999,SSIDs!A510,' Operations Ln 6'!$B$2:$B$1999)</f>
        <v>0</v>
      </c>
      <c r="E510" s="7">
        <f>SUMIF('3 Instructional Supplies '!$A$5:$A$1996,SSIDs!A510,'3 Instructional Supplies '!$F$5:$F$1996)</f>
        <v>0</v>
      </c>
      <c r="F510" s="7">
        <f>SUMIF('4 Instructional Equipment'!$A$5:$A$1995,A510,'4 Instructional Equipment'!$F$5:$F$1995)</f>
        <v>0</v>
      </c>
      <c r="G510" s="12">
        <f>SUMIF('Transportation Ln 10'!$A$5:$A$1995,A510,'Transportation Ln 10'!$J$5:$J$1995)</f>
        <v>0</v>
      </c>
      <c r="H510" s="12">
        <f>SUMIFS('Services Ln 10'!$Y$5:$Y$3992,'Services Ln 10'!$A$5:$A$3992,A510,'Services Ln 10'!$B$5:$B$3992,"Physical Therapy")</f>
        <v>0</v>
      </c>
      <c r="I510" s="12">
        <f>SUMIFS('Services Ln 10'!$Y$5:$Y$3992,'Services Ln 10'!$A$5:$A$3992,A510,'Services Ln 10'!$B$5:$B$3992,"Occupational Therapy")</f>
        <v>0</v>
      </c>
      <c r="J510" s="12">
        <f>SUMIFS('Services Ln 10'!$Y$5:$Y$3992,'Services Ln 10'!$A$5:$A$3992,A510,'Services Ln 10'!$B$5:$B$3992,"Speech Services")</f>
        <v>0</v>
      </c>
      <c r="K510" s="103">
        <f>SUMIFS('Services Ln 10'!$Y$5:$Y$3992,'Services Ln 10'!$A$5:$A$3992,A510,'Services Ln 10'!$B$5:$B$3992,"Nurse Services")+SUMIFS('Services Ln 10'!$Y$5:$Y$3992,'Services Ln 10'!$A$5:$A$3992,A510,'Services Ln 10'!$B$5:$B$3992,"Audiology")+SUMIFS('Services Ln 10'!$Y$5:$Y$3992,'Services Ln 10'!$A$5:$A$3992,A510,'Services Ln 10'!$B$5:$B$3992,"Interpreter")+SUMIFS('Services Ln 10'!$Y$5:$Y$3992,'Services Ln 10'!$A$5:$A$3992,A510,'Services Ln 10'!$B$5:$B$3992,"Adaptive P.E.")+SUMIFS('Services Ln 10'!$Y$5:$Y$3992,'Services Ln 10'!$A$5:$A$3992,A510,'Services Ln 10'!$B$5:$B$3992,"Orientation and Mobility")+SUMIFS('Services Ln 10'!$Y$5:$Y$3992,'Services Ln 10'!$A$5:$A$3992,A510,'Services Ln 10'!$B$5:$B$3992,"Psychologist")+ SUMIF('Aides Ln 10'!$A$5:$A$1996,A510,'Aides Ln 10'!$V$5:$V$1996)</f>
        <v>0</v>
      </c>
      <c r="L510" s="12">
        <f>SUMIF('Contract Ed line 9'!$A$5:$A$1994,A510,'Contract Ed line 9'!$J$5:$J$1994)</f>
        <v>0</v>
      </c>
      <c r="M510" s="7">
        <f t="shared" si="7"/>
        <v>0</v>
      </c>
    </row>
    <row r="511" spans="2:13" x14ac:dyDescent="0.25">
      <c r="B511" s="7">
        <f>SUMIF('1 Spec Ed Teacher'!$A$5:$A$2003,A511,'1 Spec Ed Teacher'!$T$5:$T$2003)</f>
        <v>0</v>
      </c>
      <c r="C511" s="9"/>
      <c r="D511" s="7">
        <f>SUMIF(' Operations Ln 6'!$A$2:$A$1999,SSIDs!A511,' Operations Ln 6'!$B$2:$B$1999)</f>
        <v>0</v>
      </c>
      <c r="E511" s="7">
        <f>SUMIF('3 Instructional Supplies '!$A$5:$A$1996,SSIDs!A511,'3 Instructional Supplies '!$F$5:$F$1996)</f>
        <v>0</v>
      </c>
      <c r="F511" s="7">
        <f>SUMIF('4 Instructional Equipment'!$A$5:$A$1995,A511,'4 Instructional Equipment'!$F$5:$F$1995)</f>
        <v>0</v>
      </c>
      <c r="G511" s="12">
        <f>SUMIF('Transportation Ln 10'!$A$5:$A$1995,A511,'Transportation Ln 10'!$J$5:$J$1995)</f>
        <v>0</v>
      </c>
      <c r="H511" s="12">
        <f>SUMIFS('Services Ln 10'!$Y$5:$Y$3992,'Services Ln 10'!$A$5:$A$3992,A511,'Services Ln 10'!$B$5:$B$3992,"Physical Therapy")</f>
        <v>0</v>
      </c>
      <c r="I511" s="12">
        <f>SUMIFS('Services Ln 10'!$Y$5:$Y$3992,'Services Ln 10'!$A$5:$A$3992,A511,'Services Ln 10'!$B$5:$B$3992,"Occupational Therapy")</f>
        <v>0</v>
      </c>
      <c r="J511" s="12">
        <f>SUMIFS('Services Ln 10'!$Y$5:$Y$3992,'Services Ln 10'!$A$5:$A$3992,A511,'Services Ln 10'!$B$5:$B$3992,"Speech Services")</f>
        <v>0</v>
      </c>
      <c r="K511" s="103">
        <f>SUMIFS('Services Ln 10'!$Y$5:$Y$3992,'Services Ln 10'!$A$5:$A$3992,A511,'Services Ln 10'!$B$5:$B$3992,"Nurse Services")+SUMIFS('Services Ln 10'!$Y$5:$Y$3992,'Services Ln 10'!$A$5:$A$3992,A511,'Services Ln 10'!$B$5:$B$3992,"Audiology")+SUMIFS('Services Ln 10'!$Y$5:$Y$3992,'Services Ln 10'!$A$5:$A$3992,A511,'Services Ln 10'!$B$5:$B$3992,"Interpreter")+SUMIFS('Services Ln 10'!$Y$5:$Y$3992,'Services Ln 10'!$A$5:$A$3992,A511,'Services Ln 10'!$B$5:$B$3992,"Adaptive P.E.")+SUMIFS('Services Ln 10'!$Y$5:$Y$3992,'Services Ln 10'!$A$5:$A$3992,A511,'Services Ln 10'!$B$5:$B$3992,"Orientation and Mobility")+SUMIFS('Services Ln 10'!$Y$5:$Y$3992,'Services Ln 10'!$A$5:$A$3992,A511,'Services Ln 10'!$B$5:$B$3992,"Psychologist")+ SUMIF('Aides Ln 10'!$A$5:$A$1996,A511,'Aides Ln 10'!$V$5:$V$1996)</f>
        <v>0</v>
      </c>
      <c r="L511" s="12">
        <f>SUMIF('Contract Ed line 9'!$A$5:$A$1994,A511,'Contract Ed line 9'!$J$5:$J$1994)</f>
        <v>0</v>
      </c>
      <c r="M511" s="7">
        <f t="shared" si="7"/>
        <v>0</v>
      </c>
    </row>
    <row r="512" spans="2:13" x14ac:dyDescent="0.25">
      <c r="B512" s="7">
        <f>SUMIF('1 Spec Ed Teacher'!$A$5:$A$2003,A512,'1 Spec Ed Teacher'!$T$5:$T$2003)</f>
        <v>0</v>
      </c>
      <c r="C512" s="9"/>
      <c r="D512" s="7">
        <f>SUMIF(' Operations Ln 6'!$A$2:$A$1999,SSIDs!A512,' Operations Ln 6'!$B$2:$B$1999)</f>
        <v>0</v>
      </c>
      <c r="E512" s="7">
        <f>SUMIF('3 Instructional Supplies '!$A$5:$A$1996,SSIDs!A512,'3 Instructional Supplies '!$F$5:$F$1996)</f>
        <v>0</v>
      </c>
      <c r="F512" s="7">
        <f>SUMIF('4 Instructional Equipment'!$A$5:$A$1995,A512,'4 Instructional Equipment'!$F$5:$F$1995)</f>
        <v>0</v>
      </c>
      <c r="G512" s="12">
        <f>SUMIF('Transportation Ln 10'!$A$5:$A$1995,A512,'Transportation Ln 10'!$J$5:$J$1995)</f>
        <v>0</v>
      </c>
      <c r="H512" s="12">
        <f>SUMIFS('Services Ln 10'!$Y$5:$Y$3992,'Services Ln 10'!$A$5:$A$3992,A512,'Services Ln 10'!$B$5:$B$3992,"Physical Therapy")</f>
        <v>0</v>
      </c>
      <c r="I512" s="12">
        <f>SUMIFS('Services Ln 10'!$Y$5:$Y$3992,'Services Ln 10'!$A$5:$A$3992,A512,'Services Ln 10'!$B$5:$B$3992,"Occupational Therapy")</f>
        <v>0</v>
      </c>
      <c r="J512" s="12">
        <f>SUMIFS('Services Ln 10'!$Y$5:$Y$3992,'Services Ln 10'!$A$5:$A$3992,A512,'Services Ln 10'!$B$5:$B$3992,"Speech Services")</f>
        <v>0</v>
      </c>
      <c r="K512" s="103">
        <f>SUMIFS('Services Ln 10'!$Y$5:$Y$3992,'Services Ln 10'!$A$5:$A$3992,A512,'Services Ln 10'!$B$5:$B$3992,"Nurse Services")+SUMIFS('Services Ln 10'!$Y$5:$Y$3992,'Services Ln 10'!$A$5:$A$3992,A512,'Services Ln 10'!$B$5:$B$3992,"Audiology")+SUMIFS('Services Ln 10'!$Y$5:$Y$3992,'Services Ln 10'!$A$5:$A$3992,A512,'Services Ln 10'!$B$5:$B$3992,"Interpreter")+SUMIFS('Services Ln 10'!$Y$5:$Y$3992,'Services Ln 10'!$A$5:$A$3992,A512,'Services Ln 10'!$B$5:$B$3992,"Adaptive P.E.")+SUMIFS('Services Ln 10'!$Y$5:$Y$3992,'Services Ln 10'!$A$5:$A$3992,A512,'Services Ln 10'!$B$5:$B$3992,"Orientation and Mobility")+SUMIFS('Services Ln 10'!$Y$5:$Y$3992,'Services Ln 10'!$A$5:$A$3992,A512,'Services Ln 10'!$B$5:$B$3992,"Psychologist")+ SUMIF('Aides Ln 10'!$A$5:$A$1996,A512,'Aides Ln 10'!$V$5:$V$1996)</f>
        <v>0</v>
      </c>
      <c r="L512" s="12">
        <f>SUMIF('Contract Ed line 9'!$A$5:$A$1994,A512,'Contract Ed line 9'!$J$5:$J$1994)</f>
        <v>0</v>
      </c>
      <c r="M512" s="7">
        <f t="shared" si="7"/>
        <v>0</v>
      </c>
    </row>
    <row r="513" spans="2:13" x14ac:dyDescent="0.25">
      <c r="B513" s="7">
        <f>SUMIF('1 Spec Ed Teacher'!$A$5:$A$2003,A513,'1 Spec Ed Teacher'!$T$5:$T$2003)</f>
        <v>0</v>
      </c>
      <c r="C513" s="9"/>
      <c r="D513" s="7">
        <f>SUMIF(' Operations Ln 6'!$A$2:$A$1999,SSIDs!A513,' Operations Ln 6'!$B$2:$B$1999)</f>
        <v>0</v>
      </c>
      <c r="E513" s="7">
        <f>SUMIF('3 Instructional Supplies '!$A$5:$A$1996,SSIDs!A513,'3 Instructional Supplies '!$F$5:$F$1996)</f>
        <v>0</v>
      </c>
      <c r="F513" s="7">
        <f>SUMIF('4 Instructional Equipment'!$A$5:$A$1995,A513,'4 Instructional Equipment'!$F$5:$F$1995)</f>
        <v>0</v>
      </c>
      <c r="G513" s="12">
        <f>SUMIF('Transportation Ln 10'!$A$5:$A$1995,A513,'Transportation Ln 10'!$J$5:$J$1995)</f>
        <v>0</v>
      </c>
      <c r="H513" s="12">
        <f>SUMIFS('Services Ln 10'!$Y$5:$Y$3992,'Services Ln 10'!$A$5:$A$3992,A513,'Services Ln 10'!$B$5:$B$3992,"Physical Therapy")</f>
        <v>0</v>
      </c>
      <c r="I513" s="12">
        <f>SUMIFS('Services Ln 10'!$Y$5:$Y$3992,'Services Ln 10'!$A$5:$A$3992,A513,'Services Ln 10'!$B$5:$B$3992,"Occupational Therapy")</f>
        <v>0</v>
      </c>
      <c r="J513" s="12">
        <f>SUMIFS('Services Ln 10'!$Y$5:$Y$3992,'Services Ln 10'!$A$5:$A$3992,A513,'Services Ln 10'!$B$5:$B$3992,"Speech Services")</f>
        <v>0</v>
      </c>
      <c r="K513" s="103">
        <f>SUMIFS('Services Ln 10'!$Y$5:$Y$3992,'Services Ln 10'!$A$5:$A$3992,A513,'Services Ln 10'!$B$5:$B$3992,"Nurse Services")+SUMIFS('Services Ln 10'!$Y$5:$Y$3992,'Services Ln 10'!$A$5:$A$3992,A513,'Services Ln 10'!$B$5:$B$3992,"Audiology")+SUMIFS('Services Ln 10'!$Y$5:$Y$3992,'Services Ln 10'!$A$5:$A$3992,A513,'Services Ln 10'!$B$5:$B$3992,"Interpreter")+SUMIFS('Services Ln 10'!$Y$5:$Y$3992,'Services Ln 10'!$A$5:$A$3992,A513,'Services Ln 10'!$B$5:$B$3992,"Adaptive P.E.")+SUMIFS('Services Ln 10'!$Y$5:$Y$3992,'Services Ln 10'!$A$5:$A$3992,A513,'Services Ln 10'!$B$5:$B$3992,"Orientation and Mobility")+SUMIFS('Services Ln 10'!$Y$5:$Y$3992,'Services Ln 10'!$A$5:$A$3992,A513,'Services Ln 10'!$B$5:$B$3992,"Psychologist")+ SUMIF('Aides Ln 10'!$A$5:$A$1996,A513,'Aides Ln 10'!$V$5:$V$1996)</f>
        <v>0</v>
      </c>
      <c r="L513" s="12">
        <f>SUMIF('Contract Ed line 9'!$A$5:$A$1994,A513,'Contract Ed line 9'!$J$5:$J$1994)</f>
        <v>0</v>
      </c>
      <c r="M513" s="7">
        <f t="shared" si="7"/>
        <v>0</v>
      </c>
    </row>
    <row r="514" spans="2:13" x14ac:dyDescent="0.25">
      <c r="B514" s="7">
        <f>SUMIF('1 Spec Ed Teacher'!$A$5:$A$2003,A514,'1 Spec Ed Teacher'!$T$5:$T$2003)</f>
        <v>0</v>
      </c>
      <c r="C514" s="9"/>
      <c r="D514" s="7">
        <f>SUMIF(' Operations Ln 6'!$A$2:$A$1999,SSIDs!A514,' Operations Ln 6'!$B$2:$B$1999)</f>
        <v>0</v>
      </c>
      <c r="E514" s="7">
        <f>SUMIF('3 Instructional Supplies '!$A$5:$A$1996,SSIDs!A514,'3 Instructional Supplies '!$F$5:$F$1996)</f>
        <v>0</v>
      </c>
      <c r="F514" s="7">
        <f>SUMIF('4 Instructional Equipment'!$A$5:$A$1995,A514,'4 Instructional Equipment'!$F$5:$F$1995)</f>
        <v>0</v>
      </c>
      <c r="G514" s="12">
        <f>SUMIF('Transportation Ln 10'!$A$5:$A$1995,A514,'Transportation Ln 10'!$J$5:$J$1995)</f>
        <v>0</v>
      </c>
      <c r="H514" s="12">
        <f>SUMIFS('Services Ln 10'!$Y$5:$Y$3992,'Services Ln 10'!$A$5:$A$3992,A514,'Services Ln 10'!$B$5:$B$3992,"Physical Therapy")</f>
        <v>0</v>
      </c>
      <c r="I514" s="12">
        <f>SUMIFS('Services Ln 10'!$Y$5:$Y$3992,'Services Ln 10'!$A$5:$A$3992,A514,'Services Ln 10'!$B$5:$B$3992,"Occupational Therapy")</f>
        <v>0</v>
      </c>
      <c r="J514" s="12">
        <f>SUMIFS('Services Ln 10'!$Y$5:$Y$3992,'Services Ln 10'!$A$5:$A$3992,A514,'Services Ln 10'!$B$5:$B$3992,"Speech Services")</f>
        <v>0</v>
      </c>
      <c r="K514" s="103">
        <f>SUMIFS('Services Ln 10'!$Y$5:$Y$3992,'Services Ln 10'!$A$5:$A$3992,A514,'Services Ln 10'!$B$5:$B$3992,"Nurse Services")+SUMIFS('Services Ln 10'!$Y$5:$Y$3992,'Services Ln 10'!$A$5:$A$3992,A514,'Services Ln 10'!$B$5:$B$3992,"Audiology")+SUMIFS('Services Ln 10'!$Y$5:$Y$3992,'Services Ln 10'!$A$5:$A$3992,A514,'Services Ln 10'!$B$5:$B$3992,"Interpreter")+SUMIFS('Services Ln 10'!$Y$5:$Y$3992,'Services Ln 10'!$A$5:$A$3992,A514,'Services Ln 10'!$B$5:$B$3992,"Adaptive P.E.")+SUMIFS('Services Ln 10'!$Y$5:$Y$3992,'Services Ln 10'!$A$5:$A$3992,A514,'Services Ln 10'!$B$5:$B$3992,"Orientation and Mobility")+SUMIFS('Services Ln 10'!$Y$5:$Y$3992,'Services Ln 10'!$A$5:$A$3992,A514,'Services Ln 10'!$B$5:$B$3992,"Psychologist")+ SUMIF('Aides Ln 10'!$A$5:$A$1996,A514,'Aides Ln 10'!$V$5:$V$1996)</f>
        <v>0</v>
      </c>
      <c r="L514" s="12">
        <f>SUMIF('Contract Ed line 9'!$A$5:$A$1994,A514,'Contract Ed line 9'!$J$5:$J$1994)</f>
        <v>0</v>
      </c>
      <c r="M514" s="7">
        <f t="shared" si="7"/>
        <v>0</v>
      </c>
    </row>
    <row r="515" spans="2:13" x14ac:dyDescent="0.25">
      <c r="B515" s="7">
        <f>SUMIF('1 Spec Ed Teacher'!$A$5:$A$2003,A515,'1 Spec Ed Teacher'!$T$5:$T$2003)</f>
        <v>0</v>
      </c>
      <c r="C515" s="9"/>
      <c r="D515" s="7">
        <f>SUMIF(' Operations Ln 6'!$A$2:$A$1999,SSIDs!A515,' Operations Ln 6'!$B$2:$B$1999)</f>
        <v>0</v>
      </c>
      <c r="E515" s="7">
        <f>SUMIF('3 Instructional Supplies '!$A$5:$A$1996,SSIDs!A515,'3 Instructional Supplies '!$F$5:$F$1996)</f>
        <v>0</v>
      </c>
      <c r="F515" s="7">
        <f>SUMIF('4 Instructional Equipment'!$A$5:$A$1995,A515,'4 Instructional Equipment'!$F$5:$F$1995)</f>
        <v>0</v>
      </c>
      <c r="G515" s="12">
        <f>SUMIF('Transportation Ln 10'!$A$5:$A$1995,A515,'Transportation Ln 10'!$J$5:$J$1995)</f>
        <v>0</v>
      </c>
      <c r="H515" s="12">
        <f>SUMIFS('Services Ln 10'!$Y$5:$Y$3992,'Services Ln 10'!$A$5:$A$3992,A515,'Services Ln 10'!$B$5:$B$3992,"Physical Therapy")</f>
        <v>0</v>
      </c>
      <c r="I515" s="12">
        <f>SUMIFS('Services Ln 10'!$Y$5:$Y$3992,'Services Ln 10'!$A$5:$A$3992,A515,'Services Ln 10'!$B$5:$B$3992,"Occupational Therapy")</f>
        <v>0</v>
      </c>
      <c r="J515" s="12">
        <f>SUMIFS('Services Ln 10'!$Y$5:$Y$3992,'Services Ln 10'!$A$5:$A$3992,A515,'Services Ln 10'!$B$5:$B$3992,"Speech Services")</f>
        <v>0</v>
      </c>
      <c r="K515" s="103">
        <f>SUMIFS('Services Ln 10'!$Y$5:$Y$3992,'Services Ln 10'!$A$5:$A$3992,A515,'Services Ln 10'!$B$5:$B$3992,"Nurse Services")+SUMIFS('Services Ln 10'!$Y$5:$Y$3992,'Services Ln 10'!$A$5:$A$3992,A515,'Services Ln 10'!$B$5:$B$3992,"Audiology")+SUMIFS('Services Ln 10'!$Y$5:$Y$3992,'Services Ln 10'!$A$5:$A$3992,A515,'Services Ln 10'!$B$5:$B$3992,"Interpreter")+SUMIFS('Services Ln 10'!$Y$5:$Y$3992,'Services Ln 10'!$A$5:$A$3992,A515,'Services Ln 10'!$B$5:$B$3992,"Adaptive P.E.")+SUMIFS('Services Ln 10'!$Y$5:$Y$3992,'Services Ln 10'!$A$5:$A$3992,A515,'Services Ln 10'!$B$5:$B$3992,"Orientation and Mobility")+SUMIFS('Services Ln 10'!$Y$5:$Y$3992,'Services Ln 10'!$A$5:$A$3992,A515,'Services Ln 10'!$B$5:$B$3992,"Psychologist")+ SUMIF('Aides Ln 10'!$A$5:$A$1996,A515,'Aides Ln 10'!$V$5:$V$1996)</f>
        <v>0</v>
      </c>
      <c r="L515" s="12">
        <f>SUMIF('Contract Ed line 9'!$A$5:$A$1994,A515,'Contract Ed line 9'!$J$5:$J$1994)</f>
        <v>0</v>
      </c>
      <c r="M515" s="7">
        <f t="shared" si="7"/>
        <v>0</v>
      </c>
    </row>
    <row r="516" spans="2:13" x14ac:dyDescent="0.25">
      <c r="B516" s="7">
        <f>SUMIF('1 Spec Ed Teacher'!$A$5:$A$2003,A516,'1 Spec Ed Teacher'!$T$5:$T$2003)</f>
        <v>0</v>
      </c>
      <c r="C516" s="9"/>
      <c r="D516" s="7">
        <f>SUMIF(' Operations Ln 6'!$A$2:$A$1999,SSIDs!A516,' Operations Ln 6'!$B$2:$B$1999)</f>
        <v>0</v>
      </c>
      <c r="E516" s="7">
        <f>SUMIF('3 Instructional Supplies '!$A$5:$A$1996,SSIDs!A516,'3 Instructional Supplies '!$F$5:$F$1996)</f>
        <v>0</v>
      </c>
      <c r="F516" s="7">
        <f>SUMIF('4 Instructional Equipment'!$A$5:$A$1995,A516,'4 Instructional Equipment'!$F$5:$F$1995)</f>
        <v>0</v>
      </c>
      <c r="G516" s="12">
        <f>SUMIF('Transportation Ln 10'!$A$5:$A$1995,A516,'Transportation Ln 10'!$J$5:$J$1995)</f>
        <v>0</v>
      </c>
      <c r="H516" s="12">
        <f>SUMIFS('Services Ln 10'!$Y$5:$Y$3992,'Services Ln 10'!$A$5:$A$3992,A516,'Services Ln 10'!$B$5:$B$3992,"Physical Therapy")</f>
        <v>0</v>
      </c>
      <c r="I516" s="12">
        <f>SUMIFS('Services Ln 10'!$Y$5:$Y$3992,'Services Ln 10'!$A$5:$A$3992,A516,'Services Ln 10'!$B$5:$B$3992,"Occupational Therapy")</f>
        <v>0</v>
      </c>
      <c r="J516" s="12">
        <f>SUMIFS('Services Ln 10'!$Y$5:$Y$3992,'Services Ln 10'!$A$5:$A$3992,A516,'Services Ln 10'!$B$5:$B$3992,"Speech Services")</f>
        <v>0</v>
      </c>
      <c r="K516" s="103">
        <f>SUMIFS('Services Ln 10'!$Y$5:$Y$3992,'Services Ln 10'!$A$5:$A$3992,A516,'Services Ln 10'!$B$5:$B$3992,"Nurse Services")+SUMIFS('Services Ln 10'!$Y$5:$Y$3992,'Services Ln 10'!$A$5:$A$3992,A516,'Services Ln 10'!$B$5:$B$3992,"Audiology")+SUMIFS('Services Ln 10'!$Y$5:$Y$3992,'Services Ln 10'!$A$5:$A$3992,A516,'Services Ln 10'!$B$5:$B$3992,"Interpreter")+SUMIFS('Services Ln 10'!$Y$5:$Y$3992,'Services Ln 10'!$A$5:$A$3992,A516,'Services Ln 10'!$B$5:$B$3992,"Adaptive P.E.")+SUMIFS('Services Ln 10'!$Y$5:$Y$3992,'Services Ln 10'!$A$5:$A$3992,A516,'Services Ln 10'!$B$5:$B$3992,"Orientation and Mobility")+SUMIFS('Services Ln 10'!$Y$5:$Y$3992,'Services Ln 10'!$A$5:$A$3992,A516,'Services Ln 10'!$B$5:$B$3992,"Psychologist")+ SUMIF('Aides Ln 10'!$A$5:$A$1996,A516,'Aides Ln 10'!$V$5:$V$1996)</f>
        <v>0</v>
      </c>
      <c r="L516" s="12">
        <f>SUMIF('Contract Ed line 9'!$A$5:$A$1994,A516,'Contract Ed line 9'!$J$5:$J$1994)</f>
        <v>0</v>
      </c>
      <c r="M516" s="7">
        <f t="shared" ref="M516:M579" si="8">SUM(B516:L516)</f>
        <v>0</v>
      </c>
    </row>
    <row r="517" spans="2:13" x14ac:dyDescent="0.25">
      <c r="B517" s="7">
        <f>SUMIF('1 Spec Ed Teacher'!$A$5:$A$2003,A517,'1 Spec Ed Teacher'!$T$5:$T$2003)</f>
        <v>0</v>
      </c>
      <c r="C517" s="9"/>
      <c r="D517" s="7">
        <f>SUMIF(' Operations Ln 6'!$A$2:$A$1999,SSIDs!A517,' Operations Ln 6'!$B$2:$B$1999)</f>
        <v>0</v>
      </c>
      <c r="E517" s="7">
        <f>SUMIF('3 Instructional Supplies '!$A$5:$A$1996,SSIDs!A517,'3 Instructional Supplies '!$F$5:$F$1996)</f>
        <v>0</v>
      </c>
      <c r="F517" s="7">
        <f>SUMIF('4 Instructional Equipment'!$A$5:$A$1995,A517,'4 Instructional Equipment'!$F$5:$F$1995)</f>
        <v>0</v>
      </c>
      <c r="G517" s="12">
        <f>SUMIF('Transportation Ln 10'!$A$5:$A$1995,A517,'Transportation Ln 10'!$J$5:$J$1995)</f>
        <v>0</v>
      </c>
      <c r="H517" s="12">
        <f>SUMIFS('Services Ln 10'!$Y$5:$Y$3992,'Services Ln 10'!$A$5:$A$3992,A517,'Services Ln 10'!$B$5:$B$3992,"Physical Therapy")</f>
        <v>0</v>
      </c>
      <c r="I517" s="12">
        <f>SUMIFS('Services Ln 10'!$Y$5:$Y$3992,'Services Ln 10'!$A$5:$A$3992,A517,'Services Ln 10'!$B$5:$B$3992,"Occupational Therapy")</f>
        <v>0</v>
      </c>
      <c r="J517" s="12">
        <f>SUMIFS('Services Ln 10'!$Y$5:$Y$3992,'Services Ln 10'!$A$5:$A$3992,A517,'Services Ln 10'!$B$5:$B$3992,"Speech Services")</f>
        <v>0</v>
      </c>
      <c r="K517" s="103">
        <f>SUMIFS('Services Ln 10'!$Y$5:$Y$3992,'Services Ln 10'!$A$5:$A$3992,A517,'Services Ln 10'!$B$5:$B$3992,"Nurse Services")+SUMIFS('Services Ln 10'!$Y$5:$Y$3992,'Services Ln 10'!$A$5:$A$3992,A517,'Services Ln 10'!$B$5:$B$3992,"Audiology")+SUMIFS('Services Ln 10'!$Y$5:$Y$3992,'Services Ln 10'!$A$5:$A$3992,A517,'Services Ln 10'!$B$5:$B$3992,"Interpreter")+SUMIFS('Services Ln 10'!$Y$5:$Y$3992,'Services Ln 10'!$A$5:$A$3992,A517,'Services Ln 10'!$B$5:$B$3992,"Adaptive P.E.")+SUMIFS('Services Ln 10'!$Y$5:$Y$3992,'Services Ln 10'!$A$5:$A$3992,A517,'Services Ln 10'!$B$5:$B$3992,"Orientation and Mobility")+SUMIFS('Services Ln 10'!$Y$5:$Y$3992,'Services Ln 10'!$A$5:$A$3992,A517,'Services Ln 10'!$B$5:$B$3992,"Psychologist")+ SUMIF('Aides Ln 10'!$A$5:$A$1996,A517,'Aides Ln 10'!$V$5:$V$1996)</f>
        <v>0</v>
      </c>
      <c r="L517" s="12">
        <f>SUMIF('Contract Ed line 9'!$A$5:$A$1994,A517,'Contract Ed line 9'!$J$5:$J$1994)</f>
        <v>0</v>
      </c>
      <c r="M517" s="7">
        <f t="shared" si="8"/>
        <v>0</v>
      </c>
    </row>
    <row r="518" spans="2:13" x14ac:dyDescent="0.25">
      <c r="B518" s="7">
        <f>SUMIF('1 Spec Ed Teacher'!$A$5:$A$2003,A518,'1 Spec Ed Teacher'!$T$5:$T$2003)</f>
        <v>0</v>
      </c>
      <c r="C518" s="9"/>
      <c r="D518" s="7">
        <f>SUMIF(' Operations Ln 6'!$A$2:$A$1999,SSIDs!A518,' Operations Ln 6'!$B$2:$B$1999)</f>
        <v>0</v>
      </c>
      <c r="E518" s="7">
        <f>SUMIF('3 Instructional Supplies '!$A$5:$A$1996,SSIDs!A518,'3 Instructional Supplies '!$F$5:$F$1996)</f>
        <v>0</v>
      </c>
      <c r="F518" s="7">
        <f>SUMIF('4 Instructional Equipment'!$A$5:$A$1995,A518,'4 Instructional Equipment'!$F$5:$F$1995)</f>
        <v>0</v>
      </c>
      <c r="G518" s="12">
        <f>SUMIF('Transportation Ln 10'!$A$5:$A$1995,A518,'Transportation Ln 10'!$J$5:$J$1995)</f>
        <v>0</v>
      </c>
      <c r="H518" s="12">
        <f>SUMIFS('Services Ln 10'!$Y$5:$Y$3992,'Services Ln 10'!$A$5:$A$3992,A518,'Services Ln 10'!$B$5:$B$3992,"Physical Therapy")</f>
        <v>0</v>
      </c>
      <c r="I518" s="12">
        <f>SUMIFS('Services Ln 10'!$Y$5:$Y$3992,'Services Ln 10'!$A$5:$A$3992,A518,'Services Ln 10'!$B$5:$B$3992,"Occupational Therapy")</f>
        <v>0</v>
      </c>
      <c r="J518" s="12">
        <f>SUMIFS('Services Ln 10'!$Y$5:$Y$3992,'Services Ln 10'!$A$5:$A$3992,A518,'Services Ln 10'!$B$5:$B$3992,"Speech Services")</f>
        <v>0</v>
      </c>
      <c r="K518" s="103">
        <f>SUMIFS('Services Ln 10'!$Y$5:$Y$3992,'Services Ln 10'!$A$5:$A$3992,A518,'Services Ln 10'!$B$5:$B$3992,"Nurse Services")+SUMIFS('Services Ln 10'!$Y$5:$Y$3992,'Services Ln 10'!$A$5:$A$3992,A518,'Services Ln 10'!$B$5:$B$3992,"Audiology")+SUMIFS('Services Ln 10'!$Y$5:$Y$3992,'Services Ln 10'!$A$5:$A$3992,A518,'Services Ln 10'!$B$5:$B$3992,"Interpreter")+SUMIFS('Services Ln 10'!$Y$5:$Y$3992,'Services Ln 10'!$A$5:$A$3992,A518,'Services Ln 10'!$B$5:$B$3992,"Adaptive P.E.")+SUMIFS('Services Ln 10'!$Y$5:$Y$3992,'Services Ln 10'!$A$5:$A$3992,A518,'Services Ln 10'!$B$5:$B$3992,"Orientation and Mobility")+SUMIFS('Services Ln 10'!$Y$5:$Y$3992,'Services Ln 10'!$A$5:$A$3992,A518,'Services Ln 10'!$B$5:$B$3992,"Psychologist")+ SUMIF('Aides Ln 10'!$A$5:$A$1996,A518,'Aides Ln 10'!$V$5:$V$1996)</f>
        <v>0</v>
      </c>
      <c r="L518" s="12">
        <f>SUMIF('Contract Ed line 9'!$A$5:$A$1994,A518,'Contract Ed line 9'!$J$5:$J$1994)</f>
        <v>0</v>
      </c>
      <c r="M518" s="7">
        <f t="shared" si="8"/>
        <v>0</v>
      </c>
    </row>
    <row r="519" spans="2:13" x14ac:dyDescent="0.25">
      <c r="B519" s="7">
        <f>SUMIF('1 Spec Ed Teacher'!$A$5:$A$2003,A519,'1 Spec Ed Teacher'!$T$5:$T$2003)</f>
        <v>0</v>
      </c>
      <c r="C519" s="9"/>
      <c r="D519" s="7">
        <f>SUMIF(' Operations Ln 6'!$A$2:$A$1999,SSIDs!A519,' Operations Ln 6'!$B$2:$B$1999)</f>
        <v>0</v>
      </c>
      <c r="E519" s="7">
        <f>SUMIF('3 Instructional Supplies '!$A$5:$A$1996,SSIDs!A519,'3 Instructional Supplies '!$F$5:$F$1996)</f>
        <v>0</v>
      </c>
      <c r="F519" s="7">
        <f>SUMIF('4 Instructional Equipment'!$A$5:$A$1995,A519,'4 Instructional Equipment'!$F$5:$F$1995)</f>
        <v>0</v>
      </c>
      <c r="G519" s="12">
        <f>SUMIF('Transportation Ln 10'!$A$5:$A$1995,A519,'Transportation Ln 10'!$J$5:$J$1995)</f>
        <v>0</v>
      </c>
      <c r="H519" s="12">
        <f>SUMIFS('Services Ln 10'!$Y$5:$Y$3992,'Services Ln 10'!$A$5:$A$3992,A519,'Services Ln 10'!$B$5:$B$3992,"Physical Therapy")</f>
        <v>0</v>
      </c>
      <c r="I519" s="12">
        <f>SUMIFS('Services Ln 10'!$Y$5:$Y$3992,'Services Ln 10'!$A$5:$A$3992,A519,'Services Ln 10'!$B$5:$B$3992,"Occupational Therapy")</f>
        <v>0</v>
      </c>
      <c r="J519" s="12">
        <f>SUMIFS('Services Ln 10'!$Y$5:$Y$3992,'Services Ln 10'!$A$5:$A$3992,A519,'Services Ln 10'!$B$5:$B$3992,"Speech Services")</f>
        <v>0</v>
      </c>
      <c r="K519" s="103">
        <f>SUMIFS('Services Ln 10'!$Y$5:$Y$3992,'Services Ln 10'!$A$5:$A$3992,A519,'Services Ln 10'!$B$5:$B$3992,"Nurse Services")+SUMIFS('Services Ln 10'!$Y$5:$Y$3992,'Services Ln 10'!$A$5:$A$3992,A519,'Services Ln 10'!$B$5:$B$3992,"Audiology")+SUMIFS('Services Ln 10'!$Y$5:$Y$3992,'Services Ln 10'!$A$5:$A$3992,A519,'Services Ln 10'!$B$5:$B$3992,"Interpreter")+SUMIFS('Services Ln 10'!$Y$5:$Y$3992,'Services Ln 10'!$A$5:$A$3992,A519,'Services Ln 10'!$B$5:$B$3992,"Adaptive P.E.")+SUMIFS('Services Ln 10'!$Y$5:$Y$3992,'Services Ln 10'!$A$5:$A$3992,A519,'Services Ln 10'!$B$5:$B$3992,"Orientation and Mobility")+SUMIFS('Services Ln 10'!$Y$5:$Y$3992,'Services Ln 10'!$A$5:$A$3992,A519,'Services Ln 10'!$B$5:$B$3992,"Psychologist")+ SUMIF('Aides Ln 10'!$A$5:$A$1996,A519,'Aides Ln 10'!$V$5:$V$1996)</f>
        <v>0</v>
      </c>
      <c r="L519" s="12">
        <f>SUMIF('Contract Ed line 9'!$A$5:$A$1994,A519,'Contract Ed line 9'!$J$5:$J$1994)</f>
        <v>0</v>
      </c>
      <c r="M519" s="7">
        <f t="shared" si="8"/>
        <v>0</v>
      </c>
    </row>
    <row r="520" spans="2:13" x14ac:dyDescent="0.25">
      <c r="B520" s="7">
        <f>SUMIF('1 Spec Ed Teacher'!$A$5:$A$2003,A520,'1 Spec Ed Teacher'!$T$5:$T$2003)</f>
        <v>0</v>
      </c>
      <c r="C520" s="9"/>
      <c r="D520" s="7">
        <f>SUMIF(' Operations Ln 6'!$A$2:$A$1999,SSIDs!A520,' Operations Ln 6'!$B$2:$B$1999)</f>
        <v>0</v>
      </c>
      <c r="E520" s="7">
        <f>SUMIF('3 Instructional Supplies '!$A$5:$A$1996,SSIDs!A520,'3 Instructional Supplies '!$F$5:$F$1996)</f>
        <v>0</v>
      </c>
      <c r="F520" s="7">
        <f>SUMIF('4 Instructional Equipment'!$A$5:$A$1995,A520,'4 Instructional Equipment'!$F$5:$F$1995)</f>
        <v>0</v>
      </c>
      <c r="G520" s="12">
        <f>SUMIF('Transportation Ln 10'!$A$5:$A$1995,A520,'Transportation Ln 10'!$J$5:$J$1995)</f>
        <v>0</v>
      </c>
      <c r="H520" s="12">
        <f>SUMIFS('Services Ln 10'!$Y$5:$Y$3992,'Services Ln 10'!$A$5:$A$3992,A520,'Services Ln 10'!$B$5:$B$3992,"Physical Therapy")</f>
        <v>0</v>
      </c>
      <c r="I520" s="12">
        <f>SUMIFS('Services Ln 10'!$Y$5:$Y$3992,'Services Ln 10'!$A$5:$A$3992,A520,'Services Ln 10'!$B$5:$B$3992,"Occupational Therapy")</f>
        <v>0</v>
      </c>
      <c r="J520" s="12">
        <f>SUMIFS('Services Ln 10'!$Y$5:$Y$3992,'Services Ln 10'!$A$5:$A$3992,A520,'Services Ln 10'!$B$5:$B$3992,"Speech Services")</f>
        <v>0</v>
      </c>
      <c r="K520" s="103">
        <f>SUMIFS('Services Ln 10'!$Y$5:$Y$3992,'Services Ln 10'!$A$5:$A$3992,A520,'Services Ln 10'!$B$5:$B$3992,"Nurse Services")+SUMIFS('Services Ln 10'!$Y$5:$Y$3992,'Services Ln 10'!$A$5:$A$3992,A520,'Services Ln 10'!$B$5:$B$3992,"Audiology")+SUMIFS('Services Ln 10'!$Y$5:$Y$3992,'Services Ln 10'!$A$5:$A$3992,A520,'Services Ln 10'!$B$5:$B$3992,"Interpreter")+SUMIFS('Services Ln 10'!$Y$5:$Y$3992,'Services Ln 10'!$A$5:$A$3992,A520,'Services Ln 10'!$B$5:$B$3992,"Adaptive P.E.")+SUMIFS('Services Ln 10'!$Y$5:$Y$3992,'Services Ln 10'!$A$5:$A$3992,A520,'Services Ln 10'!$B$5:$B$3992,"Orientation and Mobility")+SUMIFS('Services Ln 10'!$Y$5:$Y$3992,'Services Ln 10'!$A$5:$A$3992,A520,'Services Ln 10'!$B$5:$B$3992,"Psychologist")+ SUMIF('Aides Ln 10'!$A$5:$A$1996,A520,'Aides Ln 10'!$V$5:$V$1996)</f>
        <v>0</v>
      </c>
      <c r="L520" s="12">
        <f>SUMIF('Contract Ed line 9'!$A$5:$A$1994,A520,'Contract Ed line 9'!$J$5:$J$1994)</f>
        <v>0</v>
      </c>
      <c r="M520" s="7">
        <f t="shared" si="8"/>
        <v>0</v>
      </c>
    </row>
    <row r="521" spans="2:13" x14ac:dyDescent="0.25">
      <c r="B521" s="7">
        <f>SUMIF('1 Spec Ed Teacher'!$A$5:$A$2003,A521,'1 Spec Ed Teacher'!$T$5:$T$2003)</f>
        <v>0</v>
      </c>
      <c r="C521" s="9"/>
      <c r="D521" s="7">
        <f>SUMIF(' Operations Ln 6'!$A$2:$A$1999,SSIDs!A521,' Operations Ln 6'!$B$2:$B$1999)</f>
        <v>0</v>
      </c>
      <c r="E521" s="7">
        <f>SUMIF('3 Instructional Supplies '!$A$5:$A$1996,SSIDs!A521,'3 Instructional Supplies '!$F$5:$F$1996)</f>
        <v>0</v>
      </c>
      <c r="F521" s="7">
        <f>SUMIF('4 Instructional Equipment'!$A$5:$A$1995,A521,'4 Instructional Equipment'!$F$5:$F$1995)</f>
        <v>0</v>
      </c>
      <c r="G521" s="12">
        <f>SUMIF('Transportation Ln 10'!$A$5:$A$1995,A521,'Transportation Ln 10'!$J$5:$J$1995)</f>
        <v>0</v>
      </c>
      <c r="H521" s="12">
        <f>SUMIFS('Services Ln 10'!$Y$5:$Y$3992,'Services Ln 10'!$A$5:$A$3992,A521,'Services Ln 10'!$B$5:$B$3992,"Physical Therapy")</f>
        <v>0</v>
      </c>
      <c r="I521" s="12">
        <f>SUMIFS('Services Ln 10'!$Y$5:$Y$3992,'Services Ln 10'!$A$5:$A$3992,A521,'Services Ln 10'!$B$5:$B$3992,"Occupational Therapy")</f>
        <v>0</v>
      </c>
      <c r="J521" s="12">
        <f>SUMIFS('Services Ln 10'!$Y$5:$Y$3992,'Services Ln 10'!$A$5:$A$3992,A521,'Services Ln 10'!$B$5:$B$3992,"Speech Services")</f>
        <v>0</v>
      </c>
      <c r="K521" s="103">
        <f>SUMIFS('Services Ln 10'!$Y$5:$Y$3992,'Services Ln 10'!$A$5:$A$3992,A521,'Services Ln 10'!$B$5:$B$3992,"Nurse Services")+SUMIFS('Services Ln 10'!$Y$5:$Y$3992,'Services Ln 10'!$A$5:$A$3992,A521,'Services Ln 10'!$B$5:$B$3992,"Audiology")+SUMIFS('Services Ln 10'!$Y$5:$Y$3992,'Services Ln 10'!$A$5:$A$3992,A521,'Services Ln 10'!$B$5:$B$3992,"Interpreter")+SUMIFS('Services Ln 10'!$Y$5:$Y$3992,'Services Ln 10'!$A$5:$A$3992,A521,'Services Ln 10'!$B$5:$B$3992,"Adaptive P.E.")+SUMIFS('Services Ln 10'!$Y$5:$Y$3992,'Services Ln 10'!$A$5:$A$3992,A521,'Services Ln 10'!$B$5:$B$3992,"Orientation and Mobility")+SUMIFS('Services Ln 10'!$Y$5:$Y$3992,'Services Ln 10'!$A$5:$A$3992,A521,'Services Ln 10'!$B$5:$B$3992,"Psychologist")+ SUMIF('Aides Ln 10'!$A$5:$A$1996,A521,'Aides Ln 10'!$V$5:$V$1996)</f>
        <v>0</v>
      </c>
      <c r="L521" s="12">
        <f>SUMIF('Contract Ed line 9'!$A$5:$A$1994,A521,'Contract Ed line 9'!$J$5:$J$1994)</f>
        <v>0</v>
      </c>
      <c r="M521" s="7">
        <f t="shared" si="8"/>
        <v>0</v>
      </c>
    </row>
    <row r="522" spans="2:13" x14ac:dyDescent="0.25">
      <c r="B522" s="7">
        <f>SUMIF('1 Spec Ed Teacher'!$A$5:$A$2003,A522,'1 Spec Ed Teacher'!$T$5:$T$2003)</f>
        <v>0</v>
      </c>
      <c r="C522" s="9"/>
      <c r="D522" s="7">
        <f>SUMIF(' Operations Ln 6'!$A$2:$A$1999,SSIDs!A522,' Operations Ln 6'!$B$2:$B$1999)</f>
        <v>0</v>
      </c>
      <c r="E522" s="7">
        <f>SUMIF('3 Instructional Supplies '!$A$5:$A$1996,SSIDs!A522,'3 Instructional Supplies '!$F$5:$F$1996)</f>
        <v>0</v>
      </c>
      <c r="F522" s="7">
        <f>SUMIF('4 Instructional Equipment'!$A$5:$A$1995,A522,'4 Instructional Equipment'!$F$5:$F$1995)</f>
        <v>0</v>
      </c>
      <c r="G522" s="12">
        <f>SUMIF('Transportation Ln 10'!$A$5:$A$1995,A522,'Transportation Ln 10'!$J$5:$J$1995)</f>
        <v>0</v>
      </c>
      <c r="H522" s="12">
        <f>SUMIFS('Services Ln 10'!$Y$5:$Y$3992,'Services Ln 10'!$A$5:$A$3992,A522,'Services Ln 10'!$B$5:$B$3992,"Physical Therapy")</f>
        <v>0</v>
      </c>
      <c r="I522" s="12">
        <f>SUMIFS('Services Ln 10'!$Y$5:$Y$3992,'Services Ln 10'!$A$5:$A$3992,A522,'Services Ln 10'!$B$5:$B$3992,"Occupational Therapy")</f>
        <v>0</v>
      </c>
      <c r="J522" s="12">
        <f>SUMIFS('Services Ln 10'!$Y$5:$Y$3992,'Services Ln 10'!$A$5:$A$3992,A522,'Services Ln 10'!$B$5:$B$3992,"Speech Services")</f>
        <v>0</v>
      </c>
      <c r="K522" s="103">
        <f>SUMIFS('Services Ln 10'!$Y$5:$Y$3992,'Services Ln 10'!$A$5:$A$3992,A522,'Services Ln 10'!$B$5:$B$3992,"Nurse Services")+SUMIFS('Services Ln 10'!$Y$5:$Y$3992,'Services Ln 10'!$A$5:$A$3992,A522,'Services Ln 10'!$B$5:$B$3992,"Audiology")+SUMIFS('Services Ln 10'!$Y$5:$Y$3992,'Services Ln 10'!$A$5:$A$3992,A522,'Services Ln 10'!$B$5:$B$3992,"Interpreter")+SUMIFS('Services Ln 10'!$Y$5:$Y$3992,'Services Ln 10'!$A$5:$A$3992,A522,'Services Ln 10'!$B$5:$B$3992,"Adaptive P.E.")+SUMIFS('Services Ln 10'!$Y$5:$Y$3992,'Services Ln 10'!$A$5:$A$3992,A522,'Services Ln 10'!$B$5:$B$3992,"Orientation and Mobility")+SUMIFS('Services Ln 10'!$Y$5:$Y$3992,'Services Ln 10'!$A$5:$A$3992,A522,'Services Ln 10'!$B$5:$B$3992,"Psychologist")+ SUMIF('Aides Ln 10'!$A$5:$A$1996,A522,'Aides Ln 10'!$V$5:$V$1996)</f>
        <v>0</v>
      </c>
      <c r="L522" s="12">
        <f>SUMIF('Contract Ed line 9'!$A$5:$A$1994,A522,'Contract Ed line 9'!$J$5:$J$1994)</f>
        <v>0</v>
      </c>
      <c r="M522" s="7">
        <f t="shared" si="8"/>
        <v>0</v>
      </c>
    </row>
    <row r="523" spans="2:13" x14ac:dyDescent="0.25">
      <c r="B523" s="7">
        <f>SUMIF('1 Spec Ed Teacher'!$A$5:$A$2003,A523,'1 Spec Ed Teacher'!$T$5:$T$2003)</f>
        <v>0</v>
      </c>
      <c r="C523" s="9"/>
      <c r="D523" s="7">
        <f>SUMIF(' Operations Ln 6'!$A$2:$A$1999,SSIDs!A523,' Operations Ln 6'!$B$2:$B$1999)</f>
        <v>0</v>
      </c>
      <c r="E523" s="7">
        <f>SUMIF('3 Instructional Supplies '!$A$5:$A$1996,SSIDs!A523,'3 Instructional Supplies '!$F$5:$F$1996)</f>
        <v>0</v>
      </c>
      <c r="F523" s="7">
        <f>SUMIF('4 Instructional Equipment'!$A$5:$A$1995,A523,'4 Instructional Equipment'!$F$5:$F$1995)</f>
        <v>0</v>
      </c>
      <c r="G523" s="12">
        <f>SUMIF('Transportation Ln 10'!$A$5:$A$1995,A523,'Transportation Ln 10'!$J$5:$J$1995)</f>
        <v>0</v>
      </c>
      <c r="H523" s="12">
        <f>SUMIFS('Services Ln 10'!$Y$5:$Y$3992,'Services Ln 10'!$A$5:$A$3992,A523,'Services Ln 10'!$B$5:$B$3992,"Physical Therapy")</f>
        <v>0</v>
      </c>
      <c r="I523" s="12">
        <f>SUMIFS('Services Ln 10'!$Y$5:$Y$3992,'Services Ln 10'!$A$5:$A$3992,A523,'Services Ln 10'!$B$5:$B$3992,"Occupational Therapy")</f>
        <v>0</v>
      </c>
      <c r="J523" s="12">
        <f>SUMIFS('Services Ln 10'!$Y$5:$Y$3992,'Services Ln 10'!$A$5:$A$3992,A523,'Services Ln 10'!$B$5:$B$3992,"Speech Services")</f>
        <v>0</v>
      </c>
      <c r="K523" s="103">
        <f>SUMIFS('Services Ln 10'!$Y$5:$Y$3992,'Services Ln 10'!$A$5:$A$3992,A523,'Services Ln 10'!$B$5:$B$3992,"Nurse Services")+SUMIFS('Services Ln 10'!$Y$5:$Y$3992,'Services Ln 10'!$A$5:$A$3992,A523,'Services Ln 10'!$B$5:$B$3992,"Audiology")+SUMIFS('Services Ln 10'!$Y$5:$Y$3992,'Services Ln 10'!$A$5:$A$3992,A523,'Services Ln 10'!$B$5:$B$3992,"Interpreter")+SUMIFS('Services Ln 10'!$Y$5:$Y$3992,'Services Ln 10'!$A$5:$A$3992,A523,'Services Ln 10'!$B$5:$B$3992,"Adaptive P.E.")+SUMIFS('Services Ln 10'!$Y$5:$Y$3992,'Services Ln 10'!$A$5:$A$3992,A523,'Services Ln 10'!$B$5:$B$3992,"Orientation and Mobility")+SUMIFS('Services Ln 10'!$Y$5:$Y$3992,'Services Ln 10'!$A$5:$A$3992,A523,'Services Ln 10'!$B$5:$B$3992,"Psychologist")+ SUMIF('Aides Ln 10'!$A$5:$A$1996,A523,'Aides Ln 10'!$V$5:$V$1996)</f>
        <v>0</v>
      </c>
      <c r="L523" s="12">
        <f>SUMIF('Contract Ed line 9'!$A$5:$A$1994,A523,'Contract Ed line 9'!$J$5:$J$1994)</f>
        <v>0</v>
      </c>
      <c r="M523" s="7">
        <f t="shared" si="8"/>
        <v>0</v>
      </c>
    </row>
    <row r="524" spans="2:13" x14ac:dyDescent="0.25">
      <c r="B524" s="7">
        <f>SUMIF('1 Spec Ed Teacher'!$A$5:$A$2003,A524,'1 Spec Ed Teacher'!$T$5:$T$2003)</f>
        <v>0</v>
      </c>
      <c r="C524" s="9"/>
      <c r="D524" s="7">
        <f>SUMIF(' Operations Ln 6'!$A$2:$A$1999,SSIDs!A524,' Operations Ln 6'!$B$2:$B$1999)</f>
        <v>0</v>
      </c>
      <c r="E524" s="7">
        <f>SUMIF('3 Instructional Supplies '!$A$5:$A$1996,SSIDs!A524,'3 Instructional Supplies '!$F$5:$F$1996)</f>
        <v>0</v>
      </c>
      <c r="F524" s="7">
        <f>SUMIF('4 Instructional Equipment'!$A$5:$A$1995,A524,'4 Instructional Equipment'!$F$5:$F$1995)</f>
        <v>0</v>
      </c>
      <c r="G524" s="12">
        <f>SUMIF('Transportation Ln 10'!$A$5:$A$1995,A524,'Transportation Ln 10'!$J$5:$J$1995)</f>
        <v>0</v>
      </c>
      <c r="H524" s="12">
        <f>SUMIFS('Services Ln 10'!$Y$5:$Y$3992,'Services Ln 10'!$A$5:$A$3992,A524,'Services Ln 10'!$B$5:$B$3992,"Physical Therapy")</f>
        <v>0</v>
      </c>
      <c r="I524" s="12">
        <f>SUMIFS('Services Ln 10'!$Y$5:$Y$3992,'Services Ln 10'!$A$5:$A$3992,A524,'Services Ln 10'!$B$5:$B$3992,"Occupational Therapy")</f>
        <v>0</v>
      </c>
      <c r="J524" s="12">
        <f>SUMIFS('Services Ln 10'!$Y$5:$Y$3992,'Services Ln 10'!$A$5:$A$3992,A524,'Services Ln 10'!$B$5:$B$3992,"Speech Services")</f>
        <v>0</v>
      </c>
      <c r="K524" s="103">
        <f>SUMIFS('Services Ln 10'!$Y$5:$Y$3992,'Services Ln 10'!$A$5:$A$3992,A524,'Services Ln 10'!$B$5:$B$3992,"Nurse Services")+SUMIFS('Services Ln 10'!$Y$5:$Y$3992,'Services Ln 10'!$A$5:$A$3992,A524,'Services Ln 10'!$B$5:$B$3992,"Audiology")+SUMIFS('Services Ln 10'!$Y$5:$Y$3992,'Services Ln 10'!$A$5:$A$3992,A524,'Services Ln 10'!$B$5:$B$3992,"Interpreter")+SUMIFS('Services Ln 10'!$Y$5:$Y$3992,'Services Ln 10'!$A$5:$A$3992,A524,'Services Ln 10'!$B$5:$B$3992,"Adaptive P.E.")+SUMIFS('Services Ln 10'!$Y$5:$Y$3992,'Services Ln 10'!$A$5:$A$3992,A524,'Services Ln 10'!$B$5:$B$3992,"Orientation and Mobility")+SUMIFS('Services Ln 10'!$Y$5:$Y$3992,'Services Ln 10'!$A$5:$A$3992,A524,'Services Ln 10'!$B$5:$B$3992,"Psychologist")+ SUMIF('Aides Ln 10'!$A$5:$A$1996,A524,'Aides Ln 10'!$V$5:$V$1996)</f>
        <v>0</v>
      </c>
      <c r="L524" s="12">
        <f>SUMIF('Contract Ed line 9'!$A$5:$A$1994,A524,'Contract Ed line 9'!$J$5:$J$1994)</f>
        <v>0</v>
      </c>
      <c r="M524" s="7">
        <f t="shared" si="8"/>
        <v>0</v>
      </c>
    </row>
    <row r="525" spans="2:13" x14ac:dyDescent="0.25">
      <c r="B525" s="7">
        <f>SUMIF('1 Spec Ed Teacher'!$A$5:$A$2003,A525,'1 Spec Ed Teacher'!$T$5:$T$2003)</f>
        <v>0</v>
      </c>
      <c r="C525" s="9"/>
      <c r="D525" s="7">
        <f>SUMIF(' Operations Ln 6'!$A$2:$A$1999,SSIDs!A525,' Operations Ln 6'!$B$2:$B$1999)</f>
        <v>0</v>
      </c>
      <c r="E525" s="7">
        <f>SUMIF('3 Instructional Supplies '!$A$5:$A$1996,SSIDs!A525,'3 Instructional Supplies '!$F$5:$F$1996)</f>
        <v>0</v>
      </c>
      <c r="F525" s="7">
        <f>SUMIF('4 Instructional Equipment'!$A$5:$A$1995,A525,'4 Instructional Equipment'!$F$5:$F$1995)</f>
        <v>0</v>
      </c>
      <c r="G525" s="12">
        <f>SUMIF('Transportation Ln 10'!$A$5:$A$1995,A525,'Transportation Ln 10'!$J$5:$J$1995)</f>
        <v>0</v>
      </c>
      <c r="H525" s="12">
        <f>SUMIFS('Services Ln 10'!$Y$5:$Y$3992,'Services Ln 10'!$A$5:$A$3992,A525,'Services Ln 10'!$B$5:$B$3992,"Physical Therapy")</f>
        <v>0</v>
      </c>
      <c r="I525" s="12">
        <f>SUMIFS('Services Ln 10'!$Y$5:$Y$3992,'Services Ln 10'!$A$5:$A$3992,A525,'Services Ln 10'!$B$5:$B$3992,"Occupational Therapy")</f>
        <v>0</v>
      </c>
      <c r="J525" s="12">
        <f>SUMIFS('Services Ln 10'!$Y$5:$Y$3992,'Services Ln 10'!$A$5:$A$3992,A525,'Services Ln 10'!$B$5:$B$3992,"Speech Services")</f>
        <v>0</v>
      </c>
      <c r="K525" s="103">
        <f>SUMIFS('Services Ln 10'!$Y$5:$Y$3992,'Services Ln 10'!$A$5:$A$3992,A525,'Services Ln 10'!$B$5:$B$3992,"Nurse Services")+SUMIFS('Services Ln 10'!$Y$5:$Y$3992,'Services Ln 10'!$A$5:$A$3992,A525,'Services Ln 10'!$B$5:$B$3992,"Audiology")+SUMIFS('Services Ln 10'!$Y$5:$Y$3992,'Services Ln 10'!$A$5:$A$3992,A525,'Services Ln 10'!$B$5:$B$3992,"Interpreter")+SUMIFS('Services Ln 10'!$Y$5:$Y$3992,'Services Ln 10'!$A$5:$A$3992,A525,'Services Ln 10'!$B$5:$B$3992,"Adaptive P.E.")+SUMIFS('Services Ln 10'!$Y$5:$Y$3992,'Services Ln 10'!$A$5:$A$3992,A525,'Services Ln 10'!$B$5:$B$3992,"Orientation and Mobility")+SUMIFS('Services Ln 10'!$Y$5:$Y$3992,'Services Ln 10'!$A$5:$A$3992,A525,'Services Ln 10'!$B$5:$B$3992,"Psychologist")+ SUMIF('Aides Ln 10'!$A$5:$A$1996,A525,'Aides Ln 10'!$V$5:$V$1996)</f>
        <v>0</v>
      </c>
      <c r="L525" s="12">
        <f>SUMIF('Contract Ed line 9'!$A$5:$A$1994,A525,'Contract Ed line 9'!$J$5:$J$1994)</f>
        <v>0</v>
      </c>
      <c r="M525" s="7">
        <f t="shared" si="8"/>
        <v>0</v>
      </c>
    </row>
    <row r="526" spans="2:13" x14ac:dyDescent="0.25">
      <c r="B526" s="7">
        <f>SUMIF('1 Spec Ed Teacher'!$A$5:$A$2003,A526,'1 Spec Ed Teacher'!$T$5:$T$2003)</f>
        <v>0</v>
      </c>
      <c r="C526" s="9"/>
      <c r="D526" s="7">
        <f>SUMIF(' Operations Ln 6'!$A$2:$A$1999,SSIDs!A526,' Operations Ln 6'!$B$2:$B$1999)</f>
        <v>0</v>
      </c>
      <c r="E526" s="7">
        <f>SUMIF('3 Instructional Supplies '!$A$5:$A$1996,SSIDs!A526,'3 Instructional Supplies '!$F$5:$F$1996)</f>
        <v>0</v>
      </c>
      <c r="F526" s="7">
        <f>SUMIF('4 Instructional Equipment'!$A$5:$A$1995,A526,'4 Instructional Equipment'!$F$5:$F$1995)</f>
        <v>0</v>
      </c>
      <c r="G526" s="12">
        <f>SUMIF('Transportation Ln 10'!$A$5:$A$1995,A526,'Transportation Ln 10'!$J$5:$J$1995)</f>
        <v>0</v>
      </c>
      <c r="H526" s="12">
        <f>SUMIFS('Services Ln 10'!$Y$5:$Y$3992,'Services Ln 10'!$A$5:$A$3992,A526,'Services Ln 10'!$B$5:$B$3992,"Physical Therapy")</f>
        <v>0</v>
      </c>
      <c r="I526" s="12">
        <f>SUMIFS('Services Ln 10'!$Y$5:$Y$3992,'Services Ln 10'!$A$5:$A$3992,A526,'Services Ln 10'!$B$5:$B$3992,"Occupational Therapy")</f>
        <v>0</v>
      </c>
      <c r="J526" s="12">
        <f>SUMIFS('Services Ln 10'!$Y$5:$Y$3992,'Services Ln 10'!$A$5:$A$3992,A526,'Services Ln 10'!$B$5:$B$3992,"Speech Services")</f>
        <v>0</v>
      </c>
      <c r="K526" s="103">
        <f>SUMIFS('Services Ln 10'!$Y$5:$Y$3992,'Services Ln 10'!$A$5:$A$3992,A526,'Services Ln 10'!$B$5:$B$3992,"Nurse Services")+SUMIFS('Services Ln 10'!$Y$5:$Y$3992,'Services Ln 10'!$A$5:$A$3992,A526,'Services Ln 10'!$B$5:$B$3992,"Audiology")+SUMIFS('Services Ln 10'!$Y$5:$Y$3992,'Services Ln 10'!$A$5:$A$3992,A526,'Services Ln 10'!$B$5:$B$3992,"Interpreter")+SUMIFS('Services Ln 10'!$Y$5:$Y$3992,'Services Ln 10'!$A$5:$A$3992,A526,'Services Ln 10'!$B$5:$B$3992,"Adaptive P.E.")+SUMIFS('Services Ln 10'!$Y$5:$Y$3992,'Services Ln 10'!$A$5:$A$3992,A526,'Services Ln 10'!$B$5:$B$3992,"Orientation and Mobility")+SUMIFS('Services Ln 10'!$Y$5:$Y$3992,'Services Ln 10'!$A$5:$A$3992,A526,'Services Ln 10'!$B$5:$B$3992,"Psychologist")+ SUMIF('Aides Ln 10'!$A$5:$A$1996,A526,'Aides Ln 10'!$V$5:$V$1996)</f>
        <v>0</v>
      </c>
      <c r="L526" s="12">
        <f>SUMIF('Contract Ed line 9'!$A$5:$A$1994,A526,'Contract Ed line 9'!$J$5:$J$1994)</f>
        <v>0</v>
      </c>
      <c r="M526" s="7">
        <f t="shared" si="8"/>
        <v>0</v>
      </c>
    </row>
    <row r="527" spans="2:13" x14ac:dyDescent="0.25">
      <c r="B527" s="7">
        <f>SUMIF('1 Spec Ed Teacher'!$A$5:$A$2003,A527,'1 Spec Ed Teacher'!$T$5:$T$2003)</f>
        <v>0</v>
      </c>
      <c r="C527" s="9"/>
      <c r="D527" s="7">
        <f>SUMIF(' Operations Ln 6'!$A$2:$A$1999,SSIDs!A527,' Operations Ln 6'!$B$2:$B$1999)</f>
        <v>0</v>
      </c>
      <c r="E527" s="7">
        <f>SUMIF('3 Instructional Supplies '!$A$5:$A$1996,SSIDs!A527,'3 Instructional Supplies '!$F$5:$F$1996)</f>
        <v>0</v>
      </c>
      <c r="F527" s="7">
        <f>SUMIF('4 Instructional Equipment'!$A$5:$A$1995,A527,'4 Instructional Equipment'!$F$5:$F$1995)</f>
        <v>0</v>
      </c>
      <c r="G527" s="12">
        <f>SUMIF('Transportation Ln 10'!$A$5:$A$1995,A527,'Transportation Ln 10'!$J$5:$J$1995)</f>
        <v>0</v>
      </c>
      <c r="H527" s="12">
        <f>SUMIFS('Services Ln 10'!$Y$5:$Y$3992,'Services Ln 10'!$A$5:$A$3992,A527,'Services Ln 10'!$B$5:$B$3992,"Physical Therapy")</f>
        <v>0</v>
      </c>
      <c r="I527" s="12">
        <f>SUMIFS('Services Ln 10'!$Y$5:$Y$3992,'Services Ln 10'!$A$5:$A$3992,A527,'Services Ln 10'!$B$5:$B$3992,"Occupational Therapy")</f>
        <v>0</v>
      </c>
      <c r="J527" s="12">
        <f>SUMIFS('Services Ln 10'!$Y$5:$Y$3992,'Services Ln 10'!$A$5:$A$3992,A527,'Services Ln 10'!$B$5:$B$3992,"Speech Services")</f>
        <v>0</v>
      </c>
      <c r="K527" s="103">
        <f>SUMIFS('Services Ln 10'!$Y$5:$Y$3992,'Services Ln 10'!$A$5:$A$3992,A527,'Services Ln 10'!$B$5:$B$3992,"Nurse Services")+SUMIFS('Services Ln 10'!$Y$5:$Y$3992,'Services Ln 10'!$A$5:$A$3992,A527,'Services Ln 10'!$B$5:$B$3992,"Audiology")+SUMIFS('Services Ln 10'!$Y$5:$Y$3992,'Services Ln 10'!$A$5:$A$3992,A527,'Services Ln 10'!$B$5:$B$3992,"Interpreter")+SUMIFS('Services Ln 10'!$Y$5:$Y$3992,'Services Ln 10'!$A$5:$A$3992,A527,'Services Ln 10'!$B$5:$B$3992,"Adaptive P.E.")+SUMIFS('Services Ln 10'!$Y$5:$Y$3992,'Services Ln 10'!$A$5:$A$3992,A527,'Services Ln 10'!$B$5:$B$3992,"Orientation and Mobility")+SUMIFS('Services Ln 10'!$Y$5:$Y$3992,'Services Ln 10'!$A$5:$A$3992,A527,'Services Ln 10'!$B$5:$B$3992,"Psychologist")+ SUMIF('Aides Ln 10'!$A$5:$A$1996,A527,'Aides Ln 10'!$V$5:$V$1996)</f>
        <v>0</v>
      </c>
      <c r="L527" s="12">
        <f>SUMIF('Contract Ed line 9'!$A$5:$A$1994,A527,'Contract Ed line 9'!$J$5:$J$1994)</f>
        <v>0</v>
      </c>
      <c r="M527" s="7">
        <f t="shared" si="8"/>
        <v>0</v>
      </c>
    </row>
    <row r="528" spans="2:13" x14ac:dyDescent="0.25">
      <c r="B528" s="7">
        <f>SUMIF('1 Spec Ed Teacher'!$A$5:$A$2003,A528,'1 Spec Ed Teacher'!$T$5:$T$2003)</f>
        <v>0</v>
      </c>
      <c r="C528" s="9"/>
      <c r="D528" s="7">
        <f>SUMIF(' Operations Ln 6'!$A$2:$A$1999,SSIDs!A528,' Operations Ln 6'!$B$2:$B$1999)</f>
        <v>0</v>
      </c>
      <c r="E528" s="7">
        <f>SUMIF('3 Instructional Supplies '!$A$5:$A$1996,SSIDs!A528,'3 Instructional Supplies '!$F$5:$F$1996)</f>
        <v>0</v>
      </c>
      <c r="F528" s="7">
        <f>SUMIF('4 Instructional Equipment'!$A$5:$A$1995,A528,'4 Instructional Equipment'!$F$5:$F$1995)</f>
        <v>0</v>
      </c>
      <c r="G528" s="12">
        <f>SUMIF('Transportation Ln 10'!$A$5:$A$1995,A528,'Transportation Ln 10'!$J$5:$J$1995)</f>
        <v>0</v>
      </c>
      <c r="H528" s="12">
        <f>SUMIFS('Services Ln 10'!$Y$5:$Y$3992,'Services Ln 10'!$A$5:$A$3992,A528,'Services Ln 10'!$B$5:$B$3992,"Physical Therapy")</f>
        <v>0</v>
      </c>
      <c r="I528" s="12">
        <f>SUMIFS('Services Ln 10'!$Y$5:$Y$3992,'Services Ln 10'!$A$5:$A$3992,A528,'Services Ln 10'!$B$5:$B$3992,"Occupational Therapy")</f>
        <v>0</v>
      </c>
      <c r="J528" s="12">
        <f>SUMIFS('Services Ln 10'!$Y$5:$Y$3992,'Services Ln 10'!$A$5:$A$3992,A528,'Services Ln 10'!$B$5:$B$3992,"Speech Services")</f>
        <v>0</v>
      </c>
      <c r="K528" s="103">
        <f>SUMIFS('Services Ln 10'!$Y$5:$Y$3992,'Services Ln 10'!$A$5:$A$3992,A528,'Services Ln 10'!$B$5:$B$3992,"Nurse Services")+SUMIFS('Services Ln 10'!$Y$5:$Y$3992,'Services Ln 10'!$A$5:$A$3992,A528,'Services Ln 10'!$B$5:$B$3992,"Audiology")+SUMIFS('Services Ln 10'!$Y$5:$Y$3992,'Services Ln 10'!$A$5:$A$3992,A528,'Services Ln 10'!$B$5:$B$3992,"Interpreter")+SUMIFS('Services Ln 10'!$Y$5:$Y$3992,'Services Ln 10'!$A$5:$A$3992,A528,'Services Ln 10'!$B$5:$B$3992,"Adaptive P.E.")+SUMIFS('Services Ln 10'!$Y$5:$Y$3992,'Services Ln 10'!$A$5:$A$3992,A528,'Services Ln 10'!$B$5:$B$3992,"Orientation and Mobility")+SUMIFS('Services Ln 10'!$Y$5:$Y$3992,'Services Ln 10'!$A$5:$A$3992,A528,'Services Ln 10'!$B$5:$B$3992,"Psychologist")+ SUMIF('Aides Ln 10'!$A$5:$A$1996,A528,'Aides Ln 10'!$V$5:$V$1996)</f>
        <v>0</v>
      </c>
      <c r="L528" s="12">
        <f>SUMIF('Contract Ed line 9'!$A$5:$A$1994,A528,'Contract Ed line 9'!$J$5:$J$1994)</f>
        <v>0</v>
      </c>
      <c r="M528" s="7">
        <f t="shared" si="8"/>
        <v>0</v>
      </c>
    </row>
    <row r="529" spans="2:13" x14ac:dyDescent="0.25">
      <c r="B529" s="7">
        <f>SUMIF('1 Spec Ed Teacher'!$A$5:$A$2003,A529,'1 Spec Ed Teacher'!$T$5:$T$2003)</f>
        <v>0</v>
      </c>
      <c r="C529" s="9"/>
      <c r="D529" s="7">
        <f>SUMIF(' Operations Ln 6'!$A$2:$A$1999,SSIDs!A529,' Operations Ln 6'!$B$2:$B$1999)</f>
        <v>0</v>
      </c>
      <c r="E529" s="7">
        <f>SUMIF('3 Instructional Supplies '!$A$5:$A$1996,SSIDs!A529,'3 Instructional Supplies '!$F$5:$F$1996)</f>
        <v>0</v>
      </c>
      <c r="F529" s="7">
        <f>SUMIF('4 Instructional Equipment'!$A$5:$A$1995,A529,'4 Instructional Equipment'!$F$5:$F$1995)</f>
        <v>0</v>
      </c>
      <c r="G529" s="12">
        <f>SUMIF('Transportation Ln 10'!$A$5:$A$1995,A529,'Transportation Ln 10'!$J$5:$J$1995)</f>
        <v>0</v>
      </c>
      <c r="H529" s="12">
        <f>SUMIFS('Services Ln 10'!$Y$5:$Y$3992,'Services Ln 10'!$A$5:$A$3992,A529,'Services Ln 10'!$B$5:$B$3992,"Physical Therapy")</f>
        <v>0</v>
      </c>
      <c r="I529" s="12">
        <f>SUMIFS('Services Ln 10'!$Y$5:$Y$3992,'Services Ln 10'!$A$5:$A$3992,A529,'Services Ln 10'!$B$5:$B$3992,"Occupational Therapy")</f>
        <v>0</v>
      </c>
      <c r="J529" s="12">
        <f>SUMIFS('Services Ln 10'!$Y$5:$Y$3992,'Services Ln 10'!$A$5:$A$3992,A529,'Services Ln 10'!$B$5:$B$3992,"Speech Services")</f>
        <v>0</v>
      </c>
      <c r="K529" s="103">
        <f>SUMIFS('Services Ln 10'!$Y$5:$Y$3992,'Services Ln 10'!$A$5:$A$3992,A529,'Services Ln 10'!$B$5:$B$3992,"Nurse Services")+SUMIFS('Services Ln 10'!$Y$5:$Y$3992,'Services Ln 10'!$A$5:$A$3992,A529,'Services Ln 10'!$B$5:$B$3992,"Audiology")+SUMIFS('Services Ln 10'!$Y$5:$Y$3992,'Services Ln 10'!$A$5:$A$3992,A529,'Services Ln 10'!$B$5:$B$3992,"Interpreter")+SUMIFS('Services Ln 10'!$Y$5:$Y$3992,'Services Ln 10'!$A$5:$A$3992,A529,'Services Ln 10'!$B$5:$B$3992,"Adaptive P.E.")+SUMIFS('Services Ln 10'!$Y$5:$Y$3992,'Services Ln 10'!$A$5:$A$3992,A529,'Services Ln 10'!$B$5:$B$3992,"Orientation and Mobility")+SUMIFS('Services Ln 10'!$Y$5:$Y$3992,'Services Ln 10'!$A$5:$A$3992,A529,'Services Ln 10'!$B$5:$B$3992,"Psychologist")+ SUMIF('Aides Ln 10'!$A$5:$A$1996,A529,'Aides Ln 10'!$V$5:$V$1996)</f>
        <v>0</v>
      </c>
      <c r="L529" s="12">
        <f>SUMIF('Contract Ed line 9'!$A$5:$A$1994,A529,'Contract Ed line 9'!$J$5:$J$1994)</f>
        <v>0</v>
      </c>
      <c r="M529" s="7">
        <f t="shared" si="8"/>
        <v>0</v>
      </c>
    </row>
    <row r="530" spans="2:13" x14ac:dyDescent="0.25">
      <c r="B530" s="7">
        <f>SUMIF('1 Spec Ed Teacher'!$A$5:$A$2003,A530,'1 Spec Ed Teacher'!$T$5:$T$2003)</f>
        <v>0</v>
      </c>
      <c r="C530" s="9"/>
      <c r="D530" s="7">
        <f>SUMIF(' Operations Ln 6'!$A$2:$A$1999,SSIDs!A530,' Operations Ln 6'!$B$2:$B$1999)</f>
        <v>0</v>
      </c>
      <c r="E530" s="7">
        <f>SUMIF('3 Instructional Supplies '!$A$5:$A$1996,SSIDs!A530,'3 Instructional Supplies '!$F$5:$F$1996)</f>
        <v>0</v>
      </c>
      <c r="F530" s="7">
        <f>SUMIF('4 Instructional Equipment'!$A$5:$A$1995,A530,'4 Instructional Equipment'!$F$5:$F$1995)</f>
        <v>0</v>
      </c>
      <c r="G530" s="12">
        <f>SUMIF('Transportation Ln 10'!$A$5:$A$1995,A530,'Transportation Ln 10'!$J$5:$J$1995)</f>
        <v>0</v>
      </c>
      <c r="H530" s="12">
        <f>SUMIFS('Services Ln 10'!$Y$5:$Y$3992,'Services Ln 10'!$A$5:$A$3992,A530,'Services Ln 10'!$B$5:$B$3992,"Physical Therapy")</f>
        <v>0</v>
      </c>
      <c r="I530" s="12">
        <f>SUMIFS('Services Ln 10'!$Y$5:$Y$3992,'Services Ln 10'!$A$5:$A$3992,A530,'Services Ln 10'!$B$5:$B$3992,"Occupational Therapy")</f>
        <v>0</v>
      </c>
      <c r="J530" s="12">
        <f>SUMIFS('Services Ln 10'!$Y$5:$Y$3992,'Services Ln 10'!$A$5:$A$3992,A530,'Services Ln 10'!$B$5:$B$3992,"Speech Services")</f>
        <v>0</v>
      </c>
      <c r="K530" s="103">
        <f>SUMIFS('Services Ln 10'!$Y$5:$Y$3992,'Services Ln 10'!$A$5:$A$3992,A530,'Services Ln 10'!$B$5:$B$3992,"Nurse Services")+SUMIFS('Services Ln 10'!$Y$5:$Y$3992,'Services Ln 10'!$A$5:$A$3992,A530,'Services Ln 10'!$B$5:$B$3992,"Audiology")+SUMIFS('Services Ln 10'!$Y$5:$Y$3992,'Services Ln 10'!$A$5:$A$3992,A530,'Services Ln 10'!$B$5:$B$3992,"Interpreter")+SUMIFS('Services Ln 10'!$Y$5:$Y$3992,'Services Ln 10'!$A$5:$A$3992,A530,'Services Ln 10'!$B$5:$B$3992,"Adaptive P.E.")+SUMIFS('Services Ln 10'!$Y$5:$Y$3992,'Services Ln 10'!$A$5:$A$3992,A530,'Services Ln 10'!$B$5:$B$3992,"Orientation and Mobility")+SUMIFS('Services Ln 10'!$Y$5:$Y$3992,'Services Ln 10'!$A$5:$A$3992,A530,'Services Ln 10'!$B$5:$B$3992,"Psychologist")+ SUMIF('Aides Ln 10'!$A$5:$A$1996,A530,'Aides Ln 10'!$V$5:$V$1996)</f>
        <v>0</v>
      </c>
      <c r="L530" s="12">
        <f>SUMIF('Contract Ed line 9'!$A$5:$A$1994,A530,'Contract Ed line 9'!$J$5:$J$1994)</f>
        <v>0</v>
      </c>
      <c r="M530" s="7">
        <f t="shared" si="8"/>
        <v>0</v>
      </c>
    </row>
    <row r="531" spans="2:13" x14ac:dyDescent="0.25">
      <c r="B531" s="7">
        <f>SUMIF('1 Spec Ed Teacher'!$A$5:$A$2003,A531,'1 Spec Ed Teacher'!$T$5:$T$2003)</f>
        <v>0</v>
      </c>
      <c r="C531" s="9"/>
      <c r="D531" s="7">
        <f>SUMIF(' Operations Ln 6'!$A$2:$A$1999,SSIDs!A531,' Operations Ln 6'!$B$2:$B$1999)</f>
        <v>0</v>
      </c>
      <c r="E531" s="7">
        <f>SUMIF('3 Instructional Supplies '!$A$5:$A$1996,SSIDs!A531,'3 Instructional Supplies '!$F$5:$F$1996)</f>
        <v>0</v>
      </c>
      <c r="F531" s="7">
        <f>SUMIF('4 Instructional Equipment'!$A$5:$A$1995,A531,'4 Instructional Equipment'!$F$5:$F$1995)</f>
        <v>0</v>
      </c>
      <c r="G531" s="12">
        <f>SUMIF('Transportation Ln 10'!$A$5:$A$1995,A531,'Transportation Ln 10'!$J$5:$J$1995)</f>
        <v>0</v>
      </c>
      <c r="H531" s="12">
        <f>SUMIFS('Services Ln 10'!$Y$5:$Y$3992,'Services Ln 10'!$A$5:$A$3992,A531,'Services Ln 10'!$B$5:$B$3992,"Physical Therapy")</f>
        <v>0</v>
      </c>
      <c r="I531" s="12">
        <f>SUMIFS('Services Ln 10'!$Y$5:$Y$3992,'Services Ln 10'!$A$5:$A$3992,A531,'Services Ln 10'!$B$5:$B$3992,"Occupational Therapy")</f>
        <v>0</v>
      </c>
      <c r="J531" s="12">
        <f>SUMIFS('Services Ln 10'!$Y$5:$Y$3992,'Services Ln 10'!$A$5:$A$3992,A531,'Services Ln 10'!$B$5:$B$3992,"Speech Services")</f>
        <v>0</v>
      </c>
      <c r="K531" s="103">
        <f>SUMIFS('Services Ln 10'!$Y$5:$Y$3992,'Services Ln 10'!$A$5:$A$3992,A531,'Services Ln 10'!$B$5:$B$3992,"Nurse Services")+SUMIFS('Services Ln 10'!$Y$5:$Y$3992,'Services Ln 10'!$A$5:$A$3992,A531,'Services Ln 10'!$B$5:$B$3992,"Audiology")+SUMIFS('Services Ln 10'!$Y$5:$Y$3992,'Services Ln 10'!$A$5:$A$3992,A531,'Services Ln 10'!$B$5:$B$3992,"Interpreter")+SUMIFS('Services Ln 10'!$Y$5:$Y$3992,'Services Ln 10'!$A$5:$A$3992,A531,'Services Ln 10'!$B$5:$B$3992,"Adaptive P.E.")+SUMIFS('Services Ln 10'!$Y$5:$Y$3992,'Services Ln 10'!$A$5:$A$3992,A531,'Services Ln 10'!$B$5:$B$3992,"Orientation and Mobility")+SUMIFS('Services Ln 10'!$Y$5:$Y$3992,'Services Ln 10'!$A$5:$A$3992,A531,'Services Ln 10'!$B$5:$B$3992,"Psychologist")+ SUMIF('Aides Ln 10'!$A$5:$A$1996,A531,'Aides Ln 10'!$V$5:$V$1996)</f>
        <v>0</v>
      </c>
      <c r="L531" s="12">
        <f>SUMIF('Contract Ed line 9'!$A$5:$A$1994,A531,'Contract Ed line 9'!$J$5:$J$1994)</f>
        <v>0</v>
      </c>
      <c r="M531" s="7">
        <f t="shared" si="8"/>
        <v>0</v>
      </c>
    </row>
    <row r="532" spans="2:13" x14ac:dyDescent="0.25">
      <c r="B532" s="7">
        <f>SUMIF('1 Spec Ed Teacher'!$A$5:$A$2003,A532,'1 Spec Ed Teacher'!$T$5:$T$2003)</f>
        <v>0</v>
      </c>
      <c r="C532" s="9"/>
      <c r="D532" s="7">
        <f>SUMIF(' Operations Ln 6'!$A$2:$A$1999,SSIDs!A532,' Operations Ln 6'!$B$2:$B$1999)</f>
        <v>0</v>
      </c>
      <c r="E532" s="7">
        <f>SUMIF('3 Instructional Supplies '!$A$5:$A$1996,SSIDs!A532,'3 Instructional Supplies '!$F$5:$F$1996)</f>
        <v>0</v>
      </c>
      <c r="F532" s="7">
        <f>SUMIF('4 Instructional Equipment'!$A$5:$A$1995,A532,'4 Instructional Equipment'!$F$5:$F$1995)</f>
        <v>0</v>
      </c>
      <c r="G532" s="12">
        <f>SUMIF('Transportation Ln 10'!$A$5:$A$1995,A532,'Transportation Ln 10'!$J$5:$J$1995)</f>
        <v>0</v>
      </c>
      <c r="H532" s="12">
        <f>SUMIFS('Services Ln 10'!$Y$5:$Y$3992,'Services Ln 10'!$A$5:$A$3992,A532,'Services Ln 10'!$B$5:$B$3992,"Physical Therapy")</f>
        <v>0</v>
      </c>
      <c r="I532" s="12">
        <f>SUMIFS('Services Ln 10'!$Y$5:$Y$3992,'Services Ln 10'!$A$5:$A$3992,A532,'Services Ln 10'!$B$5:$B$3992,"Occupational Therapy")</f>
        <v>0</v>
      </c>
      <c r="J532" s="12">
        <f>SUMIFS('Services Ln 10'!$Y$5:$Y$3992,'Services Ln 10'!$A$5:$A$3992,A532,'Services Ln 10'!$B$5:$B$3992,"Speech Services")</f>
        <v>0</v>
      </c>
      <c r="K532" s="103">
        <f>SUMIFS('Services Ln 10'!$Y$5:$Y$3992,'Services Ln 10'!$A$5:$A$3992,A532,'Services Ln 10'!$B$5:$B$3992,"Nurse Services")+SUMIFS('Services Ln 10'!$Y$5:$Y$3992,'Services Ln 10'!$A$5:$A$3992,A532,'Services Ln 10'!$B$5:$B$3992,"Audiology")+SUMIFS('Services Ln 10'!$Y$5:$Y$3992,'Services Ln 10'!$A$5:$A$3992,A532,'Services Ln 10'!$B$5:$B$3992,"Interpreter")+SUMIFS('Services Ln 10'!$Y$5:$Y$3992,'Services Ln 10'!$A$5:$A$3992,A532,'Services Ln 10'!$B$5:$B$3992,"Adaptive P.E.")+SUMIFS('Services Ln 10'!$Y$5:$Y$3992,'Services Ln 10'!$A$5:$A$3992,A532,'Services Ln 10'!$B$5:$B$3992,"Orientation and Mobility")+SUMIFS('Services Ln 10'!$Y$5:$Y$3992,'Services Ln 10'!$A$5:$A$3992,A532,'Services Ln 10'!$B$5:$B$3992,"Psychologist")+ SUMIF('Aides Ln 10'!$A$5:$A$1996,A532,'Aides Ln 10'!$V$5:$V$1996)</f>
        <v>0</v>
      </c>
      <c r="L532" s="12">
        <f>SUMIF('Contract Ed line 9'!$A$5:$A$1994,A532,'Contract Ed line 9'!$J$5:$J$1994)</f>
        <v>0</v>
      </c>
      <c r="M532" s="7">
        <f t="shared" si="8"/>
        <v>0</v>
      </c>
    </row>
    <row r="533" spans="2:13" x14ac:dyDescent="0.25">
      <c r="B533" s="7">
        <f>SUMIF('1 Spec Ed Teacher'!$A$5:$A$2003,A533,'1 Spec Ed Teacher'!$T$5:$T$2003)</f>
        <v>0</v>
      </c>
      <c r="C533" s="9"/>
      <c r="D533" s="7">
        <f>SUMIF(' Operations Ln 6'!$A$2:$A$1999,SSIDs!A533,' Operations Ln 6'!$B$2:$B$1999)</f>
        <v>0</v>
      </c>
      <c r="E533" s="7">
        <f>SUMIF('3 Instructional Supplies '!$A$5:$A$1996,SSIDs!A533,'3 Instructional Supplies '!$F$5:$F$1996)</f>
        <v>0</v>
      </c>
      <c r="F533" s="7">
        <f>SUMIF('4 Instructional Equipment'!$A$5:$A$1995,A533,'4 Instructional Equipment'!$F$5:$F$1995)</f>
        <v>0</v>
      </c>
      <c r="G533" s="12">
        <f>SUMIF('Transportation Ln 10'!$A$5:$A$1995,A533,'Transportation Ln 10'!$J$5:$J$1995)</f>
        <v>0</v>
      </c>
      <c r="H533" s="12">
        <f>SUMIFS('Services Ln 10'!$Y$5:$Y$3992,'Services Ln 10'!$A$5:$A$3992,A533,'Services Ln 10'!$B$5:$B$3992,"Physical Therapy")</f>
        <v>0</v>
      </c>
      <c r="I533" s="12">
        <f>SUMIFS('Services Ln 10'!$Y$5:$Y$3992,'Services Ln 10'!$A$5:$A$3992,A533,'Services Ln 10'!$B$5:$B$3992,"Occupational Therapy")</f>
        <v>0</v>
      </c>
      <c r="J533" s="12">
        <f>SUMIFS('Services Ln 10'!$Y$5:$Y$3992,'Services Ln 10'!$A$5:$A$3992,A533,'Services Ln 10'!$B$5:$B$3992,"Speech Services")</f>
        <v>0</v>
      </c>
      <c r="K533" s="103">
        <f>SUMIFS('Services Ln 10'!$Y$5:$Y$3992,'Services Ln 10'!$A$5:$A$3992,A533,'Services Ln 10'!$B$5:$B$3992,"Nurse Services")+SUMIFS('Services Ln 10'!$Y$5:$Y$3992,'Services Ln 10'!$A$5:$A$3992,A533,'Services Ln 10'!$B$5:$B$3992,"Audiology")+SUMIFS('Services Ln 10'!$Y$5:$Y$3992,'Services Ln 10'!$A$5:$A$3992,A533,'Services Ln 10'!$B$5:$B$3992,"Interpreter")+SUMIFS('Services Ln 10'!$Y$5:$Y$3992,'Services Ln 10'!$A$5:$A$3992,A533,'Services Ln 10'!$B$5:$B$3992,"Adaptive P.E.")+SUMIFS('Services Ln 10'!$Y$5:$Y$3992,'Services Ln 10'!$A$5:$A$3992,A533,'Services Ln 10'!$B$5:$B$3992,"Orientation and Mobility")+SUMIFS('Services Ln 10'!$Y$5:$Y$3992,'Services Ln 10'!$A$5:$A$3992,A533,'Services Ln 10'!$B$5:$B$3992,"Psychologist")+ SUMIF('Aides Ln 10'!$A$5:$A$1996,A533,'Aides Ln 10'!$V$5:$V$1996)</f>
        <v>0</v>
      </c>
      <c r="L533" s="12">
        <f>SUMIF('Contract Ed line 9'!$A$5:$A$1994,A533,'Contract Ed line 9'!$J$5:$J$1994)</f>
        <v>0</v>
      </c>
      <c r="M533" s="7">
        <f t="shared" si="8"/>
        <v>0</v>
      </c>
    </row>
    <row r="534" spans="2:13" x14ac:dyDescent="0.25">
      <c r="B534" s="7">
        <f>SUMIF('1 Spec Ed Teacher'!$A$5:$A$2003,A534,'1 Spec Ed Teacher'!$T$5:$T$2003)</f>
        <v>0</v>
      </c>
      <c r="C534" s="9"/>
      <c r="D534" s="7">
        <f>SUMIF(' Operations Ln 6'!$A$2:$A$1999,SSIDs!A534,' Operations Ln 6'!$B$2:$B$1999)</f>
        <v>0</v>
      </c>
      <c r="E534" s="7">
        <f>SUMIF('3 Instructional Supplies '!$A$5:$A$1996,SSIDs!A534,'3 Instructional Supplies '!$F$5:$F$1996)</f>
        <v>0</v>
      </c>
      <c r="F534" s="7">
        <f>SUMIF('4 Instructional Equipment'!$A$5:$A$1995,A534,'4 Instructional Equipment'!$F$5:$F$1995)</f>
        <v>0</v>
      </c>
      <c r="G534" s="12">
        <f>SUMIF('Transportation Ln 10'!$A$5:$A$1995,A534,'Transportation Ln 10'!$J$5:$J$1995)</f>
        <v>0</v>
      </c>
      <c r="H534" s="12">
        <f>SUMIFS('Services Ln 10'!$Y$5:$Y$3992,'Services Ln 10'!$A$5:$A$3992,A534,'Services Ln 10'!$B$5:$B$3992,"Physical Therapy")</f>
        <v>0</v>
      </c>
      <c r="I534" s="12">
        <f>SUMIFS('Services Ln 10'!$Y$5:$Y$3992,'Services Ln 10'!$A$5:$A$3992,A534,'Services Ln 10'!$B$5:$B$3992,"Occupational Therapy")</f>
        <v>0</v>
      </c>
      <c r="J534" s="12">
        <f>SUMIFS('Services Ln 10'!$Y$5:$Y$3992,'Services Ln 10'!$A$5:$A$3992,A534,'Services Ln 10'!$B$5:$B$3992,"Speech Services")</f>
        <v>0</v>
      </c>
      <c r="K534" s="103">
        <f>SUMIFS('Services Ln 10'!$Y$5:$Y$3992,'Services Ln 10'!$A$5:$A$3992,A534,'Services Ln 10'!$B$5:$B$3992,"Nurse Services")+SUMIFS('Services Ln 10'!$Y$5:$Y$3992,'Services Ln 10'!$A$5:$A$3992,A534,'Services Ln 10'!$B$5:$B$3992,"Audiology")+SUMIFS('Services Ln 10'!$Y$5:$Y$3992,'Services Ln 10'!$A$5:$A$3992,A534,'Services Ln 10'!$B$5:$B$3992,"Interpreter")+SUMIFS('Services Ln 10'!$Y$5:$Y$3992,'Services Ln 10'!$A$5:$A$3992,A534,'Services Ln 10'!$B$5:$B$3992,"Adaptive P.E.")+SUMIFS('Services Ln 10'!$Y$5:$Y$3992,'Services Ln 10'!$A$5:$A$3992,A534,'Services Ln 10'!$B$5:$B$3992,"Orientation and Mobility")+SUMIFS('Services Ln 10'!$Y$5:$Y$3992,'Services Ln 10'!$A$5:$A$3992,A534,'Services Ln 10'!$B$5:$B$3992,"Psychologist")+ SUMIF('Aides Ln 10'!$A$5:$A$1996,A534,'Aides Ln 10'!$V$5:$V$1996)</f>
        <v>0</v>
      </c>
      <c r="L534" s="12">
        <f>SUMIF('Contract Ed line 9'!$A$5:$A$1994,A534,'Contract Ed line 9'!$J$5:$J$1994)</f>
        <v>0</v>
      </c>
      <c r="M534" s="7">
        <f t="shared" si="8"/>
        <v>0</v>
      </c>
    </row>
    <row r="535" spans="2:13" x14ac:dyDescent="0.25">
      <c r="B535" s="7">
        <f>SUMIF('1 Spec Ed Teacher'!$A$5:$A$2003,A535,'1 Spec Ed Teacher'!$T$5:$T$2003)</f>
        <v>0</v>
      </c>
      <c r="C535" s="9"/>
      <c r="D535" s="7">
        <f>SUMIF(' Operations Ln 6'!$A$2:$A$1999,SSIDs!A535,' Operations Ln 6'!$B$2:$B$1999)</f>
        <v>0</v>
      </c>
      <c r="E535" s="7">
        <f>SUMIF('3 Instructional Supplies '!$A$5:$A$1996,SSIDs!A535,'3 Instructional Supplies '!$F$5:$F$1996)</f>
        <v>0</v>
      </c>
      <c r="F535" s="7">
        <f>SUMIF('4 Instructional Equipment'!$A$5:$A$1995,A535,'4 Instructional Equipment'!$F$5:$F$1995)</f>
        <v>0</v>
      </c>
      <c r="G535" s="12">
        <f>SUMIF('Transportation Ln 10'!$A$5:$A$1995,A535,'Transportation Ln 10'!$J$5:$J$1995)</f>
        <v>0</v>
      </c>
      <c r="H535" s="12">
        <f>SUMIFS('Services Ln 10'!$Y$5:$Y$3992,'Services Ln 10'!$A$5:$A$3992,A535,'Services Ln 10'!$B$5:$B$3992,"Physical Therapy")</f>
        <v>0</v>
      </c>
      <c r="I535" s="12">
        <f>SUMIFS('Services Ln 10'!$Y$5:$Y$3992,'Services Ln 10'!$A$5:$A$3992,A535,'Services Ln 10'!$B$5:$B$3992,"Occupational Therapy")</f>
        <v>0</v>
      </c>
      <c r="J535" s="12">
        <f>SUMIFS('Services Ln 10'!$Y$5:$Y$3992,'Services Ln 10'!$A$5:$A$3992,A535,'Services Ln 10'!$B$5:$B$3992,"Speech Services")</f>
        <v>0</v>
      </c>
      <c r="K535" s="103">
        <f>SUMIFS('Services Ln 10'!$Y$5:$Y$3992,'Services Ln 10'!$A$5:$A$3992,A535,'Services Ln 10'!$B$5:$B$3992,"Nurse Services")+SUMIFS('Services Ln 10'!$Y$5:$Y$3992,'Services Ln 10'!$A$5:$A$3992,A535,'Services Ln 10'!$B$5:$B$3992,"Audiology")+SUMIFS('Services Ln 10'!$Y$5:$Y$3992,'Services Ln 10'!$A$5:$A$3992,A535,'Services Ln 10'!$B$5:$B$3992,"Interpreter")+SUMIFS('Services Ln 10'!$Y$5:$Y$3992,'Services Ln 10'!$A$5:$A$3992,A535,'Services Ln 10'!$B$5:$B$3992,"Adaptive P.E.")+SUMIFS('Services Ln 10'!$Y$5:$Y$3992,'Services Ln 10'!$A$5:$A$3992,A535,'Services Ln 10'!$B$5:$B$3992,"Orientation and Mobility")+SUMIFS('Services Ln 10'!$Y$5:$Y$3992,'Services Ln 10'!$A$5:$A$3992,A535,'Services Ln 10'!$B$5:$B$3992,"Psychologist")+ SUMIF('Aides Ln 10'!$A$5:$A$1996,A535,'Aides Ln 10'!$V$5:$V$1996)</f>
        <v>0</v>
      </c>
      <c r="L535" s="12">
        <f>SUMIF('Contract Ed line 9'!$A$5:$A$1994,A535,'Contract Ed line 9'!$J$5:$J$1994)</f>
        <v>0</v>
      </c>
      <c r="M535" s="7">
        <f t="shared" si="8"/>
        <v>0</v>
      </c>
    </row>
    <row r="536" spans="2:13" x14ac:dyDescent="0.25">
      <c r="B536" s="7">
        <f>SUMIF('1 Spec Ed Teacher'!$A$5:$A$2003,A536,'1 Spec Ed Teacher'!$T$5:$T$2003)</f>
        <v>0</v>
      </c>
      <c r="C536" s="9"/>
      <c r="D536" s="7">
        <f>SUMIF(' Operations Ln 6'!$A$2:$A$1999,SSIDs!A536,' Operations Ln 6'!$B$2:$B$1999)</f>
        <v>0</v>
      </c>
      <c r="E536" s="7">
        <f>SUMIF('3 Instructional Supplies '!$A$5:$A$1996,SSIDs!A536,'3 Instructional Supplies '!$F$5:$F$1996)</f>
        <v>0</v>
      </c>
      <c r="F536" s="7">
        <f>SUMIF('4 Instructional Equipment'!$A$5:$A$1995,A536,'4 Instructional Equipment'!$F$5:$F$1995)</f>
        <v>0</v>
      </c>
      <c r="G536" s="12">
        <f>SUMIF('Transportation Ln 10'!$A$5:$A$1995,A536,'Transportation Ln 10'!$J$5:$J$1995)</f>
        <v>0</v>
      </c>
      <c r="H536" s="12">
        <f>SUMIFS('Services Ln 10'!$Y$5:$Y$3992,'Services Ln 10'!$A$5:$A$3992,A536,'Services Ln 10'!$B$5:$B$3992,"Physical Therapy")</f>
        <v>0</v>
      </c>
      <c r="I536" s="12">
        <f>SUMIFS('Services Ln 10'!$Y$5:$Y$3992,'Services Ln 10'!$A$5:$A$3992,A536,'Services Ln 10'!$B$5:$B$3992,"Occupational Therapy")</f>
        <v>0</v>
      </c>
      <c r="J536" s="12">
        <f>SUMIFS('Services Ln 10'!$Y$5:$Y$3992,'Services Ln 10'!$A$5:$A$3992,A536,'Services Ln 10'!$B$5:$B$3992,"Speech Services")</f>
        <v>0</v>
      </c>
      <c r="K536" s="103">
        <f>SUMIFS('Services Ln 10'!$Y$5:$Y$3992,'Services Ln 10'!$A$5:$A$3992,A536,'Services Ln 10'!$B$5:$B$3992,"Nurse Services")+SUMIFS('Services Ln 10'!$Y$5:$Y$3992,'Services Ln 10'!$A$5:$A$3992,A536,'Services Ln 10'!$B$5:$B$3992,"Audiology")+SUMIFS('Services Ln 10'!$Y$5:$Y$3992,'Services Ln 10'!$A$5:$A$3992,A536,'Services Ln 10'!$B$5:$B$3992,"Interpreter")+SUMIFS('Services Ln 10'!$Y$5:$Y$3992,'Services Ln 10'!$A$5:$A$3992,A536,'Services Ln 10'!$B$5:$B$3992,"Adaptive P.E.")+SUMIFS('Services Ln 10'!$Y$5:$Y$3992,'Services Ln 10'!$A$5:$A$3992,A536,'Services Ln 10'!$B$5:$B$3992,"Orientation and Mobility")+SUMIFS('Services Ln 10'!$Y$5:$Y$3992,'Services Ln 10'!$A$5:$A$3992,A536,'Services Ln 10'!$B$5:$B$3992,"Psychologist")+ SUMIF('Aides Ln 10'!$A$5:$A$1996,A536,'Aides Ln 10'!$V$5:$V$1996)</f>
        <v>0</v>
      </c>
      <c r="L536" s="12">
        <f>SUMIF('Contract Ed line 9'!$A$5:$A$1994,A536,'Contract Ed line 9'!$J$5:$J$1994)</f>
        <v>0</v>
      </c>
      <c r="M536" s="7">
        <f t="shared" si="8"/>
        <v>0</v>
      </c>
    </row>
    <row r="537" spans="2:13" x14ac:dyDescent="0.25">
      <c r="B537" s="7">
        <f>SUMIF('1 Spec Ed Teacher'!$A$5:$A$2003,A537,'1 Spec Ed Teacher'!$T$5:$T$2003)</f>
        <v>0</v>
      </c>
      <c r="C537" s="9"/>
      <c r="D537" s="7">
        <f>SUMIF(' Operations Ln 6'!$A$2:$A$1999,SSIDs!A537,' Operations Ln 6'!$B$2:$B$1999)</f>
        <v>0</v>
      </c>
      <c r="E537" s="7">
        <f>SUMIF('3 Instructional Supplies '!$A$5:$A$1996,SSIDs!A537,'3 Instructional Supplies '!$F$5:$F$1996)</f>
        <v>0</v>
      </c>
      <c r="F537" s="7">
        <f>SUMIF('4 Instructional Equipment'!$A$5:$A$1995,A537,'4 Instructional Equipment'!$F$5:$F$1995)</f>
        <v>0</v>
      </c>
      <c r="G537" s="12">
        <f>SUMIF('Transportation Ln 10'!$A$5:$A$1995,A537,'Transportation Ln 10'!$J$5:$J$1995)</f>
        <v>0</v>
      </c>
      <c r="H537" s="12">
        <f>SUMIFS('Services Ln 10'!$Y$5:$Y$3992,'Services Ln 10'!$A$5:$A$3992,A537,'Services Ln 10'!$B$5:$B$3992,"Physical Therapy")</f>
        <v>0</v>
      </c>
      <c r="I537" s="12">
        <f>SUMIFS('Services Ln 10'!$Y$5:$Y$3992,'Services Ln 10'!$A$5:$A$3992,A537,'Services Ln 10'!$B$5:$B$3992,"Occupational Therapy")</f>
        <v>0</v>
      </c>
      <c r="J537" s="12">
        <f>SUMIFS('Services Ln 10'!$Y$5:$Y$3992,'Services Ln 10'!$A$5:$A$3992,A537,'Services Ln 10'!$B$5:$B$3992,"Speech Services")</f>
        <v>0</v>
      </c>
      <c r="K537" s="103">
        <f>SUMIFS('Services Ln 10'!$Y$5:$Y$3992,'Services Ln 10'!$A$5:$A$3992,A537,'Services Ln 10'!$B$5:$B$3992,"Nurse Services")+SUMIFS('Services Ln 10'!$Y$5:$Y$3992,'Services Ln 10'!$A$5:$A$3992,A537,'Services Ln 10'!$B$5:$B$3992,"Audiology")+SUMIFS('Services Ln 10'!$Y$5:$Y$3992,'Services Ln 10'!$A$5:$A$3992,A537,'Services Ln 10'!$B$5:$B$3992,"Interpreter")+SUMIFS('Services Ln 10'!$Y$5:$Y$3992,'Services Ln 10'!$A$5:$A$3992,A537,'Services Ln 10'!$B$5:$B$3992,"Adaptive P.E.")+SUMIFS('Services Ln 10'!$Y$5:$Y$3992,'Services Ln 10'!$A$5:$A$3992,A537,'Services Ln 10'!$B$5:$B$3992,"Orientation and Mobility")+SUMIFS('Services Ln 10'!$Y$5:$Y$3992,'Services Ln 10'!$A$5:$A$3992,A537,'Services Ln 10'!$B$5:$B$3992,"Psychologist")+ SUMIF('Aides Ln 10'!$A$5:$A$1996,A537,'Aides Ln 10'!$V$5:$V$1996)</f>
        <v>0</v>
      </c>
      <c r="L537" s="12">
        <f>SUMIF('Contract Ed line 9'!$A$5:$A$1994,A537,'Contract Ed line 9'!$J$5:$J$1994)</f>
        <v>0</v>
      </c>
      <c r="M537" s="7">
        <f t="shared" si="8"/>
        <v>0</v>
      </c>
    </row>
    <row r="538" spans="2:13" x14ac:dyDescent="0.25">
      <c r="B538" s="7">
        <f>SUMIF('1 Spec Ed Teacher'!$A$5:$A$2003,A538,'1 Spec Ed Teacher'!$T$5:$T$2003)</f>
        <v>0</v>
      </c>
      <c r="C538" s="9"/>
      <c r="D538" s="7">
        <f>SUMIF(' Operations Ln 6'!$A$2:$A$1999,SSIDs!A538,' Operations Ln 6'!$B$2:$B$1999)</f>
        <v>0</v>
      </c>
      <c r="E538" s="7">
        <f>SUMIF('3 Instructional Supplies '!$A$5:$A$1996,SSIDs!A538,'3 Instructional Supplies '!$F$5:$F$1996)</f>
        <v>0</v>
      </c>
      <c r="F538" s="7">
        <f>SUMIF('4 Instructional Equipment'!$A$5:$A$1995,A538,'4 Instructional Equipment'!$F$5:$F$1995)</f>
        <v>0</v>
      </c>
      <c r="G538" s="12">
        <f>SUMIF('Transportation Ln 10'!$A$5:$A$1995,A538,'Transportation Ln 10'!$J$5:$J$1995)</f>
        <v>0</v>
      </c>
      <c r="H538" s="12">
        <f>SUMIFS('Services Ln 10'!$Y$5:$Y$3992,'Services Ln 10'!$A$5:$A$3992,A538,'Services Ln 10'!$B$5:$B$3992,"Physical Therapy")</f>
        <v>0</v>
      </c>
      <c r="I538" s="12">
        <f>SUMIFS('Services Ln 10'!$Y$5:$Y$3992,'Services Ln 10'!$A$5:$A$3992,A538,'Services Ln 10'!$B$5:$B$3992,"Occupational Therapy")</f>
        <v>0</v>
      </c>
      <c r="J538" s="12">
        <f>SUMIFS('Services Ln 10'!$Y$5:$Y$3992,'Services Ln 10'!$A$5:$A$3992,A538,'Services Ln 10'!$B$5:$B$3992,"Speech Services")</f>
        <v>0</v>
      </c>
      <c r="K538" s="103">
        <f>SUMIFS('Services Ln 10'!$Y$5:$Y$3992,'Services Ln 10'!$A$5:$A$3992,A538,'Services Ln 10'!$B$5:$B$3992,"Nurse Services")+SUMIFS('Services Ln 10'!$Y$5:$Y$3992,'Services Ln 10'!$A$5:$A$3992,A538,'Services Ln 10'!$B$5:$B$3992,"Audiology")+SUMIFS('Services Ln 10'!$Y$5:$Y$3992,'Services Ln 10'!$A$5:$A$3992,A538,'Services Ln 10'!$B$5:$B$3992,"Interpreter")+SUMIFS('Services Ln 10'!$Y$5:$Y$3992,'Services Ln 10'!$A$5:$A$3992,A538,'Services Ln 10'!$B$5:$B$3992,"Adaptive P.E.")+SUMIFS('Services Ln 10'!$Y$5:$Y$3992,'Services Ln 10'!$A$5:$A$3992,A538,'Services Ln 10'!$B$5:$B$3992,"Orientation and Mobility")+SUMIFS('Services Ln 10'!$Y$5:$Y$3992,'Services Ln 10'!$A$5:$A$3992,A538,'Services Ln 10'!$B$5:$B$3992,"Psychologist")+ SUMIF('Aides Ln 10'!$A$5:$A$1996,A538,'Aides Ln 10'!$V$5:$V$1996)</f>
        <v>0</v>
      </c>
      <c r="L538" s="12">
        <f>SUMIF('Contract Ed line 9'!$A$5:$A$1994,A538,'Contract Ed line 9'!$J$5:$J$1994)</f>
        <v>0</v>
      </c>
      <c r="M538" s="7">
        <f t="shared" si="8"/>
        <v>0</v>
      </c>
    </row>
    <row r="539" spans="2:13" x14ac:dyDescent="0.25">
      <c r="B539" s="7">
        <f>SUMIF('1 Spec Ed Teacher'!$A$5:$A$2003,A539,'1 Spec Ed Teacher'!$T$5:$T$2003)</f>
        <v>0</v>
      </c>
      <c r="C539" s="9"/>
      <c r="D539" s="7">
        <f>SUMIF(' Operations Ln 6'!$A$2:$A$1999,SSIDs!A539,' Operations Ln 6'!$B$2:$B$1999)</f>
        <v>0</v>
      </c>
      <c r="E539" s="7">
        <f>SUMIF('3 Instructional Supplies '!$A$5:$A$1996,SSIDs!A539,'3 Instructional Supplies '!$F$5:$F$1996)</f>
        <v>0</v>
      </c>
      <c r="F539" s="7">
        <f>SUMIF('4 Instructional Equipment'!$A$5:$A$1995,A539,'4 Instructional Equipment'!$F$5:$F$1995)</f>
        <v>0</v>
      </c>
      <c r="G539" s="12">
        <f>SUMIF('Transportation Ln 10'!$A$5:$A$1995,A539,'Transportation Ln 10'!$J$5:$J$1995)</f>
        <v>0</v>
      </c>
      <c r="H539" s="12">
        <f>SUMIFS('Services Ln 10'!$Y$5:$Y$3992,'Services Ln 10'!$A$5:$A$3992,A539,'Services Ln 10'!$B$5:$B$3992,"Physical Therapy")</f>
        <v>0</v>
      </c>
      <c r="I539" s="12">
        <f>SUMIFS('Services Ln 10'!$Y$5:$Y$3992,'Services Ln 10'!$A$5:$A$3992,A539,'Services Ln 10'!$B$5:$B$3992,"Occupational Therapy")</f>
        <v>0</v>
      </c>
      <c r="J539" s="12">
        <f>SUMIFS('Services Ln 10'!$Y$5:$Y$3992,'Services Ln 10'!$A$5:$A$3992,A539,'Services Ln 10'!$B$5:$B$3992,"Speech Services")</f>
        <v>0</v>
      </c>
      <c r="K539" s="103">
        <f>SUMIFS('Services Ln 10'!$Y$5:$Y$3992,'Services Ln 10'!$A$5:$A$3992,A539,'Services Ln 10'!$B$5:$B$3992,"Nurse Services")+SUMIFS('Services Ln 10'!$Y$5:$Y$3992,'Services Ln 10'!$A$5:$A$3992,A539,'Services Ln 10'!$B$5:$B$3992,"Audiology")+SUMIFS('Services Ln 10'!$Y$5:$Y$3992,'Services Ln 10'!$A$5:$A$3992,A539,'Services Ln 10'!$B$5:$B$3992,"Interpreter")+SUMIFS('Services Ln 10'!$Y$5:$Y$3992,'Services Ln 10'!$A$5:$A$3992,A539,'Services Ln 10'!$B$5:$B$3992,"Adaptive P.E.")+SUMIFS('Services Ln 10'!$Y$5:$Y$3992,'Services Ln 10'!$A$5:$A$3992,A539,'Services Ln 10'!$B$5:$B$3992,"Orientation and Mobility")+SUMIFS('Services Ln 10'!$Y$5:$Y$3992,'Services Ln 10'!$A$5:$A$3992,A539,'Services Ln 10'!$B$5:$B$3992,"Psychologist")+ SUMIF('Aides Ln 10'!$A$5:$A$1996,A539,'Aides Ln 10'!$V$5:$V$1996)</f>
        <v>0</v>
      </c>
      <c r="L539" s="12">
        <f>SUMIF('Contract Ed line 9'!$A$5:$A$1994,A539,'Contract Ed line 9'!$J$5:$J$1994)</f>
        <v>0</v>
      </c>
      <c r="M539" s="7">
        <f t="shared" si="8"/>
        <v>0</v>
      </c>
    </row>
    <row r="540" spans="2:13" x14ac:dyDescent="0.25">
      <c r="B540" s="7">
        <f>SUMIF('1 Spec Ed Teacher'!$A$5:$A$2003,A540,'1 Spec Ed Teacher'!$T$5:$T$2003)</f>
        <v>0</v>
      </c>
      <c r="C540" s="9"/>
      <c r="D540" s="7">
        <f>SUMIF(' Operations Ln 6'!$A$2:$A$1999,SSIDs!A540,' Operations Ln 6'!$B$2:$B$1999)</f>
        <v>0</v>
      </c>
      <c r="E540" s="7">
        <f>SUMIF('3 Instructional Supplies '!$A$5:$A$1996,SSIDs!A540,'3 Instructional Supplies '!$F$5:$F$1996)</f>
        <v>0</v>
      </c>
      <c r="F540" s="7">
        <f>SUMIF('4 Instructional Equipment'!$A$5:$A$1995,A540,'4 Instructional Equipment'!$F$5:$F$1995)</f>
        <v>0</v>
      </c>
      <c r="G540" s="12">
        <f>SUMIF('Transportation Ln 10'!$A$5:$A$1995,A540,'Transportation Ln 10'!$J$5:$J$1995)</f>
        <v>0</v>
      </c>
      <c r="H540" s="12">
        <f>SUMIFS('Services Ln 10'!$Y$5:$Y$3992,'Services Ln 10'!$A$5:$A$3992,A540,'Services Ln 10'!$B$5:$B$3992,"Physical Therapy")</f>
        <v>0</v>
      </c>
      <c r="I540" s="12">
        <f>SUMIFS('Services Ln 10'!$Y$5:$Y$3992,'Services Ln 10'!$A$5:$A$3992,A540,'Services Ln 10'!$B$5:$B$3992,"Occupational Therapy")</f>
        <v>0</v>
      </c>
      <c r="J540" s="12">
        <f>SUMIFS('Services Ln 10'!$Y$5:$Y$3992,'Services Ln 10'!$A$5:$A$3992,A540,'Services Ln 10'!$B$5:$B$3992,"Speech Services")</f>
        <v>0</v>
      </c>
      <c r="K540" s="103">
        <f>SUMIFS('Services Ln 10'!$Y$5:$Y$3992,'Services Ln 10'!$A$5:$A$3992,A540,'Services Ln 10'!$B$5:$B$3992,"Nurse Services")+SUMIFS('Services Ln 10'!$Y$5:$Y$3992,'Services Ln 10'!$A$5:$A$3992,A540,'Services Ln 10'!$B$5:$B$3992,"Audiology")+SUMIFS('Services Ln 10'!$Y$5:$Y$3992,'Services Ln 10'!$A$5:$A$3992,A540,'Services Ln 10'!$B$5:$B$3992,"Interpreter")+SUMIFS('Services Ln 10'!$Y$5:$Y$3992,'Services Ln 10'!$A$5:$A$3992,A540,'Services Ln 10'!$B$5:$B$3992,"Adaptive P.E.")+SUMIFS('Services Ln 10'!$Y$5:$Y$3992,'Services Ln 10'!$A$5:$A$3992,A540,'Services Ln 10'!$B$5:$B$3992,"Orientation and Mobility")+SUMIFS('Services Ln 10'!$Y$5:$Y$3992,'Services Ln 10'!$A$5:$A$3992,A540,'Services Ln 10'!$B$5:$B$3992,"Psychologist")+ SUMIF('Aides Ln 10'!$A$5:$A$1996,A540,'Aides Ln 10'!$V$5:$V$1996)</f>
        <v>0</v>
      </c>
      <c r="L540" s="12">
        <f>SUMIF('Contract Ed line 9'!$A$5:$A$1994,A540,'Contract Ed line 9'!$J$5:$J$1994)</f>
        <v>0</v>
      </c>
      <c r="M540" s="7">
        <f t="shared" si="8"/>
        <v>0</v>
      </c>
    </row>
    <row r="541" spans="2:13" x14ac:dyDescent="0.25">
      <c r="B541" s="7">
        <f>SUMIF('1 Spec Ed Teacher'!$A$5:$A$2003,A541,'1 Spec Ed Teacher'!$T$5:$T$2003)</f>
        <v>0</v>
      </c>
      <c r="C541" s="9"/>
      <c r="D541" s="7">
        <f>SUMIF(' Operations Ln 6'!$A$2:$A$1999,SSIDs!A541,' Operations Ln 6'!$B$2:$B$1999)</f>
        <v>0</v>
      </c>
      <c r="E541" s="7">
        <f>SUMIF('3 Instructional Supplies '!$A$5:$A$1996,SSIDs!A541,'3 Instructional Supplies '!$F$5:$F$1996)</f>
        <v>0</v>
      </c>
      <c r="F541" s="7">
        <f>SUMIF('4 Instructional Equipment'!$A$5:$A$1995,A541,'4 Instructional Equipment'!$F$5:$F$1995)</f>
        <v>0</v>
      </c>
      <c r="G541" s="12">
        <f>SUMIF('Transportation Ln 10'!$A$5:$A$1995,A541,'Transportation Ln 10'!$J$5:$J$1995)</f>
        <v>0</v>
      </c>
      <c r="H541" s="12">
        <f>SUMIFS('Services Ln 10'!$Y$5:$Y$3992,'Services Ln 10'!$A$5:$A$3992,A541,'Services Ln 10'!$B$5:$B$3992,"Physical Therapy")</f>
        <v>0</v>
      </c>
      <c r="I541" s="12">
        <f>SUMIFS('Services Ln 10'!$Y$5:$Y$3992,'Services Ln 10'!$A$5:$A$3992,A541,'Services Ln 10'!$B$5:$B$3992,"Occupational Therapy")</f>
        <v>0</v>
      </c>
      <c r="J541" s="12">
        <f>SUMIFS('Services Ln 10'!$Y$5:$Y$3992,'Services Ln 10'!$A$5:$A$3992,A541,'Services Ln 10'!$B$5:$B$3992,"Speech Services")</f>
        <v>0</v>
      </c>
      <c r="K541" s="103">
        <f>SUMIFS('Services Ln 10'!$Y$5:$Y$3992,'Services Ln 10'!$A$5:$A$3992,A541,'Services Ln 10'!$B$5:$B$3992,"Nurse Services")+SUMIFS('Services Ln 10'!$Y$5:$Y$3992,'Services Ln 10'!$A$5:$A$3992,A541,'Services Ln 10'!$B$5:$B$3992,"Audiology")+SUMIFS('Services Ln 10'!$Y$5:$Y$3992,'Services Ln 10'!$A$5:$A$3992,A541,'Services Ln 10'!$B$5:$B$3992,"Interpreter")+SUMIFS('Services Ln 10'!$Y$5:$Y$3992,'Services Ln 10'!$A$5:$A$3992,A541,'Services Ln 10'!$B$5:$B$3992,"Adaptive P.E.")+SUMIFS('Services Ln 10'!$Y$5:$Y$3992,'Services Ln 10'!$A$5:$A$3992,A541,'Services Ln 10'!$B$5:$B$3992,"Orientation and Mobility")+SUMIFS('Services Ln 10'!$Y$5:$Y$3992,'Services Ln 10'!$A$5:$A$3992,A541,'Services Ln 10'!$B$5:$B$3992,"Psychologist")+ SUMIF('Aides Ln 10'!$A$5:$A$1996,A541,'Aides Ln 10'!$V$5:$V$1996)</f>
        <v>0</v>
      </c>
      <c r="L541" s="12">
        <f>SUMIF('Contract Ed line 9'!$A$5:$A$1994,A541,'Contract Ed line 9'!$J$5:$J$1994)</f>
        <v>0</v>
      </c>
      <c r="M541" s="7">
        <f t="shared" si="8"/>
        <v>0</v>
      </c>
    </row>
    <row r="542" spans="2:13" x14ac:dyDescent="0.25">
      <c r="B542" s="7">
        <f>SUMIF('1 Spec Ed Teacher'!$A$5:$A$2003,A542,'1 Spec Ed Teacher'!$T$5:$T$2003)</f>
        <v>0</v>
      </c>
      <c r="C542" s="9"/>
      <c r="D542" s="7">
        <f>SUMIF(' Operations Ln 6'!$A$2:$A$1999,SSIDs!A542,' Operations Ln 6'!$B$2:$B$1999)</f>
        <v>0</v>
      </c>
      <c r="E542" s="7">
        <f>SUMIF('3 Instructional Supplies '!$A$5:$A$1996,SSIDs!A542,'3 Instructional Supplies '!$F$5:$F$1996)</f>
        <v>0</v>
      </c>
      <c r="F542" s="7">
        <f>SUMIF('4 Instructional Equipment'!$A$5:$A$1995,A542,'4 Instructional Equipment'!$F$5:$F$1995)</f>
        <v>0</v>
      </c>
      <c r="G542" s="12">
        <f>SUMIF('Transportation Ln 10'!$A$5:$A$1995,A542,'Transportation Ln 10'!$J$5:$J$1995)</f>
        <v>0</v>
      </c>
      <c r="H542" s="12">
        <f>SUMIFS('Services Ln 10'!$Y$5:$Y$3992,'Services Ln 10'!$A$5:$A$3992,A542,'Services Ln 10'!$B$5:$B$3992,"Physical Therapy")</f>
        <v>0</v>
      </c>
      <c r="I542" s="12">
        <f>SUMIFS('Services Ln 10'!$Y$5:$Y$3992,'Services Ln 10'!$A$5:$A$3992,A542,'Services Ln 10'!$B$5:$B$3992,"Occupational Therapy")</f>
        <v>0</v>
      </c>
      <c r="J542" s="12">
        <f>SUMIFS('Services Ln 10'!$Y$5:$Y$3992,'Services Ln 10'!$A$5:$A$3992,A542,'Services Ln 10'!$B$5:$B$3992,"Speech Services")</f>
        <v>0</v>
      </c>
      <c r="K542" s="103">
        <f>SUMIFS('Services Ln 10'!$Y$5:$Y$3992,'Services Ln 10'!$A$5:$A$3992,A542,'Services Ln 10'!$B$5:$B$3992,"Nurse Services")+SUMIFS('Services Ln 10'!$Y$5:$Y$3992,'Services Ln 10'!$A$5:$A$3992,A542,'Services Ln 10'!$B$5:$B$3992,"Audiology")+SUMIFS('Services Ln 10'!$Y$5:$Y$3992,'Services Ln 10'!$A$5:$A$3992,A542,'Services Ln 10'!$B$5:$B$3992,"Interpreter")+SUMIFS('Services Ln 10'!$Y$5:$Y$3992,'Services Ln 10'!$A$5:$A$3992,A542,'Services Ln 10'!$B$5:$B$3992,"Adaptive P.E.")+SUMIFS('Services Ln 10'!$Y$5:$Y$3992,'Services Ln 10'!$A$5:$A$3992,A542,'Services Ln 10'!$B$5:$B$3992,"Orientation and Mobility")+SUMIFS('Services Ln 10'!$Y$5:$Y$3992,'Services Ln 10'!$A$5:$A$3992,A542,'Services Ln 10'!$B$5:$B$3992,"Psychologist")+ SUMIF('Aides Ln 10'!$A$5:$A$1996,A542,'Aides Ln 10'!$V$5:$V$1996)</f>
        <v>0</v>
      </c>
      <c r="L542" s="12">
        <f>SUMIF('Contract Ed line 9'!$A$5:$A$1994,A542,'Contract Ed line 9'!$J$5:$J$1994)</f>
        <v>0</v>
      </c>
      <c r="M542" s="7">
        <f t="shared" si="8"/>
        <v>0</v>
      </c>
    </row>
    <row r="543" spans="2:13" x14ac:dyDescent="0.25">
      <c r="B543" s="7">
        <f>SUMIF('1 Spec Ed Teacher'!$A$5:$A$2003,A543,'1 Spec Ed Teacher'!$T$5:$T$2003)</f>
        <v>0</v>
      </c>
      <c r="C543" s="9"/>
      <c r="D543" s="7">
        <f>SUMIF(' Operations Ln 6'!$A$2:$A$1999,SSIDs!A543,' Operations Ln 6'!$B$2:$B$1999)</f>
        <v>0</v>
      </c>
      <c r="E543" s="7">
        <f>SUMIF('3 Instructional Supplies '!$A$5:$A$1996,SSIDs!A543,'3 Instructional Supplies '!$F$5:$F$1996)</f>
        <v>0</v>
      </c>
      <c r="F543" s="7">
        <f>SUMIF('4 Instructional Equipment'!$A$5:$A$1995,A543,'4 Instructional Equipment'!$F$5:$F$1995)</f>
        <v>0</v>
      </c>
      <c r="G543" s="12">
        <f>SUMIF('Transportation Ln 10'!$A$5:$A$1995,A543,'Transportation Ln 10'!$J$5:$J$1995)</f>
        <v>0</v>
      </c>
      <c r="H543" s="12">
        <f>SUMIFS('Services Ln 10'!$Y$5:$Y$3992,'Services Ln 10'!$A$5:$A$3992,A543,'Services Ln 10'!$B$5:$B$3992,"Physical Therapy")</f>
        <v>0</v>
      </c>
      <c r="I543" s="12">
        <f>SUMIFS('Services Ln 10'!$Y$5:$Y$3992,'Services Ln 10'!$A$5:$A$3992,A543,'Services Ln 10'!$B$5:$B$3992,"Occupational Therapy")</f>
        <v>0</v>
      </c>
      <c r="J543" s="12">
        <f>SUMIFS('Services Ln 10'!$Y$5:$Y$3992,'Services Ln 10'!$A$5:$A$3992,A543,'Services Ln 10'!$B$5:$B$3992,"Speech Services")</f>
        <v>0</v>
      </c>
      <c r="K543" s="103">
        <f>SUMIFS('Services Ln 10'!$Y$5:$Y$3992,'Services Ln 10'!$A$5:$A$3992,A543,'Services Ln 10'!$B$5:$B$3992,"Nurse Services")+SUMIFS('Services Ln 10'!$Y$5:$Y$3992,'Services Ln 10'!$A$5:$A$3992,A543,'Services Ln 10'!$B$5:$B$3992,"Audiology")+SUMIFS('Services Ln 10'!$Y$5:$Y$3992,'Services Ln 10'!$A$5:$A$3992,A543,'Services Ln 10'!$B$5:$B$3992,"Interpreter")+SUMIFS('Services Ln 10'!$Y$5:$Y$3992,'Services Ln 10'!$A$5:$A$3992,A543,'Services Ln 10'!$B$5:$B$3992,"Adaptive P.E.")+SUMIFS('Services Ln 10'!$Y$5:$Y$3992,'Services Ln 10'!$A$5:$A$3992,A543,'Services Ln 10'!$B$5:$B$3992,"Orientation and Mobility")+SUMIFS('Services Ln 10'!$Y$5:$Y$3992,'Services Ln 10'!$A$5:$A$3992,A543,'Services Ln 10'!$B$5:$B$3992,"Psychologist")+ SUMIF('Aides Ln 10'!$A$5:$A$1996,A543,'Aides Ln 10'!$V$5:$V$1996)</f>
        <v>0</v>
      </c>
      <c r="L543" s="12">
        <f>SUMIF('Contract Ed line 9'!$A$5:$A$1994,A543,'Contract Ed line 9'!$J$5:$J$1994)</f>
        <v>0</v>
      </c>
      <c r="M543" s="7">
        <f t="shared" si="8"/>
        <v>0</v>
      </c>
    </row>
    <row r="544" spans="2:13" x14ac:dyDescent="0.25">
      <c r="B544" s="7">
        <f>SUMIF('1 Spec Ed Teacher'!$A$5:$A$2003,A544,'1 Spec Ed Teacher'!$T$5:$T$2003)</f>
        <v>0</v>
      </c>
      <c r="C544" s="9"/>
      <c r="D544" s="7">
        <f>SUMIF(' Operations Ln 6'!$A$2:$A$1999,SSIDs!A544,' Operations Ln 6'!$B$2:$B$1999)</f>
        <v>0</v>
      </c>
      <c r="E544" s="7">
        <f>SUMIF('3 Instructional Supplies '!$A$5:$A$1996,SSIDs!A544,'3 Instructional Supplies '!$F$5:$F$1996)</f>
        <v>0</v>
      </c>
      <c r="F544" s="7">
        <f>SUMIF('4 Instructional Equipment'!$A$5:$A$1995,A544,'4 Instructional Equipment'!$F$5:$F$1995)</f>
        <v>0</v>
      </c>
      <c r="G544" s="12">
        <f>SUMIF('Transportation Ln 10'!$A$5:$A$1995,A544,'Transportation Ln 10'!$J$5:$J$1995)</f>
        <v>0</v>
      </c>
      <c r="H544" s="12">
        <f>SUMIFS('Services Ln 10'!$Y$5:$Y$3992,'Services Ln 10'!$A$5:$A$3992,A544,'Services Ln 10'!$B$5:$B$3992,"Physical Therapy")</f>
        <v>0</v>
      </c>
      <c r="I544" s="12">
        <f>SUMIFS('Services Ln 10'!$Y$5:$Y$3992,'Services Ln 10'!$A$5:$A$3992,A544,'Services Ln 10'!$B$5:$B$3992,"Occupational Therapy")</f>
        <v>0</v>
      </c>
      <c r="J544" s="12">
        <f>SUMIFS('Services Ln 10'!$Y$5:$Y$3992,'Services Ln 10'!$A$5:$A$3992,A544,'Services Ln 10'!$B$5:$B$3992,"Speech Services")</f>
        <v>0</v>
      </c>
      <c r="K544" s="103">
        <f>SUMIFS('Services Ln 10'!$Y$5:$Y$3992,'Services Ln 10'!$A$5:$A$3992,A544,'Services Ln 10'!$B$5:$B$3992,"Nurse Services")+SUMIFS('Services Ln 10'!$Y$5:$Y$3992,'Services Ln 10'!$A$5:$A$3992,A544,'Services Ln 10'!$B$5:$B$3992,"Audiology")+SUMIFS('Services Ln 10'!$Y$5:$Y$3992,'Services Ln 10'!$A$5:$A$3992,A544,'Services Ln 10'!$B$5:$B$3992,"Interpreter")+SUMIFS('Services Ln 10'!$Y$5:$Y$3992,'Services Ln 10'!$A$5:$A$3992,A544,'Services Ln 10'!$B$5:$B$3992,"Adaptive P.E.")+SUMIFS('Services Ln 10'!$Y$5:$Y$3992,'Services Ln 10'!$A$5:$A$3992,A544,'Services Ln 10'!$B$5:$B$3992,"Orientation and Mobility")+SUMIFS('Services Ln 10'!$Y$5:$Y$3992,'Services Ln 10'!$A$5:$A$3992,A544,'Services Ln 10'!$B$5:$B$3992,"Psychologist")+ SUMIF('Aides Ln 10'!$A$5:$A$1996,A544,'Aides Ln 10'!$V$5:$V$1996)</f>
        <v>0</v>
      </c>
      <c r="L544" s="12">
        <f>SUMIF('Contract Ed line 9'!$A$5:$A$1994,A544,'Contract Ed line 9'!$J$5:$J$1994)</f>
        <v>0</v>
      </c>
      <c r="M544" s="7">
        <f t="shared" si="8"/>
        <v>0</v>
      </c>
    </row>
    <row r="545" spans="2:13" x14ac:dyDescent="0.25">
      <c r="B545" s="7">
        <f>SUMIF('1 Spec Ed Teacher'!$A$5:$A$2003,A545,'1 Spec Ed Teacher'!$T$5:$T$2003)</f>
        <v>0</v>
      </c>
      <c r="C545" s="9"/>
      <c r="D545" s="7">
        <f>SUMIF(' Operations Ln 6'!$A$2:$A$1999,SSIDs!A545,' Operations Ln 6'!$B$2:$B$1999)</f>
        <v>0</v>
      </c>
      <c r="E545" s="7">
        <f>SUMIF('3 Instructional Supplies '!$A$5:$A$1996,SSIDs!A545,'3 Instructional Supplies '!$F$5:$F$1996)</f>
        <v>0</v>
      </c>
      <c r="F545" s="7">
        <f>SUMIF('4 Instructional Equipment'!$A$5:$A$1995,A545,'4 Instructional Equipment'!$F$5:$F$1995)</f>
        <v>0</v>
      </c>
      <c r="G545" s="12">
        <f>SUMIF('Transportation Ln 10'!$A$5:$A$1995,A545,'Transportation Ln 10'!$J$5:$J$1995)</f>
        <v>0</v>
      </c>
      <c r="H545" s="12">
        <f>SUMIFS('Services Ln 10'!$Y$5:$Y$3992,'Services Ln 10'!$A$5:$A$3992,A545,'Services Ln 10'!$B$5:$B$3992,"Physical Therapy")</f>
        <v>0</v>
      </c>
      <c r="I545" s="12">
        <f>SUMIFS('Services Ln 10'!$Y$5:$Y$3992,'Services Ln 10'!$A$5:$A$3992,A545,'Services Ln 10'!$B$5:$B$3992,"Occupational Therapy")</f>
        <v>0</v>
      </c>
      <c r="J545" s="12">
        <f>SUMIFS('Services Ln 10'!$Y$5:$Y$3992,'Services Ln 10'!$A$5:$A$3992,A545,'Services Ln 10'!$B$5:$B$3992,"Speech Services")</f>
        <v>0</v>
      </c>
      <c r="K545" s="103">
        <f>SUMIFS('Services Ln 10'!$Y$5:$Y$3992,'Services Ln 10'!$A$5:$A$3992,A545,'Services Ln 10'!$B$5:$B$3992,"Nurse Services")+SUMIFS('Services Ln 10'!$Y$5:$Y$3992,'Services Ln 10'!$A$5:$A$3992,A545,'Services Ln 10'!$B$5:$B$3992,"Audiology")+SUMIFS('Services Ln 10'!$Y$5:$Y$3992,'Services Ln 10'!$A$5:$A$3992,A545,'Services Ln 10'!$B$5:$B$3992,"Interpreter")+SUMIFS('Services Ln 10'!$Y$5:$Y$3992,'Services Ln 10'!$A$5:$A$3992,A545,'Services Ln 10'!$B$5:$B$3992,"Adaptive P.E.")+SUMIFS('Services Ln 10'!$Y$5:$Y$3992,'Services Ln 10'!$A$5:$A$3992,A545,'Services Ln 10'!$B$5:$B$3992,"Orientation and Mobility")+SUMIFS('Services Ln 10'!$Y$5:$Y$3992,'Services Ln 10'!$A$5:$A$3992,A545,'Services Ln 10'!$B$5:$B$3992,"Psychologist")+ SUMIF('Aides Ln 10'!$A$5:$A$1996,A545,'Aides Ln 10'!$V$5:$V$1996)</f>
        <v>0</v>
      </c>
      <c r="L545" s="12">
        <f>SUMIF('Contract Ed line 9'!$A$5:$A$1994,A545,'Contract Ed line 9'!$J$5:$J$1994)</f>
        <v>0</v>
      </c>
      <c r="M545" s="7">
        <f t="shared" si="8"/>
        <v>0</v>
      </c>
    </row>
    <row r="546" spans="2:13" x14ac:dyDescent="0.25">
      <c r="B546" s="7">
        <f>SUMIF('1 Spec Ed Teacher'!$A$5:$A$2003,A546,'1 Spec Ed Teacher'!$T$5:$T$2003)</f>
        <v>0</v>
      </c>
      <c r="C546" s="9"/>
      <c r="D546" s="7">
        <f>SUMIF(' Operations Ln 6'!$A$2:$A$1999,SSIDs!A546,' Operations Ln 6'!$B$2:$B$1999)</f>
        <v>0</v>
      </c>
      <c r="E546" s="7">
        <f>SUMIF('3 Instructional Supplies '!$A$5:$A$1996,SSIDs!A546,'3 Instructional Supplies '!$F$5:$F$1996)</f>
        <v>0</v>
      </c>
      <c r="F546" s="7">
        <f>SUMIF('4 Instructional Equipment'!$A$5:$A$1995,A546,'4 Instructional Equipment'!$F$5:$F$1995)</f>
        <v>0</v>
      </c>
      <c r="G546" s="12">
        <f>SUMIF('Transportation Ln 10'!$A$5:$A$1995,A546,'Transportation Ln 10'!$J$5:$J$1995)</f>
        <v>0</v>
      </c>
      <c r="H546" s="12">
        <f>SUMIFS('Services Ln 10'!$Y$5:$Y$3992,'Services Ln 10'!$A$5:$A$3992,A546,'Services Ln 10'!$B$5:$B$3992,"Physical Therapy")</f>
        <v>0</v>
      </c>
      <c r="I546" s="12">
        <f>SUMIFS('Services Ln 10'!$Y$5:$Y$3992,'Services Ln 10'!$A$5:$A$3992,A546,'Services Ln 10'!$B$5:$B$3992,"Occupational Therapy")</f>
        <v>0</v>
      </c>
      <c r="J546" s="12">
        <f>SUMIFS('Services Ln 10'!$Y$5:$Y$3992,'Services Ln 10'!$A$5:$A$3992,A546,'Services Ln 10'!$B$5:$B$3992,"Speech Services")</f>
        <v>0</v>
      </c>
      <c r="K546" s="103">
        <f>SUMIFS('Services Ln 10'!$Y$5:$Y$3992,'Services Ln 10'!$A$5:$A$3992,A546,'Services Ln 10'!$B$5:$B$3992,"Nurse Services")+SUMIFS('Services Ln 10'!$Y$5:$Y$3992,'Services Ln 10'!$A$5:$A$3992,A546,'Services Ln 10'!$B$5:$B$3992,"Audiology")+SUMIFS('Services Ln 10'!$Y$5:$Y$3992,'Services Ln 10'!$A$5:$A$3992,A546,'Services Ln 10'!$B$5:$B$3992,"Interpreter")+SUMIFS('Services Ln 10'!$Y$5:$Y$3992,'Services Ln 10'!$A$5:$A$3992,A546,'Services Ln 10'!$B$5:$B$3992,"Adaptive P.E.")+SUMIFS('Services Ln 10'!$Y$5:$Y$3992,'Services Ln 10'!$A$5:$A$3992,A546,'Services Ln 10'!$B$5:$B$3992,"Orientation and Mobility")+SUMIFS('Services Ln 10'!$Y$5:$Y$3992,'Services Ln 10'!$A$5:$A$3992,A546,'Services Ln 10'!$B$5:$B$3992,"Psychologist")+ SUMIF('Aides Ln 10'!$A$5:$A$1996,A546,'Aides Ln 10'!$V$5:$V$1996)</f>
        <v>0</v>
      </c>
      <c r="L546" s="12">
        <f>SUMIF('Contract Ed line 9'!$A$5:$A$1994,A546,'Contract Ed line 9'!$J$5:$J$1994)</f>
        <v>0</v>
      </c>
      <c r="M546" s="7">
        <f t="shared" si="8"/>
        <v>0</v>
      </c>
    </row>
    <row r="547" spans="2:13" x14ac:dyDescent="0.25">
      <c r="B547" s="7">
        <f>SUMIF('1 Spec Ed Teacher'!$A$5:$A$2003,A547,'1 Spec Ed Teacher'!$T$5:$T$2003)</f>
        <v>0</v>
      </c>
      <c r="C547" s="9"/>
      <c r="D547" s="7">
        <f>SUMIF(' Operations Ln 6'!$A$2:$A$1999,SSIDs!A547,' Operations Ln 6'!$B$2:$B$1999)</f>
        <v>0</v>
      </c>
      <c r="E547" s="7">
        <f>SUMIF('3 Instructional Supplies '!$A$5:$A$1996,SSIDs!A547,'3 Instructional Supplies '!$F$5:$F$1996)</f>
        <v>0</v>
      </c>
      <c r="F547" s="7">
        <f>SUMIF('4 Instructional Equipment'!$A$5:$A$1995,A547,'4 Instructional Equipment'!$F$5:$F$1995)</f>
        <v>0</v>
      </c>
      <c r="G547" s="12">
        <f>SUMIF('Transportation Ln 10'!$A$5:$A$1995,A547,'Transportation Ln 10'!$J$5:$J$1995)</f>
        <v>0</v>
      </c>
      <c r="H547" s="12">
        <f>SUMIFS('Services Ln 10'!$Y$5:$Y$3992,'Services Ln 10'!$A$5:$A$3992,A547,'Services Ln 10'!$B$5:$B$3992,"Physical Therapy")</f>
        <v>0</v>
      </c>
      <c r="I547" s="12">
        <f>SUMIFS('Services Ln 10'!$Y$5:$Y$3992,'Services Ln 10'!$A$5:$A$3992,A547,'Services Ln 10'!$B$5:$B$3992,"Occupational Therapy")</f>
        <v>0</v>
      </c>
      <c r="J547" s="12">
        <f>SUMIFS('Services Ln 10'!$Y$5:$Y$3992,'Services Ln 10'!$A$5:$A$3992,A547,'Services Ln 10'!$B$5:$B$3992,"Speech Services")</f>
        <v>0</v>
      </c>
      <c r="K547" s="103">
        <f>SUMIFS('Services Ln 10'!$Y$5:$Y$3992,'Services Ln 10'!$A$5:$A$3992,A547,'Services Ln 10'!$B$5:$B$3992,"Nurse Services")+SUMIFS('Services Ln 10'!$Y$5:$Y$3992,'Services Ln 10'!$A$5:$A$3992,A547,'Services Ln 10'!$B$5:$B$3992,"Audiology")+SUMIFS('Services Ln 10'!$Y$5:$Y$3992,'Services Ln 10'!$A$5:$A$3992,A547,'Services Ln 10'!$B$5:$B$3992,"Interpreter")+SUMIFS('Services Ln 10'!$Y$5:$Y$3992,'Services Ln 10'!$A$5:$A$3992,A547,'Services Ln 10'!$B$5:$B$3992,"Adaptive P.E.")+SUMIFS('Services Ln 10'!$Y$5:$Y$3992,'Services Ln 10'!$A$5:$A$3992,A547,'Services Ln 10'!$B$5:$B$3992,"Orientation and Mobility")+SUMIFS('Services Ln 10'!$Y$5:$Y$3992,'Services Ln 10'!$A$5:$A$3992,A547,'Services Ln 10'!$B$5:$B$3992,"Psychologist")+ SUMIF('Aides Ln 10'!$A$5:$A$1996,A547,'Aides Ln 10'!$V$5:$V$1996)</f>
        <v>0</v>
      </c>
      <c r="L547" s="12">
        <f>SUMIF('Contract Ed line 9'!$A$5:$A$1994,A547,'Contract Ed line 9'!$J$5:$J$1994)</f>
        <v>0</v>
      </c>
      <c r="M547" s="7">
        <f t="shared" si="8"/>
        <v>0</v>
      </c>
    </row>
    <row r="548" spans="2:13" x14ac:dyDescent="0.25">
      <c r="B548" s="7">
        <f>SUMIF('1 Spec Ed Teacher'!$A$5:$A$2003,A548,'1 Spec Ed Teacher'!$T$5:$T$2003)</f>
        <v>0</v>
      </c>
      <c r="C548" s="9"/>
      <c r="D548" s="7">
        <f>SUMIF(' Operations Ln 6'!$A$2:$A$1999,SSIDs!A548,' Operations Ln 6'!$B$2:$B$1999)</f>
        <v>0</v>
      </c>
      <c r="E548" s="7">
        <f>SUMIF('3 Instructional Supplies '!$A$5:$A$1996,SSIDs!A548,'3 Instructional Supplies '!$F$5:$F$1996)</f>
        <v>0</v>
      </c>
      <c r="F548" s="7">
        <f>SUMIF('4 Instructional Equipment'!$A$5:$A$1995,A548,'4 Instructional Equipment'!$F$5:$F$1995)</f>
        <v>0</v>
      </c>
      <c r="G548" s="12">
        <f>SUMIF('Transportation Ln 10'!$A$5:$A$1995,A548,'Transportation Ln 10'!$J$5:$J$1995)</f>
        <v>0</v>
      </c>
      <c r="H548" s="12">
        <f>SUMIFS('Services Ln 10'!$Y$5:$Y$3992,'Services Ln 10'!$A$5:$A$3992,A548,'Services Ln 10'!$B$5:$B$3992,"Physical Therapy")</f>
        <v>0</v>
      </c>
      <c r="I548" s="12">
        <f>SUMIFS('Services Ln 10'!$Y$5:$Y$3992,'Services Ln 10'!$A$5:$A$3992,A548,'Services Ln 10'!$B$5:$B$3992,"Occupational Therapy")</f>
        <v>0</v>
      </c>
      <c r="J548" s="12">
        <f>SUMIFS('Services Ln 10'!$Y$5:$Y$3992,'Services Ln 10'!$A$5:$A$3992,A548,'Services Ln 10'!$B$5:$B$3992,"Speech Services")</f>
        <v>0</v>
      </c>
      <c r="K548" s="103">
        <f>SUMIFS('Services Ln 10'!$Y$5:$Y$3992,'Services Ln 10'!$A$5:$A$3992,A548,'Services Ln 10'!$B$5:$B$3992,"Nurse Services")+SUMIFS('Services Ln 10'!$Y$5:$Y$3992,'Services Ln 10'!$A$5:$A$3992,A548,'Services Ln 10'!$B$5:$B$3992,"Audiology")+SUMIFS('Services Ln 10'!$Y$5:$Y$3992,'Services Ln 10'!$A$5:$A$3992,A548,'Services Ln 10'!$B$5:$B$3992,"Interpreter")+SUMIFS('Services Ln 10'!$Y$5:$Y$3992,'Services Ln 10'!$A$5:$A$3992,A548,'Services Ln 10'!$B$5:$B$3992,"Adaptive P.E.")+SUMIFS('Services Ln 10'!$Y$5:$Y$3992,'Services Ln 10'!$A$5:$A$3992,A548,'Services Ln 10'!$B$5:$B$3992,"Orientation and Mobility")+SUMIFS('Services Ln 10'!$Y$5:$Y$3992,'Services Ln 10'!$A$5:$A$3992,A548,'Services Ln 10'!$B$5:$B$3992,"Psychologist")+ SUMIF('Aides Ln 10'!$A$5:$A$1996,A548,'Aides Ln 10'!$V$5:$V$1996)</f>
        <v>0</v>
      </c>
      <c r="L548" s="12">
        <f>SUMIF('Contract Ed line 9'!$A$5:$A$1994,A548,'Contract Ed line 9'!$J$5:$J$1994)</f>
        <v>0</v>
      </c>
      <c r="M548" s="7">
        <f t="shared" si="8"/>
        <v>0</v>
      </c>
    </row>
    <row r="549" spans="2:13" x14ac:dyDescent="0.25">
      <c r="B549" s="7">
        <f>SUMIF('1 Spec Ed Teacher'!$A$5:$A$2003,A549,'1 Spec Ed Teacher'!$T$5:$T$2003)</f>
        <v>0</v>
      </c>
      <c r="C549" s="9"/>
      <c r="D549" s="7">
        <f>SUMIF(' Operations Ln 6'!$A$2:$A$1999,SSIDs!A549,' Operations Ln 6'!$B$2:$B$1999)</f>
        <v>0</v>
      </c>
      <c r="E549" s="7">
        <f>SUMIF('3 Instructional Supplies '!$A$5:$A$1996,SSIDs!A549,'3 Instructional Supplies '!$F$5:$F$1996)</f>
        <v>0</v>
      </c>
      <c r="F549" s="7">
        <f>SUMIF('4 Instructional Equipment'!$A$5:$A$1995,A549,'4 Instructional Equipment'!$F$5:$F$1995)</f>
        <v>0</v>
      </c>
      <c r="G549" s="12">
        <f>SUMIF('Transportation Ln 10'!$A$5:$A$1995,A549,'Transportation Ln 10'!$J$5:$J$1995)</f>
        <v>0</v>
      </c>
      <c r="H549" s="12">
        <f>SUMIFS('Services Ln 10'!$Y$5:$Y$3992,'Services Ln 10'!$A$5:$A$3992,A549,'Services Ln 10'!$B$5:$B$3992,"Physical Therapy")</f>
        <v>0</v>
      </c>
      <c r="I549" s="12">
        <f>SUMIFS('Services Ln 10'!$Y$5:$Y$3992,'Services Ln 10'!$A$5:$A$3992,A549,'Services Ln 10'!$B$5:$B$3992,"Occupational Therapy")</f>
        <v>0</v>
      </c>
      <c r="J549" s="12">
        <f>SUMIFS('Services Ln 10'!$Y$5:$Y$3992,'Services Ln 10'!$A$5:$A$3992,A549,'Services Ln 10'!$B$5:$B$3992,"Speech Services")</f>
        <v>0</v>
      </c>
      <c r="K549" s="103">
        <f>SUMIFS('Services Ln 10'!$Y$5:$Y$3992,'Services Ln 10'!$A$5:$A$3992,A549,'Services Ln 10'!$B$5:$B$3992,"Nurse Services")+SUMIFS('Services Ln 10'!$Y$5:$Y$3992,'Services Ln 10'!$A$5:$A$3992,A549,'Services Ln 10'!$B$5:$B$3992,"Audiology")+SUMIFS('Services Ln 10'!$Y$5:$Y$3992,'Services Ln 10'!$A$5:$A$3992,A549,'Services Ln 10'!$B$5:$B$3992,"Interpreter")+SUMIFS('Services Ln 10'!$Y$5:$Y$3992,'Services Ln 10'!$A$5:$A$3992,A549,'Services Ln 10'!$B$5:$B$3992,"Adaptive P.E.")+SUMIFS('Services Ln 10'!$Y$5:$Y$3992,'Services Ln 10'!$A$5:$A$3992,A549,'Services Ln 10'!$B$5:$B$3992,"Orientation and Mobility")+SUMIFS('Services Ln 10'!$Y$5:$Y$3992,'Services Ln 10'!$A$5:$A$3992,A549,'Services Ln 10'!$B$5:$B$3992,"Psychologist")+ SUMIF('Aides Ln 10'!$A$5:$A$1996,A549,'Aides Ln 10'!$V$5:$V$1996)</f>
        <v>0</v>
      </c>
      <c r="L549" s="12">
        <f>SUMIF('Contract Ed line 9'!$A$5:$A$1994,A549,'Contract Ed line 9'!$J$5:$J$1994)</f>
        <v>0</v>
      </c>
      <c r="M549" s="7">
        <f t="shared" si="8"/>
        <v>0</v>
      </c>
    </row>
    <row r="550" spans="2:13" x14ac:dyDescent="0.25">
      <c r="B550" s="7">
        <f>SUMIF('1 Spec Ed Teacher'!$A$5:$A$2003,A550,'1 Spec Ed Teacher'!$T$5:$T$2003)</f>
        <v>0</v>
      </c>
      <c r="C550" s="9"/>
      <c r="D550" s="7">
        <f>SUMIF(' Operations Ln 6'!$A$2:$A$1999,SSIDs!A550,' Operations Ln 6'!$B$2:$B$1999)</f>
        <v>0</v>
      </c>
      <c r="E550" s="7">
        <f>SUMIF('3 Instructional Supplies '!$A$5:$A$1996,SSIDs!A550,'3 Instructional Supplies '!$F$5:$F$1996)</f>
        <v>0</v>
      </c>
      <c r="F550" s="7">
        <f>SUMIF('4 Instructional Equipment'!$A$5:$A$1995,A550,'4 Instructional Equipment'!$F$5:$F$1995)</f>
        <v>0</v>
      </c>
      <c r="G550" s="12">
        <f>SUMIF('Transportation Ln 10'!$A$5:$A$1995,A550,'Transportation Ln 10'!$J$5:$J$1995)</f>
        <v>0</v>
      </c>
      <c r="H550" s="12">
        <f>SUMIFS('Services Ln 10'!$Y$5:$Y$3992,'Services Ln 10'!$A$5:$A$3992,A550,'Services Ln 10'!$B$5:$B$3992,"Physical Therapy")</f>
        <v>0</v>
      </c>
      <c r="I550" s="12">
        <f>SUMIFS('Services Ln 10'!$Y$5:$Y$3992,'Services Ln 10'!$A$5:$A$3992,A550,'Services Ln 10'!$B$5:$B$3992,"Occupational Therapy")</f>
        <v>0</v>
      </c>
      <c r="J550" s="12">
        <f>SUMIFS('Services Ln 10'!$Y$5:$Y$3992,'Services Ln 10'!$A$5:$A$3992,A550,'Services Ln 10'!$B$5:$B$3992,"Speech Services")</f>
        <v>0</v>
      </c>
      <c r="K550" s="103">
        <f>SUMIFS('Services Ln 10'!$Y$5:$Y$3992,'Services Ln 10'!$A$5:$A$3992,A550,'Services Ln 10'!$B$5:$B$3992,"Nurse Services")+SUMIFS('Services Ln 10'!$Y$5:$Y$3992,'Services Ln 10'!$A$5:$A$3992,A550,'Services Ln 10'!$B$5:$B$3992,"Audiology")+SUMIFS('Services Ln 10'!$Y$5:$Y$3992,'Services Ln 10'!$A$5:$A$3992,A550,'Services Ln 10'!$B$5:$B$3992,"Interpreter")+SUMIFS('Services Ln 10'!$Y$5:$Y$3992,'Services Ln 10'!$A$5:$A$3992,A550,'Services Ln 10'!$B$5:$B$3992,"Adaptive P.E.")+SUMIFS('Services Ln 10'!$Y$5:$Y$3992,'Services Ln 10'!$A$5:$A$3992,A550,'Services Ln 10'!$B$5:$B$3992,"Orientation and Mobility")+SUMIFS('Services Ln 10'!$Y$5:$Y$3992,'Services Ln 10'!$A$5:$A$3992,A550,'Services Ln 10'!$B$5:$B$3992,"Psychologist")+ SUMIF('Aides Ln 10'!$A$5:$A$1996,A550,'Aides Ln 10'!$V$5:$V$1996)</f>
        <v>0</v>
      </c>
      <c r="L550" s="12">
        <f>SUMIF('Contract Ed line 9'!$A$5:$A$1994,A550,'Contract Ed line 9'!$J$5:$J$1994)</f>
        <v>0</v>
      </c>
      <c r="M550" s="7">
        <f t="shared" si="8"/>
        <v>0</v>
      </c>
    </row>
    <row r="551" spans="2:13" x14ac:dyDescent="0.25">
      <c r="B551" s="7">
        <f>SUMIF('1 Spec Ed Teacher'!$A$5:$A$2003,A551,'1 Spec Ed Teacher'!$T$5:$T$2003)</f>
        <v>0</v>
      </c>
      <c r="C551" s="9"/>
      <c r="D551" s="7">
        <f>SUMIF(' Operations Ln 6'!$A$2:$A$1999,SSIDs!A551,' Operations Ln 6'!$B$2:$B$1999)</f>
        <v>0</v>
      </c>
      <c r="E551" s="7">
        <f>SUMIF('3 Instructional Supplies '!$A$5:$A$1996,SSIDs!A551,'3 Instructional Supplies '!$F$5:$F$1996)</f>
        <v>0</v>
      </c>
      <c r="F551" s="7">
        <f>SUMIF('4 Instructional Equipment'!$A$5:$A$1995,A551,'4 Instructional Equipment'!$F$5:$F$1995)</f>
        <v>0</v>
      </c>
      <c r="G551" s="12">
        <f>SUMIF('Transportation Ln 10'!$A$5:$A$1995,A551,'Transportation Ln 10'!$J$5:$J$1995)</f>
        <v>0</v>
      </c>
      <c r="H551" s="12">
        <f>SUMIFS('Services Ln 10'!$Y$5:$Y$3992,'Services Ln 10'!$A$5:$A$3992,A551,'Services Ln 10'!$B$5:$B$3992,"Physical Therapy")</f>
        <v>0</v>
      </c>
      <c r="I551" s="12">
        <f>SUMIFS('Services Ln 10'!$Y$5:$Y$3992,'Services Ln 10'!$A$5:$A$3992,A551,'Services Ln 10'!$B$5:$B$3992,"Occupational Therapy")</f>
        <v>0</v>
      </c>
      <c r="J551" s="12">
        <f>SUMIFS('Services Ln 10'!$Y$5:$Y$3992,'Services Ln 10'!$A$5:$A$3992,A551,'Services Ln 10'!$B$5:$B$3992,"Speech Services")</f>
        <v>0</v>
      </c>
      <c r="K551" s="103">
        <f>SUMIFS('Services Ln 10'!$Y$5:$Y$3992,'Services Ln 10'!$A$5:$A$3992,A551,'Services Ln 10'!$B$5:$B$3992,"Nurse Services")+SUMIFS('Services Ln 10'!$Y$5:$Y$3992,'Services Ln 10'!$A$5:$A$3992,A551,'Services Ln 10'!$B$5:$B$3992,"Audiology")+SUMIFS('Services Ln 10'!$Y$5:$Y$3992,'Services Ln 10'!$A$5:$A$3992,A551,'Services Ln 10'!$B$5:$B$3992,"Interpreter")+SUMIFS('Services Ln 10'!$Y$5:$Y$3992,'Services Ln 10'!$A$5:$A$3992,A551,'Services Ln 10'!$B$5:$B$3992,"Adaptive P.E.")+SUMIFS('Services Ln 10'!$Y$5:$Y$3992,'Services Ln 10'!$A$5:$A$3992,A551,'Services Ln 10'!$B$5:$B$3992,"Orientation and Mobility")+SUMIFS('Services Ln 10'!$Y$5:$Y$3992,'Services Ln 10'!$A$5:$A$3992,A551,'Services Ln 10'!$B$5:$B$3992,"Psychologist")+ SUMIF('Aides Ln 10'!$A$5:$A$1996,A551,'Aides Ln 10'!$V$5:$V$1996)</f>
        <v>0</v>
      </c>
      <c r="L551" s="12">
        <f>SUMIF('Contract Ed line 9'!$A$5:$A$1994,A551,'Contract Ed line 9'!$J$5:$J$1994)</f>
        <v>0</v>
      </c>
      <c r="M551" s="7">
        <f t="shared" si="8"/>
        <v>0</v>
      </c>
    </row>
    <row r="552" spans="2:13" x14ac:dyDescent="0.25">
      <c r="B552" s="7">
        <f>SUMIF('1 Spec Ed Teacher'!$A$5:$A$2003,A552,'1 Spec Ed Teacher'!$T$5:$T$2003)</f>
        <v>0</v>
      </c>
      <c r="C552" s="9"/>
      <c r="D552" s="7">
        <f>SUMIF(' Operations Ln 6'!$A$2:$A$1999,SSIDs!A552,' Operations Ln 6'!$B$2:$B$1999)</f>
        <v>0</v>
      </c>
      <c r="E552" s="7">
        <f>SUMIF('3 Instructional Supplies '!$A$5:$A$1996,SSIDs!A552,'3 Instructional Supplies '!$F$5:$F$1996)</f>
        <v>0</v>
      </c>
      <c r="F552" s="7">
        <f>SUMIF('4 Instructional Equipment'!$A$5:$A$1995,A552,'4 Instructional Equipment'!$F$5:$F$1995)</f>
        <v>0</v>
      </c>
      <c r="G552" s="12">
        <f>SUMIF('Transportation Ln 10'!$A$5:$A$1995,A552,'Transportation Ln 10'!$J$5:$J$1995)</f>
        <v>0</v>
      </c>
      <c r="H552" s="12">
        <f>SUMIFS('Services Ln 10'!$Y$5:$Y$3992,'Services Ln 10'!$A$5:$A$3992,A552,'Services Ln 10'!$B$5:$B$3992,"Physical Therapy")</f>
        <v>0</v>
      </c>
      <c r="I552" s="12">
        <f>SUMIFS('Services Ln 10'!$Y$5:$Y$3992,'Services Ln 10'!$A$5:$A$3992,A552,'Services Ln 10'!$B$5:$B$3992,"Occupational Therapy")</f>
        <v>0</v>
      </c>
      <c r="J552" s="12">
        <f>SUMIFS('Services Ln 10'!$Y$5:$Y$3992,'Services Ln 10'!$A$5:$A$3992,A552,'Services Ln 10'!$B$5:$B$3992,"Speech Services")</f>
        <v>0</v>
      </c>
      <c r="K552" s="103">
        <f>SUMIFS('Services Ln 10'!$Y$5:$Y$3992,'Services Ln 10'!$A$5:$A$3992,A552,'Services Ln 10'!$B$5:$B$3992,"Nurse Services")+SUMIFS('Services Ln 10'!$Y$5:$Y$3992,'Services Ln 10'!$A$5:$A$3992,A552,'Services Ln 10'!$B$5:$B$3992,"Audiology")+SUMIFS('Services Ln 10'!$Y$5:$Y$3992,'Services Ln 10'!$A$5:$A$3992,A552,'Services Ln 10'!$B$5:$B$3992,"Interpreter")+SUMIFS('Services Ln 10'!$Y$5:$Y$3992,'Services Ln 10'!$A$5:$A$3992,A552,'Services Ln 10'!$B$5:$B$3992,"Adaptive P.E.")+SUMIFS('Services Ln 10'!$Y$5:$Y$3992,'Services Ln 10'!$A$5:$A$3992,A552,'Services Ln 10'!$B$5:$B$3992,"Orientation and Mobility")+SUMIFS('Services Ln 10'!$Y$5:$Y$3992,'Services Ln 10'!$A$5:$A$3992,A552,'Services Ln 10'!$B$5:$B$3992,"Psychologist")+ SUMIF('Aides Ln 10'!$A$5:$A$1996,A552,'Aides Ln 10'!$V$5:$V$1996)</f>
        <v>0</v>
      </c>
      <c r="L552" s="12">
        <f>SUMIF('Contract Ed line 9'!$A$5:$A$1994,A552,'Contract Ed line 9'!$J$5:$J$1994)</f>
        <v>0</v>
      </c>
      <c r="M552" s="7">
        <f t="shared" si="8"/>
        <v>0</v>
      </c>
    </row>
    <row r="553" spans="2:13" x14ac:dyDescent="0.25">
      <c r="B553" s="7">
        <f>SUMIF('1 Spec Ed Teacher'!$A$5:$A$2003,A553,'1 Spec Ed Teacher'!$T$5:$T$2003)</f>
        <v>0</v>
      </c>
      <c r="C553" s="9"/>
      <c r="D553" s="7">
        <f>SUMIF(' Operations Ln 6'!$A$2:$A$1999,SSIDs!A553,' Operations Ln 6'!$B$2:$B$1999)</f>
        <v>0</v>
      </c>
      <c r="E553" s="7">
        <f>SUMIF('3 Instructional Supplies '!$A$5:$A$1996,SSIDs!A553,'3 Instructional Supplies '!$F$5:$F$1996)</f>
        <v>0</v>
      </c>
      <c r="F553" s="7">
        <f>SUMIF('4 Instructional Equipment'!$A$5:$A$1995,A553,'4 Instructional Equipment'!$F$5:$F$1995)</f>
        <v>0</v>
      </c>
      <c r="G553" s="12">
        <f>SUMIF('Transportation Ln 10'!$A$5:$A$1995,A553,'Transportation Ln 10'!$J$5:$J$1995)</f>
        <v>0</v>
      </c>
      <c r="H553" s="12">
        <f>SUMIFS('Services Ln 10'!$Y$5:$Y$3992,'Services Ln 10'!$A$5:$A$3992,A553,'Services Ln 10'!$B$5:$B$3992,"Physical Therapy")</f>
        <v>0</v>
      </c>
      <c r="I553" s="12">
        <f>SUMIFS('Services Ln 10'!$Y$5:$Y$3992,'Services Ln 10'!$A$5:$A$3992,A553,'Services Ln 10'!$B$5:$B$3992,"Occupational Therapy")</f>
        <v>0</v>
      </c>
      <c r="J553" s="12">
        <f>SUMIFS('Services Ln 10'!$Y$5:$Y$3992,'Services Ln 10'!$A$5:$A$3992,A553,'Services Ln 10'!$B$5:$B$3992,"Speech Services")</f>
        <v>0</v>
      </c>
      <c r="K553" s="103">
        <f>SUMIFS('Services Ln 10'!$Y$5:$Y$3992,'Services Ln 10'!$A$5:$A$3992,A553,'Services Ln 10'!$B$5:$B$3992,"Nurse Services")+SUMIFS('Services Ln 10'!$Y$5:$Y$3992,'Services Ln 10'!$A$5:$A$3992,A553,'Services Ln 10'!$B$5:$B$3992,"Audiology")+SUMIFS('Services Ln 10'!$Y$5:$Y$3992,'Services Ln 10'!$A$5:$A$3992,A553,'Services Ln 10'!$B$5:$B$3992,"Interpreter")+SUMIFS('Services Ln 10'!$Y$5:$Y$3992,'Services Ln 10'!$A$5:$A$3992,A553,'Services Ln 10'!$B$5:$B$3992,"Adaptive P.E.")+SUMIFS('Services Ln 10'!$Y$5:$Y$3992,'Services Ln 10'!$A$5:$A$3992,A553,'Services Ln 10'!$B$5:$B$3992,"Orientation and Mobility")+SUMIFS('Services Ln 10'!$Y$5:$Y$3992,'Services Ln 10'!$A$5:$A$3992,A553,'Services Ln 10'!$B$5:$B$3992,"Psychologist")+ SUMIF('Aides Ln 10'!$A$5:$A$1996,A553,'Aides Ln 10'!$V$5:$V$1996)</f>
        <v>0</v>
      </c>
      <c r="L553" s="12">
        <f>SUMIF('Contract Ed line 9'!$A$5:$A$1994,A553,'Contract Ed line 9'!$J$5:$J$1994)</f>
        <v>0</v>
      </c>
      <c r="M553" s="7">
        <f t="shared" si="8"/>
        <v>0</v>
      </c>
    </row>
    <row r="554" spans="2:13" x14ac:dyDescent="0.25">
      <c r="B554" s="7">
        <f>SUMIF('1 Spec Ed Teacher'!$A$5:$A$2003,A554,'1 Spec Ed Teacher'!$T$5:$T$2003)</f>
        <v>0</v>
      </c>
      <c r="C554" s="9"/>
      <c r="D554" s="7">
        <f>SUMIF(' Operations Ln 6'!$A$2:$A$1999,SSIDs!A554,' Operations Ln 6'!$B$2:$B$1999)</f>
        <v>0</v>
      </c>
      <c r="E554" s="7">
        <f>SUMIF('3 Instructional Supplies '!$A$5:$A$1996,SSIDs!A554,'3 Instructional Supplies '!$F$5:$F$1996)</f>
        <v>0</v>
      </c>
      <c r="F554" s="7">
        <f>SUMIF('4 Instructional Equipment'!$A$5:$A$1995,A554,'4 Instructional Equipment'!$F$5:$F$1995)</f>
        <v>0</v>
      </c>
      <c r="G554" s="12">
        <f>SUMIF('Transportation Ln 10'!$A$5:$A$1995,A554,'Transportation Ln 10'!$J$5:$J$1995)</f>
        <v>0</v>
      </c>
      <c r="H554" s="12">
        <f>SUMIFS('Services Ln 10'!$Y$5:$Y$3992,'Services Ln 10'!$A$5:$A$3992,A554,'Services Ln 10'!$B$5:$B$3992,"Physical Therapy")</f>
        <v>0</v>
      </c>
      <c r="I554" s="12">
        <f>SUMIFS('Services Ln 10'!$Y$5:$Y$3992,'Services Ln 10'!$A$5:$A$3992,A554,'Services Ln 10'!$B$5:$B$3992,"Occupational Therapy")</f>
        <v>0</v>
      </c>
      <c r="J554" s="12">
        <f>SUMIFS('Services Ln 10'!$Y$5:$Y$3992,'Services Ln 10'!$A$5:$A$3992,A554,'Services Ln 10'!$B$5:$B$3992,"Speech Services")</f>
        <v>0</v>
      </c>
      <c r="K554" s="103">
        <f>SUMIFS('Services Ln 10'!$Y$5:$Y$3992,'Services Ln 10'!$A$5:$A$3992,A554,'Services Ln 10'!$B$5:$B$3992,"Nurse Services")+SUMIFS('Services Ln 10'!$Y$5:$Y$3992,'Services Ln 10'!$A$5:$A$3992,A554,'Services Ln 10'!$B$5:$B$3992,"Audiology")+SUMIFS('Services Ln 10'!$Y$5:$Y$3992,'Services Ln 10'!$A$5:$A$3992,A554,'Services Ln 10'!$B$5:$B$3992,"Interpreter")+SUMIFS('Services Ln 10'!$Y$5:$Y$3992,'Services Ln 10'!$A$5:$A$3992,A554,'Services Ln 10'!$B$5:$B$3992,"Adaptive P.E.")+SUMIFS('Services Ln 10'!$Y$5:$Y$3992,'Services Ln 10'!$A$5:$A$3992,A554,'Services Ln 10'!$B$5:$B$3992,"Orientation and Mobility")+SUMIFS('Services Ln 10'!$Y$5:$Y$3992,'Services Ln 10'!$A$5:$A$3992,A554,'Services Ln 10'!$B$5:$B$3992,"Psychologist")+ SUMIF('Aides Ln 10'!$A$5:$A$1996,A554,'Aides Ln 10'!$V$5:$V$1996)</f>
        <v>0</v>
      </c>
      <c r="L554" s="12">
        <f>SUMIF('Contract Ed line 9'!$A$5:$A$1994,A554,'Contract Ed line 9'!$J$5:$J$1994)</f>
        <v>0</v>
      </c>
      <c r="M554" s="7">
        <f t="shared" si="8"/>
        <v>0</v>
      </c>
    </row>
    <row r="555" spans="2:13" x14ac:dyDescent="0.25">
      <c r="B555" s="7">
        <f>SUMIF('1 Spec Ed Teacher'!$A$5:$A$2003,A555,'1 Spec Ed Teacher'!$T$5:$T$2003)</f>
        <v>0</v>
      </c>
      <c r="C555" s="9"/>
      <c r="D555" s="7">
        <f>SUMIF(' Operations Ln 6'!$A$2:$A$1999,SSIDs!A555,' Operations Ln 6'!$B$2:$B$1999)</f>
        <v>0</v>
      </c>
      <c r="E555" s="7">
        <f>SUMIF('3 Instructional Supplies '!$A$5:$A$1996,SSIDs!A555,'3 Instructional Supplies '!$F$5:$F$1996)</f>
        <v>0</v>
      </c>
      <c r="F555" s="7">
        <f>SUMIF('4 Instructional Equipment'!$A$5:$A$1995,A555,'4 Instructional Equipment'!$F$5:$F$1995)</f>
        <v>0</v>
      </c>
      <c r="G555" s="12">
        <f>SUMIF('Transportation Ln 10'!$A$5:$A$1995,A555,'Transportation Ln 10'!$J$5:$J$1995)</f>
        <v>0</v>
      </c>
      <c r="H555" s="12">
        <f>SUMIFS('Services Ln 10'!$Y$5:$Y$3992,'Services Ln 10'!$A$5:$A$3992,A555,'Services Ln 10'!$B$5:$B$3992,"Physical Therapy")</f>
        <v>0</v>
      </c>
      <c r="I555" s="12">
        <f>SUMIFS('Services Ln 10'!$Y$5:$Y$3992,'Services Ln 10'!$A$5:$A$3992,A555,'Services Ln 10'!$B$5:$B$3992,"Occupational Therapy")</f>
        <v>0</v>
      </c>
      <c r="J555" s="12">
        <f>SUMIFS('Services Ln 10'!$Y$5:$Y$3992,'Services Ln 10'!$A$5:$A$3992,A555,'Services Ln 10'!$B$5:$B$3992,"Speech Services")</f>
        <v>0</v>
      </c>
      <c r="K555" s="103">
        <f>SUMIFS('Services Ln 10'!$Y$5:$Y$3992,'Services Ln 10'!$A$5:$A$3992,A555,'Services Ln 10'!$B$5:$B$3992,"Nurse Services")+SUMIFS('Services Ln 10'!$Y$5:$Y$3992,'Services Ln 10'!$A$5:$A$3992,A555,'Services Ln 10'!$B$5:$B$3992,"Audiology")+SUMIFS('Services Ln 10'!$Y$5:$Y$3992,'Services Ln 10'!$A$5:$A$3992,A555,'Services Ln 10'!$B$5:$B$3992,"Interpreter")+SUMIFS('Services Ln 10'!$Y$5:$Y$3992,'Services Ln 10'!$A$5:$A$3992,A555,'Services Ln 10'!$B$5:$B$3992,"Adaptive P.E.")+SUMIFS('Services Ln 10'!$Y$5:$Y$3992,'Services Ln 10'!$A$5:$A$3992,A555,'Services Ln 10'!$B$5:$B$3992,"Orientation and Mobility")+SUMIFS('Services Ln 10'!$Y$5:$Y$3992,'Services Ln 10'!$A$5:$A$3992,A555,'Services Ln 10'!$B$5:$B$3992,"Psychologist")+ SUMIF('Aides Ln 10'!$A$5:$A$1996,A555,'Aides Ln 10'!$V$5:$V$1996)</f>
        <v>0</v>
      </c>
      <c r="L555" s="12">
        <f>SUMIF('Contract Ed line 9'!$A$5:$A$1994,A555,'Contract Ed line 9'!$J$5:$J$1994)</f>
        <v>0</v>
      </c>
      <c r="M555" s="7">
        <f t="shared" si="8"/>
        <v>0</v>
      </c>
    </row>
    <row r="556" spans="2:13" x14ac:dyDescent="0.25">
      <c r="B556" s="7">
        <f>SUMIF('1 Spec Ed Teacher'!$A$5:$A$2003,A556,'1 Spec Ed Teacher'!$T$5:$T$2003)</f>
        <v>0</v>
      </c>
      <c r="C556" s="9"/>
      <c r="D556" s="7">
        <f>SUMIF(' Operations Ln 6'!$A$2:$A$1999,SSIDs!A556,' Operations Ln 6'!$B$2:$B$1999)</f>
        <v>0</v>
      </c>
      <c r="E556" s="7">
        <f>SUMIF('3 Instructional Supplies '!$A$5:$A$1996,SSIDs!A556,'3 Instructional Supplies '!$F$5:$F$1996)</f>
        <v>0</v>
      </c>
      <c r="F556" s="7">
        <f>SUMIF('4 Instructional Equipment'!$A$5:$A$1995,A556,'4 Instructional Equipment'!$F$5:$F$1995)</f>
        <v>0</v>
      </c>
      <c r="G556" s="12">
        <f>SUMIF('Transportation Ln 10'!$A$5:$A$1995,A556,'Transportation Ln 10'!$J$5:$J$1995)</f>
        <v>0</v>
      </c>
      <c r="H556" s="12">
        <f>SUMIFS('Services Ln 10'!$Y$5:$Y$3992,'Services Ln 10'!$A$5:$A$3992,A556,'Services Ln 10'!$B$5:$B$3992,"Physical Therapy")</f>
        <v>0</v>
      </c>
      <c r="I556" s="12">
        <f>SUMIFS('Services Ln 10'!$Y$5:$Y$3992,'Services Ln 10'!$A$5:$A$3992,A556,'Services Ln 10'!$B$5:$B$3992,"Occupational Therapy")</f>
        <v>0</v>
      </c>
      <c r="J556" s="12">
        <f>SUMIFS('Services Ln 10'!$Y$5:$Y$3992,'Services Ln 10'!$A$5:$A$3992,A556,'Services Ln 10'!$B$5:$B$3992,"Speech Services")</f>
        <v>0</v>
      </c>
      <c r="K556" s="103">
        <f>SUMIFS('Services Ln 10'!$Y$5:$Y$3992,'Services Ln 10'!$A$5:$A$3992,A556,'Services Ln 10'!$B$5:$B$3992,"Nurse Services")+SUMIFS('Services Ln 10'!$Y$5:$Y$3992,'Services Ln 10'!$A$5:$A$3992,A556,'Services Ln 10'!$B$5:$B$3992,"Audiology")+SUMIFS('Services Ln 10'!$Y$5:$Y$3992,'Services Ln 10'!$A$5:$A$3992,A556,'Services Ln 10'!$B$5:$B$3992,"Interpreter")+SUMIFS('Services Ln 10'!$Y$5:$Y$3992,'Services Ln 10'!$A$5:$A$3992,A556,'Services Ln 10'!$B$5:$B$3992,"Adaptive P.E.")+SUMIFS('Services Ln 10'!$Y$5:$Y$3992,'Services Ln 10'!$A$5:$A$3992,A556,'Services Ln 10'!$B$5:$B$3992,"Orientation and Mobility")+SUMIFS('Services Ln 10'!$Y$5:$Y$3992,'Services Ln 10'!$A$5:$A$3992,A556,'Services Ln 10'!$B$5:$B$3992,"Psychologist")+ SUMIF('Aides Ln 10'!$A$5:$A$1996,A556,'Aides Ln 10'!$V$5:$V$1996)</f>
        <v>0</v>
      </c>
      <c r="L556" s="12">
        <f>SUMIF('Contract Ed line 9'!$A$5:$A$1994,A556,'Contract Ed line 9'!$J$5:$J$1994)</f>
        <v>0</v>
      </c>
      <c r="M556" s="7">
        <f t="shared" si="8"/>
        <v>0</v>
      </c>
    </row>
    <row r="557" spans="2:13" x14ac:dyDescent="0.25">
      <c r="B557" s="7">
        <f>SUMIF('1 Spec Ed Teacher'!$A$5:$A$2003,A557,'1 Spec Ed Teacher'!$T$5:$T$2003)</f>
        <v>0</v>
      </c>
      <c r="C557" s="9"/>
      <c r="D557" s="7">
        <f>SUMIF(' Operations Ln 6'!$A$2:$A$1999,SSIDs!A557,' Operations Ln 6'!$B$2:$B$1999)</f>
        <v>0</v>
      </c>
      <c r="E557" s="7">
        <f>SUMIF('3 Instructional Supplies '!$A$5:$A$1996,SSIDs!A557,'3 Instructional Supplies '!$F$5:$F$1996)</f>
        <v>0</v>
      </c>
      <c r="F557" s="7">
        <f>SUMIF('4 Instructional Equipment'!$A$5:$A$1995,A557,'4 Instructional Equipment'!$F$5:$F$1995)</f>
        <v>0</v>
      </c>
      <c r="G557" s="12">
        <f>SUMIF('Transportation Ln 10'!$A$5:$A$1995,A557,'Transportation Ln 10'!$J$5:$J$1995)</f>
        <v>0</v>
      </c>
      <c r="H557" s="12">
        <f>SUMIFS('Services Ln 10'!$Y$5:$Y$3992,'Services Ln 10'!$A$5:$A$3992,A557,'Services Ln 10'!$B$5:$B$3992,"Physical Therapy")</f>
        <v>0</v>
      </c>
      <c r="I557" s="12">
        <f>SUMIFS('Services Ln 10'!$Y$5:$Y$3992,'Services Ln 10'!$A$5:$A$3992,A557,'Services Ln 10'!$B$5:$B$3992,"Occupational Therapy")</f>
        <v>0</v>
      </c>
      <c r="J557" s="12">
        <f>SUMIFS('Services Ln 10'!$Y$5:$Y$3992,'Services Ln 10'!$A$5:$A$3992,A557,'Services Ln 10'!$B$5:$B$3992,"Speech Services")</f>
        <v>0</v>
      </c>
      <c r="K557" s="103">
        <f>SUMIFS('Services Ln 10'!$Y$5:$Y$3992,'Services Ln 10'!$A$5:$A$3992,A557,'Services Ln 10'!$B$5:$B$3992,"Nurse Services")+SUMIFS('Services Ln 10'!$Y$5:$Y$3992,'Services Ln 10'!$A$5:$A$3992,A557,'Services Ln 10'!$B$5:$B$3992,"Audiology")+SUMIFS('Services Ln 10'!$Y$5:$Y$3992,'Services Ln 10'!$A$5:$A$3992,A557,'Services Ln 10'!$B$5:$B$3992,"Interpreter")+SUMIFS('Services Ln 10'!$Y$5:$Y$3992,'Services Ln 10'!$A$5:$A$3992,A557,'Services Ln 10'!$B$5:$B$3992,"Adaptive P.E.")+SUMIFS('Services Ln 10'!$Y$5:$Y$3992,'Services Ln 10'!$A$5:$A$3992,A557,'Services Ln 10'!$B$5:$B$3992,"Orientation and Mobility")+SUMIFS('Services Ln 10'!$Y$5:$Y$3992,'Services Ln 10'!$A$5:$A$3992,A557,'Services Ln 10'!$B$5:$B$3992,"Psychologist")+ SUMIF('Aides Ln 10'!$A$5:$A$1996,A557,'Aides Ln 10'!$V$5:$V$1996)</f>
        <v>0</v>
      </c>
      <c r="L557" s="12">
        <f>SUMIF('Contract Ed line 9'!$A$5:$A$1994,A557,'Contract Ed line 9'!$J$5:$J$1994)</f>
        <v>0</v>
      </c>
      <c r="M557" s="7">
        <f t="shared" si="8"/>
        <v>0</v>
      </c>
    </row>
    <row r="558" spans="2:13" x14ac:dyDescent="0.25">
      <c r="B558" s="7">
        <f>SUMIF('1 Spec Ed Teacher'!$A$5:$A$2003,A558,'1 Spec Ed Teacher'!$T$5:$T$2003)</f>
        <v>0</v>
      </c>
      <c r="C558" s="9"/>
      <c r="D558" s="7">
        <f>SUMIF(' Operations Ln 6'!$A$2:$A$1999,SSIDs!A558,' Operations Ln 6'!$B$2:$B$1999)</f>
        <v>0</v>
      </c>
      <c r="E558" s="7">
        <f>SUMIF('3 Instructional Supplies '!$A$5:$A$1996,SSIDs!A558,'3 Instructional Supplies '!$F$5:$F$1996)</f>
        <v>0</v>
      </c>
      <c r="F558" s="7">
        <f>SUMIF('4 Instructional Equipment'!$A$5:$A$1995,A558,'4 Instructional Equipment'!$F$5:$F$1995)</f>
        <v>0</v>
      </c>
      <c r="G558" s="12">
        <f>SUMIF('Transportation Ln 10'!$A$5:$A$1995,A558,'Transportation Ln 10'!$J$5:$J$1995)</f>
        <v>0</v>
      </c>
      <c r="H558" s="12">
        <f>SUMIFS('Services Ln 10'!$Y$5:$Y$3992,'Services Ln 10'!$A$5:$A$3992,A558,'Services Ln 10'!$B$5:$B$3992,"Physical Therapy")</f>
        <v>0</v>
      </c>
      <c r="I558" s="12">
        <f>SUMIFS('Services Ln 10'!$Y$5:$Y$3992,'Services Ln 10'!$A$5:$A$3992,A558,'Services Ln 10'!$B$5:$B$3992,"Occupational Therapy")</f>
        <v>0</v>
      </c>
      <c r="J558" s="12">
        <f>SUMIFS('Services Ln 10'!$Y$5:$Y$3992,'Services Ln 10'!$A$5:$A$3992,A558,'Services Ln 10'!$B$5:$B$3992,"Speech Services")</f>
        <v>0</v>
      </c>
      <c r="K558" s="103">
        <f>SUMIFS('Services Ln 10'!$Y$5:$Y$3992,'Services Ln 10'!$A$5:$A$3992,A558,'Services Ln 10'!$B$5:$B$3992,"Nurse Services")+SUMIFS('Services Ln 10'!$Y$5:$Y$3992,'Services Ln 10'!$A$5:$A$3992,A558,'Services Ln 10'!$B$5:$B$3992,"Audiology")+SUMIFS('Services Ln 10'!$Y$5:$Y$3992,'Services Ln 10'!$A$5:$A$3992,A558,'Services Ln 10'!$B$5:$B$3992,"Interpreter")+SUMIFS('Services Ln 10'!$Y$5:$Y$3992,'Services Ln 10'!$A$5:$A$3992,A558,'Services Ln 10'!$B$5:$B$3992,"Adaptive P.E.")+SUMIFS('Services Ln 10'!$Y$5:$Y$3992,'Services Ln 10'!$A$5:$A$3992,A558,'Services Ln 10'!$B$5:$B$3992,"Orientation and Mobility")+SUMIFS('Services Ln 10'!$Y$5:$Y$3992,'Services Ln 10'!$A$5:$A$3992,A558,'Services Ln 10'!$B$5:$B$3992,"Psychologist")+ SUMIF('Aides Ln 10'!$A$5:$A$1996,A558,'Aides Ln 10'!$V$5:$V$1996)</f>
        <v>0</v>
      </c>
      <c r="L558" s="12">
        <f>SUMIF('Contract Ed line 9'!$A$5:$A$1994,A558,'Contract Ed line 9'!$J$5:$J$1994)</f>
        <v>0</v>
      </c>
      <c r="M558" s="7">
        <f t="shared" si="8"/>
        <v>0</v>
      </c>
    </row>
    <row r="559" spans="2:13" x14ac:dyDescent="0.25">
      <c r="B559" s="7">
        <f>SUMIF('1 Spec Ed Teacher'!$A$5:$A$2003,A559,'1 Spec Ed Teacher'!$T$5:$T$2003)</f>
        <v>0</v>
      </c>
      <c r="C559" s="9"/>
      <c r="D559" s="7">
        <f>SUMIF(' Operations Ln 6'!$A$2:$A$1999,SSIDs!A559,' Operations Ln 6'!$B$2:$B$1999)</f>
        <v>0</v>
      </c>
      <c r="E559" s="7">
        <f>SUMIF('3 Instructional Supplies '!$A$5:$A$1996,SSIDs!A559,'3 Instructional Supplies '!$F$5:$F$1996)</f>
        <v>0</v>
      </c>
      <c r="F559" s="7">
        <f>SUMIF('4 Instructional Equipment'!$A$5:$A$1995,A559,'4 Instructional Equipment'!$F$5:$F$1995)</f>
        <v>0</v>
      </c>
      <c r="G559" s="12">
        <f>SUMIF('Transportation Ln 10'!$A$5:$A$1995,A559,'Transportation Ln 10'!$J$5:$J$1995)</f>
        <v>0</v>
      </c>
      <c r="H559" s="12">
        <f>SUMIFS('Services Ln 10'!$Y$5:$Y$3992,'Services Ln 10'!$A$5:$A$3992,A559,'Services Ln 10'!$B$5:$B$3992,"Physical Therapy")</f>
        <v>0</v>
      </c>
      <c r="I559" s="12">
        <f>SUMIFS('Services Ln 10'!$Y$5:$Y$3992,'Services Ln 10'!$A$5:$A$3992,A559,'Services Ln 10'!$B$5:$B$3992,"Occupational Therapy")</f>
        <v>0</v>
      </c>
      <c r="J559" s="12">
        <f>SUMIFS('Services Ln 10'!$Y$5:$Y$3992,'Services Ln 10'!$A$5:$A$3992,A559,'Services Ln 10'!$B$5:$B$3992,"Speech Services")</f>
        <v>0</v>
      </c>
      <c r="K559" s="103">
        <f>SUMIFS('Services Ln 10'!$Y$5:$Y$3992,'Services Ln 10'!$A$5:$A$3992,A559,'Services Ln 10'!$B$5:$B$3992,"Nurse Services")+SUMIFS('Services Ln 10'!$Y$5:$Y$3992,'Services Ln 10'!$A$5:$A$3992,A559,'Services Ln 10'!$B$5:$B$3992,"Audiology")+SUMIFS('Services Ln 10'!$Y$5:$Y$3992,'Services Ln 10'!$A$5:$A$3992,A559,'Services Ln 10'!$B$5:$B$3992,"Interpreter")+SUMIFS('Services Ln 10'!$Y$5:$Y$3992,'Services Ln 10'!$A$5:$A$3992,A559,'Services Ln 10'!$B$5:$B$3992,"Adaptive P.E.")+SUMIFS('Services Ln 10'!$Y$5:$Y$3992,'Services Ln 10'!$A$5:$A$3992,A559,'Services Ln 10'!$B$5:$B$3992,"Orientation and Mobility")+SUMIFS('Services Ln 10'!$Y$5:$Y$3992,'Services Ln 10'!$A$5:$A$3992,A559,'Services Ln 10'!$B$5:$B$3992,"Psychologist")+ SUMIF('Aides Ln 10'!$A$5:$A$1996,A559,'Aides Ln 10'!$V$5:$V$1996)</f>
        <v>0</v>
      </c>
      <c r="L559" s="12">
        <f>SUMIF('Contract Ed line 9'!$A$5:$A$1994,A559,'Contract Ed line 9'!$J$5:$J$1994)</f>
        <v>0</v>
      </c>
      <c r="M559" s="7">
        <f t="shared" si="8"/>
        <v>0</v>
      </c>
    </row>
    <row r="560" spans="2:13" x14ac:dyDescent="0.25">
      <c r="B560" s="7">
        <f>SUMIF('1 Spec Ed Teacher'!$A$5:$A$2003,A560,'1 Spec Ed Teacher'!$T$5:$T$2003)</f>
        <v>0</v>
      </c>
      <c r="C560" s="9"/>
      <c r="D560" s="7">
        <f>SUMIF(' Operations Ln 6'!$A$2:$A$1999,SSIDs!A560,' Operations Ln 6'!$B$2:$B$1999)</f>
        <v>0</v>
      </c>
      <c r="E560" s="7">
        <f>SUMIF('3 Instructional Supplies '!$A$5:$A$1996,SSIDs!A560,'3 Instructional Supplies '!$F$5:$F$1996)</f>
        <v>0</v>
      </c>
      <c r="F560" s="7">
        <f>SUMIF('4 Instructional Equipment'!$A$5:$A$1995,A560,'4 Instructional Equipment'!$F$5:$F$1995)</f>
        <v>0</v>
      </c>
      <c r="G560" s="12">
        <f>SUMIF('Transportation Ln 10'!$A$5:$A$1995,A560,'Transportation Ln 10'!$J$5:$J$1995)</f>
        <v>0</v>
      </c>
      <c r="H560" s="12">
        <f>SUMIFS('Services Ln 10'!$Y$5:$Y$3992,'Services Ln 10'!$A$5:$A$3992,A560,'Services Ln 10'!$B$5:$B$3992,"Physical Therapy")</f>
        <v>0</v>
      </c>
      <c r="I560" s="12">
        <f>SUMIFS('Services Ln 10'!$Y$5:$Y$3992,'Services Ln 10'!$A$5:$A$3992,A560,'Services Ln 10'!$B$5:$B$3992,"Occupational Therapy")</f>
        <v>0</v>
      </c>
      <c r="J560" s="12">
        <f>SUMIFS('Services Ln 10'!$Y$5:$Y$3992,'Services Ln 10'!$A$5:$A$3992,A560,'Services Ln 10'!$B$5:$B$3992,"Speech Services")</f>
        <v>0</v>
      </c>
      <c r="K560" s="103">
        <f>SUMIFS('Services Ln 10'!$Y$5:$Y$3992,'Services Ln 10'!$A$5:$A$3992,A560,'Services Ln 10'!$B$5:$B$3992,"Nurse Services")+SUMIFS('Services Ln 10'!$Y$5:$Y$3992,'Services Ln 10'!$A$5:$A$3992,A560,'Services Ln 10'!$B$5:$B$3992,"Audiology")+SUMIFS('Services Ln 10'!$Y$5:$Y$3992,'Services Ln 10'!$A$5:$A$3992,A560,'Services Ln 10'!$B$5:$B$3992,"Interpreter")+SUMIFS('Services Ln 10'!$Y$5:$Y$3992,'Services Ln 10'!$A$5:$A$3992,A560,'Services Ln 10'!$B$5:$B$3992,"Adaptive P.E.")+SUMIFS('Services Ln 10'!$Y$5:$Y$3992,'Services Ln 10'!$A$5:$A$3992,A560,'Services Ln 10'!$B$5:$B$3992,"Orientation and Mobility")+SUMIFS('Services Ln 10'!$Y$5:$Y$3992,'Services Ln 10'!$A$5:$A$3992,A560,'Services Ln 10'!$B$5:$B$3992,"Psychologist")+ SUMIF('Aides Ln 10'!$A$5:$A$1996,A560,'Aides Ln 10'!$V$5:$V$1996)</f>
        <v>0</v>
      </c>
      <c r="L560" s="12">
        <f>SUMIF('Contract Ed line 9'!$A$5:$A$1994,A560,'Contract Ed line 9'!$J$5:$J$1994)</f>
        <v>0</v>
      </c>
      <c r="M560" s="7">
        <f t="shared" si="8"/>
        <v>0</v>
      </c>
    </row>
    <row r="561" spans="2:13" x14ac:dyDescent="0.25">
      <c r="B561" s="7">
        <f>SUMIF('1 Spec Ed Teacher'!$A$5:$A$2003,A561,'1 Spec Ed Teacher'!$T$5:$T$2003)</f>
        <v>0</v>
      </c>
      <c r="C561" s="9"/>
      <c r="D561" s="7">
        <f>SUMIF(' Operations Ln 6'!$A$2:$A$1999,SSIDs!A561,' Operations Ln 6'!$B$2:$B$1999)</f>
        <v>0</v>
      </c>
      <c r="E561" s="7">
        <f>SUMIF('3 Instructional Supplies '!$A$5:$A$1996,SSIDs!A561,'3 Instructional Supplies '!$F$5:$F$1996)</f>
        <v>0</v>
      </c>
      <c r="F561" s="7">
        <f>SUMIF('4 Instructional Equipment'!$A$5:$A$1995,A561,'4 Instructional Equipment'!$F$5:$F$1995)</f>
        <v>0</v>
      </c>
      <c r="G561" s="12">
        <f>SUMIF('Transportation Ln 10'!$A$5:$A$1995,A561,'Transportation Ln 10'!$J$5:$J$1995)</f>
        <v>0</v>
      </c>
      <c r="H561" s="12">
        <f>SUMIFS('Services Ln 10'!$Y$5:$Y$3992,'Services Ln 10'!$A$5:$A$3992,A561,'Services Ln 10'!$B$5:$B$3992,"Physical Therapy")</f>
        <v>0</v>
      </c>
      <c r="I561" s="12">
        <f>SUMIFS('Services Ln 10'!$Y$5:$Y$3992,'Services Ln 10'!$A$5:$A$3992,A561,'Services Ln 10'!$B$5:$B$3992,"Occupational Therapy")</f>
        <v>0</v>
      </c>
      <c r="J561" s="12">
        <f>SUMIFS('Services Ln 10'!$Y$5:$Y$3992,'Services Ln 10'!$A$5:$A$3992,A561,'Services Ln 10'!$B$5:$B$3992,"Speech Services")</f>
        <v>0</v>
      </c>
      <c r="K561" s="103">
        <f>SUMIFS('Services Ln 10'!$Y$5:$Y$3992,'Services Ln 10'!$A$5:$A$3992,A561,'Services Ln 10'!$B$5:$B$3992,"Nurse Services")+SUMIFS('Services Ln 10'!$Y$5:$Y$3992,'Services Ln 10'!$A$5:$A$3992,A561,'Services Ln 10'!$B$5:$B$3992,"Audiology")+SUMIFS('Services Ln 10'!$Y$5:$Y$3992,'Services Ln 10'!$A$5:$A$3992,A561,'Services Ln 10'!$B$5:$B$3992,"Interpreter")+SUMIFS('Services Ln 10'!$Y$5:$Y$3992,'Services Ln 10'!$A$5:$A$3992,A561,'Services Ln 10'!$B$5:$B$3992,"Adaptive P.E.")+SUMIFS('Services Ln 10'!$Y$5:$Y$3992,'Services Ln 10'!$A$5:$A$3992,A561,'Services Ln 10'!$B$5:$B$3992,"Orientation and Mobility")+SUMIFS('Services Ln 10'!$Y$5:$Y$3992,'Services Ln 10'!$A$5:$A$3992,A561,'Services Ln 10'!$B$5:$B$3992,"Psychologist")+ SUMIF('Aides Ln 10'!$A$5:$A$1996,A561,'Aides Ln 10'!$V$5:$V$1996)</f>
        <v>0</v>
      </c>
      <c r="L561" s="12">
        <f>SUMIF('Contract Ed line 9'!$A$5:$A$1994,A561,'Contract Ed line 9'!$J$5:$J$1994)</f>
        <v>0</v>
      </c>
      <c r="M561" s="7">
        <f t="shared" si="8"/>
        <v>0</v>
      </c>
    </row>
    <row r="562" spans="2:13" x14ac:dyDescent="0.25">
      <c r="B562" s="7">
        <f>SUMIF('1 Spec Ed Teacher'!$A$5:$A$2003,A562,'1 Spec Ed Teacher'!$T$5:$T$2003)</f>
        <v>0</v>
      </c>
      <c r="C562" s="9"/>
      <c r="D562" s="7">
        <f>SUMIF(' Operations Ln 6'!$A$2:$A$1999,SSIDs!A562,' Operations Ln 6'!$B$2:$B$1999)</f>
        <v>0</v>
      </c>
      <c r="E562" s="7">
        <f>SUMIF('3 Instructional Supplies '!$A$5:$A$1996,SSIDs!A562,'3 Instructional Supplies '!$F$5:$F$1996)</f>
        <v>0</v>
      </c>
      <c r="F562" s="7">
        <f>SUMIF('4 Instructional Equipment'!$A$5:$A$1995,A562,'4 Instructional Equipment'!$F$5:$F$1995)</f>
        <v>0</v>
      </c>
      <c r="G562" s="12">
        <f>SUMIF('Transportation Ln 10'!$A$5:$A$1995,A562,'Transportation Ln 10'!$J$5:$J$1995)</f>
        <v>0</v>
      </c>
      <c r="H562" s="12">
        <f>SUMIFS('Services Ln 10'!$Y$5:$Y$3992,'Services Ln 10'!$A$5:$A$3992,A562,'Services Ln 10'!$B$5:$B$3992,"Physical Therapy")</f>
        <v>0</v>
      </c>
      <c r="I562" s="12">
        <f>SUMIFS('Services Ln 10'!$Y$5:$Y$3992,'Services Ln 10'!$A$5:$A$3992,A562,'Services Ln 10'!$B$5:$B$3992,"Occupational Therapy")</f>
        <v>0</v>
      </c>
      <c r="J562" s="12">
        <f>SUMIFS('Services Ln 10'!$Y$5:$Y$3992,'Services Ln 10'!$A$5:$A$3992,A562,'Services Ln 10'!$B$5:$B$3992,"Speech Services")</f>
        <v>0</v>
      </c>
      <c r="K562" s="103">
        <f>SUMIFS('Services Ln 10'!$Y$5:$Y$3992,'Services Ln 10'!$A$5:$A$3992,A562,'Services Ln 10'!$B$5:$B$3992,"Nurse Services")+SUMIFS('Services Ln 10'!$Y$5:$Y$3992,'Services Ln 10'!$A$5:$A$3992,A562,'Services Ln 10'!$B$5:$B$3992,"Audiology")+SUMIFS('Services Ln 10'!$Y$5:$Y$3992,'Services Ln 10'!$A$5:$A$3992,A562,'Services Ln 10'!$B$5:$B$3992,"Interpreter")+SUMIFS('Services Ln 10'!$Y$5:$Y$3992,'Services Ln 10'!$A$5:$A$3992,A562,'Services Ln 10'!$B$5:$B$3992,"Adaptive P.E.")+SUMIFS('Services Ln 10'!$Y$5:$Y$3992,'Services Ln 10'!$A$5:$A$3992,A562,'Services Ln 10'!$B$5:$B$3992,"Orientation and Mobility")+SUMIFS('Services Ln 10'!$Y$5:$Y$3992,'Services Ln 10'!$A$5:$A$3992,A562,'Services Ln 10'!$B$5:$B$3992,"Psychologist")+ SUMIF('Aides Ln 10'!$A$5:$A$1996,A562,'Aides Ln 10'!$V$5:$V$1996)</f>
        <v>0</v>
      </c>
      <c r="L562" s="12">
        <f>SUMIF('Contract Ed line 9'!$A$5:$A$1994,A562,'Contract Ed line 9'!$J$5:$J$1994)</f>
        <v>0</v>
      </c>
      <c r="M562" s="7">
        <f t="shared" si="8"/>
        <v>0</v>
      </c>
    </row>
    <row r="563" spans="2:13" x14ac:dyDescent="0.25">
      <c r="B563" s="7">
        <f>SUMIF('1 Spec Ed Teacher'!$A$5:$A$2003,A563,'1 Spec Ed Teacher'!$T$5:$T$2003)</f>
        <v>0</v>
      </c>
      <c r="C563" s="9"/>
      <c r="D563" s="7">
        <f>SUMIF(' Operations Ln 6'!$A$2:$A$1999,SSIDs!A563,' Operations Ln 6'!$B$2:$B$1999)</f>
        <v>0</v>
      </c>
      <c r="E563" s="7">
        <f>SUMIF('3 Instructional Supplies '!$A$5:$A$1996,SSIDs!A563,'3 Instructional Supplies '!$F$5:$F$1996)</f>
        <v>0</v>
      </c>
      <c r="F563" s="7">
        <f>SUMIF('4 Instructional Equipment'!$A$5:$A$1995,A563,'4 Instructional Equipment'!$F$5:$F$1995)</f>
        <v>0</v>
      </c>
      <c r="G563" s="12">
        <f>SUMIF('Transportation Ln 10'!$A$5:$A$1995,A563,'Transportation Ln 10'!$J$5:$J$1995)</f>
        <v>0</v>
      </c>
      <c r="H563" s="12">
        <f>SUMIFS('Services Ln 10'!$Y$5:$Y$3992,'Services Ln 10'!$A$5:$A$3992,A563,'Services Ln 10'!$B$5:$B$3992,"Physical Therapy")</f>
        <v>0</v>
      </c>
      <c r="I563" s="12">
        <f>SUMIFS('Services Ln 10'!$Y$5:$Y$3992,'Services Ln 10'!$A$5:$A$3992,A563,'Services Ln 10'!$B$5:$B$3992,"Occupational Therapy")</f>
        <v>0</v>
      </c>
      <c r="J563" s="12">
        <f>SUMIFS('Services Ln 10'!$Y$5:$Y$3992,'Services Ln 10'!$A$5:$A$3992,A563,'Services Ln 10'!$B$5:$B$3992,"Speech Services")</f>
        <v>0</v>
      </c>
      <c r="K563" s="103">
        <f>SUMIFS('Services Ln 10'!$Y$5:$Y$3992,'Services Ln 10'!$A$5:$A$3992,A563,'Services Ln 10'!$B$5:$B$3992,"Nurse Services")+SUMIFS('Services Ln 10'!$Y$5:$Y$3992,'Services Ln 10'!$A$5:$A$3992,A563,'Services Ln 10'!$B$5:$B$3992,"Audiology")+SUMIFS('Services Ln 10'!$Y$5:$Y$3992,'Services Ln 10'!$A$5:$A$3992,A563,'Services Ln 10'!$B$5:$B$3992,"Interpreter")+SUMIFS('Services Ln 10'!$Y$5:$Y$3992,'Services Ln 10'!$A$5:$A$3992,A563,'Services Ln 10'!$B$5:$B$3992,"Adaptive P.E.")+SUMIFS('Services Ln 10'!$Y$5:$Y$3992,'Services Ln 10'!$A$5:$A$3992,A563,'Services Ln 10'!$B$5:$B$3992,"Orientation and Mobility")+SUMIFS('Services Ln 10'!$Y$5:$Y$3992,'Services Ln 10'!$A$5:$A$3992,A563,'Services Ln 10'!$B$5:$B$3992,"Psychologist")+ SUMIF('Aides Ln 10'!$A$5:$A$1996,A563,'Aides Ln 10'!$V$5:$V$1996)</f>
        <v>0</v>
      </c>
      <c r="L563" s="12">
        <f>SUMIF('Contract Ed line 9'!$A$5:$A$1994,A563,'Contract Ed line 9'!$J$5:$J$1994)</f>
        <v>0</v>
      </c>
      <c r="M563" s="7">
        <f t="shared" si="8"/>
        <v>0</v>
      </c>
    </row>
    <row r="564" spans="2:13" x14ac:dyDescent="0.25">
      <c r="B564" s="7">
        <f>SUMIF('1 Spec Ed Teacher'!$A$5:$A$2003,A564,'1 Spec Ed Teacher'!$T$5:$T$2003)</f>
        <v>0</v>
      </c>
      <c r="C564" s="9"/>
      <c r="D564" s="7">
        <f>SUMIF(' Operations Ln 6'!$A$2:$A$1999,SSIDs!A564,' Operations Ln 6'!$B$2:$B$1999)</f>
        <v>0</v>
      </c>
      <c r="E564" s="7">
        <f>SUMIF('3 Instructional Supplies '!$A$5:$A$1996,SSIDs!A564,'3 Instructional Supplies '!$F$5:$F$1996)</f>
        <v>0</v>
      </c>
      <c r="F564" s="7">
        <f>SUMIF('4 Instructional Equipment'!$A$5:$A$1995,A564,'4 Instructional Equipment'!$F$5:$F$1995)</f>
        <v>0</v>
      </c>
      <c r="G564" s="12">
        <f>SUMIF('Transportation Ln 10'!$A$5:$A$1995,A564,'Transportation Ln 10'!$J$5:$J$1995)</f>
        <v>0</v>
      </c>
      <c r="H564" s="12">
        <f>SUMIFS('Services Ln 10'!$Y$5:$Y$3992,'Services Ln 10'!$A$5:$A$3992,A564,'Services Ln 10'!$B$5:$B$3992,"Physical Therapy")</f>
        <v>0</v>
      </c>
      <c r="I564" s="12">
        <f>SUMIFS('Services Ln 10'!$Y$5:$Y$3992,'Services Ln 10'!$A$5:$A$3992,A564,'Services Ln 10'!$B$5:$B$3992,"Occupational Therapy")</f>
        <v>0</v>
      </c>
      <c r="J564" s="12">
        <f>SUMIFS('Services Ln 10'!$Y$5:$Y$3992,'Services Ln 10'!$A$5:$A$3992,A564,'Services Ln 10'!$B$5:$B$3992,"Speech Services")</f>
        <v>0</v>
      </c>
      <c r="K564" s="103">
        <f>SUMIFS('Services Ln 10'!$Y$5:$Y$3992,'Services Ln 10'!$A$5:$A$3992,A564,'Services Ln 10'!$B$5:$B$3992,"Nurse Services")+SUMIFS('Services Ln 10'!$Y$5:$Y$3992,'Services Ln 10'!$A$5:$A$3992,A564,'Services Ln 10'!$B$5:$B$3992,"Audiology")+SUMIFS('Services Ln 10'!$Y$5:$Y$3992,'Services Ln 10'!$A$5:$A$3992,A564,'Services Ln 10'!$B$5:$B$3992,"Interpreter")+SUMIFS('Services Ln 10'!$Y$5:$Y$3992,'Services Ln 10'!$A$5:$A$3992,A564,'Services Ln 10'!$B$5:$B$3992,"Adaptive P.E.")+SUMIFS('Services Ln 10'!$Y$5:$Y$3992,'Services Ln 10'!$A$5:$A$3992,A564,'Services Ln 10'!$B$5:$B$3992,"Orientation and Mobility")+SUMIFS('Services Ln 10'!$Y$5:$Y$3992,'Services Ln 10'!$A$5:$A$3992,A564,'Services Ln 10'!$B$5:$B$3992,"Psychologist")+ SUMIF('Aides Ln 10'!$A$5:$A$1996,A564,'Aides Ln 10'!$V$5:$V$1996)</f>
        <v>0</v>
      </c>
      <c r="L564" s="12">
        <f>SUMIF('Contract Ed line 9'!$A$5:$A$1994,A564,'Contract Ed line 9'!$J$5:$J$1994)</f>
        <v>0</v>
      </c>
      <c r="M564" s="7">
        <f t="shared" si="8"/>
        <v>0</v>
      </c>
    </row>
    <row r="565" spans="2:13" x14ac:dyDescent="0.25">
      <c r="B565" s="7">
        <f>SUMIF('1 Spec Ed Teacher'!$A$5:$A$2003,A565,'1 Spec Ed Teacher'!$T$5:$T$2003)</f>
        <v>0</v>
      </c>
      <c r="C565" s="9"/>
      <c r="D565" s="7">
        <f>SUMIF(' Operations Ln 6'!$A$2:$A$1999,SSIDs!A565,' Operations Ln 6'!$B$2:$B$1999)</f>
        <v>0</v>
      </c>
      <c r="E565" s="7">
        <f>SUMIF('3 Instructional Supplies '!$A$5:$A$1996,SSIDs!A565,'3 Instructional Supplies '!$F$5:$F$1996)</f>
        <v>0</v>
      </c>
      <c r="F565" s="7">
        <f>SUMIF('4 Instructional Equipment'!$A$5:$A$1995,A565,'4 Instructional Equipment'!$F$5:$F$1995)</f>
        <v>0</v>
      </c>
      <c r="G565" s="12">
        <f>SUMIF('Transportation Ln 10'!$A$5:$A$1995,A565,'Transportation Ln 10'!$J$5:$J$1995)</f>
        <v>0</v>
      </c>
      <c r="H565" s="12">
        <f>SUMIFS('Services Ln 10'!$Y$5:$Y$3992,'Services Ln 10'!$A$5:$A$3992,A565,'Services Ln 10'!$B$5:$B$3992,"Physical Therapy")</f>
        <v>0</v>
      </c>
      <c r="I565" s="12">
        <f>SUMIFS('Services Ln 10'!$Y$5:$Y$3992,'Services Ln 10'!$A$5:$A$3992,A565,'Services Ln 10'!$B$5:$B$3992,"Occupational Therapy")</f>
        <v>0</v>
      </c>
      <c r="J565" s="12">
        <f>SUMIFS('Services Ln 10'!$Y$5:$Y$3992,'Services Ln 10'!$A$5:$A$3992,A565,'Services Ln 10'!$B$5:$B$3992,"Speech Services")</f>
        <v>0</v>
      </c>
      <c r="K565" s="103">
        <f>SUMIFS('Services Ln 10'!$Y$5:$Y$3992,'Services Ln 10'!$A$5:$A$3992,A565,'Services Ln 10'!$B$5:$B$3992,"Nurse Services")+SUMIFS('Services Ln 10'!$Y$5:$Y$3992,'Services Ln 10'!$A$5:$A$3992,A565,'Services Ln 10'!$B$5:$B$3992,"Audiology")+SUMIFS('Services Ln 10'!$Y$5:$Y$3992,'Services Ln 10'!$A$5:$A$3992,A565,'Services Ln 10'!$B$5:$B$3992,"Interpreter")+SUMIFS('Services Ln 10'!$Y$5:$Y$3992,'Services Ln 10'!$A$5:$A$3992,A565,'Services Ln 10'!$B$5:$B$3992,"Adaptive P.E.")+SUMIFS('Services Ln 10'!$Y$5:$Y$3992,'Services Ln 10'!$A$5:$A$3992,A565,'Services Ln 10'!$B$5:$B$3992,"Orientation and Mobility")+SUMIFS('Services Ln 10'!$Y$5:$Y$3992,'Services Ln 10'!$A$5:$A$3992,A565,'Services Ln 10'!$B$5:$B$3992,"Psychologist")+ SUMIF('Aides Ln 10'!$A$5:$A$1996,A565,'Aides Ln 10'!$V$5:$V$1996)</f>
        <v>0</v>
      </c>
      <c r="L565" s="12">
        <f>SUMIF('Contract Ed line 9'!$A$5:$A$1994,A565,'Contract Ed line 9'!$J$5:$J$1994)</f>
        <v>0</v>
      </c>
      <c r="M565" s="7">
        <f t="shared" si="8"/>
        <v>0</v>
      </c>
    </row>
    <row r="566" spans="2:13" x14ac:dyDescent="0.25">
      <c r="B566" s="7">
        <f>SUMIF('1 Spec Ed Teacher'!$A$5:$A$2003,A566,'1 Spec Ed Teacher'!$T$5:$T$2003)</f>
        <v>0</v>
      </c>
      <c r="C566" s="9"/>
      <c r="D566" s="7">
        <f>SUMIF(' Operations Ln 6'!$A$2:$A$1999,SSIDs!A566,' Operations Ln 6'!$B$2:$B$1999)</f>
        <v>0</v>
      </c>
      <c r="E566" s="7">
        <f>SUMIF('3 Instructional Supplies '!$A$5:$A$1996,SSIDs!A566,'3 Instructional Supplies '!$F$5:$F$1996)</f>
        <v>0</v>
      </c>
      <c r="F566" s="7">
        <f>SUMIF('4 Instructional Equipment'!$A$5:$A$1995,A566,'4 Instructional Equipment'!$F$5:$F$1995)</f>
        <v>0</v>
      </c>
      <c r="G566" s="12">
        <f>SUMIF('Transportation Ln 10'!$A$5:$A$1995,A566,'Transportation Ln 10'!$J$5:$J$1995)</f>
        <v>0</v>
      </c>
      <c r="H566" s="12">
        <f>SUMIFS('Services Ln 10'!$Y$5:$Y$3992,'Services Ln 10'!$A$5:$A$3992,A566,'Services Ln 10'!$B$5:$B$3992,"Physical Therapy")</f>
        <v>0</v>
      </c>
      <c r="I566" s="12">
        <f>SUMIFS('Services Ln 10'!$Y$5:$Y$3992,'Services Ln 10'!$A$5:$A$3992,A566,'Services Ln 10'!$B$5:$B$3992,"Occupational Therapy")</f>
        <v>0</v>
      </c>
      <c r="J566" s="12">
        <f>SUMIFS('Services Ln 10'!$Y$5:$Y$3992,'Services Ln 10'!$A$5:$A$3992,A566,'Services Ln 10'!$B$5:$B$3992,"Speech Services")</f>
        <v>0</v>
      </c>
      <c r="K566" s="103">
        <f>SUMIFS('Services Ln 10'!$Y$5:$Y$3992,'Services Ln 10'!$A$5:$A$3992,A566,'Services Ln 10'!$B$5:$B$3992,"Nurse Services")+SUMIFS('Services Ln 10'!$Y$5:$Y$3992,'Services Ln 10'!$A$5:$A$3992,A566,'Services Ln 10'!$B$5:$B$3992,"Audiology")+SUMIFS('Services Ln 10'!$Y$5:$Y$3992,'Services Ln 10'!$A$5:$A$3992,A566,'Services Ln 10'!$B$5:$B$3992,"Interpreter")+SUMIFS('Services Ln 10'!$Y$5:$Y$3992,'Services Ln 10'!$A$5:$A$3992,A566,'Services Ln 10'!$B$5:$B$3992,"Adaptive P.E.")+SUMIFS('Services Ln 10'!$Y$5:$Y$3992,'Services Ln 10'!$A$5:$A$3992,A566,'Services Ln 10'!$B$5:$B$3992,"Orientation and Mobility")+SUMIFS('Services Ln 10'!$Y$5:$Y$3992,'Services Ln 10'!$A$5:$A$3992,A566,'Services Ln 10'!$B$5:$B$3992,"Psychologist")+ SUMIF('Aides Ln 10'!$A$5:$A$1996,A566,'Aides Ln 10'!$V$5:$V$1996)</f>
        <v>0</v>
      </c>
      <c r="L566" s="12">
        <f>SUMIF('Contract Ed line 9'!$A$5:$A$1994,A566,'Contract Ed line 9'!$J$5:$J$1994)</f>
        <v>0</v>
      </c>
      <c r="M566" s="7">
        <f t="shared" si="8"/>
        <v>0</v>
      </c>
    </row>
    <row r="567" spans="2:13" x14ac:dyDescent="0.25">
      <c r="B567" s="7">
        <f>SUMIF('1 Spec Ed Teacher'!$A$5:$A$2003,A567,'1 Spec Ed Teacher'!$T$5:$T$2003)</f>
        <v>0</v>
      </c>
      <c r="C567" s="9"/>
      <c r="D567" s="7">
        <f>SUMIF(' Operations Ln 6'!$A$2:$A$1999,SSIDs!A567,' Operations Ln 6'!$B$2:$B$1999)</f>
        <v>0</v>
      </c>
      <c r="E567" s="7">
        <f>SUMIF('3 Instructional Supplies '!$A$5:$A$1996,SSIDs!A567,'3 Instructional Supplies '!$F$5:$F$1996)</f>
        <v>0</v>
      </c>
      <c r="F567" s="7">
        <f>SUMIF('4 Instructional Equipment'!$A$5:$A$1995,A567,'4 Instructional Equipment'!$F$5:$F$1995)</f>
        <v>0</v>
      </c>
      <c r="G567" s="12">
        <f>SUMIF('Transportation Ln 10'!$A$5:$A$1995,A567,'Transportation Ln 10'!$J$5:$J$1995)</f>
        <v>0</v>
      </c>
      <c r="H567" s="12">
        <f>SUMIFS('Services Ln 10'!$Y$5:$Y$3992,'Services Ln 10'!$A$5:$A$3992,A567,'Services Ln 10'!$B$5:$B$3992,"Physical Therapy")</f>
        <v>0</v>
      </c>
      <c r="I567" s="12">
        <f>SUMIFS('Services Ln 10'!$Y$5:$Y$3992,'Services Ln 10'!$A$5:$A$3992,A567,'Services Ln 10'!$B$5:$B$3992,"Occupational Therapy")</f>
        <v>0</v>
      </c>
      <c r="J567" s="12">
        <f>SUMIFS('Services Ln 10'!$Y$5:$Y$3992,'Services Ln 10'!$A$5:$A$3992,A567,'Services Ln 10'!$B$5:$B$3992,"Speech Services")</f>
        <v>0</v>
      </c>
      <c r="K567" s="103">
        <f>SUMIFS('Services Ln 10'!$Y$5:$Y$3992,'Services Ln 10'!$A$5:$A$3992,A567,'Services Ln 10'!$B$5:$B$3992,"Nurse Services")+SUMIFS('Services Ln 10'!$Y$5:$Y$3992,'Services Ln 10'!$A$5:$A$3992,A567,'Services Ln 10'!$B$5:$B$3992,"Audiology")+SUMIFS('Services Ln 10'!$Y$5:$Y$3992,'Services Ln 10'!$A$5:$A$3992,A567,'Services Ln 10'!$B$5:$B$3992,"Interpreter")+SUMIFS('Services Ln 10'!$Y$5:$Y$3992,'Services Ln 10'!$A$5:$A$3992,A567,'Services Ln 10'!$B$5:$B$3992,"Adaptive P.E.")+SUMIFS('Services Ln 10'!$Y$5:$Y$3992,'Services Ln 10'!$A$5:$A$3992,A567,'Services Ln 10'!$B$5:$B$3992,"Orientation and Mobility")+SUMIFS('Services Ln 10'!$Y$5:$Y$3992,'Services Ln 10'!$A$5:$A$3992,A567,'Services Ln 10'!$B$5:$B$3992,"Psychologist")+ SUMIF('Aides Ln 10'!$A$5:$A$1996,A567,'Aides Ln 10'!$V$5:$V$1996)</f>
        <v>0</v>
      </c>
      <c r="L567" s="12">
        <f>SUMIF('Contract Ed line 9'!$A$5:$A$1994,A567,'Contract Ed line 9'!$J$5:$J$1994)</f>
        <v>0</v>
      </c>
      <c r="M567" s="7">
        <f t="shared" si="8"/>
        <v>0</v>
      </c>
    </row>
    <row r="568" spans="2:13" x14ac:dyDescent="0.25">
      <c r="B568" s="7">
        <f>SUMIF('1 Spec Ed Teacher'!$A$5:$A$2003,A568,'1 Spec Ed Teacher'!$T$5:$T$2003)</f>
        <v>0</v>
      </c>
      <c r="C568" s="9"/>
      <c r="D568" s="7">
        <f>SUMIF(' Operations Ln 6'!$A$2:$A$1999,SSIDs!A568,' Operations Ln 6'!$B$2:$B$1999)</f>
        <v>0</v>
      </c>
      <c r="E568" s="7">
        <f>SUMIF('3 Instructional Supplies '!$A$5:$A$1996,SSIDs!A568,'3 Instructional Supplies '!$F$5:$F$1996)</f>
        <v>0</v>
      </c>
      <c r="F568" s="7">
        <f>SUMIF('4 Instructional Equipment'!$A$5:$A$1995,A568,'4 Instructional Equipment'!$F$5:$F$1995)</f>
        <v>0</v>
      </c>
      <c r="G568" s="12">
        <f>SUMIF('Transportation Ln 10'!$A$5:$A$1995,A568,'Transportation Ln 10'!$J$5:$J$1995)</f>
        <v>0</v>
      </c>
      <c r="H568" s="12">
        <f>SUMIFS('Services Ln 10'!$Y$5:$Y$3992,'Services Ln 10'!$A$5:$A$3992,A568,'Services Ln 10'!$B$5:$B$3992,"Physical Therapy")</f>
        <v>0</v>
      </c>
      <c r="I568" s="12">
        <f>SUMIFS('Services Ln 10'!$Y$5:$Y$3992,'Services Ln 10'!$A$5:$A$3992,A568,'Services Ln 10'!$B$5:$B$3992,"Occupational Therapy")</f>
        <v>0</v>
      </c>
      <c r="J568" s="12">
        <f>SUMIFS('Services Ln 10'!$Y$5:$Y$3992,'Services Ln 10'!$A$5:$A$3992,A568,'Services Ln 10'!$B$5:$B$3992,"Speech Services")</f>
        <v>0</v>
      </c>
      <c r="K568" s="103">
        <f>SUMIFS('Services Ln 10'!$Y$5:$Y$3992,'Services Ln 10'!$A$5:$A$3992,A568,'Services Ln 10'!$B$5:$B$3992,"Nurse Services")+SUMIFS('Services Ln 10'!$Y$5:$Y$3992,'Services Ln 10'!$A$5:$A$3992,A568,'Services Ln 10'!$B$5:$B$3992,"Audiology")+SUMIFS('Services Ln 10'!$Y$5:$Y$3992,'Services Ln 10'!$A$5:$A$3992,A568,'Services Ln 10'!$B$5:$B$3992,"Interpreter")+SUMIFS('Services Ln 10'!$Y$5:$Y$3992,'Services Ln 10'!$A$5:$A$3992,A568,'Services Ln 10'!$B$5:$B$3992,"Adaptive P.E.")+SUMIFS('Services Ln 10'!$Y$5:$Y$3992,'Services Ln 10'!$A$5:$A$3992,A568,'Services Ln 10'!$B$5:$B$3992,"Orientation and Mobility")+SUMIFS('Services Ln 10'!$Y$5:$Y$3992,'Services Ln 10'!$A$5:$A$3992,A568,'Services Ln 10'!$B$5:$B$3992,"Psychologist")+ SUMIF('Aides Ln 10'!$A$5:$A$1996,A568,'Aides Ln 10'!$V$5:$V$1996)</f>
        <v>0</v>
      </c>
      <c r="L568" s="12">
        <f>SUMIF('Contract Ed line 9'!$A$5:$A$1994,A568,'Contract Ed line 9'!$J$5:$J$1994)</f>
        <v>0</v>
      </c>
      <c r="M568" s="7">
        <f t="shared" si="8"/>
        <v>0</v>
      </c>
    </row>
    <row r="569" spans="2:13" x14ac:dyDescent="0.25">
      <c r="B569" s="7">
        <f>SUMIF('1 Spec Ed Teacher'!$A$5:$A$2003,A569,'1 Spec Ed Teacher'!$T$5:$T$2003)</f>
        <v>0</v>
      </c>
      <c r="C569" s="9"/>
      <c r="D569" s="7">
        <f>SUMIF(' Operations Ln 6'!$A$2:$A$1999,SSIDs!A569,' Operations Ln 6'!$B$2:$B$1999)</f>
        <v>0</v>
      </c>
      <c r="E569" s="7">
        <f>SUMIF('3 Instructional Supplies '!$A$5:$A$1996,SSIDs!A569,'3 Instructional Supplies '!$F$5:$F$1996)</f>
        <v>0</v>
      </c>
      <c r="F569" s="7">
        <f>SUMIF('4 Instructional Equipment'!$A$5:$A$1995,A569,'4 Instructional Equipment'!$F$5:$F$1995)</f>
        <v>0</v>
      </c>
      <c r="G569" s="12">
        <f>SUMIF('Transportation Ln 10'!$A$5:$A$1995,A569,'Transportation Ln 10'!$J$5:$J$1995)</f>
        <v>0</v>
      </c>
      <c r="H569" s="12">
        <f>SUMIFS('Services Ln 10'!$Y$5:$Y$3992,'Services Ln 10'!$A$5:$A$3992,A569,'Services Ln 10'!$B$5:$B$3992,"Physical Therapy")</f>
        <v>0</v>
      </c>
      <c r="I569" s="12">
        <f>SUMIFS('Services Ln 10'!$Y$5:$Y$3992,'Services Ln 10'!$A$5:$A$3992,A569,'Services Ln 10'!$B$5:$B$3992,"Occupational Therapy")</f>
        <v>0</v>
      </c>
      <c r="J569" s="12">
        <f>SUMIFS('Services Ln 10'!$Y$5:$Y$3992,'Services Ln 10'!$A$5:$A$3992,A569,'Services Ln 10'!$B$5:$B$3992,"Speech Services")</f>
        <v>0</v>
      </c>
      <c r="K569" s="103">
        <f>SUMIFS('Services Ln 10'!$Y$5:$Y$3992,'Services Ln 10'!$A$5:$A$3992,A569,'Services Ln 10'!$B$5:$B$3992,"Nurse Services")+SUMIFS('Services Ln 10'!$Y$5:$Y$3992,'Services Ln 10'!$A$5:$A$3992,A569,'Services Ln 10'!$B$5:$B$3992,"Audiology")+SUMIFS('Services Ln 10'!$Y$5:$Y$3992,'Services Ln 10'!$A$5:$A$3992,A569,'Services Ln 10'!$B$5:$B$3992,"Interpreter")+SUMIFS('Services Ln 10'!$Y$5:$Y$3992,'Services Ln 10'!$A$5:$A$3992,A569,'Services Ln 10'!$B$5:$B$3992,"Adaptive P.E.")+SUMIFS('Services Ln 10'!$Y$5:$Y$3992,'Services Ln 10'!$A$5:$A$3992,A569,'Services Ln 10'!$B$5:$B$3992,"Orientation and Mobility")+SUMIFS('Services Ln 10'!$Y$5:$Y$3992,'Services Ln 10'!$A$5:$A$3992,A569,'Services Ln 10'!$B$5:$B$3992,"Psychologist")+ SUMIF('Aides Ln 10'!$A$5:$A$1996,A569,'Aides Ln 10'!$V$5:$V$1996)</f>
        <v>0</v>
      </c>
      <c r="L569" s="12">
        <f>SUMIF('Contract Ed line 9'!$A$5:$A$1994,A569,'Contract Ed line 9'!$J$5:$J$1994)</f>
        <v>0</v>
      </c>
      <c r="M569" s="7">
        <f t="shared" si="8"/>
        <v>0</v>
      </c>
    </row>
    <row r="570" spans="2:13" x14ac:dyDescent="0.25">
      <c r="B570" s="7">
        <f>SUMIF('1 Spec Ed Teacher'!$A$5:$A$2003,A570,'1 Spec Ed Teacher'!$T$5:$T$2003)</f>
        <v>0</v>
      </c>
      <c r="C570" s="9"/>
      <c r="D570" s="7">
        <f>SUMIF(' Operations Ln 6'!$A$2:$A$1999,SSIDs!A570,' Operations Ln 6'!$B$2:$B$1999)</f>
        <v>0</v>
      </c>
      <c r="E570" s="7">
        <f>SUMIF('3 Instructional Supplies '!$A$5:$A$1996,SSIDs!A570,'3 Instructional Supplies '!$F$5:$F$1996)</f>
        <v>0</v>
      </c>
      <c r="F570" s="7">
        <f>SUMIF('4 Instructional Equipment'!$A$5:$A$1995,A570,'4 Instructional Equipment'!$F$5:$F$1995)</f>
        <v>0</v>
      </c>
      <c r="G570" s="12">
        <f>SUMIF('Transportation Ln 10'!$A$5:$A$1995,A570,'Transportation Ln 10'!$J$5:$J$1995)</f>
        <v>0</v>
      </c>
      <c r="H570" s="12">
        <f>SUMIFS('Services Ln 10'!$Y$5:$Y$3992,'Services Ln 10'!$A$5:$A$3992,A570,'Services Ln 10'!$B$5:$B$3992,"Physical Therapy")</f>
        <v>0</v>
      </c>
      <c r="I570" s="12">
        <f>SUMIFS('Services Ln 10'!$Y$5:$Y$3992,'Services Ln 10'!$A$5:$A$3992,A570,'Services Ln 10'!$B$5:$B$3992,"Occupational Therapy")</f>
        <v>0</v>
      </c>
      <c r="J570" s="12">
        <f>SUMIFS('Services Ln 10'!$Y$5:$Y$3992,'Services Ln 10'!$A$5:$A$3992,A570,'Services Ln 10'!$B$5:$B$3992,"Speech Services")</f>
        <v>0</v>
      </c>
      <c r="K570" s="103">
        <f>SUMIFS('Services Ln 10'!$Y$5:$Y$3992,'Services Ln 10'!$A$5:$A$3992,A570,'Services Ln 10'!$B$5:$B$3992,"Nurse Services")+SUMIFS('Services Ln 10'!$Y$5:$Y$3992,'Services Ln 10'!$A$5:$A$3992,A570,'Services Ln 10'!$B$5:$B$3992,"Audiology")+SUMIFS('Services Ln 10'!$Y$5:$Y$3992,'Services Ln 10'!$A$5:$A$3992,A570,'Services Ln 10'!$B$5:$B$3992,"Interpreter")+SUMIFS('Services Ln 10'!$Y$5:$Y$3992,'Services Ln 10'!$A$5:$A$3992,A570,'Services Ln 10'!$B$5:$B$3992,"Adaptive P.E.")+SUMIFS('Services Ln 10'!$Y$5:$Y$3992,'Services Ln 10'!$A$5:$A$3992,A570,'Services Ln 10'!$B$5:$B$3992,"Orientation and Mobility")+SUMIFS('Services Ln 10'!$Y$5:$Y$3992,'Services Ln 10'!$A$5:$A$3992,A570,'Services Ln 10'!$B$5:$B$3992,"Psychologist")+ SUMIF('Aides Ln 10'!$A$5:$A$1996,A570,'Aides Ln 10'!$V$5:$V$1996)</f>
        <v>0</v>
      </c>
      <c r="L570" s="12">
        <f>SUMIF('Contract Ed line 9'!$A$5:$A$1994,A570,'Contract Ed line 9'!$J$5:$J$1994)</f>
        <v>0</v>
      </c>
      <c r="M570" s="7">
        <f t="shared" si="8"/>
        <v>0</v>
      </c>
    </row>
    <row r="571" spans="2:13" x14ac:dyDescent="0.25">
      <c r="B571" s="7">
        <f>SUMIF('1 Spec Ed Teacher'!$A$5:$A$2003,A571,'1 Spec Ed Teacher'!$T$5:$T$2003)</f>
        <v>0</v>
      </c>
      <c r="C571" s="9"/>
      <c r="D571" s="7">
        <f>SUMIF(' Operations Ln 6'!$A$2:$A$1999,SSIDs!A571,' Operations Ln 6'!$B$2:$B$1999)</f>
        <v>0</v>
      </c>
      <c r="E571" s="7">
        <f>SUMIF('3 Instructional Supplies '!$A$5:$A$1996,SSIDs!A571,'3 Instructional Supplies '!$F$5:$F$1996)</f>
        <v>0</v>
      </c>
      <c r="F571" s="7">
        <f>SUMIF('4 Instructional Equipment'!$A$5:$A$1995,A571,'4 Instructional Equipment'!$F$5:$F$1995)</f>
        <v>0</v>
      </c>
      <c r="G571" s="12">
        <f>SUMIF('Transportation Ln 10'!$A$5:$A$1995,A571,'Transportation Ln 10'!$J$5:$J$1995)</f>
        <v>0</v>
      </c>
      <c r="H571" s="12">
        <f>SUMIFS('Services Ln 10'!$Y$5:$Y$3992,'Services Ln 10'!$A$5:$A$3992,A571,'Services Ln 10'!$B$5:$B$3992,"Physical Therapy")</f>
        <v>0</v>
      </c>
      <c r="I571" s="12">
        <f>SUMIFS('Services Ln 10'!$Y$5:$Y$3992,'Services Ln 10'!$A$5:$A$3992,A571,'Services Ln 10'!$B$5:$B$3992,"Occupational Therapy")</f>
        <v>0</v>
      </c>
      <c r="J571" s="12">
        <f>SUMIFS('Services Ln 10'!$Y$5:$Y$3992,'Services Ln 10'!$A$5:$A$3992,A571,'Services Ln 10'!$B$5:$B$3992,"Speech Services")</f>
        <v>0</v>
      </c>
      <c r="K571" s="103">
        <f>SUMIFS('Services Ln 10'!$Y$5:$Y$3992,'Services Ln 10'!$A$5:$A$3992,A571,'Services Ln 10'!$B$5:$B$3992,"Nurse Services")+SUMIFS('Services Ln 10'!$Y$5:$Y$3992,'Services Ln 10'!$A$5:$A$3992,A571,'Services Ln 10'!$B$5:$B$3992,"Audiology")+SUMIFS('Services Ln 10'!$Y$5:$Y$3992,'Services Ln 10'!$A$5:$A$3992,A571,'Services Ln 10'!$B$5:$B$3992,"Interpreter")+SUMIFS('Services Ln 10'!$Y$5:$Y$3992,'Services Ln 10'!$A$5:$A$3992,A571,'Services Ln 10'!$B$5:$B$3992,"Adaptive P.E.")+SUMIFS('Services Ln 10'!$Y$5:$Y$3992,'Services Ln 10'!$A$5:$A$3992,A571,'Services Ln 10'!$B$5:$B$3992,"Orientation and Mobility")+SUMIFS('Services Ln 10'!$Y$5:$Y$3992,'Services Ln 10'!$A$5:$A$3992,A571,'Services Ln 10'!$B$5:$B$3992,"Psychologist")+ SUMIF('Aides Ln 10'!$A$5:$A$1996,A571,'Aides Ln 10'!$V$5:$V$1996)</f>
        <v>0</v>
      </c>
      <c r="L571" s="12">
        <f>SUMIF('Contract Ed line 9'!$A$5:$A$1994,A571,'Contract Ed line 9'!$J$5:$J$1994)</f>
        <v>0</v>
      </c>
      <c r="M571" s="7">
        <f t="shared" si="8"/>
        <v>0</v>
      </c>
    </row>
    <row r="572" spans="2:13" x14ac:dyDescent="0.25">
      <c r="B572" s="7">
        <f>SUMIF('1 Spec Ed Teacher'!$A$5:$A$2003,A572,'1 Spec Ed Teacher'!$T$5:$T$2003)</f>
        <v>0</v>
      </c>
      <c r="C572" s="9"/>
      <c r="D572" s="7">
        <f>SUMIF(' Operations Ln 6'!$A$2:$A$1999,SSIDs!A572,' Operations Ln 6'!$B$2:$B$1999)</f>
        <v>0</v>
      </c>
      <c r="E572" s="7">
        <f>SUMIF('3 Instructional Supplies '!$A$5:$A$1996,SSIDs!A572,'3 Instructional Supplies '!$F$5:$F$1996)</f>
        <v>0</v>
      </c>
      <c r="F572" s="7">
        <f>SUMIF('4 Instructional Equipment'!$A$5:$A$1995,A572,'4 Instructional Equipment'!$F$5:$F$1995)</f>
        <v>0</v>
      </c>
      <c r="G572" s="12">
        <f>SUMIF('Transportation Ln 10'!$A$5:$A$1995,A572,'Transportation Ln 10'!$J$5:$J$1995)</f>
        <v>0</v>
      </c>
      <c r="H572" s="12">
        <f>SUMIFS('Services Ln 10'!$Y$5:$Y$3992,'Services Ln 10'!$A$5:$A$3992,A572,'Services Ln 10'!$B$5:$B$3992,"Physical Therapy")</f>
        <v>0</v>
      </c>
      <c r="I572" s="12">
        <f>SUMIFS('Services Ln 10'!$Y$5:$Y$3992,'Services Ln 10'!$A$5:$A$3992,A572,'Services Ln 10'!$B$5:$B$3992,"Occupational Therapy")</f>
        <v>0</v>
      </c>
      <c r="J572" s="12">
        <f>SUMIFS('Services Ln 10'!$Y$5:$Y$3992,'Services Ln 10'!$A$5:$A$3992,A572,'Services Ln 10'!$B$5:$B$3992,"Speech Services")</f>
        <v>0</v>
      </c>
      <c r="K572" s="103">
        <f>SUMIFS('Services Ln 10'!$Y$5:$Y$3992,'Services Ln 10'!$A$5:$A$3992,A572,'Services Ln 10'!$B$5:$B$3992,"Nurse Services")+SUMIFS('Services Ln 10'!$Y$5:$Y$3992,'Services Ln 10'!$A$5:$A$3992,A572,'Services Ln 10'!$B$5:$B$3992,"Audiology")+SUMIFS('Services Ln 10'!$Y$5:$Y$3992,'Services Ln 10'!$A$5:$A$3992,A572,'Services Ln 10'!$B$5:$B$3992,"Interpreter")+SUMIFS('Services Ln 10'!$Y$5:$Y$3992,'Services Ln 10'!$A$5:$A$3992,A572,'Services Ln 10'!$B$5:$B$3992,"Adaptive P.E.")+SUMIFS('Services Ln 10'!$Y$5:$Y$3992,'Services Ln 10'!$A$5:$A$3992,A572,'Services Ln 10'!$B$5:$B$3992,"Orientation and Mobility")+SUMIFS('Services Ln 10'!$Y$5:$Y$3992,'Services Ln 10'!$A$5:$A$3992,A572,'Services Ln 10'!$B$5:$B$3992,"Psychologist")+ SUMIF('Aides Ln 10'!$A$5:$A$1996,A572,'Aides Ln 10'!$V$5:$V$1996)</f>
        <v>0</v>
      </c>
      <c r="L572" s="12">
        <f>SUMIF('Contract Ed line 9'!$A$5:$A$1994,A572,'Contract Ed line 9'!$J$5:$J$1994)</f>
        <v>0</v>
      </c>
      <c r="M572" s="7">
        <f t="shared" si="8"/>
        <v>0</v>
      </c>
    </row>
    <row r="573" spans="2:13" x14ac:dyDescent="0.25">
      <c r="B573" s="7">
        <f>SUMIF('1 Spec Ed Teacher'!$A$5:$A$2003,A573,'1 Spec Ed Teacher'!$T$5:$T$2003)</f>
        <v>0</v>
      </c>
      <c r="C573" s="9"/>
      <c r="D573" s="7">
        <f>SUMIF(' Operations Ln 6'!$A$2:$A$1999,SSIDs!A573,' Operations Ln 6'!$B$2:$B$1999)</f>
        <v>0</v>
      </c>
      <c r="E573" s="7">
        <f>SUMIF('3 Instructional Supplies '!$A$5:$A$1996,SSIDs!A573,'3 Instructional Supplies '!$F$5:$F$1996)</f>
        <v>0</v>
      </c>
      <c r="F573" s="7">
        <f>SUMIF('4 Instructional Equipment'!$A$5:$A$1995,A573,'4 Instructional Equipment'!$F$5:$F$1995)</f>
        <v>0</v>
      </c>
      <c r="G573" s="12">
        <f>SUMIF('Transportation Ln 10'!$A$5:$A$1995,A573,'Transportation Ln 10'!$J$5:$J$1995)</f>
        <v>0</v>
      </c>
      <c r="H573" s="12">
        <f>SUMIFS('Services Ln 10'!$Y$5:$Y$3992,'Services Ln 10'!$A$5:$A$3992,A573,'Services Ln 10'!$B$5:$B$3992,"Physical Therapy")</f>
        <v>0</v>
      </c>
      <c r="I573" s="12">
        <f>SUMIFS('Services Ln 10'!$Y$5:$Y$3992,'Services Ln 10'!$A$5:$A$3992,A573,'Services Ln 10'!$B$5:$B$3992,"Occupational Therapy")</f>
        <v>0</v>
      </c>
      <c r="J573" s="12">
        <f>SUMIFS('Services Ln 10'!$Y$5:$Y$3992,'Services Ln 10'!$A$5:$A$3992,A573,'Services Ln 10'!$B$5:$B$3992,"Speech Services")</f>
        <v>0</v>
      </c>
      <c r="K573" s="103">
        <f>SUMIFS('Services Ln 10'!$Y$5:$Y$3992,'Services Ln 10'!$A$5:$A$3992,A573,'Services Ln 10'!$B$5:$B$3992,"Nurse Services")+SUMIFS('Services Ln 10'!$Y$5:$Y$3992,'Services Ln 10'!$A$5:$A$3992,A573,'Services Ln 10'!$B$5:$B$3992,"Audiology")+SUMIFS('Services Ln 10'!$Y$5:$Y$3992,'Services Ln 10'!$A$5:$A$3992,A573,'Services Ln 10'!$B$5:$B$3992,"Interpreter")+SUMIFS('Services Ln 10'!$Y$5:$Y$3992,'Services Ln 10'!$A$5:$A$3992,A573,'Services Ln 10'!$B$5:$B$3992,"Adaptive P.E.")+SUMIFS('Services Ln 10'!$Y$5:$Y$3992,'Services Ln 10'!$A$5:$A$3992,A573,'Services Ln 10'!$B$5:$B$3992,"Orientation and Mobility")+SUMIFS('Services Ln 10'!$Y$5:$Y$3992,'Services Ln 10'!$A$5:$A$3992,A573,'Services Ln 10'!$B$5:$B$3992,"Psychologist")+ SUMIF('Aides Ln 10'!$A$5:$A$1996,A573,'Aides Ln 10'!$V$5:$V$1996)</f>
        <v>0</v>
      </c>
      <c r="L573" s="12">
        <f>SUMIF('Contract Ed line 9'!$A$5:$A$1994,A573,'Contract Ed line 9'!$J$5:$J$1994)</f>
        <v>0</v>
      </c>
      <c r="M573" s="7">
        <f t="shared" si="8"/>
        <v>0</v>
      </c>
    </row>
    <row r="574" spans="2:13" x14ac:dyDescent="0.25">
      <c r="B574" s="7">
        <f>SUMIF('1 Spec Ed Teacher'!$A$5:$A$2003,A574,'1 Spec Ed Teacher'!$T$5:$T$2003)</f>
        <v>0</v>
      </c>
      <c r="C574" s="9"/>
      <c r="D574" s="7">
        <f>SUMIF(' Operations Ln 6'!$A$2:$A$1999,SSIDs!A574,' Operations Ln 6'!$B$2:$B$1999)</f>
        <v>0</v>
      </c>
      <c r="E574" s="7">
        <f>SUMIF('3 Instructional Supplies '!$A$5:$A$1996,SSIDs!A574,'3 Instructional Supplies '!$F$5:$F$1996)</f>
        <v>0</v>
      </c>
      <c r="F574" s="7">
        <f>SUMIF('4 Instructional Equipment'!$A$5:$A$1995,A574,'4 Instructional Equipment'!$F$5:$F$1995)</f>
        <v>0</v>
      </c>
      <c r="G574" s="12">
        <f>SUMIF('Transportation Ln 10'!$A$5:$A$1995,A574,'Transportation Ln 10'!$J$5:$J$1995)</f>
        <v>0</v>
      </c>
      <c r="H574" s="12">
        <f>SUMIFS('Services Ln 10'!$Y$5:$Y$3992,'Services Ln 10'!$A$5:$A$3992,A574,'Services Ln 10'!$B$5:$B$3992,"Physical Therapy")</f>
        <v>0</v>
      </c>
      <c r="I574" s="12">
        <f>SUMIFS('Services Ln 10'!$Y$5:$Y$3992,'Services Ln 10'!$A$5:$A$3992,A574,'Services Ln 10'!$B$5:$B$3992,"Occupational Therapy")</f>
        <v>0</v>
      </c>
      <c r="J574" s="12">
        <f>SUMIFS('Services Ln 10'!$Y$5:$Y$3992,'Services Ln 10'!$A$5:$A$3992,A574,'Services Ln 10'!$B$5:$B$3992,"Speech Services")</f>
        <v>0</v>
      </c>
      <c r="K574" s="103">
        <f>SUMIFS('Services Ln 10'!$Y$5:$Y$3992,'Services Ln 10'!$A$5:$A$3992,A574,'Services Ln 10'!$B$5:$B$3992,"Nurse Services")+SUMIFS('Services Ln 10'!$Y$5:$Y$3992,'Services Ln 10'!$A$5:$A$3992,A574,'Services Ln 10'!$B$5:$B$3992,"Audiology")+SUMIFS('Services Ln 10'!$Y$5:$Y$3992,'Services Ln 10'!$A$5:$A$3992,A574,'Services Ln 10'!$B$5:$B$3992,"Interpreter")+SUMIFS('Services Ln 10'!$Y$5:$Y$3992,'Services Ln 10'!$A$5:$A$3992,A574,'Services Ln 10'!$B$5:$B$3992,"Adaptive P.E.")+SUMIFS('Services Ln 10'!$Y$5:$Y$3992,'Services Ln 10'!$A$5:$A$3992,A574,'Services Ln 10'!$B$5:$B$3992,"Orientation and Mobility")+SUMIFS('Services Ln 10'!$Y$5:$Y$3992,'Services Ln 10'!$A$5:$A$3992,A574,'Services Ln 10'!$B$5:$B$3992,"Psychologist")+ SUMIF('Aides Ln 10'!$A$5:$A$1996,A574,'Aides Ln 10'!$V$5:$V$1996)</f>
        <v>0</v>
      </c>
      <c r="L574" s="12">
        <f>SUMIF('Contract Ed line 9'!$A$5:$A$1994,A574,'Contract Ed line 9'!$J$5:$J$1994)</f>
        <v>0</v>
      </c>
      <c r="M574" s="7">
        <f t="shared" si="8"/>
        <v>0</v>
      </c>
    </row>
    <row r="575" spans="2:13" x14ac:dyDescent="0.25">
      <c r="B575" s="7">
        <f>SUMIF('1 Spec Ed Teacher'!$A$5:$A$2003,A575,'1 Spec Ed Teacher'!$T$5:$T$2003)</f>
        <v>0</v>
      </c>
      <c r="C575" s="9"/>
      <c r="D575" s="7">
        <f>SUMIF(' Operations Ln 6'!$A$2:$A$1999,SSIDs!A575,' Operations Ln 6'!$B$2:$B$1999)</f>
        <v>0</v>
      </c>
      <c r="E575" s="7">
        <f>SUMIF('3 Instructional Supplies '!$A$5:$A$1996,SSIDs!A575,'3 Instructional Supplies '!$F$5:$F$1996)</f>
        <v>0</v>
      </c>
      <c r="F575" s="7">
        <f>SUMIF('4 Instructional Equipment'!$A$5:$A$1995,A575,'4 Instructional Equipment'!$F$5:$F$1995)</f>
        <v>0</v>
      </c>
      <c r="G575" s="12">
        <f>SUMIF('Transportation Ln 10'!$A$5:$A$1995,A575,'Transportation Ln 10'!$J$5:$J$1995)</f>
        <v>0</v>
      </c>
      <c r="H575" s="12">
        <f>SUMIFS('Services Ln 10'!$Y$5:$Y$3992,'Services Ln 10'!$A$5:$A$3992,A575,'Services Ln 10'!$B$5:$B$3992,"Physical Therapy")</f>
        <v>0</v>
      </c>
      <c r="I575" s="12">
        <f>SUMIFS('Services Ln 10'!$Y$5:$Y$3992,'Services Ln 10'!$A$5:$A$3992,A575,'Services Ln 10'!$B$5:$B$3992,"Occupational Therapy")</f>
        <v>0</v>
      </c>
      <c r="J575" s="12">
        <f>SUMIFS('Services Ln 10'!$Y$5:$Y$3992,'Services Ln 10'!$A$5:$A$3992,A575,'Services Ln 10'!$B$5:$B$3992,"Speech Services")</f>
        <v>0</v>
      </c>
      <c r="K575" s="103">
        <f>SUMIFS('Services Ln 10'!$Y$5:$Y$3992,'Services Ln 10'!$A$5:$A$3992,A575,'Services Ln 10'!$B$5:$B$3992,"Nurse Services")+SUMIFS('Services Ln 10'!$Y$5:$Y$3992,'Services Ln 10'!$A$5:$A$3992,A575,'Services Ln 10'!$B$5:$B$3992,"Audiology")+SUMIFS('Services Ln 10'!$Y$5:$Y$3992,'Services Ln 10'!$A$5:$A$3992,A575,'Services Ln 10'!$B$5:$B$3992,"Interpreter")+SUMIFS('Services Ln 10'!$Y$5:$Y$3992,'Services Ln 10'!$A$5:$A$3992,A575,'Services Ln 10'!$B$5:$B$3992,"Adaptive P.E.")+SUMIFS('Services Ln 10'!$Y$5:$Y$3992,'Services Ln 10'!$A$5:$A$3992,A575,'Services Ln 10'!$B$5:$B$3992,"Orientation and Mobility")+SUMIFS('Services Ln 10'!$Y$5:$Y$3992,'Services Ln 10'!$A$5:$A$3992,A575,'Services Ln 10'!$B$5:$B$3992,"Psychologist")+ SUMIF('Aides Ln 10'!$A$5:$A$1996,A575,'Aides Ln 10'!$V$5:$V$1996)</f>
        <v>0</v>
      </c>
      <c r="L575" s="12">
        <f>SUMIF('Contract Ed line 9'!$A$5:$A$1994,A575,'Contract Ed line 9'!$J$5:$J$1994)</f>
        <v>0</v>
      </c>
      <c r="M575" s="7">
        <f t="shared" si="8"/>
        <v>0</v>
      </c>
    </row>
    <row r="576" spans="2:13" x14ac:dyDescent="0.25">
      <c r="B576" s="7">
        <f>SUMIF('1 Spec Ed Teacher'!$A$5:$A$2003,A576,'1 Spec Ed Teacher'!$T$5:$T$2003)</f>
        <v>0</v>
      </c>
      <c r="C576" s="9"/>
      <c r="D576" s="7">
        <f>SUMIF(' Operations Ln 6'!$A$2:$A$1999,SSIDs!A576,' Operations Ln 6'!$B$2:$B$1999)</f>
        <v>0</v>
      </c>
      <c r="E576" s="7">
        <f>SUMIF('3 Instructional Supplies '!$A$5:$A$1996,SSIDs!A576,'3 Instructional Supplies '!$F$5:$F$1996)</f>
        <v>0</v>
      </c>
      <c r="F576" s="7">
        <f>SUMIF('4 Instructional Equipment'!$A$5:$A$1995,A576,'4 Instructional Equipment'!$F$5:$F$1995)</f>
        <v>0</v>
      </c>
      <c r="G576" s="12">
        <f>SUMIF('Transportation Ln 10'!$A$5:$A$1995,A576,'Transportation Ln 10'!$J$5:$J$1995)</f>
        <v>0</v>
      </c>
      <c r="H576" s="12">
        <f>SUMIFS('Services Ln 10'!$Y$5:$Y$3992,'Services Ln 10'!$A$5:$A$3992,A576,'Services Ln 10'!$B$5:$B$3992,"Physical Therapy")</f>
        <v>0</v>
      </c>
      <c r="I576" s="12">
        <f>SUMIFS('Services Ln 10'!$Y$5:$Y$3992,'Services Ln 10'!$A$5:$A$3992,A576,'Services Ln 10'!$B$5:$B$3992,"Occupational Therapy")</f>
        <v>0</v>
      </c>
      <c r="J576" s="12">
        <f>SUMIFS('Services Ln 10'!$Y$5:$Y$3992,'Services Ln 10'!$A$5:$A$3992,A576,'Services Ln 10'!$B$5:$B$3992,"Speech Services")</f>
        <v>0</v>
      </c>
      <c r="K576" s="103">
        <f>SUMIFS('Services Ln 10'!$Y$5:$Y$3992,'Services Ln 10'!$A$5:$A$3992,A576,'Services Ln 10'!$B$5:$B$3992,"Nurse Services")+SUMIFS('Services Ln 10'!$Y$5:$Y$3992,'Services Ln 10'!$A$5:$A$3992,A576,'Services Ln 10'!$B$5:$B$3992,"Audiology")+SUMIFS('Services Ln 10'!$Y$5:$Y$3992,'Services Ln 10'!$A$5:$A$3992,A576,'Services Ln 10'!$B$5:$B$3992,"Interpreter")+SUMIFS('Services Ln 10'!$Y$5:$Y$3992,'Services Ln 10'!$A$5:$A$3992,A576,'Services Ln 10'!$B$5:$B$3992,"Adaptive P.E.")+SUMIFS('Services Ln 10'!$Y$5:$Y$3992,'Services Ln 10'!$A$5:$A$3992,A576,'Services Ln 10'!$B$5:$B$3992,"Orientation and Mobility")+SUMIFS('Services Ln 10'!$Y$5:$Y$3992,'Services Ln 10'!$A$5:$A$3992,A576,'Services Ln 10'!$B$5:$B$3992,"Psychologist")+ SUMIF('Aides Ln 10'!$A$5:$A$1996,A576,'Aides Ln 10'!$V$5:$V$1996)</f>
        <v>0</v>
      </c>
      <c r="L576" s="12">
        <f>SUMIF('Contract Ed line 9'!$A$5:$A$1994,A576,'Contract Ed line 9'!$J$5:$J$1994)</f>
        <v>0</v>
      </c>
      <c r="M576" s="7">
        <f t="shared" si="8"/>
        <v>0</v>
      </c>
    </row>
    <row r="577" spans="2:13" x14ac:dyDescent="0.25">
      <c r="B577" s="7">
        <f>SUMIF('1 Spec Ed Teacher'!$A$5:$A$2003,A577,'1 Spec Ed Teacher'!$T$5:$T$2003)</f>
        <v>0</v>
      </c>
      <c r="C577" s="9"/>
      <c r="D577" s="7">
        <f>SUMIF(' Operations Ln 6'!$A$2:$A$1999,SSIDs!A577,' Operations Ln 6'!$B$2:$B$1999)</f>
        <v>0</v>
      </c>
      <c r="E577" s="7">
        <f>SUMIF('3 Instructional Supplies '!$A$5:$A$1996,SSIDs!A577,'3 Instructional Supplies '!$F$5:$F$1996)</f>
        <v>0</v>
      </c>
      <c r="F577" s="7">
        <f>SUMIF('4 Instructional Equipment'!$A$5:$A$1995,A577,'4 Instructional Equipment'!$F$5:$F$1995)</f>
        <v>0</v>
      </c>
      <c r="G577" s="12">
        <f>SUMIF('Transportation Ln 10'!$A$5:$A$1995,A577,'Transportation Ln 10'!$J$5:$J$1995)</f>
        <v>0</v>
      </c>
      <c r="H577" s="12">
        <f>SUMIFS('Services Ln 10'!$Y$5:$Y$3992,'Services Ln 10'!$A$5:$A$3992,A577,'Services Ln 10'!$B$5:$B$3992,"Physical Therapy")</f>
        <v>0</v>
      </c>
      <c r="I577" s="12">
        <f>SUMIFS('Services Ln 10'!$Y$5:$Y$3992,'Services Ln 10'!$A$5:$A$3992,A577,'Services Ln 10'!$B$5:$B$3992,"Occupational Therapy")</f>
        <v>0</v>
      </c>
      <c r="J577" s="12">
        <f>SUMIFS('Services Ln 10'!$Y$5:$Y$3992,'Services Ln 10'!$A$5:$A$3992,A577,'Services Ln 10'!$B$5:$B$3992,"Speech Services")</f>
        <v>0</v>
      </c>
      <c r="K577" s="103">
        <f>SUMIFS('Services Ln 10'!$Y$5:$Y$3992,'Services Ln 10'!$A$5:$A$3992,A577,'Services Ln 10'!$B$5:$B$3992,"Nurse Services")+SUMIFS('Services Ln 10'!$Y$5:$Y$3992,'Services Ln 10'!$A$5:$A$3992,A577,'Services Ln 10'!$B$5:$B$3992,"Audiology")+SUMIFS('Services Ln 10'!$Y$5:$Y$3992,'Services Ln 10'!$A$5:$A$3992,A577,'Services Ln 10'!$B$5:$B$3992,"Interpreter")+SUMIFS('Services Ln 10'!$Y$5:$Y$3992,'Services Ln 10'!$A$5:$A$3992,A577,'Services Ln 10'!$B$5:$B$3992,"Adaptive P.E.")+SUMIFS('Services Ln 10'!$Y$5:$Y$3992,'Services Ln 10'!$A$5:$A$3992,A577,'Services Ln 10'!$B$5:$B$3992,"Orientation and Mobility")+SUMIFS('Services Ln 10'!$Y$5:$Y$3992,'Services Ln 10'!$A$5:$A$3992,A577,'Services Ln 10'!$B$5:$B$3992,"Psychologist")+ SUMIF('Aides Ln 10'!$A$5:$A$1996,A577,'Aides Ln 10'!$V$5:$V$1996)</f>
        <v>0</v>
      </c>
      <c r="L577" s="12">
        <f>SUMIF('Contract Ed line 9'!$A$5:$A$1994,A577,'Contract Ed line 9'!$J$5:$J$1994)</f>
        <v>0</v>
      </c>
      <c r="M577" s="7">
        <f t="shared" si="8"/>
        <v>0</v>
      </c>
    </row>
    <row r="578" spans="2:13" x14ac:dyDescent="0.25">
      <c r="B578" s="7">
        <f>SUMIF('1 Spec Ed Teacher'!$A$5:$A$2003,A578,'1 Spec Ed Teacher'!$T$5:$T$2003)</f>
        <v>0</v>
      </c>
      <c r="C578" s="9"/>
      <c r="D578" s="7">
        <f>SUMIF(' Operations Ln 6'!$A$2:$A$1999,SSIDs!A578,' Operations Ln 6'!$B$2:$B$1999)</f>
        <v>0</v>
      </c>
      <c r="E578" s="7">
        <f>SUMIF('3 Instructional Supplies '!$A$5:$A$1996,SSIDs!A578,'3 Instructional Supplies '!$F$5:$F$1996)</f>
        <v>0</v>
      </c>
      <c r="F578" s="7">
        <f>SUMIF('4 Instructional Equipment'!$A$5:$A$1995,A578,'4 Instructional Equipment'!$F$5:$F$1995)</f>
        <v>0</v>
      </c>
      <c r="G578" s="12">
        <f>SUMIF('Transportation Ln 10'!$A$5:$A$1995,A578,'Transportation Ln 10'!$J$5:$J$1995)</f>
        <v>0</v>
      </c>
      <c r="H578" s="12">
        <f>SUMIFS('Services Ln 10'!$Y$5:$Y$3992,'Services Ln 10'!$A$5:$A$3992,A578,'Services Ln 10'!$B$5:$B$3992,"Physical Therapy")</f>
        <v>0</v>
      </c>
      <c r="I578" s="12">
        <f>SUMIFS('Services Ln 10'!$Y$5:$Y$3992,'Services Ln 10'!$A$5:$A$3992,A578,'Services Ln 10'!$B$5:$B$3992,"Occupational Therapy")</f>
        <v>0</v>
      </c>
      <c r="J578" s="12">
        <f>SUMIFS('Services Ln 10'!$Y$5:$Y$3992,'Services Ln 10'!$A$5:$A$3992,A578,'Services Ln 10'!$B$5:$B$3992,"Speech Services")</f>
        <v>0</v>
      </c>
      <c r="K578" s="103">
        <f>SUMIFS('Services Ln 10'!$Y$5:$Y$3992,'Services Ln 10'!$A$5:$A$3992,A578,'Services Ln 10'!$B$5:$B$3992,"Nurse Services")+SUMIFS('Services Ln 10'!$Y$5:$Y$3992,'Services Ln 10'!$A$5:$A$3992,A578,'Services Ln 10'!$B$5:$B$3992,"Audiology")+SUMIFS('Services Ln 10'!$Y$5:$Y$3992,'Services Ln 10'!$A$5:$A$3992,A578,'Services Ln 10'!$B$5:$B$3992,"Interpreter")+SUMIFS('Services Ln 10'!$Y$5:$Y$3992,'Services Ln 10'!$A$5:$A$3992,A578,'Services Ln 10'!$B$5:$B$3992,"Adaptive P.E.")+SUMIFS('Services Ln 10'!$Y$5:$Y$3992,'Services Ln 10'!$A$5:$A$3992,A578,'Services Ln 10'!$B$5:$B$3992,"Orientation and Mobility")+SUMIFS('Services Ln 10'!$Y$5:$Y$3992,'Services Ln 10'!$A$5:$A$3992,A578,'Services Ln 10'!$B$5:$B$3992,"Psychologist")+ SUMIF('Aides Ln 10'!$A$5:$A$1996,A578,'Aides Ln 10'!$V$5:$V$1996)</f>
        <v>0</v>
      </c>
      <c r="L578" s="12">
        <f>SUMIF('Contract Ed line 9'!$A$5:$A$1994,A578,'Contract Ed line 9'!$J$5:$J$1994)</f>
        <v>0</v>
      </c>
      <c r="M578" s="7">
        <f t="shared" si="8"/>
        <v>0</v>
      </c>
    </row>
    <row r="579" spans="2:13" x14ac:dyDescent="0.25">
      <c r="B579" s="7">
        <f>SUMIF('1 Spec Ed Teacher'!$A$5:$A$2003,A579,'1 Spec Ed Teacher'!$T$5:$T$2003)</f>
        <v>0</v>
      </c>
      <c r="C579" s="9"/>
      <c r="D579" s="7">
        <f>SUMIF(' Operations Ln 6'!$A$2:$A$1999,SSIDs!A579,' Operations Ln 6'!$B$2:$B$1999)</f>
        <v>0</v>
      </c>
      <c r="E579" s="7">
        <f>SUMIF('3 Instructional Supplies '!$A$5:$A$1996,SSIDs!A579,'3 Instructional Supplies '!$F$5:$F$1996)</f>
        <v>0</v>
      </c>
      <c r="F579" s="7">
        <f>SUMIF('4 Instructional Equipment'!$A$5:$A$1995,A579,'4 Instructional Equipment'!$F$5:$F$1995)</f>
        <v>0</v>
      </c>
      <c r="G579" s="12">
        <f>SUMIF('Transportation Ln 10'!$A$5:$A$1995,A579,'Transportation Ln 10'!$J$5:$J$1995)</f>
        <v>0</v>
      </c>
      <c r="H579" s="12">
        <f>SUMIFS('Services Ln 10'!$Y$5:$Y$3992,'Services Ln 10'!$A$5:$A$3992,A579,'Services Ln 10'!$B$5:$B$3992,"Physical Therapy")</f>
        <v>0</v>
      </c>
      <c r="I579" s="12">
        <f>SUMIFS('Services Ln 10'!$Y$5:$Y$3992,'Services Ln 10'!$A$5:$A$3992,A579,'Services Ln 10'!$B$5:$B$3992,"Occupational Therapy")</f>
        <v>0</v>
      </c>
      <c r="J579" s="12">
        <f>SUMIFS('Services Ln 10'!$Y$5:$Y$3992,'Services Ln 10'!$A$5:$A$3992,A579,'Services Ln 10'!$B$5:$B$3992,"Speech Services")</f>
        <v>0</v>
      </c>
      <c r="K579" s="103">
        <f>SUMIFS('Services Ln 10'!$Y$5:$Y$3992,'Services Ln 10'!$A$5:$A$3992,A579,'Services Ln 10'!$B$5:$B$3992,"Nurse Services")+SUMIFS('Services Ln 10'!$Y$5:$Y$3992,'Services Ln 10'!$A$5:$A$3992,A579,'Services Ln 10'!$B$5:$B$3992,"Audiology")+SUMIFS('Services Ln 10'!$Y$5:$Y$3992,'Services Ln 10'!$A$5:$A$3992,A579,'Services Ln 10'!$B$5:$B$3992,"Interpreter")+SUMIFS('Services Ln 10'!$Y$5:$Y$3992,'Services Ln 10'!$A$5:$A$3992,A579,'Services Ln 10'!$B$5:$B$3992,"Adaptive P.E.")+SUMIFS('Services Ln 10'!$Y$5:$Y$3992,'Services Ln 10'!$A$5:$A$3992,A579,'Services Ln 10'!$B$5:$B$3992,"Orientation and Mobility")+SUMIFS('Services Ln 10'!$Y$5:$Y$3992,'Services Ln 10'!$A$5:$A$3992,A579,'Services Ln 10'!$B$5:$B$3992,"Psychologist")+ SUMIF('Aides Ln 10'!$A$5:$A$1996,A579,'Aides Ln 10'!$V$5:$V$1996)</f>
        <v>0</v>
      </c>
      <c r="L579" s="12">
        <f>SUMIF('Contract Ed line 9'!$A$5:$A$1994,A579,'Contract Ed line 9'!$J$5:$J$1994)</f>
        <v>0</v>
      </c>
      <c r="M579" s="7">
        <f t="shared" si="8"/>
        <v>0</v>
      </c>
    </row>
    <row r="580" spans="2:13" x14ac:dyDescent="0.25">
      <c r="B580" s="7">
        <f>SUMIF('1 Spec Ed Teacher'!$A$5:$A$2003,A580,'1 Spec Ed Teacher'!$T$5:$T$2003)</f>
        <v>0</v>
      </c>
      <c r="C580" s="9"/>
      <c r="D580" s="7">
        <f>SUMIF(' Operations Ln 6'!$A$2:$A$1999,SSIDs!A580,' Operations Ln 6'!$B$2:$B$1999)</f>
        <v>0</v>
      </c>
      <c r="E580" s="7">
        <f>SUMIF('3 Instructional Supplies '!$A$5:$A$1996,SSIDs!A580,'3 Instructional Supplies '!$F$5:$F$1996)</f>
        <v>0</v>
      </c>
      <c r="F580" s="7">
        <f>SUMIF('4 Instructional Equipment'!$A$5:$A$1995,A580,'4 Instructional Equipment'!$F$5:$F$1995)</f>
        <v>0</v>
      </c>
      <c r="G580" s="12">
        <f>SUMIF('Transportation Ln 10'!$A$5:$A$1995,A580,'Transportation Ln 10'!$J$5:$J$1995)</f>
        <v>0</v>
      </c>
      <c r="H580" s="12">
        <f>SUMIFS('Services Ln 10'!$Y$5:$Y$3992,'Services Ln 10'!$A$5:$A$3992,A580,'Services Ln 10'!$B$5:$B$3992,"Physical Therapy")</f>
        <v>0</v>
      </c>
      <c r="I580" s="12">
        <f>SUMIFS('Services Ln 10'!$Y$5:$Y$3992,'Services Ln 10'!$A$5:$A$3992,A580,'Services Ln 10'!$B$5:$B$3992,"Occupational Therapy")</f>
        <v>0</v>
      </c>
      <c r="J580" s="12">
        <f>SUMIFS('Services Ln 10'!$Y$5:$Y$3992,'Services Ln 10'!$A$5:$A$3992,A580,'Services Ln 10'!$B$5:$B$3992,"Speech Services")</f>
        <v>0</v>
      </c>
      <c r="K580" s="103">
        <f>SUMIFS('Services Ln 10'!$Y$5:$Y$3992,'Services Ln 10'!$A$5:$A$3992,A580,'Services Ln 10'!$B$5:$B$3992,"Nurse Services")+SUMIFS('Services Ln 10'!$Y$5:$Y$3992,'Services Ln 10'!$A$5:$A$3992,A580,'Services Ln 10'!$B$5:$B$3992,"Audiology")+SUMIFS('Services Ln 10'!$Y$5:$Y$3992,'Services Ln 10'!$A$5:$A$3992,A580,'Services Ln 10'!$B$5:$B$3992,"Interpreter")+SUMIFS('Services Ln 10'!$Y$5:$Y$3992,'Services Ln 10'!$A$5:$A$3992,A580,'Services Ln 10'!$B$5:$B$3992,"Adaptive P.E.")+SUMIFS('Services Ln 10'!$Y$5:$Y$3992,'Services Ln 10'!$A$5:$A$3992,A580,'Services Ln 10'!$B$5:$B$3992,"Orientation and Mobility")+SUMIFS('Services Ln 10'!$Y$5:$Y$3992,'Services Ln 10'!$A$5:$A$3992,A580,'Services Ln 10'!$B$5:$B$3992,"Psychologist")+ SUMIF('Aides Ln 10'!$A$5:$A$1996,A580,'Aides Ln 10'!$V$5:$V$1996)</f>
        <v>0</v>
      </c>
      <c r="L580" s="12">
        <f>SUMIF('Contract Ed line 9'!$A$5:$A$1994,A580,'Contract Ed line 9'!$J$5:$J$1994)</f>
        <v>0</v>
      </c>
      <c r="M580" s="7">
        <f t="shared" ref="M580:M643" si="9">SUM(B580:L580)</f>
        <v>0</v>
      </c>
    </row>
    <row r="581" spans="2:13" x14ac:dyDescent="0.25">
      <c r="B581" s="7">
        <f>SUMIF('1 Spec Ed Teacher'!$A$5:$A$2003,A581,'1 Spec Ed Teacher'!$T$5:$T$2003)</f>
        <v>0</v>
      </c>
      <c r="C581" s="9"/>
      <c r="D581" s="7">
        <f>SUMIF(' Operations Ln 6'!$A$2:$A$1999,SSIDs!A581,' Operations Ln 6'!$B$2:$B$1999)</f>
        <v>0</v>
      </c>
      <c r="E581" s="7">
        <f>SUMIF('3 Instructional Supplies '!$A$5:$A$1996,SSIDs!A581,'3 Instructional Supplies '!$F$5:$F$1996)</f>
        <v>0</v>
      </c>
      <c r="F581" s="7">
        <f>SUMIF('4 Instructional Equipment'!$A$5:$A$1995,A581,'4 Instructional Equipment'!$F$5:$F$1995)</f>
        <v>0</v>
      </c>
      <c r="G581" s="12">
        <f>SUMIF('Transportation Ln 10'!$A$5:$A$1995,A581,'Transportation Ln 10'!$J$5:$J$1995)</f>
        <v>0</v>
      </c>
      <c r="H581" s="12">
        <f>SUMIFS('Services Ln 10'!$Y$5:$Y$3992,'Services Ln 10'!$A$5:$A$3992,A581,'Services Ln 10'!$B$5:$B$3992,"Physical Therapy")</f>
        <v>0</v>
      </c>
      <c r="I581" s="12">
        <f>SUMIFS('Services Ln 10'!$Y$5:$Y$3992,'Services Ln 10'!$A$5:$A$3992,A581,'Services Ln 10'!$B$5:$B$3992,"Occupational Therapy")</f>
        <v>0</v>
      </c>
      <c r="J581" s="12">
        <f>SUMIFS('Services Ln 10'!$Y$5:$Y$3992,'Services Ln 10'!$A$5:$A$3992,A581,'Services Ln 10'!$B$5:$B$3992,"Speech Services")</f>
        <v>0</v>
      </c>
      <c r="K581" s="103">
        <f>SUMIFS('Services Ln 10'!$Y$5:$Y$3992,'Services Ln 10'!$A$5:$A$3992,A581,'Services Ln 10'!$B$5:$B$3992,"Nurse Services")+SUMIFS('Services Ln 10'!$Y$5:$Y$3992,'Services Ln 10'!$A$5:$A$3992,A581,'Services Ln 10'!$B$5:$B$3992,"Audiology")+SUMIFS('Services Ln 10'!$Y$5:$Y$3992,'Services Ln 10'!$A$5:$A$3992,A581,'Services Ln 10'!$B$5:$B$3992,"Interpreter")+SUMIFS('Services Ln 10'!$Y$5:$Y$3992,'Services Ln 10'!$A$5:$A$3992,A581,'Services Ln 10'!$B$5:$B$3992,"Adaptive P.E.")+SUMIFS('Services Ln 10'!$Y$5:$Y$3992,'Services Ln 10'!$A$5:$A$3992,A581,'Services Ln 10'!$B$5:$B$3992,"Orientation and Mobility")+SUMIFS('Services Ln 10'!$Y$5:$Y$3992,'Services Ln 10'!$A$5:$A$3992,A581,'Services Ln 10'!$B$5:$B$3992,"Psychologist")+ SUMIF('Aides Ln 10'!$A$5:$A$1996,A581,'Aides Ln 10'!$V$5:$V$1996)</f>
        <v>0</v>
      </c>
      <c r="L581" s="12">
        <f>SUMIF('Contract Ed line 9'!$A$5:$A$1994,A581,'Contract Ed line 9'!$J$5:$J$1994)</f>
        <v>0</v>
      </c>
      <c r="M581" s="7">
        <f t="shared" si="9"/>
        <v>0</v>
      </c>
    </row>
    <row r="582" spans="2:13" x14ac:dyDescent="0.25">
      <c r="B582" s="7">
        <f>SUMIF('1 Spec Ed Teacher'!$A$5:$A$2003,A582,'1 Spec Ed Teacher'!$T$5:$T$2003)</f>
        <v>0</v>
      </c>
      <c r="C582" s="9"/>
      <c r="D582" s="7">
        <f>SUMIF(' Operations Ln 6'!$A$2:$A$1999,SSIDs!A582,' Operations Ln 6'!$B$2:$B$1999)</f>
        <v>0</v>
      </c>
      <c r="E582" s="7">
        <f>SUMIF('3 Instructional Supplies '!$A$5:$A$1996,SSIDs!A582,'3 Instructional Supplies '!$F$5:$F$1996)</f>
        <v>0</v>
      </c>
      <c r="F582" s="7">
        <f>SUMIF('4 Instructional Equipment'!$A$5:$A$1995,A582,'4 Instructional Equipment'!$F$5:$F$1995)</f>
        <v>0</v>
      </c>
      <c r="G582" s="12">
        <f>SUMIF('Transportation Ln 10'!$A$5:$A$1995,A582,'Transportation Ln 10'!$J$5:$J$1995)</f>
        <v>0</v>
      </c>
      <c r="H582" s="12">
        <f>SUMIFS('Services Ln 10'!$Y$5:$Y$3992,'Services Ln 10'!$A$5:$A$3992,A582,'Services Ln 10'!$B$5:$B$3992,"Physical Therapy")</f>
        <v>0</v>
      </c>
      <c r="I582" s="12">
        <f>SUMIFS('Services Ln 10'!$Y$5:$Y$3992,'Services Ln 10'!$A$5:$A$3992,A582,'Services Ln 10'!$B$5:$B$3992,"Occupational Therapy")</f>
        <v>0</v>
      </c>
      <c r="J582" s="12">
        <f>SUMIFS('Services Ln 10'!$Y$5:$Y$3992,'Services Ln 10'!$A$5:$A$3992,A582,'Services Ln 10'!$B$5:$B$3992,"Speech Services")</f>
        <v>0</v>
      </c>
      <c r="K582" s="103">
        <f>SUMIFS('Services Ln 10'!$Y$5:$Y$3992,'Services Ln 10'!$A$5:$A$3992,A582,'Services Ln 10'!$B$5:$B$3992,"Nurse Services")+SUMIFS('Services Ln 10'!$Y$5:$Y$3992,'Services Ln 10'!$A$5:$A$3992,A582,'Services Ln 10'!$B$5:$B$3992,"Audiology")+SUMIFS('Services Ln 10'!$Y$5:$Y$3992,'Services Ln 10'!$A$5:$A$3992,A582,'Services Ln 10'!$B$5:$B$3992,"Interpreter")+SUMIFS('Services Ln 10'!$Y$5:$Y$3992,'Services Ln 10'!$A$5:$A$3992,A582,'Services Ln 10'!$B$5:$B$3992,"Adaptive P.E.")+SUMIFS('Services Ln 10'!$Y$5:$Y$3992,'Services Ln 10'!$A$5:$A$3992,A582,'Services Ln 10'!$B$5:$B$3992,"Orientation and Mobility")+SUMIFS('Services Ln 10'!$Y$5:$Y$3992,'Services Ln 10'!$A$5:$A$3992,A582,'Services Ln 10'!$B$5:$B$3992,"Psychologist")+ SUMIF('Aides Ln 10'!$A$5:$A$1996,A582,'Aides Ln 10'!$V$5:$V$1996)</f>
        <v>0</v>
      </c>
      <c r="L582" s="12">
        <f>SUMIF('Contract Ed line 9'!$A$5:$A$1994,A582,'Contract Ed line 9'!$J$5:$J$1994)</f>
        <v>0</v>
      </c>
      <c r="M582" s="7">
        <f t="shared" si="9"/>
        <v>0</v>
      </c>
    </row>
    <row r="583" spans="2:13" x14ac:dyDescent="0.25">
      <c r="B583" s="7">
        <f>SUMIF('1 Spec Ed Teacher'!$A$5:$A$2003,A583,'1 Spec Ed Teacher'!$T$5:$T$2003)</f>
        <v>0</v>
      </c>
      <c r="C583" s="9"/>
      <c r="D583" s="7">
        <f>SUMIF(' Operations Ln 6'!$A$2:$A$1999,SSIDs!A583,' Operations Ln 6'!$B$2:$B$1999)</f>
        <v>0</v>
      </c>
      <c r="E583" s="7">
        <f>SUMIF('3 Instructional Supplies '!$A$5:$A$1996,SSIDs!A583,'3 Instructional Supplies '!$F$5:$F$1996)</f>
        <v>0</v>
      </c>
      <c r="F583" s="7">
        <f>SUMIF('4 Instructional Equipment'!$A$5:$A$1995,A583,'4 Instructional Equipment'!$F$5:$F$1995)</f>
        <v>0</v>
      </c>
      <c r="G583" s="12">
        <f>SUMIF('Transportation Ln 10'!$A$5:$A$1995,A583,'Transportation Ln 10'!$J$5:$J$1995)</f>
        <v>0</v>
      </c>
      <c r="H583" s="12">
        <f>SUMIFS('Services Ln 10'!$Y$5:$Y$3992,'Services Ln 10'!$A$5:$A$3992,A583,'Services Ln 10'!$B$5:$B$3992,"Physical Therapy")</f>
        <v>0</v>
      </c>
      <c r="I583" s="12">
        <f>SUMIFS('Services Ln 10'!$Y$5:$Y$3992,'Services Ln 10'!$A$5:$A$3992,A583,'Services Ln 10'!$B$5:$B$3992,"Occupational Therapy")</f>
        <v>0</v>
      </c>
      <c r="J583" s="12">
        <f>SUMIFS('Services Ln 10'!$Y$5:$Y$3992,'Services Ln 10'!$A$5:$A$3992,A583,'Services Ln 10'!$B$5:$B$3992,"Speech Services")</f>
        <v>0</v>
      </c>
      <c r="K583" s="103">
        <f>SUMIFS('Services Ln 10'!$Y$5:$Y$3992,'Services Ln 10'!$A$5:$A$3992,A583,'Services Ln 10'!$B$5:$B$3992,"Nurse Services")+SUMIFS('Services Ln 10'!$Y$5:$Y$3992,'Services Ln 10'!$A$5:$A$3992,A583,'Services Ln 10'!$B$5:$B$3992,"Audiology")+SUMIFS('Services Ln 10'!$Y$5:$Y$3992,'Services Ln 10'!$A$5:$A$3992,A583,'Services Ln 10'!$B$5:$B$3992,"Interpreter")+SUMIFS('Services Ln 10'!$Y$5:$Y$3992,'Services Ln 10'!$A$5:$A$3992,A583,'Services Ln 10'!$B$5:$B$3992,"Adaptive P.E.")+SUMIFS('Services Ln 10'!$Y$5:$Y$3992,'Services Ln 10'!$A$5:$A$3992,A583,'Services Ln 10'!$B$5:$B$3992,"Orientation and Mobility")+SUMIFS('Services Ln 10'!$Y$5:$Y$3992,'Services Ln 10'!$A$5:$A$3992,A583,'Services Ln 10'!$B$5:$B$3992,"Psychologist")+ SUMIF('Aides Ln 10'!$A$5:$A$1996,A583,'Aides Ln 10'!$V$5:$V$1996)</f>
        <v>0</v>
      </c>
      <c r="L583" s="12">
        <f>SUMIF('Contract Ed line 9'!$A$5:$A$1994,A583,'Contract Ed line 9'!$J$5:$J$1994)</f>
        <v>0</v>
      </c>
      <c r="M583" s="7">
        <f t="shared" si="9"/>
        <v>0</v>
      </c>
    </row>
    <row r="584" spans="2:13" x14ac:dyDescent="0.25">
      <c r="B584" s="7">
        <f>SUMIF('1 Spec Ed Teacher'!$A$5:$A$2003,A584,'1 Spec Ed Teacher'!$T$5:$T$2003)</f>
        <v>0</v>
      </c>
      <c r="C584" s="9"/>
      <c r="D584" s="7">
        <f>SUMIF(' Operations Ln 6'!$A$2:$A$1999,SSIDs!A584,' Operations Ln 6'!$B$2:$B$1999)</f>
        <v>0</v>
      </c>
      <c r="E584" s="7">
        <f>SUMIF('3 Instructional Supplies '!$A$5:$A$1996,SSIDs!A584,'3 Instructional Supplies '!$F$5:$F$1996)</f>
        <v>0</v>
      </c>
      <c r="F584" s="7">
        <f>SUMIF('4 Instructional Equipment'!$A$5:$A$1995,A584,'4 Instructional Equipment'!$F$5:$F$1995)</f>
        <v>0</v>
      </c>
      <c r="G584" s="12">
        <f>SUMIF('Transportation Ln 10'!$A$5:$A$1995,A584,'Transportation Ln 10'!$J$5:$J$1995)</f>
        <v>0</v>
      </c>
      <c r="H584" s="12">
        <f>SUMIFS('Services Ln 10'!$Y$5:$Y$3992,'Services Ln 10'!$A$5:$A$3992,A584,'Services Ln 10'!$B$5:$B$3992,"Physical Therapy")</f>
        <v>0</v>
      </c>
      <c r="I584" s="12">
        <f>SUMIFS('Services Ln 10'!$Y$5:$Y$3992,'Services Ln 10'!$A$5:$A$3992,A584,'Services Ln 10'!$B$5:$B$3992,"Occupational Therapy")</f>
        <v>0</v>
      </c>
      <c r="J584" s="12">
        <f>SUMIFS('Services Ln 10'!$Y$5:$Y$3992,'Services Ln 10'!$A$5:$A$3992,A584,'Services Ln 10'!$B$5:$B$3992,"Speech Services")</f>
        <v>0</v>
      </c>
      <c r="K584" s="103">
        <f>SUMIFS('Services Ln 10'!$Y$5:$Y$3992,'Services Ln 10'!$A$5:$A$3992,A584,'Services Ln 10'!$B$5:$B$3992,"Nurse Services")+SUMIFS('Services Ln 10'!$Y$5:$Y$3992,'Services Ln 10'!$A$5:$A$3992,A584,'Services Ln 10'!$B$5:$B$3992,"Audiology")+SUMIFS('Services Ln 10'!$Y$5:$Y$3992,'Services Ln 10'!$A$5:$A$3992,A584,'Services Ln 10'!$B$5:$B$3992,"Interpreter")+SUMIFS('Services Ln 10'!$Y$5:$Y$3992,'Services Ln 10'!$A$5:$A$3992,A584,'Services Ln 10'!$B$5:$B$3992,"Adaptive P.E.")+SUMIFS('Services Ln 10'!$Y$5:$Y$3992,'Services Ln 10'!$A$5:$A$3992,A584,'Services Ln 10'!$B$5:$B$3992,"Orientation and Mobility")+SUMIFS('Services Ln 10'!$Y$5:$Y$3992,'Services Ln 10'!$A$5:$A$3992,A584,'Services Ln 10'!$B$5:$B$3992,"Psychologist")+ SUMIF('Aides Ln 10'!$A$5:$A$1996,A584,'Aides Ln 10'!$V$5:$V$1996)</f>
        <v>0</v>
      </c>
      <c r="L584" s="12">
        <f>SUMIF('Contract Ed line 9'!$A$5:$A$1994,A584,'Contract Ed line 9'!$J$5:$J$1994)</f>
        <v>0</v>
      </c>
      <c r="M584" s="7">
        <f t="shared" si="9"/>
        <v>0</v>
      </c>
    </row>
    <row r="585" spans="2:13" x14ac:dyDescent="0.25">
      <c r="B585" s="7">
        <f>SUMIF('1 Spec Ed Teacher'!$A$5:$A$2003,A585,'1 Spec Ed Teacher'!$T$5:$T$2003)</f>
        <v>0</v>
      </c>
      <c r="C585" s="9"/>
      <c r="D585" s="7">
        <f>SUMIF(' Operations Ln 6'!$A$2:$A$1999,SSIDs!A585,' Operations Ln 6'!$B$2:$B$1999)</f>
        <v>0</v>
      </c>
      <c r="E585" s="7">
        <f>SUMIF('3 Instructional Supplies '!$A$5:$A$1996,SSIDs!A585,'3 Instructional Supplies '!$F$5:$F$1996)</f>
        <v>0</v>
      </c>
      <c r="F585" s="7">
        <f>SUMIF('4 Instructional Equipment'!$A$5:$A$1995,A585,'4 Instructional Equipment'!$F$5:$F$1995)</f>
        <v>0</v>
      </c>
      <c r="G585" s="12">
        <f>SUMIF('Transportation Ln 10'!$A$5:$A$1995,A585,'Transportation Ln 10'!$J$5:$J$1995)</f>
        <v>0</v>
      </c>
      <c r="H585" s="12">
        <f>SUMIFS('Services Ln 10'!$Y$5:$Y$3992,'Services Ln 10'!$A$5:$A$3992,A585,'Services Ln 10'!$B$5:$B$3992,"Physical Therapy")</f>
        <v>0</v>
      </c>
      <c r="I585" s="12">
        <f>SUMIFS('Services Ln 10'!$Y$5:$Y$3992,'Services Ln 10'!$A$5:$A$3992,A585,'Services Ln 10'!$B$5:$B$3992,"Occupational Therapy")</f>
        <v>0</v>
      </c>
      <c r="J585" s="12">
        <f>SUMIFS('Services Ln 10'!$Y$5:$Y$3992,'Services Ln 10'!$A$5:$A$3992,A585,'Services Ln 10'!$B$5:$B$3992,"Speech Services")</f>
        <v>0</v>
      </c>
      <c r="K585" s="103">
        <f>SUMIFS('Services Ln 10'!$Y$5:$Y$3992,'Services Ln 10'!$A$5:$A$3992,A585,'Services Ln 10'!$B$5:$B$3992,"Nurse Services")+SUMIFS('Services Ln 10'!$Y$5:$Y$3992,'Services Ln 10'!$A$5:$A$3992,A585,'Services Ln 10'!$B$5:$B$3992,"Audiology")+SUMIFS('Services Ln 10'!$Y$5:$Y$3992,'Services Ln 10'!$A$5:$A$3992,A585,'Services Ln 10'!$B$5:$B$3992,"Interpreter")+SUMIFS('Services Ln 10'!$Y$5:$Y$3992,'Services Ln 10'!$A$5:$A$3992,A585,'Services Ln 10'!$B$5:$B$3992,"Adaptive P.E.")+SUMIFS('Services Ln 10'!$Y$5:$Y$3992,'Services Ln 10'!$A$5:$A$3992,A585,'Services Ln 10'!$B$5:$B$3992,"Orientation and Mobility")+SUMIFS('Services Ln 10'!$Y$5:$Y$3992,'Services Ln 10'!$A$5:$A$3992,A585,'Services Ln 10'!$B$5:$B$3992,"Psychologist")+ SUMIF('Aides Ln 10'!$A$5:$A$1996,A585,'Aides Ln 10'!$V$5:$V$1996)</f>
        <v>0</v>
      </c>
      <c r="L585" s="12">
        <f>SUMIF('Contract Ed line 9'!$A$5:$A$1994,A585,'Contract Ed line 9'!$J$5:$J$1994)</f>
        <v>0</v>
      </c>
      <c r="M585" s="7">
        <f t="shared" si="9"/>
        <v>0</v>
      </c>
    </row>
    <row r="586" spans="2:13" x14ac:dyDescent="0.25">
      <c r="B586" s="7">
        <f>SUMIF('1 Spec Ed Teacher'!$A$5:$A$2003,A586,'1 Spec Ed Teacher'!$T$5:$T$2003)</f>
        <v>0</v>
      </c>
      <c r="C586" s="9"/>
      <c r="D586" s="7">
        <f>SUMIF(' Operations Ln 6'!$A$2:$A$1999,SSIDs!A586,' Operations Ln 6'!$B$2:$B$1999)</f>
        <v>0</v>
      </c>
      <c r="E586" s="7">
        <f>SUMIF('3 Instructional Supplies '!$A$5:$A$1996,SSIDs!A586,'3 Instructional Supplies '!$F$5:$F$1996)</f>
        <v>0</v>
      </c>
      <c r="F586" s="7">
        <f>SUMIF('4 Instructional Equipment'!$A$5:$A$1995,A586,'4 Instructional Equipment'!$F$5:$F$1995)</f>
        <v>0</v>
      </c>
      <c r="G586" s="12">
        <f>SUMIF('Transportation Ln 10'!$A$5:$A$1995,A586,'Transportation Ln 10'!$J$5:$J$1995)</f>
        <v>0</v>
      </c>
      <c r="H586" s="12">
        <f>SUMIFS('Services Ln 10'!$Y$5:$Y$3992,'Services Ln 10'!$A$5:$A$3992,A586,'Services Ln 10'!$B$5:$B$3992,"Physical Therapy")</f>
        <v>0</v>
      </c>
      <c r="I586" s="12">
        <f>SUMIFS('Services Ln 10'!$Y$5:$Y$3992,'Services Ln 10'!$A$5:$A$3992,A586,'Services Ln 10'!$B$5:$B$3992,"Occupational Therapy")</f>
        <v>0</v>
      </c>
      <c r="J586" s="12">
        <f>SUMIFS('Services Ln 10'!$Y$5:$Y$3992,'Services Ln 10'!$A$5:$A$3992,A586,'Services Ln 10'!$B$5:$B$3992,"Speech Services")</f>
        <v>0</v>
      </c>
      <c r="K586" s="103">
        <f>SUMIFS('Services Ln 10'!$Y$5:$Y$3992,'Services Ln 10'!$A$5:$A$3992,A586,'Services Ln 10'!$B$5:$B$3992,"Nurse Services")+SUMIFS('Services Ln 10'!$Y$5:$Y$3992,'Services Ln 10'!$A$5:$A$3992,A586,'Services Ln 10'!$B$5:$B$3992,"Audiology")+SUMIFS('Services Ln 10'!$Y$5:$Y$3992,'Services Ln 10'!$A$5:$A$3992,A586,'Services Ln 10'!$B$5:$B$3992,"Interpreter")+SUMIFS('Services Ln 10'!$Y$5:$Y$3992,'Services Ln 10'!$A$5:$A$3992,A586,'Services Ln 10'!$B$5:$B$3992,"Adaptive P.E.")+SUMIFS('Services Ln 10'!$Y$5:$Y$3992,'Services Ln 10'!$A$5:$A$3992,A586,'Services Ln 10'!$B$5:$B$3992,"Orientation and Mobility")+SUMIFS('Services Ln 10'!$Y$5:$Y$3992,'Services Ln 10'!$A$5:$A$3992,A586,'Services Ln 10'!$B$5:$B$3992,"Psychologist")+ SUMIF('Aides Ln 10'!$A$5:$A$1996,A586,'Aides Ln 10'!$V$5:$V$1996)</f>
        <v>0</v>
      </c>
      <c r="L586" s="12">
        <f>SUMIF('Contract Ed line 9'!$A$5:$A$1994,A586,'Contract Ed line 9'!$J$5:$J$1994)</f>
        <v>0</v>
      </c>
      <c r="M586" s="7">
        <f t="shared" si="9"/>
        <v>0</v>
      </c>
    </row>
    <row r="587" spans="2:13" x14ac:dyDescent="0.25">
      <c r="B587" s="7">
        <f>SUMIF('1 Spec Ed Teacher'!$A$5:$A$2003,A587,'1 Spec Ed Teacher'!$T$5:$T$2003)</f>
        <v>0</v>
      </c>
      <c r="C587" s="9"/>
      <c r="D587" s="7">
        <f>SUMIF(' Operations Ln 6'!$A$2:$A$1999,SSIDs!A587,' Operations Ln 6'!$B$2:$B$1999)</f>
        <v>0</v>
      </c>
      <c r="E587" s="7">
        <f>SUMIF('3 Instructional Supplies '!$A$5:$A$1996,SSIDs!A587,'3 Instructional Supplies '!$F$5:$F$1996)</f>
        <v>0</v>
      </c>
      <c r="F587" s="7">
        <f>SUMIF('4 Instructional Equipment'!$A$5:$A$1995,A587,'4 Instructional Equipment'!$F$5:$F$1995)</f>
        <v>0</v>
      </c>
      <c r="G587" s="12">
        <f>SUMIF('Transportation Ln 10'!$A$5:$A$1995,A587,'Transportation Ln 10'!$J$5:$J$1995)</f>
        <v>0</v>
      </c>
      <c r="H587" s="12">
        <f>SUMIFS('Services Ln 10'!$Y$5:$Y$3992,'Services Ln 10'!$A$5:$A$3992,A587,'Services Ln 10'!$B$5:$B$3992,"Physical Therapy")</f>
        <v>0</v>
      </c>
      <c r="I587" s="12">
        <f>SUMIFS('Services Ln 10'!$Y$5:$Y$3992,'Services Ln 10'!$A$5:$A$3992,A587,'Services Ln 10'!$B$5:$B$3992,"Occupational Therapy")</f>
        <v>0</v>
      </c>
      <c r="J587" s="12">
        <f>SUMIFS('Services Ln 10'!$Y$5:$Y$3992,'Services Ln 10'!$A$5:$A$3992,A587,'Services Ln 10'!$B$5:$B$3992,"Speech Services")</f>
        <v>0</v>
      </c>
      <c r="K587" s="103">
        <f>SUMIFS('Services Ln 10'!$Y$5:$Y$3992,'Services Ln 10'!$A$5:$A$3992,A587,'Services Ln 10'!$B$5:$B$3992,"Nurse Services")+SUMIFS('Services Ln 10'!$Y$5:$Y$3992,'Services Ln 10'!$A$5:$A$3992,A587,'Services Ln 10'!$B$5:$B$3992,"Audiology")+SUMIFS('Services Ln 10'!$Y$5:$Y$3992,'Services Ln 10'!$A$5:$A$3992,A587,'Services Ln 10'!$B$5:$B$3992,"Interpreter")+SUMIFS('Services Ln 10'!$Y$5:$Y$3992,'Services Ln 10'!$A$5:$A$3992,A587,'Services Ln 10'!$B$5:$B$3992,"Adaptive P.E.")+SUMIFS('Services Ln 10'!$Y$5:$Y$3992,'Services Ln 10'!$A$5:$A$3992,A587,'Services Ln 10'!$B$5:$B$3992,"Orientation and Mobility")+SUMIFS('Services Ln 10'!$Y$5:$Y$3992,'Services Ln 10'!$A$5:$A$3992,A587,'Services Ln 10'!$B$5:$B$3992,"Psychologist")+ SUMIF('Aides Ln 10'!$A$5:$A$1996,A587,'Aides Ln 10'!$V$5:$V$1996)</f>
        <v>0</v>
      </c>
      <c r="L587" s="12">
        <f>SUMIF('Contract Ed line 9'!$A$5:$A$1994,A587,'Contract Ed line 9'!$J$5:$J$1994)</f>
        <v>0</v>
      </c>
      <c r="M587" s="7">
        <f t="shared" si="9"/>
        <v>0</v>
      </c>
    </row>
    <row r="588" spans="2:13" x14ac:dyDescent="0.25">
      <c r="B588" s="7">
        <f>SUMIF('1 Spec Ed Teacher'!$A$5:$A$2003,A588,'1 Spec Ed Teacher'!$T$5:$T$2003)</f>
        <v>0</v>
      </c>
      <c r="C588" s="9"/>
      <c r="D588" s="7">
        <f>SUMIF(' Operations Ln 6'!$A$2:$A$1999,SSIDs!A588,' Operations Ln 6'!$B$2:$B$1999)</f>
        <v>0</v>
      </c>
      <c r="E588" s="7">
        <f>SUMIF('3 Instructional Supplies '!$A$5:$A$1996,SSIDs!A588,'3 Instructional Supplies '!$F$5:$F$1996)</f>
        <v>0</v>
      </c>
      <c r="F588" s="7">
        <f>SUMIF('4 Instructional Equipment'!$A$5:$A$1995,A588,'4 Instructional Equipment'!$F$5:$F$1995)</f>
        <v>0</v>
      </c>
      <c r="G588" s="12">
        <f>SUMIF('Transportation Ln 10'!$A$5:$A$1995,A588,'Transportation Ln 10'!$J$5:$J$1995)</f>
        <v>0</v>
      </c>
      <c r="H588" s="12">
        <f>SUMIFS('Services Ln 10'!$Y$5:$Y$3992,'Services Ln 10'!$A$5:$A$3992,A588,'Services Ln 10'!$B$5:$B$3992,"Physical Therapy")</f>
        <v>0</v>
      </c>
      <c r="I588" s="12">
        <f>SUMIFS('Services Ln 10'!$Y$5:$Y$3992,'Services Ln 10'!$A$5:$A$3992,A588,'Services Ln 10'!$B$5:$B$3992,"Occupational Therapy")</f>
        <v>0</v>
      </c>
      <c r="J588" s="12">
        <f>SUMIFS('Services Ln 10'!$Y$5:$Y$3992,'Services Ln 10'!$A$5:$A$3992,A588,'Services Ln 10'!$B$5:$B$3992,"Speech Services")</f>
        <v>0</v>
      </c>
      <c r="K588" s="103">
        <f>SUMIFS('Services Ln 10'!$Y$5:$Y$3992,'Services Ln 10'!$A$5:$A$3992,A588,'Services Ln 10'!$B$5:$B$3992,"Nurse Services")+SUMIFS('Services Ln 10'!$Y$5:$Y$3992,'Services Ln 10'!$A$5:$A$3992,A588,'Services Ln 10'!$B$5:$B$3992,"Audiology")+SUMIFS('Services Ln 10'!$Y$5:$Y$3992,'Services Ln 10'!$A$5:$A$3992,A588,'Services Ln 10'!$B$5:$B$3992,"Interpreter")+SUMIFS('Services Ln 10'!$Y$5:$Y$3992,'Services Ln 10'!$A$5:$A$3992,A588,'Services Ln 10'!$B$5:$B$3992,"Adaptive P.E.")+SUMIFS('Services Ln 10'!$Y$5:$Y$3992,'Services Ln 10'!$A$5:$A$3992,A588,'Services Ln 10'!$B$5:$B$3992,"Orientation and Mobility")+SUMIFS('Services Ln 10'!$Y$5:$Y$3992,'Services Ln 10'!$A$5:$A$3992,A588,'Services Ln 10'!$B$5:$B$3992,"Psychologist")+ SUMIF('Aides Ln 10'!$A$5:$A$1996,A588,'Aides Ln 10'!$V$5:$V$1996)</f>
        <v>0</v>
      </c>
      <c r="L588" s="12">
        <f>SUMIF('Contract Ed line 9'!$A$5:$A$1994,A588,'Contract Ed line 9'!$J$5:$J$1994)</f>
        <v>0</v>
      </c>
      <c r="M588" s="7">
        <f t="shared" si="9"/>
        <v>0</v>
      </c>
    </row>
    <row r="589" spans="2:13" x14ac:dyDescent="0.25">
      <c r="B589" s="7">
        <f>SUMIF('1 Spec Ed Teacher'!$A$5:$A$2003,A589,'1 Spec Ed Teacher'!$T$5:$T$2003)</f>
        <v>0</v>
      </c>
      <c r="C589" s="9"/>
      <c r="D589" s="7">
        <f>SUMIF(' Operations Ln 6'!$A$2:$A$1999,SSIDs!A589,' Operations Ln 6'!$B$2:$B$1999)</f>
        <v>0</v>
      </c>
      <c r="E589" s="7">
        <f>SUMIF('3 Instructional Supplies '!$A$5:$A$1996,SSIDs!A589,'3 Instructional Supplies '!$F$5:$F$1996)</f>
        <v>0</v>
      </c>
      <c r="F589" s="7">
        <f>SUMIF('4 Instructional Equipment'!$A$5:$A$1995,A589,'4 Instructional Equipment'!$F$5:$F$1995)</f>
        <v>0</v>
      </c>
      <c r="G589" s="12">
        <f>SUMIF('Transportation Ln 10'!$A$5:$A$1995,A589,'Transportation Ln 10'!$J$5:$J$1995)</f>
        <v>0</v>
      </c>
      <c r="H589" s="12">
        <f>SUMIFS('Services Ln 10'!$Y$5:$Y$3992,'Services Ln 10'!$A$5:$A$3992,A589,'Services Ln 10'!$B$5:$B$3992,"Physical Therapy")</f>
        <v>0</v>
      </c>
      <c r="I589" s="12">
        <f>SUMIFS('Services Ln 10'!$Y$5:$Y$3992,'Services Ln 10'!$A$5:$A$3992,A589,'Services Ln 10'!$B$5:$B$3992,"Occupational Therapy")</f>
        <v>0</v>
      </c>
      <c r="J589" s="12">
        <f>SUMIFS('Services Ln 10'!$Y$5:$Y$3992,'Services Ln 10'!$A$5:$A$3992,A589,'Services Ln 10'!$B$5:$B$3992,"Speech Services")</f>
        <v>0</v>
      </c>
      <c r="K589" s="103">
        <f>SUMIFS('Services Ln 10'!$Y$5:$Y$3992,'Services Ln 10'!$A$5:$A$3992,A589,'Services Ln 10'!$B$5:$B$3992,"Nurse Services")+SUMIFS('Services Ln 10'!$Y$5:$Y$3992,'Services Ln 10'!$A$5:$A$3992,A589,'Services Ln 10'!$B$5:$B$3992,"Audiology")+SUMIFS('Services Ln 10'!$Y$5:$Y$3992,'Services Ln 10'!$A$5:$A$3992,A589,'Services Ln 10'!$B$5:$B$3992,"Interpreter")+SUMIFS('Services Ln 10'!$Y$5:$Y$3992,'Services Ln 10'!$A$5:$A$3992,A589,'Services Ln 10'!$B$5:$B$3992,"Adaptive P.E.")+SUMIFS('Services Ln 10'!$Y$5:$Y$3992,'Services Ln 10'!$A$5:$A$3992,A589,'Services Ln 10'!$B$5:$B$3992,"Orientation and Mobility")+SUMIFS('Services Ln 10'!$Y$5:$Y$3992,'Services Ln 10'!$A$5:$A$3992,A589,'Services Ln 10'!$B$5:$B$3992,"Psychologist")+ SUMIF('Aides Ln 10'!$A$5:$A$1996,A589,'Aides Ln 10'!$V$5:$V$1996)</f>
        <v>0</v>
      </c>
      <c r="L589" s="12">
        <f>SUMIF('Contract Ed line 9'!$A$5:$A$1994,A589,'Contract Ed line 9'!$J$5:$J$1994)</f>
        <v>0</v>
      </c>
      <c r="M589" s="7">
        <f t="shared" si="9"/>
        <v>0</v>
      </c>
    </row>
    <row r="590" spans="2:13" x14ac:dyDescent="0.25">
      <c r="B590" s="7">
        <f>SUMIF('1 Spec Ed Teacher'!$A$5:$A$2003,A590,'1 Spec Ed Teacher'!$T$5:$T$2003)</f>
        <v>0</v>
      </c>
      <c r="C590" s="9"/>
      <c r="D590" s="7">
        <f>SUMIF(' Operations Ln 6'!$A$2:$A$1999,SSIDs!A590,' Operations Ln 6'!$B$2:$B$1999)</f>
        <v>0</v>
      </c>
      <c r="E590" s="7">
        <f>SUMIF('3 Instructional Supplies '!$A$5:$A$1996,SSIDs!A590,'3 Instructional Supplies '!$F$5:$F$1996)</f>
        <v>0</v>
      </c>
      <c r="F590" s="7">
        <f>SUMIF('4 Instructional Equipment'!$A$5:$A$1995,A590,'4 Instructional Equipment'!$F$5:$F$1995)</f>
        <v>0</v>
      </c>
      <c r="G590" s="12">
        <f>SUMIF('Transportation Ln 10'!$A$5:$A$1995,A590,'Transportation Ln 10'!$J$5:$J$1995)</f>
        <v>0</v>
      </c>
      <c r="H590" s="12">
        <f>SUMIFS('Services Ln 10'!$Y$5:$Y$3992,'Services Ln 10'!$A$5:$A$3992,A590,'Services Ln 10'!$B$5:$B$3992,"Physical Therapy")</f>
        <v>0</v>
      </c>
      <c r="I590" s="12">
        <f>SUMIFS('Services Ln 10'!$Y$5:$Y$3992,'Services Ln 10'!$A$5:$A$3992,A590,'Services Ln 10'!$B$5:$B$3992,"Occupational Therapy")</f>
        <v>0</v>
      </c>
      <c r="J590" s="12">
        <f>SUMIFS('Services Ln 10'!$Y$5:$Y$3992,'Services Ln 10'!$A$5:$A$3992,A590,'Services Ln 10'!$B$5:$B$3992,"Speech Services")</f>
        <v>0</v>
      </c>
      <c r="K590" s="103">
        <f>SUMIFS('Services Ln 10'!$Y$5:$Y$3992,'Services Ln 10'!$A$5:$A$3992,A590,'Services Ln 10'!$B$5:$B$3992,"Nurse Services")+SUMIFS('Services Ln 10'!$Y$5:$Y$3992,'Services Ln 10'!$A$5:$A$3992,A590,'Services Ln 10'!$B$5:$B$3992,"Audiology")+SUMIFS('Services Ln 10'!$Y$5:$Y$3992,'Services Ln 10'!$A$5:$A$3992,A590,'Services Ln 10'!$B$5:$B$3992,"Interpreter")+SUMIFS('Services Ln 10'!$Y$5:$Y$3992,'Services Ln 10'!$A$5:$A$3992,A590,'Services Ln 10'!$B$5:$B$3992,"Adaptive P.E.")+SUMIFS('Services Ln 10'!$Y$5:$Y$3992,'Services Ln 10'!$A$5:$A$3992,A590,'Services Ln 10'!$B$5:$B$3992,"Orientation and Mobility")+SUMIFS('Services Ln 10'!$Y$5:$Y$3992,'Services Ln 10'!$A$5:$A$3992,A590,'Services Ln 10'!$B$5:$B$3992,"Psychologist")+ SUMIF('Aides Ln 10'!$A$5:$A$1996,A590,'Aides Ln 10'!$V$5:$V$1996)</f>
        <v>0</v>
      </c>
      <c r="L590" s="12">
        <f>SUMIF('Contract Ed line 9'!$A$5:$A$1994,A590,'Contract Ed line 9'!$J$5:$J$1994)</f>
        <v>0</v>
      </c>
      <c r="M590" s="7">
        <f t="shared" si="9"/>
        <v>0</v>
      </c>
    </row>
    <row r="591" spans="2:13" x14ac:dyDescent="0.25">
      <c r="B591" s="7">
        <f>SUMIF('1 Spec Ed Teacher'!$A$5:$A$2003,A591,'1 Spec Ed Teacher'!$T$5:$T$2003)</f>
        <v>0</v>
      </c>
      <c r="C591" s="9"/>
      <c r="D591" s="7">
        <f>SUMIF(' Operations Ln 6'!$A$2:$A$1999,SSIDs!A591,' Operations Ln 6'!$B$2:$B$1999)</f>
        <v>0</v>
      </c>
      <c r="E591" s="7">
        <f>SUMIF('3 Instructional Supplies '!$A$5:$A$1996,SSIDs!A591,'3 Instructional Supplies '!$F$5:$F$1996)</f>
        <v>0</v>
      </c>
      <c r="F591" s="7">
        <f>SUMIF('4 Instructional Equipment'!$A$5:$A$1995,A591,'4 Instructional Equipment'!$F$5:$F$1995)</f>
        <v>0</v>
      </c>
      <c r="G591" s="12">
        <f>SUMIF('Transportation Ln 10'!$A$5:$A$1995,A591,'Transportation Ln 10'!$J$5:$J$1995)</f>
        <v>0</v>
      </c>
      <c r="H591" s="12">
        <f>SUMIFS('Services Ln 10'!$Y$5:$Y$3992,'Services Ln 10'!$A$5:$A$3992,A591,'Services Ln 10'!$B$5:$B$3992,"Physical Therapy")</f>
        <v>0</v>
      </c>
      <c r="I591" s="12">
        <f>SUMIFS('Services Ln 10'!$Y$5:$Y$3992,'Services Ln 10'!$A$5:$A$3992,A591,'Services Ln 10'!$B$5:$B$3992,"Occupational Therapy")</f>
        <v>0</v>
      </c>
      <c r="J591" s="12">
        <f>SUMIFS('Services Ln 10'!$Y$5:$Y$3992,'Services Ln 10'!$A$5:$A$3992,A591,'Services Ln 10'!$B$5:$B$3992,"Speech Services")</f>
        <v>0</v>
      </c>
      <c r="K591" s="103">
        <f>SUMIFS('Services Ln 10'!$Y$5:$Y$3992,'Services Ln 10'!$A$5:$A$3992,A591,'Services Ln 10'!$B$5:$B$3992,"Nurse Services")+SUMIFS('Services Ln 10'!$Y$5:$Y$3992,'Services Ln 10'!$A$5:$A$3992,A591,'Services Ln 10'!$B$5:$B$3992,"Audiology")+SUMIFS('Services Ln 10'!$Y$5:$Y$3992,'Services Ln 10'!$A$5:$A$3992,A591,'Services Ln 10'!$B$5:$B$3992,"Interpreter")+SUMIFS('Services Ln 10'!$Y$5:$Y$3992,'Services Ln 10'!$A$5:$A$3992,A591,'Services Ln 10'!$B$5:$B$3992,"Adaptive P.E.")+SUMIFS('Services Ln 10'!$Y$5:$Y$3992,'Services Ln 10'!$A$5:$A$3992,A591,'Services Ln 10'!$B$5:$B$3992,"Orientation and Mobility")+SUMIFS('Services Ln 10'!$Y$5:$Y$3992,'Services Ln 10'!$A$5:$A$3992,A591,'Services Ln 10'!$B$5:$B$3992,"Psychologist")+ SUMIF('Aides Ln 10'!$A$5:$A$1996,A591,'Aides Ln 10'!$V$5:$V$1996)</f>
        <v>0</v>
      </c>
      <c r="L591" s="12">
        <f>SUMIF('Contract Ed line 9'!$A$5:$A$1994,A591,'Contract Ed line 9'!$J$5:$J$1994)</f>
        <v>0</v>
      </c>
      <c r="M591" s="7">
        <f t="shared" si="9"/>
        <v>0</v>
      </c>
    </row>
    <row r="592" spans="2:13" x14ac:dyDescent="0.25">
      <c r="B592" s="7">
        <f>SUMIF('1 Spec Ed Teacher'!$A$5:$A$2003,A592,'1 Spec Ed Teacher'!$T$5:$T$2003)</f>
        <v>0</v>
      </c>
      <c r="C592" s="9"/>
      <c r="D592" s="7">
        <f>SUMIF(' Operations Ln 6'!$A$2:$A$1999,SSIDs!A592,' Operations Ln 6'!$B$2:$B$1999)</f>
        <v>0</v>
      </c>
      <c r="E592" s="7">
        <f>SUMIF('3 Instructional Supplies '!$A$5:$A$1996,SSIDs!A592,'3 Instructional Supplies '!$F$5:$F$1996)</f>
        <v>0</v>
      </c>
      <c r="F592" s="7">
        <f>SUMIF('4 Instructional Equipment'!$A$5:$A$1995,A592,'4 Instructional Equipment'!$F$5:$F$1995)</f>
        <v>0</v>
      </c>
      <c r="G592" s="12">
        <f>SUMIF('Transportation Ln 10'!$A$5:$A$1995,A592,'Transportation Ln 10'!$J$5:$J$1995)</f>
        <v>0</v>
      </c>
      <c r="H592" s="12">
        <f>SUMIFS('Services Ln 10'!$Y$5:$Y$3992,'Services Ln 10'!$A$5:$A$3992,A592,'Services Ln 10'!$B$5:$B$3992,"Physical Therapy")</f>
        <v>0</v>
      </c>
      <c r="I592" s="12">
        <f>SUMIFS('Services Ln 10'!$Y$5:$Y$3992,'Services Ln 10'!$A$5:$A$3992,A592,'Services Ln 10'!$B$5:$B$3992,"Occupational Therapy")</f>
        <v>0</v>
      </c>
      <c r="J592" s="12">
        <f>SUMIFS('Services Ln 10'!$Y$5:$Y$3992,'Services Ln 10'!$A$5:$A$3992,A592,'Services Ln 10'!$B$5:$B$3992,"Speech Services")</f>
        <v>0</v>
      </c>
      <c r="K592" s="103">
        <f>SUMIFS('Services Ln 10'!$Y$5:$Y$3992,'Services Ln 10'!$A$5:$A$3992,A592,'Services Ln 10'!$B$5:$B$3992,"Nurse Services")+SUMIFS('Services Ln 10'!$Y$5:$Y$3992,'Services Ln 10'!$A$5:$A$3992,A592,'Services Ln 10'!$B$5:$B$3992,"Audiology")+SUMIFS('Services Ln 10'!$Y$5:$Y$3992,'Services Ln 10'!$A$5:$A$3992,A592,'Services Ln 10'!$B$5:$B$3992,"Interpreter")+SUMIFS('Services Ln 10'!$Y$5:$Y$3992,'Services Ln 10'!$A$5:$A$3992,A592,'Services Ln 10'!$B$5:$B$3992,"Adaptive P.E.")+SUMIFS('Services Ln 10'!$Y$5:$Y$3992,'Services Ln 10'!$A$5:$A$3992,A592,'Services Ln 10'!$B$5:$B$3992,"Orientation and Mobility")+SUMIFS('Services Ln 10'!$Y$5:$Y$3992,'Services Ln 10'!$A$5:$A$3992,A592,'Services Ln 10'!$B$5:$B$3992,"Psychologist")+ SUMIF('Aides Ln 10'!$A$5:$A$1996,A592,'Aides Ln 10'!$V$5:$V$1996)</f>
        <v>0</v>
      </c>
      <c r="L592" s="12">
        <f>SUMIF('Contract Ed line 9'!$A$5:$A$1994,A592,'Contract Ed line 9'!$J$5:$J$1994)</f>
        <v>0</v>
      </c>
      <c r="M592" s="7">
        <f t="shared" si="9"/>
        <v>0</v>
      </c>
    </row>
    <row r="593" spans="2:13" x14ac:dyDescent="0.25">
      <c r="B593" s="7">
        <f>SUMIF('1 Spec Ed Teacher'!$A$5:$A$2003,A593,'1 Spec Ed Teacher'!$T$5:$T$2003)</f>
        <v>0</v>
      </c>
      <c r="C593" s="9"/>
      <c r="D593" s="7">
        <f>SUMIF(' Operations Ln 6'!$A$2:$A$1999,SSIDs!A593,' Operations Ln 6'!$B$2:$B$1999)</f>
        <v>0</v>
      </c>
      <c r="E593" s="7">
        <f>SUMIF('3 Instructional Supplies '!$A$5:$A$1996,SSIDs!A593,'3 Instructional Supplies '!$F$5:$F$1996)</f>
        <v>0</v>
      </c>
      <c r="F593" s="7">
        <f>SUMIF('4 Instructional Equipment'!$A$5:$A$1995,A593,'4 Instructional Equipment'!$F$5:$F$1995)</f>
        <v>0</v>
      </c>
      <c r="G593" s="12">
        <f>SUMIF('Transportation Ln 10'!$A$5:$A$1995,A593,'Transportation Ln 10'!$J$5:$J$1995)</f>
        <v>0</v>
      </c>
      <c r="H593" s="12">
        <f>SUMIFS('Services Ln 10'!$Y$5:$Y$3992,'Services Ln 10'!$A$5:$A$3992,A593,'Services Ln 10'!$B$5:$B$3992,"Physical Therapy")</f>
        <v>0</v>
      </c>
      <c r="I593" s="12">
        <f>SUMIFS('Services Ln 10'!$Y$5:$Y$3992,'Services Ln 10'!$A$5:$A$3992,A593,'Services Ln 10'!$B$5:$B$3992,"Occupational Therapy")</f>
        <v>0</v>
      </c>
      <c r="J593" s="12">
        <f>SUMIFS('Services Ln 10'!$Y$5:$Y$3992,'Services Ln 10'!$A$5:$A$3992,A593,'Services Ln 10'!$B$5:$B$3992,"Speech Services")</f>
        <v>0</v>
      </c>
      <c r="K593" s="103">
        <f>SUMIFS('Services Ln 10'!$Y$5:$Y$3992,'Services Ln 10'!$A$5:$A$3992,A593,'Services Ln 10'!$B$5:$B$3992,"Nurse Services")+SUMIFS('Services Ln 10'!$Y$5:$Y$3992,'Services Ln 10'!$A$5:$A$3992,A593,'Services Ln 10'!$B$5:$B$3992,"Audiology")+SUMIFS('Services Ln 10'!$Y$5:$Y$3992,'Services Ln 10'!$A$5:$A$3992,A593,'Services Ln 10'!$B$5:$B$3992,"Interpreter")+SUMIFS('Services Ln 10'!$Y$5:$Y$3992,'Services Ln 10'!$A$5:$A$3992,A593,'Services Ln 10'!$B$5:$B$3992,"Adaptive P.E.")+SUMIFS('Services Ln 10'!$Y$5:$Y$3992,'Services Ln 10'!$A$5:$A$3992,A593,'Services Ln 10'!$B$5:$B$3992,"Orientation and Mobility")+SUMIFS('Services Ln 10'!$Y$5:$Y$3992,'Services Ln 10'!$A$5:$A$3992,A593,'Services Ln 10'!$B$5:$B$3992,"Psychologist")+ SUMIF('Aides Ln 10'!$A$5:$A$1996,A593,'Aides Ln 10'!$V$5:$V$1996)</f>
        <v>0</v>
      </c>
      <c r="L593" s="12">
        <f>SUMIF('Contract Ed line 9'!$A$5:$A$1994,A593,'Contract Ed line 9'!$J$5:$J$1994)</f>
        <v>0</v>
      </c>
      <c r="M593" s="7">
        <f t="shared" si="9"/>
        <v>0</v>
      </c>
    </row>
    <row r="594" spans="2:13" x14ac:dyDescent="0.25">
      <c r="B594" s="7">
        <f>SUMIF('1 Spec Ed Teacher'!$A$5:$A$2003,A594,'1 Spec Ed Teacher'!$T$5:$T$2003)</f>
        <v>0</v>
      </c>
      <c r="C594" s="9"/>
      <c r="D594" s="7">
        <f>SUMIF(' Operations Ln 6'!$A$2:$A$1999,SSIDs!A594,' Operations Ln 6'!$B$2:$B$1999)</f>
        <v>0</v>
      </c>
      <c r="E594" s="7">
        <f>SUMIF('3 Instructional Supplies '!$A$5:$A$1996,SSIDs!A594,'3 Instructional Supplies '!$F$5:$F$1996)</f>
        <v>0</v>
      </c>
      <c r="F594" s="7">
        <f>SUMIF('4 Instructional Equipment'!$A$5:$A$1995,A594,'4 Instructional Equipment'!$F$5:$F$1995)</f>
        <v>0</v>
      </c>
      <c r="G594" s="12">
        <f>SUMIF('Transportation Ln 10'!$A$5:$A$1995,A594,'Transportation Ln 10'!$J$5:$J$1995)</f>
        <v>0</v>
      </c>
      <c r="H594" s="12">
        <f>SUMIFS('Services Ln 10'!$Y$5:$Y$3992,'Services Ln 10'!$A$5:$A$3992,A594,'Services Ln 10'!$B$5:$B$3992,"Physical Therapy")</f>
        <v>0</v>
      </c>
      <c r="I594" s="12">
        <f>SUMIFS('Services Ln 10'!$Y$5:$Y$3992,'Services Ln 10'!$A$5:$A$3992,A594,'Services Ln 10'!$B$5:$B$3992,"Occupational Therapy")</f>
        <v>0</v>
      </c>
      <c r="J594" s="12">
        <f>SUMIFS('Services Ln 10'!$Y$5:$Y$3992,'Services Ln 10'!$A$5:$A$3992,A594,'Services Ln 10'!$B$5:$B$3992,"Speech Services")</f>
        <v>0</v>
      </c>
      <c r="K594" s="103">
        <f>SUMIFS('Services Ln 10'!$Y$5:$Y$3992,'Services Ln 10'!$A$5:$A$3992,A594,'Services Ln 10'!$B$5:$B$3992,"Nurse Services")+SUMIFS('Services Ln 10'!$Y$5:$Y$3992,'Services Ln 10'!$A$5:$A$3992,A594,'Services Ln 10'!$B$5:$B$3992,"Audiology")+SUMIFS('Services Ln 10'!$Y$5:$Y$3992,'Services Ln 10'!$A$5:$A$3992,A594,'Services Ln 10'!$B$5:$B$3992,"Interpreter")+SUMIFS('Services Ln 10'!$Y$5:$Y$3992,'Services Ln 10'!$A$5:$A$3992,A594,'Services Ln 10'!$B$5:$B$3992,"Adaptive P.E.")+SUMIFS('Services Ln 10'!$Y$5:$Y$3992,'Services Ln 10'!$A$5:$A$3992,A594,'Services Ln 10'!$B$5:$B$3992,"Orientation and Mobility")+SUMIFS('Services Ln 10'!$Y$5:$Y$3992,'Services Ln 10'!$A$5:$A$3992,A594,'Services Ln 10'!$B$5:$B$3992,"Psychologist")+ SUMIF('Aides Ln 10'!$A$5:$A$1996,A594,'Aides Ln 10'!$V$5:$V$1996)</f>
        <v>0</v>
      </c>
      <c r="L594" s="12">
        <f>SUMIF('Contract Ed line 9'!$A$5:$A$1994,A594,'Contract Ed line 9'!$J$5:$J$1994)</f>
        <v>0</v>
      </c>
      <c r="M594" s="7">
        <f t="shared" si="9"/>
        <v>0</v>
      </c>
    </row>
    <row r="595" spans="2:13" x14ac:dyDescent="0.25">
      <c r="B595" s="7">
        <f>SUMIF('1 Spec Ed Teacher'!$A$5:$A$2003,A595,'1 Spec Ed Teacher'!$T$5:$T$2003)</f>
        <v>0</v>
      </c>
      <c r="C595" s="9"/>
      <c r="D595" s="7">
        <f>SUMIF(' Operations Ln 6'!$A$2:$A$1999,SSIDs!A595,' Operations Ln 6'!$B$2:$B$1999)</f>
        <v>0</v>
      </c>
      <c r="E595" s="7">
        <f>SUMIF('3 Instructional Supplies '!$A$5:$A$1996,SSIDs!A595,'3 Instructional Supplies '!$F$5:$F$1996)</f>
        <v>0</v>
      </c>
      <c r="F595" s="7">
        <f>SUMIF('4 Instructional Equipment'!$A$5:$A$1995,A595,'4 Instructional Equipment'!$F$5:$F$1995)</f>
        <v>0</v>
      </c>
      <c r="G595" s="12">
        <f>SUMIF('Transportation Ln 10'!$A$5:$A$1995,A595,'Transportation Ln 10'!$J$5:$J$1995)</f>
        <v>0</v>
      </c>
      <c r="H595" s="12">
        <f>SUMIFS('Services Ln 10'!$Y$5:$Y$3992,'Services Ln 10'!$A$5:$A$3992,A595,'Services Ln 10'!$B$5:$B$3992,"Physical Therapy")</f>
        <v>0</v>
      </c>
      <c r="I595" s="12">
        <f>SUMIFS('Services Ln 10'!$Y$5:$Y$3992,'Services Ln 10'!$A$5:$A$3992,A595,'Services Ln 10'!$B$5:$B$3992,"Occupational Therapy")</f>
        <v>0</v>
      </c>
      <c r="J595" s="12">
        <f>SUMIFS('Services Ln 10'!$Y$5:$Y$3992,'Services Ln 10'!$A$5:$A$3992,A595,'Services Ln 10'!$B$5:$B$3992,"Speech Services")</f>
        <v>0</v>
      </c>
      <c r="K595" s="103">
        <f>SUMIFS('Services Ln 10'!$Y$5:$Y$3992,'Services Ln 10'!$A$5:$A$3992,A595,'Services Ln 10'!$B$5:$B$3992,"Nurse Services")+SUMIFS('Services Ln 10'!$Y$5:$Y$3992,'Services Ln 10'!$A$5:$A$3992,A595,'Services Ln 10'!$B$5:$B$3992,"Audiology")+SUMIFS('Services Ln 10'!$Y$5:$Y$3992,'Services Ln 10'!$A$5:$A$3992,A595,'Services Ln 10'!$B$5:$B$3992,"Interpreter")+SUMIFS('Services Ln 10'!$Y$5:$Y$3992,'Services Ln 10'!$A$5:$A$3992,A595,'Services Ln 10'!$B$5:$B$3992,"Adaptive P.E.")+SUMIFS('Services Ln 10'!$Y$5:$Y$3992,'Services Ln 10'!$A$5:$A$3992,A595,'Services Ln 10'!$B$5:$B$3992,"Orientation and Mobility")+SUMIFS('Services Ln 10'!$Y$5:$Y$3992,'Services Ln 10'!$A$5:$A$3992,A595,'Services Ln 10'!$B$5:$B$3992,"Psychologist")+ SUMIF('Aides Ln 10'!$A$5:$A$1996,A595,'Aides Ln 10'!$V$5:$V$1996)</f>
        <v>0</v>
      </c>
      <c r="L595" s="12">
        <f>SUMIF('Contract Ed line 9'!$A$5:$A$1994,A595,'Contract Ed line 9'!$J$5:$J$1994)</f>
        <v>0</v>
      </c>
      <c r="M595" s="7">
        <f t="shared" si="9"/>
        <v>0</v>
      </c>
    </row>
    <row r="596" spans="2:13" x14ac:dyDescent="0.25">
      <c r="B596" s="7">
        <f>SUMIF('1 Spec Ed Teacher'!$A$5:$A$2003,A596,'1 Spec Ed Teacher'!$T$5:$T$2003)</f>
        <v>0</v>
      </c>
      <c r="C596" s="9"/>
      <c r="D596" s="7">
        <f>SUMIF(' Operations Ln 6'!$A$2:$A$1999,SSIDs!A596,' Operations Ln 6'!$B$2:$B$1999)</f>
        <v>0</v>
      </c>
      <c r="E596" s="7">
        <f>SUMIF('3 Instructional Supplies '!$A$5:$A$1996,SSIDs!A596,'3 Instructional Supplies '!$F$5:$F$1996)</f>
        <v>0</v>
      </c>
      <c r="F596" s="7">
        <f>SUMIF('4 Instructional Equipment'!$A$5:$A$1995,A596,'4 Instructional Equipment'!$F$5:$F$1995)</f>
        <v>0</v>
      </c>
      <c r="G596" s="12">
        <f>SUMIF('Transportation Ln 10'!$A$5:$A$1995,A596,'Transportation Ln 10'!$J$5:$J$1995)</f>
        <v>0</v>
      </c>
      <c r="H596" s="12">
        <f>SUMIFS('Services Ln 10'!$Y$5:$Y$3992,'Services Ln 10'!$A$5:$A$3992,A596,'Services Ln 10'!$B$5:$B$3992,"Physical Therapy")</f>
        <v>0</v>
      </c>
      <c r="I596" s="12">
        <f>SUMIFS('Services Ln 10'!$Y$5:$Y$3992,'Services Ln 10'!$A$5:$A$3992,A596,'Services Ln 10'!$B$5:$B$3992,"Occupational Therapy")</f>
        <v>0</v>
      </c>
      <c r="J596" s="12">
        <f>SUMIFS('Services Ln 10'!$Y$5:$Y$3992,'Services Ln 10'!$A$5:$A$3992,A596,'Services Ln 10'!$B$5:$B$3992,"Speech Services")</f>
        <v>0</v>
      </c>
      <c r="K596" s="103">
        <f>SUMIFS('Services Ln 10'!$Y$5:$Y$3992,'Services Ln 10'!$A$5:$A$3992,A596,'Services Ln 10'!$B$5:$B$3992,"Nurse Services")+SUMIFS('Services Ln 10'!$Y$5:$Y$3992,'Services Ln 10'!$A$5:$A$3992,A596,'Services Ln 10'!$B$5:$B$3992,"Audiology")+SUMIFS('Services Ln 10'!$Y$5:$Y$3992,'Services Ln 10'!$A$5:$A$3992,A596,'Services Ln 10'!$B$5:$B$3992,"Interpreter")+SUMIFS('Services Ln 10'!$Y$5:$Y$3992,'Services Ln 10'!$A$5:$A$3992,A596,'Services Ln 10'!$B$5:$B$3992,"Adaptive P.E.")+SUMIFS('Services Ln 10'!$Y$5:$Y$3992,'Services Ln 10'!$A$5:$A$3992,A596,'Services Ln 10'!$B$5:$B$3992,"Orientation and Mobility")+SUMIFS('Services Ln 10'!$Y$5:$Y$3992,'Services Ln 10'!$A$5:$A$3992,A596,'Services Ln 10'!$B$5:$B$3992,"Psychologist")+ SUMIF('Aides Ln 10'!$A$5:$A$1996,A596,'Aides Ln 10'!$V$5:$V$1996)</f>
        <v>0</v>
      </c>
      <c r="L596" s="12">
        <f>SUMIF('Contract Ed line 9'!$A$5:$A$1994,A596,'Contract Ed line 9'!$J$5:$J$1994)</f>
        <v>0</v>
      </c>
      <c r="M596" s="7">
        <f t="shared" si="9"/>
        <v>0</v>
      </c>
    </row>
    <row r="597" spans="2:13" x14ac:dyDescent="0.25">
      <c r="B597" s="7">
        <f>SUMIF('1 Spec Ed Teacher'!$A$5:$A$2003,A597,'1 Spec Ed Teacher'!$T$5:$T$2003)</f>
        <v>0</v>
      </c>
      <c r="C597" s="9"/>
      <c r="D597" s="7">
        <f>SUMIF(' Operations Ln 6'!$A$2:$A$1999,SSIDs!A597,' Operations Ln 6'!$B$2:$B$1999)</f>
        <v>0</v>
      </c>
      <c r="E597" s="7">
        <f>SUMIF('3 Instructional Supplies '!$A$5:$A$1996,SSIDs!A597,'3 Instructional Supplies '!$F$5:$F$1996)</f>
        <v>0</v>
      </c>
      <c r="F597" s="7">
        <f>SUMIF('4 Instructional Equipment'!$A$5:$A$1995,A597,'4 Instructional Equipment'!$F$5:$F$1995)</f>
        <v>0</v>
      </c>
      <c r="G597" s="12">
        <f>SUMIF('Transportation Ln 10'!$A$5:$A$1995,A597,'Transportation Ln 10'!$J$5:$J$1995)</f>
        <v>0</v>
      </c>
      <c r="H597" s="12">
        <f>SUMIFS('Services Ln 10'!$Y$5:$Y$3992,'Services Ln 10'!$A$5:$A$3992,A597,'Services Ln 10'!$B$5:$B$3992,"Physical Therapy")</f>
        <v>0</v>
      </c>
      <c r="I597" s="12">
        <f>SUMIFS('Services Ln 10'!$Y$5:$Y$3992,'Services Ln 10'!$A$5:$A$3992,A597,'Services Ln 10'!$B$5:$B$3992,"Occupational Therapy")</f>
        <v>0</v>
      </c>
      <c r="J597" s="12">
        <f>SUMIFS('Services Ln 10'!$Y$5:$Y$3992,'Services Ln 10'!$A$5:$A$3992,A597,'Services Ln 10'!$B$5:$B$3992,"Speech Services")</f>
        <v>0</v>
      </c>
      <c r="K597" s="103">
        <f>SUMIFS('Services Ln 10'!$Y$5:$Y$3992,'Services Ln 10'!$A$5:$A$3992,A597,'Services Ln 10'!$B$5:$B$3992,"Nurse Services")+SUMIFS('Services Ln 10'!$Y$5:$Y$3992,'Services Ln 10'!$A$5:$A$3992,A597,'Services Ln 10'!$B$5:$B$3992,"Audiology")+SUMIFS('Services Ln 10'!$Y$5:$Y$3992,'Services Ln 10'!$A$5:$A$3992,A597,'Services Ln 10'!$B$5:$B$3992,"Interpreter")+SUMIFS('Services Ln 10'!$Y$5:$Y$3992,'Services Ln 10'!$A$5:$A$3992,A597,'Services Ln 10'!$B$5:$B$3992,"Adaptive P.E.")+SUMIFS('Services Ln 10'!$Y$5:$Y$3992,'Services Ln 10'!$A$5:$A$3992,A597,'Services Ln 10'!$B$5:$B$3992,"Orientation and Mobility")+SUMIFS('Services Ln 10'!$Y$5:$Y$3992,'Services Ln 10'!$A$5:$A$3992,A597,'Services Ln 10'!$B$5:$B$3992,"Psychologist")+ SUMIF('Aides Ln 10'!$A$5:$A$1996,A597,'Aides Ln 10'!$V$5:$V$1996)</f>
        <v>0</v>
      </c>
      <c r="L597" s="12">
        <f>SUMIF('Contract Ed line 9'!$A$5:$A$1994,A597,'Contract Ed line 9'!$J$5:$J$1994)</f>
        <v>0</v>
      </c>
      <c r="M597" s="7">
        <f t="shared" si="9"/>
        <v>0</v>
      </c>
    </row>
    <row r="598" spans="2:13" x14ac:dyDescent="0.25">
      <c r="B598" s="7">
        <f>SUMIF('1 Spec Ed Teacher'!$A$5:$A$2003,A598,'1 Spec Ed Teacher'!$T$5:$T$2003)</f>
        <v>0</v>
      </c>
      <c r="C598" s="9"/>
      <c r="D598" s="7">
        <f>SUMIF(' Operations Ln 6'!$A$2:$A$1999,SSIDs!A598,' Operations Ln 6'!$B$2:$B$1999)</f>
        <v>0</v>
      </c>
      <c r="E598" s="7">
        <f>SUMIF('3 Instructional Supplies '!$A$5:$A$1996,SSIDs!A598,'3 Instructional Supplies '!$F$5:$F$1996)</f>
        <v>0</v>
      </c>
      <c r="F598" s="7">
        <f>SUMIF('4 Instructional Equipment'!$A$5:$A$1995,A598,'4 Instructional Equipment'!$F$5:$F$1995)</f>
        <v>0</v>
      </c>
      <c r="G598" s="12">
        <f>SUMIF('Transportation Ln 10'!$A$5:$A$1995,A598,'Transportation Ln 10'!$J$5:$J$1995)</f>
        <v>0</v>
      </c>
      <c r="H598" s="12">
        <f>SUMIFS('Services Ln 10'!$Y$5:$Y$3992,'Services Ln 10'!$A$5:$A$3992,A598,'Services Ln 10'!$B$5:$B$3992,"Physical Therapy")</f>
        <v>0</v>
      </c>
      <c r="I598" s="12">
        <f>SUMIFS('Services Ln 10'!$Y$5:$Y$3992,'Services Ln 10'!$A$5:$A$3992,A598,'Services Ln 10'!$B$5:$B$3992,"Occupational Therapy")</f>
        <v>0</v>
      </c>
      <c r="J598" s="12">
        <f>SUMIFS('Services Ln 10'!$Y$5:$Y$3992,'Services Ln 10'!$A$5:$A$3992,A598,'Services Ln 10'!$B$5:$B$3992,"Speech Services")</f>
        <v>0</v>
      </c>
      <c r="K598" s="103">
        <f>SUMIFS('Services Ln 10'!$Y$5:$Y$3992,'Services Ln 10'!$A$5:$A$3992,A598,'Services Ln 10'!$B$5:$B$3992,"Nurse Services")+SUMIFS('Services Ln 10'!$Y$5:$Y$3992,'Services Ln 10'!$A$5:$A$3992,A598,'Services Ln 10'!$B$5:$B$3992,"Audiology")+SUMIFS('Services Ln 10'!$Y$5:$Y$3992,'Services Ln 10'!$A$5:$A$3992,A598,'Services Ln 10'!$B$5:$B$3992,"Interpreter")+SUMIFS('Services Ln 10'!$Y$5:$Y$3992,'Services Ln 10'!$A$5:$A$3992,A598,'Services Ln 10'!$B$5:$B$3992,"Adaptive P.E.")+SUMIFS('Services Ln 10'!$Y$5:$Y$3992,'Services Ln 10'!$A$5:$A$3992,A598,'Services Ln 10'!$B$5:$B$3992,"Orientation and Mobility")+SUMIFS('Services Ln 10'!$Y$5:$Y$3992,'Services Ln 10'!$A$5:$A$3992,A598,'Services Ln 10'!$B$5:$B$3992,"Psychologist")+ SUMIF('Aides Ln 10'!$A$5:$A$1996,A598,'Aides Ln 10'!$V$5:$V$1996)</f>
        <v>0</v>
      </c>
      <c r="L598" s="12">
        <f>SUMIF('Contract Ed line 9'!$A$5:$A$1994,A598,'Contract Ed line 9'!$J$5:$J$1994)</f>
        <v>0</v>
      </c>
      <c r="M598" s="7">
        <f t="shared" si="9"/>
        <v>0</v>
      </c>
    </row>
    <row r="599" spans="2:13" x14ac:dyDescent="0.25">
      <c r="B599" s="7">
        <f>SUMIF('1 Spec Ed Teacher'!$A$5:$A$2003,A599,'1 Spec Ed Teacher'!$T$5:$T$2003)</f>
        <v>0</v>
      </c>
      <c r="C599" s="9"/>
      <c r="D599" s="7">
        <f>SUMIF(' Operations Ln 6'!$A$2:$A$1999,SSIDs!A599,' Operations Ln 6'!$B$2:$B$1999)</f>
        <v>0</v>
      </c>
      <c r="E599" s="7">
        <f>SUMIF('3 Instructional Supplies '!$A$5:$A$1996,SSIDs!A599,'3 Instructional Supplies '!$F$5:$F$1996)</f>
        <v>0</v>
      </c>
      <c r="F599" s="7">
        <f>SUMIF('4 Instructional Equipment'!$A$5:$A$1995,A599,'4 Instructional Equipment'!$F$5:$F$1995)</f>
        <v>0</v>
      </c>
      <c r="G599" s="12">
        <f>SUMIF('Transportation Ln 10'!$A$5:$A$1995,A599,'Transportation Ln 10'!$J$5:$J$1995)</f>
        <v>0</v>
      </c>
      <c r="H599" s="12">
        <f>SUMIFS('Services Ln 10'!$Y$5:$Y$3992,'Services Ln 10'!$A$5:$A$3992,A599,'Services Ln 10'!$B$5:$B$3992,"Physical Therapy")</f>
        <v>0</v>
      </c>
      <c r="I599" s="12">
        <f>SUMIFS('Services Ln 10'!$Y$5:$Y$3992,'Services Ln 10'!$A$5:$A$3992,A599,'Services Ln 10'!$B$5:$B$3992,"Occupational Therapy")</f>
        <v>0</v>
      </c>
      <c r="J599" s="12">
        <f>SUMIFS('Services Ln 10'!$Y$5:$Y$3992,'Services Ln 10'!$A$5:$A$3992,A599,'Services Ln 10'!$B$5:$B$3992,"Speech Services")</f>
        <v>0</v>
      </c>
      <c r="K599" s="103">
        <f>SUMIFS('Services Ln 10'!$Y$5:$Y$3992,'Services Ln 10'!$A$5:$A$3992,A599,'Services Ln 10'!$B$5:$B$3992,"Nurse Services")+SUMIFS('Services Ln 10'!$Y$5:$Y$3992,'Services Ln 10'!$A$5:$A$3992,A599,'Services Ln 10'!$B$5:$B$3992,"Audiology")+SUMIFS('Services Ln 10'!$Y$5:$Y$3992,'Services Ln 10'!$A$5:$A$3992,A599,'Services Ln 10'!$B$5:$B$3992,"Interpreter")+SUMIFS('Services Ln 10'!$Y$5:$Y$3992,'Services Ln 10'!$A$5:$A$3992,A599,'Services Ln 10'!$B$5:$B$3992,"Adaptive P.E.")+SUMIFS('Services Ln 10'!$Y$5:$Y$3992,'Services Ln 10'!$A$5:$A$3992,A599,'Services Ln 10'!$B$5:$B$3992,"Orientation and Mobility")+SUMIFS('Services Ln 10'!$Y$5:$Y$3992,'Services Ln 10'!$A$5:$A$3992,A599,'Services Ln 10'!$B$5:$B$3992,"Psychologist")+ SUMIF('Aides Ln 10'!$A$5:$A$1996,A599,'Aides Ln 10'!$V$5:$V$1996)</f>
        <v>0</v>
      </c>
      <c r="L599" s="12">
        <f>SUMIF('Contract Ed line 9'!$A$5:$A$1994,A599,'Contract Ed line 9'!$J$5:$J$1994)</f>
        <v>0</v>
      </c>
      <c r="M599" s="7">
        <f t="shared" si="9"/>
        <v>0</v>
      </c>
    </row>
    <row r="600" spans="2:13" x14ac:dyDescent="0.25">
      <c r="B600" s="7">
        <f>SUMIF('1 Spec Ed Teacher'!$A$5:$A$2003,A600,'1 Spec Ed Teacher'!$T$5:$T$2003)</f>
        <v>0</v>
      </c>
      <c r="C600" s="9"/>
      <c r="D600" s="7">
        <f>SUMIF(' Operations Ln 6'!$A$2:$A$1999,SSIDs!A600,' Operations Ln 6'!$B$2:$B$1999)</f>
        <v>0</v>
      </c>
      <c r="E600" s="7">
        <f>SUMIF('3 Instructional Supplies '!$A$5:$A$1996,SSIDs!A600,'3 Instructional Supplies '!$F$5:$F$1996)</f>
        <v>0</v>
      </c>
      <c r="F600" s="7">
        <f>SUMIF('4 Instructional Equipment'!$A$5:$A$1995,A600,'4 Instructional Equipment'!$F$5:$F$1995)</f>
        <v>0</v>
      </c>
      <c r="G600" s="12">
        <f>SUMIF('Transportation Ln 10'!$A$5:$A$1995,A600,'Transportation Ln 10'!$J$5:$J$1995)</f>
        <v>0</v>
      </c>
      <c r="H600" s="12">
        <f>SUMIFS('Services Ln 10'!$Y$5:$Y$3992,'Services Ln 10'!$A$5:$A$3992,A600,'Services Ln 10'!$B$5:$B$3992,"Physical Therapy")</f>
        <v>0</v>
      </c>
      <c r="I600" s="12">
        <f>SUMIFS('Services Ln 10'!$Y$5:$Y$3992,'Services Ln 10'!$A$5:$A$3992,A600,'Services Ln 10'!$B$5:$B$3992,"Occupational Therapy")</f>
        <v>0</v>
      </c>
      <c r="J600" s="12">
        <f>SUMIFS('Services Ln 10'!$Y$5:$Y$3992,'Services Ln 10'!$A$5:$A$3992,A600,'Services Ln 10'!$B$5:$B$3992,"Speech Services")</f>
        <v>0</v>
      </c>
      <c r="K600" s="103">
        <f>SUMIFS('Services Ln 10'!$Y$5:$Y$3992,'Services Ln 10'!$A$5:$A$3992,A600,'Services Ln 10'!$B$5:$B$3992,"Nurse Services")+SUMIFS('Services Ln 10'!$Y$5:$Y$3992,'Services Ln 10'!$A$5:$A$3992,A600,'Services Ln 10'!$B$5:$B$3992,"Audiology")+SUMIFS('Services Ln 10'!$Y$5:$Y$3992,'Services Ln 10'!$A$5:$A$3992,A600,'Services Ln 10'!$B$5:$B$3992,"Interpreter")+SUMIFS('Services Ln 10'!$Y$5:$Y$3992,'Services Ln 10'!$A$5:$A$3992,A600,'Services Ln 10'!$B$5:$B$3992,"Adaptive P.E.")+SUMIFS('Services Ln 10'!$Y$5:$Y$3992,'Services Ln 10'!$A$5:$A$3992,A600,'Services Ln 10'!$B$5:$B$3992,"Orientation and Mobility")+SUMIFS('Services Ln 10'!$Y$5:$Y$3992,'Services Ln 10'!$A$5:$A$3992,A600,'Services Ln 10'!$B$5:$B$3992,"Psychologist")+ SUMIF('Aides Ln 10'!$A$5:$A$1996,A600,'Aides Ln 10'!$V$5:$V$1996)</f>
        <v>0</v>
      </c>
      <c r="L600" s="12">
        <f>SUMIF('Contract Ed line 9'!$A$5:$A$1994,A600,'Contract Ed line 9'!$J$5:$J$1994)</f>
        <v>0</v>
      </c>
      <c r="M600" s="7">
        <f t="shared" si="9"/>
        <v>0</v>
      </c>
    </row>
    <row r="601" spans="2:13" x14ac:dyDescent="0.25">
      <c r="B601" s="7">
        <f>SUMIF('1 Spec Ed Teacher'!$A$5:$A$2003,A601,'1 Spec Ed Teacher'!$T$5:$T$2003)</f>
        <v>0</v>
      </c>
      <c r="C601" s="9"/>
      <c r="D601" s="7">
        <f>SUMIF(' Operations Ln 6'!$A$2:$A$1999,SSIDs!A601,' Operations Ln 6'!$B$2:$B$1999)</f>
        <v>0</v>
      </c>
      <c r="E601" s="7">
        <f>SUMIF('3 Instructional Supplies '!$A$5:$A$1996,SSIDs!A601,'3 Instructional Supplies '!$F$5:$F$1996)</f>
        <v>0</v>
      </c>
      <c r="F601" s="7">
        <f>SUMIF('4 Instructional Equipment'!$A$5:$A$1995,A601,'4 Instructional Equipment'!$F$5:$F$1995)</f>
        <v>0</v>
      </c>
      <c r="G601" s="12">
        <f>SUMIF('Transportation Ln 10'!$A$5:$A$1995,A601,'Transportation Ln 10'!$J$5:$J$1995)</f>
        <v>0</v>
      </c>
      <c r="H601" s="12">
        <f>SUMIFS('Services Ln 10'!$Y$5:$Y$3992,'Services Ln 10'!$A$5:$A$3992,A601,'Services Ln 10'!$B$5:$B$3992,"Physical Therapy")</f>
        <v>0</v>
      </c>
      <c r="I601" s="12">
        <f>SUMIFS('Services Ln 10'!$Y$5:$Y$3992,'Services Ln 10'!$A$5:$A$3992,A601,'Services Ln 10'!$B$5:$B$3992,"Occupational Therapy")</f>
        <v>0</v>
      </c>
      <c r="J601" s="12">
        <f>SUMIFS('Services Ln 10'!$Y$5:$Y$3992,'Services Ln 10'!$A$5:$A$3992,A601,'Services Ln 10'!$B$5:$B$3992,"Speech Services")</f>
        <v>0</v>
      </c>
      <c r="K601" s="103">
        <f>SUMIFS('Services Ln 10'!$Y$5:$Y$3992,'Services Ln 10'!$A$5:$A$3992,A601,'Services Ln 10'!$B$5:$B$3992,"Nurse Services")+SUMIFS('Services Ln 10'!$Y$5:$Y$3992,'Services Ln 10'!$A$5:$A$3992,A601,'Services Ln 10'!$B$5:$B$3992,"Audiology")+SUMIFS('Services Ln 10'!$Y$5:$Y$3992,'Services Ln 10'!$A$5:$A$3992,A601,'Services Ln 10'!$B$5:$B$3992,"Interpreter")+SUMIFS('Services Ln 10'!$Y$5:$Y$3992,'Services Ln 10'!$A$5:$A$3992,A601,'Services Ln 10'!$B$5:$B$3992,"Adaptive P.E.")+SUMIFS('Services Ln 10'!$Y$5:$Y$3992,'Services Ln 10'!$A$5:$A$3992,A601,'Services Ln 10'!$B$5:$B$3992,"Orientation and Mobility")+SUMIFS('Services Ln 10'!$Y$5:$Y$3992,'Services Ln 10'!$A$5:$A$3992,A601,'Services Ln 10'!$B$5:$B$3992,"Psychologist")+ SUMIF('Aides Ln 10'!$A$5:$A$1996,A601,'Aides Ln 10'!$V$5:$V$1996)</f>
        <v>0</v>
      </c>
      <c r="L601" s="12">
        <f>SUMIF('Contract Ed line 9'!$A$5:$A$1994,A601,'Contract Ed line 9'!$J$5:$J$1994)</f>
        <v>0</v>
      </c>
      <c r="M601" s="7">
        <f t="shared" si="9"/>
        <v>0</v>
      </c>
    </row>
    <row r="602" spans="2:13" x14ac:dyDescent="0.25">
      <c r="B602" s="7">
        <f>SUMIF('1 Spec Ed Teacher'!$A$5:$A$2003,A602,'1 Spec Ed Teacher'!$T$5:$T$2003)</f>
        <v>0</v>
      </c>
      <c r="C602" s="9"/>
      <c r="D602" s="7">
        <f>SUMIF(' Operations Ln 6'!$A$2:$A$1999,SSIDs!A602,' Operations Ln 6'!$B$2:$B$1999)</f>
        <v>0</v>
      </c>
      <c r="E602" s="7">
        <f>SUMIF('3 Instructional Supplies '!$A$5:$A$1996,SSIDs!A602,'3 Instructional Supplies '!$F$5:$F$1996)</f>
        <v>0</v>
      </c>
      <c r="F602" s="7">
        <f>SUMIF('4 Instructional Equipment'!$A$5:$A$1995,A602,'4 Instructional Equipment'!$F$5:$F$1995)</f>
        <v>0</v>
      </c>
      <c r="G602" s="12">
        <f>SUMIF('Transportation Ln 10'!$A$5:$A$1995,A602,'Transportation Ln 10'!$J$5:$J$1995)</f>
        <v>0</v>
      </c>
      <c r="H602" s="12">
        <f>SUMIFS('Services Ln 10'!$Y$5:$Y$3992,'Services Ln 10'!$A$5:$A$3992,A602,'Services Ln 10'!$B$5:$B$3992,"Physical Therapy")</f>
        <v>0</v>
      </c>
      <c r="I602" s="12">
        <f>SUMIFS('Services Ln 10'!$Y$5:$Y$3992,'Services Ln 10'!$A$5:$A$3992,A602,'Services Ln 10'!$B$5:$B$3992,"Occupational Therapy")</f>
        <v>0</v>
      </c>
      <c r="J602" s="12">
        <f>SUMIFS('Services Ln 10'!$Y$5:$Y$3992,'Services Ln 10'!$A$5:$A$3992,A602,'Services Ln 10'!$B$5:$B$3992,"Speech Services")</f>
        <v>0</v>
      </c>
      <c r="K602" s="103">
        <f>SUMIFS('Services Ln 10'!$Y$5:$Y$3992,'Services Ln 10'!$A$5:$A$3992,A602,'Services Ln 10'!$B$5:$B$3992,"Nurse Services")+SUMIFS('Services Ln 10'!$Y$5:$Y$3992,'Services Ln 10'!$A$5:$A$3992,A602,'Services Ln 10'!$B$5:$B$3992,"Audiology")+SUMIFS('Services Ln 10'!$Y$5:$Y$3992,'Services Ln 10'!$A$5:$A$3992,A602,'Services Ln 10'!$B$5:$B$3992,"Interpreter")+SUMIFS('Services Ln 10'!$Y$5:$Y$3992,'Services Ln 10'!$A$5:$A$3992,A602,'Services Ln 10'!$B$5:$B$3992,"Adaptive P.E.")+SUMIFS('Services Ln 10'!$Y$5:$Y$3992,'Services Ln 10'!$A$5:$A$3992,A602,'Services Ln 10'!$B$5:$B$3992,"Orientation and Mobility")+SUMIFS('Services Ln 10'!$Y$5:$Y$3992,'Services Ln 10'!$A$5:$A$3992,A602,'Services Ln 10'!$B$5:$B$3992,"Psychologist")+ SUMIF('Aides Ln 10'!$A$5:$A$1996,A602,'Aides Ln 10'!$V$5:$V$1996)</f>
        <v>0</v>
      </c>
      <c r="L602" s="12">
        <f>SUMIF('Contract Ed line 9'!$A$5:$A$1994,A602,'Contract Ed line 9'!$J$5:$J$1994)</f>
        <v>0</v>
      </c>
      <c r="M602" s="7">
        <f t="shared" si="9"/>
        <v>0</v>
      </c>
    </row>
    <row r="603" spans="2:13" x14ac:dyDescent="0.25">
      <c r="B603" s="7">
        <f>SUMIF('1 Spec Ed Teacher'!$A$5:$A$2003,A603,'1 Spec Ed Teacher'!$T$5:$T$2003)</f>
        <v>0</v>
      </c>
      <c r="C603" s="9"/>
      <c r="D603" s="7">
        <f>SUMIF(' Operations Ln 6'!$A$2:$A$1999,SSIDs!A603,' Operations Ln 6'!$B$2:$B$1999)</f>
        <v>0</v>
      </c>
      <c r="E603" s="7">
        <f>SUMIF('3 Instructional Supplies '!$A$5:$A$1996,SSIDs!A603,'3 Instructional Supplies '!$F$5:$F$1996)</f>
        <v>0</v>
      </c>
      <c r="F603" s="7">
        <f>SUMIF('4 Instructional Equipment'!$A$5:$A$1995,A603,'4 Instructional Equipment'!$F$5:$F$1995)</f>
        <v>0</v>
      </c>
      <c r="G603" s="12">
        <f>SUMIF('Transportation Ln 10'!$A$5:$A$1995,A603,'Transportation Ln 10'!$J$5:$J$1995)</f>
        <v>0</v>
      </c>
      <c r="H603" s="12">
        <f>SUMIFS('Services Ln 10'!$Y$5:$Y$3992,'Services Ln 10'!$A$5:$A$3992,A603,'Services Ln 10'!$B$5:$B$3992,"Physical Therapy")</f>
        <v>0</v>
      </c>
      <c r="I603" s="12">
        <f>SUMIFS('Services Ln 10'!$Y$5:$Y$3992,'Services Ln 10'!$A$5:$A$3992,A603,'Services Ln 10'!$B$5:$B$3992,"Occupational Therapy")</f>
        <v>0</v>
      </c>
      <c r="J603" s="12">
        <f>SUMIFS('Services Ln 10'!$Y$5:$Y$3992,'Services Ln 10'!$A$5:$A$3992,A603,'Services Ln 10'!$B$5:$B$3992,"Speech Services")</f>
        <v>0</v>
      </c>
      <c r="K603" s="103">
        <f>SUMIFS('Services Ln 10'!$Y$5:$Y$3992,'Services Ln 10'!$A$5:$A$3992,A603,'Services Ln 10'!$B$5:$B$3992,"Nurse Services")+SUMIFS('Services Ln 10'!$Y$5:$Y$3992,'Services Ln 10'!$A$5:$A$3992,A603,'Services Ln 10'!$B$5:$B$3992,"Audiology")+SUMIFS('Services Ln 10'!$Y$5:$Y$3992,'Services Ln 10'!$A$5:$A$3992,A603,'Services Ln 10'!$B$5:$B$3992,"Interpreter")+SUMIFS('Services Ln 10'!$Y$5:$Y$3992,'Services Ln 10'!$A$5:$A$3992,A603,'Services Ln 10'!$B$5:$B$3992,"Adaptive P.E.")+SUMIFS('Services Ln 10'!$Y$5:$Y$3992,'Services Ln 10'!$A$5:$A$3992,A603,'Services Ln 10'!$B$5:$B$3992,"Orientation and Mobility")+SUMIFS('Services Ln 10'!$Y$5:$Y$3992,'Services Ln 10'!$A$5:$A$3992,A603,'Services Ln 10'!$B$5:$B$3992,"Psychologist")+ SUMIF('Aides Ln 10'!$A$5:$A$1996,A603,'Aides Ln 10'!$V$5:$V$1996)</f>
        <v>0</v>
      </c>
      <c r="L603" s="12">
        <f>SUMIF('Contract Ed line 9'!$A$5:$A$1994,A603,'Contract Ed line 9'!$J$5:$J$1994)</f>
        <v>0</v>
      </c>
      <c r="M603" s="7">
        <f t="shared" si="9"/>
        <v>0</v>
      </c>
    </row>
    <row r="604" spans="2:13" x14ac:dyDescent="0.25">
      <c r="B604" s="7">
        <f>SUMIF('1 Spec Ed Teacher'!$A$5:$A$2003,A604,'1 Spec Ed Teacher'!$T$5:$T$2003)</f>
        <v>0</v>
      </c>
      <c r="C604" s="9"/>
      <c r="D604" s="7">
        <f>SUMIF(' Operations Ln 6'!$A$2:$A$1999,SSIDs!A604,' Operations Ln 6'!$B$2:$B$1999)</f>
        <v>0</v>
      </c>
      <c r="E604" s="7">
        <f>SUMIF('3 Instructional Supplies '!$A$5:$A$1996,SSIDs!A604,'3 Instructional Supplies '!$F$5:$F$1996)</f>
        <v>0</v>
      </c>
      <c r="F604" s="7">
        <f>SUMIF('4 Instructional Equipment'!$A$5:$A$1995,A604,'4 Instructional Equipment'!$F$5:$F$1995)</f>
        <v>0</v>
      </c>
      <c r="G604" s="12">
        <f>SUMIF('Transportation Ln 10'!$A$5:$A$1995,A604,'Transportation Ln 10'!$J$5:$J$1995)</f>
        <v>0</v>
      </c>
      <c r="H604" s="12">
        <f>SUMIFS('Services Ln 10'!$Y$5:$Y$3992,'Services Ln 10'!$A$5:$A$3992,A604,'Services Ln 10'!$B$5:$B$3992,"Physical Therapy")</f>
        <v>0</v>
      </c>
      <c r="I604" s="12">
        <f>SUMIFS('Services Ln 10'!$Y$5:$Y$3992,'Services Ln 10'!$A$5:$A$3992,A604,'Services Ln 10'!$B$5:$B$3992,"Occupational Therapy")</f>
        <v>0</v>
      </c>
      <c r="J604" s="12">
        <f>SUMIFS('Services Ln 10'!$Y$5:$Y$3992,'Services Ln 10'!$A$5:$A$3992,A604,'Services Ln 10'!$B$5:$B$3992,"Speech Services")</f>
        <v>0</v>
      </c>
      <c r="K604" s="103">
        <f>SUMIFS('Services Ln 10'!$Y$5:$Y$3992,'Services Ln 10'!$A$5:$A$3992,A604,'Services Ln 10'!$B$5:$B$3992,"Nurse Services")+SUMIFS('Services Ln 10'!$Y$5:$Y$3992,'Services Ln 10'!$A$5:$A$3992,A604,'Services Ln 10'!$B$5:$B$3992,"Audiology")+SUMIFS('Services Ln 10'!$Y$5:$Y$3992,'Services Ln 10'!$A$5:$A$3992,A604,'Services Ln 10'!$B$5:$B$3992,"Interpreter")+SUMIFS('Services Ln 10'!$Y$5:$Y$3992,'Services Ln 10'!$A$5:$A$3992,A604,'Services Ln 10'!$B$5:$B$3992,"Adaptive P.E.")+SUMIFS('Services Ln 10'!$Y$5:$Y$3992,'Services Ln 10'!$A$5:$A$3992,A604,'Services Ln 10'!$B$5:$B$3992,"Orientation and Mobility")+SUMIFS('Services Ln 10'!$Y$5:$Y$3992,'Services Ln 10'!$A$5:$A$3992,A604,'Services Ln 10'!$B$5:$B$3992,"Psychologist")+ SUMIF('Aides Ln 10'!$A$5:$A$1996,A604,'Aides Ln 10'!$V$5:$V$1996)</f>
        <v>0</v>
      </c>
      <c r="L604" s="12">
        <f>SUMIF('Contract Ed line 9'!$A$5:$A$1994,A604,'Contract Ed line 9'!$J$5:$J$1994)</f>
        <v>0</v>
      </c>
      <c r="M604" s="7">
        <f t="shared" si="9"/>
        <v>0</v>
      </c>
    </row>
    <row r="605" spans="2:13" x14ac:dyDescent="0.25">
      <c r="B605" s="7">
        <f>SUMIF('1 Spec Ed Teacher'!$A$5:$A$2003,A605,'1 Spec Ed Teacher'!$T$5:$T$2003)</f>
        <v>0</v>
      </c>
      <c r="C605" s="9"/>
      <c r="D605" s="7">
        <f>SUMIF(' Operations Ln 6'!$A$2:$A$1999,SSIDs!A605,' Operations Ln 6'!$B$2:$B$1999)</f>
        <v>0</v>
      </c>
      <c r="E605" s="7">
        <f>SUMIF('3 Instructional Supplies '!$A$5:$A$1996,SSIDs!A605,'3 Instructional Supplies '!$F$5:$F$1996)</f>
        <v>0</v>
      </c>
      <c r="F605" s="7">
        <f>SUMIF('4 Instructional Equipment'!$A$5:$A$1995,A605,'4 Instructional Equipment'!$F$5:$F$1995)</f>
        <v>0</v>
      </c>
      <c r="G605" s="12">
        <f>SUMIF('Transportation Ln 10'!$A$5:$A$1995,A605,'Transportation Ln 10'!$J$5:$J$1995)</f>
        <v>0</v>
      </c>
      <c r="H605" s="12">
        <f>SUMIFS('Services Ln 10'!$Y$5:$Y$3992,'Services Ln 10'!$A$5:$A$3992,A605,'Services Ln 10'!$B$5:$B$3992,"Physical Therapy")</f>
        <v>0</v>
      </c>
      <c r="I605" s="12">
        <f>SUMIFS('Services Ln 10'!$Y$5:$Y$3992,'Services Ln 10'!$A$5:$A$3992,A605,'Services Ln 10'!$B$5:$B$3992,"Occupational Therapy")</f>
        <v>0</v>
      </c>
      <c r="J605" s="12">
        <f>SUMIFS('Services Ln 10'!$Y$5:$Y$3992,'Services Ln 10'!$A$5:$A$3992,A605,'Services Ln 10'!$B$5:$B$3992,"Speech Services")</f>
        <v>0</v>
      </c>
      <c r="K605" s="103">
        <f>SUMIFS('Services Ln 10'!$Y$5:$Y$3992,'Services Ln 10'!$A$5:$A$3992,A605,'Services Ln 10'!$B$5:$B$3992,"Nurse Services")+SUMIFS('Services Ln 10'!$Y$5:$Y$3992,'Services Ln 10'!$A$5:$A$3992,A605,'Services Ln 10'!$B$5:$B$3992,"Audiology")+SUMIFS('Services Ln 10'!$Y$5:$Y$3992,'Services Ln 10'!$A$5:$A$3992,A605,'Services Ln 10'!$B$5:$B$3992,"Interpreter")+SUMIFS('Services Ln 10'!$Y$5:$Y$3992,'Services Ln 10'!$A$5:$A$3992,A605,'Services Ln 10'!$B$5:$B$3992,"Adaptive P.E.")+SUMIFS('Services Ln 10'!$Y$5:$Y$3992,'Services Ln 10'!$A$5:$A$3992,A605,'Services Ln 10'!$B$5:$B$3992,"Orientation and Mobility")+SUMIFS('Services Ln 10'!$Y$5:$Y$3992,'Services Ln 10'!$A$5:$A$3992,A605,'Services Ln 10'!$B$5:$B$3992,"Psychologist")+ SUMIF('Aides Ln 10'!$A$5:$A$1996,A605,'Aides Ln 10'!$V$5:$V$1996)</f>
        <v>0</v>
      </c>
      <c r="L605" s="12">
        <f>SUMIF('Contract Ed line 9'!$A$5:$A$1994,A605,'Contract Ed line 9'!$J$5:$J$1994)</f>
        <v>0</v>
      </c>
      <c r="M605" s="7">
        <f t="shared" si="9"/>
        <v>0</v>
      </c>
    </row>
    <row r="606" spans="2:13" x14ac:dyDescent="0.25">
      <c r="B606" s="7">
        <f>SUMIF('1 Spec Ed Teacher'!$A$5:$A$2003,A606,'1 Spec Ed Teacher'!$T$5:$T$2003)</f>
        <v>0</v>
      </c>
      <c r="C606" s="9"/>
      <c r="D606" s="7">
        <f>SUMIF(' Operations Ln 6'!$A$2:$A$1999,SSIDs!A606,' Operations Ln 6'!$B$2:$B$1999)</f>
        <v>0</v>
      </c>
      <c r="E606" s="7">
        <f>SUMIF('3 Instructional Supplies '!$A$5:$A$1996,SSIDs!A606,'3 Instructional Supplies '!$F$5:$F$1996)</f>
        <v>0</v>
      </c>
      <c r="F606" s="7">
        <f>SUMIF('4 Instructional Equipment'!$A$5:$A$1995,A606,'4 Instructional Equipment'!$F$5:$F$1995)</f>
        <v>0</v>
      </c>
      <c r="G606" s="12">
        <f>SUMIF('Transportation Ln 10'!$A$5:$A$1995,A606,'Transportation Ln 10'!$J$5:$J$1995)</f>
        <v>0</v>
      </c>
      <c r="H606" s="12">
        <f>SUMIFS('Services Ln 10'!$Y$5:$Y$3992,'Services Ln 10'!$A$5:$A$3992,A606,'Services Ln 10'!$B$5:$B$3992,"Physical Therapy")</f>
        <v>0</v>
      </c>
      <c r="I606" s="12">
        <f>SUMIFS('Services Ln 10'!$Y$5:$Y$3992,'Services Ln 10'!$A$5:$A$3992,A606,'Services Ln 10'!$B$5:$B$3992,"Occupational Therapy")</f>
        <v>0</v>
      </c>
      <c r="J606" s="12">
        <f>SUMIFS('Services Ln 10'!$Y$5:$Y$3992,'Services Ln 10'!$A$5:$A$3992,A606,'Services Ln 10'!$B$5:$B$3992,"Speech Services")</f>
        <v>0</v>
      </c>
      <c r="K606" s="103">
        <f>SUMIFS('Services Ln 10'!$Y$5:$Y$3992,'Services Ln 10'!$A$5:$A$3992,A606,'Services Ln 10'!$B$5:$B$3992,"Nurse Services")+SUMIFS('Services Ln 10'!$Y$5:$Y$3992,'Services Ln 10'!$A$5:$A$3992,A606,'Services Ln 10'!$B$5:$B$3992,"Audiology")+SUMIFS('Services Ln 10'!$Y$5:$Y$3992,'Services Ln 10'!$A$5:$A$3992,A606,'Services Ln 10'!$B$5:$B$3992,"Interpreter")+SUMIFS('Services Ln 10'!$Y$5:$Y$3992,'Services Ln 10'!$A$5:$A$3992,A606,'Services Ln 10'!$B$5:$B$3992,"Adaptive P.E.")+SUMIFS('Services Ln 10'!$Y$5:$Y$3992,'Services Ln 10'!$A$5:$A$3992,A606,'Services Ln 10'!$B$5:$B$3992,"Orientation and Mobility")+SUMIFS('Services Ln 10'!$Y$5:$Y$3992,'Services Ln 10'!$A$5:$A$3992,A606,'Services Ln 10'!$B$5:$B$3992,"Psychologist")+ SUMIF('Aides Ln 10'!$A$5:$A$1996,A606,'Aides Ln 10'!$V$5:$V$1996)</f>
        <v>0</v>
      </c>
      <c r="L606" s="12">
        <f>SUMIF('Contract Ed line 9'!$A$5:$A$1994,A606,'Contract Ed line 9'!$J$5:$J$1994)</f>
        <v>0</v>
      </c>
      <c r="M606" s="7">
        <f t="shared" si="9"/>
        <v>0</v>
      </c>
    </row>
    <row r="607" spans="2:13" x14ac:dyDescent="0.25">
      <c r="B607" s="7">
        <f>SUMIF('1 Spec Ed Teacher'!$A$5:$A$2003,A607,'1 Spec Ed Teacher'!$T$5:$T$2003)</f>
        <v>0</v>
      </c>
      <c r="C607" s="9"/>
      <c r="D607" s="7">
        <f>SUMIF(' Operations Ln 6'!$A$2:$A$1999,SSIDs!A607,' Operations Ln 6'!$B$2:$B$1999)</f>
        <v>0</v>
      </c>
      <c r="E607" s="7">
        <f>SUMIF('3 Instructional Supplies '!$A$5:$A$1996,SSIDs!A607,'3 Instructional Supplies '!$F$5:$F$1996)</f>
        <v>0</v>
      </c>
      <c r="F607" s="7">
        <f>SUMIF('4 Instructional Equipment'!$A$5:$A$1995,A607,'4 Instructional Equipment'!$F$5:$F$1995)</f>
        <v>0</v>
      </c>
      <c r="G607" s="12">
        <f>SUMIF('Transportation Ln 10'!$A$5:$A$1995,A607,'Transportation Ln 10'!$J$5:$J$1995)</f>
        <v>0</v>
      </c>
      <c r="H607" s="12">
        <f>SUMIFS('Services Ln 10'!$Y$5:$Y$3992,'Services Ln 10'!$A$5:$A$3992,A607,'Services Ln 10'!$B$5:$B$3992,"Physical Therapy")</f>
        <v>0</v>
      </c>
      <c r="I607" s="12">
        <f>SUMIFS('Services Ln 10'!$Y$5:$Y$3992,'Services Ln 10'!$A$5:$A$3992,A607,'Services Ln 10'!$B$5:$B$3992,"Occupational Therapy")</f>
        <v>0</v>
      </c>
      <c r="J607" s="12">
        <f>SUMIFS('Services Ln 10'!$Y$5:$Y$3992,'Services Ln 10'!$A$5:$A$3992,A607,'Services Ln 10'!$B$5:$B$3992,"Speech Services")</f>
        <v>0</v>
      </c>
      <c r="K607" s="103">
        <f>SUMIFS('Services Ln 10'!$Y$5:$Y$3992,'Services Ln 10'!$A$5:$A$3992,A607,'Services Ln 10'!$B$5:$B$3992,"Nurse Services")+SUMIFS('Services Ln 10'!$Y$5:$Y$3992,'Services Ln 10'!$A$5:$A$3992,A607,'Services Ln 10'!$B$5:$B$3992,"Audiology")+SUMIFS('Services Ln 10'!$Y$5:$Y$3992,'Services Ln 10'!$A$5:$A$3992,A607,'Services Ln 10'!$B$5:$B$3992,"Interpreter")+SUMIFS('Services Ln 10'!$Y$5:$Y$3992,'Services Ln 10'!$A$5:$A$3992,A607,'Services Ln 10'!$B$5:$B$3992,"Adaptive P.E.")+SUMIFS('Services Ln 10'!$Y$5:$Y$3992,'Services Ln 10'!$A$5:$A$3992,A607,'Services Ln 10'!$B$5:$B$3992,"Orientation and Mobility")+SUMIFS('Services Ln 10'!$Y$5:$Y$3992,'Services Ln 10'!$A$5:$A$3992,A607,'Services Ln 10'!$B$5:$B$3992,"Psychologist")+ SUMIF('Aides Ln 10'!$A$5:$A$1996,A607,'Aides Ln 10'!$V$5:$V$1996)</f>
        <v>0</v>
      </c>
      <c r="L607" s="12">
        <f>SUMIF('Contract Ed line 9'!$A$5:$A$1994,A607,'Contract Ed line 9'!$J$5:$J$1994)</f>
        <v>0</v>
      </c>
      <c r="M607" s="7">
        <f t="shared" si="9"/>
        <v>0</v>
      </c>
    </row>
    <row r="608" spans="2:13" x14ac:dyDescent="0.25">
      <c r="B608" s="7">
        <f>SUMIF('1 Spec Ed Teacher'!$A$5:$A$2003,A608,'1 Spec Ed Teacher'!$T$5:$T$2003)</f>
        <v>0</v>
      </c>
      <c r="C608" s="9"/>
      <c r="D608" s="7">
        <f>SUMIF(' Operations Ln 6'!$A$2:$A$1999,SSIDs!A608,' Operations Ln 6'!$B$2:$B$1999)</f>
        <v>0</v>
      </c>
      <c r="E608" s="7">
        <f>SUMIF('3 Instructional Supplies '!$A$5:$A$1996,SSIDs!A608,'3 Instructional Supplies '!$F$5:$F$1996)</f>
        <v>0</v>
      </c>
      <c r="F608" s="7">
        <f>SUMIF('4 Instructional Equipment'!$A$5:$A$1995,A608,'4 Instructional Equipment'!$F$5:$F$1995)</f>
        <v>0</v>
      </c>
      <c r="G608" s="12">
        <f>SUMIF('Transportation Ln 10'!$A$5:$A$1995,A608,'Transportation Ln 10'!$J$5:$J$1995)</f>
        <v>0</v>
      </c>
      <c r="H608" s="12">
        <f>SUMIFS('Services Ln 10'!$Y$5:$Y$3992,'Services Ln 10'!$A$5:$A$3992,A608,'Services Ln 10'!$B$5:$B$3992,"Physical Therapy")</f>
        <v>0</v>
      </c>
      <c r="I608" s="12">
        <f>SUMIFS('Services Ln 10'!$Y$5:$Y$3992,'Services Ln 10'!$A$5:$A$3992,A608,'Services Ln 10'!$B$5:$B$3992,"Occupational Therapy")</f>
        <v>0</v>
      </c>
      <c r="J608" s="12">
        <f>SUMIFS('Services Ln 10'!$Y$5:$Y$3992,'Services Ln 10'!$A$5:$A$3992,A608,'Services Ln 10'!$B$5:$B$3992,"Speech Services")</f>
        <v>0</v>
      </c>
      <c r="K608" s="103">
        <f>SUMIFS('Services Ln 10'!$Y$5:$Y$3992,'Services Ln 10'!$A$5:$A$3992,A608,'Services Ln 10'!$B$5:$B$3992,"Nurse Services")+SUMIFS('Services Ln 10'!$Y$5:$Y$3992,'Services Ln 10'!$A$5:$A$3992,A608,'Services Ln 10'!$B$5:$B$3992,"Audiology")+SUMIFS('Services Ln 10'!$Y$5:$Y$3992,'Services Ln 10'!$A$5:$A$3992,A608,'Services Ln 10'!$B$5:$B$3992,"Interpreter")+SUMIFS('Services Ln 10'!$Y$5:$Y$3992,'Services Ln 10'!$A$5:$A$3992,A608,'Services Ln 10'!$B$5:$B$3992,"Adaptive P.E.")+SUMIFS('Services Ln 10'!$Y$5:$Y$3992,'Services Ln 10'!$A$5:$A$3992,A608,'Services Ln 10'!$B$5:$B$3992,"Orientation and Mobility")+SUMIFS('Services Ln 10'!$Y$5:$Y$3992,'Services Ln 10'!$A$5:$A$3992,A608,'Services Ln 10'!$B$5:$B$3992,"Psychologist")+ SUMIF('Aides Ln 10'!$A$5:$A$1996,A608,'Aides Ln 10'!$V$5:$V$1996)</f>
        <v>0</v>
      </c>
      <c r="L608" s="12">
        <f>SUMIF('Contract Ed line 9'!$A$5:$A$1994,A608,'Contract Ed line 9'!$J$5:$J$1994)</f>
        <v>0</v>
      </c>
      <c r="M608" s="7">
        <f t="shared" si="9"/>
        <v>0</v>
      </c>
    </row>
    <row r="609" spans="2:13" x14ac:dyDescent="0.25">
      <c r="B609" s="7">
        <f>SUMIF('1 Spec Ed Teacher'!$A$5:$A$2003,A609,'1 Spec Ed Teacher'!$T$5:$T$2003)</f>
        <v>0</v>
      </c>
      <c r="C609" s="9"/>
      <c r="D609" s="7">
        <f>SUMIF(' Operations Ln 6'!$A$2:$A$1999,SSIDs!A609,' Operations Ln 6'!$B$2:$B$1999)</f>
        <v>0</v>
      </c>
      <c r="E609" s="7">
        <f>SUMIF('3 Instructional Supplies '!$A$5:$A$1996,SSIDs!A609,'3 Instructional Supplies '!$F$5:$F$1996)</f>
        <v>0</v>
      </c>
      <c r="F609" s="7">
        <f>SUMIF('4 Instructional Equipment'!$A$5:$A$1995,A609,'4 Instructional Equipment'!$F$5:$F$1995)</f>
        <v>0</v>
      </c>
      <c r="G609" s="12">
        <f>SUMIF('Transportation Ln 10'!$A$5:$A$1995,A609,'Transportation Ln 10'!$J$5:$J$1995)</f>
        <v>0</v>
      </c>
      <c r="H609" s="12">
        <f>SUMIFS('Services Ln 10'!$Y$5:$Y$3992,'Services Ln 10'!$A$5:$A$3992,A609,'Services Ln 10'!$B$5:$B$3992,"Physical Therapy")</f>
        <v>0</v>
      </c>
      <c r="I609" s="12">
        <f>SUMIFS('Services Ln 10'!$Y$5:$Y$3992,'Services Ln 10'!$A$5:$A$3992,A609,'Services Ln 10'!$B$5:$B$3992,"Occupational Therapy")</f>
        <v>0</v>
      </c>
      <c r="J609" s="12">
        <f>SUMIFS('Services Ln 10'!$Y$5:$Y$3992,'Services Ln 10'!$A$5:$A$3992,A609,'Services Ln 10'!$B$5:$B$3992,"Speech Services")</f>
        <v>0</v>
      </c>
      <c r="K609" s="103">
        <f>SUMIFS('Services Ln 10'!$Y$5:$Y$3992,'Services Ln 10'!$A$5:$A$3992,A609,'Services Ln 10'!$B$5:$B$3992,"Nurse Services")+SUMIFS('Services Ln 10'!$Y$5:$Y$3992,'Services Ln 10'!$A$5:$A$3992,A609,'Services Ln 10'!$B$5:$B$3992,"Audiology")+SUMIFS('Services Ln 10'!$Y$5:$Y$3992,'Services Ln 10'!$A$5:$A$3992,A609,'Services Ln 10'!$B$5:$B$3992,"Interpreter")+SUMIFS('Services Ln 10'!$Y$5:$Y$3992,'Services Ln 10'!$A$5:$A$3992,A609,'Services Ln 10'!$B$5:$B$3992,"Adaptive P.E.")+SUMIFS('Services Ln 10'!$Y$5:$Y$3992,'Services Ln 10'!$A$5:$A$3992,A609,'Services Ln 10'!$B$5:$B$3992,"Orientation and Mobility")+SUMIFS('Services Ln 10'!$Y$5:$Y$3992,'Services Ln 10'!$A$5:$A$3992,A609,'Services Ln 10'!$B$5:$B$3992,"Psychologist")+ SUMIF('Aides Ln 10'!$A$5:$A$1996,A609,'Aides Ln 10'!$V$5:$V$1996)</f>
        <v>0</v>
      </c>
      <c r="L609" s="12">
        <f>SUMIF('Contract Ed line 9'!$A$5:$A$1994,A609,'Contract Ed line 9'!$J$5:$J$1994)</f>
        <v>0</v>
      </c>
      <c r="M609" s="7">
        <f t="shared" si="9"/>
        <v>0</v>
      </c>
    </row>
    <row r="610" spans="2:13" x14ac:dyDescent="0.25">
      <c r="B610" s="7">
        <f>SUMIF('1 Spec Ed Teacher'!$A$5:$A$2003,A610,'1 Spec Ed Teacher'!$T$5:$T$2003)</f>
        <v>0</v>
      </c>
      <c r="C610" s="9"/>
      <c r="D610" s="7">
        <f>SUMIF(' Operations Ln 6'!$A$2:$A$1999,SSIDs!A610,' Operations Ln 6'!$B$2:$B$1999)</f>
        <v>0</v>
      </c>
      <c r="E610" s="7">
        <f>SUMIF('3 Instructional Supplies '!$A$5:$A$1996,SSIDs!A610,'3 Instructional Supplies '!$F$5:$F$1996)</f>
        <v>0</v>
      </c>
      <c r="F610" s="7">
        <f>SUMIF('4 Instructional Equipment'!$A$5:$A$1995,A610,'4 Instructional Equipment'!$F$5:$F$1995)</f>
        <v>0</v>
      </c>
      <c r="G610" s="12">
        <f>SUMIF('Transportation Ln 10'!$A$5:$A$1995,A610,'Transportation Ln 10'!$J$5:$J$1995)</f>
        <v>0</v>
      </c>
      <c r="H610" s="12">
        <f>SUMIFS('Services Ln 10'!$Y$5:$Y$3992,'Services Ln 10'!$A$5:$A$3992,A610,'Services Ln 10'!$B$5:$B$3992,"Physical Therapy")</f>
        <v>0</v>
      </c>
      <c r="I610" s="12">
        <f>SUMIFS('Services Ln 10'!$Y$5:$Y$3992,'Services Ln 10'!$A$5:$A$3992,A610,'Services Ln 10'!$B$5:$B$3992,"Occupational Therapy")</f>
        <v>0</v>
      </c>
      <c r="J610" s="12">
        <f>SUMIFS('Services Ln 10'!$Y$5:$Y$3992,'Services Ln 10'!$A$5:$A$3992,A610,'Services Ln 10'!$B$5:$B$3992,"Speech Services")</f>
        <v>0</v>
      </c>
      <c r="K610" s="103">
        <f>SUMIFS('Services Ln 10'!$Y$5:$Y$3992,'Services Ln 10'!$A$5:$A$3992,A610,'Services Ln 10'!$B$5:$B$3992,"Nurse Services")+SUMIFS('Services Ln 10'!$Y$5:$Y$3992,'Services Ln 10'!$A$5:$A$3992,A610,'Services Ln 10'!$B$5:$B$3992,"Audiology")+SUMIFS('Services Ln 10'!$Y$5:$Y$3992,'Services Ln 10'!$A$5:$A$3992,A610,'Services Ln 10'!$B$5:$B$3992,"Interpreter")+SUMIFS('Services Ln 10'!$Y$5:$Y$3992,'Services Ln 10'!$A$5:$A$3992,A610,'Services Ln 10'!$B$5:$B$3992,"Adaptive P.E.")+SUMIFS('Services Ln 10'!$Y$5:$Y$3992,'Services Ln 10'!$A$5:$A$3992,A610,'Services Ln 10'!$B$5:$B$3992,"Orientation and Mobility")+SUMIFS('Services Ln 10'!$Y$5:$Y$3992,'Services Ln 10'!$A$5:$A$3992,A610,'Services Ln 10'!$B$5:$B$3992,"Psychologist")+ SUMIF('Aides Ln 10'!$A$5:$A$1996,A610,'Aides Ln 10'!$V$5:$V$1996)</f>
        <v>0</v>
      </c>
      <c r="L610" s="12">
        <f>SUMIF('Contract Ed line 9'!$A$5:$A$1994,A610,'Contract Ed line 9'!$J$5:$J$1994)</f>
        <v>0</v>
      </c>
      <c r="M610" s="7">
        <f t="shared" si="9"/>
        <v>0</v>
      </c>
    </row>
    <row r="611" spans="2:13" x14ac:dyDescent="0.25">
      <c r="B611" s="7">
        <f>SUMIF('1 Spec Ed Teacher'!$A$5:$A$2003,A611,'1 Spec Ed Teacher'!$T$5:$T$2003)</f>
        <v>0</v>
      </c>
      <c r="C611" s="9"/>
      <c r="D611" s="7">
        <f>SUMIF(' Operations Ln 6'!$A$2:$A$1999,SSIDs!A611,' Operations Ln 6'!$B$2:$B$1999)</f>
        <v>0</v>
      </c>
      <c r="E611" s="7">
        <f>SUMIF('3 Instructional Supplies '!$A$5:$A$1996,SSIDs!A611,'3 Instructional Supplies '!$F$5:$F$1996)</f>
        <v>0</v>
      </c>
      <c r="F611" s="7">
        <f>SUMIF('4 Instructional Equipment'!$A$5:$A$1995,A611,'4 Instructional Equipment'!$F$5:$F$1995)</f>
        <v>0</v>
      </c>
      <c r="G611" s="12">
        <f>SUMIF('Transportation Ln 10'!$A$5:$A$1995,A611,'Transportation Ln 10'!$J$5:$J$1995)</f>
        <v>0</v>
      </c>
      <c r="H611" s="12">
        <f>SUMIFS('Services Ln 10'!$Y$5:$Y$3992,'Services Ln 10'!$A$5:$A$3992,A611,'Services Ln 10'!$B$5:$B$3992,"Physical Therapy")</f>
        <v>0</v>
      </c>
      <c r="I611" s="12">
        <f>SUMIFS('Services Ln 10'!$Y$5:$Y$3992,'Services Ln 10'!$A$5:$A$3992,A611,'Services Ln 10'!$B$5:$B$3992,"Occupational Therapy")</f>
        <v>0</v>
      </c>
      <c r="J611" s="12">
        <f>SUMIFS('Services Ln 10'!$Y$5:$Y$3992,'Services Ln 10'!$A$5:$A$3992,A611,'Services Ln 10'!$B$5:$B$3992,"Speech Services")</f>
        <v>0</v>
      </c>
      <c r="K611" s="103">
        <f>SUMIFS('Services Ln 10'!$Y$5:$Y$3992,'Services Ln 10'!$A$5:$A$3992,A611,'Services Ln 10'!$B$5:$B$3992,"Nurse Services")+SUMIFS('Services Ln 10'!$Y$5:$Y$3992,'Services Ln 10'!$A$5:$A$3992,A611,'Services Ln 10'!$B$5:$B$3992,"Audiology")+SUMIFS('Services Ln 10'!$Y$5:$Y$3992,'Services Ln 10'!$A$5:$A$3992,A611,'Services Ln 10'!$B$5:$B$3992,"Interpreter")+SUMIFS('Services Ln 10'!$Y$5:$Y$3992,'Services Ln 10'!$A$5:$A$3992,A611,'Services Ln 10'!$B$5:$B$3992,"Adaptive P.E.")+SUMIFS('Services Ln 10'!$Y$5:$Y$3992,'Services Ln 10'!$A$5:$A$3992,A611,'Services Ln 10'!$B$5:$B$3992,"Orientation and Mobility")+SUMIFS('Services Ln 10'!$Y$5:$Y$3992,'Services Ln 10'!$A$5:$A$3992,A611,'Services Ln 10'!$B$5:$B$3992,"Psychologist")+ SUMIF('Aides Ln 10'!$A$5:$A$1996,A611,'Aides Ln 10'!$V$5:$V$1996)</f>
        <v>0</v>
      </c>
      <c r="L611" s="12">
        <f>SUMIF('Contract Ed line 9'!$A$5:$A$1994,A611,'Contract Ed line 9'!$J$5:$J$1994)</f>
        <v>0</v>
      </c>
      <c r="M611" s="7">
        <f t="shared" si="9"/>
        <v>0</v>
      </c>
    </row>
    <row r="612" spans="2:13" x14ac:dyDescent="0.25">
      <c r="B612" s="7">
        <f>SUMIF('1 Spec Ed Teacher'!$A$5:$A$2003,A612,'1 Spec Ed Teacher'!$T$5:$T$2003)</f>
        <v>0</v>
      </c>
      <c r="C612" s="9"/>
      <c r="D612" s="7">
        <f>SUMIF(' Operations Ln 6'!$A$2:$A$1999,SSIDs!A612,' Operations Ln 6'!$B$2:$B$1999)</f>
        <v>0</v>
      </c>
      <c r="E612" s="7">
        <f>SUMIF('3 Instructional Supplies '!$A$5:$A$1996,SSIDs!A612,'3 Instructional Supplies '!$F$5:$F$1996)</f>
        <v>0</v>
      </c>
      <c r="F612" s="7">
        <f>SUMIF('4 Instructional Equipment'!$A$5:$A$1995,A612,'4 Instructional Equipment'!$F$5:$F$1995)</f>
        <v>0</v>
      </c>
      <c r="G612" s="12">
        <f>SUMIF('Transportation Ln 10'!$A$5:$A$1995,A612,'Transportation Ln 10'!$J$5:$J$1995)</f>
        <v>0</v>
      </c>
      <c r="H612" s="12">
        <f>SUMIFS('Services Ln 10'!$Y$5:$Y$3992,'Services Ln 10'!$A$5:$A$3992,A612,'Services Ln 10'!$B$5:$B$3992,"Physical Therapy")</f>
        <v>0</v>
      </c>
      <c r="I612" s="12">
        <f>SUMIFS('Services Ln 10'!$Y$5:$Y$3992,'Services Ln 10'!$A$5:$A$3992,A612,'Services Ln 10'!$B$5:$B$3992,"Occupational Therapy")</f>
        <v>0</v>
      </c>
      <c r="J612" s="12">
        <f>SUMIFS('Services Ln 10'!$Y$5:$Y$3992,'Services Ln 10'!$A$5:$A$3992,A612,'Services Ln 10'!$B$5:$B$3992,"Speech Services")</f>
        <v>0</v>
      </c>
      <c r="K612" s="103">
        <f>SUMIFS('Services Ln 10'!$Y$5:$Y$3992,'Services Ln 10'!$A$5:$A$3992,A612,'Services Ln 10'!$B$5:$B$3992,"Nurse Services")+SUMIFS('Services Ln 10'!$Y$5:$Y$3992,'Services Ln 10'!$A$5:$A$3992,A612,'Services Ln 10'!$B$5:$B$3992,"Audiology")+SUMIFS('Services Ln 10'!$Y$5:$Y$3992,'Services Ln 10'!$A$5:$A$3992,A612,'Services Ln 10'!$B$5:$B$3992,"Interpreter")+SUMIFS('Services Ln 10'!$Y$5:$Y$3992,'Services Ln 10'!$A$5:$A$3992,A612,'Services Ln 10'!$B$5:$B$3992,"Adaptive P.E.")+SUMIFS('Services Ln 10'!$Y$5:$Y$3992,'Services Ln 10'!$A$5:$A$3992,A612,'Services Ln 10'!$B$5:$B$3992,"Orientation and Mobility")+SUMIFS('Services Ln 10'!$Y$5:$Y$3992,'Services Ln 10'!$A$5:$A$3992,A612,'Services Ln 10'!$B$5:$B$3992,"Psychologist")+ SUMIF('Aides Ln 10'!$A$5:$A$1996,A612,'Aides Ln 10'!$V$5:$V$1996)</f>
        <v>0</v>
      </c>
      <c r="L612" s="12">
        <f>SUMIF('Contract Ed line 9'!$A$5:$A$1994,A612,'Contract Ed line 9'!$J$5:$J$1994)</f>
        <v>0</v>
      </c>
      <c r="M612" s="7">
        <f t="shared" si="9"/>
        <v>0</v>
      </c>
    </row>
    <row r="613" spans="2:13" x14ac:dyDescent="0.25">
      <c r="B613" s="7">
        <f>SUMIF('1 Spec Ed Teacher'!$A$5:$A$2003,A613,'1 Spec Ed Teacher'!$T$5:$T$2003)</f>
        <v>0</v>
      </c>
      <c r="C613" s="9"/>
      <c r="D613" s="7">
        <f>SUMIF(' Operations Ln 6'!$A$2:$A$1999,SSIDs!A613,' Operations Ln 6'!$B$2:$B$1999)</f>
        <v>0</v>
      </c>
      <c r="E613" s="7">
        <f>SUMIF('3 Instructional Supplies '!$A$5:$A$1996,SSIDs!A613,'3 Instructional Supplies '!$F$5:$F$1996)</f>
        <v>0</v>
      </c>
      <c r="F613" s="7">
        <f>SUMIF('4 Instructional Equipment'!$A$5:$A$1995,A613,'4 Instructional Equipment'!$F$5:$F$1995)</f>
        <v>0</v>
      </c>
      <c r="G613" s="12">
        <f>SUMIF('Transportation Ln 10'!$A$5:$A$1995,A613,'Transportation Ln 10'!$J$5:$J$1995)</f>
        <v>0</v>
      </c>
      <c r="H613" s="12">
        <f>SUMIFS('Services Ln 10'!$Y$5:$Y$3992,'Services Ln 10'!$A$5:$A$3992,A613,'Services Ln 10'!$B$5:$B$3992,"Physical Therapy")</f>
        <v>0</v>
      </c>
      <c r="I613" s="12">
        <f>SUMIFS('Services Ln 10'!$Y$5:$Y$3992,'Services Ln 10'!$A$5:$A$3992,A613,'Services Ln 10'!$B$5:$B$3992,"Occupational Therapy")</f>
        <v>0</v>
      </c>
      <c r="J613" s="12">
        <f>SUMIFS('Services Ln 10'!$Y$5:$Y$3992,'Services Ln 10'!$A$5:$A$3992,A613,'Services Ln 10'!$B$5:$B$3992,"Speech Services")</f>
        <v>0</v>
      </c>
      <c r="K613" s="103">
        <f>SUMIFS('Services Ln 10'!$Y$5:$Y$3992,'Services Ln 10'!$A$5:$A$3992,A613,'Services Ln 10'!$B$5:$B$3992,"Nurse Services")+SUMIFS('Services Ln 10'!$Y$5:$Y$3992,'Services Ln 10'!$A$5:$A$3992,A613,'Services Ln 10'!$B$5:$B$3992,"Audiology")+SUMIFS('Services Ln 10'!$Y$5:$Y$3992,'Services Ln 10'!$A$5:$A$3992,A613,'Services Ln 10'!$B$5:$B$3992,"Interpreter")+SUMIFS('Services Ln 10'!$Y$5:$Y$3992,'Services Ln 10'!$A$5:$A$3992,A613,'Services Ln 10'!$B$5:$B$3992,"Adaptive P.E.")+SUMIFS('Services Ln 10'!$Y$5:$Y$3992,'Services Ln 10'!$A$5:$A$3992,A613,'Services Ln 10'!$B$5:$B$3992,"Orientation and Mobility")+SUMIFS('Services Ln 10'!$Y$5:$Y$3992,'Services Ln 10'!$A$5:$A$3992,A613,'Services Ln 10'!$B$5:$B$3992,"Psychologist")+ SUMIF('Aides Ln 10'!$A$5:$A$1996,A613,'Aides Ln 10'!$V$5:$V$1996)</f>
        <v>0</v>
      </c>
      <c r="L613" s="12">
        <f>SUMIF('Contract Ed line 9'!$A$5:$A$1994,A613,'Contract Ed line 9'!$J$5:$J$1994)</f>
        <v>0</v>
      </c>
      <c r="M613" s="7">
        <f t="shared" si="9"/>
        <v>0</v>
      </c>
    </row>
    <row r="614" spans="2:13" x14ac:dyDescent="0.25">
      <c r="B614" s="7">
        <f>SUMIF('1 Spec Ed Teacher'!$A$5:$A$2003,A614,'1 Spec Ed Teacher'!$T$5:$T$2003)</f>
        <v>0</v>
      </c>
      <c r="C614" s="9"/>
      <c r="D614" s="7">
        <f>SUMIF(' Operations Ln 6'!$A$2:$A$1999,SSIDs!A614,' Operations Ln 6'!$B$2:$B$1999)</f>
        <v>0</v>
      </c>
      <c r="E614" s="7">
        <f>SUMIF('3 Instructional Supplies '!$A$5:$A$1996,SSIDs!A614,'3 Instructional Supplies '!$F$5:$F$1996)</f>
        <v>0</v>
      </c>
      <c r="F614" s="7">
        <f>SUMIF('4 Instructional Equipment'!$A$5:$A$1995,A614,'4 Instructional Equipment'!$F$5:$F$1995)</f>
        <v>0</v>
      </c>
      <c r="G614" s="12">
        <f>SUMIF('Transportation Ln 10'!$A$5:$A$1995,A614,'Transportation Ln 10'!$J$5:$J$1995)</f>
        <v>0</v>
      </c>
      <c r="H614" s="12">
        <f>SUMIFS('Services Ln 10'!$Y$5:$Y$3992,'Services Ln 10'!$A$5:$A$3992,A614,'Services Ln 10'!$B$5:$B$3992,"Physical Therapy")</f>
        <v>0</v>
      </c>
      <c r="I614" s="12">
        <f>SUMIFS('Services Ln 10'!$Y$5:$Y$3992,'Services Ln 10'!$A$5:$A$3992,A614,'Services Ln 10'!$B$5:$B$3992,"Occupational Therapy")</f>
        <v>0</v>
      </c>
      <c r="J614" s="12">
        <f>SUMIFS('Services Ln 10'!$Y$5:$Y$3992,'Services Ln 10'!$A$5:$A$3992,A614,'Services Ln 10'!$B$5:$B$3992,"Speech Services")</f>
        <v>0</v>
      </c>
      <c r="K614" s="103">
        <f>SUMIFS('Services Ln 10'!$Y$5:$Y$3992,'Services Ln 10'!$A$5:$A$3992,A614,'Services Ln 10'!$B$5:$B$3992,"Nurse Services")+SUMIFS('Services Ln 10'!$Y$5:$Y$3992,'Services Ln 10'!$A$5:$A$3992,A614,'Services Ln 10'!$B$5:$B$3992,"Audiology")+SUMIFS('Services Ln 10'!$Y$5:$Y$3992,'Services Ln 10'!$A$5:$A$3992,A614,'Services Ln 10'!$B$5:$B$3992,"Interpreter")+SUMIFS('Services Ln 10'!$Y$5:$Y$3992,'Services Ln 10'!$A$5:$A$3992,A614,'Services Ln 10'!$B$5:$B$3992,"Adaptive P.E.")+SUMIFS('Services Ln 10'!$Y$5:$Y$3992,'Services Ln 10'!$A$5:$A$3992,A614,'Services Ln 10'!$B$5:$B$3992,"Orientation and Mobility")+SUMIFS('Services Ln 10'!$Y$5:$Y$3992,'Services Ln 10'!$A$5:$A$3992,A614,'Services Ln 10'!$B$5:$B$3992,"Psychologist")+ SUMIF('Aides Ln 10'!$A$5:$A$1996,A614,'Aides Ln 10'!$V$5:$V$1996)</f>
        <v>0</v>
      </c>
      <c r="L614" s="12">
        <f>SUMIF('Contract Ed line 9'!$A$5:$A$1994,A614,'Contract Ed line 9'!$J$5:$J$1994)</f>
        <v>0</v>
      </c>
      <c r="M614" s="7">
        <f t="shared" si="9"/>
        <v>0</v>
      </c>
    </row>
    <row r="615" spans="2:13" x14ac:dyDescent="0.25">
      <c r="B615" s="7">
        <f>SUMIF('1 Spec Ed Teacher'!$A$5:$A$2003,A615,'1 Spec Ed Teacher'!$T$5:$T$2003)</f>
        <v>0</v>
      </c>
      <c r="C615" s="9"/>
      <c r="D615" s="7">
        <f>SUMIF(' Operations Ln 6'!$A$2:$A$1999,SSIDs!A615,' Operations Ln 6'!$B$2:$B$1999)</f>
        <v>0</v>
      </c>
      <c r="E615" s="7">
        <f>SUMIF('3 Instructional Supplies '!$A$5:$A$1996,SSIDs!A615,'3 Instructional Supplies '!$F$5:$F$1996)</f>
        <v>0</v>
      </c>
      <c r="F615" s="7">
        <f>SUMIF('4 Instructional Equipment'!$A$5:$A$1995,A615,'4 Instructional Equipment'!$F$5:$F$1995)</f>
        <v>0</v>
      </c>
      <c r="G615" s="12">
        <f>SUMIF('Transportation Ln 10'!$A$5:$A$1995,A615,'Transportation Ln 10'!$J$5:$J$1995)</f>
        <v>0</v>
      </c>
      <c r="H615" s="12">
        <f>SUMIFS('Services Ln 10'!$Y$5:$Y$3992,'Services Ln 10'!$A$5:$A$3992,A615,'Services Ln 10'!$B$5:$B$3992,"Physical Therapy")</f>
        <v>0</v>
      </c>
      <c r="I615" s="12">
        <f>SUMIFS('Services Ln 10'!$Y$5:$Y$3992,'Services Ln 10'!$A$5:$A$3992,A615,'Services Ln 10'!$B$5:$B$3992,"Occupational Therapy")</f>
        <v>0</v>
      </c>
      <c r="J615" s="12">
        <f>SUMIFS('Services Ln 10'!$Y$5:$Y$3992,'Services Ln 10'!$A$5:$A$3992,A615,'Services Ln 10'!$B$5:$B$3992,"Speech Services")</f>
        <v>0</v>
      </c>
      <c r="K615" s="103">
        <f>SUMIFS('Services Ln 10'!$Y$5:$Y$3992,'Services Ln 10'!$A$5:$A$3992,A615,'Services Ln 10'!$B$5:$B$3992,"Nurse Services")+SUMIFS('Services Ln 10'!$Y$5:$Y$3992,'Services Ln 10'!$A$5:$A$3992,A615,'Services Ln 10'!$B$5:$B$3992,"Audiology")+SUMIFS('Services Ln 10'!$Y$5:$Y$3992,'Services Ln 10'!$A$5:$A$3992,A615,'Services Ln 10'!$B$5:$B$3992,"Interpreter")+SUMIFS('Services Ln 10'!$Y$5:$Y$3992,'Services Ln 10'!$A$5:$A$3992,A615,'Services Ln 10'!$B$5:$B$3992,"Adaptive P.E.")+SUMIFS('Services Ln 10'!$Y$5:$Y$3992,'Services Ln 10'!$A$5:$A$3992,A615,'Services Ln 10'!$B$5:$B$3992,"Orientation and Mobility")+SUMIFS('Services Ln 10'!$Y$5:$Y$3992,'Services Ln 10'!$A$5:$A$3992,A615,'Services Ln 10'!$B$5:$B$3992,"Psychologist")+ SUMIF('Aides Ln 10'!$A$5:$A$1996,A615,'Aides Ln 10'!$V$5:$V$1996)</f>
        <v>0</v>
      </c>
      <c r="L615" s="12">
        <f>SUMIF('Contract Ed line 9'!$A$5:$A$1994,A615,'Contract Ed line 9'!$J$5:$J$1994)</f>
        <v>0</v>
      </c>
      <c r="M615" s="7">
        <f t="shared" si="9"/>
        <v>0</v>
      </c>
    </row>
    <row r="616" spans="2:13" x14ac:dyDescent="0.25">
      <c r="B616" s="7">
        <f>SUMIF('1 Spec Ed Teacher'!$A$5:$A$2003,A616,'1 Spec Ed Teacher'!$T$5:$T$2003)</f>
        <v>0</v>
      </c>
      <c r="C616" s="9"/>
      <c r="D616" s="7">
        <f>SUMIF(' Operations Ln 6'!$A$2:$A$1999,SSIDs!A616,' Operations Ln 6'!$B$2:$B$1999)</f>
        <v>0</v>
      </c>
      <c r="E616" s="7">
        <f>SUMIF('3 Instructional Supplies '!$A$5:$A$1996,SSIDs!A616,'3 Instructional Supplies '!$F$5:$F$1996)</f>
        <v>0</v>
      </c>
      <c r="F616" s="7">
        <f>SUMIF('4 Instructional Equipment'!$A$5:$A$1995,A616,'4 Instructional Equipment'!$F$5:$F$1995)</f>
        <v>0</v>
      </c>
      <c r="G616" s="12">
        <f>SUMIF('Transportation Ln 10'!$A$5:$A$1995,A616,'Transportation Ln 10'!$J$5:$J$1995)</f>
        <v>0</v>
      </c>
      <c r="H616" s="12">
        <f>SUMIFS('Services Ln 10'!$Y$5:$Y$3992,'Services Ln 10'!$A$5:$A$3992,A616,'Services Ln 10'!$B$5:$B$3992,"Physical Therapy")</f>
        <v>0</v>
      </c>
      <c r="I616" s="12">
        <f>SUMIFS('Services Ln 10'!$Y$5:$Y$3992,'Services Ln 10'!$A$5:$A$3992,A616,'Services Ln 10'!$B$5:$B$3992,"Occupational Therapy")</f>
        <v>0</v>
      </c>
      <c r="J616" s="12">
        <f>SUMIFS('Services Ln 10'!$Y$5:$Y$3992,'Services Ln 10'!$A$5:$A$3992,A616,'Services Ln 10'!$B$5:$B$3992,"Speech Services")</f>
        <v>0</v>
      </c>
      <c r="K616" s="103">
        <f>SUMIFS('Services Ln 10'!$Y$5:$Y$3992,'Services Ln 10'!$A$5:$A$3992,A616,'Services Ln 10'!$B$5:$B$3992,"Nurse Services")+SUMIFS('Services Ln 10'!$Y$5:$Y$3992,'Services Ln 10'!$A$5:$A$3992,A616,'Services Ln 10'!$B$5:$B$3992,"Audiology")+SUMIFS('Services Ln 10'!$Y$5:$Y$3992,'Services Ln 10'!$A$5:$A$3992,A616,'Services Ln 10'!$B$5:$B$3992,"Interpreter")+SUMIFS('Services Ln 10'!$Y$5:$Y$3992,'Services Ln 10'!$A$5:$A$3992,A616,'Services Ln 10'!$B$5:$B$3992,"Adaptive P.E.")+SUMIFS('Services Ln 10'!$Y$5:$Y$3992,'Services Ln 10'!$A$5:$A$3992,A616,'Services Ln 10'!$B$5:$B$3992,"Orientation and Mobility")+SUMIFS('Services Ln 10'!$Y$5:$Y$3992,'Services Ln 10'!$A$5:$A$3992,A616,'Services Ln 10'!$B$5:$B$3992,"Psychologist")+ SUMIF('Aides Ln 10'!$A$5:$A$1996,A616,'Aides Ln 10'!$V$5:$V$1996)</f>
        <v>0</v>
      </c>
      <c r="L616" s="12">
        <f>SUMIF('Contract Ed line 9'!$A$5:$A$1994,A616,'Contract Ed line 9'!$J$5:$J$1994)</f>
        <v>0</v>
      </c>
      <c r="M616" s="7">
        <f t="shared" si="9"/>
        <v>0</v>
      </c>
    </row>
    <row r="617" spans="2:13" x14ac:dyDescent="0.25">
      <c r="B617" s="7">
        <f>SUMIF('1 Spec Ed Teacher'!$A$5:$A$2003,A617,'1 Spec Ed Teacher'!$T$5:$T$2003)</f>
        <v>0</v>
      </c>
      <c r="C617" s="9"/>
      <c r="D617" s="7">
        <f>SUMIF(' Operations Ln 6'!$A$2:$A$1999,SSIDs!A617,' Operations Ln 6'!$B$2:$B$1999)</f>
        <v>0</v>
      </c>
      <c r="E617" s="7">
        <f>SUMIF('3 Instructional Supplies '!$A$5:$A$1996,SSIDs!A617,'3 Instructional Supplies '!$F$5:$F$1996)</f>
        <v>0</v>
      </c>
      <c r="F617" s="7">
        <f>SUMIF('4 Instructional Equipment'!$A$5:$A$1995,A617,'4 Instructional Equipment'!$F$5:$F$1995)</f>
        <v>0</v>
      </c>
      <c r="G617" s="12">
        <f>SUMIF('Transportation Ln 10'!$A$5:$A$1995,A617,'Transportation Ln 10'!$J$5:$J$1995)</f>
        <v>0</v>
      </c>
      <c r="H617" s="12">
        <f>SUMIFS('Services Ln 10'!$Y$5:$Y$3992,'Services Ln 10'!$A$5:$A$3992,A617,'Services Ln 10'!$B$5:$B$3992,"Physical Therapy")</f>
        <v>0</v>
      </c>
      <c r="I617" s="12">
        <f>SUMIFS('Services Ln 10'!$Y$5:$Y$3992,'Services Ln 10'!$A$5:$A$3992,A617,'Services Ln 10'!$B$5:$B$3992,"Occupational Therapy")</f>
        <v>0</v>
      </c>
      <c r="J617" s="12">
        <f>SUMIFS('Services Ln 10'!$Y$5:$Y$3992,'Services Ln 10'!$A$5:$A$3992,A617,'Services Ln 10'!$B$5:$B$3992,"Speech Services")</f>
        <v>0</v>
      </c>
      <c r="K617" s="103">
        <f>SUMIFS('Services Ln 10'!$Y$5:$Y$3992,'Services Ln 10'!$A$5:$A$3992,A617,'Services Ln 10'!$B$5:$B$3992,"Nurse Services")+SUMIFS('Services Ln 10'!$Y$5:$Y$3992,'Services Ln 10'!$A$5:$A$3992,A617,'Services Ln 10'!$B$5:$B$3992,"Audiology")+SUMIFS('Services Ln 10'!$Y$5:$Y$3992,'Services Ln 10'!$A$5:$A$3992,A617,'Services Ln 10'!$B$5:$B$3992,"Interpreter")+SUMIFS('Services Ln 10'!$Y$5:$Y$3992,'Services Ln 10'!$A$5:$A$3992,A617,'Services Ln 10'!$B$5:$B$3992,"Adaptive P.E.")+SUMIFS('Services Ln 10'!$Y$5:$Y$3992,'Services Ln 10'!$A$5:$A$3992,A617,'Services Ln 10'!$B$5:$B$3992,"Orientation and Mobility")+SUMIFS('Services Ln 10'!$Y$5:$Y$3992,'Services Ln 10'!$A$5:$A$3992,A617,'Services Ln 10'!$B$5:$B$3992,"Psychologist")+ SUMIF('Aides Ln 10'!$A$5:$A$1996,A617,'Aides Ln 10'!$V$5:$V$1996)</f>
        <v>0</v>
      </c>
      <c r="L617" s="12">
        <f>SUMIF('Contract Ed line 9'!$A$5:$A$1994,A617,'Contract Ed line 9'!$J$5:$J$1994)</f>
        <v>0</v>
      </c>
      <c r="M617" s="7">
        <f t="shared" si="9"/>
        <v>0</v>
      </c>
    </row>
    <row r="618" spans="2:13" x14ac:dyDescent="0.25">
      <c r="B618" s="7">
        <f>SUMIF('1 Spec Ed Teacher'!$A$5:$A$2003,A618,'1 Spec Ed Teacher'!$T$5:$T$2003)</f>
        <v>0</v>
      </c>
      <c r="C618" s="9"/>
      <c r="D618" s="7">
        <f>SUMIF(' Operations Ln 6'!$A$2:$A$1999,SSIDs!A618,' Operations Ln 6'!$B$2:$B$1999)</f>
        <v>0</v>
      </c>
      <c r="E618" s="7">
        <f>SUMIF('3 Instructional Supplies '!$A$5:$A$1996,SSIDs!A618,'3 Instructional Supplies '!$F$5:$F$1996)</f>
        <v>0</v>
      </c>
      <c r="F618" s="7">
        <f>SUMIF('4 Instructional Equipment'!$A$5:$A$1995,A618,'4 Instructional Equipment'!$F$5:$F$1995)</f>
        <v>0</v>
      </c>
      <c r="G618" s="12">
        <f>SUMIF('Transportation Ln 10'!$A$5:$A$1995,A618,'Transportation Ln 10'!$J$5:$J$1995)</f>
        <v>0</v>
      </c>
      <c r="H618" s="12">
        <f>SUMIFS('Services Ln 10'!$Y$5:$Y$3992,'Services Ln 10'!$A$5:$A$3992,A618,'Services Ln 10'!$B$5:$B$3992,"Physical Therapy")</f>
        <v>0</v>
      </c>
      <c r="I618" s="12">
        <f>SUMIFS('Services Ln 10'!$Y$5:$Y$3992,'Services Ln 10'!$A$5:$A$3992,A618,'Services Ln 10'!$B$5:$B$3992,"Occupational Therapy")</f>
        <v>0</v>
      </c>
      <c r="J618" s="12">
        <f>SUMIFS('Services Ln 10'!$Y$5:$Y$3992,'Services Ln 10'!$A$5:$A$3992,A618,'Services Ln 10'!$B$5:$B$3992,"Speech Services")</f>
        <v>0</v>
      </c>
      <c r="K618" s="103">
        <f>SUMIFS('Services Ln 10'!$Y$5:$Y$3992,'Services Ln 10'!$A$5:$A$3992,A618,'Services Ln 10'!$B$5:$B$3992,"Nurse Services")+SUMIFS('Services Ln 10'!$Y$5:$Y$3992,'Services Ln 10'!$A$5:$A$3992,A618,'Services Ln 10'!$B$5:$B$3992,"Audiology")+SUMIFS('Services Ln 10'!$Y$5:$Y$3992,'Services Ln 10'!$A$5:$A$3992,A618,'Services Ln 10'!$B$5:$B$3992,"Interpreter")+SUMIFS('Services Ln 10'!$Y$5:$Y$3992,'Services Ln 10'!$A$5:$A$3992,A618,'Services Ln 10'!$B$5:$B$3992,"Adaptive P.E.")+SUMIFS('Services Ln 10'!$Y$5:$Y$3992,'Services Ln 10'!$A$5:$A$3992,A618,'Services Ln 10'!$B$5:$B$3992,"Orientation and Mobility")+SUMIFS('Services Ln 10'!$Y$5:$Y$3992,'Services Ln 10'!$A$5:$A$3992,A618,'Services Ln 10'!$B$5:$B$3992,"Psychologist")+ SUMIF('Aides Ln 10'!$A$5:$A$1996,A618,'Aides Ln 10'!$V$5:$V$1996)</f>
        <v>0</v>
      </c>
      <c r="L618" s="12">
        <f>SUMIF('Contract Ed line 9'!$A$5:$A$1994,A618,'Contract Ed line 9'!$J$5:$J$1994)</f>
        <v>0</v>
      </c>
      <c r="M618" s="7">
        <f t="shared" si="9"/>
        <v>0</v>
      </c>
    </row>
    <row r="619" spans="2:13" x14ac:dyDescent="0.25">
      <c r="B619" s="7">
        <f>SUMIF('1 Spec Ed Teacher'!$A$5:$A$2003,A619,'1 Spec Ed Teacher'!$T$5:$T$2003)</f>
        <v>0</v>
      </c>
      <c r="C619" s="9"/>
      <c r="D619" s="7">
        <f>SUMIF(' Operations Ln 6'!$A$2:$A$1999,SSIDs!A619,' Operations Ln 6'!$B$2:$B$1999)</f>
        <v>0</v>
      </c>
      <c r="E619" s="7">
        <f>SUMIF('3 Instructional Supplies '!$A$5:$A$1996,SSIDs!A619,'3 Instructional Supplies '!$F$5:$F$1996)</f>
        <v>0</v>
      </c>
      <c r="F619" s="7">
        <f>SUMIF('4 Instructional Equipment'!$A$5:$A$1995,A619,'4 Instructional Equipment'!$F$5:$F$1995)</f>
        <v>0</v>
      </c>
      <c r="G619" s="12">
        <f>SUMIF('Transportation Ln 10'!$A$5:$A$1995,A619,'Transportation Ln 10'!$J$5:$J$1995)</f>
        <v>0</v>
      </c>
      <c r="H619" s="12">
        <f>SUMIFS('Services Ln 10'!$Y$5:$Y$3992,'Services Ln 10'!$A$5:$A$3992,A619,'Services Ln 10'!$B$5:$B$3992,"Physical Therapy")</f>
        <v>0</v>
      </c>
      <c r="I619" s="12">
        <f>SUMIFS('Services Ln 10'!$Y$5:$Y$3992,'Services Ln 10'!$A$5:$A$3992,A619,'Services Ln 10'!$B$5:$B$3992,"Occupational Therapy")</f>
        <v>0</v>
      </c>
      <c r="J619" s="12">
        <f>SUMIFS('Services Ln 10'!$Y$5:$Y$3992,'Services Ln 10'!$A$5:$A$3992,A619,'Services Ln 10'!$B$5:$B$3992,"Speech Services")</f>
        <v>0</v>
      </c>
      <c r="K619" s="103">
        <f>SUMIFS('Services Ln 10'!$Y$5:$Y$3992,'Services Ln 10'!$A$5:$A$3992,A619,'Services Ln 10'!$B$5:$B$3992,"Nurse Services")+SUMIFS('Services Ln 10'!$Y$5:$Y$3992,'Services Ln 10'!$A$5:$A$3992,A619,'Services Ln 10'!$B$5:$B$3992,"Audiology")+SUMIFS('Services Ln 10'!$Y$5:$Y$3992,'Services Ln 10'!$A$5:$A$3992,A619,'Services Ln 10'!$B$5:$B$3992,"Interpreter")+SUMIFS('Services Ln 10'!$Y$5:$Y$3992,'Services Ln 10'!$A$5:$A$3992,A619,'Services Ln 10'!$B$5:$B$3992,"Adaptive P.E.")+SUMIFS('Services Ln 10'!$Y$5:$Y$3992,'Services Ln 10'!$A$5:$A$3992,A619,'Services Ln 10'!$B$5:$B$3992,"Orientation and Mobility")+SUMIFS('Services Ln 10'!$Y$5:$Y$3992,'Services Ln 10'!$A$5:$A$3992,A619,'Services Ln 10'!$B$5:$B$3992,"Psychologist")+ SUMIF('Aides Ln 10'!$A$5:$A$1996,A619,'Aides Ln 10'!$V$5:$V$1996)</f>
        <v>0</v>
      </c>
      <c r="L619" s="12">
        <f>SUMIF('Contract Ed line 9'!$A$5:$A$1994,A619,'Contract Ed line 9'!$J$5:$J$1994)</f>
        <v>0</v>
      </c>
      <c r="M619" s="7">
        <f t="shared" si="9"/>
        <v>0</v>
      </c>
    </row>
    <row r="620" spans="2:13" x14ac:dyDescent="0.25">
      <c r="B620" s="7">
        <f>SUMIF('1 Spec Ed Teacher'!$A$5:$A$2003,A620,'1 Spec Ed Teacher'!$T$5:$T$2003)</f>
        <v>0</v>
      </c>
      <c r="C620" s="9"/>
      <c r="D620" s="7">
        <f>SUMIF(' Operations Ln 6'!$A$2:$A$1999,SSIDs!A620,' Operations Ln 6'!$B$2:$B$1999)</f>
        <v>0</v>
      </c>
      <c r="E620" s="7">
        <f>SUMIF('3 Instructional Supplies '!$A$5:$A$1996,SSIDs!A620,'3 Instructional Supplies '!$F$5:$F$1996)</f>
        <v>0</v>
      </c>
      <c r="F620" s="7">
        <f>SUMIF('4 Instructional Equipment'!$A$5:$A$1995,A620,'4 Instructional Equipment'!$F$5:$F$1995)</f>
        <v>0</v>
      </c>
      <c r="G620" s="12">
        <f>SUMIF('Transportation Ln 10'!$A$5:$A$1995,A620,'Transportation Ln 10'!$J$5:$J$1995)</f>
        <v>0</v>
      </c>
      <c r="H620" s="12">
        <f>SUMIFS('Services Ln 10'!$Y$5:$Y$3992,'Services Ln 10'!$A$5:$A$3992,A620,'Services Ln 10'!$B$5:$B$3992,"Physical Therapy")</f>
        <v>0</v>
      </c>
      <c r="I620" s="12">
        <f>SUMIFS('Services Ln 10'!$Y$5:$Y$3992,'Services Ln 10'!$A$5:$A$3992,A620,'Services Ln 10'!$B$5:$B$3992,"Occupational Therapy")</f>
        <v>0</v>
      </c>
      <c r="J620" s="12">
        <f>SUMIFS('Services Ln 10'!$Y$5:$Y$3992,'Services Ln 10'!$A$5:$A$3992,A620,'Services Ln 10'!$B$5:$B$3992,"Speech Services")</f>
        <v>0</v>
      </c>
      <c r="K620" s="103">
        <f>SUMIFS('Services Ln 10'!$Y$5:$Y$3992,'Services Ln 10'!$A$5:$A$3992,A620,'Services Ln 10'!$B$5:$B$3992,"Nurse Services")+SUMIFS('Services Ln 10'!$Y$5:$Y$3992,'Services Ln 10'!$A$5:$A$3992,A620,'Services Ln 10'!$B$5:$B$3992,"Audiology")+SUMIFS('Services Ln 10'!$Y$5:$Y$3992,'Services Ln 10'!$A$5:$A$3992,A620,'Services Ln 10'!$B$5:$B$3992,"Interpreter")+SUMIFS('Services Ln 10'!$Y$5:$Y$3992,'Services Ln 10'!$A$5:$A$3992,A620,'Services Ln 10'!$B$5:$B$3992,"Adaptive P.E.")+SUMIFS('Services Ln 10'!$Y$5:$Y$3992,'Services Ln 10'!$A$5:$A$3992,A620,'Services Ln 10'!$B$5:$B$3992,"Orientation and Mobility")+SUMIFS('Services Ln 10'!$Y$5:$Y$3992,'Services Ln 10'!$A$5:$A$3992,A620,'Services Ln 10'!$B$5:$B$3992,"Psychologist")+ SUMIF('Aides Ln 10'!$A$5:$A$1996,A620,'Aides Ln 10'!$V$5:$V$1996)</f>
        <v>0</v>
      </c>
      <c r="L620" s="12">
        <f>SUMIF('Contract Ed line 9'!$A$5:$A$1994,A620,'Contract Ed line 9'!$J$5:$J$1994)</f>
        <v>0</v>
      </c>
      <c r="M620" s="7">
        <f t="shared" si="9"/>
        <v>0</v>
      </c>
    </row>
    <row r="621" spans="2:13" x14ac:dyDescent="0.25">
      <c r="B621" s="7">
        <f>SUMIF('1 Spec Ed Teacher'!$A$5:$A$2003,A621,'1 Spec Ed Teacher'!$T$5:$T$2003)</f>
        <v>0</v>
      </c>
      <c r="C621" s="9"/>
      <c r="D621" s="7">
        <f>SUMIF(' Operations Ln 6'!$A$2:$A$1999,SSIDs!A621,' Operations Ln 6'!$B$2:$B$1999)</f>
        <v>0</v>
      </c>
      <c r="E621" s="7">
        <f>SUMIF('3 Instructional Supplies '!$A$5:$A$1996,SSIDs!A621,'3 Instructional Supplies '!$F$5:$F$1996)</f>
        <v>0</v>
      </c>
      <c r="F621" s="7">
        <f>SUMIF('4 Instructional Equipment'!$A$5:$A$1995,A621,'4 Instructional Equipment'!$F$5:$F$1995)</f>
        <v>0</v>
      </c>
      <c r="G621" s="12">
        <f>SUMIF('Transportation Ln 10'!$A$5:$A$1995,A621,'Transportation Ln 10'!$J$5:$J$1995)</f>
        <v>0</v>
      </c>
      <c r="H621" s="12">
        <f>SUMIFS('Services Ln 10'!$Y$5:$Y$3992,'Services Ln 10'!$A$5:$A$3992,A621,'Services Ln 10'!$B$5:$B$3992,"Physical Therapy")</f>
        <v>0</v>
      </c>
      <c r="I621" s="12">
        <f>SUMIFS('Services Ln 10'!$Y$5:$Y$3992,'Services Ln 10'!$A$5:$A$3992,A621,'Services Ln 10'!$B$5:$B$3992,"Occupational Therapy")</f>
        <v>0</v>
      </c>
      <c r="J621" s="12">
        <f>SUMIFS('Services Ln 10'!$Y$5:$Y$3992,'Services Ln 10'!$A$5:$A$3992,A621,'Services Ln 10'!$B$5:$B$3992,"Speech Services")</f>
        <v>0</v>
      </c>
      <c r="K621" s="103">
        <f>SUMIFS('Services Ln 10'!$Y$5:$Y$3992,'Services Ln 10'!$A$5:$A$3992,A621,'Services Ln 10'!$B$5:$B$3992,"Nurse Services")+SUMIFS('Services Ln 10'!$Y$5:$Y$3992,'Services Ln 10'!$A$5:$A$3992,A621,'Services Ln 10'!$B$5:$B$3992,"Audiology")+SUMIFS('Services Ln 10'!$Y$5:$Y$3992,'Services Ln 10'!$A$5:$A$3992,A621,'Services Ln 10'!$B$5:$B$3992,"Interpreter")+SUMIFS('Services Ln 10'!$Y$5:$Y$3992,'Services Ln 10'!$A$5:$A$3992,A621,'Services Ln 10'!$B$5:$B$3992,"Adaptive P.E.")+SUMIFS('Services Ln 10'!$Y$5:$Y$3992,'Services Ln 10'!$A$5:$A$3992,A621,'Services Ln 10'!$B$5:$B$3992,"Orientation and Mobility")+SUMIFS('Services Ln 10'!$Y$5:$Y$3992,'Services Ln 10'!$A$5:$A$3992,A621,'Services Ln 10'!$B$5:$B$3992,"Psychologist")+ SUMIF('Aides Ln 10'!$A$5:$A$1996,A621,'Aides Ln 10'!$V$5:$V$1996)</f>
        <v>0</v>
      </c>
      <c r="L621" s="12">
        <f>SUMIF('Contract Ed line 9'!$A$5:$A$1994,A621,'Contract Ed line 9'!$J$5:$J$1994)</f>
        <v>0</v>
      </c>
      <c r="M621" s="7">
        <f t="shared" si="9"/>
        <v>0</v>
      </c>
    </row>
    <row r="622" spans="2:13" x14ac:dyDescent="0.25">
      <c r="B622" s="7">
        <f>SUMIF('1 Spec Ed Teacher'!$A$5:$A$2003,A622,'1 Spec Ed Teacher'!$T$5:$T$2003)</f>
        <v>0</v>
      </c>
      <c r="C622" s="9"/>
      <c r="D622" s="7">
        <f>SUMIF(' Operations Ln 6'!$A$2:$A$1999,SSIDs!A622,' Operations Ln 6'!$B$2:$B$1999)</f>
        <v>0</v>
      </c>
      <c r="E622" s="7">
        <f>SUMIF('3 Instructional Supplies '!$A$5:$A$1996,SSIDs!A622,'3 Instructional Supplies '!$F$5:$F$1996)</f>
        <v>0</v>
      </c>
      <c r="F622" s="7">
        <f>SUMIF('4 Instructional Equipment'!$A$5:$A$1995,A622,'4 Instructional Equipment'!$F$5:$F$1995)</f>
        <v>0</v>
      </c>
      <c r="G622" s="12">
        <f>SUMIF('Transportation Ln 10'!$A$5:$A$1995,A622,'Transportation Ln 10'!$J$5:$J$1995)</f>
        <v>0</v>
      </c>
      <c r="H622" s="12">
        <f>SUMIFS('Services Ln 10'!$Y$5:$Y$3992,'Services Ln 10'!$A$5:$A$3992,A622,'Services Ln 10'!$B$5:$B$3992,"Physical Therapy")</f>
        <v>0</v>
      </c>
      <c r="I622" s="12">
        <f>SUMIFS('Services Ln 10'!$Y$5:$Y$3992,'Services Ln 10'!$A$5:$A$3992,A622,'Services Ln 10'!$B$5:$B$3992,"Occupational Therapy")</f>
        <v>0</v>
      </c>
      <c r="J622" s="12">
        <f>SUMIFS('Services Ln 10'!$Y$5:$Y$3992,'Services Ln 10'!$A$5:$A$3992,A622,'Services Ln 10'!$B$5:$B$3992,"Speech Services")</f>
        <v>0</v>
      </c>
      <c r="K622" s="103">
        <f>SUMIFS('Services Ln 10'!$Y$5:$Y$3992,'Services Ln 10'!$A$5:$A$3992,A622,'Services Ln 10'!$B$5:$B$3992,"Nurse Services")+SUMIFS('Services Ln 10'!$Y$5:$Y$3992,'Services Ln 10'!$A$5:$A$3992,A622,'Services Ln 10'!$B$5:$B$3992,"Audiology")+SUMIFS('Services Ln 10'!$Y$5:$Y$3992,'Services Ln 10'!$A$5:$A$3992,A622,'Services Ln 10'!$B$5:$B$3992,"Interpreter")+SUMIFS('Services Ln 10'!$Y$5:$Y$3992,'Services Ln 10'!$A$5:$A$3992,A622,'Services Ln 10'!$B$5:$B$3992,"Adaptive P.E.")+SUMIFS('Services Ln 10'!$Y$5:$Y$3992,'Services Ln 10'!$A$5:$A$3992,A622,'Services Ln 10'!$B$5:$B$3992,"Orientation and Mobility")+SUMIFS('Services Ln 10'!$Y$5:$Y$3992,'Services Ln 10'!$A$5:$A$3992,A622,'Services Ln 10'!$B$5:$B$3992,"Psychologist")+ SUMIF('Aides Ln 10'!$A$5:$A$1996,A622,'Aides Ln 10'!$V$5:$V$1996)</f>
        <v>0</v>
      </c>
      <c r="L622" s="12">
        <f>SUMIF('Contract Ed line 9'!$A$5:$A$1994,A622,'Contract Ed line 9'!$J$5:$J$1994)</f>
        <v>0</v>
      </c>
      <c r="M622" s="7">
        <f t="shared" si="9"/>
        <v>0</v>
      </c>
    </row>
    <row r="623" spans="2:13" x14ac:dyDescent="0.25">
      <c r="B623" s="7">
        <f>SUMIF('1 Spec Ed Teacher'!$A$5:$A$2003,A623,'1 Spec Ed Teacher'!$T$5:$T$2003)</f>
        <v>0</v>
      </c>
      <c r="C623" s="9"/>
      <c r="D623" s="7">
        <f>SUMIF(' Operations Ln 6'!$A$2:$A$1999,SSIDs!A623,' Operations Ln 6'!$B$2:$B$1999)</f>
        <v>0</v>
      </c>
      <c r="E623" s="7">
        <f>SUMIF('3 Instructional Supplies '!$A$5:$A$1996,SSIDs!A623,'3 Instructional Supplies '!$F$5:$F$1996)</f>
        <v>0</v>
      </c>
      <c r="F623" s="7">
        <f>SUMIF('4 Instructional Equipment'!$A$5:$A$1995,A623,'4 Instructional Equipment'!$F$5:$F$1995)</f>
        <v>0</v>
      </c>
      <c r="G623" s="12">
        <f>SUMIF('Transportation Ln 10'!$A$5:$A$1995,A623,'Transportation Ln 10'!$J$5:$J$1995)</f>
        <v>0</v>
      </c>
      <c r="H623" s="12">
        <f>SUMIFS('Services Ln 10'!$Y$5:$Y$3992,'Services Ln 10'!$A$5:$A$3992,A623,'Services Ln 10'!$B$5:$B$3992,"Physical Therapy")</f>
        <v>0</v>
      </c>
      <c r="I623" s="12">
        <f>SUMIFS('Services Ln 10'!$Y$5:$Y$3992,'Services Ln 10'!$A$5:$A$3992,A623,'Services Ln 10'!$B$5:$B$3992,"Occupational Therapy")</f>
        <v>0</v>
      </c>
      <c r="J623" s="12">
        <f>SUMIFS('Services Ln 10'!$Y$5:$Y$3992,'Services Ln 10'!$A$5:$A$3992,A623,'Services Ln 10'!$B$5:$B$3992,"Speech Services")</f>
        <v>0</v>
      </c>
      <c r="K623" s="103">
        <f>SUMIFS('Services Ln 10'!$Y$5:$Y$3992,'Services Ln 10'!$A$5:$A$3992,A623,'Services Ln 10'!$B$5:$B$3992,"Nurse Services")+SUMIFS('Services Ln 10'!$Y$5:$Y$3992,'Services Ln 10'!$A$5:$A$3992,A623,'Services Ln 10'!$B$5:$B$3992,"Audiology")+SUMIFS('Services Ln 10'!$Y$5:$Y$3992,'Services Ln 10'!$A$5:$A$3992,A623,'Services Ln 10'!$B$5:$B$3992,"Interpreter")+SUMIFS('Services Ln 10'!$Y$5:$Y$3992,'Services Ln 10'!$A$5:$A$3992,A623,'Services Ln 10'!$B$5:$B$3992,"Adaptive P.E.")+SUMIFS('Services Ln 10'!$Y$5:$Y$3992,'Services Ln 10'!$A$5:$A$3992,A623,'Services Ln 10'!$B$5:$B$3992,"Orientation and Mobility")+SUMIFS('Services Ln 10'!$Y$5:$Y$3992,'Services Ln 10'!$A$5:$A$3992,A623,'Services Ln 10'!$B$5:$B$3992,"Psychologist")+ SUMIF('Aides Ln 10'!$A$5:$A$1996,A623,'Aides Ln 10'!$V$5:$V$1996)</f>
        <v>0</v>
      </c>
      <c r="L623" s="12">
        <f>SUMIF('Contract Ed line 9'!$A$5:$A$1994,A623,'Contract Ed line 9'!$J$5:$J$1994)</f>
        <v>0</v>
      </c>
      <c r="M623" s="7">
        <f t="shared" si="9"/>
        <v>0</v>
      </c>
    </row>
    <row r="624" spans="2:13" x14ac:dyDescent="0.25">
      <c r="B624" s="7">
        <f>SUMIF('1 Spec Ed Teacher'!$A$5:$A$2003,A624,'1 Spec Ed Teacher'!$T$5:$T$2003)</f>
        <v>0</v>
      </c>
      <c r="C624" s="9"/>
      <c r="D624" s="7">
        <f>SUMIF(' Operations Ln 6'!$A$2:$A$1999,SSIDs!A624,' Operations Ln 6'!$B$2:$B$1999)</f>
        <v>0</v>
      </c>
      <c r="E624" s="7">
        <f>SUMIF('3 Instructional Supplies '!$A$5:$A$1996,SSIDs!A624,'3 Instructional Supplies '!$F$5:$F$1996)</f>
        <v>0</v>
      </c>
      <c r="F624" s="7">
        <f>SUMIF('4 Instructional Equipment'!$A$5:$A$1995,A624,'4 Instructional Equipment'!$F$5:$F$1995)</f>
        <v>0</v>
      </c>
      <c r="G624" s="12">
        <f>SUMIF('Transportation Ln 10'!$A$5:$A$1995,A624,'Transportation Ln 10'!$J$5:$J$1995)</f>
        <v>0</v>
      </c>
      <c r="H624" s="12">
        <f>SUMIFS('Services Ln 10'!$Y$5:$Y$3992,'Services Ln 10'!$A$5:$A$3992,A624,'Services Ln 10'!$B$5:$B$3992,"Physical Therapy")</f>
        <v>0</v>
      </c>
      <c r="I624" s="12">
        <f>SUMIFS('Services Ln 10'!$Y$5:$Y$3992,'Services Ln 10'!$A$5:$A$3992,A624,'Services Ln 10'!$B$5:$B$3992,"Occupational Therapy")</f>
        <v>0</v>
      </c>
      <c r="J624" s="12">
        <f>SUMIFS('Services Ln 10'!$Y$5:$Y$3992,'Services Ln 10'!$A$5:$A$3992,A624,'Services Ln 10'!$B$5:$B$3992,"Speech Services")</f>
        <v>0</v>
      </c>
      <c r="K624" s="103">
        <f>SUMIFS('Services Ln 10'!$Y$5:$Y$3992,'Services Ln 10'!$A$5:$A$3992,A624,'Services Ln 10'!$B$5:$B$3992,"Nurse Services")+SUMIFS('Services Ln 10'!$Y$5:$Y$3992,'Services Ln 10'!$A$5:$A$3992,A624,'Services Ln 10'!$B$5:$B$3992,"Audiology")+SUMIFS('Services Ln 10'!$Y$5:$Y$3992,'Services Ln 10'!$A$5:$A$3992,A624,'Services Ln 10'!$B$5:$B$3992,"Interpreter")+SUMIFS('Services Ln 10'!$Y$5:$Y$3992,'Services Ln 10'!$A$5:$A$3992,A624,'Services Ln 10'!$B$5:$B$3992,"Adaptive P.E.")+SUMIFS('Services Ln 10'!$Y$5:$Y$3992,'Services Ln 10'!$A$5:$A$3992,A624,'Services Ln 10'!$B$5:$B$3992,"Orientation and Mobility")+SUMIFS('Services Ln 10'!$Y$5:$Y$3992,'Services Ln 10'!$A$5:$A$3992,A624,'Services Ln 10'!$B$5:$B$3992,"Psychologist")+ SUMIF('Aides Ln 10'!$A$5:$A$1996,A624,'Aides Ln 10'!$V$5:$V$1996)</f>
        <v>0</v>
      </c>
      <c r="L624" s="12">
        <f>SUMIF('Contract Ed line 9'!$A$5:$A$1994,A624,'Contract Ed line 9'!$J$5:$J$1994)</f>
        <v>0</v>
      </c>
      <c r="M624" s="7">
        <f t="shared" si="9"/>
        <v>0</v>
      </c>
    </row>
    <row r="625" spans="2:13" x14ac:dyDescent="0.25">
      <c r="B625" s="7">
        <f>SUMIF('1 Spec Ed Teacher'!$A$5:$A$2003,A625,'1 Spec Ed Teacher'!$T$5:$T$2003)</f>
        <v>0</v>
      </c>
      <c r="C625" s="9"/>
      <c r="D625" s="7">
        <f>SUMIF(' Operations Ln 6'!$A$2:$A$1999,SSIDs!A625,' Operations Ln 6'!$B$2:$B$1999)</f>
        <v>0</v>
      </c>
      <c r="E625" s="7">
        <f>SUMIF('3 Instructional Supplies '!$A$5:$A$1996,SSIDs!A625,'3 Instructional Supplies '!$F$5:$F$1996)</f>
        <v>0</v>
      </c>
      <c r="F625" s="7">
        <f>SUMIF('4 Instructional Equipment'!$A$5:$A$1995,A625,'4 Instructional Equipment'!$F$5:$F$1995)</f>
        <v>0</v>
      </c>
      <c r="G625" s="12">
        <f>SUMIF('Transportation Ln 10'!$A$5:$A$1995,A625,'Transportation Ln 10'!$J$5:$J$1995)</f>
        <v>0</v>
      </c>
      <c r="H625" s="12">
        <f>SUMIFS('Services Ln 10'!$Y$5:$Y$3992,'Services Ln 10'!$A$5:$A$3992,A625,'Services Ln 10'!$B$5:$B$3992,"Physical Therapy")</f>
        <v>0</v>
      </c>
      <c r="I625" s="12">
        <f>SUMIFS('Services Ln 10'!$Y$5:$Y$3992,'Services Ln 10'!$A$5:$A$3992,A625,'Services Ln 10'!$B$5:$B$3992,"Occupational Therapy")</f>
        <v>0</v>
      </c>
      <c r="J625" s="12">
        <f>SUMIFS('Services Ln 10'!$Y$5:$Y$3992,'Services Ln 10'!$A$5:$A$3992,A625,'Services Ln 10'!$B$5:$B$3992,"Speech Services")</f>
        <v>0</v>
      </c>
      <c r="K625" s="103">
        <f>SUMIFS('Services Ln 10'!$Y$5:$Y$3992,'Services Ln 10'!$A$5:$A$3992,A625,'Services Ln 10'!$B$5:$B$3992,"Nurse Services")+SUMIFS('Services Ln 10'!$Y$5:$Y$3992,'Services Ln 10'!$A$5:$A$3992,A625,'Services Ln 10'!$B$5:$B$3992,"Audiology")+SUMIFS('Services Ln 10'!$Y$5:$Y$3992,'Services Ln 10'!$A$5:$A$3992,A625,'Services Ln 10'!$B$5:$B$3992,"Interpreter")+SUMIFS('Services Ln 10'!$Y$5:$Y$3992,'Services Ln 10'!$A$5:$A$3992,A625,'Services Ln 10'!$B$5:$B$3992,"Adaptive P.E.")+SUMIFS('Services Ln 10'!$Y$5:$Y$3992,'Services Ln 10'!$A$5:$A$3992,A625,'Services Ln 10'!$B$5:$B$3992,"Orientation and Mobility")+SUMIFS('Services Ln 10'!$Y$5:$Y$3992,'Services Ln 10'!$A$5:$A$3992,A625,'Services Ln 10'!$B$5:$B$3992,"Psychologist")+ SUMIF('Aides Ln 10'!$A$5:$A$1996,A625,'Aides Ln 10'!$V$5:$V$1996)</f>
        <v>0</v>
      </c>
      <c r="L625" s="12">
        <f>SUMIF('Contract Ed line 9'!$A$5:$A$1994,A625,'Contract Ed line 9'!$J$5:$J$1994)</f>
        <v>0</v>
      </c>
      <c r="M625" s="7">
        <f t="shared" si="9"/>
        <v>0</v>
      </c>
    </row>
    <row r="626" spans="2:13" x14ac:dyDescent="0.25">
      <c r="B626" s="7">
        <f>SUMIF('1 Spec Ed Teacher'!$A$5:$A$2003,A626,'1 Spec Ed Teacher'!$T$5:$T$2003)</f>
        <v>0</v>
      </c>
      <c r="C626" s="9"/>
      <c r="D626" s="7">
        <f>SUMIF(' Operations Ln 6'!$A$2:$A$1999,SSIDs!A626,' Operations Ln 6'!$B$2:$B$1999)</f>
        <v>0</v>
      </c>
      <c r="E626" s="7">
        <f>SUMIF('3 Instructional Supplies '!$A$5:$A$1996,SSIDs!A626,'3 Instructional Supplies '!$F$5:$F$1996)</f>
        <v>0</v>
      </c>
      <c r="F626" s="7">
        <f>SUMIF('4 Instructional Equipment'!$A$5:$A$1995,A626,'4 Instructional Equipment'!$F$5:$F$1995)</f>
        <v>0</v>
      </c>
      <c r="G626" s="12">
        <f>SUMIF('Transportation Ln 10'!$A$5:$A$1995,A626,'Transportation Ln 10'!$J$5:$J$1995)</f>
        <v>0</v>
      </c>
      <c r="H626" s="12">
        <f>SUMIFS('Services Ln 10'!$Y$5:$Y$3992,'Services Ln 10'!$A$5:$A$3992,A626,'Services Ln 10'!$B$5:$B$3992,"Physical Therapy")</f>
        <v>0</v>
      </c>
      <c r="I626" s="12">
        <f>SUMIFS('Services Ln 10'!$Y$5:$Y$3992,'Services Ln 10'!$A$5:$A$3992,A626,'Services Ln 10'!$B$5:$B$3992,"Occupational Therapy")</f>
        <v>0</v>
      </c>
      <c r="J626" s="12">
        <f>SUMIFS('Services Ln 10'!$Y$5:$Y$3992,'Services Ln 10'!$A$5:$A$3992,A626,'Services Ln 10'!$B$5:$B$3992,"Speech Services")</f>
        <v>0</v>
      </c>
      <c r="K626" s="103">
        <f>SUMIFS('Services Ln 10'!$Y$5:$Y$3992,'Services Ln 10'!$A$5:$A$3992,A626,'Services Ln 10'!$B$5:$B$3992,"Nurse Services")+SUMIFS('Services Ln 10'!$Y$5:$Y$3992,'Services Ln 10'!$A$5:$A$3992,A626,'Services Ln 10'!$B$5:$B$3992,"Audiology")+SUMIFS('Services Ln 10'!$Y$5:$Y$3992,'Services Ln 10'!$A$5:$A$3992,A626,'Services Ln 10'!$B$5:$B$3992,"Interpreter")+SUMIFS('Services Ln 10'!$Y$5:$Y$3992,'Services Ln 10'!$A$5:$A$3992,A626,'Services Ln 10'!$B$5:$B$3992,"Adaptive P.E.")+SUMIFS('Services Ln 10'!$Y$5:$Y$3992,'Services Ln 10'!$A$5:$A$3992,A626,'Services Ln 10'!$B$5:$B$3992,"Orientation and Mobility")+SUMIFS('Services Ln 10'!$Y$5:$Y$3992,'Services Ln 10'!$A$5:$A$3992,A626,'Services Ln 10'!$B$5:$B$3992,"Psychologist")+ SUMIF('Aides Ln 10'!$A$5:$A$1996,A626,'Aides Ln 10'!$V$5:$V$1996)</f>
        <v>0</v>
      </c>
      <c r="L626" s="12">
        <f>SUMIF('Contract Ed line 9'!$A$5:$A$1994,A626,'Contract Ed line 9'!$J$5:$J$1994)</f>
        <v>0</v>
      </c>
      <c r="M626" s="7">
        <f t="shared" si="9"/>
        <v>0</v>
      </c>
    </row>
    <row r="627" spans="2:13" x14ac:dyDescent="0.25">
      <c r="B627" s="7">
        <f>SUMIF('1 Spec Ed Teacher'!$A$5:$A$2003,A627,'1 Spec Ed Teacher'!$T$5:$T$2003)</f>
        <v>0</v>
      </c>
      <c r="C627" s="9"/>
      <c r="D627" s="7">
        <f>SUMIF(' Operations Ln 6'!$A$2:$A$1999,SSIDs!A627,' Operations Ln 6'!$B$2:$B$1999)</f>
        <v>0</v>
      </c>
      <c r="E627" s="7">
        <f>SUMIF('3 Instructional Supplies '!$A$5:$A$1996,SSIDs!A627,'3 Instructional Supplies '!$F$5:$F$1996)</f>
        <v>0</v>
      </c>
      <c r="F627" s="7">
        <f>SUMIF('4 Instructional Equipment'!$A$5:$A$1995,A627,'4 Instructional Equipment'!$F$5:$F$1995)</f>
        <v>0</v>
      </c>
      <c r="G627" s="12">
        <f>SUMIF('Transportation Ln 10'!$A$5:$A$1995,A627,'Transportation Ln 10'!$J$5:$J$1995)</f>
        <v>0</v>
      </c>
      <c r="H627" s="12">
        <f>SUMIFS('Services Ln 10'!$Y$5:$Y$3992,'Services Ln 10'!$A$5:$A$3992,A627,'Services Ln 10'!$B$5:$B$3992,"Physical Therapy")</f>
        <v>0</v>
      </c>
      <c r="I627" s="12">
        <f>SUMIFS('Services Ln 10'!$Y$5:$Y$3992,'Services Ln 10'!$A$5:$A$3992,A627,'Services Ln 10'!$B$5:$B$3992,"Occupational Therapy")</f>
        <v>0</v>
      </c>
      <c r="J627" s="12">
        <f>SUMIFS('Services Ln 10'!$Y$5:$Y$3992,'Services Ln 10'!$A$5:$A$3992,A627,'Services Ln 10'!$B$5:$B$3992,"Speech Services")</f>
        <v>0</v>
      </c>
      <c r="K627" s="103">
        <f>SUMIFS('Services Ln 10'!$Y$5:$Y$3992,'Services Ln 10'!$A$5:$A$3992,A627,'Services Ln 10'!$B$5:$B$3992,"Nurse Services")+SUMIFS('Services Ln 10'!$Y$5:$Y$3992,'Services Ln 10'!$A$5:$A$3992,A627,'Services Ln 10'!$B$5:$B$3992,"Audiology")+SUMIFS('Services Ln 10'!$Y$5:$Y$3992,'Services Ln 10'!$A$5:$A$3992,A627,'Services Ln 10'!$B$5:$B$3992,"Interpreter")+SUMIFS('Services Ln 10'!$Y$5:$Y$3992,'Services Ln 10'!$A$5:$A$3992,A627,'Services Ln 10'!$B$5:$B$3992,"Adaptive P.E.")+SUMIFS('Services Ln 10'!$Y$5:$Y$3992,'Services Ln 10'!$A$5:$A$3992,A627,'Services Ln 10'!$B$5:$B$3992,"Orientation and Mobility")+SUMIFS('Services Ln 10'!$Y$5:$Y$3992,'Services Ln 10'!$A$5:$A$3992,A627,'Services Ln 10'!$B$5:$B$3992,"Psychologist")+ SUMIF('Aides Ln 10'!$A$5:$A$1996,A627,'Aides Ln 10'!$V$5:$V$1996)</f>
        <v>0</v>
      </c>
      <c r="L627" s="12">
        <f>SUMIF('Contract Ed line 9'!$A$5:$A$1994,A627,'Contract Ed line 9'!$J$5:$J$1994)</f>
        <v>0</v>
      </c>
      <c r="M627" s="7">
        <f t="shared" si="9"/>
        <v>0</v>
      </c>
    </row>
    <row r="628" spans="2:13" x14ac:dyDescent="0.25">
      <c r="B628" s="7">
        <f>SUMIF('1 Spec Ed Teacher'!$A$5:$A$2003,A628,'1 Spec Ed Teacher'!$T$5:$T$2003)</f>
        <v>0</v>
      </c>
      <c r="C628" s="9"/>
      <c r="D628" s="7">
        <f>SUMIF(' Operations Ln 6'!$A$2:$A$1999,SSIDs!A628,' Operations Ln 6'!$B$2:$B$1999)</f>
        <v>0</v>
      </c>
      <c r="E628" s="7">
        <f>SUMIF('3 Instructional Supplies '!$A$5:$A$1996,SSIDs!A628,'3 Instructional Supplies '!$F$5:$F$1996)</f>
        <v>0</v>
      </c>
      <c r="F628" s="7">
        <f>SUMIF('4 Instructional Equipment'!$A$5:$A$1995,A628,'4 Instructional Equipment'!$F$5:$F$1995)</f>
        <v>0</v>
      </c>
      <c r="G628" s="12">
        <f>SUMIF('Transportation Ln 10'!$A$5:$A$1995,A628,'Transportation Ln 10'!$J$5:$J$1995)</f>
        <v>0</v>
      </c>
      <c r="H628" s="12">
        <f>SUMIFS('Services Ln 10'!$Y$5:$Y$3992,'Services Ln 10'!$A$5:$A$3992,A628,'Services Ln 10'!$B$5:$B$3992,"Physical Therapy")</f>
        <v>0</v>
      </c>
      <c r="I628" s="12">
        <f>SUMIFS('Services Ln 10'!$Y$5:$Y$3992,'Services Ln 10'!$A$5:$A$3992,A628,'Services Ln 10'!$B$5:$B$3992,"Occupational Therapy")</f>
        <v>0</v>
      </c>
      <c r="J628" s="12">
        <f>SUMIFS('Services Ln 10'!$Y$5:$Y$3992,'Services Ln 10'!$A$5:$A$3992,A628,'Services Ln 10'!$B$5:$B$3992,"Speech Services")</f>
        <v>0</v>
      </c>
      <c r="K628" s="103">
        <f>SUMIFS('Services Ln 10'!$Y$5:$Y$3992,'Services Ln 10'!$A$5:$A$3992,A628,'Services Ln 10'!$B$5:$B$3992,"Nurse Services")+SUMIFS('Services Ln 10'!$Y$5:$Y$3992,'Services Ln 10'!$A$5:$A$3992,A628,'Services Ln 10'!$B$5:$B$3992,"Audiology")+SUMIFS('Services Ln 10'!$Y$5:$Y$3992,'Services Ln 10'!$A$5:$A$3992,A628,'Services Ln 10'!$B$5:$B$3992,"Interpreter")+SUMIFS('Services Ln 10'!$Y$5:$Y$3992,'Services Ln 10'!$A$5:$A$3992,A628,'Services Ln 10'!$B$5:$B$3992,"Adaptive P.E.")+SUMIFS('Services Ln 10'!$Y$5:$Y$3992,'Services Ln 10'!$A$5:$A$3992,A628,'Services Ln 10'!$B$5:$B$3992,"Orientation and Mobility")+SUMIFS('Services Ln 10'!$Y$5:$Y$3992,'Services Ln 10'!$A$5:$A$3992,A628,'Services Ln 10'!$B$5:$B$3992,"Psychologist")+ SUMIF('Aides Ln 10'!$A$5:$A$1996,A628,'Aides Ln 10'!$V$5:$V$1996)</f>
        <v>0</v>
      </c>
      <c r="L628" s="12">
        <f>SUMIF('Contract Ed line 9'!$A$5:$A$1994,A628,'Contract Ed line 9'!$J$5:$J$1994)</f>
        <v>0</v>
      </c>
      <c r="M628" s="7">
        <f t="shared" si="9"/>
        <v>0</v>
      </c>
    </row>
    <row r="629" spans="2:13" x14ac:dyDescent="0.25">
      <c r="B629" s="7">
        <f>SUMIF('1 Spec Ed Teacher'!$A$5:$A$2003,A629,'1 Spec Ed Teacher'!$T$5:$T$2003)</f>
        <v>0</v>
      </c>
      <c r="C629" s="9"/>
      <c r="D629" s="7">
        <f>SUMIF(' Operations Ln 6'!$A$2:$A$1999,SSIDs!A629,' Operations Ln 6'!$B$2:$B$1999)</f>
        <v>0</v>
      </c>
      <c r="E629" s="7">
        <f>SUMIF('3 Instructional Supplies '!$A$5:$A$1996,SSIDs!A629,'3 Instructional Supplies '!$F$5:$F$1996)</f>
        <v>0</v>
      </c>
      <c r="F629" s="7">
        <f>SUMIF('4 Instructional Equipment'!$A$5:$A$1995,A629,'4 Instructional Equipment'!$F$5:$F$1995)</f>
        <v>0</v>
      </c>
      <c r="G629" s="12">
        <f>SUMIF('Transportation Ln 10'!$A$5:$A$1995,A629,'Transportation Ln 10'!$J$5:$J$1995)</f>
        <v>0</v>
      </c>
      <c r="H629" s="12">
        <f>SUMIFS('Services Ln 10'!$Y$5:$Y$3992,'Services Ln 10'!$A$5:$A$3992,A629,'Services Ln 10'!$B$5:$B$3992,"Physical Therapy")</f>
        <v>0</v>
      </c>
      <c r="I629" s="12">
        <f>SUMIFS('Services Ln 10'!$Y$5:$Y$3992,'Services Ln 10'!$A$5:$A$3992,A629,'Services Ln 10'!$B$5:$B$3992,"Occupational Therapy")</f>
        <v>0</v>
      </c>
      <c r="J629" s="12">
        <f>SUMIFS('Services Ln 10'!$Y$5:$Y$3992,'Services Ln 10'!$A$5:$A$3992,A629,'Services Ln 10'!$B$5:$B$3992,"Speech Services")</f>
        <v>0</v>
      </c>
      <c r="K629" s="103">
        <f>SUMIFS('Services Ln 10'!$Y$5:$Y$3992,'Services Ln 10'!$A$5:$A$3992,A629,'Services Ln 10'!$B$5:$B$3992,"Nurse Services")+SUMIFS('Services Ln 10'!$Y$5:$Y$3992,'Services Ln 10'!$A$5:$A$3992,A629,'Services Ln 10'!$B$5:$B$3992,"Audiology")+SUMIFS('Services Ln 10'!$Y$5:$Y$3992,'Services Ln 10'!$A$5:$A$3992,A629,'Services Ln 10'!$B$5:$B$3992,"Interpreter")+SUMIFS('Services Ln 10'!$Y$5:$Y$3992,'Services Ln 10'!$A$5:$A$3992,A629,'Services Ln 10'!$B$5:$B$3992,"Adaptive P.E.")+SUMIFS('Services Ln 10'!$Y$5:$Y$3992,'Services Ln 10'!$A$5:$A$3992,A629,'Services Ln 10'!$B$5:$B$3992,"Orientation and Mobility")+SUMIFS('Services Ln 10'!$Y$5:$Y$3992,'Services Ln 10'!$A$5:$A$3992,A629,'Services Ln 10'!$B$5:$B$3992,"Psychologist")+ SUMIF('Aides Ln 10'!$A$5:$A$1996,A629,'Aides Ln 10'!$V$5:$V$1996)</f>
        <v>0</v>
      </c>
      <c r="L629" s="12">
        <f>SUMIF('Contract Ed line 9'!$A$5:$A$1994,A629,'Contract Ed line 9'!$J$5:$J$1994)</f>
        <v>0</v>
      </c>
      <c r="M629" s="7">
        <f t="shared" si="9"/>
        <v>0</v>
      </c>
    </row>
    <row r="630" spans="2:13" x14ac:dyDescent="0.25">
      <c r="B630" s="7">
        <f>SUMIF('1 Spec Ed Teacher'!$A$5:$A$2003,A630,'1 Spec Ed Teacher'!$T$5:$T$2003)</f>
        <v>0</v>
      </c>
      <c r="C630" s="9"/>
      <c r="D630" s="7">
        <f>SUMIF(' Operations Ln 6'!$A$2:$A$1999,SSIDs!A630,' Operations Ln 6'!$B$2:$B$1999)</f>
        <v>0</v>
      </c>
      <c r="E630" s="7">
        <f>SUMIF('3 Instructional Supplies '!$A$5:$A$1996,SSIDs!A630,'3 Instructional Supplies '!$F$5:$F$1996)</f>
        <v>0</v>
      </c>
      <c r="F630" s="7">
        <f>SUMIF('4 Instructional Equipment'!$A$5:$A$1995,A630,'4 Instructional Equipment'!$F$5:$F$1995)</f>
        <v>0</v>
      </c>
      <c r="G630" s="12">
        <f>SUMIF('Transportation Ln 10'!$A$5:$A$1995,A630,'Transportation Ln 10'!$J$5:$J$1995)</f>
        <v>0</v>
      </c>
      <c r="H630" s="12">
        <f>SUMIFS('Services Ln 10'!$Y$5:$Y$3992,'Services Ln 10'!$A$5:$A$3992,A630,'Services Ln 10'!$B$5:$B$3992,"Physical Therapy")</f>
        <v>0</v>
      </c>
      <c r="I630" s="12">
        <f>SUMIFS('Services Ln 10'!$Y$5:$Y$3992,'Services Ln 10'!$A$5:$A$3992,A630,'Services Ln 10'!$B$5:$B$3992,"Occupational Therapy")</f>
        <v>0</v>
      </c>
      <c r="J630" s="12">
        <f>SUMIFS('Services Ln 10'!$Y$5:$Y$3992,'Services Ln 10'!$A$5:$A$3992,A630,'Services Ln 10'!$B$5:$B$3992,"Speech Services")</f>
        <v>0</v>
      </c>
      <c r="K630" s="103">
        <f>SUMIFS('Services Ln 10'!$Y$5:$Y$3992,'Services Ln 10'!$A$5:$A$3992,A630,'Services Ln 10'!$B$5:$B$3992,"Nurse Services")+SUMIFS('Services Ln 10'!$Y$5:$Y$3992,'Services Ln 10'!$A$5:$A$3992,A630,'Services Ln 10'!$B$5:$B$3992,"Audiology")+SUMIFS('Services Ln 10'!$Y$5:$Y$3992,'Services Ln 10'!$A$5:$A$3992,A630,'Services Ln 10'!$B$5:$B$3992,"Interpreter")+SUMIFS('Services Ln 10'!$Y$5:$Y$3992,'Services Ln 10'!$A$5:$A$3992,A630,'Services Ln 10'!$B$5:$B$3992,"Adaptive P.E.")+SUMIFS('Services Ln 10'!$Y$5:$Y$3992,'Services Ln 10'!$A$5:$A$3992,A630,'Services Ln 10'!$B$5:$B$3992,"Orientation and Mobility")+SUMIFS('Services Ln 10'!$Y$5:$Y$3992,'Services Ln 10'!$A$5:$A$3992,A630,'Services Ln 10'!$B$5:$B$3992,"Psychologist")+ SUMIF('Aides Ln 10'!$A$5:$A$1996,A630,'Aides Ln 10'!$V$5:$V$1996)</f>
        <v>0</v>
      </c>
      <c r="L630" s="12">
        <f>SUMIF('Contract Ed line 9'!$A$5:$A$1994,A630,'Contract Ed line 9'!$J$5:$J$1994)</f>
        <v>0</v>
      </c>
      <c r="M630" s="7">
        <f t="shared" si="9"/>
        <v>0</v>
      </c>
    </row>
    <row r="631" spans="2:13" x14ac:dyDescent="0.25">
      <c r="B631" s="7">
        <f>SUMIF('1 Spec Ed Teacher'!$A$5:$A$2003,A631,'1 Spec Ed Teacher'!$T$5:$T$2003)</f>
        <v>0</v>
      </c>
      <c r="C631" s="9"/>
      <c r="D631" s="7">
        <f>SUMIF(' Operations Ln 6'!$A$2:$A$1999,SSIDs!A631,' Operations Ln 6'!$B$2:$B$1999)</f>
        <v>0</v>
      </c>
      <c r="E631" s="7">
        <f>SUMIF('3 Instructional Supplies '!$A$5:$A$1996,SSIDs!A631,'3 Instructional Supplies '!$F$5:$F$1996)</f>
        <v>0</v>
      </c>
      <c r="F631" s="7">
        <f>SUMIF('4 Instructional Equipment'!$A$5:$A$1995,A631,'4 Instructional Equipment'!$F$5:$F$1995)</f>
        <v>0</v>
      </c>
      <c r="G631" s="12">
        <f>SUMIF('Transportation Ln 10'!$A$5:$A$1995,A631,'Transportation Ln 10'!$J$5:$J$1995)</f>
        <v>0</v>
      </c>
      <c r="H631" s="12">
        <f>SUMIFS('Services Ln 10'!$Y$5:$Y$3992,'Services Ln 10'!$A$5:$A$3992,A631,'Services Ln 10'!$B$5:$B$3992,"Physical Therapy")</f>
        <v>0</v>
      </c>
      <c r="I631" s="12">
        <f>SUMIFS('Services Ln 10'!$Y$5:$Y$3992,'Services Ln 10'!$A$5:$A$3992,A631,'Services Ln 10'!$B$5:$B$3992,"Occupational Therapy")</f>
        <v>0</v>
      </c>
      <c r="J631" s="12">
        <f>SUMIFS('Services Ln 10'!$Y$5:$Y$3992,'Services Ln 10'!$A$5:$A$3992,A631,'Services Ln 10'!$B$5:$B$3992,"Speech Services")</f>
        <v>0</v>
      </c>
      <c r="K631" s="103">
        <f>SUMIFS('Services Ln 10'!$Y$5:$Y$3992,'Services Ln 10'!$A$5:$A$3992,A631,'Services Ln 10'!$B$5:$B$3992,"Nurse Services")+SUMIFS('Services Ln 10'!$Y$5:$Y$3992,'Services Ln 10'!$A$5:$A$3992,A631,'Services Ln 10'!$B$5:$B$3992,"Audiology")+SUMIFS('Services Ln 10'!$Y$5:$Y$3992,'Services Ln 10'!$A$5:$A$3992,A631,'Services Ln 10'!$B$5:$B$3992,"Interpreter")+SUMIFS('Services Ln 10'!$Y$5:$Y$3992,'Services Ln 10'!$A$5:$A$3992,A631,'Services Ln 10'!$B$5:$B$3992,"Adaptive P.E.")+SUMIFS('Services Ln 10'!$Y$5:$Y$3992,'Services Ln 10'!$A$5:$A$3992,A631,'Services Ln 10'!$B$5:$B$3992,"Orientation and Mobility")+SUMIFS('Services Ln 10'!$Y$5:$Y$3992,'Services Ln 10'!$A$5:$A$3992,A631,'Services Ln 10'!$B$5:$B$3992,"Psychologist")+ SUMIF('Aides Ln 10'!$A$5:$A$1996,A631,'Aides Ln 10'!$V$5:$V$1996)</f>
        <v>0</v>
      </c>
      <c r="L631" s="12">
        <f>SUMIF('Contract Ed line 9'!$A$5:$A$1994,A631,'Contract Ed line 9'!$J$5:$J$1994)</f>
        <v>0</v>
      </c>
      <c r="M631" s="7">
        <f t="shared" si="9"/>
        <v>0</v>
      </c>
    </row>
    <row r="632" spans="2:13" x14ac:dyDescent="0.25">
      <c r="B632" s="7">
        <f>SUMIF('1 Spec Ed Teacher'!$A$5:$A$2003,A632,'1 Spec Ed Teacher'!$T$5:$T$2003)</f>
        <v>0</v>
      </c>
      <c r="C632" s="9"/>
      <c r="D632" s="7">
        <f>SUMIF(' Operations Ln 6'!$A$2:$A$1999,SSIDs!A632,' Operations Ln 6'!$B$2:$B$1999)</f>
        <v>0</v>
      </c>
      <c r="E632" s="7">
        <f>SUMIF('3 Instructional Supplies '!$A$5:$A$1996,SSIDs!A632,'3 Instructional Supplies '!$F$5:$F$1996)</f>
        <v>0</v>
      </c>
      <c r="F632" s="7">
        <f>SUMIF('4 Instructional Equipment'!$A$5:$A$1995,A632,'4 Instructional Equipment'!$F$5:$F$1995)</f>
        <v>0</v>
      </c>
      <c r="G632" s="12">
        <f>SUMIF('Transportation Ln 10'!$A$5:$A$1995,A632,'Transportation Ln 10'!$J$5:$J$1995)</f>
        <v>0</v>
      </c>
      <c r="H632" s="12">
        <f>SUMIFS('Services Ln 10'!$Y$5:$Y$3992,'Services Ln 10'!$A$5:$A$3992,A632,'Services Ln 10'!$B$5:$B$3992,"Physical Therapy")</f>
        <v>0</v>
      </c>
      <c r="I632" s="12">
        <f>SUMIFS('Services Ln 10'!$Y$5:$Y$3992,'Services Ln 10'!$A$5:$A$3992,A632,'Services Ln 10'!$B$5:$B$3992,"Occupational Therapy")</f>
        <v>0</v>
      </c>
      <c r="J632" s="12">
        <f>SUMIFS('Services Ln 10'!$Y$5:$Y$3992,'Services Ln 10'!$A$5:$A$3992,A632,'Services Ln 10'!$B$5:$B$3992,"Speech Services")</f>
        <v>0</v>
      </c>
      <c r="K632" s="103">
        <f>SUMIFS('Services Ln 10'!$Y$5:$Y$3992,'Services Ln 10'!$A$5:$A$3992,A632,'Services Ln 10'!$B$5:$B$3992,"Nurse Services")+SUMIFS('Services Ln 10'!$Y$5:$Y$3992,'Services Ln 10'!$A$5:$A$3992,A632,'Services Ln 10'!$B$5:$B$3992,"Audiology")+SUMIFS('Services Ln 10'!$Y$5:$Y$3992,'Services Ln 10'!$A$5:$A$3992,A632,'Services Ln 10'!$B$5:$B$3992,"Interpreter")+SUMIFS('Services Ln 10'!$Y$5:$Y$3992,'Services Ln 10'!$A$5:$A$3992,A632,'Services Ln 10'!$B$5:$B$3992,"Adaptive P.E.")+SUMIFS('Services Ln 10'!$Y$5:$Y$3992,'Services Ln 10'!$A$5:$A$3992,A632,'Services Ln 10'!$B$5:$B$3992,"Orientation and Mobility")+SUMIFS('Services Ln 10'!$Y$5:$Y$3992,'Services Ln 10'!$A$5:$A$3992,A632,'Services Ln 10'!$B$5:$B$3992,"Psychologist")+ SUMIF('Aides Ln 10'!$A$5:$A$1996,A632,'Aides Ln 10'!$V$5:$V$1996)</f>
        <v>0</v>
      </c>
      <c r="L632" s="12">
        <f>SUMIF('Contract Ed line 9'!$A$5:$A$1994,A632,'Contract Ed line 9'!$J$5:$J$1994)</f>
        <v>0</v>
      </c>
      <c r="M632" s="7">
        <f t="shared" si="9"/>
        <v>0</v>
      </c>
    </row>
    <row r="633" spans="2:13" x14ac:dyDescent="0.25">
      <c r="B633" s="7">
        <f>SUMIF('1 Spec Ed Teacher'!$A$5:$A$2003,A633,'1 Spec Ed Teacher'!$T$5:$T$2003)</f>
        <v>0</v>
      </c>
      <c r="C633" s="9"/>
      <c r="D633" s="7">
        <f>SUMIF(' Operations Ln 6'!$A$2:$A$1999,SSIDs!A633,' Operations Ln 6'!$B$2:$B$1999)</f>
        <v>0</v>
      </c>
      <c r="E633" s="7">
        <f>SUMIF('3 Instructional Supplies '!$A$5:$A$1996,SSIDs!A633,'3 Instructional Supplies '!$F$5:$F$1996)</f>
        <v>0</v>
      </c>
      <c r="F633" s="7">
        <f>SUMIF('4 Instructional Equipment'!$A$5:$A$1995,A633,'4 Instructional Equipment'!$F$5:$F$1995)</f>
        <v>0</v>
      </c>
      <c r="G633" s="12">
        <f>SUMIF('Transportation Ln 10'!$A$5:$A$1995,A633,'Transportation Ln 10'!$J$5:$J$1995)</f>
        <v>0</v>
      </c>
      <c r="H633" s="12">
        <f>SUMIFS('Services Ln 10'!$Y$5:$Y$3992,'Services Ln 10'!$A$5:$A$3992,A633,'Services Ln 10'!$B$5:$B$3992,"Physical Therapy")</f>
        <v>0</v>
      </c>
      <c r="I633" s="12">
        <f>SUMIFS('Services Ln 10'!$Y$5:$Y$3992,'Services Ln 10'!$A$5:$A$3992,A633,'Services Ln 10'!$B$5:$B$3992,"Occupational Therapy")</f>
        <v>0</v>
      </c>
      <c r="J633" s="12">
        <f>SUMIFS('Services Ln 10'!$Y$5:$Y$3992,'Services Ln 10'!$A$5:$A$3992,A633,'Services Ln 10'!$B$5:$B$3992,"Speech Services")</f>
        <v>0</v>
      </c>
      <c r="K633" s="103">
        <f>SUMIFS('Services Ln 10'!$Y$5:$Y$3992,'Services Ln 10'!$A$5:$A$3992,A633,'Services Ln 10'!$B$5:$B$3992,"Nurse Services")+SUMIFS('Services Ln 10'!$Y$5:$Y$3992,'Services Ln 10'!$A$5:$A$3992,A633,'Services Ln 10'!$B$5:$B$3992,"Audiology")+SUMIFS('Services Ln 10'!$Y$5:$Y$3992,'Services Ln 10'!$A$5:$A$3992,A633,'Services Ln 10'!$B$5:$B$3992,"Interpreter")+SUMIFS('Services Ln 10'!$Y$5:$Y$3992,'Services Ln 10'!$A$5:$A$3992,A633,'Services Ln 10'!$B$5:$B$3992,"Adaptive P.E.")+SUMIFS('Services Ln 10'!$Y$5:$Y$3992,'Services Ln 10'!$A$5:$A$3992,A633,'Services Ln 10'!$B$5:$B$3992,"Orientation and Mobility")+SUMIFS('Services Ln 10'!$Y$5:$Y$3992,'Services Ln 10'!$A$5:$A$3992,A633,'Services Ln 10'!$B$5:$B$3992,"Psychologist")+ SUMIF('Aides Ln 10'!$A$5:$A$1996,A633,'Aides Ln 10'!$V$5:$V$1996)</f>
        <v>0</v>
      </c>
      <c r="L633" s="12">
        <f>SUMIF('Contract Ed line 9'!$A$5:$A$1994,A633,'Contract Ed line 9'!$J$5:$J$1994)</f>
        <v>0</v>
      </c>
      <c r="M633" s="7">
        <f t="shared" si="9"/>
        <v>0</v>
      </c>
    </row>
    <row r="634" spans="2:13" x14ac:dyDescent="0.25">
      <c r="B634" s="7">
        <f>SUMIF('1 Spec Ed Teacher'!$A$5:$A$2003,A634,'1 Spec Ed Teacher'!$T$5:$T$2003)</f>
        <v>0</v>
      </c>
      <c r="C634" s="9"/>
      <c r="D634" s="7">
        <f>SUMIF(' Operations Ln 6'!$A$2:$A$1999,SSIDs!A634,' Operations Ln 6'!$B$2:$B$1999)</f>
        <v>0</v>
      </c>
      <c r="E634" s="7">
        <f>SUMIF('3 Instructional Supplies '!$A$5:$A$1996,SSIDs!A634,'3 Instructional Supplies '!$F$5:$F$1996)</f>
        <v>0</v>
      </c>
      <c r="F634" s="7">
        <f>SUMIF('4 Instructional Equipment'!$A$5:$A$1995,A634,'4 Instructional Equipment'!$F$5:$F$1995)</f>
        <v>0</v>
      </c>
      <c r="G634" s="12">
        <f>SUMIF('Transportation Ln 10'!$A$5:$A$1995,A634,'Transportation Ln 10'!$J$5:$J$1995)</f>
        <v>0</v>
      </c>
      <c r="H634" s="12">
        <f>SUMIFS('Services Ln 10'!$Y$5:$Y$3992,'Services Ln 10'!$A$5:$A$3992,A634,'Services Ln 10'!$B$5:$B$3992,"Physical Therapy")</f>
        <v>0</v>
      </c>
      <c r="I634" s="12">
        <f>SUMIFS('Services Ln 10'!$Y$5:$Y$3992,'Services Ln 10'!$A$5:$A$3992,A634,'Services Ln 10'!$B$5:$B$3992,"Occupational Therapy")</f>
        <v>0</v>
      </c>
      <c r="J634" s="12">
        <f>SUMIFS('Services Ln 10'!$Y$5:$Y$3992,'Services Ln 10'!$A$5:$A$3992,A634,'Services Ln 10'!$B$5:$B$3992,"Speech Services")</f>
        <v>0</v>
      </c>
      <c r="K634" s="103">
        <f>SUMIFS('Services Ln 10'!$Y$5:$Y$3992,'Services Ln 10'!$A$5:$A$3992,A634,'Services Ln 10'!$B$5:$B$3992,"Nurse Services")+SUMIFS('Services Ln 10'!$Y$5:$Y$3992,'Services Ln 10'!$A$5:$A$3992,A634,'Services Ln 10'!$B$5:$B$3992,"Audiology")+SUMIFS('Services Ln 10'!$Y$5:$Y$3992,'Services Ln 10'!$A$5:$A$3992,A634,'Services Ln 10'!$B$5:$B$3992,"Interpreter")+SUMIFS('Services Ln 10'!$Y$5:$Y$3992,'Services Ln 10'!$A$5:$A$3992,A634,'Services Ln 10'!$B$5:$B$3992,"Adaptive P.E.")+SUMIFS('Services Ln 10'!$Y$5:$Y$3992,'Services Ln 10'!$A$5:$A$3992,A634,'Services Ln 10'!$B$5:$B$3992,"Orientation and Mobility")+SUMIFS('Services Ln 10'!$Y$5:$Y$3992,'Services Ln 10'!$A$5:$A$3992,A634,'Services Ln 10'!$B$5:$B$3992,"Psychologist")+ SUMIF('Aides Ln 10'!$A$5:$A$1996,A634,'Aides Ln 10'!$V$5:$V$1996)</f>
        <v>0</v>
      </c>
      <c r="L634" s="12">
        <f>SUMIF('Contract Ed line 9'!$A$5:$A$1994,A634,'Contract Ed line 9'!$J$5:$J$1994)</f>
        <v>0</v>
      </c>
      <c r="M634" s="7">
        <f t="shared" si="9"/>
        <v>0</v>
      </c>
    </row>
    <row r="635" spans="2:13" x14ac:dyDescent="0.25">
      <c r="B635" s="7">
        <f>SUMIF('1 Spec Ed Teacher'!$A$5:$A$2003,A635,'1 Spec Ed Teacher'!$T$5:$T$2003)</f>
        <v>0</v>
      </c>
      <c r="C635" s="9"/>
      <c r="D635" s="7">
        <f>SUMIF(' Operations Ln 6'!$A$2:$A$1999,SSIDs!A635,' Operations Ln 6'!$B$2:$B$1999)</f>
        <v>0</v>
      </c>
      <c r="E635" s="7">
        <f>SUMIF('3 Instructional Supplies '!$A$5:$A$1996,SSIDs!A635,'3 Instructional Supplies '!$F$5:$F$1996)</f>
        <v>0</v>
      </c>
      <c r="F635" s="7">
        <f>SUMIF('4 Instructional Equipment'!$A$5:$A$1995,A635,'4 Instructional Equipment'!$F$5:$F$1995)</f>
        <v>0</v>
      </c>
      <c r="G635" s="12">
        <f>SUMIF('Transportation Ln 10'!$A$5:$A$1995,A635,'Transportation Ln 10'!$J$5:$J$1995)</f>
        <v>0</v>
      </c>
      <c r="H635" s="12">
        <f>SUMIFS('Services Ln 10'!$Y$5:$Y$3992,'Services Ln 10'!$A$5:$A$3992,A635,'Services Ln 10'!$B$5:$B$3992,"Physical Therapy")</f>
        <v>0</v>
      </c>
      <c r="I635" s="12">
        <f>SUMIFS('Services Ln 10'!$Y$5:$Y$3992,'Services Ln 10'!$A$5:$A$3992,A635,'Services Ln 10'!$B$5:$B$3992,"Occupational Therapy")</f>
        <v>0</v>
      </c>
      <c r="J635" s="12">
        <f>SUMIFS('Services Ln 10'!$Y$5:$Y$3992,'Services Ln 10'!$A$5:$A$3992,A635,'Services Ln 10'!$B$5:$B$3992,"Speech Services")</f>
        <v>0</v>
      </c>
      <c r="K635" s="103">
        <f>SUMIFS('Services Ln 10'!$Y$5:$Y$3992,'Services Ln 10'!$A$5:$A$3992,A635,'Services Ln 10'!$B$5:$B$3992,"Nurse Services")+SUMIFS('Services Ln 10'!$Y$5:$Y$3992,'Services Ln 10'!$A$5:$A$3992,A635,'Services Ln 10'!$B$5:$B$3992,"Audiology")+SUMIFS('Services Ln 10'!$Y$5:$Y$3992,'Services Ln 10'!$A$5:$A$3992,A635,'Services Ln 10'!$B$5:$B$3992,"Interpreter")+SUMIFS('Services Ln 10'!$Y$5:$Y$3992,'Services Ln 10'!$A$5:$A$3992,A635,'Services Ln 10'!$B$5:$B$3992,"Adaptive P.E.")+SUMIFS('Services Ln 10'!$Y$5:$Y$3992,'Services Ln 10'!$A$5:$A$3992,A635,'Services Ln 10'!$B$5:$B$3992,"Orientation and Mobility")+SUMIFS('Services Ln 10'!$Y$5:$Y$3992,'Services Ln 10'!$A$5:$A$3992,A635,'Services Ln 10'!$B$5:$B$3992,"Psychologist")+ SUMIF('Aides Ln 10'!$A$5:$A$1996,A635,'Aides Ln 10'!$V$5:$V$1996)</f>
        <v>0</v>
      </c>
      <c r="L635" s="12">
        <f>SUMIF('Contract Ed line 9'!$A$5:$A$1994,A635,'Contract Ed line 9'!$J$5:$J$1994)</f>
        <v>0</v>
      </c>
      <c r="M635" s="7">
        <f t="shared" si="9"/>
        <v>0</v>
      </c>
    </row>
    <row r="636" spans="2:13" x14ac:dyDescent="0.25">
      <c r="B636" s="7">
        <f>SUMIF('1 Spec Ed Teacher'!$A$5:$A$2003,A636,'1 Spec Ed Teacher'!$T$5:$T$2003)</f>
        <v>0</v>
      </c>
      <c r="C636" s="9"/>
      <c r="D636" s="7">
        <f>SUMIF(' Operations Ln 6'!$A$2:$A$1999,SSIDs!A636,' Operations Ln 6'!$B$2:$B$1999)</f>
        <v>0</v>
      </c>
      <c r="E636" s="7">
        <f>SUMIF('3 Instructional Supplies '!$A$5:$A$1996,SSIDs!A636,'3 Instructional Supplies '!$F$5:$F$1996)</f>
        <v>0</v>
      </c>
      <c r="F636" s="7">
        <f>SUMIF('4 Instructional Equipment'!$A$5:$A$1995,A636,'4 Instructional Equipment'!$F$5:$F$1995)</f>
        <v>0</v>
      </c>
      <c r="G636" s="12">
        <f>SUMIF('Transportation Ln 10'!$A$5:$A$1995,A636,'Transportation Ln 10'!$J$5:$J$1995)</f>
        <v>0</v>
      </c>
      <c r="H636" s="12">
        <f>SUMIFS('Services Ln 10'!$Y$5:$Y$3992,'Services Ln 10'!$A$5:$A$3992,A636,'Services Ln 10'!$B$5:$B$3992,"Physical Therapy")</f>
        <v>0</v>
      </c>
      <c r="I636" s="12">
        <f>SUMIFS('Services Ln 10'!$Y$5:$Y$3992,'Services Ln 10'!$A$5:$A$3992,A636,'Services Ln 10'!$B$5:$B$3992,"Occupational Therapy")</f>
        <v>0</v>
      </c>
      <c r="J636" s="12">
        <f>SUMIFS('Services Ln 10'!$Y$5:$Y$3992,'Services Ln 10'!$A$5:$A$3992,A636,'Services Ln 10'!$B$5:$B$3992,"Speech Services")</f>
        <v>0</v>
      </c>
      <c r="K636" s="103">
        <f>SUMIFS('Services Ln 10'!$Y$5:$Y$3992,'Services Ln 10'!$A$5:$A$3992,A636,'Services Ln 10'!$B$5:$B$3992,"Nurse Services")+SUMIFS('Services Ln 10'!$Y$5:$Y$3992,'Services Ln 10'!$A$5:$A$3992,A636,'Services Ln 10'!$B$5:$B$3992,"Audiology")+SUMIFS('Services Ln 10'!$Y$5:$Y$3992,'Services Ln 10'!$A$5:$A$3992,A636,'Services Ln 10'!$B$5:$B$3992,"Interpreter")+SUMIFS('Services Ln 10'!$Y$5:$Y$3992,'Services Ln 10'!$A$5:$A$3992,A636,'Services Ln 10'!$B$5:$B$3992,"Adaptive P.E.")+SUMIFS('Services Ln 10'!$Y$5:$Y$3992,'Services Ln 10'!$A$5:$A$3992,A636,'Services Ln 10'!$B$5:$B$3992,"Orientation and Mobility")+SUMIFS('Services Ln 10'!$Y$5:$Y$3992,'Services Ln 10'!$A$5:$A$3992,A636,'Services Ln 10'!$B$5:$B$3992,"Psychologist")+ SUMIF('Aides Ln 10'!$A$5:$A$1996,A636,'Aides Ln 10'!$V$5:$V$1996)</f>
        <v>0</v>
      </c>
      <c r="L636" s="12">
        <f>SUMIF('Contract Ed line 9'!$A$5:$A$1994,A636,'Contract Ed line 9'!$J$5:$J$1994)</f>
        <v>0</v>
      </c>
      <c r="M636" s="7">
        <f t="shared" si="9"/>
        <v>0</v>
      </c>
    </row>
    <row r="637" spans="2:13" x14ac:dyDescent="0.25">
      <c r="B637" s="7">
        <f>SUMIF('1 Spec Ed Teacher'!$A$5:$A$2003,A637,'1 Spec Ed Teacher'!$T$5:$T$2003)</f>
        <v>0</v>
      </c>
      <c r="C637" s="9"/>
      <c r="D637" s="7">
        <f>SUMIF(' Operations Ln 6'!$A$2:$A$1999,SSIDs!A637,' Operations Ln 6'!$B$2:$B$1999)</f>
        <v>0</v>
      </c>
      <c r="E637" s="7">
        <f>SUMIF('3 Instructional Supplies '!$A$5:$A$1996,SSIDs!A637,'3 Instructional Supplies '!$F$5:$F$1996)</f>
        <v>0</v>
      </c>
      <c r="F637" s="7">
        <f>SUMIF('4 Instructional Equipment'!$A$5:$A$1995,A637,'4 Instructional Equipment'!$F$5:$F$1995)</f>
        <v>0</v>
      </c>
      <c r="G637" s="12">
        <f>SUMIF('Transportation Ln 10'!$A$5:$A$1995,A637,'Transportation Ln 10'!$J$5:$J$1995)</f>
        <v>0</v>
      </c>
      <c r="H637" s="12">
        <f>SUMIFS('Services Ln 10'!$Y$5:$Y$3992,'Services Ln 10'!$A$5:$A$3992,A637,'Services Ln 10'!$B$5:$B$3992,"Physical Therapy")</f>
        <v>0</v>
      </c>
      <c r="I637" s="12">
        <f>SUMIFS('Services Ln 10'!$Y$5:$Y$3992,'Services Ln 10'!$A$5:$A$3992,A637,'Services Ln 10'!$B$5:$B$3992,"Occupational Therapy")</f>
        <v>0</v>
      </c>
      <c r="J637" s="12">
        <f>SUMIFS('Services Ln 10'!$Y$5:$Y$3992,'Services Ln 10'!$A$5:$A$3992,A637,'Services Ln 10'!$B$5:$B$3992,"Speech Services")</f>
        <v>0</v>
      </c>
      <c r="K637" s="103">
        <f>SUMIFS('Services Ln 10'!$Y$5:$Y$3992,'Services Ln 10'!$A$5:$A$3992,A637,'Services Ln 10'!$B$5:$B$3992,"Nurse Services")+SUMIFS('Services Ln 10'!$Y$5:$Y$3992,'Services Ln 10'!$A$5:$A$3992,A637,'Services Ln 10'!$B$5:$B$3992,"Audiology")+SUMIFS('Services Ln 10'!$Y$5:$Y$3992,'Services Ln 10'!$A$5:$A$3992,A637,'Services Ln 10'!$B$5:$B$3992,"Interpreter")+SUMIFS('Services Ln 10'!$Y$5:$Y$3992,'Services Ln 10'!$A$5:$A$3992,A637,'Services Ln 10'!$B$5:$B$3992,"Adaptive P.E.")+SUMIFS('Services Ln 10'!$Y$5:$Y$3992,'Services Ln 10'!$A$5:$A$3992,A637,'Services Ln 10'!$B$5:$B$3992,"Orientation and Mobility")+SUMIFS('Services Ln 10'!$Y$5:$Y$3992,'Services Ln 10'!$A$5:$A$3992,A637,'Services Ln 10'!$B$5:$B$3992,"Psychologist")+ SUMIF('Aides Ln 10'!$A$5:$A$1996,A637,'Aides Ln 10'!$V$5:$V$1996)</f>
        <v>0</v>
      </c>
      <c r="L637" s="12">
        <f>SUMIF('Contract Ed line 9'!$A$5:$A$1994,A637,'Contract Ed line 9'!$J$5:$J$1994)</f>
        <v>0</v>
      </c>
      <c r="M637" s="7">
        <f t="shared" si="9"/>
        <v>0</v>
      </c>
    </row>
    <row r="638" spans="2:13" x14ac:dyDescent="0.25">
      <c r="B638" s="7">
        <f>SUMIF('1 Spec Ed Teacher'!$A$5:$A$2003,A638,'1 Spec Ed Teacher'!$T$5:$T$2003)</f>
        <v>0</v>
      </c>
      <c r="C638" s="9"/>
      <c r="D638" s="7">
        <f>SUMIF(' Operations Ln 6'!$A$2:$A$1999,SSIDs!A638,' Operations Ln 6'!$B$2:$B$1999)</f>
        <v>0</v>
      </c>
      <c r="E638" s="7">
        <f>SUMIF('3 Instructional Supplies '!$A$5:$A$1996,SSIDs!A638,'3 Instructional Supplies '!$F$5:$F$1996)</f>
        <v>0</v>
      </c>
      <c r="F638" s="7">
        <f>SUMIF('4 Instructional Equipment'!$A$5:$A$1995,A638,'4 Instructional Equipment'!$F$5:$F$1995)</f>
        <v>0</v>
      </c>
      <c r="G638" s="12">
        <f>SUMIF('Transportation Ln 10'!$A$5:$A$1995,A638,'Transportation Ln 10'!$J$5:$J$1995)</f>
        <v>0</v>
      </c>
      <c r="H638" s="12">
        <f>SUMIFS('Services Ln 10'!$Y$5:$Y$3992,'Services Ln 10'!$A$5:$A$3992,A638,'Services Ln 10'!$B$5:$B$3992,"Physical Therapy")</f>
        <v>0</v>
      </c>
      <c r="I638" s="12">
        <f>SUMIFS('Services Ln 10'!$Y$5:$Y$3992,'Services Ln 10'!$A$5:$A$3992,A638,'Services Ln 10'!$B$5:$B$3992,"Occupational Therapy")</f>
        <v>0</v>
      </c>
      <c r="J638" s="12">
        <f>SUMIFS('Services Ln 10'!$Y$5:$Y$3992,'Services Ln 10'!$A$5:$A$3992,A638,'Services Ln 10'!$B$5:$B$3992,"Speech Services")</f>
        <v>0</v>
      </c>
      <c r="K638" s="103">
        <f>SUMIFS('Services Ln 10'!$Y$5:$Y$3992,'Services Ln 10'!$A$5:$A$3992,A638,'Services Ln 10'!$B$5:$B$3992,"Nurse Services")+SUMIFS('Services Ln 10'!$Y$5:$Y$3992,'Services Ln 10'!$A$5:$A$3992,A638,'Services Ln 10'!$B$5:$B$3992,"Audiology")+SUMIFS('Services Ln 10'!$Y$5:$Y$3992,'Services Ln 10'!$A$5:$A$3992,A638,'Services Ln 10'!$B$5:$B$3992,"Interpreter")+SUMIFS('Services Ln 10'!$Y$5:$Y$3992,'Services Ln 10'!$A$5:$A$3992,A638,'Services Ln 10'!$B$5:$B$3992,"Adaptive P.E.")+SUMIFS('Services Ln 10'!$Y$5:$Y$3992,'Services Ln 10'!$A$5:$A$3992,A638,'Services Ln 10'!$B$5:$B$3992,"Orientation and Mobility")+SUMIFS('Services Ln 10'!$Y$5:$Y$3992,'Services Ln 10'!$A$5:$A$3992,A638,'Services Ln 10'!$B$5:$B$3992,"Psychologist")+ SUMIF('Aides Ln 10'!$A$5:$A$1996,A638,'Aides Ln 10'!$V$5:$V$1996)</f>
        <v>0</v>
      </c>
      <c r="L638" s="12">
        <f>SUMIF('Contract Ed line 9'!$A$5:$A$1994,A638,'Contract Ed line 9'!$J$5:$J$1994)</f>
        <v>0</v>
      </c>
      <c r="M638" s="7">
        <f t="shared" si="9"/>
        <v>0</v>
      </c>
    </row>
    <row r="639" spans="2:13" x14ac:dyDescent="0.25">
      <c r="B639" s="7">
        <f>SUMIF('1 Spec Ed Teacher'!$A$5:$A$2003,A639,'1 Spec Ed Teacher'!$T$5:$T$2003)</f>
        <v>0</v>
      </c>
      <c r="C639" s="9"/>
      <c r="D639" s="7">
        <f>SUMIF(' Operations Ln 6'!$A$2:$A$1999,SSIDs!A639,' Operations Ln 6'!$B$2:$B$1999)</f>
        <v>0</v>
      </c>
      <c r="E639" s="7">
        <f>SUMIF('3 Instructional Supplies '!$A$5:$A$1996,SSIDs!A639,'3 Instructional Supplies '!$F$5:$F$1996)</f>
        <v>0</v>
      </c>
      <c r="F639" s="7">
        <f>SUMIF('4 Instructional Equipment'!$A$5:$A$1995,A639,'4 Instructional Equipment'!$F$5:$F$1995)</f>
        <v>0</v>
      </c>
      <c r="G639" s="12">
        <f>SUMIF('Transportation Ln 10'!$A$5:$A$1995,A639,'Transportation Ln 10'!$J$5:$J$1995)</f>
        <v>0</v>
      </c>
      <c r="H639" s="12">
        <f>SUMIFS('Services Ln 10'!$Y$5:$Y$3992,'Services Ln 10'!$A$5:$A$3992,A639,'Services Ln 10'!$B$5:$B$3992,"Physical Therapy")</f>
        <v>0</v>
      </c>
      <c r="I639" s="12">
        <f>SUMIFS('Services Ln 10'!$Y$5:$Y$3992,'Services Ln 10'!$A$5:$A$3992,A639,'Services Ln 10'!$B$5:$B$3992,"Occupational Therapy")</f>
        <v>0</v>
      </c>
      <c r="J639" s="12">
        <f>SUMIFS('Services Ln 10'!$Y$5:$Y$3992,'Services Ln 10'!$A$5:$A$3992,A639,'Services Ln 10'!$B$5:$B$3992,"Speech Services")</f>
        <v>0</v>
      </c>
      <c r="K639" s="103">
        <f>SUMIFS('Services Ln 10'!$Y$5:$Y$3992,'Services Ln 10'!$A$5:$A$3992,A639,'Services Ln 10'!$B$5:$B$3992,"Nurse Services")+SUMIFS('Services Ln 10'!$Y$5:$Y$3992,'Services Ln 10'!$A$5:$A$3992,A639,'Services Ln 10'!$B$5:$B$3992,"Audiology")+SUMIFS('Services Ln 10'!$Y$5:$Y$3992,'Services Ln 10'!$A$5:$A$3992,A639,'Services Ln 10'!$B$5:$B$3992,"Interpreter")+SUMIFS('Services Ln 10'!$Y$5:$Y$3992,'Services Ln 10'!$A$5:$A$3992,A639,'Services Ln 10'!$B$5:$B$3992,"Adaptive P.E.")+SUMIFS('Services Ln 10'!$Y$5:$Y$3992,'Services Ln 10'!$A$5:$A$3992,A639,'Services Ln 10'!$B$5:$B$3992,"Orientation and Mobility")+SUMIFS('Services Ln 10'!$Y$5:$Y$3992,'Services Ln 10'!$A$5:$A$3992,A639,'Services Ln 10'!$B$5:$B$3992,"Psychologist")+ SUMIF('Aides Ln 10'!$A$5:$A$1996,A639,'Aides Ln 10'!$V$5:$V$1996)</f>
        <v>0</v>
      </c>
      <c r="L639" s="12">
        <f>SUMIF('Contract Ed line 9'!$A$5:$A$1994,A639,'Contract Ed line 9'!$J$5:$J$1994)</f>
        <v>0</v>
      </c>
      <c r="M639" s="7">
        <f t="shared" si="9"/>
        <v>0</v>
      </c>
    </row>
    <row r="640" spans="2:13" x14ac:dyDescent="0.25">
      <c r="B640" s="7">
        <f>SUMIF('1 Spec Ed Teacher'!$A$5:$A$2003,A640,'1 Spec Ed Teacher'!$T$5:$T$2003)</f>
        <v>0</v>
      </c>
      <c r="C640" s="9"/>
      <c r="D640" s="7">
        <f>SUMIF(' Operations Ln 6'!$A$2:$A$1999,SSIDs!A640,' Operations Ln 6'!$B$2:$B$1999)</f>
        <v>0</v>
      </c>
      <c r="E640" s="7">
        <f>SUMIF('3 Instructional Supplies '!$A$5:$A$1996,SSIDs!A640,'3 Instructional Supplies '!$F$5:$F$1996)</f>
        <v>0</v>
      </c>
      <c r="F640" s="7">
        <f>SUMIF('4 Instructional Equipment'!$A$5:$A$1995,A640,'4 Instructional Equipment'!$F$5:$F$1995)</f>
        <v>0</v>
      </c>
      <c r="G640" s="12">
        <f>SUMIF('Transportation Ln 10'!$A$5:$A$1995,A640,'Transportation Ln 10'!$J$5:$J$1995)</f>
        <v>0</v>
      </c>
      <c r="H640" s="12">
        <f>SUMIFS('Services Ln 10'!$Y$5:$Y$3992,'Services Ln 10'!$A$5:$A$3992,A640,'Services Ln 10'!$B$5:$B$3992,"Physical Therapy")</f>
        <v>0</v>
      </c>
      <c r="I640" s="12">
        <f>SUMIFS('Services Ln 10'!$Y$5:$Y$3992,'Services Ln 10'!$A$5:$A$3992,A640,'Services Ln 10'!$B$5:$B$3992,"Occupational Therapy")</f>
        <v>0</v>
      </c>
      <c r="J640" s="12">
        <f>SUMIFS('Services Ln 10'!$Y$5:$Y$3992,'Services Ln 10'!$A$5:$A$3992,A640,'Services Ln 10'!$B$5:$B$3992,"Speech Services")</f>
        <v>0</v>
      </c>
      <c r="K640" s="103">
        <f>SUMIFS('Services Ln 10'!$Y$5:$Y$3992,'Services Ln 10'!$A$5:$A$3992,A640,'Services Ln 10'!$B$5:$B$3992,"Nurse Services")+SUMIFS('Services Ln 10'!$Y$5:$Y$3992,'Services Ln 10'!$A$5:$A$3992,A640,'Services Ln 10'!$B$5:$B$3992,"Audiology")+SUMIFS('Services Ln 10'!$Y$5:$Y$3992,'Services Ln 10'!$A$5:$A$3992,A640,'Services Ln 10'!$B$5:$B$3992,"Interpreter")+SUMIFS('Services Ln 10'!$Y$5:$Y$3992,'Services Ln 10'!$A$5:$A$3992,A640,'Services Ln 10'!$B$5:$B$3992,"Adaptive P.E.")+SUMIFS('Services Ln 10'!$Y$5:$Y$3992,'Services Ln 10'!$A$5:$A$3992,A640,'Services Ln 10'!$B$5:$B$3992,"Orientation and Mobility")+SUMIFS('Services Ln 10'!$Y$5:$Y$3992,'Services Ln 10'!$A$5:$A$3992,A640,'Services Ln 10'!$B$5:$B$3992,"Psychologist")+ SUMIF('Aides Ln 10'!$A$5:$A$1996,A640,'Aides Ln 10'!$V$5:$V$1996)</f>
        <v>0</v>
      </c>
      <c r="L640" s="12">
        <f>SUMIF('Contract Ed line 9'!$A$5:$A$1994,A640,'Contract Ed line 9'!$J$5:$J$1994)</f>
        <v>0</v>
      </c>
      <c r="M640" s="7">
        <f t="shared" si="9"/>
        <v>0</v>
      </c>
    </row>
    <row r="641" spans="2:13" x14ac:dyDescent="0.25">
      <c r="B641" s="7">
        <f>SUMIF('1 Spec Ed Teacher'!$A$5:$A$2003,A641,'1 Spec Ed Teacher'!$T$5:$T$2003)</f>
        <v>0</v>
      </c>
      <c r="C641" s="9"/>
      <c r="D641" s="7">
        <f>SUMIF(' Operations Ln 6'!$A$2:$A$1999,SSIDs!A641,' Operations Ln 6'!$B$2:$B$1999)</f>
        <v>0</v>
      </c>
      <c r="E641" s="7">
        <f>SUMIF('3 Instructional Supplies '!$A$5:$A$1996,SSIDs!A641,'3 Instructional Supplies '!$F$5:$F$1996)</f>
        <v>0</v>
      </c>
      <c r="F641" s="7">
        <f>SUMIF('4 Instructional Equipment'!$A$5:$A$1995,A641,'4 Instructional Equipment'!$F$5:$F$1995)</f>
        <v>0</v>
      </c>
      <c r="G641" s="12">
        <f>SUMIF('Transportation Ln 10'!$A$5:$A$1995,A641,'Transportation Ln 10'!$J$5:$J$1995)</f>
        <v>0</v>
      </c>
      <c r="H641" s="12">
        <f>SUMIFS('Services Ln 10'!$Y$5:$Y$3992,'Services Ln 10'!$A$5:$A$3992,A641,'Services Ln 10'!$B$5:$B$3992,"Physical Therapy")</f>
        <v>0</v>
      </c>
      <c r="I641" s="12">
        <f>SUMIFS('Services Ln 10'!$Y$5:$Y$3992,'Services Ln 10'!$A$5:$A$3992,A641,'Services Ln 10'!$B$5:$B$3992,"Occupational Therapy")</f>
        <v>0</v>
      </c>
      <c r="J641" s="12">
        <f>SUMIFS('Services Ln 10'!$Y$5:$Y$3992,'Services Ln 10'!$A$5:$A$3992,A641,'Services Ln 10'!$B$5:$B$3992,"Speech Services")</f>
        <v>0</v>
      </c>
      <c r="K641" s="103">
        <f>SUMIFS('Services Ln 10'!$Y$5:$Y$3992,'Services Ln 10'!$A$5:$A$3992,A641,'Services Ln 10'!$B$5:$B$3992,"Nurse Services")+SUMIFS('Services Ln 10'!$Y$5:$Y$3992,'Services Ln 10'!$A$5:$A$3992,A641,'Services Ln 10'!$B$5:$B$3992,"Audiology")+SUMIFS('Services Ln 10'!$Y$5:$Y$3992,'Services Ln 10'!$A$5:$A$3992,A641,'Services Ln 10'!$B$5:$B$3992,"Interpreter")+SUMIFS('Services Ln 10'!$Y$5:$Y$3992,'Services Ln 10'!$A$5:$A$3992,A641,'Services Ln 10'!$B$5:$B$3992,"Adaptive P.E.")+SUMIFS('Services Ln 10'!$Y$5:$Y$3992,'Services Ln 10'!$A$5:$A$3992,A641,'Services Ln 10'!$B$5:$B$3992,"Orientation and Mobility")+SUMIFS('Services Ln 10'!$Y$5:$Y$3992,'Services Ln 10'!$A$5:$A$3992,A641,'Services Ln 10'!$B$5:$B$3992,"Psychologist")+ SUMIF('Aides Ln 10'!$A$5:$A$1996,A641,'Aides Ln 10'!$V$5:$V$1996)</f>
        <v>0</v>
      </c>
      <c r="L641" s="12">
        <f>SUMIF('Contract Ed line 9'!$A$5:$A$1994,A641,'Contract Ed line 9'!$J$5:$J$1994)</f>
        <v>0</v>
      </c>
      <c r="M641" s="7">
        <f t="shared" si="9"/>
        <v>0</v>
      </c>
    </row>
    <row r="642" spans="2:13" x14ac:dyDescent="0.25">
      <c r="B642" s="7">
        <f>SUMIF('1 Spec Ed Teacher'!$A$5:$A$2003,A642,'1 Spec Ed Teacher'!$T$5:$T$2003)</f>
        <v>0</v>
      </c>
      <c r="C642" s="9"/>
      <c r="D642" s="7">
        <f>SUMIF(' Operations Ln 6'!$A$2:$A$1999,SSIDs!A642,' Operations Ln 6'!$B$2:$B$1999)</f>
        <v>0</v>
      </c>
      <c r="E642" s="7">
        <f>SUMIF('3 Instructional Supplies '!$A$5:$A$1996,SSIDs!A642,'3 Instructional Supplies '!$F$5:$F$1996)</f>
        <v>0</v>
      </c>
      <c r="F642" s="7">
        <f>SUMIF('4 Instructional Equipment'!$A$5:$A$1995,A642,'4 Instructional Equipment'!$F$5:$F$1995)</f>
        <v>0</v>
      </c>
      <c r="G642" s="12">
        <f>SUMIF('Transportation Ln 10'!$A$5:$A$1995,A642,'Transportation Ln 10'!$J$5:$J$1995)</f>
        <v>0</v>
      </c>
      <c r="H642" s="12">
        <f>SUMIFS('Services Ln 10'!$Y$5:$Y$3992,'Services Ln 10'!$A$5:$A$3992,A642,'Services Ln 10'!$B$5:$B$3992,"Physical Therapy")</f>
        <v>0</v>
      </c>
      <c r="I642" s="12">
        <f>SUMIFS('Services Ln 10'!$Y$5:$Y$3992,'Services Ln 10'!$A$5:$A$3992,A642,'Services Ln 10'!$B$5:$B$3992,"Occupational Therapy")</f>
        <v>0</v>
      </c>
      <c r="J642" s="12">
        <f>SUMIFS('Services Ln 10'!$Y$5:$Y$3992,'Services Ln 10'!$A$5:$A$3992,A642,'Services Ln 10'!$B$5:$B$3992,"Speech Services")</f>
        <v>0</v>
      </c>
      <c r="K642" s="103">
        <f>SUMIFS('Services Ln 10'!$Y$5:$Y$3992,'Services Ln 10'!$A$5:$A$3992,A642,'Services Ln 10'!$B$5:$B$3992,"Nurse Services")+SUMIFS('Services Ln 10'!$Y$5:$Y$3992,'Services Ln 10'!$A$5:$A$3992,A642,'Services Ln 10'!$B$5:$B$3992,"Audiology")+SUMIFS('Services Ln 10'!$Y$5:$Y$3992,'Services Ln 10'!$A$5:$A$3992,A642,'Services Ln 10'!$B$5:$B$3992,"Interpreter")+SUMIFS('Services Ln 10'!$Y$5:$Y$3992,'Services Ln 10'!$A$5:$A$3992,A642,'Services Ln 10'!$B$5:$B$3992,"Adaptive P.E.")+SUMIFS('Services Ln 10'!$Y$5:$Y$3992,'Services Ln 10'!$A$5:$A$3992,A642,'Services Ln 10'!$B$5:$B$3992,"Orientation and Mobility")+SUMIFS('Services Ln 10'!$Y$5:$Y$3992,'Services Ln 10'!$A$5:$A$3992,A642,'Services Ln 10'!$B$5:$B$3992,"Psychologist")+ SUMIF('Aides Ln 10'!$A$5:$A$1996,A642,'Aides Ln 10'!$V$5:$V$1996)</f>
        <v>0</v>
      </c>
      <c r="L642" s="12">
        <f>SUMIF('Contract Ed line 9'!$A$5:$A$1994,A642,'Contract Ed line 9'!$J$5:$J$1994)</f>
        <v>0</v>
      </c>
      <c r="M642" s="7">
        <f t="shared" si="9"/>
        <v>0</v>
      </c>
    </row>
    <row r="643" spans="2:13" x14ac:dyDescent="0.25">
      <c r="B643" s="7">
        <f>SUMIF('1 Spec Ed Teacher'!$A$5:$A$2003,A643,'1 Spec Ed Teacher'!$T$5:$T$2003)</f>
        <v>0</v>
      </c>
      <c r="C643" s="9"/>
      <c r="D643" s="7">
        <f>SUMIF(' Operations Ln 6'!$A$2:$A$1999,SSIDs!A643,' Operations Ln 6'!$B$2:$B$1999)</f>
        <v>0</v>
      </c>
      <c r="E643" s="7">
        <f>SUMIF('3 Instructional Supplies '!$A$5:$A$1996,SSIDs!A643,'3 Instructional Supplies '!$F$5:$F$1996)</f>
        <v>0</v>
      </c>
      <c r="F643" s="7">
        <f>SUMIF('4 Instructional Equipment'!$A$5:$A$1995,A643,'4 Instructional Equipment'!$F$5:$F$1995)</f>
        <v>0</v>
      </c>
      <c r="G643" s="12">
        <f>SUMIF('Transportation Ln 10'!$A$5:$A$1995,A643,'Transportation Ln 10'!$J$5:$J$1995)</f>
        <v>0</v>
      </c>
      <c r="H643" s="12">
        <f>SUMIFS('Services Ln 10'!$Y$5:$Y$3992,'Services Ln 10'!$A$5:$A$3992,A643,'Services Ln 10'!$B$5:$B$3992,"Physical Therapy")</f>
        <v>0</v>
      </c>
      <c r="I643" s="12">
        <f>SUMIFS('Services Ln 10'!$Y$5:$Y$3992,'Services Ln 10'!$A$5:$A$3992,A643,'Services Ln 10'!$B$5:$B$3992,"Occupational Therapy")</f>
        <v>0</v>
      </c>
      <c r="J643" s="12">
        <f>SUMIFS('Services Ln 10'!$Y$5:$Y$3992,'Services Ln 10'!$A$5:$A$3992,A643,'Services Ln 10'!$B$5:$B$3992,"Speech Services")</f>
        <v>0</v>
      </c>
      <c r="K643" s="103">
        <f>SUMIFS('Services Ln 10'!$Y$5:$Y$3992,'Services Ln 10'!$A$5:$A$3992,A643,'Services Ln 10'!$B$5:$B$3992,"Nurse Services")+SUMIFS('Services Ln 10'!$Y$5:$Y$3992,'Services Ln 10'!$A$5:$A$3992,A643,'Services Ln 10'!$B$5:$B$3992,"Audiology")+SUMIFS('Services Ln 10'!$Y$5:$Y$3992,'Services Ln 10'!$A$5:$A$3992,A643,'Services Ln 10'!$B$5:$B$3992,"Interpreter")+SUMIFS('Services Ln 10'!$Y$5:$Y$3992,'Services Ln 10'!$A$5:$A$3992,A643,'Services Ln 10'!$B$5:$B$3992,"Adaptive P.E.")+SUMIFS('Services Ln 10'!$Y$5:$Y$3992,'Services Ln 10'!$A$5:$A$3992,A643,'Services Ln 10'!$B$5:$B$3992,"Orientation and Mobility")+SUMIFS('Services Ln 10'!$Y$5:$Y$3992,'Services Ln 10'!$A$5:$A$3992,A643,'Services Ln 10'!$B$5:$B$3992,"Psychologist")+ SUMIF('Aides Ln 10'!$A$5:$A$1996,A643,'Aides Ln 10'!$V$5:$V$1996)</f>
        <v>0</v>
      </c>
      <c r="L643" s="12">
        <f>SUMIF('Contract Ed line 9'!$A$5:$A$1994,A643,'Contract Ed line 9'!$J$5:$J$1994)</f>
        <v>0</v>
      </c>
      <c r="M643" s="7">
        <f t="shared" si="9"/>
        <v>0</v>
      </c>
    </row>
    <row r="644" spans="2:13" x14ac:dyDescent="0.25">
      <c r="B644" s="7">
        <f>SUMIF('1 Spec Ed Teacher'!$A$5:$A$2003,A644,'1 Spec Ed Teacher'!$T$5:$T$2003)</f>
        <v>0</v>
      </c>
      <c r="C644" s="9"/>
      <c r="D644" s="7">
        <f>SUMIF(' Operations Ln 6'!$A$2:$A$1999,SSIDs!A644,' Operations Ln 6'!$B$2:$B$1999)</f>
        <v>0</v>
      </c>
      <c r="E644" s="7">
        <f>SUMIF('3 Instructional Supplies '!$A$5:$A$1996,SSIDs!A644,'3 Instructional Supplies '!$F$5:$F$1996)</f>
        <v>0</v>
      </c>
      <c r="F644" s="7">
        <f>SUMIF('4 Instructional Equipment'!$A$5:$A$1995,A644,'4 Instructional Equipment'!$F$5:$F$1995)</f>
        <v>0</v>
      </c>
      <c r="G644" s="12">
        <f>SUMIF('Transportation Ln 10'!$A$5:$A$1995,A644,'Transportation Ln 10'!$J$5:$J$1995)</f>
        <v>0</v>
      </c>
      <c r="H644" s="12">
        <f>SUMIFS('Services Ln 10'!$Y$5:$Y$3992,'Services Ln 10'!$A$5:$A$3992,A644,'Services Ln 10'!$B$5:$B$3992,"Physical Therapy")</f>
        <v>0</v>
      </c>
      <c r="I644" s="12">
        <f>SUMIFS('Services Ln 10'!$Y$5:$Y$3992,'Services Ln 10'!$A$5:$A$3992,A644,'Services Ln 10'!$B$5:$B$3992,"Occupational Therapy")</f>
        <v>0</v>
      </c>
      <c r="J644" s="12">
        <f>SUMIFS('Services Ln 10'!$Y$5:$Y$3992,'Services Ln 10'!$A$5:$A$3992,A644,'Services Ln 10'!$B$5:$B$3992,"Speech Services")</f>
        <v>0</v>
      </c>
      <c r="K644" s="103">
        <f>SUMIFS('Services Ln 10'!$Y$5:$Y$3992,'Services Ln 10'!$A$5:$A$3992,A644,'Services Ln 10'!$B$5:$B$3992,"Nurse Services")+SUMIFS('Services Ln 10'!$Y$5:$Y$3992,'Services Ln 10'!$A$5:$A$3992,A644,'Services Ln 10'!$B$5:$B$3992,"Audiology")+SUMIFS('Services Ln 10'!$Y$5:$Y$3992,'Services Ln 10'!$A$5:$A$3992,A644,'Services Ln 10'!$B$5:$B$3992,"Interpreter")+SUMIFS('Services Ln 10'!$Y$5:$Y$3992,'Services Ln 10'!$A$5:$A$3992,A644,'Services Ln 10'!$B$5:$B$3992,"Adaptive P.E.")+SUMIFS('Services Ln 10'!$Y$5:$Y$3992,'Services Ln 10'!$A$5:$A$3992,A644,'Services Ln 10'!$B$5:$B$3992,"Orientation and Mobility")+SUMIFS('Services Ln 10'!$Y$5:$Y$3992,'Services Ln 10'!$A$5:$A$3992,A644,'Services Ln 10'!$B$5:$B$3992,"Psychologist")+ SUMIF('Aides Ln 10'!$A$5:$A$1996,A644,'Aides Ln 10'!$V$5:$V$1996)</f>
        <v>0</v>
      </c>
      <c r="L644" s="12">
        <f>SUMIF('Contract Ed line 9'!$A$5:$A$1994,A644,'Contract Ed line 9'!$J$5:$J$1994)</f>
        <v>0</v>
      </c>
      <c r="M644" s="7">
        <f t="shared" ref="M644:M707" si="10">SUM(B644:L644)</f>
        <v>0</v>
      </c>
    </row>
    <row r="645" spans="2:13" x14ac:dyDescent="0.25">
      <c r="B645" s="7">
        <f>SUMIF('1 Spec Ed Teacher'!$A$5:$A$2003,A645,'1 Spec Ed Teacher'!$T$5:$T$2003)</f>
        <v>0</v>
      </c>
      <c r="C645" s="9"/>
      <c r="D645" s="7">
        <f>SUMIF(' Operations Ln 6'!$A$2:$A$1999,SSIDs!A645,' Operations Ln 6'!$B$2:$B$1999)</f>
        <v>0</v>
      </c>
      <c r="E645" s="7">
        <f>SUMIF('3 Instructional Supplies '!$A$5:$A$1996,SSIDs!A645,'3 Instructional Supplies '!$F$5:$F$1996)</f>
        <v>0</v>
      </c>
      <c r="F645" s="7">
        <f>SUMIF('4 Instructional Equipment'!$A$5:$A$1995,A645,'4 Instructional Equipment'!$F$5:$F$1995)</f>
        <v>0</v>
      </c>
      <c r="G645" s="12">
        <f>SUMIF('Transportation Ln 10'!$A$5:$A$1995,A645,'Transportation Ln 10'!$J$5:$J$1995)</f>
        <v>0</v>
      </c>
      <c r="H645" s="12">
        <f>SUMIFS('Services Ln 10'!$Y$5:$Y$3992,'Services Ln 10'!$A$5:$A$3992,A645,'Services Ln 10'!$B$5:$B$3992,"Physical Therapy")</f>
        <v>0</v>
      </c>
      <c r="I645" s="12">
        <f>SUMIFS('Services Ln 10'!$Y$5:$Y$3992,'Services Ln 10'!$A$5:$A$3992,A645,'Services Ln 10'!$B$5:$B$3992,"Occupational Therapy")</f>
        <v>0</v>
      </c>
      <c r="J645" s="12">
        <f>SUMIFS('Services Ln 10'!$Y$5:$Y$3992,'Services Ln 10'!$A$5:$A$3992,A645,'Services Ln 10'!$B$5:$B$3992,"Speech Services")</f>
        <v>0</v>
      </c>
      <c r="K645" s="103">
        <f>SUMIFS('Services Ln 10'!$Y$5:$Y$3992,'Services Ln 10'!$A$5:$A$3992,A645,'Services Ln 10'!$B$5:$B$3992,"Nurse Services")+SUMIFS('Services Ln 10'!$Y$5:$Y$3992,'Services Ln 10'!$A$5:$A$3992,A645,'Services Ln 10'!$B$5:$B$3992,"Audiology")+SUMIFS('Services Ln 10'!$Y$5:$Y$3992,'Services Ln 10'!$A$5:$A$3992,A645,'Services Ln 10'!$B$5:$B$3992,"Interpreter")+SUMIFS('Services Ln 10'!$Y$5:$Y$3992,'Services Ln 10'!$A$5:$A$3992,A645,'Services Ln 10'!$B$5:$B$3992,"Adaptive P.E.")+SUMIFS('Services Ln 10'!$Y$5:$Y$3992,'Services Ln 10'!$A$5:$A$3992,A645,'Services Ln 10'!$B$5:$B$3992,"Orientation and Mobility")+SUMIFS('Services Ln 10'!$Y$5:$Y$3992,'Services Ln 10'!$A$5:$A$3992,A645,'Services Ln 10'!$B$5:$B$3992,"Psychologist")+ SUMIF('Aides Ln 10'!$A$5:$A$1996,A645,'Aides Ln 10'!$V$5:$V$1996)</f>
        <v>0</v>
      </c>
      <c r="L645" s="12">
        <f>SUMIF('Contract Ed line 9'!$A$5:$A$1994,A645,'Contract Ed line 9'!$J$5:$J$1994)</f>
        <v>0</v>
      </c>
      <c r="M645" s="7">
        <f t="shared" si="10"/>
        <v>0</v>
      </c>
    </row>
    <row r="646" spans="2:13" x14ac:dyDescent="0.25">
      <c r="B646" s="7">
        <f>SUMIF('1 Spec Ed Teacher'!$A$5:$A$2003,A646,'1 Spec Ed Teacher'!$T$5:$T$2003)</f>
        <v>0</v>
      </c>
      <c r="C646" s="9"/>
      <c r="D646" s="7">
        <f>SUMIF(' Operations Ln 6'!$A$2:$A$1999,SSIDs!A646,' Operations Ln 6'!$B$2:$B$1999)</f>
        <v>0</v>
      </c>
      <c r="E646" s="7">
        <f>SUMIF('3 Instructional Supplies '!$A$5:$A$1996,SSIDs!A646,'3 Instructional Supplies '!$F$5:$F$1996)</f>
        <v>0</v>
      </c>
      <c r="F646" s="7">
        <f>SUMIF('4 Instructional Equipment'!$A$5:$A$1995,A646,'4 Instructional Equipment'!$F$5:$F$1995)</f>
        <v>0</v>
      </c>
      <c r="G646" s="12">
        <f>SUMIF('Transportation Ln 10'!$A$5:$A$1995,A646,'Transportation Ln 10'!$J$5:$J$1995)</f>
        <v>0</v>
      </c>
      <c r="H646" s="12">
        <f>SUMIFS('Services Ln 10'!$Y$5:$Y$3992,'Services Ln 10'!$A$5:$A$3992,A646,'Services Ln 10'!$B$5:$B$3992,"Physical Therapy")</f>
        <v>0</v>
      </c>
      <c r="I646" s="12">
        <f>SUMIFS('Services Ln 10'!$Y$5:$Y$3992,'Services Ln 10'!$A$5:$A$3992,A646,'Services Ln 10'!$B$5:$B$3992,"Occupational Therapy")</f>
        <v>0</v>
      </c>
      <c r="J646" s="12">
        <f>SUMIFS('Services Ln 10'!$Y$5:$Y$3992,'Services Ln 10'!$A$5:$A$3992,A646,'Services Ln 10'!$B$5:$B$3992,"Speech Services")</f>
        <v>0</v>
      </c>
      <c r="K646" s="103">
        <f>SUMIFS('Services Ln 10'!$Y$5:$Y$3992,'Services Ln 10'!$A$5:$A$3992,A646,'Services Ln 10'!$B$5:$B$3992,"Nurse Services")+SUMIFS('Services Ln 10'!$Y$5:$Y$3992,'Services Ln 10'!$A$5:$A$3992,A646,'Services Ln 10'!$B$5:$B$3992,"Audiology")+SUMIFS('Services Ln 10'!$Y$5:$Y$3992,'Services Ln 10'!$A$5:$A$3992,A646,'Services Ln 10'!$B$5:$B$3992,"Interpreter")+SUMIFS('Services Ln 10'!$Y$5:$Y$3992,'Services Ln 10'!$A$5:$A$3992,A646,'Services Ln 10'!$B$5:$B$3992,"Adaptive P.E.")+SUMIFS('Services Ln 10'!$Y$5:$Y$3992,'Services Ln 10'!$A$5:$A$3992,A646,'Services Ln 10'!$B$5:$B$3992,"Orientation and Mobility")+SUMIFS('Services Ln 10'!$Y$5:$Y$3992,'Services Ln 10'!$A$5:$A$3992,A646,'Services Ln 10'!$B$5:$B$3992,"Psychologist")+ SUMIF('Aides Ln 10'!$A$5:$A$1996,A646,'Aides Ln 10'!$V$5:$V$1996)</f>
        <v>0</v>
      </c>
      <c r="L646" s="12">
        <f>SUMIF('Contract Ed line 9'!$A$5:$A$1994,A646,'Contract Ed line 9'!$J$5:$J$1994)</f>
        <v>0</v>
      </c>
      <c r="M646" s="7">
        <f t="shared" si="10"/>
        <v>0</v>
      </c>
    </row>
    <row r="647" spans="2:13" x14ac:dyDescent="0.25">
      <c r="B647" s="7">
        <f>SUMIF('1 Spec Ed Teacher'!$A$5:$A$2003,A647,'1 Spec Ed Teacher'!$T$5:$T$2003)</f>
        <v>0</v>
      </c>
      <c r="C647" s="9"/>
      <c r="D647" s="7">
        <f>SUMIF(' Operations Ln 6'!$A$2:$A$1999,SSIDs!A647,' Operations Ln 6'!$B$2:$B$1999)</f>
        <v>0</v>
      </c>
      <c r="E647" s="7">
        <f>SUMIF('3 Instructional Supplies '!$A$5:$A$1996,SSIDs!A647,'3 Instructional Supplies '!$F$5:$F$1996)</f>
        <v>0</v>
      </c>
      <c r="F647" s="7">
        <f>SUMIF('4 Instructional Equipment'!$A$5:$A$1995,A647,'4 Instructional Equipment'!$F$5:$F$1995)</f>
        <v>0</v>
      </c>
      <c r="G647" s="12">
        <f>SUMIF('Transportation Ln 10'!$A$5:$A$1995,A647,'Transportation Ln 10'!$J$5:$J$1995)</f>
        <v>0</v>
      </c>
      <c r="H647" s="12">
        <f>SUMIFS('Services Ln 10'!$Y$5:$Y$3992,'Services Ln 10'!$A$5:$A$3992,A647,'Services Ln 10'!$B$5:$B$3992,"Physical Therapy")</f>
        <v>0</v>
      </c>
      <c r="I647" s="12">
        <f>SUMIFS('Services Ln 10'!$Y$5:$Y$3992,'Services Ln 10'!$A$5:$A$3992,A647,'Services Ln 10'!$B$5:$B$3992,"Occupational Therapy")</f>
        <v>0</v>
      </c>
      <c r="J647" s="12">
        <f>SUMIFS('Services Ln 10'!$Y$5:$Y$3992,'Services Ln 10'!$A$5:$A$3992,A647,'Services Ln 10'!$B$5:$B$3992,"Speech Services")</f>
        <v>0</v>
      </c>
      <c r="K647" s="103">
        <f>SUMIFS('Services Ln 10'!$Y$5:$Y$3992,'Services Ln 10'!$A$5:$A$3992,A647,'Services Ln 10'!$B$5:$B$3992,"Nurse Services")+SUMIFS('Services Ln 10'!$Y$5:$Y$3992,'Services Ln 10'!$A$5:$A$3992,A647,'Services Ln 10'!$B$5:$B$3992,"Audiology")+SUMIFS('Services Ln 10'!$Y$5:$Y$3992,'Services Ln 10'!$A$5:$A$3992,A647,'Services Ln 10'!$B$5:$B$3992,"Interpreter")+SUMIFS('Services Ln 10'!$Y$5:$Y$3992,'Services Ln 10'!$A$5:$A$3992,A647,'Services Ln 10'!$B$5:$B$3992,"Adaptive P.E.")+SUMIFS('Services Ln 10'!$Y$5:$Y$3992,'Services Ln 10'!$A$5:$A$3992,A647,'Services Ln 10'!$B$5:$B$3992,"Orientation and Mobility")+SUMIFS('Services Ln 10'!$Y$5:$Y$3992,'Services Ln 10'!$A$5:$A$3992,A647,'Services Ln 10'!$B$5:$B$3992,"Psychologist")+ SUMIF('Aides Ln 10'!$A$5:$A$1996,A647,'Aides Ln 10'!$V$5:$V$1996)</f>
        <v>0</v>
      </c>
      <c r="L647" s="12">
        <f>SUMIF('Contract Ed line 9'!$A$5:$A$1994,A647,'Contract Ed line 9'!$J$5:$J$1994)</f>
        <v>0</v>
      </c>
      <c r="M647" s="7">
        <f t="shared" si="10"/>
        <v>0</v>
      </c>
    </row>
    <row r="648" spans="2:13" x14ac:dyDescent="0.25">
      <c r="B648" s="7">
        <f>SUMIF('1 Spec Ed Teacher'!$A$5:$A$2003,A648,'1 Spec Ed Teacher'!$T$5:$T$2003)</f>
        <v>0</v>
      </c>
      <c r="C648" s="9"/>
      <c r="D648" s="7">
        <f>SUMIF(' Operations Ln 6'!$A$2:$A$1999,SSIDs!A648,' Operations Ln 6'!$B$2:$B$1999)</f>
        <v>0</v>
      </c>
      <c r="E648" s="7">
        <f>SUMIF('3 Instructional Supplies '!$A$5:$A$1996,SSIDs!A648,'3 Instructional Supplies '!$F$5:$F$1996)</f>
        <v>0</v>
      </c>
      <c r="F648" s="7">
        <f>SUMIF('4 Instructional Equipment'!$A$5:$A$1995,A648,'4 Instructional Equipment'!$F$5:$F$1995)</f>
        <v>0</v>
      </c>
      <c r="G648" s="12">
        <f>SUMIF('Transportation Ln 10'!$A$5:$A$1995,A648,'Transportation Ln 10'!$J$5:$J$1995)</f>
        <v>0</v>
      </c>
      <c r="H648" s="12">
        <f>SUMIFS('Services Ln 10'!$Y$5:$Y$3992,'Services Ln 10'!$A$5:$A$3992,A648,'Services Ln 10'!$B$5:$B$3992,"Physical Therapy")</f>
        <v>0</v>
      </c>
      <c r="I648" s="12">
        <f>SUMIFS('Services Ln 10'!$Y$5:$Y$3992,'Services Ln 10'!$A$5:$A$3992,A648,'Services Ln 10'!$B$5:$B$3992,"Occupational Therapy")</f>
        <v>0</v>
      </c>
      <c r="J648" s="12">
        <f>SUMIFS('Services Ln 10'!$Y$5:$Y$3992,'Services Ln 10'!$A$5:$A$3992,A648,'Services Ln 10'!$B$5:$B$3992,"Speech Services")</f>
        <v>0</v>
      </c>
      <c r="K648" s="103">
        <f>SUMIFS('Services Ln 10'!$Y$5:$Y$3992,'Services Ln 10'!$A$5:$A$3992,A648,'Services Ln 10'!$B$5:$B$3992,"Nurse Services")+SUMIFS('Services Ln 10'!$Y$5:$Y$3992,'Services Ln 10'!$A$5:$A$3992,A648,'Services Ln 10'!$B$5:$B$3992,"Audiology")+SUMIFS('Services Ln 10'!$Y$5:$Y$3992,'Services Ln 10'!$A$5:$A$3992,A648,'Services Ln 10'!$B$5:$B$3992,"Interpreter")+SUMIFS('Services Ln 10'!$Y$5:$Y$3992,'Services Ln 10'!$A$5:$A$3992,A648,'Services Ln 10'!$B$5:$B$3992,"Adaptive P.E.")+SUMIFS('Services Ln 10'!$Y$5:$Y$3992,'Services Ln 10'!$A$5:$A$3992,A648,'Services Ln 10'!$B$5:$B$3992,"Orientation and Mobility")+SUMIFS('Services Ln 10'!$Y$5:$Y$3992,'Services Ln 10'!$A$5:$A$3992,A648,'Services Ln 10'!$B$5:$B$3992,"Psychologist")+ SUMIF('Aides Ln 10'!$A$5:$A$1996,A648,'Aides Ln 10'!$V$5:$V$1996)</f>
        <v>0</v>
      </c>
      <c r="L648" s="12">
        <f>SUMIF('Contract Ed line 9'!$A$5:$A$1994,A648,'Contract Ed line 9'!$J$5:$J$1994)</f>
        <v>0</v>
      </c>
      <c r="M648" s="7">
        <f t="shared" si="10"/>
        <v>0</v>
      </c>
    </row>
    <row r="649" spans="2:13" x14ac:dyDescent="0.25">
      <c r="B649" s="7">
        <f>SUMIF('1 Spec Ed Teacher'!$A$5:$A$2003,A649,'1 Spec Ed Teacher'!$T$5:$T$2003)</f>
        <v>0</v>
      </c>
      <c r="C649" s="9"/>
      <c r="D649" s="7">
        <f>SUMIF(' Operations Ln 6'!$A$2:$A$1999,SSIDs!A649,' Operations Ln 6'!$B$2:$B$1999)</f>
        <v>0</v>
      </c>
      <c r="E649" s="7">
        <f>SUMIF('3 Instructional Supplies '!$A$5:$A$1996,SSIDs!A649,'3 Instructional Supplies '!$F$5:$F$1996)</f>
        <v>0</v>
      </c>
      <c r="F649" s="7">
        <f>SUMIF('4 Instructional Equipment'!$A$5:$A$1995,A649,'4 Instructional Equipment'!$F$5:$F$1995)</f>
        <v>0</v>
      </c>
      <c r="G649" s="12">
        <f>SUMIF('Transportation Ln 10'!$A$5:$A$1995,A649,'Transportation Ln 10'!$J$5:$J$1995)</f>
        <v>0</v>
      </c>
      <c r="H649" s="12">
        <f>SUMIFS('Services Ln 10'!$Y$5:$Y$3992,'Services Ln 10'!$A$5:$A$3992,A649,'Services Ln 10'!$B$5:$B$3992,"Physical Therapy")</f>
        <v>0</v>
      </c>
      <c r="I649" s="12">
        <f>SUMIFS('Services Ln 10'!$Y$5:$Y$3992,'Services Ln 10'!$A$5:$A$3992,A649,'Services Ln 10'!$B$5:$B$3992,"Occupational Therapy")</f>
        <v>0</v>
      </c>
      <c r="J649" s="12">
        <f>SUMIFS('Services Ln 10'!$Y$5:$Y$3992,'Services Ln 10'!$A$5:$A$3992,A649,'Services Ln 10'!$B$5:$B$3992,"Speech Services")</f>
        <v>0</v>
      </c>
      <c r="K649" s="103">
        <f>SUMIFS('Services Ln 10'!$Y$5:$Y$3992,'Services Ln 10'!$A$5:$A$3992,A649,'Services Ln 10'!$B$5:$B$3992,"Nurse Services")+SUMIFS('Services Ln 10'!$Y$5:$Y$3992,'Services Ln 10'!$A$5:$A$3992,A649,'Services Ln 10'!$B$5:$B$3992,"Audiology")+SUMIFS('Services Ln 10'!$Y$5:$Y$3992,'Services Ln 10'!$A$5:$A$3992,A649,'Services Ln 10'!$B$5:$B$3992,"Interpreter")+SUMIFS('Services Ln 10'!$Y$5:$Y$3992,'Services Ln 10'!$A$5:$A$3992,A649,'Services Ln 10'!$B$5:$B$3992,"Adaptive P.E.")+SUMIFS('Services Ln 10'!$Y$5:$Y$3992,'Services Ln 10'!$A$5:$A$3992,A649,'Services Ln 10'!$B$5:$B$3992,"Orientation and Mobility")+SUMIFS('Services Ln 10'!$Y$5:$Y$3992,'Services Ln 10'!$A$5:$A$3992,A649,'Services Ln 10'!$B$5:$B$3992,"Psychologist")+ SUMIF('Aides Ln 10'!$A$5:$A$1996,A649,'Aides Ln 10'!$V$5:$V$1996)</f>
        <v>0</v>
      </c>
      <c r="L649" s="12">
        <f>SUMIF('Contract Ed line 9'!$A$5:$A$1994,A649,'Contract Ed line 9'!$J$5:$J$1994)</f>
        <v>0</v>
      </c>
      <c r="M649" s="7">
        <f t="shared" si="10"/>
        <v>0</v>
      </c>
    </row>
    <row r="650" spans="2:13" x14ac:dyDescent="0.25">
      <c r="B650" s="7">
        <f>SUMIF('1 Spec Ed Teacher'!$A$5:$A$2003,A650,'1 Spec Ed Teacher'!$T$5:$T$2003)</f>
        <v>0</v>
      </c>
      <c r="C650" s="9"/>
      <c r="D650" s="7">
        <f>SUMIF(' Operations Ln 6'!$A$2:$A$1999,SSIDs!A650,' Operations Ln 6'!$B$2:$B$1999)</f>
        <v>0</v>
      </c>
      <c r="E650" s="7">
        <f>SUMIF('3 Instructional Supplies '!$A$5:$A$1996,SSIDs!A650,'3 Instructional Supplies '!$F$5:$F$1996)</f>
        <v>0</v>
      </c>
      <c r="F650" s="7">
        <f>SUMIF('4 Instructional Equipment'!$A$5:$A$1995,A650,'4 Instructional Equipment'!$F$5:$F$1995)</f>
        <v>0</v>
      </c>
      <c r="G650" s="12">
        <f>SUMIF('Transportation Ln 10'!$A$5:$A$1995,A650,'Transportation Ln 10'!$J$5:$J$1995)</f>
        <v>0</v>
      </c>
      <c r="H650" s="12">
        <f>SUMIFS('Services Ln 10'!$Y$5:$Y$3992,'Services Ln 10'!$A$5:$A$3992,A650,'Services Ln 10'!$B$5:$B$3992,"Physical Therapy")</f>
        <v>0</v>
      </c>
      <c r="I650" s="12">
        <f>SUMIFS('Services Ln 10'!$Y$5:$Y$3992,'Services Ln 10'!$A$5:$A$3992,A650,'Services Ln 10'!$B$5:$B$3992,"Occupational Therapy")</f>
        <v>0</v>
      </c>
      <c r="J650" s="12">
        <f>SUMIFS('Services Ln 10'!$Y$5:$Y$3992,'Services Ln 10'!$A$5:$A$3992,A650,'Services Ln 10'!$B$5:$B$3992,"Speech Services")</f>
        <v>0</v>
      </c>
      <c r="K650" s="103">
        <f>SUMIFS('Services Ln 10'!$Y$5:$Y$3992,'Services Ln 10'!$A$5:$A$3992,A650,'Services Ln 10'!$B$5:$B$3992,"Nurse Services")+SUMIFS('Services Ln 10'!$Y$5:$Y$3992,'Services Ln 10'!$A$5:$A$3992,A650,'Services Ln 10'!$B$5:$B$3992,"Audiology")+SUMIFS('Services Ln 10'!$Y$5:$Y$3992,'Services Ln 10'!$A$5:$A$3992,A650,'Services Ln 10'!$B$5:$B$3992,"Interpreter")+SUMIFS('Services Ln 10'!$Y$5:$Y$3992,'Services Ln 10'!$A$5:$A$3992,A650,'Services Ln 10'!$B$5:$B$3992,"Adaptive P.E.")+SUMIFS('Services Ln 10'!$Y$5:$Y$3992,'Services Ln 10'!$A$5:$A$3992,A650,'Services Ln 10'!$B$5:$B$3992,"Orientation and Mobility")+SUMIFS('Services Ln 10'!$Y$5:$Y$3992,'Services Ln 10'!$A$5:$A$3992,A650,'Services Ln 10'!$B$5:$B$3992,"Psychologist")+ SUMIF('Aides Ln 10'!$A$5:$A$1996,A650,'Aides Ln 10'!$V$5:$V$1996)</f>
        <v>0</v>
      </c>
      <c r="L650" s="12">
        <f>SUMIF('Contract Ed line 9'!$A$5:$A$1994,A650,'Contract Ed line 9'!$J$5:$J$1994)</f>
        <v>0</v>
      </c>
      <c r="M650" s="7">
        <f t="shared" si="10"/>
        <v>0</v>
      </c>
    </row>
    <row r="651" spans="2:13" x14ac:dyDescent="0.25">
      <c r="B651" s="7">
        <f>SUMIF('1 Spec Ed Teacher'!$A$5:$A$2003,A651,'1 Spec Ed Teacher'!$T$5:$T$2003)</f>
        <v>0</v>
      </c>
      <c r="C651" s="9"/>
      <c r="D651" s="7">
        <f>SUMIF(' Operations Ln 6'!$A$2:$A$1999,SSIDs!A651,' Operations Ln 6'!$B$2:$B$1999)</f>
        <v>0</v>
      </c>
      <c r="E651" s="7">
        <f>SUMIF('3 Instructional Supplies '!$A$5:$A$1996,SSIDs!A651,'3 Instructional Supplies '!$F$5:$F$1996)</f>
        <v>0</v>
      </c>
      <c r="F651" s="7">
        <f>SUMIF('4 Instructional Equipment'!$A$5:$A$1995,A651,'4 Instructional Equipment'!$F$5:$F$1995)</f>
        <v>0</v>
      </c>
      <c r="G651" s="12">
        <f>SUMIF('Transportation Ln 10'!$A$5:$A$1995,A651,'Transportation Ln 10'!$J$5:$J$1995)</f>
        <v>0</v>
      </c>
      <c r="H651" s="12">
        <f>SUMIFS('Services Ln 10'!$Y$5:$Y$3992,'Services Ln 10'!$A$5:$A$3992,A651,'Services Ln 10'!$B$5:$B$3992,"Physical Therapy")</f>
        <v>0</v>
      </c>
      <c r="I651" s="12">
        <f>SUMIFS('Services Ln 10'!$Y$5:$Y$3992,'Services Ln 10'!$A$5:$A$3992,A651,'Services Ln 10'!$B$5:$B$3992,"Occupational Therapy")</f>
        <v>0</v>
      </c>
      <c r="J651" s="12">
        <f>SUMIFS('Services Ln 10'!$Y$5:$Y$3992,'Services Ln 10'!$A$5:$A$3992,A651,'Services Ln 10'!$B$5:$B$3992,"Speech Services")</f>
        <v>0</v>
      </c>
      <c r="K651" s="103">
        <f>SUMIFS('Services Ln 10'!$Y$5:$Y$3992,'Services Ln 10'!$A$5:$A$3992,A651,'Services Ln 10'!$B$5:$B$3992,"Nurse Services")+SUMIFS('Services Ln 10'!$Y$5:$Y$3992,'Services Ln 10'!$A$5:$A$3992,A651,'Services Ln 10'!$B$5:$B$3992,"Audiology")+SUMIFS('Services Ln 10'!$Y$5:$Y$3992,'Services Ln 10'!$A$5:$A$3992,A651,'Services Ln 10'!$B$5:$B$3992,"Interpreter")+SUMIFS('Services Ln 10'!$Y$5:$Y$3992,'Services Ln 10'!$A$5:$A$3992,A651,'Services Ln 10'!$B$5:$B$3992,"Adaptive P.E.")+SUMIFS('Services Ln 10'!$Y$5:$Y$3992,'Services Ln 10'!$A$5:$A$3992,A651,'Services Ln 10'!$B$5:$B$3992,"Orientation and Mobility")+SUMIFS('Services Ln 10'!$Y$5:$Y$3992,'Services Ln 10'!$A$5:$A$3992,A651,'Services Ln 10'!$B$5:$B$3992,"Psychologist")+ SUMIF('Aides Ln 10'!$A$5:$A$1996,A651,'Aides Ln 10'!$V$5:$V$1996)</f>
        <v>0</v>
      </c>
      <c r="L651" s="12">
        <f>SUMIF('Contract Ed line 9'!$A$5:$A$1994,A651,'Contract Ed line 9'!$J$5:$J$1994)</f>
        <v>0</v>
      </c>
      <c r="M651" s="7">
        <f t="shared" si="10"/>
        <v>0</v>
      </c>
    </row>
    <row r="652" spans="2:13" x14ac:dyDescent="0.25">
      <c r="B652" s="7">
        <f>SUMIF('1 Spec Ed Teacher'!$A$5:$A$2003,A652,'1 Spec Ed Teacher'!$T$5:$T$2003)</f>
        <v>0</v>
      </c>
      <c r="C652" s="9"/>
      <c r="D652" s="7">
        <f>SUMIF(' Operations Ln 6'!$A$2:$A$1999,SSIDs!A652,' Operations Ln 6'!$B$2:$B$1999)</f>
        <v>0</v>
      </c>
      <c r="E652" s="7">
        <f>SUMIF('3 Instructional Supplies '!$A$5:$A$1996,SSIDs!A652,'3 Instructional Supplies '!$F$5:$F$1996)</f>
        <v>0</v>
      </c>
      <c r="F652" s="7">
        <f>SUMIF('4 Instructional Equipment'!$A$5:$A$1995,A652,'4 Instructional Equipment'!$F$5:$F$1995)</f>
        <v>0</v>
      </c>
      <c r="G652" s="12">
        <f>SUMIF('Transportation Ln 10'!$A$5:$A$1995,A652,'Transportation Ln 10'!$J$5:$J$1995)</f>
        <v>0</v>
      </c>
      <c r="H652" s="12">
        <f>SUMIFS('Services Ln 10'!$Y$5:$Y$3992,'Services Ln 10'!$A$5:$A$3992,A652,'Services Ln 10'!$B$5:$B$3992,"Physical Therapy")</f>
        <v>0</v>
      </c>
      <c r="I652" s="12">
        <f>SUMIFS('Services Ln 10'!$Y$5:$Y$3992,'Services Ln 10'!$A$5:$A$3992,A652,'Services Ln 10'!$B$5:$B$3992,"Occupational Therapy")</f>
        <v>0</v>
      </c>
      <c r="J652" s="12">
        <f>SUMIFS('Services Ln 10'!$Y$5:$Y$3992,'Services Ln 10'!$A$5:$A$3992,A652,'Services Ln 10'!$B$5:$B$3992,"Speech Services")</f>
        <v>0</v>
      </c>
      <c r="K652" s="103">
        <f>SUMIFS('Services Ln 10'!$Y$5:$Y$3992,'Services Ln 10'!$A$5:$A$3992,A652,'Services Ln 10'!$B$5:$B$3992,"Nurse Services")+SUMIFS('Services Ln 10'!$Y$5:$Y$3992,'Services Ln 10'!$A$5:$A$3992,A652,'Services Ln 10'!$B$5:$B$3992,"Audiology")+SUMIFS('Services Ln 10'!$Y$5:$Y$3992,'Services Ln 10'!$A$5:$A$3992,A652,'Services Ln 10'!$B$5:$B$3992,"Interpreter")+SUMIFS('Services Ln 10'!$Y$5:$Y$3992,'Services Ln 10'!$A$5:$A$3992,A652,'Services Ln 10'!$B$5:$B$3992,"Adaptive P.E.")+SUMIFS('Services Ln 10'!$Y$5:$Y$3992,'Services Ln 10'!$A$5:$A$3992,A652,'Services Ln 10'!$B$5:$B$3992,"Orientation and Mobility")+SUMIFS('Services Ln 10'!$Y$5:$Y$3992,'Services Ln 10'!$A$5:$A$3992,A652,'Services Ln 10'!$B$5:$B$3992,"Psychologist")+ SUMIF('Aides Ln 10'!$A$5:$A$1996,A652,'Aides Ln 10'!$V$5:$V$1996)</f>
        <v>0</v>
      </c>
      <c r="L652" s="12">
        <f>SUMIF('Contract Ed line 9'!$A$5:$A$1994,A652,'Contract Ed line 9'!$J$5:$J$1994)</f>
        <v>0</v>
      </c>
      <c r="M652" s="7">
        <f t="shared" si="10"/>
        <v>0</v>
      </c>
    </row>
    <row r="653" spans="2:13" x14ac:dyDescent="0.25">
      <c r="B653" s="7">
        <f>SUMIF('1 Spec Ed Teacher'!$A$5:$A$2003,A653,'1 Spec Ed Teacher'!$T$5:$T$2003)</f>
        <v>0</v>
      </c>
      <c r="C653" s="9"/>
      <c r="D653" s="7">
        <f>SUMIF(' Operations Ln 6'!$A$2:$A$1999,SSIDs!A653,' Operations Ln 6'!$B$2:$B$1999)</f>
        <v>0</v>
      </c>
      <c r="E653" s="7">
        <f>SUMIF('3 Instructional Supplies '!$A$5:$A$1996,SSIDs!A653,'3 Instructional Supplies '!$F$5:$F$1996)</f>
        <v>0</v>
      </c>
      <c r="F653" s="7">
        <f>SUMIF('4 Instructional Equipment'!$A$5:$A$1995,A653,'4 Instructional Equipment'!$F$5:$F$1995)</f>
        <v>0</v>
      </c>
      <c r="G653" s="12">
        <f>SUMIF('Transportation Ln 10'!$A$5:$A$1995,A653,'Transportation Ln 10'!$J$5:$J$1995)</f>
        <v>0</v>
      </c>
      <c r="H653" s="12">
        <f>SUMIFS('Services Ln 10'!$Y$5:$Y$3992,'Services Ln 10'!$A$5:$A$3992,A653,'Services Ln 10'!$B$5:$B$3992,"Physical Therapy")</f>
        <v>0</v>
      </c>
      <c r="I653" s="12">
        <f>SUMIFS('Services Ln 10'!$Y$5:$Y$3992,'Services Ln 10'!$A$5:$A$3992,A653,'Services Ln 10'!$B$5:$B$3992,"Occupational Therapy")</f>
        <v>0</v>
      </c>
      <c r="J653" s="12">
        <f>SUMIFS('Services Ln 10'!$Y$5:$Y$3992,'Services Ln 10'!$A$5:$A$3992,A653,'Services Ln 10'!$B$5:$B$3992,"Speech Services")</f>
        <v>0</v>
      </c>
      <c r="K653" s="103">
        <f>SUMIFS('Services Ln 10'!$Y$5:$Y$3992,'Services Ln 10'!$A$5:$A$3992,A653,'Services Ln 10'!$B$5:$B$3992,"Nurse Services")+SUMIFS('Services Ln 10'!$Y$5:$Y$3992,'Services Ln 10'!$A$5:$A$3992,A653,'Services Ln 10'!$B$5:$B$3992,"Audiology")+SUMIFS('Services Ln 10'!$Y$5:$Y$3992,'Services Ln 10'!$A$5:$A$3992,A653,'Services Ln 10'!$B$5:$B$3992,"Interpreter")+SUMIFS('Services Ln 10'!$Y$5:$Y$3992,'Services Ln 10'!$A$5:$A$3992,A653,'Services Ln 10'!$B$5:$B$3992,"Adaptive P.E.")+SUMIFS('Services Ln 10'!$Y$5:$Y$3992,'Services Ln 10'!$A$5:$A$3992,A653,'Services Ln 10'!$B$5:$B$3992,"Orientation and Mobility")+SUMIFS('Services Ln 10'!$Y$5:$Y$3992,'Services Ln 10'!$A$5:$A$3992,A653,'Services Ln 10'!$B$5:$B$3992,"Psychologist")+ SUMIF('Aides Ln 10'!$A$5:$A$1996,A653,'Aides Ln 10'!$V$5:$V$1996)</f>
        <v>0</v>
      </c>
      <c r="L653" s="12">
        <f>SUMIF('Contract Ed line 9'!$A$5:$A$1994,A653,'Contract Ed line 9'!$J$5:$J$1994)</f>
        <v>0</v>
      </c>
      <c r="M653" s="7">
        <f t="shared" si="10"/>
        <v>0</v>
      </c>
    </row>
    <row r="654" spans="2:13" x14ac:dyDescent="0.25">
      <c r="B654" s="7">
        <f>SUMIF('1 Spec Ed Teacher'!$A$5:$A$2003,A654,'1 Spec Ed Teacher'!$T$5:$T$2003)</f>
        <v>0</v>
      </c>
      <c r="C654" s="9"/>
      <c r="D654" s="7">
        <f>SUMIF(' Operations Ln 6'!$A$2:$A$1999,SSIDs!A654,' Operations Ln 6'!$B$2:$B$1999)</f>
        <v>0</v>
      </c>
      <c r="E654" s="7">
        <f>SUMIF('3 Instructional Supplies '!$A$5:$A$1996,SSIDs!A654,'3 Instructional Supplies '!$F$5:$F$1996)</f>
        <v>0</v>
      </c>
      <c r="F654" s="7">
        <f>SUMIF('4 Instructional Equipment'!$A$5:$A$1995,A654,'4 Instructional Equipment'!$F$5:$F$1995)</f>
        <v>0</v>
      </c>
      <c r="G654" s="12">
        <f>SUMIF('Transportation Ln 10'!$A$5:$A$1995,A654,'Transportation Ln 10'!$J$5:$J$1995)</f>
        <v>0</v>
      </c>
      <c r="H654" s="12">
        <f>SUMIFS('Services Ln 10'!$Y$5:$Y$3992,'Services Ln 10'!$A$5:$A$3992,A654,'Services Ln 10'!$B$5:$B$3992,"Physical Therapy")</f>
        <v>0</v>
      </c>
      <c r="I654" s="12">
        <f>SUMIFS('Services Ln 10'!$Y$5:$Y$3992,'Services Ln 10'!$A$5:$A$3992,A654,'Services Ln 10'!$B$5:$B$3992,"Occupational Therapy")</f>
        <v>0</v>
      </c>
      <c r="J654" s="12">
        <f>SUMIFS('Services Ln 10'!$Y$5:$Y$3992,'Services Ln 10'!$A$5:$A$3992,A654,'Services Ln 10'!$B$5:$B$3992,"Speech Services")</f>
        <v>0</v>
      </c>
      <c r="K654" s="103">
        <f>SUMIFS('Services Ln 10'!$Y$5:$Y$3992,'Services Ln 10'!$A$5:$A$3992,A654,'Services Ln 10'!$B$5:$B$3992,"Nurse Services")+SUMIFS('Services Ln 10'!$Y$5:$Y$3992,'Services Ln 10'!$A$5:$A$3992,A654,'Services Ln 10'!$B$5:$B$3992,"Audiology")+SUMIFS('Services Ln 10'!$Y$5:$Y$3992,'Services Ln 10'!$A$5:$A$3992,A654,'Services Ln 10'!$B$5:$B$3992,"Interpreter")+SUMIFS('Services Ln 10'!$Y$5:$Y$3992,'Services Ln 10'!$A$5:$A$3992,A654,'Services Ln 10'!$B$5:$B$3992,"Adaptive P.E.")+SUMIFS('Services Ln 10'!$Y$5:$Y$3992,'Services Ln 10'!$A$5:$A$3992,A654,'Services Ln 10'!$B$5:$B$3992,"Orientation and Mobility")+SUMIFS('Services Ln 10'!$Y$5:$Y$3992,'Services Ln 10'!$A$5:$A$3992,A654,'Services Ln 10'!$B$5:$B$3992,"Psychologist")+ SUMIF('Aides Ln 10'!$A$5:$A$1996,A654,'Aides Ln 10'!$V$5:$V$1996)</f>
        <v>0</v>
      </c>
      <c r="L654" s="12">
        <f>SUMIF('Contract Ed line 9'!$A$5:$A$1994,A654,'Contract Ed line 9'!$J$5:$J$1994)</f>
        <v>0</v>
      </c>
      <c r="M654" s="7">
        <f t="shared" si="10"/>
        <v>0</v>
      </c>
    </row>
    <row r="655" spans="2:13" x14ac:dyDescent="0.25">
      <c r="B655" s="7">
        <f>SUMIF('1 Spec Ed Teacher'!$A$5:$A$2003,A655,'1 Spec Ed Teacher'!$T$5:$T$2003)</f>
        <v>0</v>
      </c>
      <c r="C655" s="9"/>
      <c r="D655" s="7">
        <f>SUMIF(' Operations Ln 6'!$A$2:$A$1999,SSIDs!A655,' Operations Ln 6'!$B$2:$B$1999)</f>
        <v>0</v>
      </c>
      <c r="E655" s="7">
        <f>SUMIF('3 Instructional Supplies '!$A$5:$A$1996,SSIDs!A655,'3 Instructional Supplies '!$F$5:$F$1996)</f>
        <v>0</v>
      </c>
      <c r="F655" s="7">
        <f>SUMIF('4 Instructional Equipment'!$A$5:$A$1995,A655,'4 Instructional Equipment'!$F$5:$F$1995)</f>
        <v>0</v>
      </c>
      <c r="G655" s="12">
        <f>SUMIF('Transportation Ln 10'!$A$5:$A$1995,A655,'Transportation Ln 10'!$J$5:$J$1995)</f>
        <v>0</v>
      </c>
      <c r="H655" s="12">
        <f>SUMIFS('Services Ln 10'!$Y$5:$Y$3992,'Services Ln 10'!$A$5:$A$3992,A655,'Services Ln 10'!$B$5:$B$3992,"Physical Therapy")</f>
        <v>0</v>
      </c>
      <c r="I655" s="12">
        <f>SUMIFS('Services Ln 10'!$Y$5:$Y$3992,'Services Ln 10'!$A$5:$A$3992,A655,'Services Ln 10'!$B$5:$B$3992,"Occupational Therapy")</f>
        <v>0</v>
      </c>
      <c r="J655" s="12">
        <f>SUMIFS('Services Ln 10'!$Y$5:$Y$3992,'Services Ln 10'!$A$5:$A$3992,A655,'Services Ln 10'!$B$5:$B$3992,"Speech Services")</f>
        <v>0</v>
      </c>
      <c r="K655" s="103">
        <f>SUMIFS('Services Ln 10'!$Y$5:$Y$3992,'Services Ln 10'!$A$5:$A$3992,A655,'Services Ln 10'!$B$5:$B$3992,"Nurse Services")+SUMIFS('Services Ln 10'!$Y$5:$Y$3992,'Services Ln 10'!$A$5:$A$3992,A655,'Services Ln 10'!$B$5:$B$3992,"Audiology")+SUMIFS('Services Ln 10'!$Y$5:$Y$3992,'Services Ln 10'!$A$5:$A$3992,A655,'Services Ln 10'!$B$5:$B$3992,"Interpreter")+SUMIFS('Services Ln 10'!$Y$5:$Y$3992,'Services Ln 10'!$A$5:$A$3992,A655,'Services Ln 10'!$B$5:$B$3992,"Adaptive P.E.")+SUMIFS('Services Ln 10'!$Y$5:$Y$3992,'Services Ln 10'!$A$5:$A$3992,A655,'Services Ln 10'!$B$5:$B$3992,"Orientation and Mobility")+SUMIFS('Services Ln 10'!$Y$5:$Y$3992,'Services Ln 10'!$A$5:$A$3992,A655,'Services Ln 10'!$B$5:$B$3992,"Psychologist")+ SUMIF('Aides Ln 10'!$A$5:$A$1996,A655,'Aides Ln 10'!$V$5:$V$1996)</f>
        <v>0</v>
      </c>
      <c r="L655" s="12">
        <f>SUMIF('Contract Ed line 9'!$A$5:$A$1994,A655,'Contract Ed line 9'!$J$5:$J$1994)</f>
        <v>0</v>
      </c>
      <c r="M655" s="7">
        <f t="shared" si="10"/>
        <v>0</v>
      </c>
    </row>
    <row r="656" spans="2:13" x14ac:dyDescent="0.25">
      <c r="B656" s="7">
        <f>SUMIF('1 Spec Ed Teacher'!$A$5:$A$2003,A656,'1 Spec Ed Teacher'!$T$5:$T$2003)</f>
        <v>0</v>
      </c>
      <c r="C656" s="9"/>
      <c r="D656" s="7">
        <f>SUMIF(' Operations Ln 6'!$A$2:$A$1999,SSIDs!A656,' Operations Ln 6'!$B$2:$B$1999)</f>
        <v>0</v>
      </c>
      <c r="E656" s="7">
        <f>SUMIF('3 Instructional Supplies '!$A$5:$A$1996,SSIDs!A656,'3 Instructional Supplies '!$F$5:$F$1996)</f>
        <v>0</v>
      </c>
      <c r="F656" s="7">
        <f>SUMIF('4 Instructional Equipment'!$A$5:$A$1995,A656,'4 Instructional Equipment'!$F$5:$F$1995)</f>
        <v>0</v>
      </c>
      <c r="G656" s="12">
        <f>SUMIF('Transportation Ln 10'!$A$5:$A$1995,A656,'Transportation Ln 10'!$J$5:$J$1995)</f>
        <v>0</v>
      </c>
      <c r="H656" s="12">
        <f>SUMIFS('Services Ln 10'!$Y$5:$Y$3992,'Services Ln 10'!$A$5:$A$3992,A656,'Services Ln 10'!$B$5:$B$3992,"Physical Therapy")</f>
        <v>0</v>
      </c>
      <c r="I656" s="12">
        <f>SUMIFS('Services Ln 10'!$Y$5:$Y$3992,'Services Ln 10'!$A$5:$A$3992,A656,'Services Ln 10'!$B$5:$B$3992,"Occupational Therapy")</f>
        <v>0</v>
      </c>
      <c r="J656" s="12">
        <f>SUMIFS('Services Ln 10'!$Y$5:$Y$3992,'Services Ln 10'!$A$5:$A$3992,A656,'Services Ln 10'!$B$5:$B$3992,"Speech Services")</f>
        <v>0</v>
      </c>
      <c r="K656" s="103">
        <f>SUMIFS('Services Ln 10'!$Y$5:$Y$3992,'Services Ln 10'!$A$5:$A$3992,A656,'Services Ln 10'!$B$5:$B$3992,"Nurse Services")+SUMIFS('Services Ln 10'!$Y$5:$Y$3992,'Services Ln 10'!$A$5:$A$3992,A656,'Services Ln 10'!$B$5:$B$3992,"Audiology")+SUMIFS('Services Ln 10'!$Y$5:$Y$3992,'Services Ln 10'!$A$5:$A$3992,A656,'Services Ln 10'!$B$5:$B$3992,"Interpreter")+SUMIFS('Services Ln 10'!$Y$5:$Y$3992,'Services Ln 10'!$A$5:$A$3992,A656,'Services Ln 10'!$B$5:$B$3992,"Adaptive P.E.")+SUMIFS('Services Ln 10'!$Y$5:$Y$3992,'Services Ln 10'!$A$5:$A$3992,A656,'Services Ln 10'!$B$5:$B$3992,"Orientation and Mobility")+SUMIFS('Services Ln 10'!$Y$5:$Y$3992,'Services Ln 10'!$A$5:$A$3992,A656,'Services Ln 10'!$B$5:$B$3992,"Psychologist")+ SUMIF('Aides Ln 10'!$A$5:$A$1996,A656,'Aides Ln 10'!$V$5:$V$1996)</f>
        <v>0</v>
      </c>
      <c r="L656" s="12">
        <f>SUMIF('Contract Ed line 9'!$A$5:$A$1994,A656,'Contract Ed line 9'!$J$5:$J$1994)</f>
        <v>0</v>
      </c>
      <c r="M656" s="7">
        <f t="shared" si="10"/>
        <v>0</v>
      </c>
    </row>
    <row r="657" spans="2:13" x14ac:dyDescent="0.25">
      <c r="B657" s="7">
        <f>SUMIF('1 Spec Ed Teacher'!$A$5:$A$2003,A657,'1 Spec Ed Teacher'!$T$5:$T$2003)</f>
        <v>0</v>
      </c>
      <c r="C657" s="9"/>
      <c r="D657" s="7">
        <f>SUMIF(' Operations Ln 6'!$A$2:$A$1999,SSIDs!A657,' Operations Ln 6'!$B$2:$B$1999)</f>
        <v>0</v>
      </c>
      <c r="E657" s="7">
        <f>SUMIF('3 Instructional Supplies '!$A$5:$A$1996,SSIDs!A657,'3 Instructional Supplies '!$F$5:$F$1996)</f>
        <v>0</v>
      </c>
      <c r="F657" s="7">
        <f>SUMIF('4 Instructional Equipment'!$A$5:$A$1995,A657,'4 Instructional Equipment'!$F$5:$F$1995)</f>
        <v>0</v>
      </c>
      <c r="G657" s="12">
        <f>SUMIF('Transportation Ln 10'!$A$5:$A$1995,A657,'Transportation Ln 10'!$J$5:$J$1995)</f>
        <v>0</v>
      </c>
      <c r="H657" s="12">
        <f>SUMIFS('Services Ln 10'!$Y$5:$Y$3992,'Services Ln 10'!$A$5:$A$3992,A657,'Services Ln 10'!$B$5:$B$3992,"Physical Therapy")</f>
        <v>0</v>
      </c>
      <c r="I657" s="12">
        <f>SUMIFS('Services Ln 10'!$Y$5:$Y$3992,'Services Ln 10'!$A$5:$A$3992,A657,'Services Ln 10'!$B$5:$B$3992,"Occupational Therapy")</f>
        <v>0</v>
      </c>
      <c r="J657" s="12">
        <f>SUMIFS('Services Ln 10'!$Y$5:$Y$3992,'Services Ln 10'!$A$5:$A$3992,A657,'Services Ln 10'!$B$5:$B$3992,"Speech Services")</f>
        <v>0</v>
      </c>
      <c r="K657" s="103">
        <f>SUMIFS('Services Ln 10'!$Y$5:$Y$3992,'Services Ln 10'!$A$5:$A$3992,A657,'Services Ln 10'!$B$5:$B$3992,"Nurse Services")+SUMIFS('Services Ln 10'!$Y$5:$Y$3992,'Services Ln 10'!$A$5:$A$3992,A657,'Services Ln 10'!$B$5:$B$3992,"Audiology")+SUMIFS('Services Ln 10'!$Y$5:$Y$3992,'Services Ln 10'!$A$5:$A$3992,A657,'Services Ln 10'!$B$5:$B$3992,"Interpreter")+SUMIFS('Services Ln 10'!$Y$5:$Y$3992,'Services Ln 10'!$A$5:$A$3992,A657,'Services Ln 10'!$B$5:$B$3992,"Adaptive P.E.")+SUMIFS('Services Ln 10'!$Y$5:$Y$3992,'Services Ln 10'!$A$5:$A$3992,A657,'Services Ln 10'!$B$5:$B$3992,"Orientation and Mobility")+SUMIFS('Services Ln 10'!$Y$5:$Y$3992,'Services Ln 10'!$A$5:$A$3992,A657,'Services Ln 10'!$B$5:$B$3992,"Psychologist")+ SUMIF('Aides Ln 10'!$A$5:$A$1996,A657,'Aides Ln 10'!$V$5:$V$1996)</f>
        <v>0</v>
      </c>
      <c r="L657" s="12">
        <f>SUMIF('Contract Ed line 9'!$A$5:$A$1994,A657,'Contract Ed line 9'!$J$5:$J$1994)</f>
        <v>0</v>
      </c>
      <c r="M657" s="7">
        <f t="shared" si="10"/>
        <v>0</v>
      </c>
    </row>
    <row r="658" spans="2:13" x14ac:dyDescent="0.25">
      <c r="B658" s="7">
        <f>SUMIF('1 Spec Ed Teacher'!$A$5:$A$2003,A658,'1 Spec Ed Teacher'!$T$5:$T$2003)</f>
        <v>0</v>
      </c>
      <c r="C658" s="9"/>
      <c r="D658" s="7">
        <f>SUMIF(' Operations Ln 6'!$A$2:$A$1999,SSIDs!A658,' Operations Ln 6'!$B$2:$B$1999)</f>
        <v>0</v>
      </c>
      <c r="E658" s="7">
        <f>SUMIF('3 Instructional Supplies '!$A$5:$A$1996,SSIDs!A658,'3 Instructional Supplies '!$F$5:$F$1996)</f>
        <v>0</v>
      </c>
      <c r="F658" s="7">
        <f>SUMIF('4 Instructional Equipment'!$A$5:$A$1995,A658,'4 Instructional Equipment'!$F$5:$F$1995)</f>
        <v>0</v>
      </c>
      <c r="G658" s="12">
        <f>SUMIF('Transportation Ln 10'!$A$5:$A$1995,A658,'Transportation Ln 10'!$J$5:$J$1995)</f>
        <v>0</v>
      </c>
      <c r="H658" s="12">
        <f>SUMIFS('Services Ln 10'!$Y$5:$Y$3992,'Services Ln 10'!$A$5:$A$3992,A658,'Services Ln 10'!$B$5:$B$3992,"Physical Therapy")</f>
        <v>0</v>
      </c>
      <c r="I658" s="12">
        <f>SUMIFS('Services Ln 10'!$Y$5:$Y$3992,'Services Ln 10'!$A$5:$A$3992,A658,'Services Ln 10'!$B$5:$B$3992,"Occupational Therapy")</f>
        <v>0</v>
      </c>
      <c r="J658" s="12">
        <f>SUMIFS('Services Ln 10'!$Y$5:$Y$3992,'Services Ln 10'!$A$5:$A$3992,A658,'Services Ln 10'!$B$5:$B$3992,"Speech Services")</f>
        <v>0</v>
      </c>
      <c r="K658" s="103">
        <f>SUMIFS('Services Ln 10'!$Y$5:$Y$3992,'Services Ln 10'!$A$5:$A$3992,A658,'Services Ln 10'!$B$5:$B$3992,"Nurse Services")+SUMIFS('Services Ln 10'!$Y$5:$Y$3992,'Services Ln 10'!$A$5:$A$3992,A658,'Services Ln 10'!$B$5:$B$3992,"Audiology")+SUMIFS('Services Ln 10'!$Y$5:$Y$3992,'Services Ln 10'!$A$5:$A$3992,A658,'Services Ln 10'!$B$5:$B$3992,"Interpreter")+SUMIFS('Services Ln 10'!$Y$5:$Y$3992,'Services Ln 10'!$A$5:$A$3992,A658,'Services Ln 10'!$B$5:$B$3992,"Adaptive P.E.")+SUMIFS('Services Ln 10'!$Y$5:$Y$3992,'Services Ln 10'!$A$5:$A$3992,A658,'Services Ln 10'!$B$5:$B$3992,"Orientation and Mobility")+SUMIFS('Services Ln 10'!$Y$5:$Y$3992,'Services Ln 10'!$A$5:$A$3992,A658,'Services Ln 10'!$B$5:$B$3992,"Psychologist")+ SUMIF('Aides Ln 10'!$A$5:$A$1996,A658,'Aides Ln 10'!$V$5:$V$1996)</f>
        <v>0</v>
      </c>
      <c r="L658" s="12">
        <f>SUMIF('Contract Ed line 9'!$A$5:$A$1994,A658,'Contract Ed line 9'!$J$5:$J$1994)</f>
        <v>0</v>
      </c>
      <c r="M658" s="7">
        <f t="shared" si="10"/>
        <v>0</v>
      </c>
    </row>
    <row r="659" spans="2:13" x14ac:dyDescent="0.25">
      <c r="B659" s="7">
        <f>SUMIF('1 Spec Ed Teacher'!$A$5:$A$2003,A659,'1 Spec Ed Teacher'!$T$5:$T$2003)</f>
        <v>0</v>
      </c>
      <c r="C659" s="9"/>
      <c r="D659" s="7">
        <f>SUMIF(' Operations Ln 6'!$A$2:$A$1999,SSIDs!A659,' Operations Ln 6'!$B$2:$B$1999)</f>
        <v>0</v>
      </c>
      <c r="E659" s="7">
        <f>SUMIF('3 Instructional Supplies '!$A$5:$A$1996,SSIDs!A659,'3 Instructional Supplies '!$F$5:$F$1996)</f>
        <v>0</v>
      </c>
      <c r="F659" s="7">
        <f>SUMIF('4 Instructional Equipment'!$A$5:$A$1995,A659,'4 Instructional Equipment'!$F$5:$F$1995)</f>
        <v>0</v>
      </c>
      <c r="G659" s="12">
        <f>SUMIF('Transportation Ln 10'!$A$5:$A$1995,A659,'Transportation Ln 10'!$J$5:$J$1995)</f>
        <v>0</v>
      </c>
      <c r="H659" s="12">
        <f>SUMIFS('Services Ln 10'!$Y$5:$Y$3992,'Services Ln 10'!$A$5:$A$3992,A659,'Services Ln 10'!$B$5:$B$3992,"Physical Therapy")</f>
        <v>0</v>
      </c>
      <c r="I659" s="12">
        <f>SUMIFS('Services Ln 10'!$Y$5:$Y$3992,'Services Ln 10'!$A$5:$A$3992,A659,'Services Ln 10'!$B$5:$B$3992,"Occupational Therapy")</f>
        <v>0</v>
      </c>
      <c r="J659" s="12">
        <f>SUMIFS('Services Ln 10'!$Y$5:$Y$3992,'Services Ln 10'!$A$5:$A$3992,A659,'Services Ln 10'!$B$5:$B$3992,"Speech Services")</f>
        <v>0</v>
      </c>
      <c r="K659" s="103">
        <f>SUMIFS('Services Ln 10'!$Y$5:$Y$3992,'Services Ln 10'!$A$5:$A$3992,A659,'Services Ln 10'!$B$5:$B$3992,"Nurse Services")+SUMIFS('Services Ln 10'!$Y$5:$Y$3992,'Services Ln 10'!$A$5:$A$3992,A659,'Services Ln 10'!$B$5:$B$3992,"Audiology")+SUMIFS('Services Ln 10'!$Y$5:$Y$3992,'Services Ln 10'!$A$5:$A$3992,A659,'Services Ln 10'!$B$5:$B$3992,"Interpreter")+SUMIFS('Services Ln 10'!$Y$5:$Y$3992,'Services Ln 10'!$A$5:$A$3992,A659,'Services Ln 10'!$B$5:$B$3992,"Adaptive P.E.")+SUMIFS('Services Ln 10'!$Y$5:$Y$3992,'Services Ln 10'!$A$5:$A$3992,A659,'Services Ln 10'!$B$5:$B$3992,"Orientation and Mobility")+SUMIFS('Services Ln 10'!$Y$5:$Y$3992,'Services Ln 10'!$A$5:$A$3992,A659,'Services Ln 10'!$B$5:$B$3992,"Psychologist")+ SUMIF('Aides Ln 10'!$A$5:$A$1996,A659,'Aides Ln 10'!$V$5:$V$1996)</f>
        <v>0</v>
      </c>
      <c r="L659" s="12">
        <f>SUMIF('Contract Ed line 9'!$A$5:$A$1994,A659,'Contract Ed line 9'!$J$5:$J$1994)</f>
        <v>0</v>
      </c>
      <c r="M659" s="7">
        <f t="shared" si="10"/>
        <v>0</v>
      </c>
    </row>
    <row r="660" spans="2:13" x14ac:dyDescent="0.25">
      <c r="B660" s="7">
        <f>SUMIF('1 Spec Ed Teacher'!$A$5:$A$2003,A660,'1 Spec Ed Teacher'!$T$5:$T$2003)</f>
        <v>0</v>
      </c>
      <c r="C660" s="9"/>
      <c r="D660" s="7">
        <f>SUMIF(' Operations Ln 6'!$A$2:$A$1999,SSIDs!A660,' Operations Ln 6'!$B$2:$B$1999)</f>
        <v>0</v>
      </c>
      <c r="E660" s="7">
        <f>SUMIF('3 Instructional Supplies '!$A$5:$A$1996,SSIDs!A660,'3 Instructional Supplies '!$F$5:$F$1996)</f>
        <v>0</v>
      </c>
      <c r="F660" s="7">
        <f>SUMIF('4 Instructional Equipment'!$A$5:$A$1995,A660,'4 Instructional Equipment'!$F$5:$F$1995)</f>
        <v>0</v>
      </c>
      <c r="G660" s="12">
        <f>SUMIF('Transportation Ln 10'!$A$5:$A$1995,A660,'Transportation Ln 10'!$J$5:$J$1995)</f>
        <v>0</v>
      </c>
      <c r="H660" s="12">
        <f>SUMIFS('Services Ln 10'!$Y$5:$Y$3992,'Services Ln 10'!$A$5:$A$3992,A660,'Services Ln 10'!$B$5:$B$3992,"Physical Therapy")</f>
        <v>0</v>
      </c>
      <c r="I660" s="12">
        <f>SUMIFS('Services Ln 10'!$Y$5:$Y$3992,'Services Ln 10'!$A$5:$A$3992,A660,'Services Ln 10'!$B$5:$B$3992,"Occupational Therapy")</f>
        <v>0</v>
      </c>
      <c r="J660" s="12">
        <f>SUMIFS('Services Ln 10'!$Y$5:$Y$3992,'Services Ln 10'!$A$5:$A$3992,A660,'Services Ln 10'!$B$5:$B$3992,"Speech Services")</f>
        <v>0</v>
      </c>
      <c r="K660" s="103">
        <f>SUMIFS('Services Ln 10'!$Y$5:$Y$3992,'Services Ln 10'!$A$5:$A$3992,A660,'Services Ln 10'!$B$5:$B$3992,"Nurse Services")+SUMIFS('Services Ln 10'!$Y$5:$Y$3992,'Services Ln 10'!$A$5:$A$3992,A660,'Services Ln 10'!$B$5:$B$3992,"Audiology")+SUMIFS('Services Ln 10'!$Y$5:$Y$3992,'Services Ln 10'!$A$5:$A$3992,A660,'Services Ln 10'!$B$5:$B$3992,"Interpreter")+SUMIFS('Services Ln 10'!$Y$5:$Y$3992,'Services Ln 10'!$A$5:$A$3992,A660,'Services Ln 10'!$B$5:$B$3992,"Adaptive P.E.")+SUMIFS('Services Ln 10'!$Y$5:$Y$3992,'Services Ln 10'!$A$5:$A$3992,A660,'Services Ln 10'!$B$5:$B$3992,"Orientation and Mobility")+SUMIFS('Services Ln 10'!$Y$5:$Y$3992,'Services Ln 10'!$A$5:$A$3992,A660,'Services Ln 10'!$B$5:$B$3992,"Psychologist")+ SUMIF('Aides Ln 10'!$A$5:$A$1996,A660,'Aides Ln 10'!$V$5:$V$1996)</f>
        <v>0</v>
      </c>
      <c r="L660" s="12">
        <f>SUMIF('Contract Ed line 9'!$A$5:$A$1994,A660,'Contract Ed line 9'!$J$5:$J$1994)</f>
        <v>0</v>
      </c>
      <c r="M660" s="7">
        <f t="shared" si="10"/>
        <v>0</v>
      </c>
    </row>
    <row r="661" spans="2:13" x14ac:dyDescent="0.25">
      <c r="B661" s="7">
        <f>SUMIF('1 Spec Ed Teacher'!$A$5:$A$2003,A661,'1 Spec Ed Teacher'!$T$5:$T$2003)</f>
        <v>0</v>
      </c>
      <c r="C661" s="9"/>
      <c r="D661" s="7">
        <f>SUMIF(' Operations Ln 6'!$A$2:$A$1999,SSIDs!A661,' Operations Ln 6'!$B$2:$B$1999)</f>
        <v>0</v>
      </c>
      <c r="E661" s="7">
        <f>SUMIF('3 Instructional Supplies '!$A$5:$A$1996,SSIDs!A661,'3 Instructional Supplies '!$F$5:$F$1996)</f>
        <v>0</v>
      </c>
      <c r="F661" s="7">
        <f>SUMIF('4 Instructional Equipment'!$A$5:$A$1995,A661,'4 Instructional Equipment'!$F$5:$F$1995)</f>
        <v>0</v>
      </c>
      <c r="G661" s="12">
        <f>SUMIF('Transportation Ln 10'!$A$5:$A$1995,A661,'Transportation Ln 10'!$J$5:$J$1995)</f>
        <v>0</v>
      </c>
      <c r="H661" s="12">
        <f>SUMIFS('Services Ln 10'!$Y$5:$Y$3992,'Services Ln 10'!$A$5:$A$3992,A661,'Services Ln 10'!$B$5:$B$3992,"Physical Therapy")</f>
        <v>0</v>
      </c>
      <c r="I661" s="12">
        <f>SUMIFS('Services Ln 10'!$Y$5:$Y$3992,'Services Ln 10'!$A$5:$A$3992,A661,'Services Ln 10'!$B$5:$B$3992,"Occupational Therapy")</f>
        <v>0</v>
      </c>
      <c r="J661" s="12">
        <f>SUMIFS('Services Ln 10'!$Y$5:$Y$3992,'Services Ln 10'!$A$5:$A$3992,A661,'Services Ln 10'!$B$5:$B$3992,"Speech Services")</f>
        <v>0</v>
      </c>
      <c r="K661" s="103">
        <f>SUMIFS('Services Ln 10'!$Y$5:$Y$3992,'Services Ln 10'!$A$5:$A$3992,A661,'Services Ln 10'!$B$5:$B$3992,"Nurse Services")+SUMIFS('Services Ln 10'!$Y$5:$Y$3992,'Services Ln 10'!$A$5:$A$3992,A661,'Services Ln 10'!$B$5:$B$3992,"Audiology")+SUMIFS('Services Ln 10'!$Y$5:$Y$3992,'Services Ln 10'!$A$5:$A$3992,A661,'Services Ln 10'!$B$5:$B$3992,"Interpreter")+SUMIFS('Services Ln 10'!$Y$5:$Y$3992,'Services Ln 10'!$A$5:$A$3992,A661,'Services Ln 10'!$B$5:$B$3992,"Adaptive P.E.")+SUMIFS('Services Ln 10'!$Y$5:$Y$3992,'Services Ln 10'!$A$5:$A$3992,A661,'Services Ln 10'!$B$5:$B$3992,"Orientation and Mobility")+SUMIFS('Services Ln 10'!$Y$5:$Y$3992,'Services Ln 10'!$A$5:$A$3992,A661,'Services Ln 10'!$B$5:$B$3992,"Psychologist")+ SUMIF('Aides Ln 10'!$A$5:$A$1996,A661,'Aides Ln 10'!$V$5:$V$1996)</f>
        <v>0</v>
      </c>
      <c r="L661" s="12">
        <f>SUMIF('Contract Ed line 9'!$A$5:$A$1994,A661,'Contract Ed line 9'!$J$5:$J$1994)</f>
        <v>0</v>
      </c>
      <c r="M661" s="7">
        <f t="shared" si="10"/>
        <v>0</v>
      </c>
    </row>
    <row r="662" spans="2:13" x14ac:dyDescent="0.25">
      <c r="B662" s="7">
        <f>SUMIF('1 Spec Ed Teacher'!$A$5:$A$2003,A662,'1 Spec Ed Teacher'!$T$5:$T$2003)</f>
        <v>0</v>
      </c>
      <c r="C662" s="9"/>
      <c r="D662" s="7">
        <f>SUMIF(' Operations Ln 6'!$A$2:$A$1999,SSIDs!A662,' Operations Ln 6'!$B$2:$B$1999)</f>
        <v>0</v>
      </c>
      <c r="E662" s="7">
        <f>SUMIF('3 Instructional Supplies '!$A$5:$A$1996,SSIDs!A662,'3 Instructional Supplies '!$F$5:$F$1996)</f>
        <v>0</v>
      </c>
      <c r="F662" s="7">
        <f>SUMIF('4 Instructional Equipment'!$A$5:$A$1995,A662,'4 Instructional Equipment'!$F$5:$F$1995)</f>
        <v>0</v>
      </c>
      <c r="G662" s="12">
        <f>SUMIF('Transportation Ln 10'!$A$5:$A$1995,A662,'Transportation Ln 10'!$J$5:$J$1995)</f>
        <v>0</v>
      </c>
      <c r="H662" s="12">
        <f>SUMIFS('Services Ln 10'!$Y$5:$Y$3992,'Services Ln 10'!$A$5:$A$3992,A662,'Services Ln 10'!$B$5:$B$3992,"Physical Therapy")</f>
        <v>0</v>
      </c>
      <c r="I662" s="12">
        <f>SUMIFS('Services Ln 10'!$Y$5:$Y$3992,'Services Ln 10'!$A$5:$A$3992,A662,'Services Ln 10'!$B$5:$B$3992,"Occupational Therapy")</f>
        <v>0</v>
      </c>
      <c r="J662" s="12">
        <f>SUMIFS('Services Ln 10'!$Y$5:$Y$3992,'Services Ln 10'!$A$5:$A$3992,A662,'Services Ln 10'!$B$5:$B$3992,"Speech Services")</f>
        <v>0</v>
      </c>
      <c r="K662" s="103">
        <f>SUMIFS('Services Ln 10'!$Y$5:$Y$3992,'Services Ln 10'!$A$5:$A$3992,A662,'Services Ln 10'!$B$5:$B$3992,"Nurse Services")+SUMIFS('Services Ln 10'!$Y$5:$Y$3992,'Services Ln 10'!$A$5:$A$3992,A662,'Services Ln 10'!$B$5:$B$3992,"Audiology")+SUMIFS('Services Ln 10'!$Y$5:$Y$3992,'Services Ln 10'!$A$5:$A$3992,A662,'Services Ln 10'!$B$5:$B$3992,"Interpreter")+SUMIFS('Services Ln 10'!$Y$5:$Y$3992,'Services Ln 10'!$A$5:$A$3992,A662,'Services Ln 10'!$B$5:$B$3992,"Adaptive P.E.")+SUMIFS('Services Ln 10'!$Y$5:$Y$3992,'Services Ln 10'!$A$5:$A$3992,A662,'Services Ln 10'!$B$5:$B$3992,"Orientation and Mobility")+SUMIFS('Services Ln 10'!$Y$5:$Y$3992,'Services Ln 10'!$A$5:$A$3992,A662,'Services Ln 10'!$B$5:$B$3992,"Psychologist")+ SUMIF('Aides Ln 10'!$A$5:$A$1996,A662,'Aides Ln 10'!$V$5:$V$1996)</f>
        <v>0</v>
      </c>
      <c r="L662" s="12">
        <f>SUMIF('Contract Ed line 9'!$A$5:$A$1994,A662,'Contract Ed line 9'!$J$5:$J$1994)</f>
        <v>0</v>
      </c>
      <c r="M662" s="7">
        <f t="shared" si="10"/>
        <v>0</v>
      </c>
    </row>
    <row r="663" spans="2:13" x14ac:dyDescent="0.25">
      <c r="B663" s="7">
        <f>SUMIF('1 Spec Ed Teacher'!$A$5:$A$2003,A663,'1 Spec Ed Teacher'!$T$5:$T$2003)</f>
        <v>0</v>
      </c>
      <c r="C663" s="9"/>
      <c r="D663" s="7">
        <f>SUMIF(' Operations Ln 6'!$A$2:$A$1999,SSIDs!A663,' Operations Ln 6'!$B$2:$B$1999)</f>
        <v>0</v>
      </c>
      <c r="E663" s="7">
        <f>SUMIF('3 Instructional Supplies '!$A$5:$A$1996,SSIDs!A663,'3 Instructional Supplies '!$F$5:$F$1996)</f>
        <v>0</v>
      </c>
      <c r="F663" s="7">
        <f>SUMIF('4 Instructional Equipment'!$A$5:$A$1995,A663,'4 Instructional Equipment'!$F$5:$F$1995)</f>
        <v>0</v>
      </c>
      <c r="G663" s="12">
        <f>SUMIF('Transportation Ln 10'!$A$5:$A$1995,A663,'Transportation Ln 10'!$J$5:$J$1995)</f>
        <v>0</v>
      </c>
      <c r="H663" s="12">
        <f>SUMIFS('Services Ln 10'!$Y$5:$Y$3992,'Services Ln 10'!$A$5:$A$3992,A663,'Services Ln 10'!$B$5:$B$3992,"Physical Therapy")</f>
        <v>0</v>
      </c>
      <c r="I663" s="12">
        <f>SUMIFS('Services Ln 10'!$Y$5:$Y$3992,'Services Ln 10'!$A$5:$A$3992,A663,'Services Ln 10'!$B$5:$B$3992,"Occupational Therapy")</f>
        <v>0</v>
      </c>
      <c r="J663" s="12">
        <f>SUMIFS('Services Ln 10'!$Y$5:$Y$3992,'Services Ln 10'!$A$5:$A$3992,A663,'Services Ln 10'!$B$5:$B$3992,"Speech Services")</f>
        <v>0</v>
      </c>
      <c r="K663" s="103">
        <f>SUMIFS('Services Ln 10'!$Y$5:$Y$3992,'Services Ln 10'!$A$5:$A$3992,A663,'Services Ln 10'!$B$5:$B$3992,"Nurse Services")+SUMIFS('Services Ln 10'!$Y$5:$Y$3992,'Services Ln 10'!$A$5:$A$3992,A663,'Services Ln 10'!$B$5:$B$3992,"Audiology")+SUMIFS('Services Ln 10'!$Y$5:$Y$3992,'Services Ln 10'!$A$5:$A$3992,A663,'Services Ln 10'!$B$5:$B$3992,"Interpreter")+SUMIFS('Services Ln 10'!$Y$5:$Y$3992,'Services Ln 10'!$A$5:$A$3992,A663,'Services Ln 10'!$B$5:$B$3992,"Adaptive P.E.")+SUMIFS('Services Ln 10'!$Y$5:$Y$3992,'Services Ln 10'!$A$5:$A$3992,A663,'Services Ln 10'!$B$5:$B$3992,"Orientation and Mobility")+SUMIFS('Services Ln 10'!$Y$5:$Y$3992,'Services Ln 10'!$A$5:$A$3992,A663,'Services Ln 10'!$B$5:$B$3992,"Psychologist")+ SUMIF('Aides Ln 10'!$A$5:$A$1996,A663,'Aides Ln 10'!$V$5:$V$1996)</f>
        <v>0</v>
      </c>
      <c r="L663" s="12">
        <f>SUMIF('Contract Ed line 9'!$A$5:$A$1994,A663,'Contract Ed line 9'!$J$5:$J$1994)</f>
        <v>0</v>
      </c>
      <c r="M663" s="7">
        <f t="shared" si="10"/>
        <v>0</v>
      </c>
    </row>
    <row r="664" spans="2:13" x14ac:dyDescent="0.25">
      <c r="B664" s="7">
        <f>SUMIF('1 Spec Ed Teacher'!$A$5:$A$2003,A664,'1 Spec Ed Teacher'!$T$5:$T$2003)</f>
        <v>0</v>
      </c>
      <c r="C664" s="9"/>
      <c r="D664" s="7">
        <f>SUMIF(' Operations Ln 6'!$A$2:$A$1999,SSIDs!A664,' Operations Ln 6'!$B$2:$B$1999)</f>
        <v>0</v>
      </c>
      <c r="E664" s="7">
        <f>SUMIF('3 Instructional Supplies '!$A$5:$A$1996,SSIDs!A664,'3 Instructional Supplies '!$F$5:$F$1996)</f>
        <v>0</v>
      </c>
      <c r="F664" s="7">
        <f>SUMIF('4 Instructional Equipment'!$A$5:$A$1995,A664,'4 Instructional Equipment'!$F$5:$F$1995)</f>
        <v>0</v>
      </c>
      <c r="G664" s="12">
        <f>SUMIF('Transportation Ln 10'!$A$5:$A$1995,A664,'Transportation Ln 10'!$J$5:$J$1995)</f>
        <v>0</v>
      </c>
      <c r="H664" s="12">
        <f>SUMIFS('Services Ln 10'!$Y$5:$Y$3992,'Services Ln 10'!$A$5:$A$3992,A664,'Services Ln 10'!$B$5:$B$3992,"Physical Therapy")</f>
        <v>0</v>
      </c>
      <c r="I664" s="12">
        <f>SUMIFS('Services Ln 10'!$Y$5:$Y$3992,'Services Ln 10'!$A$5:$A$3992,A664,'Services Ln 10'!$B$5:$B$3992,"Occupational Therapy")</f>
        <v>0</v>
      </c>
      <c r="J664" s="12">
        <f>SUMIFS('Services Ln 10'!$Y$5:$Y$3992,'Services Ln 10'!$A$5:$A$3992,A664,'Services Ln 10'!$B$5:$B$3992,"Speech Services")</f>
        <v>0</v>
      </c>
      <c r="K664" s="103">
        <f>SUMIFS('Services Ln 10'!$Y$5:$Y$3992,'Services Ln 10'!$A$5:$A$3992,A664,'Services Ln 10'!$B$5:$B$3992,"Nurse Services")+SUMIFS('Services Ln 10'!$Y$5:$Y$3992,'Services Ln 10'!$A$5:$A$3992,A664,'Services Ln 10'!$B$5:$B$3992,"Audiology")+SUMIFS('Services Ln 10'!$Y$5:$Y$3992,'Services Ln 10'!$A$5:$A$3992,A664,'Services Ln 10'!$B$5:$B$3992,"Interpreter")+SUMIFS('Services Ln 10'!$Y$5:$Y$3992,'Services Ln 10'!$A$5:$A$3992,A664,'Services Ln 10'!$B$5:$B$3992,"Adaptive P.E.")+SUMIFS('Services Ln 10'!$Y$5:$Y$3992,'Services Ln 10'!$A$5:$A$3992,A664,'Services Ln 10'!$B$5:$B$3992,"Orientation and Mobility")+SUMIFS('Services Ln 10'!$Y$5:$Y$3992,'Services Ln 10'!$A$5:$A$3992,A664,'Services Ln 10'!$B$5:$B$3992,"Psychologist")+ SUMIF('Aides Ln 10'!$A$5:$A$1996,A664,'Aides Ln 10'!$V$5:$V$1996)</f>
        <v>0</v>
      </c>
      <c r="L664" s="12">
        <f>SUMIF('Contract Ed line 9'!$A$5:$A$1994,A664,'Contract Ed line 9'!$J$5:$J$1994)</f>
        <v>0</v>
      </c>
      <c r="M664" s="7">
        <f t="shared" si="10"/>
        <v>0</v>
      </c>
    </row>
    <row r="665" spans="2:13" x14ac:dyDescent="0.25">
      <c r="B665" s="7">
        <f>SUMIF('1 Spec Ed Teacher'!$A$5:$A$2003,A665,'1 Spec Ed Teacher'!$T$5:$T$2003)</f>
        <v>0</v>
      </c>
      <c r="C665" s="9"/>
      <c r="D665" s="7">
        <f>SUMIF(' Operations Ln 6'!$A$2:$A$1999,SSIDs!A665,' Operations Ln 6'!$B$2:$B$1999)</f>
        <v>0</v>
      </c>
      <c r="E665" s="7">
        <f>SUMIF('3 Instructional Supplies '!$A$5:$A$1996,SSIDs!A665,'3 Instructional Supplies '!$F$5:$F$1996)</f>
        <v>0</v>
      </c>
      <c r="F665" s="7">
        <f>SUMIF('4 Instructional Equipment'!$A$5:$A$1995,A665,'4 Instructional Equipment'!$F$5:$F$1995)</f>
        <v>0</v>
      </c>
      <c r="G665" s="12">
        <f>SUMIF('Transportation Ln 10'!$A$5:$A$1995,A665,'Transportation Ln 10'!$J$5:$J$1995)</f>
        <v>0</v>
      </c>
      <c r="H665" s="12">
        <f>SUMIFS('Services Ln 10'!$Y$5:$Y$3992,'Services Ln 10'!$A$5:$A$3992,A665,'Services Ln 10'!$B$5:$B$3992,"Physical Therapy")</f>
        <v>0</v>
      </c>
      <c r="I665" s="12">
        <f>SUMIFS('Services Ln 10'!$Y$5:$Y$3992,'Services Ln 10'!$A$5:$A$3992,A665,'Services Ln 10'!$B$5:$B$3992,"Occupational Therapy")</f>
        <v>0</v>
      </c>
      <c r="J665" s="12">
        <f>SUMIFS('Services Ln 10'!$Y$5:$Y$3992,'Services Ln 10'!$A$5:$A$3992,A665,'Services Ln 10'!$B$5:$B$3992,"Speech Services")</f>
        <v>0</v>
      </c>
      <c r="K665" s="103">
        <f>SUMIFS('Services Ln 10'!$Y$5:$Y$3992,'Services Ln 10'!$A$5:$A$3992,A665,'Services Ln 10'!$B$5:$B$3992,"Nurse Services")+SUMIFS('Services Ln 10'!$Y$5:$Y$3992,'Services Ln 10'!$A$5:$A$3992,A665,'Services Ln 10'!$B$5:$B$3992,"Audiology")+SUMIFS('Services Ln 10'!$Y$5:$Y$3992,'Services Ln 10'!$A$5:$A$3992,A665,'Services Ln 10'!$B$5:$B$3992,"Interpreter")+SUMIFS('Services Ln 10'!$Y$5:$Y$3992,'Services Ln 10'!$A$5:$A$3992,A665,'Services Ln 10'!$B$5:$B$3992,"Adaptive P.E.")+SUMIFS('Services Ln 10'!$Y$5:$Y$3992,'Services Ln 10'!$A$5:$A$3992,A665,'Services Ln 10'!$B$5:$B$3992,"Orientation and Mobility")+SUMIFS('Services Ln 10'!$Y$5:$Y$3992,'Services Ln 10'!$A$5:$A$3992,A665,'Services Ln 10'!$B$5:$B$3992,"Psychologist")+ SUMIF('Aides Ln 10'!$A$5:$A$1996,A665,'Aides Ln 10'!$V$5:$V$1996)</f>
        <v>0</v>
      </c>
      <c r="L665" s="12">
        <f>SUMIF('Contract Ed line 9'!$A$5:$A$1994,A665,'Contract Ed line 9'!$J$5:$J$1994)</f>
        <v>0</v>
      </c>
      <c r="M665" s="7">
        <f t="shared" si="10"/>
        <v>0</v>
      </c>
    </row>
    <row r="666" spans="2:13" x14ac:dyDescent="0.25">
      <c r="B666" s="7">
        <f>SUMIF('1 Spec Ed Teacher'!$A$5:$A$2003,A666,'1 Spec Ed Teacher'!$T$5:$T$2003)</f>
        <v>0</v>
      </c>
      <c r="C666" s="9"/>
      <c r="D666" s="7">
        <f>SUMIF(' Operations Ln 6'!$A$2:$A$1999,SSIDs!A666,' Operations Ln 6'!$B$2:$B$1999)</f>
        <v>0</v>
      </c>
      <c r="E666" s="7">
        <f>SUMIF('3 Instructional Supplies '!$A$5:$A$1996,SSIDs!A666,'3 Instructional Supplies '!$F$5:$F$1996)</f>
        <v>0</v>
      </c>
      <c r="F666" s="7">
        <f>SUMIF('4 Instructional Equipment'!$A$5:$A$1995,A666,'4 Instructional Equipment'!$F$5:$F$1995)</f>
        <v>0</v>
      </c>
      <c r="G666" s="12">
        <f>SUMIF('Transportation Ln 10'!$A$5:$A$1995,A666,'Transportation Ln 10'!$J$5:$J$1995)</f>
        <v>0</v>
      </c>
      <c r="H666" s="12">
        <f>SUMIFS('Services Ln 10'!$Y$5:$Y$3992,'Services Ln 10'!$A$5:$A$3992,A666,'Services Ln 10'!$B$5:$B$3992,"Physical Therapy")</f>
        <v>0</v>
      </c>
      <c r="I666" s="12">
        <f>SUMIFS('Services Ln 10'!$Y$5:$Y$3992,'Services Ln 10'!$A$5:$A$3992,A666,'Services Ln 10'!$B$5:$B$3992,"Occupational Therapy")</f>
        <v>0</v>
      </c>
      <c r="J666" s="12">
        <f>SUMIFS('Services Ln 10'!$Y$5:$Y$3992,'Services Ln 10'!$A$5:$A$3992,A666,'Services Ln 10'!$B$5:$B$3992,"Speech Services")</f>
        <v>0</v>
      </c>
      <c r="K666" s="103">
        <f>SUMIFS('Services Ln 10'!$Y$5:$Y$3992,'Services Ln 10'!$A$5:$A$3992,A666,'Services Ln 10'!$B$5:$B$3992,"Nurse Services")+SUMIFS('Services Ln 10'!$Y$5:$Y$3992,'Services Ln 10'!$A$5:$A$3992,A666,'Services Ln 10'!$B$5:$B$3992,"Audiology")+SUMIFS('Services Ln 10'!$Y$5:$Y$3992,'Services Ln 10'!$A$5:$A$3992,A666,'Services Ln 10'!$B$5:$B$3992,"Interpreter")+SUMIFS('Services Ln 10'!$Y$5:$Y$3992,'Services Ln 10'!$A$5:$A$3992,A666,'Services Ln 10'!$B$5:$B$3992,"Adaptive P.E.")+SUMIFS('Services Ln 10'!$Y$5:$Y$3992,'Services Ln 10'!$A$5:$A$3992,A666,'Services Ln 10'!$B$5:$B$3992,"Orientation and Mobility")+SUMIFS('Services Ln 10'!$Y$5:$Y$3992,'Services Ln 10'!$A$5:$A$3992,A666,'Services Ln 10'!$B$5:$B$3992,"Psychologist")+ SUMIF('Aides Ln 10'!$A$5:$A$1996,A666,'Aides Ln 10'!$V$5:$V$1996)</f>
        <v>0</v>
      </c>
      <c r="L666" s="12">
        <f>SUMIF('Contract Ed line 9'!$A$5:$A$1994,A666,'Contract Ed line 9'!$J$5:$J$1994)</f>
        <v>0</v>
      </c>
      <c r="M666" s="7">
        <f t="shared" si="10"/>
        <v>0</v>
      </c>
    </row>
    <row r="667" spans="2:13" x14ac:dyDescent="0.25">
      <c r="B667" s="7">
        <f>SUMIF('1 Spec Ed Teacher'!$A$5:$A$2003,A667,'1 Spec Ed Teacher'!$T$5:$T$2003)</f>
        <v>0</v>
      </c>
      <c r="C667" s="9"/>
      <c r="D667" s="7">
        <f>SUMIF(' Operations Ln 6'!$A$2:$A$1999,SSIDs!A667,' Operations Ln 6'!$B$2:$B$1999)</f>
        <v>0</v>
      </c>
      <c r="E667" s="7">
        <f>SUMIF('3 Instructional Supplies '!$A$5:$A$1996,SSIDs!A667,'3 Instructional Supplies '!$F$5:$F$1996)</f>
        <v>0</v>
      </c>
      <c r="F667" s="7">
        <f>SUMIF('4 Instructional Equipment'!$A$5:$A$1995,A667,'4 Instructional Equipment'!$F$5:$F$1995)</f>
        <v>0</v>
      </c>
      <c r="G667" s="12">
        <f>SUMIF('Transportation Ln 10'!$A$5:$A$1995,A667,'Transportation Ln 10'!$J$5:$J$1995)</f>
        <v>0</v>
      </c>
      <c r="H667" s="12">
        <f>SUMIFS('Services Ln 10'!$Y$5:$Y$3992,'Services Ln 10'!$A$5:$A$3992,A667,'Services Ln 10'!$B$5:$B$3992,"Physical Therapy")</f>
        <v>0</v>
      </c>
      <c r="I667" s="12">
        <f>SUMIFS('Services Ln 10'!$Y$5:$Y$3992,'Services Ln 10'!$A$5:$A$3992,A667,'Services Ln 10'!$B$5:$B$3992,"Occupational Therapy")</f>
        <v>0</v>
      </c>
      <c r="J667" s="12">
        <f>SUMIFS('Services Ln 10'!$Y$5:$Y$3992,'Services Ln 10'!$A$5:$A$3992,A667,'Services Ln 10'!$B$5:$B$3992,"Speech Services")</f>
        <v>0</v>
      </c>
      <c r="K667" s="103">
        <f>SUMIFS('Services Ln 10'!$Y$5:$Y$3992,'Services Ln 10'!$A$5:$A$3992,A667,'Services Ln 10'!$B$5:$B$3992,"Nurse Services")+SUMIFS('Services Ln 10'!$Y$5:$Y$3992,'Services Ln 10'!$A$5:$A$3992,A667,'Services Ln 10'!$B$5:$B$3992,"Audiology")+SUMIFS('Services Ln 10'!$Y$5:$Y$3992,'Services Ln 10'!$A$5:$A$3992,A667,'Services Ln 10'!$B$5:$B$3992,"Interpreter")+SUMIFS('Services Ln 10'!$Y$5:$Y$3992,'Services Ln 10'!$A$5:$A$3992,A667,'Services Ln 10'!$B$5:$B$3992,"Adaptive P.E.")+SUMIFS('Services Ln 10'!$Y$5:$Y$3992,'Services Ln 10'!$A$5:$A$3992,A667,'Services Ln 10'!$B$5:$B$3992,"Orientation and Mobility")+SUMIFS('Services Ln 10'!$Y$5:$Y$3992,'Services Ln 10'!$A$5:$A$3992,A667,'Services Ln 10'!$B$5:$B$3992,"Psychologist")+ SUMIF('Aides Ln 10'!$A$5:$A$1996,A667,'Aides Ln 10'!$V$5:$V$1996)</f>
        <v>0</v>
      </c>
      <c r="L667" s="12">
        <f>SUMIF('Contract Ed line 9'!$A$5:$A$1994,A667,'Contract Ed line 9'!$J$5:$J$1994)</f>
        <v>0</v>
      </c>
      <c r="M667" s="7">
        <f t="shared" si="10"/>
        <v>0</v>
      </c>
    </row>
    <row r="668" spans="2:13" x14ac:dyDescent="0.25">
      <c r="B668" s="7">
        <f>SUMIF('1 Spec Ed Teacher'!$A$5:$A$2003,A668,'1 Spec Ed Teacher'!$T$5:$T$2003)</f>
        <v>0</v>
      </c>
      <c r="C668" s="9"/>
      <c r="D668" s="7">
        <f>SUMIF(' Operations Ln 6'!$A$2:$A$1999,SSIDs!A668,' Operations Ln 6'!$B$2:$B$1999)</f>
        <v>0</v>
      </c>
      <c r="E668" s="7">
        <f>SUMIF('3 Instructional Supplies '!$A$5:$A$1996,SSIDs!A668,'3 Instructional Supplies '!$F$5:$F$1996)</f>
        <v>0</v>
      </c>
      <c r="F668" s="7">
        <f>SUMIF('4 Instructional Equipment'!$A$5:$A$1995,A668,'4 Instructional Equipment'!$F$5:$F$1995)</f>
        <v>0</v>
      </c>
      <c r="G668" s="12">
        <f>SUMIF('Transportation Ln 10'!$A$5:$A$1995,A668,'Transportation Ln 10'!$J$5:$J$1995)</f>
        <v>0</v>
      </c>
      <c r="H668" s="12">
        <f>SUMIFS('Services Ln 10'!$Y$5:$Y$3992,'Services Ln 10'!$A$5:$A$3992,A668,'Services Ln 10'!$B$5:$B$3992,"Physical Therapy")</f>
        <v>0</v>
      </c>
      <c r="I668" s="12">
        <f>SUMIFS('Services Ln 10'!$Y$5:$Y$3992,'Services Ln 10'!$A$5:$A$3992,A668,'Services Ln 10'!$B$5:$B$3992,"Occupational Therapy")</f>
        <v>0</v>
      </c>
      <c r="J668" s="12">
        <f>SUMIFS('Services Ln 10'!$Y$5:$Y$3992,'Services Ln 10'!$A$5:$A$3992,A668,'Services Ln 10'!$B$5:$B$3992,"Speech Services")</f>
        <v>0</v>
      </c>
      <c r="K668" s="103">
        <f>SUMIFS('Services Ln 10'!$Y$5:$Y$3992,'Services Ln 10'!$A$5:$A$3992,A668,'Services Ln 10'!$B$5:$B$3992,"Nurse Services")+SUMIFS('Services Ln 10'!$Y$5:$Y$3992,'Services Ln 10'!$A$5:$A$3992,A668,'Services Ln 10'!$B$5:$B$3992,"Audiology")+SUMIFS('Services Ln 10'!$Y$5:$Y$3992,'Services Ln 10'!$A$5:$A$3992,A668,'Services Ln 10'!$B$5:$B$3992,"Interpreter")+SUMIFS('Services Ln 10'!$Y$5:$Y$3992,'Services Ln 10'!$A$5:$A$3992,A668,'Services Ln 10'!$B$5:$B$3992,"Adaptive P.E.")+SUMIFS('Services Ln 10'!$Y$5:$Y$3992,'Services Ln 10'!$A$5:$A$3992,A668,'Services Ln 10'!$B$5:$B$3992,"Orientation and Mobility")+SUMIFS('Services Ln 10'!$Y$5:$Y$3992,'Services Ln 10'!$A$5:$A$3992,A668,'Services Ln 10'!$B$5:$B$3992,"Psychologist")+ SUMIF('Aides Ln 10'!$A$5:$A$1996,A668,'Aides Ln 10'!$V$5:$V$1996)</f>
        <v>0</v>
      </c>
      <c r="L668" s="12">
        <f>SUMIF('Contract Ed line 9'!$A$5:$A$1994,A668,'Contract Ed line 9'!$J$5:$J$1994)</f>
        <v>0</v>
      </c>
      <c r="M668" s="7">
        <f t="shared" si="10"/>
        <v>0</v>
      </c>
    </row>
    <row r="669" spans="2:13" x14ac:dyDescent="0.25">
      <c r="B669" s="7">
        <f>SUMIF('1 Spec Ed Teacher'!$A$5:$A$2003,A669,'1 Spec Ed Teacher'!$T$5:$T$2003)</f>
        <v>0</v>
      </c>
      <c r="C669" s="9"/>
      <c r="D669" s="7">
        <f>SUMIF(' Operations Ln 6'!$A$2:$A$1999,SSIDs!A669,' Operations Ln 6'!$B$2:$B$1999)</f>
        <v>0</v>
      </c>
      <c r="E669" s="7">
        <f>SUMIF('3 Instructional Supplies '!$A$5:$A$1996,SSIDs!A669,'3 Instructional Supplies '!$F$5:$F$1996)</f>
        <v>0</v>
      </c>
      <c r="F669" s="7">
        <f>SUMIF('4 Instructional Equipment'!$A$5:$A$1995,A669,'4 Instructional Equipment'!$F$5:$F$1995)</f>
        <v>0</v>
      </c>
      <c r="G669" s="12">
        <f>SUMIF('Transportation Ln 10'!$A$5:$A$1995,A669,'Transportation Ln 10'!$J$5:$J$1995)</f>
        <v>0</v>
      </c>
      <c r="H669" s="12">
        <f>SUMIFS('Services Ln 10'!$Y$5:$Y$3992,'Services Ln 10'!$A$5:$A$3992,A669,'Services Ln 10'!$B$5:$B$3992,"Physical Therapy")</f>
        <v>0</v>
      </c>
      <c r="I669" s="12">
        <f>SUMIFS('Services Ln 10'!$Y$5:$Y$3992,'Services Ln 10'!$A$5:$A$3992,A669,'Services Ln 10'!$B$5:$B$3992,"Occupational Therapy")</f>
        <v>0</v>
      </c>
      <c r="J669" s="12">
        <f>SUMIFS('Services Ln 10'!$Y$5:$Y$3992,'Services Ln 10'!$A$5:$A$3992,A669,'Services Ln 10'!$B$5:$B$3992,"Speech Services")</f>
        <v>0</v>
      </c>
      <c r="K669" s="103">
        <f>SUMIFS('Services Ln 10'!$Y$5:$Y$3992,'Services Ln 10'!$A$5:$A$3992,A669,'Services Ln 10'!$B$5:$B$3992,"Nurse Services")+SUMIFS('Services Ln 10'!$Y$5:$Y$3992,'Services Ln 10'!$A$5:$A$3992,A669,'Services Ln 10'!$B$5:$B$3992,"Audiology")+SUMIFS('Services Ln 10'!$Y$5:$Y$3992,'Services Ln 10'!$A$5:$A$3992,A669,'Services Ln 10'!$B$5:$B$3992,"Interpreter")+SUMIFS('Services Ln 10'!$Y$5:$Y$3992,'Services Ln 10'!$A$5:$A$3992,A669,'Services Ln 10'!$B$5:$B$3992,"Adaptive P.E.")+SUMIFS('Services Ln 10'!$Y$5:$Y$3992,'Services Ln 10'!$A$5:$A$3992,A669,'Services Ln 10'!$B$5:$B$3992,"Orientation and Mobility")+SUMIFS('Services Ln 10'!$Y$5:$Y$3992,'Services Ln 10'!$A$5:$A$3992,A669,'Services Ln 10'!$B$5:$B$3992,"Psychologist")+ SUMIF('Aides Ln 10'!$A$5:$A$1996,A669,'Aides Ln 10'!$V$5:$V$1996)</f>
        <v>0</v>
      </c>
      <c r="L669" s="12">
        <f>SUMIF('Contract Ed line 9'!$A$5:$A$1994,A669,'Contract Ed line 9'!$J$5:$J$1994)</f>
        <v>0</v>
      </c>
      <c r="M669" s="7">
        <f t="shared" si="10"/>
        <v>0</v>
      </c>
    </row>
    <row r="670" spans="2:13" x14ac:dyDescent="0.25">
      <c r="B670" s="7">
        <f>SUMIF('1 Spec Ed Teacher'!$A$5:$A$2003,A670,'1 Spec Ed Teacher'!$T$5:$T$2003)</f>
        <v>0</v>
      </c>
      <c r="C670" s="9"/>
      <c r="D670" s="7">
        <f>SUMIF(' Operations Ln 6'!$A$2:$A$1999,SSIDs!A670,' Operations Ln 6'!$B$2:$B$1999)</f>
        <v>0</v>
      </c>
      <c r="E670" s="7">
        <f>SUMIF('3 Instructional Supplies '!$A$5:$A$1996,SSIDs!A670,'3 Instructional Supplies '!$F$5:$F$1996)</f>
        <v>0</v>
      </c>
      <c r="F670" s="7">
        <f>SUMIF('4 Instructional Equipment'!$A$5:$A$1995,A670,'4 Instructional Equipment'!$F$5:$F$1995)</f>
        <v>0</v>
      </c>
      <c r="G670" s="12">
        <f>SUMIF('Transportation Ln 10'!$A$5:$A$1995,A670,'Transportation Ln 10'!$J$5:$J$1995)</f>
        <v>0</v>
      </c>
      <c r="H670" s="12">
        <f>SUMIFS('Services Ln 10'!$Y$5:$Y$3992,'Services Ln 10'!$A$5:$A$3992,A670,'Services Ln 10'!$B$5:$B$3992,"Physical Therapy")</f>
        <v>0</v>
      </c>
      <c r="I670" s="12">
        <f>SUMIFS('Services Ln 10'!$Y$5:$Y$3992,'Services Ln 10'!$A$5:$A$3992,A670,'Services Ln 10'!$B$5:$B$3992,"Occupational Therapy")</f>
        <v>0</v>
      </c>
      <c r="J670" s="12">
        <f>SUMIFS('Services Ln 10'!$Y$5:$Y$3992,'Services Ln 10'!$A$5:$A$3992,A670,'Services Ln 10'!$B$5:$B$3992,"Speech Services")</f>
        <v>0</v>
      </c>
      <c r="K670" s="103">
        <f>SUMIFS('Services Ln 10'!$Y$5:$Y$3992,'Services Ln 10'!$A$5:$A$3992,A670,'Services Ln 10'!$B$5:$B$3992,"Nurse Services")+SUMIFS('Services Ln 10'!$Y$5:$Y$3992,'Services Ln 10'!$A$5:$A$3992,A670,'Services Ln 10'!$B$5:$B$3992,"Audiology")+SUMIFS('Services Ln 10'!$Y$5:$Y$3992,'Services Ln 10'!$A$5:$A$3992,A670,'Services Ln 10'!$B$5:$B$3992,"Interpreter")+SUMIFS('Services Ln 10'!$Y$5:$Y$3992,'Services Ln 10'!$A$5:$A$3992,A670,'Services Ln 10'!$B$5:$B$3992,"Adaptive P.E.")+SUMIFS('Services Ln 10'!$Y$5:$Y$3992,'Services Ln 10'!$A$5:$A$3992,A670,'Services Ln 10'!$B$5:$B$3992,"Orientation and Mobility")+SUMIFS('Services Ln 10'!$Y$5:$Y$3992,'Services Ln 10'!$A$5:$A$3992,A670,'Services Ln 10'!$B$5:$B$3992,"Psychologist")+ SUMIF('Aides Ln 10'!$A$5:$A$1996,A670,'Aides Ln 10'!$V$5:$V$1996)</f>
        <v>0</v>
      </c>
      <c r="L670" s="12">
        <f>SUMIF('Contract Ed line 9'!$A$5:$A$1994,A670,'Contract Ed line 9'!$J$5:$J$1994)</f>
        <v>0</v>
      </c>
      <c r="M670" s="7">
        <f t="shared" si="10"/>
        <v>0</v>
      </c>
    </row>
    <row r="671" spans="2:13" x14ac:dyDescent="0.25">
      <c r="B671" s="7">
        <f>SUMIF('1 Spec Ed Teacher'!$A$5:$A$2003,A671,'1 Spec Ed Teacher'!$T$5:$T$2003)</f>
        <v>0</v>
      </c>
      <c r="C671" s="9"/>
      <c r="D671" s="7">
        <f>SUMIF(' Operations Ln 6'!$A$2:$A$1999,SSIDs!A671,' Operations Ln 6'!$B$2:$B$1999)</f>
        <v>0</v>
      </c>
      <c r="E671" s="7">
        <f>SUMIF('3 Instructional Supplies '!$A$5:$A$1996,SSIDs!A671,'3 Instructional Supplies '!$F$5:$F$1996)</f>
        <v>0</v>
      </c>
      <c r="F671" s="7">
        <f>SUMIF('4 Instructional Equipment'!$A$5:$A$1995,A671,'4 Instructional Equipment'!$F$5:$F$1995)</f>
        <v>0</v>
      </c>
      <c r="G671" s="12">
        <f>SUMIF('Transportation Ln 10'!$A$5:$A$1995,A671,'Transportation Ln 10'!$J$5:$J$1995)</f>
        <v>0</v>
      </c>
      <c r="H671" s="12">
        <f>SUMIFS('Services Ln 10'!$Y$5:$Y$3992,'Services Ln 10'!$A$5:$A$3992,A671,'Services Ln 10'!$B$5:$B$3992,"Physical Therapy")</f>
        <v>0</v>
      </c>
      <c r="I671" s="12">
        <f>SUMIFS('Services Ln 10'!$Y$5:$Y$3992,'Services Ln 10'!$A$5:$A$3992,A671,'Services Ln 10'!$B$5:$B$3992,"Occupational Therapy")</f>
        <v>0</v>
      </c>
      <c r="J671" s="12">
        <f>SUMIFS('Services Ln 10'!$Y$5:$Y$3992,'Services Ln 10'!$A$5:$A$3992,A671,'Services Ln 10'!$B$5:$B$3992,"Speech Services")</f>
        <v>0</v>
      </c>
      <c r="K671" s="103">
        <f>SUMIFS('Services Ln 10'!$Y$5:$Y$3992,'Services Ln 10'!$A$5:$A$3992,A671,'Services Ln 10'!$B$5:$B$3992,"Nurse Services")+SUMIFS('Services Ln 10'!$Y$5:$Y$3992,'Services Ln 10'!$A$5:$A$3992,A671,'Services Ln 10'!$B$5:$B$3992,"Audiology")+SUMIFS('Services Ln 10'!$Y$5:$Y$3992,'Services Ln 10'!$A$5:$A$3992,A671,'Services Ln 10'!$B$5:$B$3992,"Interpreter")+SUMIFS('Services Ln 10'!$Y$5:$Y$3992,'Services Ln 10'!$A$5:$A$3992,A671,'Services Ln 10'!$B$5:$B$3992,"Adaptive P.E.")+SUMIFS('Services Ln 10'!$Y$5:$Y$3992,'Services Ln 10'!$A$5:$A$3992,A671,'Services Ln 10'!$B$5:$B$3992,"Orientation and Mobility")+SUMIFS('Services Ln 10'!$Y$5:$Y$3992,'Services Ln 10'!$A$5:$A$3992,A671,'Services Ln 10'!$B$5:$B$3992,"Psychologist")+ SUMIF('Aides Ln 10'!$A$5:$A$1996,A671,'Aides Ln 10'!$V$5:$V$1996)</f>
        <v>0</v>
      </c>
      <c r="L671" s="12">
        <f>SUMIF('Contract Ed line 9'!$A$5:$A$1994,A671,'Contract Ed line 9'!$J$5:$J$1994)</f>
        <v>0</v>
      </c>
      <c r="M671" s="7">
        <f t="shared" si="10"/>
        <v>0</v>
      </c>
    </row>
    <row r="672" spans="2:13" x14ac:dyDescent="0.25">
      <c r="B672" s="7">
        <f>SUMIF('1 Spec Ed Teacher'!$A$5:$A$2003,A672,'1 Spec Ed Teacher'!$T$5:$T$2003)</f>
        <v>0</v>
      </c>
      <c r="C672" s="9"/>
      <c r="D672" s="7">
        <f>SUMIF(' Operations Ln 6'!$A$2:$A$1999,SSIDs!A672,' Operations Ln 6'!$B$2:$B$1999)</f>
        <v>0</v>
      </c>
      <c r="E672" s="7">
        <f>SUMIF('3 Instructional Supplies '!$A$5:$A$1996,SSIDs!A672,'3 Instructional Supplies '!$F$5:$F$1996)</f>
        <v>0</v>
      </c>
      <c r="F672" s="7">
        <f>SUMIF('4 Instructional Equipment'!$A$5:$A$1995,A672,'4 Instructional Equipment'!$F$5:$F$1995)</f>
        <v>0</v>
      </c>
      <c r="G672" s="12">
        <f>SUMIF('Transportation Ln 10'!$A$5:$A$1995,A672,'Transportation Ln 10'!$J$5:$J$1995)</f>
        <v>0</v>
      </c>
      <c r="H672" s="12">
        <f>SUMIFS('Services Ln 10'!$Y$5:$Y$3992,'Services Ln 10'!$A$5:$A$3992,A672,'Services Ln 10'!$B$5:$B$3992,"Physical Therapy")</f>
        <v>0</v>
      </c>
      <c r="I672" s="12">
        <f>SUMIFS('Services Ln 10'!$Y$5:$Y$3992,'Services Ln 10'!$A$5:$A$3992,A672,'Services Ln 10'!$B$5:$B$3992,"Occupational Therapy")</f>
        <v>0</v>
      </c>
      <c r="J672" s="12">
        <f>SUMIFS('Services Ln 10'!$Y$5:$Y$3992,'Services Ln 10'!$A$5:$A$3992,A672,'Services Ln 10'!$B$5:$B$3992,"Speech Services")</f>
        <v>0</v>
      </c>
      <c r="K672" s="103">
        <f>SUMIFS('Services Ln 10'!$Y$5:$Y$3992,'Services Ln 10'!$A$5:$A$3992,A672,'Services Ln 10'!$B$5:$B$3992,"Nurse Services")+SUMIFS('Services Ln 10'!$Y$5:$Y$3992,'Services Ln 10'!$A$5:$A$3992,A672,'Services Ln 10'!$B$5:$B$3992,"Audiology")+SUMIFS('Services Ln 10'!$Y$5:$Y$3992,'Services Ln 10'!$A$5:$A$3992,A672,'Services Ln 10'!$B$5:$B$3992,"Interpreter")+SUMIFS('Services Ln 10'!$Y$5:$Y$3992,'Services Ln 10'!$A$5:$A$3992,A672,'Services Ln 10'!$B$5:$B$3992,"Adaptive P.E.")+SUMIFS('Services Ln 10'!$Y$5:$Y$3992,'Services Ln 10'!$A$5:$A$3992,A672,'Services Ln 10'!$B$5:$B$3992,"Orientation and Mobility")+SUMIFS('Services Ln 10'!$Y$5:$Y$3992,'Services Ln 10'!$A$5:$A$3992,A672,'Services Ln 10'!$B$5:$B$3992,"Psychologist")+ SUMIF('Aides Ln 10'!$A$5:$A$1996,A672,'Aides Ln 10'!$V$5:$V$1996)</f>
        <v>0</v>
      </c>
      <c r="L672" s="12">
        <f>SUMIF('Contract Ed line 9'!$A$5:$A$1994,A672,'Contract Ed line 9'!$J$5:$J$1994)</f>
        <v>0</v>
      </c>
      <c r="M672" s="7">
        <f t="shared" si="10"/>
        <v>0</v>
      </c>
    </row>
    <row r="673" spans="2:13" x14ac:dyDescent="0.25">
      <c r="B673" s="7">
        <f>SUMIF('1 Spec Ed Teacher'!$A$5:$A$2003,A673,'1 Spec Ed Teacher'!$T$5:$T$2003)</f>
        <v>0</v>
      </c>
      <c r="C673" s="9"/>
      <c r="D673" s="7">
        <f>SUMIF(' Operations Ln 6'!$A$2:$A$1999,SSIDs!A673,' Operations Ln 6'!$B$2:$B$1999)</f>
        <v>0</v>
      </c>
      <c r="E673" s="7">
        <f>SUMIF('3 Instructional Supplies '!$A$5:$A$1996,SSIDs!A673,'3 Instructional Supplies '!$F$5:$F$1996)</f>
        <v>0</v>
      </c>
      <c r="F673" s="7">
        <f>SUMIF('4 Instructional Equipment'!$A$5:$A$1995,A673,'4 Instructional Equipment'!$F$5:$F$1995)</f>
        <v>0</v>
      </c>
      <c r="G673" s="12">
        <f>SUMIF('Transportation Ln 10'!$A$5:$A$1995,A673,'Transportation Ln 10'!$J$5:$J$1995)</f>
        <v>0</v>
      </c>
      <c r="H673" s="12">
        <f>SUMIFS('Services Ln 10'!$Y$5:$Y$3992,'Services Ln 10'!$A$5:$A$3992,A673,'Services Ln 10'!$B$5:$B$3992,"Physical Therapy")</f>
        <v>0</v>
      </c>
      <c r="I673" s="12">
        <f>SUMIFS('Services Ln 10'!$Y$5:$Y$3992,'Services Ln 10'!$A$5:$A$3992,A673,'Services Ln 10'!$B$5:$B$3992,"Occupational Therapy")</f>
        <v>0</v>
      </c>
      <c r="J673" s="12">
        <f>SUMIFS('Services Ln 10'!$Y$5:$Y$3992,'Services Ln 10'!$A$5:$A$3992,A673,'Services Ln 10'!$B$5:$B$3992,"Speech Services")</f>
        <v>0</v>
      </c>
      <c r="K673" s="103">
        <f>SUMIFS('Services Ln 10'!$Y$5:$Y$3992,'Services Ln 10'!$A$5:$A$3992,A673,'Services Ln 10'!$B$5:$B$3992,"Nurse Services")+SUMIFS('Services Ln 10'!$Y$5:$Y$3992,'Services Ln 10'!$A$5:$A$3992,A673,'Services Ln 10'!$B$5:$B$3992,"Audiology")+SUMIFS('Services Ln 10'!$Y$5:$Y$3992,'Services Ln 10'!$A$5:$A$3992,A673,'Services Ln 10'!$B$5:$B$3992,"Interpreter")+SUMIFS('Services Ln 10'!$Y$5:$Y$3992,'Services Ln 10'!$A$5:$A$3992,A673,'Services Ln 10'!$B$5:$B$3992,"Adaptive P.E.")+SUMIFS('Services Ln 10'!$Y$5:$Y$3992,'Services Ln 10'!$A$5:$A$3992,A673,'Services Ln 10'!$B$5:$B$3992,"Orientation and Mobility")+SUMIFS('Services Ln 10'!$Y$5:$Y$3992,'Services Ln 10'!$A$5:$A$3992,A673,'Services Ln 10'!$B$5:$B$3992,"Psychologist")+ SUMIF('Aides Ln 10'!$A$5:$A$1996,A673,'Aides Ln 10'!$V$5:$V$1996)</f>
        <v>0</v>
      </c>
      <c r="L673" s="12">
        <f>SUMIF('Contract Ed line 9'!$A$5:$A$1994,A673,'Contract Ed line 9'!$J$5:$J$1994)</f>
        <v>0</v>
      </c>
      <c r="M673" s="7">
        <f t="shared" si="10"/>
        <v>0</v>
      </c>
    </row>
    <row r="674" spans="2:13" x14ac:dyDescent="0.25">
      <c r="B674" s="7">
        <f>SUMIF('1 Spec Ed Teacher'!$A$5:$A$2003,A674,'1 Spec Ed Teacher'!$T$5:$T$2003)</f>
        <v>0</v>
      </c>
      <c r="C674" s="9"/>
      <c r="D674" s="7">
        <f>SUMIF(' Operations Ln 6'!$A$2:$A$1999,SSIDs!A674,' Operations Ln 6'!$B$2:$B$1999)</f>
        <v>0</v>
      </c>
      <c r="E674" s="7">
        <f>SUMIF('3 Instructional Supplies '!$A$5:$A$1996,SSIDs!A674,'3 Instructional Supplies '!$F$5:$F$1996)</f>
        <v>0</v>
      </c>
      <c r="F674" s="7">
        <f>SUMIF('4 Instructional Equipment'!$A$5:$A$1995,A674,'4 Instructional Equipment'!$F$5:$F$1995)</f>
        <v>0</v>
      </c>
      <c r="G674" s="12">
        <f>SUMIF('Transportation Ln 10'!$A$5:$A$1995,A674,'Transportation Ln 10'!$J$5:$J$1995)</f>
        <v>0</v>
      </c>
      <c r="H674" s="12">
        <f>SUMIFS('Services Ln 10'!$Y$5:$Y$3992,'Services Ln 10'!$A$5:$A$3992,A674,'Services Ln 10'!$B$5:$B$3992,"Physical Therapy")</f>
        <v>0</v>
      </c>
      <c r="I674" s="12">
        <f>SUMIFS('Services Ln 10'!$Y$5:$Y$3992,'Services Ln 10'!$A$5:$A$3992,A674,'Services Ln 10'!$B$5:$B$3992,"Occupational Therapy")</f>
        <v>0</v>
      </c>
      <c r="J674" s="12">
        <f>SUMIFS('Services Ln 10'!$Y$5:$Y$3992,'Services Ln 10'!$A$5:$A$3992,A674,'Services Ln 10'!$B$5:$B$3992,"Speech Services")</f>
        <v>0</v>
      </c>
      <c r="K674" s="103">
        <f>SUMIFS('Services Ln 10'!$Y$5:$Y$3992,'Services Ln 10'!$A$5:$A$3992,A674,'Services Ln 10'!$B$5:$B$3992,"Nurse Services")+SUMIFS('Services Ln 10'!$Y$5:$Y$3992,'Services Ln 10'!$A$5:$A$3992,A674,'Services Ln 10'!$B$5:$B$3992,"Audiology")+SUMIFS('Services Ln 10'!$Y$5:$Y$3992,'Services Ln 10'!$A$5:$A$3992,A674,'Services Ln 10'!$B$5:$B$3992,"Interpreter")+SUMIFS('Services Ln 10'!$Y$5:$Y$3992,'Services Ln 10'!$A$5:$A$3992,A674,'Services Ln 10'!$B$5:$B$3992,"Adaptive P.E.")+SUMIFS('Services Ln 10'!$Y$5:$Y$3992,'Services Ln 10'!$A$5:$A$3992,A674,'Services Ln 10'!$B$5:$B$3992,"Orientation and Mobility")+SUMIFS('Services Ln 10'!$Y$5:$Y$3992,'Services Ln 10'!$A$5:$A$3992,A674,'Services Ln 10'!$B$5:$B$3992,"Psychologist")+ SUMIF('Aides Ln 10'!$A$5:$A$1996,A674,'Aides Ln 10'!$V$5:$V$1996)</f>
        <v>0</v>
      </c>
      <c r="L674" s="12">
        <f>SUMIF('Contract Ed line 9'!$A$5:$A$1994,A674,'Contract Ed line 9'!$J$5:$J$1994)</f>
        <v>0</v>
      </c>
      <c r="M674" s="7">
        <f t="shared" si="10"/>
        <v>0</v>
      </c>
    </row>
    <row r="675" spans="2:13" x14ac:dyDescent="0.25">
      <c r="B675" s="7">
        <f>SUMIF('1 Spec Ed Teacher'!$A$5:$A$2003,A675,'1 Spec Ed Teacher'!$T$5:$T$2003)</f>
        <v>0</v>
      </c>
      <c r="C675" s="9"/>
      <c r="D675" s="7">
        <f>SUMIF(' Operations Ln 6'!$A$2:$A$1999,SSIDs!A675,' Operations Ln 6'!$B$2:$B$1999)</f>
        <v>0</v>
      </c>
      <c r="E675" s="7">
        <f>SUMIF('3 Instructional Supplies '!$A$5:$A$1996,SSIDs!A675,'3 Instructional Supplies '!$F$5:$F$1996)</f>
        <v>0</v>
      </c>
      <c r="F675" s="7">
        <f>SUMIF('4 Instructional Equipment'!$A$5:$A$1995,A675,'4 Instructional Equipment'!$F$5:$F$1995)</f>
        <v>0</v>
      </c>
      <c r="G675" s="12">
        <f>SUMIF('Transportation Ln 10'!$A$5:$A$1995,A675,'Transportation Ln 10'!$J$5:$J$1995)</f>
        <v>0</v>
      </c>
      <c r="H675" s="12">
        <f>SUMIFS('Services Ln 10'!$Y$5:$Y$3992,'Services Ln 10'!$A$5:$A$3992,A675,'Services Ln 10'!$B$5:$B$3992,"Physical Therapy")</f>
        <v>0</v>
      </c>
      <c r="I675" s="12">
        <f>SUMIFS('Services Ln 10'!$Y$5:$Y$3992,'Services Ln 10'!$A$5:$A$3992,A675,'Services Ln 10'!$B$5:$B$3992,"Occupational Therapy")</f>
        <v>0</v>
      </c>
      <c r="J675" s="12">
        <f>SUMIFS('Services Ln 10'!$Y$5:$Y$3992,'Services Ln 10'!$A$5:$A$3992,A675,'Services Ln 10'!$B$5:$B$3992,"Speech Services")</f>
        <v>0</v>
      </c>
      <c r="K675" s="103">
        <f>SUMIFS('Services Ln 10'!$Y$5:$Y$3992,'Services Ln 10'!$A$5:$A$3992,A675,'Services Ln 10'!$B$5:$B$3992,"Nurse Services")+SUMIFS('Services Ln 10'!$Y$5:$Y$3992,'Services Ln 10'!$A$5:$A$3992,A675,'Services Ln 10'!$B$5:$B$3992,"Audiology")+SUMIFS('Services Ln 10'!$Y$5:$Y$3992,'Services Ln 10'!$A$5:$A$3992,A675,'Services Ln 10'!$B$5:$B$3992,"Interpreter")+SUMIFS('Services Ln 10'!$Y$5:$Y$3992,'Services Ln 10'!$A$5:$A$3992,A675,'Services Ln 10'!$B$5:$B$3992,"Adaptive P.E.")+SUMIFS('Services Ln 10'!$Y$5:$Y$3992,'Services Ln 10'!$A$5:$A$3992,A675,'Services Ln 10'!$B$5:$B$3992,"Orientation and Mobility")+SUMIFS('Services Ln 10'!$Y$5:$Y$3992,'Services Ln 10'!$A$5:$A$3992,A675,'Services Ln 10'!$B$5:$B$3992,"Psychologist")+ SUMIF('Aides Ln 10'!$A$5:$A$1996,A675,'Aides Ln 10'!$V$5:$V$1996)</f>
        <v>0</v>
      </c>
      <c r="L675" s="12">
        <f>SUMIF('Contract Ed line 9'!$A$5:$A$1994,A675,'Contract Ed line 9'!$J$5:$J$1994)</f>
        <v>0</v>
      </c>
      <c r="M675" s="7">
        <f t="shared" si="10"/>
        <v>0</v>
      </c>
    </row>
    <row r="676" spans="2:13" x14ac:dyDescent="0.25">
      <c r="B676" s="7">
        <f>SUMIF('1 Spec Ed Teacher'!$A$5:$A$2003,A676,'1 Spec Ed Teacher'!$T$5:$T$2003)</f>
        <v>0</v>
      </c>
      <c r="C676" s="9"/>
      <c r="D676" s="7">
        <f>SUMIF(' Operations Ln 6'!$A$2:$A$1999,SSIDs!A676,' Operations Ln 6'!$B$2:$B$1999)</f>
        <v>0</v>
      </c>
      <c r="E676" s="7">
        <f>SUMIF('3 Instructional Supplies '!$A$5:$A$1996,SSIDs!A676,'3 Instructional Supplies '!$F$5:$F$1996)</f>
        <v>0</v>
      </c>
      <c r="F676" s="7">
        <f>SUMIF('4 Instructional Equipment'!$A$5:$A$1995,A676,'4 Instructional Equipment'!$F$5:$F$1995)</f>
        <v>0</v>
      </c>
      <c r="G676" s="12">
        <f>SUMIF('Transportation Ln 10'!$A$5:$A$1995,A676,'Transportation Ln 10'!$J$5:$J$1995)</f>
        <v>0</v>
      </c>
      <c r="H676" s="12">
        <f>SUMIFS('Services Ln 10'!$Y$5:$Y$3992,'Services Ln 10'!$A$5:$A$3992,A676,'Services Ln 10'!$B$5:$B$3992,"Physical Therapy")</f>
        <v>0</v>
      </c>
      <c r="I676" s="12">
        <f>SUMIFS('Services Ln 10'!$Y$5:$Y$3992,'Services Ln 10'!$A$5:$A$3992,A676,'Services Ln 10'!$B$5:$B$3992,"Occupational Therapy")</f>
        <v>0</v>
      </c>
      <c r="J676" s="12">
        <f>SUMIFS('Services Ln 10'!$Y$5:$Y$3992,'Services Ln 10'!$A$5:$A$3992,A676,'Services Ln 10'!$B$5:$B$3992,"Speech Services")</f>
        <v>0</v>
      </c>
      <c r="K676" s="103">
        <f>SUMIFS('Services Ln 10'!$Y$5:$Y$3992,'Services Ln 10'!$A$5:$A$3992,A676,'Services Ln 10'!$B$5:$B$3992,"Nurse Services")+SUMIFS('Services Ln 10'!$Y$5:$Y$3992,'Services Ln 10'!$A$5:$A$3992,A676,'Services Ln 10'!$B$5:$B$3992,"Audiology")+SUMIFS('Services Ln 10'!$Y$5:$Y$3992,'Services Ln 10'!$A$5:$A$3992,A676,'Services Ln 10'!$B$5:$B$3992,"Interpreter")+SUMIFS('Services Ln 10'!$Y$5:$Y$3992,'Services Ln 10'!$A$5:$A$3992,A676,'Services Ln 10'!$B$5:$B$3992,"Adaptive P.E.")+SUMIFS('Services Ln 10'!$Y$5:$Y$3992,'Services Ln 10'!$A$5:$A$3992,A676,'Services Ln 10'!$B$5:$B$3992,"Orientation and Mobility")+SUMIFS('Services Ln 10'!$Y$5:$Y$3992,'Services Ln 10'!$A$5:$A$3992,A676,'Services Ln 10'!$B$5:$B$3992,"Psychologist")+ SUMIF('Aides Ln 10'!$A$5:$A$1996,A676,'Aides Ln 10'!$V$5:$V$1996)</f>
        <v>0</v>
      </c>
      <c r="L676" s="12">
        <f>SUMIF('Contract Ed line 9'!$A$5:$A$1994,A676,'Contract Ed line 9'!$J$5:$J$1994)</f>
        <v>0</v>
      </c>
      <c r="M676" s="7">
        <f t="shared" si="10"/>
        <v>0</v>
      </c>
    </row>
    <row r="677" spans="2:13" x14ac:dyDescent="0.25">
      <c r="B677" s="7">
        <f>SUMIF('1 Spec Ed Teacher'!$A$5:$A$2003,A677,'1 Spec Ed Teacher'!$T$5:$T$2003)</f>
        <v>0</v>
      </c>
      <c r="C677" s="9"/>
      <c r="D677" s="7">
        <f>SUMIF(' Operations Ln 6'!$A$2:$A$1999,SSIDs!A677,' Operations Ln 6'!$B$2:$B$1999)</f>
        <v>0</v>
      </c>
      <c r="E677" s="7">
        <f>SUMIF('3 Instructional Supplies '!$A$5:$A$1996,SSIDs!A677,'3 Instructional Supplies '!$F$5:$F$1996)</f>
        <v>0</v>
      </c>
      <c r="F677" s="7">
        <f>SUMIF('4 Instructional Equipment'!$A$5:$A$1995,A677,'4 Instructional Equipment'!$F$5:$F$1995)</f>
        <v>0</v>
      </c>
      <c r="G677" s="12">
        <f>SUMIF('Transportation Ln 10'!$A$5:$A$1995,A677,'Transportation Ln 10'!$J$5:$J$1995)</f>
        <v>0</v>
      </c>
      <c r="H677" s="12">
        <f>SUMIFS('Services Ln 10'!$Y$5:$Y$3992,'Services Ln 10'!$A$5:$A$3992,A677,'Services Ln 10'!$B$5:$B$3992,"Physical Therapy")</f>
        <v>0</v>
      </c>
      <c r="I677" s="12">
        <f>SUMIFS('Services Ln 10'!$Y$5:$Y$3992,'Services Ln 10'!$A$5:$A$3992,A677,'Services Ln 10'!$B$5:$B$3992,"Occupational Therapy")</f>
        <v>0</v>
      </c>
      <c r="J677" s="12">
        <f>SUMIFS('Services Ln 10'!$Y$5:$Y$3992,'Services Ln 10'!$A$5:$A$3992,A677,'Services Ln 10'!$B$5:$B$3992,"Speech Services")</f>
        <v>0</v>
      </c>
      <c r="K677" s="103">
        <f>SUMIFS('Services Ln 10'!$Y$5:$Y$3992,'Services Ln 10'!$A$5:$A$3992,A677,'Services Ln 10'!$B$5:$B$3992,"Nurse Services")+SUMIFS('Services Ln 10'!$Y$5:$Y$3992,'Services Ln 10'!$A$5:$A$3992,A677,'Services Ln 10'!$B$5:$B$3992,"Audiology")+SUMIFS('Services Ln 10'!$Y$5:$Y$3992,'Services Ln 10'!$A$5:$A$3992,A677,'Services Ln 10'!$B$5:$B$3992,"Interpreter")+SUMIFS('Services Ln 10'!$Y$5:$Y$3992,'Services Ln 10'!$A$5:$A$3992,A677,'Services Ln 10'!$B$5:$B$3992,"Adaptive P.E.")+SUMIFS('Services Ln 10'!$Y$5:$Y$3992,'Services Ln 10'!$A$5:$A$3992,A677,'Services Ln 10'!$B$5:$B$3992,"Orientation and Mobility")+SUMIFS('Services Ln 10'!$Y$5:$Y$3992,'Services Ln 10'!$A$5:$A$3992,A677,'Services Ln 10'!$B$5:$B$3992,"Psychologist")+ SUMIF('Aides Ln 10'!$A$5:$A$1996,A677,'Aides Ln 10'!$V$5:$V$1996)</f>
        <v>0</v>
      </c>
      <c r="L677" s="12">
        <f>SUMIF('Contract Ed line 9'!$A$5:$A$1994,A677,'Contract Ed line 9'!$J$5:$J$1994)</f>
        <v>0</v>
      </c>
      <c r="M677" s="7">
        <f t="shared" si="10"/>
        <v>0</v>
      </c>
    </row>
    <row r="678" spans="2:13" x14ac:dyDescent="0.25">
      <c r="B678" s="7">
        <f>SUMIF('1 Spec Ed Teacher'!$A$5:$A$2003,A678,'1 Spec Ed Teacher'!$T$5:$T$2003)</f>
        <v>0</v>
      </c>
      <c r="C678" s="9"/>
      <c r="D678" s="7">
        <f>SUMIF(' Operations Ln 6'!$A$2:$A$1999,SSIDs!A678,' Operations Ln 6'!$B$2:$B$1999)</f>
        <v>0</v>
      </c>
      <c r="E678" s="7">
        <f>SUMIF('3 Instructional Supplies '!$A$5:$A$1996,SSIDs!A678,'3 Instructional Supplies '!$F$5:$F$1996)</f>
        <v>0</v>
      </c>
      <c r="F678" s="7">
        <f>SUMIF('4 Instructional Equipment'!$A$5:$A$1995,A678,'4 Instructional Equipment'!$F$5:$F$1995)</f>
        <v>0</v>
      </c>
      <c r="G678" s="12">
        <f>SUMIF('Transportation Ln 10'!$A$5:$A$1995,A678,'Transportation Ln 10'!$J$5:$J$1995)</f>
        <v>0</v>
      </c>
      <c r="H678" s="12">
        <f>SUMIFS('Services Ln 10'!$Y$5:$Y$3992,'Services Ln 10'!$A$5:$A$3992,A678,'Services Ln 10'!$B$5:$B$3992,"Physical Therapy")</f>
        <v>0</v>
      </c>
      <c r="I678" s="12">
        <f>SUMIFS('Services Ln 10'!$Y$5:$Y$3992,'Services Ln 10'!$A$5:$A$3992,A678,'Services Ln 10'!$B$5:$B$3992,"Occupational Therapy")</f>
        <v>0</v>
      </c>
      <c r="J678" s="12">
        <f>SUMIFS('Services Ln 10'!$Y$5:$Y$3992,'Services Ln 10'!$A$5:$A$3992,A678,'Services Ln 10'!$B$5:$B$3992,"Speech Services")</f>
        <v>0</v>
      </c>
      <c r="K678" s="103">
        <f>SUMIFS('Services Ln 10'!$Y$5:$Y$3992,'Services Ln 10'!$A$5:$A$3992,A678,'Services Ln 10'!$B$5:$B$3992,"Nurse Services")+SUMIFS('Services Ln 10'!$Y$5:$Y$3992,'Services Ln 10'!$A$5:$A$3992,A678,'Services Ln 10'!$B$5:$B$3992,"Audiology")+SUMIFS('Services Ln 10'!$Y$5:$Y$3992,'Services Ln 10'!$A$5:$A$3992,A678,'Services Ln 10'!$B$5:$B$3992,"Interpreter")+SUMIFS('Services Ln 10'!$Y$5:$Y$3992,'Services Ln 10'!$A$5:$A$3992,A678,'Services Ln 10'!$B$5:$B$3992,"Adaptive P.E.")+SUMIFS('Services Ln 10'!$Y$5:$Y$3992,'Services Ln 10'!$A$5:$A$3992,A678,'Services Ln 10'!$B$5:$B$3992,"Orientation and Mobility")+SUMIFS('Services Ln 10'!$Y$5:$Y$3992,'Services Ln 10'!$A$5:$A$3992,A678,'Services Ln 10'!$B$5:$B$3992,"Psychologist")+ SUMIF('Aides Ln 10'!$A$5:$A$1996,A678,'Aides Ln 10'!$V$5:$V$1996)</f>
        <v>0</v>
      </c>
      <c r="L678" s="12">
        <f>SUMIF('Contract Ed line 9'!$A$5:$A$1994,A678,'Contract Ed line 9'!$J$5:$J$1994)</f>
        <v>0</v>
      </c>
      <c r="M678" s="7">
        <f t="shared" si="10"/>
        <v>0</v>
      </c>
    </row>
    <row r="679" spans="2:13" x14ac:dyDescent="0.25">
      <c r="B679" s="7">
        <f>SUMIF('1 Spec Ed Teacher'!$A$5:$A$2003,A679,'1 Spec Ed Teacher'!$T$5:$T$2003)</f>
        <v>0</v>
      </c>
      <c r="C679" s="9"/>
      <c r="D679" s="7">
        <f>SUMIF(' Operations Ln 6'!$A$2:$A$1999,SSIDs!A679,' Operations Ln 6'!$B$2:$B$1999)</f>
        <v>0</v>
      </c>
      <c r="E679" s="7">
        <f>SUMIF('3 Instructional Supplies '!$A$5:$A$1996,SSIDs!A679,'3 Instructional Supplies '!$F$5:$F$1996)</f>
        <v>0</v>
      </c>
      <c r="F679" s="7">
        <f>SUMIF('4 Instructional Equipment'!$A$5:$A$1995,A679,'4 Instructional Equipment'!$F$5:$F$1995)</f>
        <v>0</v>
      </c>
      <c r="G679" s="12">
        <f>SUMIF('Transportation Ln 10'!$A$5:$A$1995,A679,'Transportation Ln 10'!$J$5:$J$1995)</f>
        <v>0</v>
      </c>
      <c r="H679" s="12">
        <f>SUMIFS('Services Ln 10'!$Y$5:$Y$3992,'Services Ln 10'!$A$5:$A$3992,A679,'Services Ln 10'!$B$5:$B$3992,"Physical Therapy")</f>
        <v>0</v>
      </c>
      <c r="I679" s="12">
        <f>SUMIFS('Services Ln 10'!$Y$5:$Y$3992,'Services Ln 10'!$A$5:$A$3992,A679,'Services Ln 10'!$B$5:$B$3992,"Occupational Therapy")</f>
        <v>0</v>
      </c>
      <c r="J679" s="12">
        <f>SUMIFS('Services Ln 10'!$Y$5:$Y$3992,'Services Ln 10'!$A$5:$A$3992,A679,'Services Ln 10'!$B$5:$B$3992,"Speech Services")</f>
        <v>0</v>
      </c>
      <c r="K679" s="103">
        <f>SUMIFS('Services Ln 10'!$Y$5:$Y$3992,'Services Ln 10'!$A$5:$A$3992,A679,'Services Ln 10'!$B$5:$B$3992,"Nurse Services")+SUMIFS('Services Ln 10'!$Y$5:$Y$3992,'Services Ln 10'!$A$5:$A$3992,A679,'Services Ln 10'!$B$5:$B$3992,"Audiology")+SUMIFS('Services Ln 10'!$Y$5:$Y$3992,'Services Ln 10'!$A$5:$A$3992,A679,'Services Ln 10'!$B$5:$B$3992,"Interpreter")+SUMIFS('Services Ln 10'!$Y$5:$Y$3992,'Services Ln 10'!$A$5:$A$3992,A679,'Services Ln 10'!$B$5:$B$3992,"Adaptive P.E.")+SUMIFS('Services Ln 10'!$Y$5:$Y$3992,'Services Ln 10'!$A$5:$A$3992,A679,'Services Ln 10'!$B$5:$B$3992,"Orientation and Mobility")+SUMIFS('Services Ln 10'!$Y$5:$Y$3992,'Services Ln 10'!$A$5:$A$3992,A679,'Services Ln 10'!$B$5:$B$3992,"Psychologist")+ SUMIF('Aides Ln 10'!$A$5:$A$1996,A679,'Aides Ln 10'!$V$5:$V$1996)</f>
        <v>0</v>
      </c>
      <c r="L679" s="12">
        <f>SUMIF('Contract Ed line 9'!$A$5:$A$1994,A679,'Contract Ed line 9'!$J$5:$J$1994)</f>
        <v>0</v>
      </c>
      <c r="M679" s="7">
        <f t="shared" si="10"/>
        <v>0</v>
      </c>
    </row>
    <row r="680" spans="2:13" x14ac:dyDescent="0.25">
      <c r="B680" s="7">
        <f>SUMIF('1 Spec Ed Teacher'!$A$5:$A$2003,A680,'1 Spec Ed Teacher'!$T$5:$T$2003)</f>
        <v>0</v>
      </c>
      <c r="C680" s="9"/>
      <c r="D680" s="7">
        <f>SUMIF(' Operations Ln 6'!$A$2:$A$1999,SSIDs!A680,' Operations Ln 6'!$B$2:$B$1999)</f>
        <v>0</v>
      </c>
      <c r="E680" s="7">
        <f>SUMIF('3 Instructional Supplies '!$A$5:$A$1996,SSIDs!A680,'3 Instructional Supplies '!$F$5:$F$1996)</f>
        <v>0</v>
      </c>
      <c r="F680" s="7">
        <f>SUMIF('4 Instructional Equipment'!$A$5:$A$1995,A680,'4 Instructional Equipment'!$F$5:$F$1995)</f>
        <v>0</v>
      </c>
      <c r="G680" s="12">
        <f>SUMIF('Transportation Ln 10'!$A$5:$A$1995,A680,'Transportation Ln 10'!$J$5:$J$1995)</f>
        <v>0</v>
      </c>
      <c r="H680" s="12">
        <f>SUMIFS('Services Ln 10'!$Y$5:$Y$3992,'Services Ln 10'!$A$5:$A$3992,A680,'Services Ln 10'!$B$5:$B$3992,"Physical Therapy")</f>
        <v>0</v>
      </c>
      <c r="I680" s="12">
        <f>SUMIFS('Services Ln 10'!$Y$5:$Y$3992,'Services Ln 10'!$A$5:$A$3992,A680,'Services Ln 10'!$B$5:$B$3992,"Occupational Therapy")</f>
        <v>0</v>
      </c>
      <c r="J680" s="12">
        <f>SUMIFS('Services Ln 10'!$Y$5:$Y$3992,'Services Ln 10'!$A$5:$A$3992,A680,'Services Ln 10'!$B$5:$B$3992,"Speech Services")</f>
        <v>0</v>
      </c>
      <c r="K680" s="103">
        <f>SUMIFS('Services Ln 10'!$Y$5:$Y$3992,'Services Ln 10'!$A$5:$A$3992,A680,'Services Ln 10'!$B$5:$B$3992,"Nurse Services")+SUMIFS('Services Ln 10'!$Y$5:$Y$3992,'Services Ln 10'!$A$5:$A$3992,A680,'Services Ln 10'!$B$5:$B$3992,"Audiology")+SUMIFS('Services Ln 10'!$Y$5:$Y$3992,'Services Ln 10'!$A$5:$A$3992,A680,'Services Ln 10'!$B$5:$B$3992,"Interpreter")+SUMIFS('Services Ln 10'!$Y$5:$Y$3992,'Services Ln 10'!$A$5:$A$3992,A680,'Services Ln 10'!$B$5:$B$3992,"Adaptive P.E.")+SUMIFS('Services Ln 10'!$Y$5:$Y$3992,'Services Ln 10'!$A$5:$A$3992,A680,'Services Ln 10'!$B$5:$B$3992,"Orientation and Mobility")+SUMIFS('Services Ln 10'!$Y$5:$Y$3992,'Services Ln 10'!$A$5:$A$3992,A680,'Services Ln 10'!$B$5:$B$3992,"Psychologist")+ SUMIF('Aides Ln 10'!$A$5:$A$1996,A680,'Aides Ln 10'!$V$5:$V$1996)</f>
        <v>0</v>
      </c>
      <c r="L680" s="12">
        <f>SUMIF('Contract Ed line 9'!$A$5:$A$1994,A680,'Contract Ed line 9'!$J$5:$J$1994)</f>
        <v>0</v>
      </c>
      <c r="M680" s="7">
        <f t="shared" si="10"/>
        <v>0</v>
      </c>
    </row>
    <row r="681" spans="2:13" x14ac:dyDescent="0.25">
      <c r="B681" s="7">
        <f>SUMIF('1 Spec Ed Teacher'!$A$5:$A$2003,A681,'1 Spec Ed Teacher'!$T$5:$T$2003)</f>
        <v>0</v>
      </c>
      <c r="C681" s="9"/>
      <c r="D681" s="7">
        <f>SUMIF(' Operations Ln 6'!$A$2:$A$1999,SSIDs!A681,' Operations Ln 6'!$B$2:$B$1999)</f>
        <v>0</v>
      </c>
      <c r="E681" s="7">
        <f>SUMIF('3 Instructional Supplies '!$A$5:$A$1996,SSIDs!A681,'3 Instructional Supplies '!$F$5:$F$1996)</f>
        <v>0</v>
      </c>
      <c r="F681" s="7">
        <f>SUMIF('4 Instructional Equipment'!$A$5:$A$1995,A681,'4 Instructional Equipment'!$F$5:$F$1995)</f>
        <v>0</v>
      </c>
      <c r="G681" s="12">
        <f>SUMIF('Transportation Ln 10'!$A$5:$A$1995,A681,'Transportation Ln 10'!$J$5:$J$1995)</f>
        <v>0</v>
      </c>
      <c r="H681" s="12">
        <f>SUMIFS('Services Ln 10'!$Y$5:$Y$3992,'Services Ln 10'!$A$5:$A$3992,A681,'Services Ln 10'!$B$5:$B$3992,"Physical Therapy")</f>
        <v>0</v>
      </c>
      <c r="I681" s="12">
        <f>SUMIFS('Services Ln 10'!$Y$5:$Y$3992,'Services Ln 10'!$A$5:$A$3992,A681,'Services Ln 10'!$B$5:$B$3992,"Occupational Therapy")</f>
        <v>0</v>
      </c>
      <c r="J681" s="12">
        <f>SUMIFS('Services Ln 10'!$Y$5:$Y$3992,'Services Ln 10'!$A$5:$A$3992,A681,'Services Ln 10'!$B$5:$B$3992,"Speech Services")</f>
        <v>0</v>
      </c>
      <c r="K681" s="103">
        <f>SUMIFS('Services Ln 10'!$Y$5:$Y$3992,'Services Ln 10'!$A$5:$A$3992,A681,'Services Ln 10'!$B$5:$B$3992,"Nurse Services")+SUMIFS('Services Ln 10'!$Y$5:$Y$3992,'Services Ln 10'!$A$5:$A$3992,A681,'Services Ln 10'!$B$5:$B$3992,"Audiology")+SUMIFS('Services Ln 10'!$Y$5:$Y$3992,'Services Ln 10'!$A$5:$A$3992,A681,'Services Ln 10'!$B$5:$B$3992,"Interpreter")+SUMIFS('Services Ln 10'!$Y$5:$Y$3992,'Services Ln 10'!$A$5:$A$3992,A681,'Services Ln 10'!$B$5:$B$3992,"Adaptive P.E.")+SUMIFS('Services Ln 10'!$Y$5:$Y$3992,'Services Ln 10'!$A$5:$A$3992,A681,'Services Ln 10'!$B$5:$B$3992,"Orientation and Mobility")+SUMIFS('Services Ln 10'!$Y$5:$Y$3992,'Services Ln 10'!$A$5:$A$3992,A681,'Services Ln 10'!$B$5:$B$3992,"Psychologist")+ SUMIF('Aides Ln 10'!$A$5:$A$1996,A681,'Aides Ln 10'!$V$5:$V$1996)</f>
        <v>0</v>
      </c>
      <c r="L681" s="12">
        <f>SUMIF('Contract Ed line 9'!$A$5:$A$1994,A681,'Contract Ed line 9'!$J$5:$J$1994)</f>
        <v>0</v>
      </c>
      <c r="M681" s="7">
        <f t="shared" si="10"/>
        <v>0</v>
      </c>
    </row>
    <row r="682" spans="2:13" x14ac:dyDescent="0.25">
      <c r="B682" s="7">
        <f>SUMIF('1 Spec Ed Teacher'!$A$5:$A$2003,A682,'1 Spec Ed Teacher'!$T$5:$T$2003)</f>
        <v>0</v>
      </c>
      <c r="C682" s="9"/>
      <c r="D682" s="7">
        <f>SUMIF(' Operations Ln 6'!$A$2:$A$1999,SSIDs!A682,' Operations Ln 6'!$B$2:$B$1999)</f>
        <v>0</v>
      </c>
      <c r="E682" s="7">
        <f>SUMIF('3 Instructional Supplies '!$A$5:$A$1996,SSIDs!A682,'3 Instructional Supplies '!$F$5:$F$1996)</f>
        <v>0</v>
      </c>
      <c r="F682" s="7">
        <f>SUMIF('4 Instructional Equipment'!$A$5:$A$1995,A682,'4 Instructional Equipment'!$F$5:$F$1995)</f>
        <v>0</v>
      </c>
      <c r="G682" s="12">
        <f>SUMIF('Transportation Ln 10'!$A$5:$A$1995,A682,'Transportation Ln 10'!$J$5:$J$1995)</f>
        <v>0</v>
      </c>
      <c r="H682" s="12">
        <f>SUMIFS('Services Ln 10'!$Y$5:$Y$3992,'Services Ln 10'!$A$5:$A$3992,A682,'Services Ln 10'!$B$5:$B$3992,"Physical Therapy")</f>
        <v>0</v>
      </c>
      <c r="I682" s="12">
        <f>SUMIFS('Services Ln 10'!$Y$5:$Y$3992,'Services Ln 10'!$A$5:$A$3992,A682,'Services Ln 10'!$B$5:$B$3992,"Occupational Therapy")</f>
        <v>0</v>
      </c>
      <c r="J682" s="12">
        <f>SUMIFS('Services Ln 10'!$Y$5:$Y$3992,'Services Ln 10'!$A$5:$A$3992,A682,'Services Ln 10'!$B$5:$B$3992,"Speech Services")</f>
        <v>0</v>
      </c>
      <c r="K682" s="103">
        <f>SUMIFS('Services Ln 10'!$Y$5:$Y$3992,'Services Ln 10'!$A$5:$A$3992,A682,'Services Ln 10'!$B$5:$B$3992,"Nurse Services")+SUMIFS('Services Ln 10'!$Y$5:$Y$3992,'Services Ln 10'!$A$5:$A$3992,A682,'Services Ln 10'!$B$5:$B$3992,"Audiology")+SUMIFS('Services Ln 10'!$Y$5:$Y$3992,'Services Ln 10'!$A$5:$A$3992,A682,'Services Ln 10'!$B$5:$B$3992,"Interpreter")+SUMIFS('Services Ln 10'!$Y$5:$Y$3992,'Services Ln 10'!$A$5:$A$3992,A682,'Services Ln 10'!$B$5:$B$3992,"Adaptive P.E.")+SUMIFS('Services Ln 10'!$Y$5:$Y$3992,'Services Ln 10'!$A$5:$A$3992,A682,'Services Ln 10'!$B$5:$B$3992,"Orientation and Mobility")+SUMIFS('Services Ln 10'!$Y$5:$Y$3992,'Services Ln 10'!$A$5:$A$3992,A682,'Services Ln 10'!$B$5:$B$3992,"Psychologist")+ SUMIF('Aides Ln 10'!$A$5:$A$1996,A682,'Aides Ln 10'!$V$5:$V$1996)</f>
        <v>0</v>
      </c>
      <c r="L682" s="12">
        <f>SUMIF('Contract Ed line 9'!$A$5:$A$1994,A682,'Contract Ed line 9'!$J$5:$J$1994)</f>
        <v>0</v>
      </c>
      <c r="M682" s="7">
        <f t="shared" si="10"/>
        <v>0</v>
      </c>
    </row>
    <row r="683" spans="2:13" x14ac:dyDescent="0.25">
      <c r="B683" s="7">
        <f>SUMIF('1 Spec Ed Teacher'!$A$5:$A$2003,A683,'1 Spec Ed Teacher'!$T$5:$T$2003)</f>
        <v>0</v>
      </c>
      <c r="C683" s="9"/>
      <c r="D683" s="7">
        <f>SUMIF(' Operations Ln 6'!$A$2:$A$1999,SSIDs!A683,' Operations Ln 6'!$B$2:$B$1999)</f>
        <v>0</v>
      </c>
      <c r="E683" s="7">
        <f>SUMIF('3 Instructional Supplies '!$A$5:$A$1996,SSIDs!A683,'3 Instructional Supplies '!$F$5:$F$1996)</f>
        <v>0</v>
      </c>
      <c r="F683" s="7">
        <f>SUMIF('4 Instructional Equipment'!$A$5:$A$1995,A683,'4 Instructional Equipment'!$F$5:$F$1995)</f>
        <v>0</v>
      </c>
      <c r="G683" s="12">
        <f>SUMIF('Transportation Ln 10'!$A$5:$A$1995,A683,'Transportation Ln 10'!$J$5:$J$1995)</f>
        <v>0</v>
      </c>
      <c r="H683" s="12">
        <f>SUMIFS('Services Ln 10'!$Y$5:$Y$3992,'Services Ln 10'!$A$5:$A$3992,A683,'Services Ln 10'!$B$5:$B$3992,"Physical Therapy")</f>
        <v>0</v>
      </c>
      <c r="I683" s="12">
        <f>SUMIFS('Services Ln 10'!$Y$5:$Y$3992,'Services Ln 10'!$A$5:$A$3992,A683,'Services Ln 10'!$B$5:$B$3992,"Occupational Therapy")</f>
        <v>0</v>
      </c>
      <c r="J683" s="12">
        <f>SUMIFS('Services Ln 10'!$Y$5:$Y$3992,'Services Ln 10'!$A$5:$A$3992,A683,'Services Ln 10'!$B$5:$B$3992,"Speech Services")</f>
        <v>0</v>
      </c>
      <c r="K683" s="103">
        <f>SUMIFS('Services Ln 10'!$Y$5:$Y$3992,'Services Ln 10'!$A$5:$A$3992,A683,'Services Ln 10'!$B$5:$B$3992,"Nurse Services")+SUMIFS('Services Ln 10'!$Y$5:$Y$3992,'Services Ln 10'!$A$5:$A$3992,A683,'Services Ln 10'!$B$5:$B$3992,"Audiology")+SUMIFS('Services Ln 10'!$Y$5:$Y$3992,'Services Ln 10'!$A$5:$A$3992,A683,'Services Ln 10'!$B$5:$B$3992,"Interpreter")+SUMIFS('Services Ln 10'!$Y$5:$Y$3992,'Services Ln 10'!$A$5:$A$3992,A683,'Services Ln 10'!$B$5:$B$3992,"Adaptive P.E.")+SUMIFS('Services Ln 10'!$Y$5:$Y$3992,'Services Ln 10'!$A$5:$A$3992,A683,'Services Ln 10'!$B$5:$B$3992,"Orientation and Mobility")+SUMIFS('Services Ln 10'!$Y$5:$Y$3992,'Services Ln 10'!$A$5:$A$3992,A683,'Services Ln 10'!$B$5:$B$3992,"Psychologist")+ SUMIF('Aides Ln 10'!$A$5:$A$1996,A683,'Aides Ln 10'!$V$5:$V$1996)</f>
        <v>0</v>
      </c>
      <c r="L683" s="12">
        <f>SUMIF('Contract Ed line 9'!$A$5:$A$1994,A683,'Contract Ed line 9'!$J$5:$J$1994)</f>
        <v>0</v>
      </c>
      <c r="M683" s="7">
        <f t="shared" si="10"/>
        <v>0</v>
      </c>
    </row>
    <row r="684" spans="2:13" x14ac:dyDescent="0.25">
      <c r="B684" s="7">
        <f>SUMIF('1 Spec Ed Teacher'!$A$5:$A$2003,A684,'1 Spec Ed Teacher'!$T$5:$T$2003)</f>
        <v>0</v>
      </c>
      <c r="C684" s="9"/>
      <c r="D684" s="7">
        <f>SUMIF(' Operations Ln 6'!$A$2:$A$1999,SSIDs!A684,' Operations Ln 6'!$B$2:$B$1999)</f>
        <v>0</v>
      </c>
      <c r="E684" s="7">
        <f>SUMIF('3 Instructional Supplies '!$A$5:$A$1996,SSIDs!A684,'3 Instructional Supplies '!$F$5:$F$1996)</f>
        <v>0</v>
      </c>
      <c r="F684" s="7">
        <f>SUMIF('4 Instructional Equipment'!$A$5:$A$1995,A684,'4 Instructional Equipment'!$F$5:$F$1995)</f>
        <v>0</v>
      </c>
      <c r="G684" s="12">
        <f>SUMIF('Transportation Ln 10'!$A$5:$A$1995,A684,'Transportation Ln 10'!$J$5:$J$1995)</f>
        <v>0</v>
      </c>
      <c r="H684" s="12">
        <f>SUMIFS('Services Ln 10'!$Y$5:$Y$3992,'Services Ln 10'!$A$5:$A$3992,A684,'Services Ln 10'!$B$5:$B$3992,"Physical Therapy")</f>
        <v>0</v>
      </c>
      <c r="I684" s="12">
        <f>SUMIFS('Services Ln 10'!$Y$5:$Y$3992,'Services Ln 10'!$A$5:$A$3992,A684,'Services Ln 10'!$B$5:$B$3992,"Occupational Therapy")</f>
        <v>0</v>
      </c>
      <c r="J684" s="12">
        <f>SUMIFS('Services Ln 10'!$Y$5:$Y$3992,'Services Ln 10'!$A$5:$A$3992,A684,'Services Ln 10'!$B$5:$B$3992,"Speech Services")</f>
        <v>0</v>
      </c>
      <c r="K684" s="103">
        <f>SUMIFS('Services Ln 10'!$Y$5:$Y$3992,'Services Ln 10'!$A$5:$A$3992,A684,'Services Ln 10'!$B$5:$B$3992,"Nurse Services")+SUMIFS('Services Ln 10'!$Y$5:$Y$3992,'Services Ln 10'!$A$5:$A$3992,A684,'Services Ln 10'!$B$5:$B$3992,"Audiology")+SUMIFS('Services Ln 10'!$Y$5:$Y$3992,'Services Ln 10'!$A$5:$A$3992,A684,'Services Ln 10'!$B$5:$B$3992,"Interpreter")+SUMIFS('Services Ln 10'!$Y$5:$Y$3992,'Services Ln 10'!$A$5:$A$3992,A684,'Services Ln 10'!$B$5:$B$3992,"Adaptive P.E.")+SUMIFS('Services Ln 10'!$Y$5:$Y$3992,'Services Ln 10'!$A$5:$A$3992,A684,'Services Ln 10'!$B$5:$B$3992,"Orientation and Mobility")+SUMIFS('Services Ln 10'!$Y$5:$Y$3992,'Services Ln 10'!$A$5:$A$3992,A684,'Services Ln 10'!$B$5:$B$3992,"Psychologist")+ SUMIF('Aides Ln 10'!$A$5:$A$1996,A684,'Aides Ln 10'!$V$5:$V$1996)</f>
        <v>0</v>
      </c>
      <c r="L684" s="12">
        <f>SUMIF('Contract Ed line 9'!$A$5:$A$1994,A684,'Contract Ed line 9'!$J$5:$J$1994)</f>
        <v>0</v>
      </c>
      <c r="M684" s="7">
        <f t="shared" si="10"/>
        <v>0</v>
      </c>
    </row>
    <row r="685" spans="2:13" x14ac:dyDescent="0.25">
      <c r="B685" s="7">
        <f>SUMIF('1 Spec Ed Teacher'!$A$5:$A$2003,A685,'1 Spec Ed Teacher'!$T$5:$T$2003)</f>
        <v>0</v>
      </c>
      <c r="C685" s="9"/>
      <c r="D685" s="7">
        <f>SUMIF(' Operations Ln 6'!$A$2:$A$1999,SSIDs!A685,' Operations Ln 6'!$B$2:$B$1999)</f>
        <v>0</v>
      </c>
      <c r="E685" s="7">
        <f>SUMIF('3 Instructional Supplies '!$A$5:$A$1996,SSIDs!A685,'3 Instructional Supplies '!$F$5:$F$1996)</f>
        <v>0</v>
      </c>
      <c r="F685" s="7">
        <f>SUMIF('4 Instructional Equipment'!$A$5:$A$1995,A685,'4 Instructional Equipment'!$F$5:$F$1995)</f>
        <v>0</v>
      </c>
      <c r="G685" s="12">
        <f>SUMIF('Transportation Ln 10'!$A$5:$A$1995,A685,'Transportation Ln 10'!$J$5:$J$1995)</f>
        <v>0</v>
      </c>
      <c r="H685" s="12">
        <f>SUMIFS('Services Ln 10'!$Y$5:$Y$3992,'Services Ln 10'!$A$5:$A$3992,A685,'Services Ln 10'!$B$5:$B$3992,"Physical Therapy")</f>
        <v>0</v>
      </c>
      <c r="I685" s="12">
        <f>SUMIFS('Services Ln 10'!$Y$5:$Y$3992,'Services Ln 10'!$A$5:$A$3992,A685,'Services Ln 10'!$B$5:$B$3992,"Occupational Therapy")</f>
        <v>0</v>
      </c>
      <c r="J685" s="12">
        <f>SUMIFS('Services Ln 10'!$Y$5:$Y$3992,'Services Ln 10'!$A$5:$A$3992,A685,'Services Ln 10'!$B$5:$B$3992,"Speech Services")</f>
        <v>0</v>
      </c>
      <c r="K685" s="103">
        <f>SUMIFS('Services Ln 10'!$Y$5:$Y$3992,'Services Ln 10'!$A$5:$A$3992,A685,'Services Ln 10'!$B$5:$B$3992,"Nurse Services")+SUMIFS('Services Ln 10'!$Y$5:$Y$3992,'Services Ln 10'!$A$5:$A$3992,A685,'Services Ln 10'!$B$5:$B$3992,"Audiology")+SUMIFS('Services Ln 10'!$Y$5:$Y$3992,'Services Ln 10'!$A$5:$A$3992,A685,'Services Ln 10'!$B$5:$B$3992,"Interpreter")+SUMIFS('Services Ln 10'!$Y$5:$Y$3992,'Services Ln 10'!$A$5:$A$3992,A685,'Services Ln 10'!$B$5:$B$3992,"Adaptive P.E.")+SUMIFS('Services Ln 10'!$Y$5:$Y$3992,'Services Ln 10'!$A$5:$A$3992,A685,'Services Ln 10'!$B$5:$B$3992,"Orientation and Mobility")+SUMIFS('Services Ln 10'!$Y$5:$Y$3992,'Services Ln 10'!$A$5:$A$3992,A685,'Services Ln 10'!$B$5:$B$3992,"Psychologist")+ SUMIF('Aides Ln 10'!$A$5:$A$1996,A685,'Aides Ln 10'!$V$5:$V$1996)</f>
        <v>0</v>
      </c>
      <c r="L685" s="12">
        <f>SUMIF('Contract Ed line 9'!$A$5:$A$1994,A685,'Contract Ed line 9'!$J$5:$J$1994)</f>
        <v>0</v>
      </c>
      <c r="M685" s="7">
        <f t="shared" si="10"/>
        <v>0</v>
      </c>
    </row>
    <row r="686" spans="2:13" x14ac:dyDescent="0.25">
      <c r="B686" s="7">
        <f>SUMIF('1 Spec Ed Teacher'!$A$5:$A$2003,A686,'1 Spec Ed Teacher'!$T$5:$T$2003)</f>
        <v>0</v>
      </c>
      <c r="C686" s="9"/>
      <c r="D686" s="7">
        <f>SUMIF(' Operations Ln 6'!$A$2:$A$1999,SSIDs!A686,' Operations Ln 6'!$B$2:$B$1999)</f>
        <v>0</v>
      </c>
      <c r="E686" s="7">
        <f>SUMIF('3 Instructional Supplies '!$A$5:$A$1996,SSIDs!A686,'3 Instructional Supplies '!$F$5:$F$1996)</f>
        <v>0</v>
      </c>
      <c r="F686" s="7">
        <f>SUMIF('4 Instructional Equipment'!$A$5:$A$1995,A686,'4 Instructional Equipment'!$F$5:$F$1995)</f>
        <v>0</v>
      </c>
      <c r="G686" s="12">
        <f>SUMIF('Transportation Ln 10'!$A$5:$A$1995,A686,'Transportation Ln 10'!$J$5:$J$1995)</f>
        <v>0</v>
      </c>
      <c r="H686" s="12">
        <f>SUMIFS('Services Ln 10'!$Y$5:$Y$3992,'Services Ln 10'!$A$5:$A$3992,A686,'Services Ln 10'!$B$5:$B$3992,"Physical Therapy")</f>
        <v>0</v>
      </c>
      <c r="I686" s="12">
        <f>SUMIFS('Services Ln 10'!$Y$5:$Y$3992,'Services Ln 10'!$A$5:$A$3992,A686,'Services Ln 10'!$B$5:$B$3992,"Occupational Therapy")</f>
        <v>0</v>
      </c>
      <c r="J686" s="12">
        <f>SUMIFS('Services Ln 10'!$Y$5:$Y$3992,'Services Ln 10'!$A$5:$A$3992,A686,'Services Ln 10'!$B$5:$B$3992,"Speech Services")</f>
        <v>0</v>
      </c>
      <c r="K686" s="103">
        <f>SUMIFS('Services Ln 10'!$Y$5:$Y$3992,'Services Ln 10'!$A$5:$A$3992,A686,'Services Ln 10'!$B$5:$B$3992,"Nurse Services")+SUMIFS('Services Ln 10'!$Y$5:$Y$3992,'Services Ln 10'!$A$5:$A$3992,A686,'Services Ln 10'!$B$5:$B$3992,"Audiology")+SUMIFS('Services Ln 10'!$Y$5:$Y$3992,'Services Ln 10'!$A$5:$A$3992,A686,'Services Ln 10'!$B$5:$B$3992,"Interpreter")+SUMIFS('Services Ln 10'!$Y$5:$Y$3992,'Services Ln 10'!$A$5:$A$3992,A686,'Services Ln 10'!$B$5:$B$3992,"Adaptive P.E.")+SUMIFS('Services Ln 10'!$Y$5:$Y$3992,'Services Ln 10'!$A$5:$A$3992,A686,'Services Ln 10'!$B$5:$B$3992,"Orientation and Mobility")+SUMIFS('Services Ln 10'!$Y$5:$Y$3992,'Services Ln 10'!$A$5:$A$3992,A686,'Services Ln 10'!$B$5:$B$3992,"Psychologist")+ SUMIF('Aides Ln 10'!$A$5:$A$1996,A686,'Aides Ln 10'!$V$5:$V$1996)</f>
        <v>0</v>
      </c>
      <c r="L686" s="12">
        <f>SUMIF('Contract Ed line 9'!$A$5:$A$1994,A686,'Contract Ed line 9'!$J$5:$J$1994)</f>
        <v>0</v>
      </c>
      <c r="M686" s="7">
        <f t="shared" si="10"/>
        <v>0</v>
      </c>
    </row>
    <row r="687" spans="2:13" x14ac:dyDescent="0.25">
      <c r="B687" s="7">
        <f>SUMIF('1 Spec Ed Teacher'!$A$5:$A$2003,A687,'1 Spec Ed Teacher'!$T$5:$T$2003)</f>
        <v>0</v>
      </c>
      <c r="C687" s="9"/>
      <c r="D687" s="7">
        <f>SUMIF(' Operations Ln 6'!$A$2:$A$1999,SSIDs!A687,' Operations Ln 6'!$B$2:$B$1999)</f>
        <v>0</v>
      </c>
      <c r="E687" s="7">
        <f>SUMIF('3 Instructional Supplies '!$A$5:$A$1996,SSIDs!A687,'3 Instructional Supplies '!$F$5:$F$1996)</f>
        <v>0</v>
      </c>
      <c r="F687" s="7">
        <f>SUMIF('4 Instructional Equipment'!$A$5:$A$1995,A687,'4 Instructional Equipment'!$F$5:$F$1995)</f>
        <v>0</v>
      </c>
      <c r="G687" s="12">
        <f>SUMIF('Transportation Ln 10'!$A$5:$A$1995,A687,'Transportation Ln 10'!$J$5:$J$1995)</f>
        <v>0</v>
      </c>
      <c r="H687" s="12">
        <f>SUMIFS('Services Ln 10'!$Y$5:$Y$3992,'Services Ln 10'!$A$5:$A$3992,A687,'Services Ln 10'!$B$5:$B$3992,"Physical Therapy")</f>
        <v>0</v>
      </c>
      <c r="I687" s="12">
        <f>SUMIFS('Services Ln 10'!$Y$5:$Y$3992,'Services Ln 10'!$A$5:$A$3992,A687,'Services Ln 10'!$B$5:$B$3992,"Occupational Therapy")</f>
        <v>0</v>
      </c>
      <c r="J687" s="12">
        <f>SUMIFS('Services Ln 10'!$Y$5:$Y$3992,'Services Ln 10'!$A$5:$A$3992,A687,'Services Ln 10'!$B$5:$B$3992,"Speech Services")</f>
        <v>0</v>
      </c>
      <c r="K687" s="103">
        <f>SUMIFS('Services Ln 10'!$Y$5:$Y$3992,'Services Ln 10'!$A$5:$A$3992,A687,'Services Ln 10'!$B$5:$B$3992,"Nurse Services")+SUMIFS('Services Ln 10'!$Y$5:$Y$3992,'Services Ln 10'!$A$5:$A$3992,A687,'Services Ln 10'!$B$5:$B$3992,"Audiology")+SUMIFS('Services Ln 10'!$Y$5:$Y$3992,'Services Ln 10'!$A$5:$A$3992,A687,'Services Ln 10'!$B$5:$B$3992,"Interpreter")+SUMIFS('Services Ln 10'!$Y$5:$Y$3992,'Services Ln 10'!$A$5:$A$3992,A687,'Services Ln 10'!$B$5:$B$3992,"Adaptive P.E.")+SUMIFS('Services Ln 10'!$Y$5:$Y$3992,'Services Ln 10'!$A$5:$A$3992,A687,'Services Ln 10'!$B$5:$B$3992,"Orientation and Mobility")+SUMIFS('Services Ln 10'!$Y$5:$Y$3992,'Services Ln 10'!$A$5:$A$3992,A687,'Services Ln 10'!$B$5:$B$3992,"Psychologist")+ SUMIF('Aides Ln 10'!$A$5:$A$1996,A687,'Aides Ln 10'!$V$5:$V$1996)</f>
        <v>0</v>
      </c>
      <c r="L687" s="12">
        <f>SUMIF('Contract Ed line 9'!$A$5:$A$1994,A687,'Contract Ed line 9'!$J$5:$J$1994)</f>
        <v>0</v>
      </c>
      <c r="M687" s="7">
        <f t="shared" si="10"/>
        <v>0</v>
      </c>
    </row>
    <row r="688" spans="2:13" x14ac:dyDescent="0.25">
      <c r="B688" s="7">
        <f>SUMIF('1 Spec Ed Teacher'!$A$5:$A$2003,A688,'1 Spec Ed Teacher'!$T$5:$T$2003)</f>
        <v>0</v>
      </c>
      <c r="C688" s="9"/>
      <c r="D688" s="7">
        <f>SUMIF(' Operations Ln 6'!$A$2:$A$1999,SSIDs!A688,' Operations Ln 6'!$B$2:$B$1999)</f>
        <v>0</v>
      </c>
      <c r="E688" s="7">
        <f>SUMIF('3 Instructional Supplies '!$A$5:$A$1996,SSIDs!A688,'3 Instructional Supplies '!$F$5:$F$1996)</f>
        <v>0</v>
      </c>
      <c r="F688" s="7">
        <f>SUMIF('4 Instructional Equipment'!$A$5:$A$1995,A688,'4 Instructional Equipment'!$F$5:$F$1995)</f>
        <v>0</v>
      </c>
      <c r="G688" s="12">
        <f>SUMIF('Transportation Ln 10'!$A$5:$A$1995,A688,'Transportation Ln 10'!$J$5:$J$1995)</f>
        <v>0</v>
      </c>
      <c r="H688" s="12">
        <f>SUMIFS('Services Ln 10'!$Y$5:$Y$3992,'Services Ln 10'!$A$5:$A$3992,A688,'Services Ln 10'!$B$5:$B$3992,"Physical Therapy")</f>
        <v>0</v>
      </c>
      <c r="I688" s="12">
        <f>SUMIFS('Services Ln 10'!$Y$5:$Y$3992,'Services Ln 10'!$A$5:$A$3992,A688,'Services Ln 10'!$B$5:$B$3992,"Occupational Therapy")</f>
        <v>0</v>
      </c>
      <c r="J688" s="12">
        <f>SUMIFS('Services Ln 10'!$Y$5:$Y$3992,'Services Ln 10'!$A$5:$A$3992,A688,'Services Ln 10'!$B$5:$B$3992,"Speech Services")</f>
        <v>0</v>
      </c>
      <c r="K688" s="103">
        <f>SUMIFS('Services Ln 10'!$Y$5:$Y$3992,'Services Ln 10'!$A$5:$A$3992,A688,'Services Ln 10'!$B$5:$B$3992,"Nurse Services")+SUMIFS('Services Ln 10'!$Y$5:$Y$3992,'Services Ln 10'!$A$5:$A$3992,A688,'Services Ln 10'!$B$5:$B$3992,"Audiology")+SUMIFS('Services Ln 10'!$Y$5:$Y$3992,'Services Ln 10'!$A$5:$A$3992,A688,'Services Ln 10'!$B$5:$B$3992,"Interpreter")+SUMIFS('Services Ln 10'!$Y$5:$Y$3992,'Services Ln 10'!$A$5:$A$3992,A688,'Services Ln 10'!$B$5:$B$3992,"Adaptive P.E.")+SUMIFS('Services Ln 10'!$Y$5:$Y$3992,'Services Ln 10'!$A$5:$A$3992,A688,'Services Ln 10'!$B$5:$B$3992,"Orientation and Mobility")+SUMIFS('Services Ln 10'!$Y$5:$Y$3992,'Services Ln 10'!$A$5:$A$3992,A688,'Services Ln 10'!$B$5:$B$3992,"Psychologist")+ SUMIF('Aides Ln 10'!$A$5:$A$1996,A688,'Aides Ln 10'!$V$5:$V$1996)</f>
        <v>0</v>
      </c>
      <c r="L688" s="12">
        <f>SUMIF('Contract Ed line 9'!$A$5:$A$1994,A688,'Contract Ed line 9'!$J$5:$J$1994)</f>
        <v>0</v>
      </c>
      <c r="M688" s="7">
        <f t="shared" si="10"/>
        <v>0</v>
      </c>
    </row>
    <row r="689" spans="2:13" x14ac:dyDescent="0.25">
      <c r="B689" s="7">
        <f>SUMIF('1 Spec Ed Teacher'!$A$5:$A$2003,A689,'1 Spec Ed Teacher'!$T$5:$T$2003)</f>
        <v>0</v>
      </c>
      <c r="C689" s="9"/>
      <c r="D689" s="7">
        <f>SUMIF(' Operations Ln 6'!$A$2:$A$1999,SSIDs!A689,' Operations Ln 6'!$B$2:$B$1999)</f>
        <v>0</v>
      </c>
      <c r="E689" s="7">
        <f>SUMIF('3 Instructional Supplies '!$A$5:$A$1996,SSIDs!A689,'3 Instructional Supplies '!$F$5:$F$1996)</f>
        <v>0</v>
      </c>
      <c r="F689" s="7">
        <f>SUMIF('4 Instructional Equipment'!$A$5:$A$1995,A689,'4 Instructional Equipment'!$F$5:$F$1995)</f>
        <v>0</v>
      </c>
      <c r="G689" s="12">
        <f>SUMIF('Transportation Ln 10'!$A$5:$A$1995,A689,'Transportation Ln 10'!$J$5:$J$1995)</f>
        <v>0</v>
      </c>
      <c r="H689" s="12">
        <f>SUMIFS('Services Ln 10'!$Y$5:$Y$3992,'Services Ln 10'!$A$5:$A$3992,A689,'Services Ln 10'!$B$5:$B$3992,"Physical Therapy")</f>
        <v>0</v>
      </c>
      <c r="I689" s="12">
        <f>SUMIFS('Services Ln 10'!$Y$5:$Y$3992,'Services Ln 10'!$A$5:$A$3992,A689,'Services Ln 10'!$B$5:$B$3992,"Occupational Therapy")</f>
        <v>0</v>
      </c>
      <c r="J689" s="12">
        <f>SUMIFS('Services Ln 10'!$Y$5:$Y$3992,'Services Ln 10'!$A$5:$A$3992,A689,'Services Ln 10'!$B$5:$B$3992,"Speech Services")</f>
        <v>0</v>
      </c>
      <c r="K689" s="103">
        <f>SUMIFS('Services Ln 10'!$Y$5:$Y$3992,'Services Ln 10'!$A$5:$A$3992,A689,'Services Ln 10'!$B$5:$B$3992,"Nurse Services")+SUMIFS('Services Ln 10'!$Y$5:$Y$3992,'Services Ln 10'!$A$5:$A$3992,A689,'Services Ln 10'!$B$5:$B$3992,"Audiology")+SUMIFS('Services Ln 10'!$Y$5:$Y$3992,'Services Ln 10'!$A$5:$A$3992,A689,'Services Ln 10'!$B$5:$B$3992,"Interpreter")+SUMIFS('Services Ln 10'!$Y$5:$Y$3992,'Services Ln 10'!$A$5:$A$3992,A689,'Services Ln 10'!$B$5:$B$3992,"Adaptive P.E.")+SUMIFS('Services Ln 10'!$Y$5:$Y$3992,'Services Ln 10'!$A$5:$A$3992,A689,'Services Ln 10'!$B$5:$B$3992,"Orientation and Mobility")+SUMIFS('Services Ln 10'!$Y$5:$Y$3992,'Services Ln 10'!$A$5:$A$3992,A689,'Services Ln 10'!$B$5:$B$3992,"Psychologist")+ SUMIF('Aides Ln 10'!$A$5:$A$1996,A689,'Aides Ln 10'!$V$5:$V$1996)</f>
        <v>0</v>
      </c>
      <c r="L689" s="12">
        <f>SUMIF('Contract Ed line 9'!$A$5:$A$1994,A689,'Contract Ed line 9'!$J$5:$J$1994)</f>
        <v>0</v>
      </c>
      <c r="M689" s="7">
        <f t="shared" si="10"/>
        <v>0</v>
      </c>
    </row>
    <row r="690" spans="2:13" x14ac:dyDescent="0.25">
      <c r="B690" s="7">
        <f>SUMIF('1 Spec Ed Teacher'!$A$5:$A$2003,A690,'1 Spec Ed Teacher'!$T$5:$T$2003)</f>
        <v>0</v>
      </c>
      <c r="C690" s="9"/>
      <c r="D690" s="7">
        <f>SUMIF(' Operations Ln 6'!$A$2:$A$1999,SSIDs!A690,' Operations Ln 6'!$B$2:$B$1999)</f>
        <v>0</v>
      </c>
      <c r="E690" s="7">
        <f>SUMIF('3 Instructional Supplies '!$A$5:$A$1996,SSIDs!A690,'3 Instructional Supplies '!$F$5:$F$1996)</f>
        <v>0</v>
      </c>
      <c r="F690" s="7">
        <f>SUMIF('4 Instructional Equipment'!$A$5:$A$1995,A690,'4 Instructional Equipment'!$F$5:$F$1995)</f>
        <v>0</v>
      </c>
      <c r="G690" s="12">
        <f>SUMIF('Transportation Ln 10'!$A$5:$A$1995,A690,'Transportation Ln 10'!$J$5:$J$1995)</f>
        <v>0</v>
      </c>
      <c r="H690" s="12">
        <f>SUMIFS('Services Ln 10'!$Y$5:$Y$3992,'Services Ln 10'!$A$5:$A$3992,A690,'Services Ln 10'!$B$5:$B$3992,"Physical Therapy")</f>
        <v>0</v>
      </c>
      <c r="I690" s="12">
        <f>SUMIFS('Services Ln 10'!$Y$5:$Y$3992,'Services Ln 10'!$A$5:$A$3992,A690,'Services Ln 10'!$B$5:$B$3992,"Occupational Therapy")</f>
        <v>0</v>
      </c>
      <c r="J690" s="12">
        <f>SUMIFS('Services Ln 10'!$Y$5:$Y$3992,'Services Ln 10'!$A$5:$A$3992,A690,'Services Ln 10'!$B$5:$B$3992,"Speech Services")</f>
        <v>0</v>
      </c>
      <c r="K690" s="103">
        <f>SUMIFS('Services Ln 10'!$Y$5:$Y$3992,'Services Ln 10'!$A$5:$A$3992,A690,'Services Ln 10'!$B$5:$B$3992,"Nurse Services")+SUMIFS('Services Ln 10'!$Y$5:$Y$3992,'Services Ln 10'!$A$5:$A$3992,A690,'Services Ln 10'!$B$5:$B$3992,"Audiology")+SUMIFS('Services Ln 10'!$Y$5:$Y$3992,'Services Ln 10'!$A$5:$A$3992,A690,'Services Ln 10'!$B$5:$B$3992,"Interpreter")+SUMIFS('Services Ln 10'!$Y$5:$Y$3992,'Services Ln 10'!$A$5:$A$3992,A690,'Services Ln 10'!$B$5:$B$3992,"Adaptive P.E.")+SUMIFS('Services Ln 10'!$Y$5:$Y$3992,'Services Ln 10'!$A$5:$A$3992,A690,'Services Ln 10'!$B$5:$B$3992,"Orientation and Mobility")+SUMIFS('Services Ln 10'!$Y$5:$Y$3992,'Services Ln 10'!$A$5:$A$3992,A690,'Services Ln 10'!$B$5:$B$3992,"Psychologist")+ SUMIF('Aides Ln 10'!$A$5:$A$1996,A690,'Aides Ln 10'!$V$5:$V$1996)</f>
        <v>0</v>
      </c>
      <c r="L690" s="12">
        <f>SUMIF('Contract Ed line 9'!$A$5:$A$1994,A690,'Contract Ed line 9'!$J$5:$J$1994)</f>
        <v>0</v>
      </c>
      <c r="M690" s="7">
        <f t="shared" si="10"/>
        <v>0</v>
      </c>
    </row>
    <row r="691" spans="2:13" x14ac:dyDescent="0.25">
      <c r="B691" s="7">
        <f>SUMIF('1 Spec Ed Teacher'!$A$5:$A$2003,A691,'1 Spec Ed Teacher'!$T$5:$T$2003)</f>
        <v>0</v>
      </c>
      <c r="C691" s="9"/>
      <c r="D691" s="7">
        <f>SUMIF(' Operations Ln 6'!$A$2:$A$1999,SSIDs!A691,' Operations Ln 6'!$B$2:$B$1999)</f>
        <v>0</v>
      </c>
      <c r="E691" s="7">
        <f>SUMIF('3 Instructional Supplies '!$A$5:$A$1996,SSIDs!A691,'3 Instructional Supplies '!$F$5:$F$1996)</f>
        <v>0</v>
      </c>
      <c r="F691" s="7">
        <f>SUMIF('4 Instructional Equipment'!$A$5:$A$1995,A691,'4 Instructional Equipment'!$F$5:$F$1995)</f>
        <v>0</v>
      </c>
      <c r="G691" s="12">
        <f>SUMIF('Transportation Ln 10'!$A$5:$A$1995,A691,'Transportation Ln 10'!$J$5:$J$1995)</f>
        <v>0</v>
      </c>
      <c r="H691" s="12">
        <f>SUMIFS('Services Ln 10'!$Y$5:$Y$3992,'Services Ln 10'!$A$5:$A$3992,A691,'Services Ln 10'!$B$5:$B$3992,"Physical Therapy")</f>
        <v>0</v>
      </c>
      <c r="I691" s="12">
        <f>SUMIFS('Services Ln 10'!$Y$5:$Y$3992,'Services Ln 10'!$A$5:$A$3992,A691,'Services Ln 10'!$B$5:$B$3992,"Occupational Therapy")</f>
        <v>0</v>
      </c>
      <c r="J691" s="12">
        <f>SUMIFS('Services Ln 10'!$Y$5:$Y$3992,'Services Ln 10'!$A$5:$A$3992,A691,'Services Ln 10'!$B$5:$B$3992,"Speech Services")</f>
        <v>0</v>
      </c>
      <c r="K691" s="103">
        <f>SUMIFS('Services Ln 10'!$Y$5:$Y$3992,'Services Ln 10'!$A$5:$A$3992,A691,'Services Ln 10'!$B$5:$B$3992,"Nurse Services")+SUMIFS('Services Ln 10'!$Y$5:$Y$3992,'Services Ln 10'!$A$5:$A$3992,A691,'Services Ln 10'!$B$5:$B$3992,"Audiology")+SUMIFS('Services Ln 10'!$Y$5:$Y$3992,'Services Ln 10'!$A$5:$A$3992,A691,'Services Ln 10'!$B$5:$B$3992,"Interpreter")+SUMIFS('Services Ln 10'!$Y$5:$Y$3992,'Services Ln 10'!$A$5:$A$3992,A691,'Services Ln 10'!$B$5:$B$3992,"Adaptive P.E.")+SUMIFS('Services Ln 10'!$Y$5:$Y$3992,'Services Ln 10'!$A$5:$A$3992,A691,'Services Ln 10'!$B$5:$B$3992,"Orientation and Mobility")+SUMIFS('Services Ln 10'!$Y$5:$Y$3992,'Services Ln 10'!$A$5:$A$3992,A691,'Services Ln 10'!$B$5:$B$3992,"Psychologist")+ SUMIF('Aides Ln 10'!$A$5:$A$1996,A691,'Aides Ln 10'!$V$5:$V$1996)</f>
        <v>0</v>
      </c>
      <c r="L691" s="12">
        <f>SUMIF('Contract Ed line 9'!$A$5:$A$1994,A691,'Contract Ed line 9'!$J$5:$J$1994)</f>
        <v>0</v>
      </c>
      <c r="M691" s="7">
        <f t="shared" si="10"/>
        <v>0</v>
      </c>
    </row>
    <row r="692" spans="2:13" x14ac:dyDescent="0.25">
      <c r="B692" s="7">
        <f>SUMIF('1 Spec Ed Teacher'!$A$5:$A$2003,A692,'1 Spec Ed Teacher'!$T$5:$T$2003)</f>
        <v>0</v>
      </c>
      <c r="C692" s="9"/>
      <c r="D692" s="7">
        <f>SUMIF(' Operations Ln 6'!$A$2:$A$1999,SSIDs!A692,' Operations Ln 6'!$B$2:$B$1999)</f>
        <v>0</v>
      </c>
      <c r="E692" s="7">
        <f>SUMIF('3 Instructional Supplies '!$A$5:$A$1996,SSIDs!A692,'3 Instructional Supplies '!$F$5:$F$1996)</f>
        <v>0</v>
      </c>
      <c r="F692" s="7">
        <f>SUMIF('4 Instructional Equipment'!$A$5:$A$1995,A692,'4 Instructional Equipment'!$F$5:$F$1995)</f>
        <v>0</v>
      </c>
      <c r="G692" s="12">
        <f>SUMIF('Transportation Ln 10'!$A$5:$A$1995,A692,'Transportation Ln 10'!$J$5:$J$1995)</f>
        <v>0</v>
      </c>
      <c r="H692" s="12">
        <f>SUMIFS('Services Ln 10'!$Y$5:$Y$3992,'Services Ln 10'!$A$5:$A$3992,A692,'Services Ln 10'!$B$5:$B$3992,"Physical Therapy")</f>
        <v>0</v>
      </c>
      <c r="I692" s="12">
        <f>SUMIFS('Services Ln 10'!$Y$5:$Y$3992,'Services Ln 10'!$A$5:$A$3992,A692,'Services Ln 10'!$B$5:$B$3992,"Occupational Therapy")</f>
        <v>0</v>
      </c>
      <c r="J692" s="12">
        <f>SUMIFS('Services Ln 10'!$Y$5:$Y$3992,'Services Ln 10'!$A$5:$A$3992,A692,'Services Ln 10'!$B$5:$B$3992,"Speech Services")</f>
        <v>0</v>
      </c>
      <c r="K692" s="103">
        <f>SUMIFS('Services Ln 10'!$Y$5:$Y$3992,'Services Ln 10'!$A$5:$A$3992,A692,'Services Ln 10'!$B$5:$B$3992,"Nurse Services")+SUMIFS('Services Ln 10'!$Y$5:$Y$3992,'Services Ln 10'!$A$5:$A$3992,A692,'Services Ln 10'!$B$5:$B$3992,"Audiology")+SUMIFS('Services Ln 10'!$Y$5:$Y$3992,'Services Ln 10'!$A$5:$A$3992,A692,'Services Ln 10'!$B$5:$B$3992,"Interpreter")+SUMIFS('Services Ln 10'!$Y$5:$Y$3992,'Services Ln 10'!$A$5:$A$3992,A692,'Services Ln 10'!$B$5:$B$3992,"Adaptive P.E.")+SUMIFS('Services Ln 10'!$Y$5:$Y$3992,'Services Ln 10'!$A$5:$A$3992,A692,'Services Ln 10'!$B$5:$B$3992,"Orientation and Mobility")+SUMIFS('Services Ln 10'!$Y$5:$Y$3992,'Services Ln 10'!$A$5:$A$3992,A692,'Services Ln 10'!$B$5:$B$3992,"Psychologist")+ SUMIF('Aides Ln 10'!$A$5:$A$1996,A692,'Aides Ln 10'!$V$5:$V$1996)</f>
        <v>0</v>
      </c>
      <c r="L692" s="12">
        <f>SUMIF('Contract Ed line 9'!$A$5:$A$1994,A692,'Contract Ed line 9'!$J$5:$J$1994)</f>
        <v>0</v>
      </c>
      <c r="M692" s="7">
        <f t="shared" si="10"/>
        <v>0</v>
      </c>
    </row>
    <row r="693" spans="2:13" x14ac:dyDescent="0.25">
      <c r="B693" s="7">
        <f>SUMIF('1 Spec Ed Teacher'!$A$5:$A$2003,A693,'1 Spec Ed Teacher'!$T$5:$T$2003)</f>
        <v>0</v>
      </c>
      <c r="C693" s="9"/>
      <c r="D693" s="7">
        <f>SUMIF(' Operations Ln 6'!$A$2:$A$1999,SSIDs!A693,' Operations Ln 6'!$B$2:$B$1999)</f>
        <v>0</v>
      </c>
      <c r="E693" s="7">
        <f>SUMIF('3 Instructional Supplies '!$A$5:$A$1996,SSIDs!A693,'3 Instructional Supplies '!$F$5:$F$1996)</f>
        <v>0</v>
      </c>
      <c r="F693" s="7">
        <f>SUMIF('4 Instructional Equipment'!$A$5:$A$1995,A693,'4 Instructional Equipment'!$F$5:$F$1995)</f>
        <v>0</v>
      </c>
      <c r="G693" s="12">
        <f>SUMIF('Transportation Ln 10'!$A$5:$A$1995,A693,'Transportation Ln 10'!$J$5:$J$1995)</f>
        <v>0</v>
      </c>
      <c r="H693" s="12">
        <f>SUMIFS('Services Ln 10'!$Y$5:$Y$3992,'Services Ln 10'!$A$5:$A$3992,A693,'Services Ln 10'!$B$5:$B$3992,"Physical Therapy")</f>
        <v>0</v>
      </c>
      <c r="I693" s="12">
        <f>SUMIFS('Services Ln 10'!$Y$5:$Y$3992,'Services Ln 10'!$A$5:$A$3992,A693,'Services Ln 10'!$B$5:$B$3992,"Occupational Therapy")</f>
        <v>0</v>
      </c>
      <c r="J693" s="12">
        <f>SUMIFS('Services Ln 10'!$Y$5:$Y$3992,'Services Ln 10'!$A$5:$A$3992,A693,'Services Ln 10'!$B$5:$B$3992,"Speech Services")</f>
        <v>0</v>
      </c>
      <c r="K693" s="103">
        <f>SUMIFS('Services Ln 10'!$Y$5:$Y$3992,'Services Ln 10'!$A$5:$A$3992,A693,'Services Ln 10'!$B$5:$B$3992,"Nurse Services")+SUMIFS('Services Ln 10'!$Y$5:$Y$3992,'Services Ln 10'!$A$5:$A$3992,A693,'Services Ln 10'!$B$5:$B$3992,"Audiology")+SUMIFS('Services Ln 10'!$Y$5:$Y$3992,'Services Ln 10'!$A$5:$A$3992,A693,'Services Ln 10'!$B$5:$B$3992,"Interpreter")+SUMIFS('Services Ln 10'!$Y$5:$Y$3992,'Services Ln 10'!$A$5:$A$3992,A693,'Services Ln 10'!$B$5:$B$3992,"Adaptive P.E.")+SUMIFS('Services Ln 10'!$Y$5:$Y$3992,'Services Ln 10'!$A$5:$A$3992,A693,'Services Ln 10'!$B$5:$B$3992,"Orientation and Mobility")+SUMIFS('Services Ln 10'!$Y$5:$Y$3992,'Services Ln 10'!$A$5:$A$3992,A693,'Services Ln 10'!$B$5:$B$3992,"Psychologist")+ SUMIF('Aides Ln 10'!$A$5:$A$1996,A693,'Aides Ln 10'!$V$5:$V$1996)</f>
        <v>0</v>
      </c>
      <c r="L693" s="12">
        <f>SUMIF('Contract Ed line 9'!$A$5:$A$1994,A693,'Contract Ed line 9'!$J$5:$J$1994)</f>
        <v>0</v>
      </c>
      <c r="M693" s="7">
        <f t="shared" si="10"/>
        <v>0</v>
      </c>
    </row>
    <row r="694" spans="2:13" x14ac:dyDescent="0.25">
      <c r="B694" s="7">
        <f>SUMIF('1 Spec Ed Teacher'!$A$5:$A$2003,A694,'1 Spec Ed Teacher'!$T$5:$T$2003)</f>
        <v>0</v>
      </c>
      <c r="C694" s="9"/>
      <c r="D694" s="7">
        <f>SUMIF(' Operations Ln 6'!$A$2:$A$1999,SSIDs!A694,' Operations Ln 6'!$B$2:$B$1999)</f>
        <v>0</v>
      </c>
      <c r="E694" s="7">
        <f>SUMIF('3 Instructional Supplies '!$A$5:$A$1996,SSIDs!A694,'3 Instructional Supplies '!$F$5:$F$1996)</f>
        <v>0</v>
      </c>
      <c r="F694" s="7">
        <f>SUMIF('4 Instructional Equipment'!$A$5:$A$1995,A694,'4 Instructional Equipment'!$F$5:$F$1995)</f>
        <v>0</v>
      </c>
      <c r="G694" s="12">
        <f>SUMIF('Transportation Ln 10'!$A$5:$A$1995,A694,'Transportation Ln 10'!$J$5:$J$1995)</f>
        <v>0</v>
      </c>
      <c r="H694" s="12">
        <f>SUMIFS('Services Ln 10'!$Y$5:$Y$3992,'Services Ln 10'!$A$5:$A$3992,A694,'Services Ln 10'!$B$5:$B$3992,"Physical Therapy")</f>
        <v>0</v>
      </c>
      <c r="I694" s="12">
        <f>SUMIFS('Services Ln 10'!$Y$5:$Y$3992,'Services Ln 10'!$A$5:$A$3992,A694,'Services Ln 10'!$B$5:$B$3992,"Occupational Therapy")</f>
        <v>0</v>
      </c>
      <c r="J694" s="12">
        <f>SUMIFS('Services Ln 10'!$Y$5:$Y$3992,'Services Ln 10'!$A$5:$A$3992,A694,'Services Ln 10'!$B$5:$B$3992,"Speech Services")</f>
        <v>0</v>
      </c>
      <c r="K694" s="103">
        <f>SUMIFS('Services Ln 10'!$Y$5:$Y$3992,'Services Ln 10'!$A$5:$A$3992,A694,'Services Ln 10'!$B$5:$B$3992,"Nurse Services")+SUMIFS('Services Ln 10'!$Y$5:$Y$3992,'Services Ln 10'!$A$5:$A$3992,A694,'Services Ln 10'!$B$5:$B$3992,"Audiology")+SUMIFS('Services Ln 10'!$Y$5:$Y$3992,'Services Ln 10'!$A$5:$A$3992,A694,'Services Ln 10'!$B$5:$B$3992,"Interpreter")+SUMIFS('Services Ln 10'!$Y$5:$Y$3992,'Services Ln 10'!$A$5:$A$3992,A694,'Services Ln 10'!$B$5:$B$3992,"Adaptive P.E.")+SUMIFS('Services Ln 10'!$Y$5:$Y$3992,'Services Ln 10'!$A$5:$A$3992,A694,'Services Ln 10'!$B$5:$B$3992,"Orientation and Mobility")+SUMIFS('Services Ln 10'!$Y$5:$Y$3992,'Services Ln 10'!$A$5:$A$3992,A694,'Services Ln 10'!$B$5:$B$3992,"Psychologist")+ SUMIF('Aides Ln 10'!$A$5:$A$1996,A694,'Aides Ln 10'!$V$5:$V$1996)</f>
        <v>0</v>
      </c>
      <c r="L694" s="12">
        <f>SUMIF('Contract Ed line 9'!$A$5:$A$1994,A694,'Contract Ed line 9'!$J$5:$J$1994)</f>
        <v>0</v>
      </c>
      <c r="M694" s="7">
        <f t="shared" si="10"/>
        <v>0</v>
      </c>
    </row>
    <row r="695" spans="2:13" x14ac:dyDescent="0.25">
      <c r="B695" s="7">
        <f>SUMIF('1 Spec Ed Teacher'!$A$5:$A$2003,A695,'1 Spec Ed Teacher'!$T$5:$T$2003)</f>
        <v>0</v>
      </c>
      <c r="C695" s="9"/>
      <c r="D695" s="7">
        <f>SUMIF(' Operations Ln 6'!$A$2:$A$1999,SSIDs!A695,' Operations Ln 6'!$B$2:$B$1999)</f>
        <v>0</v>
      </c>
      <c r="E695" s="7">
        <f>SUMIF('3 Instructional Supplies '!$A$5:$A$1996,SSIDs!A695,'3 Instructional Supplies '!$F$5:$F$1996)</f>
        <v>0</v>
      </c>
      <c r="F695" s="7">
        <f>SUMIF('4 Instructional Equipment'!$A$5:$A$1995,A695,'4 Instructional Equipment'!$F$5:$F$1995)</f>
        <v>0</v>
      </c>
      <c r="G695" s="12">
        <f>SUMIF('Transportation Ln 10'!$A$5:$A$1995,A695,'Transportation Ln 10'!$J$5:$J$1995)</f>
        <v>0</v>
      </c>
      <c r="H695" s="12">
        <f>SUMIFS('Services Ln 10'!$Y$5:$Y$3992,'Services Ln 10'!$A$5:$A$3992,A695,'Services Ln 10'!$B$5:$B$3992,"Physical Therapy")</f>
        <v>0</v>
      </c>
      <c r="I695" s="12">
        <f>SUMIFS('Services Ln 10'!$Y$5:$Y$3992,'Services Ln 10'!$A$5:$A$3992,A695,'Services Ln 10'!$B$5:$B$3992,"Occupational Therapy")</f>
        <v>0</v>
      </c>
      <c r="J695" s="12">
        <f>SUMIFS('Services Ln 10'!$Y$5:$Y$3992,'Services Ln 10'!$A$5:$A$3992,A695,'Services Ln 10'!$B$5:$B$3992,"Speech Services")</f>
        <v>0</v>
      </c>
      <c r="K695" s="103">
        <f>SUMIFS('Services Ln 10'!$Y$5:$Y$3992,'Services Ln 10'!$A$5:$A$3992,A695,'Services Ln 10'!$B$5:$B$3992,"Nurse Services")+SUMIFS('Services Ln 10'!$Y$5:$Y$3992,'Services Ln 10'!$A$5:$A$3992,A695,'Services Ln 10'!$B$5:$B$3992,"Audiology")+SUMIFS('Services Ln 10'!$Y$5:$Y$3992,'Services Ln 10'!$A$5:$A$3992,A695,'Services Ln 10'!$B$5:$B$3992,"Interpreter")+SUMIFS('Services Ln 10'!$Y$5:$Y$3992,'Services Ln 10'!$A$5:$A$3992,A695,'Services Ln 10'!$B$5:$B$3992,"Adaptive P.E.")+SUMIFS('Services Ln 10'!$Y$5:$Y$3992,'Services Ln 10'!$A$5:$A$3992,A695,'Services Ln 10'!$B$5:$B$3992,"Orientation and Mobility")+SUMIFS('Services Ln 10'!$Y$5:$Y$3992,'Services Ln 10'!$A$5:$A$3992,A695,'Services Ln 10'!$B$5:$B$3992,"Psychologist")+ SUMIF('Aides Ln 10'!$A$5:$A$1996,A695,'Aides Ln 10'!$V$5:$V$1996)</f>
        <v>0</v>
      </c>
      <c r="L695" s="12">
        <f>SUMIF('Contract Ed line 9'!$A$5:$A$1994,A695,'Contract Ed line 9'!$J$5:$J$1994)</f>
        <v>0</v>
      </c>
      <c r="M695" s="7">
        <f t="shared" si="10"/>
        <v>0</v>
      </c>
    </row>
    <row r="696" spans="2:13" x14ac:dyDescent="0.25">
      <c r="B696" s="7">
        <f>SUMIF('1 Spec Ed Teacher'!$A$5:$A$2003,A696,'1 Spec Ed Teacher'!$T$5:$T$2003)</f>
        <v>0</v>
      </c>
      <c r="C696" s="9"/>
      <c r="D696" s="7">
        <f>SUMIF(' Operations Ln 6'!$A$2:$A$1999,SSIDs!A696,' Operations Ln 6'!$B$2:$B$1999)</f>
        <v>0</v>
      </c>
      <c r="E696" s="7">
        <f>SUMIF('3 Instructional Supplies '!$A$5:$A$1996,SSIDs!A696,'3 Instructional Supplies '!$F$5:$F$1996)</f>
        <v>0</v>
      </c>
      <c r="F696" s="7">
        <f>SUMIF('4 Instructional Equipment'!$A$5:$A$1995,A696,'4 Instructional Equipment'!$F$5:$F$1995)</f>
        <v>0</v>
      </c>
      <c r="G696" s="12">
        <f>SUMIF('Transportation Ln 10'!$A$5:$A$1995,A696,'Transportation Ln 10'!$J$5:$J$1995)</f>
        <v>0</v>
      </c>
      <c r="H696" s="12">
        <f>SUMIFS('Services Ln 10'!$Y$5:$Y$3992,'Services Ln 10'!$A$5:$A$3992,A696,'Services Ln 10'!$B$5:$B$3992,"Physical Therapy")</f>
        <v>0</v>
      </c>
      <c r="I696" s="12">
        <f>SUMIFS('Services Ln 10'!$Y$5:$Y$3992,'Services Ln 10'!$A$5:$A$3992,A696,'Services Ln 10'!$B$5:$B$3992,"Occupational Therapy")</f>
        <v>0</v>
      </c>
      <c r="J696" s="12">
        <f>SUMIFS('Services Ln 10'!$Y$5:$Y$3992,'Services Ln 10'!$A$5:$A$3992,A696,'Services Ln 10'!$B$5:$B$3992,"Speech Services")</f>
        <v>0</v>
      </c>
      <c r="K696" s="103">
        <f>SUMIFS('Services Ln 10'!$Y$5:$Y$3992,'Services Ln 10'!$A$5:$A$3992,A696,'Services Ln 10'!$B$5:$B$3992,"Nurse Services")+SUMIFS('Services Ln 10'!$Y$5:$Y$3992,'Services Ln 10'!$A$5:$A$3992,A696,'Services Ln 10'!$B$5:$B$3992,"Audiology")+SUMIFS('Services Ln 10'!$Y$5:$Y$3992,'Services Ln 10'!$A$5:$A$3992,A696,'Services Ln 10'!$B$5:$B$3992,"Interpreter")+SUMIFS('Services Ln 10'!$Y$5:$Y$3992,'Services Ln 10'!$A$5:$A$3992,A696,'Services Ln 10'!$B$5:$B$3992,"Adaptive P.E.")+SUMIFS('Services Ln 10'!$Y$5:$Y$3992,'Services Ln 10'!$A$5:$A$3992,A696,'Services Ln 10'!$B$5:$B$3992,"Orientation and Mobility")+SUMIFS('Services Ln 10'!$Y$5:$Y$3992,'Services Ln 10'!$A$5:$A$3992,A696,'Services Ln 10'!$B$5:$B$3992,"Psychologist")+ SUMIF('Aides Ln 10'!$A$5:$A$1996,A696,'Aides Ln 10'!$V$5:$V$1996)</f>
        <v>0</v>
      </c>
      <c r="L696" s="12">
        <f>SUMIF('Contract Ed line 9'!$A$5:$A$1994,A696,'Contract Ed line 9'!$J$5:$J$1994)</f>
        <v>0</v>
      </c>
      <c r="M696" s="7">
        <f t="shared" si="10"/>
        <v>0</v>
      </c>
    </row>
    <row r="697" spans="2:13" x14ac:dyDescent="0.25">
      <c r="B697" s="7">
        <f>SUMIF('1 Spec Ed Teacher'!$A$5:$A$2003,A697,'1 Spec Ed Teacher'!$T$5:$T$2003)</f>
        <v>0</v>
      </c>
      <c r="C697" s="9"/>
      <c r="D697" s="7">
        <f>SUMIF(' Operations Ln 6'!$A$2:$A$1999,SSIDs!A697,' Operations Ln 6'!$B$2:$B$1999)</f>
        <v>0</v>
      </c>
      <c r="E697" s="7">
        <f>SUMIF('3 Instructional Supplies '!$A$5:$A$1996,SSIDs!A697,'3 Instructional Supplies '!$F$5:$F$1996)</f>
        <v>0</v>
      </c>
      <c r="F697" s="7">
        <f>SUMIF('4 Instructional Equipment'!$A$5:$A$1995,A697,'4 Instructional Equipment'!$F$5:$F$1995)</f>
        <v>0</v>
      </c>
      <c r="G697" s="12">
        <f>SUMIF('Transportation Ln 10'!$A$5:$A$1995,A697,'Transportation Ln 10'!$J$5:$J$1995)</f>
        <v>0</v>
      </c>
      <c r="H697" s="12">
        <f>SUMIFS('Services Ln 10'!$Y$5:$Y$3992,'Services Ln 10'!$A$5:$A$3992,A697,'Services Ln 10'!$B$5:$B$3992,"Physical Therapy")</f>
        <v>0</v>
      </c>
      <c r="I697" s="12">
        <f>SUMIFS('Services Ln 10'!$Y$5:$Y$3992,'Services Ln 10'!$A$5:$A$3992,A697,'Services Ln 10'!$B$5:$B$3992,"Occupational Therapy")</f>
        <v>0</v>
      </c>
      <c r="J697" s="12">
        <f>SUMIFS('Services Ln 10'!$Y$5:$Y$3992,'Services Ln 10'!$A$5:$A$3992,A697,'Services Ln 10'!$B$5:$B$3992,"Speech Services")</f>
        <v>0</v>
      </c>
      <c r="K697" s="103">
        <f>SUMIFS('Services Ln 10'!$Y$5:$Y$3992,'Services Ln 10'!$A$5:$A$3992,A697,'Services Ln 10'!$B$5:$B$3992,"Nurse Services")+SUMIFS('Services Ln 10'!$Y$5:$Y$3992,'Services Ln 10'!$A$5:$A$3992,A697,'Services Ln 10'!$B$5:$B$3992,"Audiology")+SUMIFS('Services Ln 10'!$Y$5:$Y$3992,'Services Ln 10'!$A$5:$A$3992,A697,'Services Ln 10'!$B$5:$B$3992,"Interpreter")+SUMIFS('Services Ln 10'!$Y$5:$Y$3992,'Services Ln 10'!$A$5:$A$3992,A697,'Services Ln 10'!$B$5:$B$3992,"Adaptive P.E.")+SUMIFS('Services Ln 10'!$Y$5:$Y$3992,'Services Ln 10'!$A$5:$A$3992,A697,'Services Ln 10'!$B$5:$B$3992,"Orientation and Mobility")+SUMIFS('Services Ln 10'!$Y$5:$Y$3992,'Services Ln 10'!$A$5:$A$3992,A697,'Services Ln 10'!$B$5:$B$3992,"Psychologist")+ SUMIF('Aides Ln 10'!$A$5:$A$1996,A697,'Aides Ln 10'!$V$5:$V$1996)</f>
        <v>0</v>
      </c>
      <c r="L697" s="12">
        <f>SUMIF('Contract Ed line 9'!$A$5:$A$1994,A697,'Contract Ed line 9'!$J$5:$J$1994)</f>
        <v>0</v>
      </c>
      <c r="M697" s="7">
        <f t="shared" si="10"/>
        <v>0</v>
      </c>
    </row>
    <row r="698" spans="2:13" x14ac:dyDescent="0.25">
      <c r="B698" s="7">
        <f>SUMIF('1 Spec Ed Teacher'!$A$5:$A$2003,A698,'1 Spec Ed Teacher'!$T$5:$T$2003)</f>
        <v>0</v>
      </c>
      <c r="C698" s="9"/>
      <c r="D698" s="7">
        <f>SUMIF(' Operations Ln 6'!$A$2:$A$1999,SSIDs!A698,' Operations Ln 6'!$B$2:$B$1999)</f>
        <v>0</v>
      </c>
      <c r="E698" s="7">
        <f>SUMIF('3 Instructional Supplies '!$A$5:$A$1996,SSIDs!A698,'3 Instructional Supplies '!$F$5:$F$1996)</f>
        <v>0</v>
      </c>
      <c r="F698" s="7">
        <f>SUMIF('4 Instructional Equipment'!$A$5:$A$1995,A698,'4 Instructional Equipment'!$F$5:$F$1995)</f>
        <v>0</v>
      </c>
      <c r="G698" s="12">
        <f>SUMIF('Transportation Ln 10'!$A$5:$A$1995,A698,'Transportation Ln 10'!$J$5:$J$1995)</f>
        <v>0</v>
      </c>
      <c r="H698" s="12">
        <f>SUMIFS('Services Ln 10'!$Y$5:$Y$3992,'Services Ln 10'!$A$5:$A$3992,A698,'Services Ln 10'!$B$5:$B$3992,"Physical Therapy")</f>
        <v>0</v>
      </c>
      <c r="I698" s="12">
        <f>SUMIFS('Services Ln 10'!$Y$5:$Y$3992,'Services Ln 10'!$A$5:$A$3992,A698,'Services Ln 10'!$B$5:$B$3992,"Occupational Therapy")</f>
        <v>0</v>
      </c>
      <c r="J698" s="12">
        <f>SUMIFS('Services Ln 10'!$Y$5:$Y$3992,'Services Ln 10'!$A$5:$A$3992,A698,'Services Ln 10'!$B$5:$B$3992,"Speech Services")</f>
        <v>0</v>
      </c>
      <c r="K698" s="103">
        <f>SUMIFS('Services Ln 10'!$Y$5:$Y$3992,'Services Ln 10'!$A$5:$A$3992,A698,'Services Ln 10'!$B$5:$B$3992,"Nurse Services")+SUMIFS('Services Ln 10'!$Y$5:$Y$3992,'Services Ln 10'!$A$5:$A$3992,A698,'Services Ln 10'!$B$5:$B$3992,"Audiology")+SUMIFS('Services Ln 10'!$Y$5:$Y$3992,'Services Ln 10'!$A$5:$A$3992,A698,'Services Ln 10'!$B$5:$B$3992,"Interpreter")+SUMIFS('Services Ln 10'!$Y$5:$Y$3992,'Services Ln 10'!$A$5:$A$3992,A698,'Services Ln 10'!$B$5:$B$3992,"Adaptive P.E.")+SUMIFS('Services Ln 10'!$Y$5:$Y$3992,'Services Ln 10'!$A$5:$A$3992,A698,'Services Ln 10'!$B$5:$B$3992,"Orientation and Mobility")+SUMIFS('Services Ln 10'!$Y$5:$Y$3992,'Services Ln 10'!$A$5:$A$3992,A698,'Services Ln 10'!$B$5:$B$3992,"Psychologist")+ SUMIF('Aides Ln 10'!$A$5:$A$1996,A698,'Aides Ln 10'!$V$5:$V$1996)</f>
        <v>0</v>
      </c>
      <c r="L698" s="12">
        <f>SUMIF('Contract Ed line 9'!$A$5:$A$1994,A698,'Contract Ed line 9'!$J$5:$J$1994)</f>
        <v>0</v>
      </c>
      <c r="M698" s="7">
        <f t="shared" si="10"/>
        <v>0</v>
      </c>
    </row>
    <row r="699" spans="2:13" x14ac:dyDescent="0.25">
      <c r="B699" s="7">
        <f>SUMIF('1 Spec Ed Teacher'!$A$5:$A$2003,A699,'1 Spec Ed Teacher'!$T$5:$T$2003)</f>
        <v>0</v>
      </c>
      <c r="C699" s="9"/>
      <c r="D699" s="7">
        <f>SUMIF(' Operations Ln 6'!$A$2:$A$1999,SSIDs!A699,' Operations Ln 6'!$B$2:$B$1999)</f>
        <v>0</v>
      </c>
      <c r="E699" s="7">
        <f>SUMIF('3 Instructional Supplies '!$A$5:$A$1996,SSIDs!A699,'3 Instructional Supplies '!$F$5:$F$1996)</f>
        <v>0</v>
      </c>
      <c r="F699" s="7">
        <f>SUMIF('4 Instructional Equipment'!$A$5:$A$1995,A699,'4 Instructional Equipment'!$F$5:$F$1995)</f>
        <v>0</v>
      </c>
      <c r="G699" s="12">
        <f>SUMIF('Transportation Ln 10'!$A$5:$A$1995,A699,'Transportation Ln 10'!$J$5:$J$1995)</f>
        <v>0</v>
      </c>
      <c r="H699" s="12">
        <f>SUMIFS('Services Ln 10'!$Y$5:$Y$3992,'Services Ln 10'!$A$5:$A$3992,A699,'Services Ln 10'!$B$5:$B$3992,"Physical Therapy")</f>
        <v>0</v>
      </c>
      <c r="I699" s="12">
        <f>SUMIFS('Services Ln 10'!$Y$5:$Y$3992,'Services Ln 10'!$A$5:$A$3992,A699,'Services Ln 10'!$B$5:$B$3992,"Occupational Therapy")</f>
        <v>0</v>
      </c>
      <c r="J699" s="12">
        <f>SUMIFS('Services Ln 10'!$Y$5:$Y$3992,'Services Ln 10'!$A$5:$A$3992,A699,'Services Ln 10'!$B$5:$B$3992,"Speech Services")</f>
        <v>0</v>
      </c>
      <c r="K699" s="103">
        <f>SUMIFS('Services Ln 10'!$Y$5:$Y$3992,'Services Ln 10'!$A$5:$A$3992,A699,'Services Ln 10'!$B$5:$B$3992,"Nurse Services")+SUMIFS('Services Ln 10'!$Y$5:$Y$3992,'Services Ln 10'!$A$5:$A$3992,A699,'Services Ln 10'!$B$5:$B$3992,"Audiology")+SUMIFS('Services Ln 10'!$Y$5:$Y$3992,'Services Ln 10'!$A$5:$A$3992,A699,'Services Ln 10'!$B$5:$B$3992,"Interpreter")+SUMIFS('Services Ln 10'!$Y$5:$Y$3992,'Services Ln 10'!$A$5:$A$3992,A699,'Services Ln 10'!$B$5:$B$3992,"Adaptive P.E.")+SUMIFS('Services Ln 10'!$Y$5:$Y$3992,'Services Ln 10'!$A$5:$A$3992,A699,'Services Ln 10'!$B$5:$B$3992,"Orientation and Mobility")+SUMIFS('Services Ln 10'!$Y$5:$Y$3992,'Services Ln 10'!$A$5:$A$3992,A699,'Services Ln 10'!$B$5:$B$3992,"Psychologist")+ SUMIF('Aides Ln 10'!$A$5:$A$1996,A699,'Aides Ln 10'!$V$5:$V$1996)</f>
        <v>0</v>
      </c>
      <c r="L699" s="12">
        <f>SUMIF('Contract Ed line 9'!$A$5:$A$1994,A699,'Contract Ed line 9'!$J$5:$J$1994)</f>
        <v>0</v>
      </c>
      <c r="M699" s="7">
        <f t="shared" si="10"/>
        <v>0</v>
      </c>
    </row>
    <row r="700" spans="2:13" x14ac:dyDescent="0.25">
      <c r="B700" s="7">
        <f>SUMIF('1 Spec Ed Teacher'!$A$5:$A$2003,A700,'1 Spec Ed Teacher'!$T$5:$T$2003)</f>
        <v>0</v>
      </c>
      <c r="C700" s="9"/>
      <c r="D700" s="7">
        <f>SUMIF(' Operations Ln 6'!$A$2:$A$1999,SSIDs!A700,' Operations Ln 6'!$B$2:$B$1999)</f>
        <v>0</v>
      </c>
      <c r="E700" s="7">
        <f>SUMIF('3 Instructional Supplies '!$A$5:$A$1996,SSIDs!A700,'3 Instructional Supplies '!$F$5:$F$1996)</f>
        <v>0</v>
      </c>
      <c r="F700" s="7">
        <f>SUMIF('4 Instructional Equipment'!$A$5:$A$1995,A700,'4 Instructional Equipment'!$F$5:$F$1995)</f>
        <v>0</v>
      </c>
      <c r="G700" s="12">
        <f>SUMIF('Transportation Ln 10'!$A$5:$A$1995,A700,'Transportation Ln 10'!$J$5:$J$1995)</f>
        <v>0</v>
      </c>
      <c r="H700" s="12">
        <f>SUMIFS('Services Ln 10'!$Y$5:$Y$3992,'Services Ln 10'!$A$5:$A$3992,A700,'Services Ln 10'!$B$5:$B$3992,"Physical Therapy")</f>
        <v>0</v>
      </c>
      <c r="I700" s="12">
        <f>SUMIFS('Services Ln 10'!$Y$5:$Y$3992,'Services Ln 10'!$A$5:$A$3992,A700,'Services Ln 10'!$B$5:$B$3992,"Occupational Therapy")</f>
        <v>0</v>
      </c>
      <c r="J700" s="12">
        <f>SUMIFS('Services Ln 10'!$Y$5:$Y$3992,'Services Ln 10'!$A$5:$A$3992,A700,'Services Ln 10'!$B$5:$B$3992,"Speech Services")</f>
        <v>0</v>
      </c>
      <c r="K700" s="103">
        <f>SUMIFS('Services Ln 10'!$Y$5:$Y$3992,'Services Ln 10'!$A$5:$A$3992,A700,'Services Ln 10'!$B$5:$B$3992,"Nurse Services")+SUMIFS('Services Ln 10'!$Y$5:$Y$3992,'Services Ln 10'!$A$5:$A$3992,A700,'Services Ln 10'!$B$5:$B$3992,"Audiology")+SUMIFS('Services Ln 10'!$Y$5:$Y$3992,'Services Ln 10'!$A$5:$A$3992,A700,'Services Ln 10'!$B$5:$B$3992,"Interpreter")+SUMIFS('Services Ln 10'!$Y$5:$Y$3992,'Services Ln 10'!$A$5:$A$3992,A700,'Services Ln 10'!$B$5:$B$3992,"Adaptive P.E.")+SUMIFS('Services Ln 10'!$Y$5:$Y$3992,'Services Ln 10'!$A$5:$A$3992,A700,'Services Ln 10'!$B$5:$B$3992,"Orientation and Mobility")+SUMIFS('Services Ln 10'!$Y$5:$Y$3992,'Services Ln 10'!$A$5:$A$3992,A700,'Services Ln 10'!$B$5:$B$3992,"Psychologist")+ SUMIF('Aides Ln 10'!$A$5:$A$1996,A700,'Aides Ln 10'!$V$5:$V$1996)</f>
        <v>0</v>
      </c>
      <c r="L700" s="12">
        <f>SUMIF('Contract Ed line 9'!$A$5:$A$1994,A700,'Contract Ed line 9'!$J$5:$J$1994)</f>
        <v>0</v>
      </c>
      <c r="M700" s="7">
        <f t="shared" si="10"/>
        <v>0</v>
      </c>
    </row>
    <row r="701" spans="2:13" x14ac:dyDescent="0.25">
      <c r="B701" s="7">
        <f>SUMIF('1 Spec Ed Teacher'!$A$5:$A$2003,A701,'1 Spec Ed Teacher'!$T$5:$T$2003)</f>
        <v>0</v>
      </c>
      <c r="C701" s="9"/>
      <c r="D701" s="7">
        <f>SUMIF(' Operations Ln 6'!$A$2:$A$1999,SSIDs!A701,' Operations Ln 6'!$B$2:$B$1999)</f>
        <v>0</v>
      </c>
      <c r="E701" s="7">
        <f>SUMIF('3 Instructional Supplies '!$A$5:$A$1996,SSIDs!A701,'3 Instructional Supplies '!$F$5:$F$1996)</f>
        <v>0</v>
      </c>
      <c r="F701" s="7">
        <f>SUMIF('4 Instructional Equipment'!$A$5:$A$1995,A701,'4 Instructional Equipment'!$F$5:$F$1995)</f>
        <v>0</v>
      </c>
      <c r="G701" s="12">
        <f>SUMIF('Transportation Ln 10'!$A$5:$A$1995,A701,'Transportation Ln 10'!$J$5:$J$1995)</f>
        <v>0</v>
      </c>
      <c r="H701" s="12">
        <f>SUMIFS('Services Ln 10'!$Y$5:$Y$3992,'Services Ln 10'!$A$5:$A$3992,A701,'Services Ln 10'!$B$5:$B$3992,"Physical Therapy")</f>
        <v>0</v>
      </c>
      <c r="I701" s="12">
        <f>SUMIFS('Services Ln 10'!$Y$5:$Y$3992,'Services Ln 10'!$A$5:$A$3992,A701,'Services Ln 10'!$B$5:$B$3992,"Occupational Therapy")</f>
        <v>0</v>
      </c>
      <c r="J701" s="12">
        <f>SUMIFS('Services Ln 10'!$Y$5:$Y$3992,'Services Ln 10'!$A$5:$A$3992,A701,'Services Ln 10'!$B$5:$B$3992,"Speech Services")</f>
        <v>0</v>
      </c>
      <c r="K701" s="103">
        <f>SUMIFS('Services Ln 10'!$Y$5:$Y$3992,'Services Ln 10'!$A$5:$A$3992,A701,'Services Ln 10'!$B$5:$B$3992,"Nurse Services")+SUMIFS('Services Ln 10'!$Y$5:$Y$3992,'Services Ln 10'!$A$5:$A$3992,A701,'Services Ln 10'!$B$5:$B$3992,"Audiology")+SUMIFS('Services Ln 10'!$Y$5:$Y$3992,'Services Ln 10'!$A$5:$A$3992,A701,'Services Ln 10'!$B$5:$B$3992,"Interpreter")+SUMIFS('Services Ln 10'!$Y$5:$Y$3992,'Services Ln 10'!$A$5:$A$3992,A701,'Services Ln 10'!$B$5:$B$3992,"Adaptive P.E.")+SUMIFS('Services Ln 10'!$Y$5:$Y$3992,'Services Ln 10'!$A$5:$A$3992,A701,'Services Ln 10'!$B$5:$B$3992,"Orientation and Mobility")+SUMIFS('Services Ln 10'!$Y$5:$Y$3992,'Services Ln 10'!$A$5:$A$3992,A701,'Services Ln 10'!$B$5:$B$3992,"Psychologist")+ SUMIF('Aides Ln 10'!$A$5:$A$1996,A701,'Aides Ln 10'!$V$5:$V$1996)</f>
        <v>0</v>
      </c>
      <c r="L701" s="12">
        <f>SUMIF('Contract Ed line 9'!$A$5:$A$1994,A701,'Contract Ed line 9'!$J$5:$J$1994)</f>
        <v>0</v>
      </c>
      <c r="M701" s="7">
        <f t="shared" si="10"/>
        <v>0</v>
      </c>
    </row>
    <row r="702" spans="2:13" x14ac:dyDescent="0.25">
      <c r="B702" s="7">
        <f>SUMIF('1 Spec Ed Teacher'!$A$5:$A$2003,A702,'1 Spec Ed Teacher'!$T$5:$T$2003)</f>
        <v>0</v>
      </c>
      <c r="C702" s="9"/>
      <c r="D702" s="7">
        <f>SUMIF(' Operations Ln 6'!$A$2:$A$1999,SSIDs!A702,' Operations Ln 6'!$B$2:$B$1999)</f>
        <v>0</v>
      </c>
      <c r="E702" s="7">
        <f>SUMIF('3 Instructional Supplies '!$A$5:$A$1996,SSIDs!A702,'3 Instructional Supplies '!$F$5:$F$1996)</f>
        <v>0</v>
      </c>
      <c r="F702" s="7">
        <f>SUMIF('4 Instructional Equipment'!$A$5:$A$1995,A702,'4 Instructional Equipment'!$F$5:$F$1995)</f>
        <v>0</v>
      </c>
      <c r="G702" s="12">
        <f>SUMIF('Transportation Ln 10'!$A$5:$A$1995,A702,'Transportation Ln 10'!$J$5:$J$1995)</f>
        <v>0</v>
      </c>
      <c r="H702" s="12">
        <f>SUMIFS('Services Ln 10'!$Y$5:$Y$3992,'Services Ln 10'!$A$5:$A$3992,A702,'Services Ln 10'!$B$5:$B$3992,"Physical Therapy")</f>
        <v>0</v>
      </c>
      <c r="I702" s="12">
        <f>SUMIFS('Services Ln 10'!$Y$5:$Y$3992,'Services Ln 10'!$A$5:$A$3992,A702,'Services Ln 10'!$B$5:$B$3992,"Occupational Therapy")</f>
        <v>0</v>
      </c>
      <c r="J702" s="12">
        <f>SUMIFS('Services Ln 10'!$Y$5:$Y$3992,'Services Ln 10'!$A$5:$A$3992,A702,'Services Ln 10'!$B$5:$B$3992,"Speech Services")</f>
        <v>0</v>
      </c>
      <c r="K702" s="103">
        <f>SUMIFS('Services Ln 10'!$Y$5:$Y$3992,'Services Ln 10'!$A$5:$A$3992,A702,'Services Ln 10'!$B$5:$B$3992,"Nurse Services")+SUMIFS('Services Ln 10'!$Y$5:$Y$3992,'Services Ln 10'!$A$5:$A$3992,A702,'Services Ln 10'!$B$5:$B$3992,"Audiology")+SUMIFS('Services Ln 10'!$Y$5:$Y$3992,'Services Ln 10'!$A$5:$A$3992,A702,'Services Ln 10'!$B$5:$B$3992,"Interpreter")+SUMIFS('Services Ln 10'!$Y$5:$Y$3992,'Services Ln 10'!$A$5:$A$3992,A702,'Services Ln 10'!$B$5:$B$3992,"Adaptive P.E.")+SUMIFS('Services Ln 10'!$Y$5:$Y$3992,'Services Ln 10'!$A$5:$A$3992,A702,'Services Ln 10'!$B$5:$B$3992,"Orientation and Mobility")+SUMIFS('Services Ln 10'!$Y$5:$Y$3992,'Services Ln 10'!$A$5:$A$3992,A702,'Services Ln 10'!$B$5:$B$3992,"Psychologist")+ SUMIF('Aides Ln 10'!$A$5:$A$1996,A702,'Aides Ln 10'!$V$5:$V$1996)</f>
        <v>0</v>
      </c>
      <c r="L702" s="12">
        <f>SUMIF('Contract Ed line 9'!$A$5:$A$1994,A702,'Contract Ed line 9'!$J$5:$J$1994)</f>
        <v>0</v>
      </c>
      <c r="M702" s="7">
        <f t="shared" si="10"/>
        <v>0</v>
      </c>
    </row>
    <row r="703" spans="2:13" x14ac:dyDescent="0.25">
      <c r="B703" s="7">
        <f>SUMIF('1 Spec Ed Teacher'!$A$5:$A$2003,A703,'1 Spec Ed Teacher'!$T$5:$T$2003)</f>
        <v>0</v>
      </c>
      <c r="C703" s="9"/>
      <c r="D703" s="7">
        <f>SUMIF(' Operations Ln 6'!$A$2:$A$1999,SSIDs!A703,' Operations Ln 6'!$B$2:$B$1999)</f>
        <v>0</v>
      </c>
      <c r="E703" s="7">
        <f>SUMIF('3 Instructional Supplies '!$A$5:$A$1996,SSIDs!A703,'3 Instructional Supplies '!$F$5:$F$1996)</f>
        <v>0</v>
      </c>
      <c r="F703" s="7">
        <f>SUMIF('4 Instructional Equipment'!$A$5:$A$1995,A703,'4 Instructional Equipment'!$F$5:$F$1995)</f>
        <v>0</v>
      </c>
      <c r="G703" s="12">
        <f>SUMIF('Transportation Ln 10'!$A$5:$A$1995,A703,'Transportation Ln 10'!$J$5:$J$1995)</f>
        <v>0</v>
      </c>
      <c r="H703" s="12">
        <f>SUMIFS('Services Ln 10'!$Y$5:$Y$3992,'Services Ln 10'!$A$5:$A$3992,A703,'Services Ln 10'!$B$5:$B$3992,"Physical Therapy")</f>
        <v>0</v>
      </c>
      <c r="I703" s="12">
        <f>SUMIFS('Services Ln 10'!$Y$5:$Y$3992,'Services Ln 10'!$A$5:$A$3992,A703,'Services Ln 10'!$B$5:$B$3992,"Occupational Therapy")</f>
        <v>0</v>
      </c>
      <c r="J703" s="12">
        <f>SUMIFS('Services Ln 10'!$Y$5:$Y$3992,'Services Ln 10'!$A$5:$A$3992,A703,'Services Ln 10'!$B$5:$B$3992,"Speech Services")</f>
        <v>0</v>
      </c>
      <c r="K703" s="103">
        <f>SUMIFS('Services Ln 10'!$Y$5:$Y$3992,'Services Ln 10'!$A$5:$A$3992,A703,'Services Ln 10'!$B$5:$B$3992,"Nurse Services")+SUMIFS('Services Ln 10'!$Y$5:$Y$3992,'Services Ln 10'!$A$5:$A$3992,A703,'Services Ln 10'!$B$5:$B$3992,"Audiology")+SUMIFS('Services Ln 10'!$Y$5:$Y$3992,'Services Ln 10'!$A$5:$A$3992,A703,'Services Ln 10'!$B$5:$B$3992,"Interpreter")+SUMIFS('Services Ln 10'!$Y$5:$Y$3992,'Services Ln 10'!$A$5:$A$3992,A703,'Services Ln 10'!$B$5:$B$3992,"Adaptive P.E.")+SUMIFS('Services Ln 10'!$Y$5:$Y$3992,'Services Ln 10'!$A$5:$A$3992,A703,'Services Ln 10'!$B$5:$B$3992,"Orientation and Mobility")+SUMIFS('Services Ln 10'!$Y$5:$Y$3992,'Services Ln 10'!$A$5:$A$3992,A703,'Services Ln 10'!$B$5:$B$3992,"Psychologist")+ SUMIF('Aides Ln 10'!$A$5:$A$1996,A703,'Aides Ln 10'!$V$5:$V$1996)</f>
        <v>0</v>
      </c>
      <c r="L703" s="12">
        <f>SUMIF('Contract Ed line 9'!$A$5:$A$1994,A703,'Contract Ed line 9'!$J$5:$J$1994)</f>
        <v>0</v>
      </c>
      <c r="M703" s="7">
        <f t="shared" si="10"/>
        <v>0</v>
      </c>
    </row>
    <row r="704" spans="2:13" x14ac:dyDescent="0.25">
      <c r="B704" s="7">
        <f>SUMIF('1 Spec Ed Teacher'!$A$5:$A$2003,A704,'1 Spec Ed Teacher'!$T$5:$T$2003)</f>
        <v>0</v>
      </c>
      <c r="C704" s="9"/>
      <c r="D704" s="7">
        <f>SUMIF(' Operations Ln 6'!$A$2:$A$1999,SSIDs!A704,' Operations Ln 6'!$B$2:$B$1999)</f>
        <v>0</v>
      </c>
      <c r="E704" s="7">
        <f>SUMIF('3 Instructional Supplies '!$A$5:$A$1996,SSIDs!A704,'3 Instructional Supplies '!$F$5:$F$1996)</f>
        <v>0</v>
      </c>
      <c r="F704" s="7">
        <f>SUMIF('4 Instructional Equipment'!$A$5:$A$1995,A704,'4 Instructional Equipment'!$F$5:$F$1995)</f>
        <v>0</v>
      </c>
      <c r="G704" s="12">
        <f>SUMIF('Transportation Ln 10'!$A$5:$A$1995,A704,'Transportation Ln 10'!$J$5:$J$1995)</f>
        <v>0</v>
      </c>
      <c r="H704" s="12">
        <f>SUMIFS('Services Ln 10'!$Y$5:$Y$3992,'Services Ln 10'!$A$5:$A$3992,A704,'Services Ln 10'!$B$5:$B$3992,"Physical Therapy")</f>
        <v>0</v>
      </c>
      <c r="I704" s="12">
        <f>SUMIFS('Services Ln 10'!$Y$5:$Y$3992,'Services Ln 10'!$A$5:$A$3992,A704,'Services Ln 10'!$B$5:$B$3992,"Occupational Therapy")</f>
        <v>0</v>
      </c>
      <c r="J704" s="12">
        <f>SUMIFS('Services Ln 10'!$Y$5:$Y$3992,'Services Ln 10'!$A$5:$A$3992,A704,'Services Ln 10'!$B$5:$B$3992,"Speech Services")</f>
        <v>0</v>
      </c>
      <c r="K704" s="103">
        <f>SUMIFS('Services Ln 10'!$Y$5:$Y$3992,'Services Ln 10'!$A$5:$A$3992,A704,'Services Ln 10'!$B$5:$B$3992,"Nurse Services")+SUMIFS('Services Ln 10'!$Y$5:$Y$3992,'Services Ln 10'!$A$5:$A$3992,A704,'Services Ln 10'!$B$5:$B$3992,"Audiology")+SUMIFS('Services Ln 10'!$Y$5:$Y$3992,'Services Ln 10'!$A$5:$A$3992,A704,'Services Ln 10'!$B$5:$B$3992,"Interpreter")+SUMIFS('Services Ln 10'!$Y$5:$Y$3992,'Services Ln 10'!$A$5:$A$3992,A704,'Services Ln 10'!$B$5:$B$3992,"Adaptive P.E.")+SUMIFS('Services Ln 10'!$Y$5:$Y$3992,'Services Ln 10'!$A$5:$A$3992,A704,'Services Ln 10'!$B$5:$B$3992,"Orientation and Mobility")+SUMIFS('Services Ln 10'!$Y$5:$Y$3992,'Services Ln 10'!$A$5:$A$3992,A704,'Services Ln 10'!$B$5:$B$3992,"Psychologist")+ SUMIF('Aides Ln 10'!$A$5:$A$1996,A704,'Aides Ln 10'!$V$5:$V$1996)</f>
        <v>0</v>
      </c>
      <c r="L704" s="12">
        <f>SUMIF('Contract Ed line 9'!$A$5:$A$1994,A704,'Contract Ed line 9'!$J$5:$J$1994)</f>
        <v>0</v>
      </c>
      <c r="M704" s="7">
        <f t="shared" si="10"/>
        <v>0</v>
      </c>
    </row>
    <row r="705" spans="2:13" x14ac:dyDescent="0.25">
      <c r="B705" s="7">
        <f>SUMIF('1 Spec Ed Teacher'!$A$5:$A$2003,A705,'1 Spec Ed Teacher'!$T$5:$T$2003)</f>
        <v>0</v>
      </c>
      <c r="C705" s="9"/>
      <c r="D705" s="7">
        <f>SUMIF(' Operations Ln 6'!$A$2:$A$1999,SSIDs!A705,' Operations Ln 6'!$B$2:$B$1999)</f>
        <v>0</v>
      </c>
      <c r="E705" s="7">
        <f>SUMIF('3 Instructional Supplies '!$A$5:$A$1996,SSIDs!A705,'3 Instructional Supplies '!$F$5:$F$1996)</f>
        <v>0</v>
      </c>
      <c r="F705" s="7">
        <f>SUMIF('4 Instructional Equipment'!$A$5:$A$1995,A705,'4 Instructional Equipment'!$F$5:$F$1995)</f>
        <v>0</v>
      </c>
      <c r="G705" s="12">
        <f>SUMIF('Transportation Ln 10'!$A$5:$A$1995,A705,'Transportation Ln 10'!$J$5:$J$1995)</f>
        <v>0</v>
      </c>
      <c r="H705" s="12">
        <f>SUMIFS('Services Ln 10'!$Y$5:$Y$3992,'Services Ln 10'!$A$5:$A$3992,A705,'Services Ln 10'!$B$5:$B$3992,"Physical Therapy")</f>
        <v>0</v>
      </c>
      <c r="I705" s="12">
        <f>SUMIFS('Services Ln 10'!$Y$5:$Y$3992,'Services Ln 10'!$A$5:$A$3992,A705,'Services Ln 10'!$B$5:$B$3992,"Occupational Therapy")</f>
        <v>0</v>
      </c>
      <c r="J705" s="12">
        <f>SUMIFS('Services Ln 10'!$Y$5:$Y$3992,'Services Ln 10'!$A$5:$A$3992,A705,'Services Ln 10'!$B$5:$B$3992,"Speech Services")</f>
        <v>0</v>
      </c>
      <c r="K705" s="103">
        <f>SUMIFS('Services Ln 10'!$Y$5:$Y$3992,'Services Ln 10'!$A$5:$A$3992,A705,'Services Ln 10'!$B$5:$B$3992,"Nurse Services")+SUMIFS('Services Ln 10'!$Y$5:$Y$3992,'Services Ln 10'!$A$5:$A$3992,A705,'Services Ln 10'!$B$5:$B$3992,"Audiology")+SUMIFS('Services Ln 10'!$Y$5:$Y$3992,'Services Ln 10'!$A$5:$A$3992,A705,'Services Ln 10'!$B$5:$B$3992,"Interpreter")+SUMIFS('Services Ln 10'!$Y$5:$Y$3992,'Services Ln 10'!$A$5:$A$3992,A705,'Services Ln 10'!$B$5:$B$3992,"Adaptive P.E.")+SUMIFS('Services Ln 10'!$Y$5:$Y$3992,'Services Ln 10'!$A$5:$A$3992,A705,'Services Ln 10'!$B$5:$B$3992,"Orientation and Mobility")+SUMIFS('Services Ln 10'!$Y$5:$Y$3992,'Services Ln 10'!$A$5:$A$3992,A705,'Services Ln 10'!$B$5:$B$3992,"Psychologist")+ SUMIF('Aides Ln 10'!$A$5:$A$1996,A705,'Aides Ln 10'!$V$5:$V$1996)</f>
        <v>0</v>
      </c>
      <c r="L705" s="12">
        <f>SUMIF('Contract Ed line 9'!$A$5:$A$1994,A705,'Contract Ed line 9'!$J$5:$J$1994)</f>
        <v>0</v>
      </c>
      <c r="M705" s="7">
        <f t="shared" si="10"/>
        <v>0</v>
      </c>
    </row>
    <row r="706" spans="2:13" x14ac:dyDescent="0.25">
      <c r="B706" s="7">
        <f>SUMIF('1 Spec Ed Teacher'!$A$5:$A$2003,A706,'1 Spec Ed Teacher'!$T$5:$T$2003)</f>
        <v>0</v>
      </c>
      <c r="C706" s="9"/>
      <c r="D706" s="7">
        <f>SUMIF(' Operations Ln 6'!$A$2:$A$1999,SSIDs!A706,' Operations Ln 6'!$B$2:$B$1999)</f>
        <v>0</v>
      </c>
      <c r="E706" s="7">
        <f>SUMIF('3 Instructional Supplies '!$A$5:$A$1996,SSIDs!A706,'3 Instructional Supplies '!$F$5:$F$1996)</f>
        <v>0</v>
      </c>
      <c r="F706" s="7">
        <f>SUMIF('4 Instructional Equipment'!$A$5:$A$1995,A706,'4 Instructional Equipment'!$F$5:$F$1995)</f>
        <v>0</v>
      </c>
      <c r="G706" s="12">
        <f>SUMIF('Transportation Ln 10'!$A$5:$A$1995,A706,'Transportation Ln 10'!$J$5:$J$1995)</f>
        <v>0</v>
      </c>
      <c r="H706" s="12">
        <f>SUMIFS('Services Ln 10'!$Y$5:$Y$3992,'Services Ln 10'!$A$5:$A$3992,A706,'Services Ln 10'!$B$5:$B$3992,"Physical Therapy")</f>
        <v>0</v>
      </c>
      <c r="I706" s="12">
        <f>SUMIFS('Services Ln 10'!$Y$5:$Y$3992,'Services Ln 10'!$A$5:$A$3992,A706,'Services Ln 10'!$B$5:$B$3992,"Occupational Therapy")</f>
        <v>0</v>
      </c>
      <c r="J706" s="12">
        <f>SUMIFS('Services Ln 10'!$Y$5:$Y$3992,'Services Ln 10'!$A$5:$A$3992,A706,'Services Ln 10'!$B$5:$B$3992,"Speech Services")</f>
        <v>0</v>
      </c>
      <c r="K706" s="103">
        <f>SUMIFS('Services Ln 10'!$Y$5:$Y$3992,'Services Ln 10'!$A$5:$A$3992,A706,'Services Ln 10'!$B$5:$B$3992,"Nurse Services")+SUMIFS('Services Ln 10'!$Y$5:$Y$3992,'Services Ln 10'!$A$5:$A$3992,A706,'Services Ln 10'!$B$5:$B$3992,"Audiology")+SUMIFS('Services Ln 10'!$Y$5:$Y$3992,'Services Ln 10'!$A$5:$A$3992,A706,'Services Ln 10'!$B$5:$B$3992,"Interpreter")+SUMIFS('Services Ln 10'!$Y$5:$Y$3992,'Services Ln 10'!$A$5:$A$3992,A706,'Services Ln 10'!$B$5:$B$3992,"Adaptive P.E.")+SUMIFS('Services Ln 10'!$Y$5:$Y$3992,'Services Ln 10'!$A$5:$A$3992,A706,'Services Ln 10'!$B$5:$B$3992,"Orientation and Mobility")+SUMIFS('Services Ln 10'!$Y$5:$Y$3992,'Services Ln 10'!$A$5:$A$3992,A706,'Services Ln 10'!$B$5:$B$3992,"Psychologist")+ SUMIF('Aides Ln 10'!$A$5:$A$1996,A706,'Aides Ln 10'!$V$5:$V$1996)</f>
        <v>0</v>
      </c>
      <c r="L706" s="12">
        <f>SUMIF('Contract Ed line 9'!$A$5:$A$1994,A706,'Contract Ed line 9'!$J$5:$J$1994)</f>
        <v>0</v>
      </c>
      <c r="M706" s="7">
        <f t="shared" si="10"/>
        <v>0</v>
      </c>
    </row>
    <row r="707" spans="2:13" x14ac:dyDescent="0.25">
      <c r="B707" s="7">
        <f>SUMIF('1 Spec Ed Teacher'!$A$5:$A$2003,A707,'1 Spec Ed Teacher'!$T$5:$T$2003)</f>
        <v>0</v>
      </c>
      <c r="C707" s="9"/>
      <c r="D707" s="7">
        <f>SUMIF(' Operations Ln 6'!$A$2:$A$1999,SSIDs!A707,' Operations Ln 6'!$B$2:$B$1999)</f>
        <v>0</v>
      </c>
      <c r="E707" s="7">
        <f>SUMIF('3 Instructional Supplies '!$A$5:$A$1996,SSIDs!A707,'3 Instructional Supplies '!$F$5:$F$1996)</f>
        <v>0</v>
      </c>
      <c r="F707" s="7">
        <f>SUMIF('4 Instructional Equipment'!$A$5:$A$1995,A707,'4 Instructional Equipment'!$F$5:$F$1995)</f>
        <v>0</v>
      </c>
      <c r="G707" s="12">
        <f>SUMIF('Transportation Ln 10'!$A$5:$A$1995,A707,'Transportation Ln 10'!$J$5:$J$1995)</f>
        <v>0</v>
      </c>
      <c r="H707" s="12">
        <f>SUMIFS('Services Ln 10'!$Y$5:$Y$3992,'Services Ln 10'!$A$5:$A$3992,A707,'Services Ln 10'!$B$5:$B$3992,"Physical Therapy")</f>
        <v>0</v>
      </c>
      <c r="I707" s="12">
        <f>SUMIFS('Services Ln 10'!$Y$5:$Y$3992,'Services Ln 10'!$A$5:$A$3992,A707,'Services Ln 10'!$B$5:$B$3992,"Occupational Therapy")</f>
        <v>0</v>
      </c>
      <c r="J707" s="12">
        <f>SUMIFS('Services Ln 10'!$Y$5:$Y$3992,'Services Ln 10'!$A$5:$A$3992,A707,'Services Ln 10'!$B$5:$B$3992,"Speech Services")</f>
        <v>0</v>
      </c>
      <c r="K707" s="103">
        <f>SUMIFS('Services Ln 10'!$Y$5:$Y$3992,'Services Ln 10'!$A$5:$A$3992,A707,'Services Ln 10'!$B$5:$B$3992,"Nurse Services")+SUMIFS('Services Ln 10'!$Y$5:$Y$3992,'Services Ln 10'!$A$5:$A$3992,A707,'Services Ln 10'!$B$5:$B$3992,"Audiology")+SUMIFS('Services Ln 10'!$Y$5:$Y$3992,'Services Ln 10'!$A$5:$A$3992,A707,'Services Ln 10'!$B$5:$B$3992,"Interpreter")+SUMIFS('Services Ln 10'!$Y$5:$Y$3992,'Services Ln 10'!$A$5:$A$3992,A707,'Services Ln 10'!$B$5:$B$3992,"Adaptive P.E.")+SUMIFS('Services Ln 10'!$Y$5:$Y$3992,'Services Ln 10'!$A$5:$A$3992,A707,'Services Ln 10'!$B$5:$B$3992,"Orientation and Mobility")+SUMIFS('Services Ln 10'!$Y$5:$Y$3992,'Services Ln 10'!$A$5:$A$3992,A707,'Services Ln 10'!$B$5:$B$3992,"Psychologist")+ SUMIF('Aides Ln 10'!$A$5:$A$1996,A707,'Aides Ln 10'!$V$5:$V$1996)</f>
        <v>0</v>
      </c>
      <c r="L707" s="12">
        <f>SUMIF('Contract Ed line 9'!$A$5:$A$1994,A707,'Contract Ed line 9'!$J$5:$J$1994)</f>
        <v>0</v>
      </c>
      <c r="M707" s="7">
        <f t="shared" si="10"/>
        <v>0</v>
      </c>
    </row>
    <row r="708" spans="2:13" x14ac:dyDescent="0.25">
      <c r="B708" s="7">
        <f>SUMIF('1 Spec Ed Teacher'!$A$5:$A$2003,A708,'1 Spec Ed Teacher'!$T$5:$T$2003)</f>
        <v>0</v>
      </c>
      <c r="C708" s="9"/>
      <c r="D708" s="7">
        <f>SUMIF(' Operations Ln 6'!$A$2:$A$1999,SSIDs!A708,' Operations Ln 6'!$B$2:$B$1999)</f>
        <v>0</v>
      </c>
      <c r="E708" s="7">
        <f>SUMIF('3 Instructional Supplies '!$A$5:$A$1996,SSIDs!A708,'3 Instructional Supplies '!$F$5:$F$1996)</f>
        <v>0</v>
      </c>
      <c r="F708" s="7">
        <f>SUMIF('4 Instructional Equipment'!$A$5:$A$1995,A708,'4 Instructional Equipment'!$F$5:$F$1995)</f>
        <v>0</v>
      </c>
      <c r="G708" s="12">
        <f>SUMIF('Transportation Ln 10'!$A$5:$A$1995,A708,'Transportation Ln 10'!$J$5:$J$1995)</f>
        <v>0</v>
      </c>
      <c r="H708" s="12">
        <f>SUMIFS('Services Ln 10'!$Y$5:$Y$3992,'Services Ln 10'!$A$5:$A$3992,A708,'Services Ln 10'!$B$5:$B$3992,"Physical Therapy")</f>
        <v>0</v>
      </c>
      <c r="I708" s="12">
        <f>SUMIFS('Services Ln 10'!$Y$5:$Y$3992,'Services Ln 10'!$A$5:$A$3992,A708,'Services Ln 10'!$B$5:$B$3992,"Occupational Therapy")</f>
        <v>0</v>
      </c>
      <c r="J708" s="12">
        <f>SUMIFS('Services Ln 10'!$Y$5:$Y$3992,'Services Ln 10'!$A$5:$A$3992,A708,'Services Ln 10'!$B$5:$B$3992,"Speech Services")</f>
        <v>0</v>
      </c>
      <c r="K708" s="103">
        <f>SUMIFS('Services Ln 10'!$Y$5:$Y$3992,'Services Ln 10'!$A$5:$A$3992,A708,'Services Ln 10'!$B$5:$B$3992,"Nurse Services")+SUMIFS('Services Ln 10'!$Y$5:$Y$3992,'Services Ln 10'!$A$5:$A$3992,A708,'Services Ln 10'!$B$5:$B$3992,"Audiology")+SUMIFS('Services Ln 10'!$Y$5:$Y$3992,'Services Ln 10'!$A$5:$A$3992,A708,'Services Ln 10'!$B$5:$B$3992,"Interpreter")+SUMIFS('Services Ln 10'!$Y$5:$Y$3992,'Services Ln 10'!$A$5:$A$3992,A708,'Services Ln 10'!$B$5:$B$3992,"Adaptive P.E.")+SUMIFS('Services Ln 10'!$Y$5:$Y$3992,'Services Ln 10'!$A$5:$A$3992,A708,'Services Ln 10'!$B$5:$B$3992,"Orientation and Mobility")+SUMIFS('Services Ln 10'!$Y$5:$Y$3992,'Services Ln 10'!$A$5:$A$3992,A708,'Services Ln 10'!$B$5:$B$3992,"Psychologist")+ SUMIF('Aides Ln 10'!$A$5:$A$1996,A708,'Aides Ln 10'!$V$5:$V$1996)</f>
        <v>0</v>
      </c>
      <c r="L708" s="12">
        <f>SUMIF('Contract Ed line 9'!$A$5:$A$1994,A708,'Contract Ed line 9'!$J$5:$J$1994)</f>
        <v>0</v>
      </c>
      <c r="M708" s="7">
        <f t="shared" ref="M708:M771" si="11">SUM(B708:L708)</f>
        <v>0</v>
      </c>
    </row>
    <row r="709" spans="2:13" x14ac:dyDescent="0.25">
      <c r="B709" s="7">
        <f>SUMIF('1 Spec Ed Teacher'!$A$5:$A$2003,A709,'1 Spec Ed Teacher'!$T$5:$T$2003)</f>
        <v>0</v>
      </c>
      <c r="C709" s="9"/>
      <c r="D709" s="7">
        <f>SUMIF(' Operations Ln 6'!$A$2:$A$1999,SSIDs!A709,' Operations Ln 6'!$B$2:$B$1999)</f>
        <v>0</v>
      </c>
      <c r="E709" s="7">
        <f>SUMIF('3 Instructional Supplies '!$A$5:$A$1996,SSIDs!A709,'3 Instructional Supplies '!$F$5:$F$1996)</f>
        <v>0</v>
      </c>
      <c r="F709" s="7">
        <f>SUMIF('4 Instructional Equipment'!$A$5:$A$1995,A709,'4 Instructional Equipment'!$F$5:$F$1995)</f>
        <v>0</v>
      </c>
      <c r="G709" s="12">
        <f>SUMIF('Transportation Ln 10'!$A$5:$A$1995,A709,'Transportation Ln 10'!$J$5:$J$1995)</f>
        <v>0</v>
      </c>
      <c r="H709" s="12">
        <f>SUMIFS('Services Ln 10'!$Y$5:$Y$3992,'Services Ln 10'!$A$5:$A$3992,A709,'Services Ln 10'!$B$5:$B$3992,"Physical Therapy")</f>
        <v>0</v>
      </c>
      <c r="I709" s="12">
        <f>SUMIFS('Services Ln 10'!$Y$5:$Y$3992,'Services Ln 10'!$A$5:$A$3992,A709,'Services Ln 10'!$B$5:$B$3992,"Occupational Therapy")</f>
        <v>0</v>
      </c>
      <c r="J709" s="12">
        <f>SUMIFS('Services Ln 10'!$Y$5:$Y$3992,'Services Ln 10'!$A$5:$A$3992,A709,'Services Ln 10'!$B$5:$B$3992,"Speech Services")</f>
        <v>0</v>
      </c>
      <c r="K709" s="103">
        <f>SUMIFS('Services Ln 10'!$Y$5:$Y$3992,'Services Ln 10'!$A$5:$A$3992,A709,'Services Ln 10'!$B$5:$B$3992,"Nurse Services")+SUMIFS('Services Ln 10'!$Y$5:$Y$3992,'Services Ln 10'!$A$5:$A$3992,A709,'Services Ln 10'!$B$5:$B$3992,"Audiology")+SUMIFS('Services Ln 10'!$Y$5:$Y$3992,'Services Ln 10'!$A$5:$A$3992,A709,'Services Ln 10'!$B$5:$B$3992,"Interpreter")+SUMIFS('Services Ln 10'!$Y$5:$Y$3992,'Services Ln 10'!$A$5:$A$3992,A709,'Services Ln 10'!$B$5:$B$3992,"Adaptive P.E.")+SUMIFS('Services Ln 10'!$Y$5:$Y$3992,'Services Ln 10'!$A$5:$A$3992,A709,'Services Ln 10'!$B$5:$B$3992,"Orientation and Mobility")+SUMIFS('Services Ln 10'!$Y$5:$Y$3992,'Services Ln 10'!$A$5:$A$3992,A709,'Services Ln 10'!$B$5:$B$3992,"Psychologist")+ SUMIF('Aides Ln 10'!$A$5:$A$1996,A709,'Aides Ln 10'!$V$5:$V$1996)</f>
        <v>0</v>
      </c>
      <c r="L709" s="12">
        <f>SUMIF('Contract Ed line 9'!$A$5:$A$1994,A709,'Contract Ed line 9'!$J$5:$J$1994)</f>
        <v>0</v>
      </c>
      <c r="M709" s="7">
        <f t="shared" si="11"/>
        <v>0</v>
      </c>
    </row>
    <row r="710" spans="2:13" x14ac:dyDescent="0.25">
      <c r="B710" s="7">
        <f>SUMIF('1 Spec Ed Teacher'!$A$5:$A$2003,A710,'1 Spec Ed Teacher'!$T$5:$T$2003)</f>
        <v>0</v>
      </c>
      <c r="C710" s="9"/>
      <c r="D710" s="7">
        <f>SUMIF(' Operations Ln 6'!$A$2:$A$1999,SSIDs!A710,' Operations Ln 6'!$B$2:$B$1999)</f>
        <v>0</v>
      </c>
      <c r="E710" s="7">
        <f>SUMIF('3 Instructional Supplies '!$A$5:$A$1996,SSIDs!A710,'3 Instructional Supplies '!$F$5:$F$1996)</f>
        <v>0</v>
      </c>
      <c r="F710" s="7">
        <f>SUMIF('4 Instructional Equipment'!$A$5:$A$1995,A710,'4 Instructional Equipment'!$F$5:$F$1995)</f>
        <v>0</v>
      </c>
      <c r="G710" s="12">
        <f>SUMIF('Transportation Ln 10'!$A$5:$A$1995,A710,'Transportation Ln 10'!$J$5:$J$1995)</f>
        <v>0</v>
      </c>
      <c r="H710" s="12">
        <f>SUMIFS('Services Ln 10'!$Y$5:$Y$3992,'Services Ln 10'!$A$5:$A$3992,A710,'Services Ln 10'!$B$5:$B$3992,"Physical Therapy")</f>
        <v>0</v>
      </c>
      <c r="I710" s="12">
        <f>SUMIFS('Services Ln 10'!$Y$5:$Y$3992,'Services Ln 10'!$A$5:$A$3992,A710,'Services Ln 10'!$B$5:$B$3992,"Occupational Therapy")</f>
        <v>0</v>
      </c>
      <c r="J710" s="12">
        <f>SUMIFS('Services Ln 10'!$Y$5:$Y$3992,'Services Ln 10'!$A$5:$A$3992,A710,'Services Ln 10'!$B$5:$B$3992,"Speech Services")</f>
        <v>0</v>
      </c>
      <c r="K710" s="103">
        <f>SUMIFS('Services Ln 10'!$Y$5:$Y$3992,'Services Ln 10'!$A$5:$A$3992,A710,'Services Ln 10'!$B$5:$B$3992,"Nurse Services")+SUMIFS('Services Ln 10'!$Y$5:$Y$3992,'Services Ln 10'!$A$5:$A$3992,A710,'Services Ln 10'!$B$5:$B$3992,"Audiology")+SUMIFS('Services Ln 10'!$Y$5:$Y$3992,'Services Ln 10'!$A$5:$A$3992,A710,'Services Ln 10'!$B$5:$B$3992,"Interpreter")+SUMIFS('Services Ln 10'!$Y$5:$Y$3992,'Services Ln 10'!$A$5:$A$3992,A710,'Services Ln 10'!$B$5:$B$3992,"Adaptive P.E.")+SUMIFS('Services Ln 10'!$Y$5:$Y$3992,'Services Ln 10'!$A$5:$A$3992,A710,'Services Ln 10'!$B$5:$B$3992,"Orientation and Mobility")+SUMIFS('Services Ln 10'!$Y$5:$Y$3992,'Services Ln 10'!$A$5:$A$3992,A710,'Services Ln 10'!$B$5:$B$3992,"Psychologist")+ SUMIF('Aides Ln 10'!$A$5:$A$1996,A710,'Aides Ln 10'!$V$5:$V$1996)</f>
        <v>0</v>
      </c>
      <c r="L710" s="12">
        <f>SUMIF('Contract Ed line 9'!$A$5:$A$1994,A710,'Contract Ed line 9'!$J$5:$J$1994)</f>
        <v>0</v>
      </c>
      <c r="M710" s="7">
        <f t="shared" si="11"/>
        <v>0</v>
      </c>
    </row>
    <row r="711" spans="2:13" x14ac:dyDescent="0.25">
      <c r="B711" s="7">
        <f>SUMIF('1 Spec Ed Teacher'!$A$5:$A$2003,A711,'1 Spec Ed Teacher'!$T$5:$T$2003)</f>
        <v>0</v>
      </c>
      <c r="C711" s="9"/>
      <c r="D711" s="7">
        <f>SUMIF(' Operations Ln 6'!$A$2:$A$1999,SSIDs!A711,' Operations Ln 6'!$B$2:$B$1999)</f>
        <v>0</v>
      </c>
      <c r="E711" s="7">
        <f>SUMIF('3 Instructional Supplies '!$A$5:$A$1996,SSIDs!A711,'3 Instructional Supplies '!$F$5:$F$1996)</f>
        <v>0</v>
      </c>
      <c r="F711" s="7">
        <f>SUMIF('4 Instructional Equipment'!$A$5:$A$1995,A711,'4 Instructional Equipment'!$F$5:$F$1995)</f>
        <v>0</v>
      </c>
      <c r="G711" s="12">
        <f>SUMIF('Transportation Ln 10'!$A$5:$A$1995,A711,'Transportation Ln 10'!$J$5:$J$1995)</f>
        <v>0</v>
      </c>
      <c r="H711" s="12">
        <f>SUMIFS('Services Ln 10'!$Y$5:$Y$3992,'Services Ln 10'!$A$5:$A$3992,A711,'Services Ln 10'!$B$5:$B$3992,"Physical Therapy")</f>
        <v>0</v>
      </c>
      <c r="I711" s="12">
        <f>SUMIFS('Services Ln 10'!$Y$5:$Y$3992,'Services Ln 10'!$A$5:$A$3992,A711,'Services Ln 10'!$B$5:$B$3992,"Occupational Therapy")</f>
        <v>0</v>
      </c>
      <c r="J711" s="12">
        <f>SUMIFS('Services Ln 10'!$Y$5:$Y$3992,'Services Ln 10'!$A$5:$A$3992,A711,'Services Ln 10'!$B$5:$B$3992,"Speech Services")</f>
        <v>0</v>
      </c>
      <c r="K711" s="103">
        <f>SUMIFS('Services Ln 10'!$Y$5:$Y$3992,'Services Ln 10'!$A$5:$A$3992,A711,'Services Ln 10'!$B$5:$B$3992,"Nurse Services")+SUMIFS('Services Ln 10'!$Y$5:$Y$3992,'Services Ln 10'!$A$5:$A$3992,A711,'Services Ln 10'!$B$5:$B$3992,"Audiology")+SUMIFS('Services Ln 10'!$Y$5:$Y$3992,'Services Ln 10'!$A$5:$A$3992,A711,'Services Ln 10'!$B$5:$B$3992,"Interpreter")+SUMIFS('Services Ln 10'!$Y$5:$Y$3992,'Services Ln 10'!$A$5:$A$3992,A711,'Services Ln 10'!$B$5:$B$3992,"Adaptive P.E.")+SUMIFS('Services Ln 10'!$Y$5:$Y$3992,'Services Ln 10'!$A$5:$A$3992,A711,'Services Ln 10'!$B$5:$B$3992,"Orientation and Mobility")+SUMIFS('Services Ln 10'!$Y$5:$Y$3992,'Services Ln 10'!$A$5:$A$3992,A711,'Services Ln 10'!$B$5:$B$3992,"Psychologist")+ SUMIF('Aides Ln 10'!$A$5:$A$1996,A711,'Aides Ln 10'!$V$5:$V$1996)</f>
        <v>0</v>
      </c>
      <c r="L711" s="12">
        <f>SUMIF('Contract Ed line 9'!$A$5:$A$1994,A711,'Contract Ed line 9'!$J$5:$J$1994)</f>
        <v>0</v>
      </c>
      <c r="M711" s="7">
        <f t="shared" si="11"/>
        <v>0</v>
      </c>
    </row>
    <row r="712" spans="2:13" x14ac:dyDescent="0.25">
      <c r="B712" s="7">
        <f>SUMIF('1 Spec Ed Teacher'!$A$5:$A$2003,A712,'1 Spec Ed Teacher'!$T$5:$T$2003)</f>
        <v>0</v>
      </c>
      <c r="C712" s="9"/>
      <c r="D712" s="7">
        <f>SUMIF(' Operations Ln 6'!$A$2:$A$1999,SSIDs!A712,' Operations Ln 6'!$B$2:$B$1999)</f>
        <v>0</v>
      </c>
      <c r="E712" s="7">
        <f>SUMIF('3 Instructional Supplies '!$A$5:$A$1996,SSIDs!A712,'3 Instructional Supplies '!$F$5:$F$1996)</f>
        <v>0</v>
      </c>
      <c r="F712" s="7">
        <f>SUMIF('4 Instructional Equipment'!$A$5:$A$1995,A712,'4 Instructional Equipment'!$F$5:$F$1995)</f>
        <v>0</v>
      </c>
      <c r="G712" s="12">
        <f>SUMIF('Transportation Ln 10'!$A$5:$A$1995,A712,'Transportation Ln 10'!$J$5:$J$1995)</f>
        <v>0</v>
      </c>
      <c r="H712" s="12">
        <f>SUMIFS('Services Ln 10'!$Y$5:$Y$3992,'Services Ln 10'!$A$5:$A$3992,A712,'Services Ln 10'!$B$5:$B$3992,"Physical Therapy")</f>
        <v>0</v>
      </c>
      <c r="I712" s="12">
        <f>SUMIFS('Services Ln 10'!$Y$5:$Y$3992,'Services Ln 10'!$A$5:$A$3992,A712,'Services Ln 10'!$B$5:$B$3992,"Occupational Therapy")</f>
        <v>0</v>
      </c>
      <c r="J712" s="12">
        <f>SUMIFS('Services Ln 10'!$Y$5:$Y$3992,'Services Ln 10'!$A$5:$A$3992,A712,'Services Ln 10'!$B$5:$B$3992,"Speech Services")</f>
        <v>0</v>
      </c>
      <c r="K712" s="103">
        <f>SUMIFS('Services Ln 10'!$Y$5:$Y$3992,'Services Ln 10'!$A$5:$A$3992,A712,'Services Ln 10'!$B$5:$B$3992,"Nurse Services")+SUMIFS('Services Ln 10'!$Y$5:$Y$3992,'Services Ln 10'!$A$5:$A$3992,A712,'Services Ln 10'!$B$5:$B$3992,"Audiology")+SUMIFS('Services Ln 10'!$Y$5:$Y$3992,'Services Ln 10'!$A$5:$A$3992,A712,'Services Ln 10'!$B$5:$B$3992,"Interpreter")+SUMIFS('Services Ln 10'!$Y$5:$Y$3992,'Services Ln 10'!$A$5:$A$3992,A712,'Services Ln 10'!$B$5:$B$3992,"Adaptive P.E.")+SUMIFS('Services Ln 10'!$Y$5:$Y$3992,'Services Ln 10'!$A$5:$A$3992,A712,'Services Ln 10'!$B$5:$B$3992,"Orientation and Mobility")+SUMIFS('Services Ln 10'!$Y$5:$Y$3992,'Services Ln 10'!$A$5:$A$3992,A712,'Services Ln 10'!$B$5:$B$3992,"Psychologist")+ SUMIF('Aides Ln 10'!$A$5:$A$1996,A712,'Aides Ln 10'!$V$5:$V$1996)</f>
        <v>0</v>
      </c>
      <c r="L712" s="12">
        <f>SUMIF('Contract Ed line 9'!$A$5:$A$1994,A712,'Contract Ed line 9'!$J$5:$J$1994)</f>
        <v>0</v>
      </c>
      <c r="M712" s="7">
        <f t="shared" si="11"/>
        <v>0</v>
      </c>
    </row>
    <row r="713" spans="2:13" x14ac:dyDescent="0.25">
      <c r="B713" s="7">
        <f>SUMIF('1 Spec Ed Teacher'!$A$5:$A$2003,A713,'1 Spec Ed Teacher'!$T$5:$T$2003)</f>
        <v>0</v>
      </c>
      <c r="C713" s="9"/>
      <c r="D713" s="7">
        <f>SUMIF(' Operations Ln 6'!$A$2:$A$1999,SSIDs!A713,' Operations Ln 6'!$B$2:$B$1999)</f>
        <v>0</v>
      </c>
      <c r="E713" s="7">
        <f>SUMIF('3 Instructional Supplies '!$A$5:$A$1996,SSIDs!A713,'3 Instructional Supplies '!$F$5:$F$1996)</f>
        <v>0</v>
      </c>
      <c r="F713" s="7">
        <f>SUMIF('4 Instructional Equipment'!$A$5:$A$1995,A713,'4 Instructional Equipment'!$F$5:$F$1995)</f>
        <v>0</v>
      </c>
      <c r="G713" s="12">
        <f>SUMIF('Transportation Ln 10'!$A$5:$A$1995,A713,'Transportation Ln 10'!$J$5:$J$1995)</f>
        <v>0</v>
      </c>
      <c r="H713" s="12">
        <f>SUMIFS('Services Ln 10'!$Y$5:$Y$3992,'Services Ln 10'!$A$5:$A$3992,A713,'Services Ln 10'!$B$5:$B$3992,"Physical Therapy")</f>
        <v>0</v>
      </c>
      <c r="I713" s="12">
        <f>SUMIFS('Services Ln 10'!$Y$5:$Y$3992,'Services Ln 10'!$A$5:$A$3992,A713,'Services Ln 10'!$B$5:$B$3992,"Occupational Therapy")</f>
        <v>0</v>
      </c>
      <c r="J713" s="12">
        <f>SUMIFS('Services Ln 10'!$Y$5:$Y$3992,'Services Ln 10'!$A$5:$A$3992,A713,'Services Ln 10'!$B$5:$B$3992,"Speech Services")</f>
        <v>0</v>
      </c>
      <c r="K713" s="103">
        <f>SUMIFS('Services Ln 10'!$Y$5:$Y$3992,'Services Ln 10'!$A$5:$A$3992,A713,'Services Ln 10'!$B$5:$B$3992,"Nurse Services")+SUMIFS('Services Ln 10'!$Y$5:$Y$3992,'Services Ln 10'!$A$5:$A$3992,A713,'Services Ln 10'!$B$5:$B$3992,"Audiology")+SUMIFS('Services Ln 10'!$Y$5:$Y$3992,'Services Ln 10'!$A$5:$A$3992,A713,'Services Ln 10'!$B$5:$B$3992,"Interpreter")+SUMIFS('Services Ln 10'!$Y$5:$Y$3992,'Services Ln 10'!$A$5:$A$3992,A713,'Services Ln 10'!$B$5:$B$3992,"Adaptive P.E.")+SUMIFS('Services Ln 10'!$Y$5:$Y$3992,'Services Ln 10'!$A$5:$A$3992,A713,'Services Ln 10'!$B$5:$B$3992,"Orientation and Mobility")+SUMIFS('Services Ln 10'!$Y$5:$Y$3992,'Services Ln 10'!$A$5:$A$3992,A713,'Services Ln 10'!$B$5:$B$3992,"Psychologist")+ SUMIF('Aides Ln 10'!$A$5:$A$1996,A713,'Aides Ln 10'!$V$5:$V$1996)</f>
        <v>0</v>
      </c>
      <c r="L713" s="12">
        <f>SUMIF('Contract Ed line 9'!$A$5:$A$1994,A713,'Contract Ed line 9'!$J$5:$J$1994)</f>
        <v>0</v>
      </c>
      <c r="M713" s="7">
        <f t="shared" si="11"/>
        <v>0</v>
      </c>
    </row>
    <row r="714" spans="2:13" x14ac:dyDescent="0.25">
      <c r="B714" s="7">
        <f>SUMIF('1 Spec Ed Teacher'!$A$5:$A$2003,A714,'1 Spec Ed Teacher'!$T$5:$T$2003)</f>
        <v>0</v>
      </c>
      <c r="C714" s="9"/>
      <c r="D714" s="7">
        <f>SUMIF(' Operations Ln 6'!$A$2:$A$1999,SSIDs!A714,' Operations Ln 6'!$B$2:$B$1999)</f>
        <v>0</v>
      </c>
      <c r="E714" s="7">
        <f>SUMIF('3 Instructional Supplies '!$A$5:$A$1996,SSIDs!A714,'3 Instructional Supplies '!$F$5:$F$1996)</f>
        <v>0</v>
      </c>
      <c r="F714" s="7">
        <f>SUMIF('4 Instructional Equipment'!$A$5:$A$1995,A714,'4 Instructional Equipment'!$F$5:$F$1995)</f>
        <v>0</v>
      </c>
      <c r="G714" s="12">
        <f>SUMIF('Transportation Ln 10'!$A$5:$A$1995,A714,'Transportation Ln 10'!$J$5:$J$1995)</f>
        <v>0</v>
      </c>
      <c r="H714" s="12">
        <f>SUMIFS('Services Ln 10'!$Y$5:$Y$3992,'Services Ln 10'!$A$5:$A$3992,A714,'Services Ln 10'!$B$5:$B$3992,"Physical Therapy")</f>
        <v>0</v>
      </c>
      <c r="I714" s="12">
        <f>SUMIFS('Services Ln 10'!$Y$5:$Y$3992,'Services Ln 10'!$A$5:$A$3992,A714,'Services Ln 10'!$B$5:$B$3992,"Occupational Therapy")</f>
        <v>0</v>
      </c>
      <c r="J714" s="12">
        <f>SUMIFS('Services Ln 10'!$Y$5:$Y$3992,'Services Ln 10'!$A$5:$A$3992,A714,'Services Ln 10'!$B$5:$B$3992,"Speech Services")</f>
        <v>0</v>
      </c>
      <c r="K714" s="103">
        <f>SUMIFS('Services Ln 10'!$Y$5:$Y$3992,'Services Ln 10'!$A$5:$A$3992,A714,'Services Ln 10'!$B$5:$B$3992,"Nurse Services")+SUMIFS('Services Ln 10'!$Y$5:$Y$3992,'Services Ln 10'!$A$5:$A$3992,A714,'Services Ln 10'!$B$5:$B$3992,"Audiology")+SUMIFS('Services Ln 10'!$Y$5:$Y$3992,'Services Ln 10'!$A$5:$A$3992,A714,'Services Ln 10'!$B$5:$B$3992,"Interpreter")+SUMIFS('Services Ln 10'!$Y$5:$Y$3992,'Services Ln 10'!$A$5:$A$3992,A714,'Services Ln 10'!$B$5:$B$3992,"Adaptive P.E.")+SUMIFS('Services Ln 10'!$Y$5:$Y$3992,'Services Ln 10'!$A$5:$A$3992,A714,'Services Ln 10'!$B$5:$B$3992,"Orientation and Mobility")+SUMIFS('Services Ln 10'!$Y$5:$Y$3992,'Services Ln 10'!$A$5:$A$3992,A714,'Services Ln 10'!$B$5:$B$3992,"Psychologist")+ SUMIF('Aides Ln 10'!$A$5:$A$1996,A714,'Aides Ln 10'!$V$5:$V$1996)</f>
        <v>0</v>
      </c>
      <c r="L714" s="12">
        <f>SUMIF('Contract Ed line 9'!$A$5:$A$1994,A714,'Contract Ed line 9'!$J$5:$J$1994)</f>
        <v>0</v>
      </c>
      <c r="M714" s="7">
        <f t="shared" si="11"/>
        <v>0</v>
      </c>
    </row>
    <row r="715" spans="2:13" x14ac:dyDescent="0.25">
      <c r="B715" s="7">
        <f>SUMIF('1 Spec Ed Teacher'!$A$5:$A$2003,A715,'1 Spec Ed Teacher'!$T$5:$T$2003)</f>
        <v>0</v>
      </c>
      <c r="C715" s="9"/>
      <c r="D715" s="7">
        <f>SUMIF(' Operations Ln 6'!$A$2:$A$1999,SSIDs!A715,' Operations Ln 6'!$B$2:$B$1999)</f>
        <v>0</v>
      </c>
      <c r="E715" s="7">
        <f>SUMIF('3 Instructional Supplies '!$A$5:$A$1996,SSIDs!A715,'3 Instructional Supplies '!$F$5:$F$1996)</f>
        <v>0</v>
      </c>
      <c r="F715" s="7">
        <f>SUMIF('4 Instructional Equipment'!$A$5:$A$1995,A715,'4 Instructional Equipment'!$F$5:$F$1995)</f>
        <v>0</v>
      </c>
      <c r="G715" s="12">
        <f>SUMIF('Transportation Ln 10'!$A$5:$A$1995,A715,'Transportation Ln 10'!$J$5:$J$1995)</f>
        <v>0</v>
      </c>
      <c r="H715" s="12">
        <f>SUMIFS('Services Ln 10'!$Y$5:$Y$3992,'Services Ln 10'!$A$5:$A$3992,A715,'Services Ln 10'!$B$5:$B$3992,"Physical Therapy")</f>
        <v>0</v>
      </c>
      <c r="I715" s="12">
        <f>SUMIFS('Services Ln 10'!$Y$5:$Y$3992,'Services Ln 10'!$A$5:$A$3992,A715,'Services Ln 10'!$B$5:$B$3992,"Occupational Therapy")</f>
        <v>0</v>
      </c>
      <c r="J715" s="12">
        <f>SUMIFS('Services Ln 10'!$Y$5:$Y$3992,'Services Ln 10'!$A$5:$A$3992,A715,'Services Ln 10'!$B$5:$B$3992,"Speech Services")</f>
        <v>0</v>
      </c>
      <c r="K715" s="103">
        <f>SUMIFS('Services Ln 10'!$Y$5:$Y$3992,'Services Ln 10'!$A$5:$A$3992,A715,'Services Ln 10'!$B$5:$B$3992,"Nurse Services")+SUMIFS('Services Ln 10'!$Y$5:$Y$3992,'Services Ln 10'!$A$5:$A$3992,A715,'Services Ln 10'!$B$5:$B$3992,"Audiology")+SUMIFS('Services Ln 10'!$Y$5:$Y$3992,'Services Ln 10'!$A$5:$A$3992,A715,'Services Ln 10'!$B$5:$B$3992,"Interpreter")+SUMIFS('Services Ln 10'!$Y$5:$Y$3992,'Services Ln 10'!$A$5:$A$3992,A715,'Services Ln 10'!$B$5:$B$3992,"Adaptive P.E.")+SUMIFS('Services Ln 10'!$Y$5:$Y$3992,'Services Ln 10'!$A$5:$A$3992,A715,'Services Ln 10'!$B$5:$B$3992,"Orientation and Mobility")+SUMIFS('Services Ln 10'!$Y$5:$Y$3992,'Services Ln 10'!$A$5:$A$3992,A715,'Services Ln 10'!$B$5:$B$3992,"Psychologist")+ SUMIF('Aides Ln 10'!$A$5:$A$1996,A715,'Aides Ln 10'!$V$5:$V$1996)</f>
        <v>0</v>
      </c>
      <c r="L715" s="12">
        <f>SUMIF('Contract Ed line 9'!$A$5:$A$1994,A715,'Contract Ed line 9'!$J$5:$J$1994)</f>
        <v>0</v>
      </c>
      <c r="M715" s="7">
        <f t="shared" si="11"/>
        <v>0</v>
      </c>
    </row>
    <row r="716" spans="2:13" x14ac:dyDescent="0.25">
      <c r="B716" s="7">
        <f>SUMIF('1 Spec Ed Teacher'!$A$5:$A$2003,A716,'1 Spec Ed Teacher'!$T$5:$T$2003)</f>
        <v>0</v>
      </c>
      <c r="C716" s="9"/>
      <c r="D716" s="7">
        <f>SUMIF(' Operations Ln 6'!$A$2:$A$1999,SSIDs!A716,' Operations Ln 6'!$B$2:$B$1999)</f>
        <v>0</v>
      </c>
      <c r="E716" s="7">
        <f>SUMIF('3 Instructional Supplies '!$A$5:$A$1996,SSIDs!A716,'3 Instructional Supplies '!$F$5:$F$1996)</f>
        <v>0</v>
      </c>
      <c r="F716" s="7">
        <f>SUMIF('4 Instructional Equipment'!$A$5:$A$1995,A716,'4 Instructional Equipment'!$F$5:$F$1995)</f>
        <v>0</v>
      </c>
      <c r="G716" s="12">
        <f>SUMIF('Transportation Ln 10'!$A$5:$A$1995,A716,'Transportation Ln 10'!$J$5:$J$1995)</f>
        <v>0</v>
      </c>
      <c r="H716" s="12">
        <f>SUMIFS('Services Ln 10'!$Y$5:$Y$3992,'Services Ln 10'!$A$5:$A$3992,A716,'Services Ln 10'!$B$5:$B$3992,"Physical Therapy")</f>
        <v>0</v>
      </c>
      <c r="I716" s="12">
        <f>SUMIFS('Services Ln 10'!$Y$5:$Y$3992,'Services Ln 10'!$A$5:$A$3992,A716,'Services Ln 10'!$B$5:$B$3992,"Occupational Therapy")</f>
        <v>0</v>
      </c>
      <c r="J716" s="12">
        <f>SUMIFS('Services Ln 10'!$Y$5:$Y$3992,'Services Ln 10'!$A$5:$A$3992,A716,'Services Ln 10'!$B$5:$B$3992,"Speech Services")</f>
        <v>0</v>
      </c>
      <c r="K716" s="103">
        <f>SUMIFS('Services Ln 10'!$Y$5:$Y$3992,'Services Ln 10'!$A$5:$A$3992,A716,'Services Ln 10'!$B$5:$B$3992,"Nurse Services")+SUMIFS('Services Ln 10'!$Y$5:$Y$3992,'Services Ln 10'!$A$5:$A$3992,A716,'Services Ln 10'!$B$5:$B$3992,"Audiology")+SUMIFS('Services Ln 10'!$Y$5:$Y$3992,'Services Ln 10'!$A$5:$A$3992,A716,'Services Ln 10'!$B$5:$B$3992,"Interpreter")+SUMIFS('Services Ln 10'!$Y$5:$Y$3992,'Services Ln 10'!$A$5:$A$3992,A716,'Services Ln 10'!$B$5:$B$3992,"Adaptive P.E.")+SUMIFS('Services Ln 10'!$Y$5:$Y$3992,'Services Ln 10'!$A$5:$A$3992,A716,'Services Ln 10'!$B$5:$B$3992,"Orientation and Mobility")+SUMIFS('Services Ln 10'!$Y$5:$Y$3992,'Services Ln 10'!$A$5:$A$3992,A716,'Services Ln 10'!$B$5:$B$3992,"Psychologist")+ SUMIF('Aides Ln 10'!$A$5:$A$1996,A716,'Aides Ln 10'!$V$5:$V$1996)</f>
        <v>0</v>
      </c>
      <c r="L716" s="12">
        <f>SUMIF('Contract Ed line 9'!$A$5:$A$1994,A716,'Contract Ed line 9'!$J$5:$J$1994)</f>
        <v>0</v>
      </c>
      <c r="M716" s="7">
        <f t="shared" si="11"/>
        <v>0</v>
      </c>
    </row>
    <row r="717" spans="2:13" x14ac:dyDescent="0.25">
      <c r="B717" s="7">
        <f>SUMIF('1 Spec Ed Teacher'!$A$5:$A$2003,A717,'1 Spec Ed Teacher'!$T$5:$T$2003)</f>
        <v>0</v>
      </c>
      <c r="C717" s="9"/>
      <c r="D717" s="7">
        <f>SUMIF(' Operations Ln 6'!$A$2:$A$1999,SSIDs!A717,' Operations Ln 6'!$B$2:$B$1999)</f>
        <v>0</v>
      </c>
      <c r="E717" s="7">
        <f>SUMIF('3 Instructional Supplies '!$A$5:$A$1996,SSIDs!A717,'3 Instructional Supplies '!$F$5:$F$1996)</f>
        <v>0</v>
      </c>
      <c r="F717" s="7">
        <f>SUMIF('4 Instructional Equipment'!$A$5:$A$1995,A717,'4 Instructional Equipment'!$F$5:$F$1995)</f>
        <v>0</v>
      </c>
      <c r="G717" s="12">
        <f>SUMIF('Transportation Ln 10'!$A$5:$A$1995,A717,'Transportation Ln 10'!$J$5:$J$1995)</f>
        <v>0</v>
      </c>
      <c r="H717" s="12">
        <f>SUMIFS('Services Ln 10'!$Y$5:$Y$3992,'Services Ln 10'!$A$5:$A$3992,A717,'Services Ln 10'!$B$5:$B$3992,"Physical Therapy")</f>
        <v>0</v>
      </c>
      <c r="I717" s="12">
        <f>SUMIFS('Services Ln 10'!$Y$5:$Y$3992,'Services Ln 10'!$A$5:$A$3992,A717,'Services Ln 10'!$B$5:$B$3992,"Occupational Therapy")</f>
        <v>0</v>
      </c>
      <c r="J717" s="12">
        <f>SUMIFS('Services Ln 10'!$Y$5:$Y$3992,'Services Ln 10'!$A$5:$A$3992,A717,'Services Ln 10'!$B$5:$B$3992,"Speech Services")</f>
        <v>0</v>
      </c>
      <c r="K717" s="103">
        <f>SUMIFS('Services Ln 10'!$Y$5:$Y$3992,'Services Ln 10'!$A$5:$A$3992,A717,'Services Ln 10'!$B$5:$B$3992,"Nurse Services")+SUMIFS('Services Ln 10'!$Y$5:$Y$3992,'Services Ln 10'!$A$5:$A$3992,A717,'Services Ln 10'!$B$5:$B$3992,"Audiology")+SUMIFS('Services Ln 10'!$Y$5:$Y$3992,'Services Ln 10'!$A$5:$A$3992,A717,'Services Ln 10'!$B$5:$B$3992,"Interpreter")+SUMIFS('Services Ln 10'!$Y$5:$Y$3992,'Services Ln 10'!$A$5:$A$3992,A717,'Services Ln 10'!$B$5:$B$3992,"Adaptive P.E.")+SUMIFS('Services Ln 10'!$Y$5:$Y$3992,'Services Ln 10'!$A$5:$A$3992,A717,'Services Ln 10'!$B$5:$B$3992,"Orientation and Mobility")+SUMIFS('Services Ln 10'!$Y$5:$Y$3992,'Services Ln 10'!$A$5:$A$3992,A717,'Services Ln 10'!$B$5:$B$3992,"Psychologist")+ SUMIF('Aides Ln 10'!$A$5:$A$1996,A717,'Aides Ln 10'!$V$5:$V$1996)</f>
        <v>0</v>
      </c>
      <c r="L717" s="12">
        <f>SUMIF('Contract Ed line 9'!$A$5:$A$1994,A717,'Contract Ed line 9'!$J$5:$J$1994)</f>
        <v>0</v>
      </c>
      <c r="M717" s="7">
        <f t="shared" si="11"/>
        <v>0</v>
      </c>
    </row>
    <row r="718" spans="2:13" x14ac:dyDescent="0.25">
      <c r="B718" s="7">
        <f>SUMIF('1 Spec Ed Teacher'!$A$5:$A$2003,A718,'1 Spec Ed Teacher'!$T$5:$T$2003)</f>
        <v>0</v>
      </c>
      <c r="C718" s="9"/>
      <c r="D718" s="7">
        <f>SUMIF(' Operations Ln 6'!$A$2:$A$1999,SSIDs!A718,' Operations Ln 6'!$B$2:$B$1999)</f>
        <v>0</v>
      </c>
      <c r="E718" s="7">
        <f>SUMIF('3 Instructional Supplies '!$A$5:$A$1996,SSIDs!A718,'3 Instructional Supplies '!$F$5:$F$1996)</f>
        <v>0</v>
      </c>
      <c r="F718" s="7">
        <f>SUMIF('4 Instructional Equipment'!$A$5:$A$1995,A718,'4 Instructional Equipment'!$F$5:$F$1995)</f>
        <v>0</v>
      </c>
      <c r="G718" s="12">
        <f>SUMIF('Transportation Ln 10'!$A$5:$A$1995,A718,'Transportation Ln 10'!$J$5:$J$1995)</f>
        <v>0</v>
      </c>
      <c r="H718" s="12">
        <f>SUMIFS('Services Ln 10'!$Y$5:$Y$3992,'Services Ln 10'!$A$5:$A$3992,A718,'Services Ln 10'!$B$5:$B$3992,"Physical Therapy")</f>
        <v>0</v>
      </c>
      <c r="I718" s="12">
        <f>SUMIFS('Services Ln 10'!$Y$5:$Y$3992,'Services Ln 10'!$A$5:$A$3992,A718,'Services Ln 10'!$B$5:$B$3992,"Occupational Therapy")</f>
        <v>0</v>
      </c>
      <c r="J718" s="12">
        <f>SUMIFS('Services Ln 10'!$Y$5:$Y$3992,'Services Ln 10'!$A$5:$A$3992,A718,'Services Ln 10'!$B$5:$B$3992,"Speech Services")</f>
        <v>0</v>
      </c>
      <c r="K718" s="103">
        <f>SUMIFS('Services Ln 10'!$Y$5:$Y$3992,'Services Ln 10'!$A$5:$A$3992,A718,'Services Ln 10'!$B$5:$B$3992,"Nurse Services")+SUMIFS('Services Ln 10'!$Y$5:$Y$3992,'Services Ln 10'!$A$5:$A$3992,A718,'Services Ln 10'!$B$5:$B$3992,"Audiology")+SUMIFS('Services Ln 10'!$Y$5:$Y$3992,'Services Ln 10'!$A$5:$A$3992,A718,'Services Ln 10'!$B$5:$B$3992,"Interpreter")+SUMIFS('Services Ln 10'!$Y$5:$Y$3992,'Services Ln 10'!$A$5:$A$3992,A718,'Services Ln 10'!$B$5:$B$3992,"Adaptive P.E.")+SUMIFS('Services Ln 10'!$Y$5:$Y$3992,'Services Ln 10'!$A$5:$A$3992,A718,'Services Ln 10'!$B$5:$B$3992,"Orientation and Mobility")+SUMIFS('Services Ln 10'!$Y$5:$Y$3992,'Services Ln 10'!$A$5:$A$3992,A718,'Services Ln 10'!$B$5:$B$3992,"Psychologist")+ SUMIF('Aides Ln 10'!$A$5:$A$1996,A718,'Aides Ln 10'!$V$5:$V$1996)</f>
        <v>0</v>
      </c>
      <c r="L718" s="12">
        <f>SUMIF('Contract Ed line 9'!$A$5:$A$1994,A718,'Contract Ed line 9'!$J$5:$J$1994)</f>
        <v>0</v>
      </c>
      <c r="M718" s="7">
        <f t="shared" si="11"/>
        <v>0</v>
      </c>
    </row>
    <row r="719" spans="2:13" x14ac:dyDescent="0.25">
      <c r="B719" s="7">
        <f>SUMIF('1 Spec Ed Teacher'!$A$5:$A$2003,A719,'1 Spec Ed Teacher'!$T$5:$T$2003)</f>
        <v>0</v>
      </c>
      <c r="C719" s="9"/>
      <c r="D719" s="7">
        <f>SUMIF(' Operations Ln 6'!$A$2:$A$1999,SSIDs!A719,' Operations Ln 6'!$B$2:$B$1999)</f>
        <v>0</v>
      </c>
      <c r="E719" s="7">
        <f>SUMIF('3 Instructional Supplies '!$A$5:$A$1996,SSIDs!A719,'3 Instructional Supplies '!$F$5:$F$1996)</f>
        <v>0</v>
      </c>
      <c r="F719" s="7">
        <f>SUMIF('4 Instructional Equipment'!$A$5:$A$1995,A719,'4 Instructional Equipment'!$F$5:$F$1995)</f>
        <v>0</v>
      </c>
      <c r="G719" s="12">
        <f>SUMIF('Transportation Ln 10'!$A$5:$A$1995,A719,'Transportation Ln 10'!$J$5:$J$1995)</f>
        <v>0</v>
      </c>
      <c r="H719" s="12">
        <f>SUMIFS('Services Ln 10'!$Y$5:$Y$3992,'Services Ln 10'!$A$5:$A$3992,A719,'Services Ln 10'!$B$5:$B$3992,"Physical Therapy")</f>
        <v>0</v>
      </c>
      <c r="I719" s="12">
        <f>SUMIFS('Services Ln 10'!$Y$5:$Y$3992,'Services Ln 10'!$A$5:$A$3992,A719,'Services Ln 10'!$B$5:$B$3992,"Occupational Therapy")</f>
        <v>0</v>
      </c>
      <c r="J719" s="12">
        <f>SUMIFS('Services Ln 10'!$Y$5:$Y$3992,'Services Ln 10'!$A$5:$A$3992,A719,'Services Ln 10'!$B$5:$B$3992,"Speech Services")</f>
        <v>0</v>
      </c>
      <c r="K719" s="103">
        <f>SUMIFS('Services Ln 10'!$Y$5:$Y$3992,'Services Ln 10'!$A$5:$A$3992,A719,'Services Ln 10'!$B$5:$B$3992,"Nurse Services")+SUMIFS('Services Ln 10'!$Y$5:$Y$3992,'Services Ln 10'!$A$5:$A$3992,A719,'Services Ln 10'!$B$5:$B$3992,"Audiology")+SUMIFS('Services Ln 10'!$Y$5:$Y$3992,'Services Ln 10'!$A$5:$A$3992,A719,'Services Ln 10'!$B$5:$B$3992,"Interpreter")+SUMIFS('Services Ln 10'!$Y$5:$Y$3992,'Services Ln 10'!$A$5:$A$3992,A719,'Services Ln 10'!$B$5:$B$3992,"Adaptive P.E.")+SUMIFS('Services Ln 10'!$Y$5:$Y$3992,'Services Ln 10'!$A$5:$A$3992,A719,'Services Ln 10'!$B$5:$B$3992,"Orientation and Mobility")+SUMIFS('Services Ln 10'!$Y$5:$Y$3992,'Services Ln 10'!$A$5:$A$3992,A719,'Services Ln 10'!$B$5:$B$3992,"Psychologist")+ SUMIF('Aides Ln 10'!$A$5:$A$1996,A719,'Aides Ln 10'!$V$5:$V$1996)</f>
        <v>0</v>
      </c>
      <c r="L719" s="12">
        <f>SUMIF('Contract Ed line 9'!$A$5:$A$1994,A719,'Contract Ed line 9'!$J$5:$J$1994)</f>
        <v>0</v>
      </c>
      <c r="M719" s="7">
        <f t="shared" si="11"/>
        <v>0</v>
      </c>
    </row>
    <row r="720" spans="2:13" x14ac:dyDescent="0.25">
      <c r="B720" s="7">
        <f>SUMIF('1 Spec Ed Teacher'!$A$5:$A$2003,A720,'1 Spec Ed Teacher'!$T$5:$T$2003)</f>
        <v>0</v>
      </c>
      <c r="C720" s="9"/>
      <c r="D720" s="7">
        <f>SUMIF(' Operations Ln 6'!$A$2:$A$1999,SSIDs!A720,' Operations Ln 6'!$B$2:$B$1999)</f>
        <v>0</v>
      </c>
      <c r="E720" s="7">
        <f>SUMIF('3 Instructional Supplies '!$A$5:$A$1996,SSIDs!A720,'3 Instructional Supplies '!$F$5:$F$1996)</f>
        <v>0</v>
      </c>
      <c r="F720" s="7">
        <f>SUMIF('4 Instructional Equipment'!$A$5:$A$1995,A720,'4 Instructional Equipment'!$F$5:$F$1995)</f>
        <v>0</v>
      </c>
      <c r="G720" s="12">
        <f>SUMIF('Transportation Ln 10'!$A$5:$A$1995,A720,'Transportation Ln 10'!$J$5:$J$1995)</f>
        <v>0</v>
      </c>
      <c r="H720" s="12">
        <f>SUMIFS('Services Ln 10'!$Y$5:$Y$3992,'Services Ln 10'!$A$5:$A$3992,A720,'Services Ln 10'!$B$5:$B$3992,"Physical Therapy")</f>
        <v>0</v>
      </c>
      <c r="I720" s="12">
        <f>SUMIFS('Services Ln 10'!$Y$5:$Y$3992,'Services Ln 10'!$A$5:$A$3992,A720,'Services Ln 10'!$B$5:$B$3992,"Occupational Therapy")</f>
        <v>0</v>
      </c>
      <c r="J720" s="12">
        <f>SUMIFS('Services Ln 10'!$Y$5:$Y$3992,'Services Ln 10'!$A$5:$A$3992,A720,'Services Ln 10'!$B$5:$B$3992,"Speech Services")</f>
        <v>0</v>
      </c>
      <c r="K720" s="103">
        <f>SUMIFS('Services Ln 10'!$Y$5:$Y$3992,'Services Ln 10'!$A$5:$A$3992,A720,'Services Ln 10'!$B$5:$B$3992,"Nurse Services")+SUMIFS('Services Ln 10'!$Y$5:$Y$3992,'Services Ln 10'!$A$5:$A$3992,A720,'Services Ln 10'!$B$5:$B$3992,"Audiology")+SUMIFS('Services Ln 10'!$Y$5:$Y$3992,'Services Ln 10'!$A$5:$A$3992,A720,'Services Ln 10'!$B$5:$B$3992,"Interpreter")+SUMIFS('Services Ln 10'!$Y$5:$Y$3992,'Services Ln 10'!$A$5:$A$3992,A720,'Services Ln 10'!$B$5:$B$3992,"Adaptive P.E.")+SUMIFS('Services Ln 10'!$Y$5:$Y$3992,'Services Ln 10'!$A$5:$A$3992,A720,'Services Ln 10'!$B$5:$B$3992,"Orientation and Mobility")+SUMIFS('Services Ln 10'!$Y$5:$Y$3992,'Services Ln 10'!$A$5:$A$3992,A720,'Services Ln 10'!$B$5:$B$3992,"Psychologist")+ SUMIF('Aides Ln 10'!$A$5:$A$1996,A720,'Aides Ln 10'!$V$5:$V$1996)</f>
        <v>0</v>
      </c>
      <c r="L720" s="12">
        <f>SUMIF('Contract Ed line 9'!$A$5:$A$1994,A720,'Contract Ed line 9'!$J$5:$J$1994)</f>
        <v>0</v>
      </c>
      <c r="M720" s="7">
        <f t="shared" si="11"/>
        <v>0</v>
      </c>
    </row>
    <row r="721" spans="2:13" x14ac:dyDescent="0.25">
      <c r="B721" s="7">
        <f>SUMIF('1 Spec Ed Teacher'!$A$5:$A$2003,A721,'1 Spec Ed Teacher'!$T$5:$T$2003)</f>
        <v>0</v>
      </c>
      <c r="C721" s="9"/>
      <c r="D721" s="7">
        <f>SUMIF(' Operations Ln 6'!$A$2:$A$1999,SSIDs!A721,' Operations Ln 6'!$B$2:$B$1999)</f>
        <v>0</v>
      </c>
      <c r="E721" s="7">
        <f>SUMIF('3 Instructional Supplies '!$A$5:$A$1996,SSIDs!A721,'3 Instructional Supplies '!$F$5:$F$1996)</f>
        <v>0</v>
      </c>
      <c r="F721" s="7">
        <f>SUMIF('4 Instructional Equipment'!$A$5:$A$1995,A721,'4 Instructional Equipment'!$F$5:$F$1995)</f>
        <v>0</v>
      </c>
      <c r="G721" s="12">
        <f>SUMIF('Transportation Ln 10'!$A$5:$A$1995,A721,'Transportation Ln 10'!$J$5:$J$1995)</f>
        <v>0</v>
      </c>
      <c r="H721" s="12">
        <f>SUMIFS('Services Ln 10'!$Y$5:$Y$3992,'Services Ln 10'!$A$5:$A$3992,A721,'Services Ln 10'!$B$5:$B$3992,"Physical Therapy")</f>
        <v>0</v>
      </c>
      <c r="I721" s="12">
        <f>SUMIFS('Services Ln 10'!$Y$5:$Y$3992,'Services Ln 10'!$A$5:$A$3992,A721,'Services Ln 10'!$B$5:$B$3992,"Occupational Therapy")</f>
        <v>0</v>
      </c>
      <c r="J721" s="12">
        <f>SUMIFS('Services Ln 10'!$Y$5:$Y$3992,'Services Ln 10'!$A$5:$A$3992,A721,'Services Ln 10'!$B$5:$B$3992,"Speech Services")</f>
        <v>0</v>
      </c>
      <c r="K721" s="103">
        <f>SUMIFS('Services Ln 10'!$Y$5:$Y$3992,'Services Ln 10'!$A$5:$A$3992,A721,'Services Ln 10'!$B$5:$B$3992,"Nurse Services")+SUMIFS('Services Ln 10'!$Y$5:$Y$3992,'Services Ln 10'!$A$5:$A$3992,A721,'Services Ln 10'!$B$5:$B$3992,"Audiology")+SUMIFS('Services Ln 10'!$Y$5:$Y$3992,'Services Ln 10'!$A$5:$A$3992,A721,'Services Ln 10'!$B$5:$B$3992,"Interpreter")+SUMIFS('Services Ln 10'!$Y$5:$Y$3992,'Services Ln 10'!$A$5:$A$3992,A721,'Services Ln 10'!$B$5:$B$3992,"Adaptive P.E.")+SUMIFS('Services Ln 10'!$Y$5:$Y$3992,'Services Ln 10'!$A$5:$A$3992,A721,'Services Ln 10'!$B$5:$B$3992,"Orientation and Mobility")+SUMIFS('Services Ln 10'!$Y$5:$Y$3992,'Services Ln 10'!$A$5:$A$3992,A721,'Services Ln 10'!$B$5:$B$3992,"Psychologist")+ SUMIF('Aides Ln 10'!$A$5:$A$1996,A721,'Aides Ln 10'!$V$5:$V$1996)</f>
        <v>0</v>
      </c>
      <c r="L721" s="12">
        <f>SUMIF('Contract Ed line 9'!$A$5:$A$1994,A721,'Contract Ed line 9'!$J$5:$J$1994)</f>
        <v>0</v>
      </c>
      <c r="M721" s="7">
        <f t="shared" si="11"/>
        <v>0</v>
      </c>
    </row>
    <row r="722" spans="2:13" x14ac:dyDescent="0.25">
      <c r="B722" s="7">
        <f>SUMIF('1 Spec Ed Teacher'!$A$5:$A$2003,A722,'1 Spec Ed Teacher'!$T$5:$T$2003)</f>
        <v>0</v>
      </c>
      <c r="C722" s="9"/>
      <c r="D722" s="7">
        <f>SUMIF(' Operations Ln 6'!$A$2:$A$1999,SSIDs!A722,' Operations Ln 6'!$B$2:$B$1999)</f>
        <v>0</v>
      </c>
      <c r="E722" s="7">
        <f>SUMIF('3 Instructional Supplies '!$A$5:$A$1996,SSIDs!A722,'3 Instructional Supplies '!$F$5:$F$1996)</f>
        <v>0</v>
      </c>
      <c r="F722" s="7">
        <f>SUMIF('4 Instructional Equipment'!$A$5:$A$1995,A722,'4 Instructional Equipment'!$F$5:$F$1995)</f>
        <v>0</v>
      </c>
      <c r="G722" s="12">
        <f>SUMIF('Transportation Ln 10'!$A$5:$A$1995,A722,'Transportation Ln 10'!$J$5:$J$1995)</f>
        <v>0</v>
      </c>
      <c r="H722" s="12">
        <f>SUMIFS('Services Ln 10'!$Y$5:$Y$3992,'Services Ln 10'!$A$5:$A$3992,A722,'Services Ln 10'!$B$5:$B$3992,"Physical Therapy")</f>
        <v>0</v>
      </c>
      <c r="I722" s="12">
        <f>SUMIFS('Services Ln 10'!$Y$5:$Y$3992,'Services Ln 10'!$A$5:$A$3992,A722,'Services Ln 10'!$B$5:$B$3992,"Occupational Therapy")</f>
        <v>0</v>
      </c>
      <c r="J722" s="12">
        <f>SUMIFS('Services Ln 10'!$Y$5:$Y$3992,'Services Ln 10'!$A$5:$A$3992,A722,'Services Ln 10'!$B$5:$B$3992,"Speech Services")</f>
        <v>0</v>
      </c>
      <c r="K722" s="103">
        <f>SUMIFS('Services Ln 10'!$Y$5:$Y$3992,'Services Ln 10'!$A$5:$A$3992,A722,'Services Ln 10'!$B$5:$B$3992,"Nurse Services")+SUMIFS('Services Ln 10'!$Y$5:$Y$3992,'Services Ln 10'!$A$5:$A$3992,A722,'Services Ln 10'!$B$5:$B$3992,"Audiology")+SUMIFS('Services Ln 10'!$Y$5:$Y$3992,'Services Ln 10'!$A$5:$A$3992,A722,'Services Ln 10'!$B$5:$B$3992,"Interpreter")+SUMIFS('Services Ln 10'!$Y$5:$Y$3992,'Services Ln 10'!$A$5:$A$3992,A722,'Services Ln 10'!$B$5:$B$3992,"Adaptive P.E.")+SUMIFS('Services Ln 10'!$Y$5:$Y$3992,'Services Ln 10'!$A$5:$A$3992,A722,'Services Ln 10'!$B$5:$B$3992,"Orientation and Mobility")+SUMIFS('Services Ln 10'!$Y$5:$Y$3992,'Services Ln 10'!$A$5:$A$3992,A722,'Services Ln 10'!$B$5:$B$3992,"Psychologist")+ SUMIF('Aides Ln 10'!$A$5:$A$1996,A722,'Aides Ln 10'!$V$5:$V$1996)</f>
        <v>0</v>
      </c>
      <c r="L722" s="12">
        <f>SUMIF('Contract Ed line 9'!$A$5:$A$1994,A722,'Contract Ed line 9'!$J$5:$J$1994)</f>
        <v>0</v>
      </c>
      <c r="M722" s="7">
        <f t="shared" si="11"/>
        <v>0</v>
      </c>
    </row>
    <row r="723" spans="2:13" x14ac:dyDescent="0.25">
      <c r="B723" s="7">
        <f>SUMIF('1 Spec Ed Teacher'!$A$5:$A$2003,A723,'1 Spec Ed Teacher'!$T$5:$T$2003)</f>
        <v>0</v>
      </c>
      <c r="C723" s="9"/>
      <c r="D723" s="7">
        <f>SUMIF(' Operations Ln 6'!$A$2:$A$1999,SSIDs!A723,' Operations Ln 6'!$B$2:$B$1999)</f>
        <v>0</v>
      </c>
      <c r="E723" s="7">
        <f>SUMIF('3 Instructional Supplies '!$A$5:$A$1996,SSIDs!A723,'3 Instructional Supplies '!$F$5:$F$1996)</f>
        <v>0</v>
      </c>
      <c r="F723" s="7">
        <f>SUMIF('4 Instructional Equipment'!$A$5:$A$1995,A723,'4 Instructional Equipment'!$F$5:$F$1995)</f>
        <v>0</v>
      </c>
      <c r="G723" s="12">
        <f>SUMIF('Transportation Ln 10'!$A$5:$A$1995,A723,'Transportation Ln 10'!$J$5:$J$1995)</f>
        <v>0</v>
      </c>
      <c r="H723" s="12">
        <f>SUMIFS('Services Ln 10'!$Y$5:$Y$3992,'Services Ln 10'!$A$5:$A$3992,A723,'Services Ln 10'!$B$5:$B$3992,"Physical Therapy")</f>
        <v>0</v>
      </c>
      <c r="I723" s="12">
        <f>SUMIFS('Services Ln 10'!$Y$5:$Y$3992,'Services Ln 10'!$A$5:$A$3992,A723,'Services Ln 10'!$B$5:$B$3992,"Occupational Therapy")</f>
        <v>0</v>
      </c>
      <c r="J723" s="12">
        <f>SUMIFS('Services Ln 10'!$Y$5:$Y$3992,'Services Ln 10'!$A$5:$A$3992,A723,'Services Ln 10'!$B$5:$B$3992,"Speech Services")</f>
        <v>0</v>
      </c>
      <c r="K723" s="103">
        <f>SUMIFS('Services Ln 10'!$Y$5:$Y$3992,'Services Ln 10'!$A$5:$A$3992,A723,'Services Ln 10'!$B$5:$B$3992,"Nurse Services")+SUMIFS('Services Ln 10'!$Y$5:$Y$3992,'Services Ln 10'!$A$5:$A$3992,A723,'Services Ln 10'!$B$5:$B$3992,"Audiology")+SUMIFS('Services Ln 10'!$Y$5:$Y$3992,'Services Ln 10'!$A$5:$A$3992,A723,'Services Ln 10'!$B$5:$B$3992,"Interpreter")+SUMIFS('Services Ln 10'!$Y$5:$Y$3992,'Services Ln 10'!$A$5:$A$3992,A723,'Services Ln 10'!$B$5:$B$3992,"Adaptive P.E.")+SUMIFS('Services Ln 10'!$Y$5:$Y$3992,'Services Ln 10'!$A$5:$A$3992,A723,'Services Ln 10'!$B$5:$B$3992,"Orientation and Mobility")+SUMIFS('Services Ln 10'!$Y$5:$Y$3992,'Services Ln 10'!$A$5:$A$3992,A723,'Services Ln 10'!$B$5:$B$3992,"Psychologist")+ SUMIF('Aides Ln 10'!$A$5:$A$1996,A723,'Aides Ln 10'!$V$5:$V$1996)</f>
        <v>0</v>
      </c>
      <c r="L723" s="12">
        <f>SUMIF('Contract Ed line 9'!$A$5:$A$1994,A723,'Contract Ed line 9'!$J$5:$J$1994)</f>
        <v>0</v>
      </c>
      <c r="M723" s="7">
        <f t="shared" si="11"/>
        <v>0</v>
      </c>
    </row>
    <row r="724" spans="2:13" x14ac:dyDescent="0.25">
      <c r="B724" s="7">
        <f>SUMIF('1 Spec Ed Teacher'!$A$5:$A$2003,A724,'1 Spec Ed Teacher'!$T$5:$T$2003)</f>
        <v>0</v>
      </c>
      <c r="C724" s="9"/>
      <c r="D724" s="7">
        <f>SUMIF(' Operations Ln 6'!$A$2:$A$1999,SSIDs!A724,' Operations Ln 6'!$B$2:$B$1999)</f>
        <v>0</v>
      </c>
      <c r="E724" s="7">
        <f>SUMIF('3 Instructional Supplies '!$A$5:$A$1996,SSIDs!A724,'3 Instructional Supplies '!$F$5:$F$1996)</f>
        <v>0</v>
      </c>
      <c r="F724" s="7">
        <f>SUMIF('4 Instructional Equipment'!$A$5:$A$1995,A724,'4 Instructional Equipment'!$F$5:$F$1995)</f>
        <v>0</v>
      </c>
      <c r="G724" s="12">
        <f>SUMIF('Transportation Ln 10'!$A$5:$A$1995,A724,'Transportation Ln 10'!$J$5:$J$1995)</f>
        <v>0</v>
      </c>
      <c r="H724" s="12">
        <f>SUMIFS('Services Ln 10'!$Y$5:$Y$3992,'Services Ln 10'!$A$5:$A$3992,A724,'Services Ln 10'!$B$5:$B$3992,"Physical Therapy")</f>
        <v>0</v>
      </c>
      <c r="I724" s="12">
        <f>SUMIFS('Services Ln 10'!$Y$5:$Y$3992,'Services Ln 10'!$A$5:$A$3992,A724,'Services Ln 10'!$B$5:$B$3992,"Occupational Therapy")</f>
        <v>0</v>
      </c>
      <c r="J724" s="12">
        <f>SUMIFS('Services Ln 10'!$Y$5:$Y$3992,'Services Ln 10'!$A$5:$A$3992,A724,'Services Ln 10'!$B$5:$B$3992,"Speech Services")</f>
        <v>0</v>
      </c>
      <c r="K724" s="103">
        <f>SUMIFS('Services Ln 10'!$Y$5:$Y$3992,'Services Ln 10'!$A$5:$A$3992,A724,'Services Ln 10'!$B$5:$B$3992,"Nurse Services")+SUMIFS('Services Ln 10'!$Y$5:$Y$3992,'Services Ln 10'!$A$5:$A$3992,A724,'Services Ln 10'!$B$5:$B$3992,"Audiology")+SUMIFS('Services Ln 10'!$Y$5:$Y$3992,'Services Ln 10'!$A$5:$A$3992,A724,'Services Ln 10'!$B$5:$B$3992,"Interpreter")+SUMIFS('Services Ln 10'!$Y$5:$Y$3992,'Services Ln 10'!$A$5:$A$3992,A724,'Services Ln 10'!$B$5:$B$3992,"Adaptive P.E.")+SUMIFS('Services Ln 10'!$Y$5:$Y$3992,'Services Ln 10'!$A$5:$A$3992,A724,'Services Ln 10'!$B$5:$B$3992,"Orientation and Mobility")+SUMIFS('Services Ln 10'!$Y$5:$Y$3992,'Services Ln 10'!$A$5:$A$3992,A724,'Services Ln 10'!$B$5:$B$3992,"Psychologist")+ SUMIF('Aides Ln 10'!$A$5:$A$1996,A724,'Aides Ln 10'!$V$5:$V$1996)</f>
        <v>0</v>
      </c>
      <c r="L724" s="12">
        <f>SUMIF('Contract Ed line 9'!$A$5:$A$1994,A724,'Contract Ed line 9'!$J$5:$J$1994)</f>
        <v>0</v>
      </c>
      <c r="M724" s="7">
        <f t="shared" si="11"/>
        <v>0</v>
      </c>
    </row>
    <row r="725" spans="2:13" x14ac:dyDescent="0.25">
      <c r="B725" s="7">
        <f>SUMIF('1 Spec Ed Teacher'!$A$5:$A$2003,A725,'1 Spec Ed Teacher'!$T$5:$T$2003)</f>
        <v>0</v>
      </c>
      <c r="C725" s="9"/>
      <c r="D725" s="7">
        <f>SUMIF(' Operations Ln 6'!$A$2:$A$1999,SSIDs!A725,' Operations Ln 6'!$B$2:$B$1999)</f>
        <v>0</v>
      </c>
      <c r="E725" s="7">
        <f>SUMIF('3 Instructional Supplies '!$A$5:$A$1996,SSIDs!A725,'3 Instructional Supplies '!$F$5:$F$1996)</f>
        <v>0</v>
      </c>
      <c r="F725" s="7">
        <f>SUMIF('4 Instructional Equipment'!$A$5:$A$1995,A725,'4 Instructional Equipment'!$F$5:$F$1995)</f>
        <v>0</v>
      </c>
      <c r="G725" s="12">
        <f>SUMIF('Transportation Ln 10'!$A$5:$A$1995,A725,'Transportation Ln 10'!$J$5:$J$1995)</f>
        <v>0</v>
      </c>
      <c r="H725" s="12">
        <f>SUMIFS('Services Ln 10'!$Y$5:$Y$3992,'Services Ln 10'!$A$5:$A$3992,A725,'Services Ln 10'!$B$5:$B$3992,"Physical Therapy")</f>
        <v>0</v>
      </c>
      <c r="I725" s="12">
        <f>SUMIFS('Services Ln 10'!$Y$5:$Y$3992,'Services Ln 10'!$A$5:$A$3992,A725,'Services Ln 10'!$B$5:$B$3992,"Occupational Therapy")</f>
        <v>0</v>
      </c>
      <c r="J725" s="12">
        <f>SUMIFS('Services Ln 10'!$Y$5:$Y$3992,'Services Ln 10'!$A$5:$A$3992,A725,'Services Ln 10'!$B$5:$B$3992,"Speech Services")</f>
        <v>0</v>
      </c>
      <c r="K725" s="103">
        <f>SUMIFS('Services Ln 10'!$Y$5:$Y$3992,'Services Ln 10'!$A$5:$A$3992,A725,'Services Ln 10'!$B$5:$B$3992,"Nurse Services")+SUMIFS('Services Ln 10'!$Y$5:$Y$3992,'Services Ln 10'!$A$5:$A$3992,A725,'Services Ln 10'!$B$5:$B$3992,"Audiology")+SUMIFS('Services Ln 10'!$Y$5:$Y$3992,'Services Ln 10'!$A$5:$A$3992,A725,'Services Ln 10'!$B$5:$B$3992,"Interpreter")+SUMIFS('Services Ln 10'!$Y$5:$Y$3992,'Services Ln 10'!$A$5:$A$3992,A725,'Services Ln 10'!$B$5:$B$3992,"Adaptive P.E.")+SUMIFS('Services Ln 10'!$Y$5:$Y$3992,'Services Ln 10'!$A$5:$A$3992,A725,'Services Ln 10'!$B$5:$B$3992,"Orientation and Mobility")+SUMIFS('Services Ln 10'!$Y$5:$Y$3992,'Services Ln 10'!$A$5:$A$3992,A725,'Services Ln 10'!$B$5:$B$3992,"Psychologist")+ SUMIF('Aides Ln 10'!$A$5:$A$1996,A725,'Aides Ln 10'!$V$5:$V$1996)</f>
        <v>0</v>
      </c>
      <c r="L725" s="12">
        <f>SUMIF('Contract Ed line 9'!$A$5:$A$1994,A725,'Contract Ed line 9'!$J$5:$J$1994)</f>
        <v>0</v>
      </c>
      <c r="M725" s="7">
        <f t="shared" si="11"/>
        <v>0</v>
      </c>
    </row>
    <row r="726" spans="2:13" x14ac:dyDescent="0.25">
      <c r="B726" s="7">
        <f>SUMIF('1 Spec Ed Teacher'!$A$5:$A$2003,A726,'1 Spec Ed Teacher'!$T$5:$T$2003)</f>
        <v>0</v>
      </c>
      <c r="C726" s="9"/>
      <c r="D726" s="7">
        <f>SUMIF(' Operations Ln 6'!$A$2:$A$1999,SSIDs!A726,' Operations Ln 6'!$B$2:$B$1999)</f>
        <v>0</v>
      </c>
      <c r="E726" s="7">
        <f>SUMIF('3 Instructional Supplies '!$A$5:$A$1996,SSIDs!A726,'3 Instructional Supplies '!$F$5:$F$1996)</f>
        <v>0</v>
      </c>
      <c r="F726" s="7">
        <f>SUMIF('4 Instructional Equipment'!$A$5:$A$1995,A726,'4 Instructional Equipment'!$F$5:$F$1995)</f>
        <v>0</v>
      </c>
      <c r="G726" s="12">
        <f>SUMIF('Transportation Ln 10'!$A$5:$A$1995,A726,'Transportation Ln 10'!$J$5:$J$1995)</f>
        <v>0</v>
      </c>
      <c r="H726" s="12">
        <f>SUMIFS('Services Ln 10'!$Y$5:$Y$3992,'Services Ln 10'!$A$5:$A$3992,A726,'Services Ln 10'!$B$5:$B$3992,"Physical Therapy")</f>
        <v>0</v>
      </c>
      <c r="I726" s="12">
        <f>SUMIFS('Services Ln 10'!$Y$5:$Y$3992,'Services Ln 10'!$A$5:$A$3992,A726,'Services Ln 10'!$B$5:$B$3992,"Occupational Therapy")</f>
        <v>0</v>
      </c>
      <c r="J726" s="12">
        <f>SUMIFS('Services Ln 10'!$Y$5:$Y$3992,'Services Ln 10'!$A$5:$A$3992,A726,'Services Ln 10'!$B$5:$B$3992,"Speech Services")</f>
        <v>0</v>
      </c>
      <c r="K726" s="103">
        <f>SUMIFS('Services Ln 10'!$Y$5:$Y$3992,'Services Ln 10'!$A$5:$A$3992,A726,'Services Ln 10'!$B$5:$B$3992,"Nurse Services")+SUMIFS('Services Ln 10'!$Y$5:$Y$3992,'Services Ln 10'!$A$5:$A$3992,A726,'Services Ln 10'!$B$5:$B$3992,"Audiology")+SUMIFS('Services Ln 10'!$Y$5:$Y$3992,'Services Ln 10'!$A$5:$A$3992,A726,'Services Ln 10'!$B$5:$B$3992,"Interpreter")+SUMIFS('Services Ln 10'!$Y$5:$Y$3992,'Services Ln 10'!$A$5:$A$3992,A726,'Services Ln 10'!$B$5:$B$3992,"Adaptive P.E.")+SUMIFS('Services Ln 10'!$Y$5:$Y$3992,'Services Ln 10'!$A$5:$A$3992,A726,'Services Ln 10'!$B$5:$B$3992,"Orientation and Mobility")+SUMIFS('Services Ln 10'!$Y$5:$Y$3992,'Services Ln 10'!$A$5:$A$3992,A726,'Services Ln 10'!$B$5:$B$3992,"Psychologist")+ SUMIF('Aides Ln 10'!$A$5:$A$1996,A726,'Aides Ln 10'!$V$5:$V$1996)</f>
        <v>0</v>
      </c>
      <c r="L726" s="12">
        <f>SUMIF('Contract Ed line 9'!$A$5:$A$1994,A726,'Contract Ed line 9'!$J$5:$J$1994)</f>
        <v>0</v>
      </c>
      <c r="M726" s="7">
        <f t="shared" si="11"/>
        <v>0</v>
      </c>
    </row>
    <row r="727" spans="2:13" x14ac:dyDescent="0.25">
      <c r="B727" s="7">
        <f>SUMIF('1 Spec Ed Teacher'!$A$5:$A$2003,A727,'1 Spec Ed Teacher'!$T$5:$T$2003)</f>
        <v>0</v>
      </c>
      <c r="C727" s="9"/>
      <c r="D727" s="7">
        <f>SUMIF(' Operations Ln 6'!$A$2:$A$1999,SSIDs!A727,' Operations Ln 6'!$B$2:$B$1999)</f>
        <v>0</v>
      </c>
      <c r="E727" s="7">
        <f>SUMIF('3 Instructional Supplies '!$A$5:$A$1996,SSIDs!A727,'3 Instructional Supplies '!$F$5:$F$1996)</f>
        <v>0</v>
      </c>
      <c r="F727" s="7">
        <f>SUMIF('4 Instructional Equipment'!$A$5:$A$1995,A727,'4 Instructional Equipment'!$F$5:$F$1995)</f>
        <v>0</v>
      </c>
      <c r="G727" s="12">
        <f>SUMIF('Transportation Ln 10'!$A$5:$A$1995,A727,'Transportation Ln 10'!$J$5:$J$1995)</f>
        <v>0</v>
      </c>
      <c r="H727" s="12">
        <f>SUMIFS('Services Ln 10'!$Y$5:$Y$3992,'Services Ln 10'!$A$5:$A$3992,A727,'Services Ln 10'!$B$5:$B$3992,"Physical Therapy")</f>
        <v>0</v>
      </c>
      <c r="I727" s="12">
        <f>SUMIFS('Services Ln 10'!$Y$5:$Y$3992,'Services Ln 10'!$A$5:$A$3992,A727,'Services Ln 10'!$B$5:$B$3992,"Occupational Therapy")</f>
        <v>0</v>
      </c>
      <c r="J727" s="12">
        <f>SUMIFS('Services Ln 10'!$Y$5:$Y$3992,'Services Ln 10'!$A$5:$A$3992,A727,'Services Ln 10'!$B$5:$B$3992,"Speech Services")</f>
        <v>0</v>
      </c>
      <c r="K727" s="103">
        <f>SUMIFS('Services Ln 10'!$Y$5:$Y$3992,'Services Ln 10'!$A$5:$A$3992,A727,'Services Ln 10'!$B$5:$B$3992,"Nurse Services")+SUMIFS('Services Ln 10'!$Y$5:$Y$3992,'Services Ln 10'!$A$5:$A$3992,A727,'Services Ln 10'!$B$5:$B$3992,"Audiology")+SUMIFS('Services Ln 10'!$Y$5:$Y$3992,'Services Ln 10'!$A$5:$A$3992,A727,'Services Ln 10'!$B$5:$B$3992,"Interpreter")+SUMIFS('Services Ln 10'!$Y$5:$Y$3992,'Services Ln 10'!$A$5:$A$3992,A727,'Services Ln 10'!$B$5:$B$3992,"Adaptive P.E.")+SUMIFS('Services Ln 10'!$Y$5:$Y$3992,'Services Ln 10'!$A$5:$A$3992,A727,'Services Ln 10'!$B$5:$B$3992,"Orientation and Mobility")+SUMIFS('Services Ln 10'!$Y$5:$Y$3992,'Services Ln 10'!$A$5:$A$3992,A727,'Services Ln 10'!$B$5:$B$3992,"Psychologist")+ SUMIF('Aides Ln 10'!$A$5:$A$1996,A727,'Aides Ln 10'!$V$5:$V$1996)</f>
        <v>0</v>
      </c>
      <c r="L727" s="12">
        <f>SUMIF('Contract Ed line 9'!$A$5:$A$1994,A727,'Contract Ed line 9'!$J$5:$J$1994)</f>
        <v>0</v>
      </c>
      <c r="M727" s="7">
        <f t="shared" si="11"/>
        <v>0</v>
      </c>
    </row>
    <row r="728" spans="2:13" x14ac:dyDescent="0.25">
      <c r="B728" s="7">
        <f>SUMIF('1 Spec Ed Teacher'!$A$5:$A$2003,A728,'1 Spec Ed Teacher'!$T$5:$T$2003)</f>
        <v>0</v>
      </c>
      <c r="C728" s="9"/>
      <c r="D728" s="7">
        <f>SUMIF(' Operations Ln 6'!$A$2:$A$1999,SSIDs!A728,' Operations Ln 6'!$B$2:$B$1999)</f>
        <v>0</v>
      </c>
      <c r="E728" s="7">
        <f>SUMIF('3 Instructional Supplies '!$A$5:$A$1996,SSIDs!A728,'3 Instructional Supplies '!$F$5:$F$1996)</f>
        <v>0</v>
      </c>
      <c r="F728" s="7">
        <f>SUMIF('4 Instructional Equipment'!$A$5:$A$1995,A728,'4 Instructional Equipment'!$F$5:$F$1995)</f>
        <v>0</v>
      </c>
      <c r="G728" s="12">
        <f>SUMIF('Transportation Ln 10'!$A$5:$A$1995,A728,'Transportation Ln 10'!$J$5:$J$1995)</f>
        <v>0</v>
      </c>
      <c r="H728" s="12">
        <f>SUMIFS('Services Ln 10'!$Y$5:$Y$3992,'Services Ln 10'!$A$5:$A$3992,A728,'Services Ln 10'!$B$5:$B$3992,"Physical Therapy")</f>
        <v>0</v>
      </c>
      <c r="I728" s="12">
        <f>SUMIFS('Services Ln 10'!$Y$5:$Y$3992,'Services Ln 10'!$A$5:$A$3992,A728,'Services Ln 10'!$B$5:$B$3992,"Occupational Therapy")</f>
        <v>0</v>
      </c>
      <c r="J728" s="12">
        <f>SUMIFS('Services Ln 10'!$Y$5:$Y$3992,'Services Ln 10'!$A$5:$A$3992,A728,'Services Ln 10'!$B$5:$B$3992,"Speech Services")</f>
        <v>0</v>
      </c>
      <c r="K728" s="103">
        <f>SUMIFS('Services Ln 10'!$Y$5:$Y$3992,'Services Ln 10'!$A$5:$A$3992,A728,'Services Ln 10'!$B$5:$B$3992,"Nurse Services")+SUMIFS('Services Ln 10'!$Y$5:$Y$3992,'Services Ln 10'!$A$5:$A$3992,A728,'Services Ln 10'!$B$5:$B$3992,"Audiology")+SUMIFS('Services Ln 10'!$Y$5:$Y$3992,'Services Ln 10'!$A$5:$A$3992,A728,'Services Ln 10'!$B$5:$B$3992,"Interpreter")+SUMIFS('Services Ln 10'!$Y$5:$Y$3992,'Services Ln 10'!$A$5:$A$3992,A728,'Services Ln 10'!$B$5:$B$3992,"Adaptive P.E.")+SUMIFS('Services Ln 10'!$Y$5:$Y$3992,'Services Ln 10'!$A$5:$A$3992,A728,'Services Ln 10'!$B$5:$B$3992,"Orientation and Mobility")+SUMIFS('Services Ln 10'!$Y$5:$Y$3992,'Services Ln 10'!$A$5:$A$3992,A728,'Services Ln 10'!$B$5:$B$3992,"Psychologist")+ SUMIF('Aides Ln 10'!$A$5:$A$1996,A728,'Aides Ln 10'!$V$5:$V$1996)</f>
        <v>0</v>
      </c>
      <c r="L728" s="12">
        <f>SUMIF('Contract Ed line 9'!$A$5:$A$1994,A728,'Contract Ed line 9'!$J$5:$J$1994)</f>
        <v>0</v>
      </c>
      <c r="M728" s="7">
        <f t="shared" si="11"/>
        <v>0</v>
      </c>
    </row>
    <row r="729" spans="2:13" x14ac:dyDescent="0.25">
      <c r="B729" s="7">
        <f>SUMIF('1 Spec Ed Teacher'!$A$5:$A$2003,A729,'1 Spec Ed Teacher'!$T$5:$T$2003)</f>
        <v>0</v>
      </c>
      <c r="C729" s="9"/>
      <c r="D729" s="7">
        <f>SUMIF(' Operations Ln 6'!$A$2:$A$1999,SSIDs!A729,' Operations Ln 6'!$B$2:$B$1999)</f>
        <v>0</v>
      </c>
      <c r="E729" s="7">
        <f>SUMIF('3 Instructional Supplies '!$A$5:$A$1996,SSIDs!A729,'3 Instructional Supplies '!$F$5:$F$1996)</f>
        <v>0</v>
      </c>
      <c r="F729" s="7">
        <f>SUMIF('4 Instructional Equipment'!$A$5:$A$1995,A729,'4 Instructional Equipment'!$F$5:$F$1995)</f>
        <v>0</v>
      </c>
      <c r="G729" s="12">
        <f>SUMIF('Transportation Ln 10'!$A$5:$A$1995,A729,'Transportation Ln 10'!$J$5:$J$1995)</f>
        <v>0</v>
      </c>
      <c r="H729" s="12">
        <f>SUMIFS('Services Ln 10'!$Y$5:$Y$3992,'Services Ln 10'!$A$5:$A$3992,A729,'Services Ln 10'!$B$5:$B$3992,"Physical Therapy")</f>
        <v>0</v>
      </c>
      <c r="I729" s="12">
        <f>SUMIFS('Services Ln 10'!$Y$5:$Y$3992,'Services Ln 10'!$A$5:$A$3992,A729,'Services Ln 10'!$B$5:$B$3992,"Occupational Therapy")</f>
        <v>0</v>
      </c>
      <c r="J729" s="12">
        <f>SUMIFS('Services Ln 10'!$Y$5:$Y$3992,'Services Ln 10'!$A$5:$A$3992,A729,'Services Ln 10'!$B$5:$B$3992,"Speech Services")</f>
        <v>0</v>
      </c>
      <c r="K729" s="103">
        <f>SUMIFS('Services Ln 10'!$Y$5:$Y$3992,'Services Ln 10'!$A$5:$A$3992,A729,'Services Ln 10'!$B$5:$B$3992,"Nurse Services")+SUMIFS('Services Ln 10'!$Y$5:$Y$3992,'Services Ln 10'!$A$5:$A$3992,A729,'Services Ln 10'!$B$5:$B$3992,"Audiology")+SUMIFS('Services Ln 10'!$Y$5:$Y$3992,'Services Ln 10'!$A$5:$A$3992,A729,'Services Ln 10'!$B$5:$B$3992,"Interpreter")+SUMIFS('Services Ln 10'!$Y$5:$Y$3992,'Services Ln 10'!$A$5:$A$3992,A729,'Services Ln 10'!$B$5:$B$3992,"Adaptive P.E.")+SUMIFS('Services Ln 10'!$Y$5:$Y$3992,'Services Ln 10'!$A$5:$A$3992,A729,'Services Ln 10'!$B$5:$B$3992,"Orientation and Mobility")+SUMIFS('Services Ln 10'!$Y$5:$Y$3992,'Services Ln 10'!$A$5:$A$3992,A729,'Services Ln 10'!$B$5:$B$3992,"Psychologist")+ SUMIF('Aides Ln 10'!$A$5:$A$1996,A729,'Aides Ln 10'!$V$5:$V$1996)</f>
        <v>0</v>
      </c>
      <c r="L729" s="12">
        <f>SUMIF('Contract Ed line 9'!$A$5:$A$1994,A729,'Contract Ed line 9'!$J$5:$J$1994)</f>
        <v>0</v>
      </c>
      <c r="M729" s="7">
        <f t="shared" si="11"/>
        <v>0</v>
      </c>
    </row>
    <row r="730" spans="2:13" x14ac:dyDescent="0.25">
      <c r="B730" s="7">
        <f>SUMIF('1 Spec Ed Teacher'!$A$5:$A$2003,A730,'1 Spec Ed Teacher'!$T$5:$T$2003)</f>
        <v>0</v>
      </c>
      <c r="C730" s="9"/>
      <c r="D730" s="7">
        <f>SUMIF(' Operations Ln 6'!$A$2:$A$1999,SSIDs!A730,' Operations Ln 6'!$B$2:$B$1999)</f>
        <v>0</v>
      </c>
      <c r="E730" s="7">
        <f>SUMIF('3 Instructional Supplies '!$A$5:$A$1996,SSIDs!A730,'3 Instructional Supplies '!$F$5:$F$1996)</f>
        <v>0</v>
      </c>
      <c r="F730" s="7">
        <f>SUMIF('4 Instructional Equipment'!$A$5:$A$1995,A730,'4 Instructional Equipment'!$F$5:$F$1995)</f>
        <v>0</v>
      </c>
      <c r="G730" s="12">
        <f>SUMIF('Transportation Ln 10'!$A$5:$A$1995,A730,'Transportation Ln 10'!$J$5:$J$1995)</f>
        <v>0</v>
      </c>
      <c r="H730" s="12">
        <f>SUMIFS('Services Ln 10'!$Y$5:$Y$3992,'Services Ln 10'!$A$5:$A$3992,A730,'Services Ln 10'!$B$5:$B$3992,"Physical Therapy")</f>
        <v>0</v>
      </c>
      <c r="I730" s="12">
        <f>SUMIFS('Services Ln 10'!$Y$5:$Y$3992,'Services Ln 10'!$A$5:$A$3992,A730,'Services Ln 10'!$B$5:$B$3992,"Occupational Therapy")</f>
        <v>0</v>
      </c>
      <c r="J730" s="12">
        <f>SUMIFS('Services Ln 10'!$Y$5:$Y$3992,'Services Ln 10'!$A$5:$A$3992,A730,'Services Ln 10'!$B$5:$B$3992,"Speech Services")</f>
        <v>0</v>
      </c>
      <c r="K730" s="103">
        <f>SUMIFS('Services Ln 10'!$Y$5:$Y$3992,'Services Ln 10'!$A$5:$A$3992,A730,'Services Ln 10'!$B$5:$B$3992,"Nurse Services")+SUMIFS('Services Ln 10'!$Y$5:$Y$3992,'Services Ln 10'!$A$5:$A$3992,A730,'Services Ln 10'!$B$5:$B$3992,"Audiology")+SUMIFS('Services Ln 10'!$Y$5:$Y$3992,'Services Ln 10'!$A$5:$A$3992,A730,'Services Ln 10'!$B$5:$B$3992,"Interpreter")+SUMIFS('Services Ln 10'!$Y$5:$Y$3992,'Services Ln 10'!$A$5:$A$3992,A730,'Services Ln 10'!$B$5:$B$3992,"Adaptive P.E.")+SUMIFS('Services Ln 10'!$Y$5:$Y$3992,'Services Ln 10'!$A$5:$A$3992,A730,'Services Ln 10'!$B$5:$B$3992,"Orientation and Mobility")+SUMIFS('Services Ln 10'!$Y$5:$Y$3992,'Services Ln 10'!$A$5:$A$3992,A730,'Services Ln 10'!$B$5:$B$3992,"Psychologist")+ SUMIF('Aides Ln 10'!$A$5:$A$1996,A730,'Aides Ln 10'!$V$5:$V$1996)</f>
        <v>0</v>
      </c>
      <c r="L730" s="12">
        <f>SUMIF('Contract Ed line 9'!$A$5:$A$1994,A730,'Contract Ed line 9'!$J$5:$J$1994)</f>
        <v>0</v>
      </c>
      <c r="M730" s="7">
        <f t="shared" si="11"/>
        <v>0</v>
      </c>
    </row>
    <row r="731" spans="2:13" x14ac:dyDescent="0.25">
      <c r="B731" s="7">
        <f>SUMIF('1 Spec Ed Teacher'!$A$5:$A$2003,A731,'1 Spec Ed Teacher'!$T$5:$T$2003)</f>
        <v>0</v>
      </c>
      <c r="C731" s="9"/>
      <c r="D731" s="7">
        <f>SUMIF(' Operations Ln 6'!$A$2:$A$1999,SSIDs!A731,' Operations Ln 6'!$B$2:$B$1999)</f>
        <v>0</v>
      </c>
      <c r="E731" s="7">
        <f>SUMIF('3 Instructional Supplies '!$A$5:$A$1996,SSIDs!A731,'3 Instructional Supplies '!$F$5:$F$1996)</f>
        <v>0</v>
      </c>
      <c r="F731" s="7">
        <f>SUMIF('4 Instructional Equipment'!$A$5:$A$1995,A731,'4 Instructional Equipment'!$F$5:$F$1995)</f>
        <v>0</v>
      </c>
      <c r="G731" s="12">
        <f>SUMIF('Transportation Ln 10'!$A$5:$A$1995,A731,'Transportation Ln 10'!$J$5:$J$1995)</f>
        <v>0</v>
      </c>
      <c r="H731" s="12">
        <f>SUMIFS('Services Ln 10'!$Y$5:$Y$3992,'Services Ln 10'!$A$5:$A$3992,A731,'Services Ln 10'!$B$5:$B$3992,"Physical Therapy")</f>
        <v>0</v>
      </c>
      <c r="I731" s="12">
        <f>SUMIFS('Services Ln 10'!$Y$5:$Y$3992,'Services Ln 10'!$A$5:$A$3992,A731,'Services Ln 10'!$B$5:$B$3992,"Occupational Therapy")</f>
        <v>0</v>
      </c>
      <c r="J731" s="12">
        <f>SUMIFS('Services Ln 10'!$Y$5:$Y$3992,'Services Ln 10'!$A$5:$A$3992,A731,'Services Ln 10'!$B$5:$B$3992,"Speech Services")</f>
        <v>0</v>
      </c>
      <c r="K731" s="103">
        <f>SUMIFS('Services Ln 10'!$Y$5:$Y$3992,'Services Ln 10'!$A$5:$A$3992,A731,'Services Ln 10'!$B$5:$B$3992,"Nurse Services")+SUMIFS('Services Ln 10'!$Y$5:$Y$3992,'Services Ln 10'!$A$5:$A$3992,A731,'Services Ln 10'!$B$5:$B$3992,"Audiology")+SUMIFS('Services Ln 10'!$Y$5:$Y$3992,'Services Ln 10'!$A$5:$A$3992,A731,'Services Ln 10'!$B$5:$B$3992,"Interpreter")+SUMIFS('Services Ln 10'!$Y$5:$Y$3992,'Services Ln 10'!$A$5:$A$3992,A731,'Services Ln 10'!$B$5:$B$3992,"Adaptive P.E.")+SUMIFS('Services Ln 10'!$Y$5:$Y$3992,'Services Ln 10'!$A$5:$A$3992,A731,'Services Ln 10'!$B$5:$B$3992,"Orientation and Mobility")+SUMIFS('Services Ln 10'!$Y$5:$Y$3992,'Services Ln 10'!$A$5:$A$3992,A731,'Services Ln 10'!$B$5:$B$3992,"Psychologist")+ SUMIF('Aides Ln 10'!$A$5:$A$1996,A731,'Aides Ln 10'!$V$5:$V$1996)</f>
        <v>0</v>
      </c>
      <c r="L731" s="12">
        <f>SUMIF('Contract Ed line 9'!$A$5:$A$1994,A731,'Contract Ed line 9'!$J$5:$J$1994)</f>
        <v>0</v>
      </c>
      <c r="M731" s="7">
        <f t="shared" si="11"/>
        <v>0</v>
      </c>
    </row>
    <row r="732" spans="2:13" x14ac:dyDescent="0.25">
      <c r="B732" s="7">
        <f>SUMIF('1 Spec Ed Teacher'!$A$5:$A$2003,A732,'1 Spec Ed Teacher'!$T$5:$T$2003)</f>
        <v>0</v>
      </c>
      <c r="C732" s="9"/>
      <c r="D732" s="7">
        <f>SUMIF(' Operations Ln 6'!$A$2:$A$1999,SSIDs!A732,' Operations Ln 6'!$B$2:$B$1999)</f>
        <v>0</v>
      </c>
      <c r="E732" s="7">
        <f>SUMIF('3 Instructional Supplies '!$A$5:$A$1996,SSIDs!A732,'3 Instructional Supplies '!$F$5:$F$1996)</f>
        <v>0</v>
      </c>
      <c r="F732" s="7">
        <f>SUMIF('4 Instructional Equipment'!$A$5:$A$1995,A732,'4 Instructional Equipment'!$F$5:$F$1995)</f>
        <v>0</v>
      </c>
      <c r="G732" s="12">
        <f>SUMIF('Transportation Ln 10'!$A$5:$A$1995,A732,'Transportation Ln 10'!$J$5:$J$1995)</f>
        <v>0</v>
      </c>
      <c r="H732" s="12">
        <f>SUMIFS('Services Ln 10'!$Y$5:$Y$3992,'Services Ln 10'!$A$5:$A$3992,A732,'Services Ln 10'!$B$5:$B$3992,"Physical Therapy")</f>
        <v>0</v>
      </c>
      <c r="I732" s="12">
        <f>SUMIFS('Services Ln 10'!$Y$5:$Y$3992,'Services Ln 10'!$A$5:$A$3992,A732,'Services Ln 10'!$B$5:$B$3992,"Occupational Therapy")</f>
        <v>0</v>
      </c>
      <c r="J732" s="12">
        <f>SUMIFS('Services Ln 10'!$Y$5:$Y$3992,'Services Ln 10'!$A$5:$A$3992,A732,'Services Ln 10'!$B$5:$B$3992,"Speech Services")</f>
        <v>0</v>
      </c>
      <c r="K732" s="103">
        <f>SUMIFS('Services Ln 10'!$Y$5:$Y$3992,'Services Ln 10'!$A$5:$A$3992,A732,'Services Ln 10'!$B$5:$B$3992,"Nurse Services")+SUMIFS('Services Ln 10'!$Y$5:$Y$3992,'Services Ln 10'!$A$5:$A$3992,A732,'Services Ln 10'!$B$5:$B$3992,"Audiology")+SUMIFS('Services Ln 10'!$Y$5:$Y$3992,'Services Ln 10'!$A$5:$A$3992,A732,'Services Ln 10'!$B$5:$B$3992,"Interpreter")+SUMIFS('Services Ln 10'!$Y$5:$Y$3992,'Services Ln 10'!$A$5:$A$3992,A732,'Services Ln 10'!$B$5:$B$3992,"Adaptive P.E.")+SUMIFS('Services Ln 10'!$Y$5:$Y$3992,'Services Ln 10'!$A$5:$A$3992,A732,'Services Ln 10'!$B$5:$B$3992,"Orientation and Mobility")+SUMIFS('Services Ln 10'!$Y$5:$Y$3992,'Services Ln 10'!$A$5:$A$3992,A732,'Services Ln 10'!$B$5:$B$3992,"Psychologist")+ SUMIF('Aides Ln 10'!$A$5:$A$1996,A732,'Aides Ln 10'!$V$5:$V$1996)</f>
        <v>0</v>
      </c>
      <c r="L732" s="12">
        <f>SUMIF('Contract Ed line 9'!$A$5:$A$1994,A732,'Contract Ed line 9'!$J$5:$J$1994)</f>
        <v>0</v>
      </c>
      <c r="M732" s="7">
        <f t="shared" si="11"/>
        <v>0</v>
      </c>
    </row>
    <row r="733" spans="2:13" x14ac:dyDescent="0.25">
      <c r="B733" s="7">
        <f>SUMIF('1 Spec Ed Teacher'!$A$5:$A$2003,A733,'1 Spec Ed Teacher'!$T$5:$T$2003)</f>
        <v>0</v>
      </c>
      <c r="C733" s="9"/>
      <c r="D733" s="7">
        <f>SUMIF(' Operations Ln 6'!$A$2:$A$1999,SSIDs!A733,' Operations Ln 6'!$B$2:$B$1999)</f>
        <v>0</v>
      </c>
      <c r="E733" s="7">
        <f>SUMIF('3 Instructional Supplies '!$A$5:$A$1996,SSIDs!A733,'3 Instructional Supplies '!$F$5:$F$1996)</f>
        <v>0</v>
      </c>
      <c r="F733" s="7">
        <f>SUMIF('4 Instructional Equipment'!$A$5:$A$1995,A733,'4 Instructional Equipment'!$F$5:$F$1995)</f>
        <v>0</v>
      </c>
      <c r="G733" s="12">
        <f>SUMIF('Transportation Ln 10'!$A$5:$A$1995,A733,'Transportation Ln 10'!$J$5:$J$1995)</f>
        <v>0</v>
      </c>
      <c r="H733" s="12">
        <f>SUMIFS('Services Ln 10'!$Y$5:$Y$3992,'Services Ln 10'!$A$5:$A$3992,A733,'Services Ln 10'!$B$5:$B$3992,"Physical Therapy")</f>
        <v>0</v>
      </c>
      <c r="I733" s="12">
        <f>SUMIFS('Services Ln 10'!$Y$5:$Y$3992,'Services Ln 10'!$A$5:$A$3992,A733,'Services Ln 10'!$B$5:$B$3992,"Occupational Therapy")</f>
        <v>0</v>
      </c>
      <c r="J733" s="12">
        <f>SUMIFS('Services Ln 10'!$Y$5:$Y$3992,'Services Ln 10'!$A$5:$A$3992,A733,'Services Ln 10'!$B$5:$B$3992,"Speech Services")</f>
        <v>0</v>
      </c>
      <c r="K733" s="103">
        <f>SUMIFS('Services Ln 10'!$Y$5:$Y$3992,'Services Ln 10'!$A$5:$A$3992,A733,'Services Ln 10'!$B$5:$B$3992,"Nurse Services")+SUMIFS('Services Ln 10'!$Y$5:$Y$3992,'Services Ln 10'!$A$5:$A$3992,A733,'Services Ln 10'!$B$5:$B$3992,"Audiology")+SUMIFS('Services Ln 10'!$Y$5:$Y$3992,'Services Ln 10'!$A$5:$A$3992,A733,'Services Ln 10'!$B$5:$B$3992,"Interpreter")+SUMIFS('Services Ln 10'!$Y$5:$Y$3992,'Services Ln 10'!$A$5:$A$3992,A733,'Services Ln 10'!$B$5:$B$3992,"Adaptive P.E.")+SUMIFS('Services Ln 10'!$Y$5:$Y$3992,'Services Ln 10'!$A$5:$A$3992,A733,'Services Ln 10'!$B$5:$B$3992,"Orientation and Mobility")+SUMIFS('Services Ln 10'!$Y$5:$Y$3992,'Services Ln 10'!$A$5:$A$3992,A733,'Services Ln 10'!$B$5:$B$3992,"Psychologist")+ SUMIF('Aides Ln 10'!$A$5:$A$1996,A733,'Aides Ln 10'!$V$5:$V$1996)</f>
        <v>0</v>
      </c>
      <c r="L733" s="12">
        <f>SUMIF('Contract Ed line 9'!$A$5:$A$1994,A733,'Contract Ed line 9'!$J$5:$J$1994)</f>
        <v>0</v>
      </c>
      <c r="M733" s="7">
        <f t="shared" si="11"/>
        <v>0</v>
      </c>
    </row>
    <row r="734" spans="2:13" x14ac:dyDescent="0.25">
      <c r="B734" s="7">
        <f>SUMIF('1 Spec Ed Teacher'!$A$5:$A$2003,A734,'1 Spec Ed Teacher'!$T$5:$T$2003)</f>
        <v>0</v>
      </c>
      <c r="C734" s="9"/>
      <c r="D734" s="7">
        <f>SUMIF(' Operations Ln 6'!$A$2:$A$1999,SSIDs!A734,' Operations Ln 6'!$B$2:$B$1999)</f>
        <v>0</v>
      </c>
      <c r="E734" s="7">
        <f>SUMIF('3 Instructional Supplies '!$A$5:$A$1996,SSIDs!A734,'3 Instructional Supplies '!$F$5:$F$1996)</f>
        <v>0</v>
      </c>
      <c r="F734" s="7">
        <f>SUMIF('4 Instructional Equipment'!$A$5:$A$1995,A734,'4 Instructional Equipment'!$F$5:$F$1995)</f>
        <v>0</v>
      </c>
      <c r="G734" s="12">
        <f>SUMIF('Transportation Ln 10'!$A$5:$A$1995,A734,'Transportation Ln 10'!$J$5:$J$1995)</f>
        <v>0</v>
      </c>
      <c r="H734" s="12">
        <f>SUMIFS('Services Ln 10'!$Y$5:$Y$3992,'Services Ln 10'!$A$5:$A$3992,A734,'Services Ln 10'!$B$5:$B$3992,"Physical Therapy")</f>
        <v>0</v>
      </c>
      <c r="I734" s="12">
        <f>SUMIFS('Services Ln 10'!$Y$5:$Y$3992,'Services Ln 10'!$A$5:$A$3992,A734,'Services Ln 10'!$B$5:$B$3992,"Occupational Therapy")</f>
        <v>0</v>
      </c>
      <c r="J734" s="12">
        <f>SUMIFS('Services Ln 10'!$Y$5:$Y$3992,'Services Ln 10'!$A$5:$A$3992,A734,'Services Ln 10'!$B$5:$B$3992,"Speech Services")</f>
        <v>0</v>
      </c>
      <c r="K734" s="103">
        <f>SUMIFS('Services Ln 10'!$Y$5:$Y$3992,'Services Ln 10'!$A$5:$A$3992,A734,'Services Ln 10'!$B$5:$B$3992,"Nurse Services")+SUMIFS('Services Ln 10'!$Y$5:$Y$3992,'Services Ln 10'!$A$5:$A$3992,A734,'Services Ln 10'!$B$5:$B$3992,"Audiology")+SUMIFS('Services Ln 10'!$Y$5:$Y$3992,'Services Ln 10'!$A$5:$A$3992,A734,'Services Ln 10'!$B$5:$B$3992,"Interpreter")+SUMIFS('Services Ln 10'!$Y$5:$Y$3992,'Services Ln 10'!$A$5:$A$3992,A734,'Services Ln 10'!$B$5:$B$3992,"Adaptive P.E.")+SUMIFS('Services Ln 10'!$Y$5:$Y$3992,'Services Ln 10'!$A$5:$A$3992,A734,'Services Ln 10'!$B$5:$B$3992,"Orientation and Mobility")+SUMIFS('Services Ln 10'!$Y$5:$Y$3992,'Services Ln 10'!$A$5:$A$3992,A734,'Services Ln 10'!$B$5:$B$3992,"Psychologist")+ SUMIF('Aides Ln 10'!$A$5:$A$1996,A734,'Aides Ln 10'!$V$5:$V$1996)</f>
        <v>0</v>
      </c>
      <c r="L734" s="12">
        <f>SUMIF('Contract Ed line 9'!$A$5:$A$1994,A734,'Contract Ed line 9'!$J$5:$J$1994)</f>
        <v>0</v>
      </c>
      <c r="M734" s="7">
        <f t="shared" si="11"/>
        <v>0</v>
      </c>
    </row>
    <row r="735" spans="2:13" x14ac:dyDescent="0.25">
      <c r="B735" s="7">
        <f>SUMIF('1 Spec Ed Teacher'!$A$5:$A$2003,A735,'1 Spec Ed Teacher'!$T$5:$T$2003)</f>
        <v>0</v>
      </c>
      <c r="C735" s="9"/>
      <c r="D735" s="7">
        <f>SUMIF(' Operations Ln 6'!$A$2:$A$1999,SSIDs!A735,' Operations Ln 6'!$B$2:$B$1999)</f>
        <v>0</v>
      </c>
      <c r="E735" s="7">
        <f>SUMIF('3 Instructional Supplies '!$A$5:$A$1996,SSIDs!A735,'3 Instructional Supplies '!$F$5:$F$1996)</f>
        <v>0</v>
      </c>
      <c r="F735" s="7">
        <f>SUMIF('4 Instructional Equipment'!$A$5:$A$1995,A735,'4 Instructional Equipment'!$F$5:$F$1995)</f>
        <v>0</v>
      </c>
      <c r="G735" s="12">
        <f>SUMIF('Transportation Ln 10'!$A$5:$A$1995,A735,'Transportation Ln 10'!$J$5:$J$1995)</f>
        <v>0</v>
      </c>
      <c r="H735" s="12">
        <f>SUMIFS('Services Ln 10'!$Y$5:$Y$3992,'Services Ln 10'!$A$5:$A$3992,A735,'Services Ln 10'!$B$5:$B$3992,"Physical Therapy")</f>
        <v>0</v>
      </c>
      <c r="I735" s="12">
        <f>SUMIFS('Services Ln 10'!$Y$5:$Y$3992,'Services Ln 10'!$A$5:$A$3992,A735,'Services Ln 10'!$B$5:$B$3992,"Occupational Therapy")</f>
        <v>0</v>
      </c>
      <c r="J735" s="12">
        <f>SUMIFS('Services Ln 10'!$Y$5:$Y$3992,'Services Ln 10'!$A$5:$A$3992,A735,'Services Ln 10'!$B$5:$B$3992,"Speech Services")</f>
        <v>0</v>
      </c>
      <c r="K735" s="103">
        <f>SUMIFS('Services Ln 10'!$Y$5:$Y$3992,'Services Ln 10'!$A$5:$A$3992,A735,'Services Ln 10'!$B$5:$B$3992,"Nurse Services")+SUMIFS('Services Ln 10'!$Y$5:$Y$3992,'Services Ln 10'!$A$5:$A$3992,A735,'Services Ln 10'!$B$5:$B$3992,"Audiology")+SUMIFS('Services Ln 10'!$Y$5:$Y$3992,'Services Ln 10'!$A$5:$A$3992,A735,'Services Ln 10'!$B$5:$B$3992,"Interpreter")+SUMIFS('Services Ln 10'!$Y$5:$Y$3992,'Services Ln 10'!$A$5:$A$3992,A735,'Services Ln 10'!$B$5:$B$3992,"Adaptive P.E.")+SUMIFS('Services Ln 10'!$Y$5:$Y$3992,'Services Ln 10'!$A$5:$A$3992,A735,'Services Ln 10'!$B$5:$B$3992,"Orientation and Mobility")+SUMIFS('Services Ln 10'!$Y$5:$Y$3992,'Services Ln 10'!$A$5:$A$3992,A735,'Services Ln 10'!$B$5:$B$3992,"Psychologist")+ SUMIF('Aides Ln 10'!$A$5:$A$1996,A735,'Aides Ln 10'!$V$5:$V$1996)</f>
        <v>0</v>
      </c>
      <c r="L735" s="12">
        <f>SUMIF('Contract Ed line 9'!$A$5:$A$1994,A735,'Contract Ed line 9'!$J$5:$J$1994)</f>
        <v>0</v>
      </c>
      <c r="M735" s="7">
        <f t="shared" si="11"/>
        <v>0</v>
      </c>
    </row>
    <row r="736" spans="2:13" x14ac:dyDescent="0.25">
      <c r="B736" s="7">
        <f>SUMIF('1 Spec Ed Teacher'!$A$5:$A$2003,A736,'1 Spec Ed Teacher'!$T$5:$T$2003)</f>
        <v>0</v>
      </c>
      <c r="C736" s="9"/>
      <c r="D736" s="7">
        <f>SUMIF(' Operations Ln 6'!$A$2:$A$1999,SSIDs!A736,' Operations Ln 6'!$B$2:$B$1999)</f>
        <v>0</v>
      </c>
      <c r="E736" s="7">
        <f>SUMIF('3 Instructional Supplies '!$A$5:$A$1996,SSIDs!A736,'3 Instructional Supplies '!$F$5:$F$1996)</f>
        <v>0</v>
      </c>
      <c r="F736" s="7">
        <f>SUMIF('4 Instructional Equipment'!$A$5:$A$1995,A736,'4 Instructional Equipment'!$F$5:$F$1995)</f>
        <v>0</v>
      </c>
      <c r="G736" s="12">
        <f>SUMIF('Transportation Ln 10'!$A$5:$A$1995,A736,'Transportation Ln 10'!$J$5:$J$1995)</f>
        <v>0</v>
      </c>
      <c r="H736" s="12">
        <f>SUMIFS('Services Ln 10'!$Y$5:$Y$3992,'Services Ln 10'!$A$5:$A$3992,A736,'Services Ln 10'!$B$5:$B$3992,"Physical Therapy")</f>
        <v>0</v>
      </c>
      <c r="I736" s="12">
        <f>SUMIFS('Services Ln 10'!$Y$5:$Y$3992,'Services Ln 10'!$A$5:$A$3992,A736,'Services Ln 10'!$B$5:$B$3992,"Occupational Therapy")</f>
        <v>0</v>
      </c>
      <c r="J736" s="12">
        <f>SUMIFS('Services Ln 10'!$Y$5:$Y$3992,'Services Ln 10'!$A$5:$A$3992,A736,'Services Ln 10'!$B$5:$B$3992,"Speech Services")</f>
        <v>0</v>
      </c>
      <c r="K736" s="103">
        <f>SUMIFS('Services Ln 10'!$Y$5:$Y$3992,'Services Ln 10'!$A$5:$A$3992,A736,'Services Ln 10'!$B$5:$B$3992,"Nurse Services")+SUMIFS('Services Ln 10'!$Y$5:$Y$3992,'Services Ln 10'!$A$5:$A$3992,A736,'Services Ln 10'!$B$5:$B$3992,"Audiology")+SUMIFS('Services Ln 10'!$Y$5:$Y$3992,'Services Ln 10'!$A$5:$A$3992,A736,'Services Ln 10'!$B$5:$B$3992,"Interpreter")+SUMIFS('Services Ln 10'!$Y$5:$Y$3992,'Services Ln 10'!$A$5:$A$3992,A736,'Services Ln 10'!$B$5:$B$3992,"Adaptive P.E.")+SUMIFS('Services Ln 10'!$Y$5:$Y$3992,'Services Ln 10'!$A$5:$A$3992,A736,'Services Ln 10'!$B$5:$B$3992,"Orientation and Mobility")+SUMIFS('Services Ln 10'!$Y$5:$Y$3992,'Services Ln 10'!$A$5:$A$3992,A736,'Services Ln 10'!$B$5:$B$3992,"Psychologist")+ SUMIF('Aides Ln 10'!$A$5:$A$1996,A736,'Aides Ln 10'!$V$5:$V$1996)</f>
        <v>0</v>
      </c>
      <c r="L736" s="12">
        <f>SUMIF('Contract Ed line 9'!$A$5:$A$1994,A736,'Contract Ed line 9'!$J$5:$J$1994)</f>
        <v>0</v>
      </c>
      <c r="M736" s="7">
        <f t="shared" si="11"/>
        <v>0</v>
      </c>
    </row>
    <row r="737" spans="2:13" x14ac:dyDescent="0.25">
      <c r="B737" s="7">
        <f>SUMIF('1 Spec Ed Teacher'!$A$5:$A$2003,A737,'1 Spec Ed Teacher'!$T$5:$T$2003)</f>
        <v>0</v>
      </c>
      <c r="C737" s="9"/>
      <c r="D737" s="7">
        <f>SUMIF(' Operations Ln 6'!$A$2:$A$1999,SSIDs!A737,' Operations Ln 6'!$B$2:$B$1999)</f>
        <v>0</v>
      </c>
      <c r="E737" s="7">
        <f>SUMIF('3 Instructional Supplies '!$A$5:$A$1996,SSIDs!A737,'3 Instructional Supplies '!$F$5:$F$1996)</f>
        <v>0</v>
      </c>
      <c r="F737" s="7">
        <f>SUMIF('4 Instructional Equipment'!$A$5:$A$1995,A737,'4 Instructional Equipment'!$F$5:$F$1995)</f>
        <v>0</v>
      </c>
      <c r="G737" s="12">
        <f>SUMIF('Transportation Ln 10'!$A$5:$A$1995,A737,'Transportation Ln 10'!$J$5:$J$1995)</f>
        <v>0</v>
      </c>
      <c r="H737" s="12">
        <f>SUMIFS('Services Ln 10'!$Y$5:$Y$3992,'Services Ln 10'!$A$5:$A$3992,A737,'Services Ln 10'!$B$5:$B$3992,"Physical Therapy")</f>
        <v>0</v>
      </c>
      <c r="I737" s="12">
        <f>SUMIFS('Services Ln 10'!$Y$5:$Y$3992,'Services Ln 10'!$A$5:$A$3992,A737,'Services Ln 10'!$B$5:$B$3992,"Occupational Therapy")</f>
        <v>0</v>
      </c>
      <c r="J737" s="12">
        <f>SUMIFS('Services Ln 10'!$Y$5:$Y$3992,'Services Ln 10'!$A$5:$A$3992,A737,'Services Ln 10'!$B$5:$B$3992,"Speech Services")</f>
        <v>0</v>
      </c>
      <c r="K737" s="103">
        <f>SUMIFS('Services Ln 10'!$Y$5:$Y$3992,'Services Ln 10'!$A$5:$A$3992,A737,'Services Ln 10'!$B$5:$B$3992,"Nurse Services")+SUMIFS('Services Ln 10'!$Y$5:$Y$3992,'Services Ln 10'!$A$5:$A$3992,A737,'Services Ln 10'!$B$5:$B$3992,"Audiology")+SUMIFS('Services Ln 10'!$Y$5:$Y$3992,'Services Ln 10'!$A$5:$A$3992,A737,'Services Ln 10'!$B$5:$B$3992,"Interpreter")+SUMIFS('Services Ln 10'!$Y$5:$Y$3992,'Services Ln 10'!$A$5:$A$3992,A737,'Services Ln 10'!$B$5:$B$3992,"Adaptive P.E.")+SUMIFS('Services Ln 10'!$Y$5:$Y$3992,'Services Ln 10'!$A$5:$A$3992,A737,'Services Ln 10'!$B$5:$B$3992,"Orientation and Mobility")+SUMIFS('Services Ln 10'!$Y$5:$Y$3992,'Services Ln 10'!$A$5:$A$3992,A737,'Services Ln 10'!$B$5:$B$3992,"Psychologist")+ SUMIF('Aides Ln 10'!$A$5:$A$1996,A737,'Aides Ln 10'!$V$5:$V$1996)</f>
        <v>0</v>
      </c>
      <c r="L737" s="12">
        <f>SUMIF('Contract Ed line 9'!$A$5:$A$1994,A737,'Contract Ed line 9'!$J$5:$J$1994)</f>
        <v>0</v>
      </c>
      <c r="M737" s="7">
        <f t="shared" si="11"/>
        <v>0</v>
      </c>
    </row>
    <row r="738" spans="2:13" x14ac:dyDescent="0.25">
      <c r="B738" s="7">
        <f>SUMIF('1 Spec Ed Teacher'!$A$5:$A$2003,A738,'1 Spec Ed Teacher'!$T$5:$T$2003)</f>
        <v>0</v>
      </c>
      <c r="C738" s="9"/>
      <c r="D738" s="7">
        <f>SUMIF(' Operations Ln 6'!$A$2:$A$1999,SSIDs!A738,' Operations Ln 6'!$B$2:$B$1999)</f>
        <v>0</v>
      </c>
      <c r="E738" s="7">
        <f>SUMIF('3 Instructional Supplies '!$A$5:$A$1996,SSIDs!A738,'3 Instructional Supplies '!$F$5:$F$1996)</f>
        <v>0</v>
      </c>
      <c r="F738" s="7">
        <f>SUMIF('4 Instructional Equipment'!$A$5:$A$1995,A738,'4 Instructional Equipment'!$F$5:$F$1995)</f>
        <v>0</v>
      </c>
      <c r="G738" s="12">
        <f>SUMIF('Transportation Ln 10'!$A$5:$A$1995,A738,'Transportation Ln 10'!$J$5:$J$1995)</f>
        <v>0</v>
      </c>
      <c r="H738" s="12">
        <f>SUMIFS('Services Ln 10'!$Y$5:$Y$3992,'Services Ln 10'!$A$5:$A$3992,A738,'Services Ln 10'!$B$5:$B$3992,"Physical Therapy")</f>
        <v>0</v>
      </c>
      <c r="I738" s="12">
        <f>SUMIFS('Services Ln 10'!$Y$5:$Y$3992,'Services Ln 10'!$A$5:$A$3992,A738,'Services Ln 10'!$B$5:$B$3992,"Occupational Therapy")</f>
        <v>0</v>
      </c>
      <c r="J738" s="12">
        <f>SUMIFS('Services Ln 10'!$Y$5:$Y$3992,'Services Ln 10'!$A$5:$A$3992,A738,'Services Ln 10'!$B$5:$B$3992,"Speech Services")</f>
        <v>0</v>
      </c>
      <c r="K738" s="103">
        <f>SUMIFS('Services Ln 10'!$Y$5:$Y$3992,'Services Ln 10'!$A$5:$A$3992,A738,'Services Ln 10'!$B$5:$B$3992,"Nurse Services")+SUMIFS('Services Ln 10'!$Y$5:$Y$3992,'Services Ln 10'!$A$5:$A$3992,A738,'Services Ln 10'!$B$5:$B$3992,"Audiology")+SUMIFS('Services Ln 10'!$Y$5:$Y$3992,'Services Ln 10'!$A$5:$A$3992,A738,'Services Ln 10'!$B$5:$B$3992,"Interpreter")+SUMIFS('Services Ln 10'!$Y$5:$Y$3992,'Services Ln 10'!$A$5:$A$3992,A738,'Services Ln 10'!$B$5:$B$3992,"Adaptive P.E.")+SUMIFS('Services Ln 10'!$Y$5:$Y$3992,'Services Ln 10'!$A$5:$A$3992,A738,'Services Ln 10'!$B$5:$B$3992,"Orientation and Mobility")+SUMIFS('Services Ln 10'!$Y$5:$Y$3992,'Services Ln 10'!$A$5:$A$3992,A738,'Services Ln 10'!$B$5:$B$3992,"Psychologist")+ SUMIF('Aides Ln 10'!$A$5:$A$1996,A738,'Aides Ln 10'!$V$5:$V$1996)</f>
        <v>0</v>
      </c>
      <c r="L738" s="12">
        <f>SUMIF('Contract Ed line 9'!$A$5:$A$1994,A738,'Contract Ed line 9'!$J$5:$J$1994)</f>
        <v>0</v>
      </c>
      <c r="M738" s="7">
        <f t="shared" si="11"/>
        <v>0</v>
      </c>
    </row>
    <row r="739" spans="2:13" x14ac:dyDescent="0.25">
      <c r="B739" s="7">
        <f>SUMIF('1 Spec Ed Teacher'!$A$5:$A$2003,A739,'1 Spec Ed Teacher'!$T$5:$T$2003)</f>
        <v>0</v>
      </c>
      <c r="C739" s="9"/>
      <c r="D739" s="7">
        <f>SUMIF(' Operations Ln 6'!$A$2:$A$1999,SSIDs!A739,' Operations Ln 6'!$B$2:$B$1999)</f>
        <v>0</v>
      </c>
      <c r="E739" s="7">
        <f>SUMIF('3 Instructional Supplies '!$A$5:$A$1996,SSIDs!A739,'3 Instructional Supplies '!$F$5:$F$1996)</f>
        <v>0</v>
      </c>
      <c r="F739" s="7">
        <f>SUMIF('4 Instructional Equipment'!$A$5:$A$1995,A739,'4 Instructional Equipment'!$F$5:$F$1995)</f>
        <v>0</v>
      </c>
      <c r="G739" s="12">
        <f>SUMIF('Transportation Ln 10'!$A$5:$A$1995,A739,'Transportation Ln 10'!$J$5:$J$1995)</f>
        <v>0</v>
      </c>
      <c r="H739" s="12">
        <f>SUMIFS('Services Ln 10'!$Y$5:$Y$3992,'Services Ln 10'!$A$5:$A$3992,A739,'Services Ln 10'!$B$5:$B$3992,"Physical Therapy")</f>
        <v>0</v>
      </c>
      <c r="I739" s="12">
        <f>SUMIFS('Services Ln 10'!$Y$5:$Y$3992,'Services Ln 10'!$A$5:$A$3992,A739,'Services Ln 10'!$B$5:$B$3992,"Occupational Therapy")</f>
        <v>0</v>
      </c>
      <c r="J739" s="12">
        <f>SUMIFS('Services Ln 10'!$Y$5:$Y$3992,'Services Ln 10'!$A$5:$A$3992,A739,'Services Ln 10'!$B$5:$B$3992,"Speech Services")</f>
        <v>0</v>
      </c>
      <c r="K739" s="103">
        <f>SUMIFS('Services Ln 10'!$Y$5:$Y$3992,'Services Ln 10'!$A$5:$A$3992,A739,'Services Ln 10'!$B$5:$B$3992,"Nurse Services")+SUMIFS('Services Ln 10'!$Y$5:$Y$3992,'Services Ln 10'!$A$5:$A$3992,A739,'Services Ln 10'!$B$5:$B$3992,"Audiology")+SUMIFS('Services Ln 10'!$Y$5:$Y$3992,'Services Ln 10'!$A$5:$A$3992,A739,'Services Ln 10'!$B$5:$B$3992,"Interpreter")+SUMIFS('Services Ln 10'!$Y$5:$Y$3992,'Services Ln 10'!$A$5:$A$3992,A739,'Services Ln 10'!$B$5:$B$3992,"Adaptive P.E.")+SUMIFS('Services Ln 10'!$Y$5:$Y$3992,'Services Ln 10'!$A$5:$A$3992,A739,'Services Ln 10'!$B$5:$B$3992,"Orientation and Mobility")+SUMIFS('Services Ln 10'!$Y$5:$Y$3992,'Services Ln 10'!$A$5:$A$3992,A739,'Services Ln 10'!$B$5:$B$3992,"Psychologist")+ SUMIF('Aides Ln 10'!$A$5:$A$1996,A739,'Aides Ln 10'!$V$5:$V$1996)</f>
        <v>0</v>
      </c>
      <c r="L739" s="12">
        <f>SUMIF('Contract Ed line 9'!$A$5:$A$1994,A739,'Contract Ed line 9'!$J$5:$J$1994)</f>
        <v>0</v>
      </c>
      <c r="M739" s="7">
        <f t="shared" si="11"/>
        <v>0</v>
      </c>
    </row>
    <row r="740" spans="2:13" x14ac:dyDescent="0.25">
      <c r="B740" s="7">
        <f>SUMIF('1 Spec Ed Teacher'!$A$5:$A$2003,A740,'1 Spec Ed Teacher'!$T$5:$T$2003)</f>
        <v>0</v>
      </c>
      <c r="C740" s="9"/>
      <c r="D740" s="7">
        <f>SUMIF(' Operations Ln 6'!$A$2:$A$1999,SSIDs!A740,' Operations Ln 6'!$B$2:$B$1999)</f>
        <v>0</v>
      </c>
      <c r="E740" s="7">
        <f>SUMIF('3 Instructional Supplies '!$A$5:$A$1996,SSIDs!A740,'3 Instructional Supplies '!$F$5:$F$1996)</f>
        <v>0</v>
      </c>
      <c r="F740" s="7">
        <f>SUMIF('4 Instructional Equipment'!$A$5:$A$1995,A740,'4 Instructional Equipment'!$F$5:$F$1995)</f>
        <v>0</v>
      </c>
      <c r="G740" s="12">
        <f>SUMIF('Transportation Ln 10'!$A$5:$A$1995,A740,'Transportation Ln 10'!$J$5:$J$1995)</f>
        <v>0</v>
      </c>
      <c r="H740" s="12">
        <f>SUMIFS('Services Ln 10'!$Y$5:$Y$3992,'Services Ln 10'!$A$5:$A$3992,A740,'Services Ln 10'!$B$5:$B$3992,"Physical Therapy")</f>
        <v>0</v>
      </c>
      <c r="I740" s="12">
        <f>SUMIFS('Services Ln 10'!$Y$5:$Y$3992,'Services Ln 10'!$A$5:$A$3992,A740,'Services Ln 10'!$B$5:$B$3992,"Occupational Therapy")</f>
        <v>0</v>
      </c>
      <c r="J740" s="12">
        <f>SUMIFS('Services Ln 10'!$Y$5:$Y$3992,'Services Ln 10'!$A$5:$A$3992,A740,'Services Ln 10'!$B$5:$B$3992,"Speech Services")</f>
        <v>0</v>
      </c>
      <c r="K740" s="103">
        <f>SUMIFS('Services Ln 10'!$Y$5:$Y$3992,'Services Ln 10'!$A$5:$A$3992,A740,'Services Ln 10'!$B$5:$B$3992,"Nurse Services")+SUMIFS('Services Ln 10'!$Y$5:$Y$3992,'Services Ln 10'!$A$5:$A$3992,A740,'Services Ln 10'!$B$5:$B$3992,"Audiology")+SUMIFS('Services Ln 10'!$Y$5:$Y$3992,'Services Ln 10'!$A$5:$A$3992,A740,'Services Ln 10'!$B$5:$B$3992,"Interpreter")+SUMIFS('Services Ln 10'!$Y$5:$Y$3992,'Services Ln 10'!$A$5:$A$3992,A740,'Services Ln 10'!$B$5:$B$3992,"Adaptive P.E.")+SUMIFS('Services Ln 10'!$Y$5:$Y$3992,'Services Ln 10'!$A$5:$A$3992,A740,'Services Ln 10'!$B$5:$B$3992,"Orientation and Mobility")+SUMIFS('Services Ln 10'!$Y$5:$Y$3992,'Services Ln 10'!$A$5:$A$3992,A740,'Services Ln 10'!$B$5:$B$3992,"Psychologist")+ SUMIF('Aides Ln 10'!$A$5:$A$1996,A740,'Aides Ln 10'!$V$5:$V$1996)</f>
        <v>0</v>
      </c>
      <c r="L740" s="12">
        <f>SUMIF('Contract Ed line 9'!$A$5:$A$1994,A740,'Contract Ed line 9'!$J$5:$J$1994)</f>
        <v>0</v>
      </c>
      <c r="M740" s="7">
        <f t="shared" si="11"/>
        <v>0</v>
      </c>
    </row>
    <row r="741" spans="2:13" x14ac:dyDescent="0.25">
      <c r="B741" s="7">
        <f>SUMIF('1 Spec Ed Teacher'!$A$5:$A$2003,A741,'1 Spec Ed Teacher'!$T$5:$T$2003)</f>
        <v>0</v>
      </c>
      <c r="C741" s="9"/>
      <c r="D741" s="7">
        <f>SUMIF(' Operations Ln 6'!$A$2:$A$1999,SSIDs!A741,' Operations Ln 6'!$B$2:$B$1999)</f>
        <v>0</v>
      </c>
      <c r="E741" s="7">
        <f>SUMIF('3 Instructional Supplies '!$A$5:$A$1996,SSIDs!A741,'3 Instructional Supplies '!$F$5:$F$1996)</f>
        <v>0</v>
      </c>
      <c r="F741" s="7">
        <f>SUMIF('4 Instructional Equipment'!$A$5:$A$1995,A741,'4 Instructional Equipment'!$F$5:$F$1995)</f>
        <v>0</v>
      </c>
      <c r="G741" s="12">
        <f>SUMIF('Transportation Ln 10'!$A$5:$A$1995,A741,'Transportation Ln 10'!$J$5:$J$1995)</f>
        <v>0</v>
      </c>
      <c r="H741" s="12">
        <f>SUMIFS('Services Ln 10'!$Y$5:$Y$3992,'Services Ln 10'!$A$5:$A$3992,A741,'Services Ln 10'!$B$5:$B$3992,"Physical Therapy")</f>
        <v>0</v>
      </c>
      <c r="I741" s="12">
        <f>SUMIFS('Services Ln 10'!$Y$5:$Y$3992,'Services Ln 10'!$A$5:$A$3992,A741,'Services Ln 10'!$B$5:$B$3992,"Occupational Therapy")</f>
        <v>0</v>
      </c>
      <c r="J741" s="12">
        <f>SUMIFS('Services Ln 10'!$Y$5:$Y$3992,'Services Ln 10'!$A$5:$A$3992,A741,'Services Ln 10'!$B$5:$B$3992,"Speech Services")</f>
        <v>0</v>
      </c>
      <c r="K741" s="103">
        <f>SUMIFS('Services Ln 10'!$Y$5:$Y$3992,'Services Ln 10'!$A$5:$A$3992,A741,'Services Ln 10'!$B$5:$B$3992,"Nurse Services")+SUMIFS('Services Ln 10'!$Y$5:$Y$3992,'Services Ln 10'!$A$5:$A$3992,A741,'Services Ln 10'!$B$5:$B$3992,"Audiology")+SUMIFS('Services Ln 10'!$Y$5:$Y$3992,'Services Ln 10'!$A$5:$A$3992,A741,'Services Ln 10'!$B$5:$B$3992,"Interpreter")+SUMIFS('Services Ln 10'!$Y$5:$Y$3992,'Services Ln 10'!$A$5:$A$3992,A741,'Services Ln 10'!$B$5:$B$3992,"Adaptive P.E.")+SUMIFS('Services Ln 10'!$Y$5:$Y$3992,'Services Ln 10'!$A$5:$A$3992,A741,'Services Ln 10'!$B$5:$B$3992,"Orientation and Mobility")+SUMIFS('Services Ln 10'!$Y$5:$Y$3992,'Services Ln 10'!$A$5:$A$3992,A741,'Services Ln 10'!$B$5:$B$3992,"Psychologist")+ SUMIF('Aides Ln 10'!$A$5:$A$1996,A741,'Aides Ln 10'!$V$5:$V$1996)</f>
        <v>0</v>
      </c>
      <c r="L741" s="12">
        <f>SUMIF('Contract Ed line 9'!$A$5:$A$1994,A741,'Contract Ed line 9'!$J$5:$J$1994)</f>
        <v>0</v>
      </c>
      <c r="M741" s="7">
        <f t="shared" si="11"/>
        <v>0</v>
      </c>
    </row>
    <row r="742" spans="2:13" x14ac:dyDescent="0.25">
      <c r="B742" s="7">
        <f>SUMIF('1 Spec Ed Teacher'!$A$5:$A$2003,A742,'1 Spec Ed Teacher'!$T$5:$T$2003)</f>
        <v>0</v>
      </c>
      <c r="C742" s="9"/>
      <c r="D742" s="7">
        <f>SUMIF(' Operations Ln 6'!$A$2:$A$1999,SSIDs!A742,' Operations Ln 6'!$B$2:$B$1999)</f>
        <v>0</v>
      </c>
      <c r="E742" s="7">
        <f>SUMIF('3 Instructional Supplies '!$A$5:$A$1996,SSIDs!A742,'3 Instructional Supplies '!$F$5:$F$1996)</f>
        <v>0</v>
      </c>
      <c r="F742" s="7">
        <f>SUMIF('4 Instructional Equipment'!$A$5:$A$1995,A742,'4 Instructional Equipment'!$F$5:$F$1995)</f>
        <v>0</v>
      </c>
      <c r="G742" s="12">
        <f>SUMIF('Transportation Ln 10'!$A$5:$A$1995,A742,'Transportation Ln 10'!$J$5:$J$1995)</f>
        <v>0</v>
      </c>
      <c r="H742" s="12">
        <f>SUMIFS('Services Ln 10'!$Y$5:$Y$3992,'Services Ln 10'!$A$5:$A$3992,A742,'Services Ln 10'!$B$5:$B$3992,"Physical Therapy")</f>
        <v>0</v>
      </c>
      <c r="I742" s="12">
        <f>SUMIFS('Services Ln 10'!$Y$5:$Y$3992,'Services Ln 10'!$A$5:$A$3992,A742,'Services Ln 10'!$B$5:$B$3992,"Occupational Therapy")</f>
        <v>0</v>
      </c>
      <c r="J742" s="12">
        <f>SUMIFS('Services Ln 10'!$Y$5:$Y$3992,'Services Ln 10'!$A$5:$A$3992,A742,'Services Ln 10'!$B$5:$B$3992,"Speech Services")</f>
        <v>0</v>
      </c>
      <c r="K742" s="103">
        <f>SUMIFS('Services Ln 10'!$Y$5:$Y$3992,'Services Ln 10'!$A$5:$A$3992,A742,'Services Ln 10'!$B$5:$B$3992,"Nurse Services")+SUMIFS('Services Ln 10'!$Y$5:$Y$3992,'Services Ln 10'!$A$5:$A$3992,A742,'Services Ln 10'!$B$5:$B$3992,"Audiology")+SUMIFS('Services Ln 10'!$Y$5:$Y$3992,'Services Ln 10'!$A$5:$A$3992,A742,'Services Ln 10'!$B$5:$B$3992,"Interpreter")+SUMIFS('Services Ln 10'!$Y$5:$Y$3992,'Services Ln 10'!$A$5:$A$3992,A742,'Services Ln 10'!$B$5:$B$3992,"Adaptive P.E.")+SUMIFS('Services Ln 10'!$Y$5:$Y$3992,'Services Ln 10'!$A$5:$A$3992,A742,'Services Ln 10'!$B$5:$B$3992,"Orientation and Mobility")+SUMIFS('Services Ln 10'!$Y$5:$Y$3992,'Services Ln 10'!$A$5:$A$3992,A742,'Services Ln 10'!$B$5:$B$3992,"Psychologist")+ SUMIF('Aides Ln 10'!$A$5:$A$1996,A742,'Aides Ln 10'!$V$5:$V$1996)</f>
        <v>0</v>
      </c>
      <c r="L742" s="12">
        <f>SUMIF('Contract Ed line 9'!$A$5:$A$1994,A742,'Contract Ed line 9'!$J$5:$J$1994)</f>
        <v>0</v>
      </c>
      <c r="M742" s="7">
        <f t="shared" si="11"/>
        <v>0</v>
      </c>
    </row>
    <row r="743" spans="2:13" x14ac:dyDescent="0.25">
      <c r="B743" s="7">
        <f>SUMIF('1 Spec Ed Teacher'!$A$5:$A$2003,A743,'1 Spec Ed Teacher'!$T$5:$T$2003)</f>
        <v>0</v>
      </c>
      <c r="C743" s="9"/>
      <c r="D743" s="7">
        <f>SUMIF(' Operations Ln 6'!$A$2:$A$1999,SSIDs!A743,' Operations Ln 6'!$B$2:$B$1999)</f>
        <v>0</v>
      </c>
      <c r="E743" s="7">
        <f>SUMIF('3 Instructional Supplies '!$A$5:$A$1996,SSIDs!A743,'3 Instructional Supplies '!$F$5:$F$1996)</f>
        <v>0</v>
      </c>
      <c r="F743" s="7">
        <f>SUMIF('4 Instructional Equipment'!$A$5:$A$1995,A743,'4 Instructional Equipment'!$F$5:$F$1995)</f>
        <v>0</v>
      </c>
      <c r="G743" s="12">
        <f>SUMIF('Transportation Ln 10'!$A$5:$A$1995,A743,'Transportation Ln 10'!$J$5:$J$1995)</f>
        <v>0</v>
      </c>
      <c r="H743" s="12">
        <f>SUMIFS('Services Ln 10'!$Y$5:$Y$3992,'Services Ln 10'!$A$5:$A$3992,A743,'Services Ln 10'!$B$5:$B$3992,"Physical Therapy")</f>
        <v>0</v>
      </c>
      <c r="I743" s="12">
        <f>SUMIFS('Services Ln 10'!$Y$5:$Y$3992,'Services Ln 10'!$A$5:$A$3992,A743,'Services Ln 10'!$B$5:$B$3992,"Occupational Therapy")</f>
        <v>0</v>
      </c>
      <c r="J743" s="12">
        <f>SUMIFS('Services Ln 10'!$Y$5:$Y$3992,'Services Ln 10'!$A$5:$A$3992,A743,'Services Ln 10'!$B$5:$B$3992,"Speech Services")</f>
        <v>0</v>
      </c>
      <c r="K743" s="103">
        <f>SUMIFS('Services Ln 10'!$Y$5:$Y$3992,'Services Ln 10'!$A$5:$A$3992,A743,'Services Ln 10'!$B$5:$B$3992,"Nurse Services")+SUMIFS('Services Ln 10'!$Y$5:$Y$3992,'Services Ln 10'!$A$5:$A$3992,A743,'Services Ln 10'!$B$5:$B$3992,"Audiology")+SUMIFS('Services Ln 10'!$Y$5:$Y$3992,'Services Ln 10'!$A$5:$A$3992,A743,'Services Ln 10'!$B$5:$B$3992,"Interpreter")+SUMIFS('Services Ln 10'!$Y$5:$Y$3992,'Services Ln 10'!$A$5:$A$3992,A743,'Services Ln 10'!$B$5:$B$3992,"Adaptive P.E.")+SUMIFS('Services Ln 10'!$Y$5:$Y$3992,'Services Ln 10'!$A$5:$A$3992,A743,'Services Ln 10'!$B$5:$B$3992,"Orientation and Mobility")+SUMIFS('Services Ln 10'!$Y$5:$Y$3992,'Services Ln 10'!$A$5:$A$3992,A743,'Services Ln 10'!$B$5:$B$3992,"Psychologist")+ SUMIF('Aides Ln 10'!$A$5:$A$1996,A743,'Aides Ln 10'!$V$5:$V$1996)</f>
        <v>0</v>
      </c>
      <c r="L743" s="12">
        <f>SUMIF('Contract Ed line 9'!$A$5:$A$1994,A743,'Contract Ed line 9'!$J$5:$J$1994)</f>
        <v>0</v>
      </c>
      <c r="M743" s="7">
        <f t="shared" si="11"/>
        <v>0</v>
      </c>
    </row>
    <row r="744" spans="2:13" x14ac:dyDescent="0.25">
      <c r="B744" s="7">
        <f>SUMIF('1 Spec Ed Teacher'!$A$5:$A$2003,A744,'1 Spec Ed Teacher'!$T$5:$T$2003)</f>
        <v>0</v>
      </c>
      <c r="C744" s="9"/>
      <c r="D744" s="7">
        <f>SUMIF(' Operations Ln 6'!$A$2:$A$1999,SSIDs!A744,' Operations Ln 6'!$B$2:$B$1999)</f>
        <v>0</v>
      </c>
      <c r="E744" s="7">
        <f>SUMIF('3 Instructional Supplies '!$A$5:$A$1996,SSIDs!A744,'3 Instructional Supplies '!$F$5:$F$1996)</f>
        <v>0</v>
      </c>
      <c r="F744" s="7">
        <f>SUMIF('4 Instructional Equipment'!$A$5:$A$1995,A744,'4 Instructional Equipment'!$F$5:$F$1995)</f>
        <v>0</v>
      </c>
      <c r="G744" s="12">
        <f>SUMIF('Transportation Ln 10'!$A$5:$A$1995,A744,'Transportation Ln 10'!$J$5:$J$1995)</f>
        <v>0</v>
      </c>
      <c r="H744" s="12">
        <f>SUMIFS('Services Ln 10'!$Y$5:$Y$3992,'Services Ln 10'!$A$5:$A$3992,A744,'Services Ln 10'!$B$5:$B$3992,"Physical Therapy")</f>
        <v>0</v>
      </c>
      <c r="I744" s="12">
        <f>SUMIFS('Services Ln 10'!$Y$5:$Y$3992,'Services Ln 10'!$A$5:$A$3992,A744,'Services Ln 10'!$B$5:$B$3992,"Occupational Therapy")</f>
        <v>0</v>
      </c>
      <c r="J744" s="12">
        <f>SUMIFS('Services Ln 10'!$Y$5:$Y$3992,'Services Ln 10'!$A$5:$A$3992,A744,'Services Ln 10'!$B$5:$B$3992,"Speech Services")</f>
        <v>0</v>
      </c>
      <c r="K744" s="103">
        <f>SUMIFS('Services Ln 10'!$Y$5:$Y$3992,'Services Ln 10'!$A$5:$A$3992,A744,'Services Ln 10'!$B$5:$B$3992,"Nurse Services")+SUMIFS('Services Ln 10'!$Y$5:$Y$3992,'Services Ln 10'!$A$5:$A$3992,A744,'Services Ln 10'!$B$5:$B$3992,"Audiology")+SUMIFS('Services Ln 10'!$Y$5:$Y$3992,'Services Ln 10'!$A$5:$A$3992,A744,'Services Ln 10'!$B$5:$B$3992,"Interpreter")+SUMIFS('Services Ln 10'!$Y$5:$Y$3992,'Services Ln 10'!$A$5:$A$3992,A744,'Services Ln 10'!$B$5:$B$3992,"Adaptive P.E.")+SUMIFS('Services Ln 10'!$Y$5:$Y$3992,'Services Ln 10'!$A$5:$A$3992,A744,'Services Ln 10'!$B$5:$B$3992,"Orientation and Mobility")+SUMIFS('Services Ln 10'!$Y$5:$Y$3992,'Services Ln 10'!$A$5:$A$3992,A744,'Services Ln 10'!$B$5:$B$3992,"Psychologist")+ SUMIF('Aides Ln 10'!$A$5:$A$1996,A744,'Aides Ln 10'!$V$5:$V$1996)</f>
        <v>0</v>
      </c>
      <c r="L744" s="12">
        <f>SUMIF('Contract Ed line 9'!$A$5:$A$1994,A744,'Contract Ed line 9'!$J$5:$J$1994)</f>
        <v>0</v>
      </c>
      <c r="M744" s="7">
        <f t="shared" si="11"/>
        <v>0</v>
      </c>
    </row>
    <row r="745" spans="2:13" x14ac:dyDescent="0.25">
      <c r="B745" s="7">
        <f>SUMIF('1 Spec Ed Teacher'!$A$5:$A$2003,A745,'1 Spec Ed Teacher'!$T$5:$T$2003)</f>
        <v>0</v>
      </c>
      <c r="C745" s="9"/>
      <c r="D745" s="7">
        <f>SUMIF(' Operations Ln 6'!$A$2:$A$1999,SSIDs!A745,' Operations Ln 6'!$B$2:$B$1999)</f>
        <v>0</v>
      </c>
      <c r="E745" s="7">
        <f>SUMIF('3 Instructional Supplies '!$A$5:$A$1996,SSIDs!A745,'3 Instructional Supplies '!$F$5:$F$1996)</f>
        <v>0</v>
      </c>
      <c r="F745" s="7">
        <f>SUMIF('4 Instructional Equipment'!$A$5:$A$1995,A745,'4 Instructional Equipment'!$F$5:$F$1995)</f>
        <v>0</v>
      </c>
      <c r="G745" s="12">
        <f>SUMIF('Transportation Ln 10'!$A$5:$A$1995,A745,'Transportation Ln 10'!$J$5:$J$1995)</f>
        <v>0</v>
      </c>
      <c r="H745" s="12">
        <f>SUMIFS('Services Ln 10'!$Y$5:$Y$3992,'Services Ln 10'!$A$5:$A$3992,A745,'Services Ln 10'!$B$5:$B$3992,"Physical Therapy")</f>
        <v>0</v>
      </c>
      <c r="I745" s="12">
        <f>SUMIFS('Services Ln 10'!$Y$5:$Y$3992,'Services Ln 10'!$A$5:$A$3992,A745,'Services Ln 10'!$B$5:$B$3992,"Occupational Therapy")</f>
        <v>0</v>
      </c>
      <c r="J745" s="12">
        <f>SUMIFS('Services Ln 10'!$Y$5:$Y$3992,'Services Ln 10'!$A$5:$A$3992,A745,'Services Ln 10'!$B$5:$B$3992,"Speech Services")</f>
        <v>0</v>
      </c>
      <c r="K745" s="103">
        <f>SUMIFS('Services Ln 10'!$Y$5:$Y$3992,'Services Ln 10'!$A$5:$A$3992,A745,'Services Ln 10'!$B$5:$B$3992,"Nurse Services")+SUMIFS('Services Ln 10'!$Y$5:$Y$3992,'Services Ln 10'!$A$5:$A$3992,A745,'Services Ln 10'!$B$5:$B$3992,"Audiology")+SUMIFS('Services Ln 10'!$Y$5:$Y$3992,'Services Ln 10'!$A$5:$A$3992,A745,'Services Ln 10'!$B$5:$B$3992,"Interpreter")+SUMIFS('Services Ln 10'!$Y$5:$Y$3992,'Services Ln 10'!$A$5:$A$3992,A745,'Services Ln 10'!$B$5:$B$3992,"Adaptive P.E.")+SUMIFS('Services Ln 10'!$Y$5:$Y$3992,'Services Ln 10'!$A$5:$A$3992,A745,'Services Ln 10'!$B$5:$B$3992,"Orientation and Mobility")+SUMIFS('Services Ln 10'!$Y$5:$Y$3992,'Services Ln 10'!$A$5:$A$3992,A745,'Services Ln 10'!$B$5:$B$3992,"Psychologist")+ SUMIF('Aides Ln 10'!$A$5:$A$1996,A745,'Aides Ln 10'!$V$5:$V$1996)</f>
        <v>0</v>
      </c>
      <c r="L745" s="12">
        <f>SUMIF('Contract Ed line 9'!$A$5:$A$1994,A745,'Contract Ed line 9'!$J$5:$J$1994)</f>
        <v>0</v>
      </c>
      <c r="M745" s="7">
        <f t="shared" si="11"/>
        <v>0</v>
      </c>
    </row>
    <row r="746" spans="2:13" x14ac:dyDescent="0.25">
      <c r="B746" s="7">
        <f>SUMIF('1 Spec Ed Teacher'!$A$5:$A$2003,A746,'1 Spec Ed Teacher'!$T$5:$T$2003)</f>
        <v>0</v>
      </c>
      <c r="C746" s="9"/>
      <c r="D746" s="7">
        <f>SUMIF(' Operations Ln 6'!$A$2:$A$1999,SSIDs!A746,' Operations Ln 6'!$B$2:$B$1999)</f>
        <v>0</v>
      </c>
      <c r="E746" s="7">
        <f>SUMIF('3 Instructional Supplies '!$A$5:$A$1996,SSIDs!A746,'3 Instructional Supplies '!$F$5:$F$1996)</f>
        <v>0</v>
      </c>
      <c r="F746" s="7">
        <f>SUMIF('4 Instructional Equipment'!$A$5:$A$1995,A746,'4 Instructional Equipment'!$F$5:$F$1995)</f>
        <v>0</v>
      </c>
      <c r="G746" s="12">
        <f>SUMIF('Transportation Ln 10'!$A$5:$A$1995,A746,'Transportation Ln 10'!$J$5:$J$1995)</f>
        <v>0</v>
      </c>
      <c r="H746" s="12">
        <f>SUMIFS('Services Ln 10'!$Y$5:$Y$3992,'Services Ln 10'!$A$5:$A$3992,A746,'Services Ln 10'!$B$5:$B$3992,"Physical Therapy")</f>
        <v>0</v>
      </c>
      <c r="I746" s="12">
        <f>SUMIFS('Services Ln 10'!$Y$5:$Y$3992,'Services Ln 10'!$A$5:$A$3992,A746,'Services Ln 10'!$B$5:$B$3992,"Occupational Therapy")</f>
        <v>0</v>
      </c>
      <c r="J746" s="12">
        <f>SUMIFS('Services Ln 10'!$Y$5:$Y$3992,'Services Ln 10'!$A$5:$A$3992,A746,'Services Ln 10'!$B$5:$B$3992,"Speech Services")</f>
        <v>0</v>
      </c>
      <c r="K746" s="103">
        <f>SUMIFS('Services Ln 10'!$Y$5:$Y$3992,'Services Ln 10'!$A$5:$A$3992,A746,'Services Ln 10'!$B$5:$B$3992,"Nurse Services")+SUMIFS('Services Ln 10'!$Y$5:$Y$3992,'Services Ln 10'!$A$5:$A$3992,A746,'Services Ln 10'!$B$5:$B$3992,"Audiology")+SUMIFS('Services Ln 10'!$Y$5:$Y$3992,'Services Ln 10'!$A$5:$A$3992,A746,'Services Ln 10'!$B$5:$B$3992,"Interpreter")+SUMIFS('Services Ln 10'!$Y$5:$Y$3992,'Services Ln 10'!$A$5:$A$3992,A746,'Services Ln 10'!$B$5:$B$3992,"Adaptive P.E.")+SUMIFS('Services Ln 10'!$Y$5:$Y$3992,'Services Ln 10'!$A$5:$A$3992,A746,'Services Ln 10'!$B$5:$B$3992,"Orientation and Mobility")+SUMIFS('Services Ln 10'!$Y$5:$Y$3992,'Services Ln 10'!$A$5:$A$3992,A746,'Services Ln 10'!$B$5:$B$3992,"Psychologist")+ SUMIF('Aides Ln 10'!$A$5:$A$1996,A746,'Aides Ln 10'!$V$5:$V$1996)</f>
        <v>0</v>
      </c>
      <c r="L746" s="12">
        <f>SUMIF('Contract Ed line 9'!$A$5:$A$1994,A746,'Contract Ed line 9'!$J$5:$J$1994)</f>
        <v>0</v>
      </c>
      <c r="M746" s="7">
        <f t="shared" si="11"/>
        <v>0</v>
      </c>
    </row>
    <row r="747" spans="2:13" x14ac:dyDescent="0.25">
      <c r="B747" s="7">
        <f>SUMIF('1 Spec Ed Teacher'!$A$5:$A$2003,A747,'1 Spec Ed Teacher'!$T$5:$T$2003)</f>
        <v>0</v>
      </c>
      <c r="C747" s="9"/>
      <c r="D747" s="7">
        <f>SUMIF(' Operations Ln 6'!$A$2:$A$1999,SSIDs!A747,' Operations Ln 6'!$B$2:$B$1999)</f>
        <v>0</v>
      </c>
      <c r="E747" s="7">
        <f>SUMIF('3 Instructional Supplies '!$A$5:$A$1996,SSIDs!A747,'3 Instructional Supplies '!$F$5:$F$1996)</f>
        <v>0</v>
      </c>
      <c r="F747" s="7">
        <f>SUMIF('4 Instructional Equipment'!$A$5:$A$1995,A747,'4 Instructional Equipment'!$F$5:$F$1995)</f>
        <v>0</v>
      </c>
      <c r="G747" s="12">
        <f>SUMIF('Transportation Ln 10'!$A$5:$A$1995,A747,'Transportation Ln 10'!$J$5:$J$1995)</f>
        <v>0</v>
      </c>
      <c r="H747" s="12">
        <f>SUMIFS('Services Ln 10'!$Y$5:$Y$3992,'Services Ln 10'!$A$5:$A$3992,A747,'Services Ln 10'!$B$5:$B$3992,"Physical Therapy")</f>
        <v>0</v>
      </c>
      <c r="I747" s="12">
        <f>SUMIFS('Services Ln 10'!$Y$5:$Y$3992,'Services Ln 10'!$A$5:$A$3992,A747,'Services Ln 10'!$B$5:$B$3992,"Occupational Therapy")</f>
        <v>0</v>
      </c>
      <c r="J747" s="12">
        <f>SUMIFS('Services Ln 10'!$Y$5:$Y$3992,'Services Ln 10'!$A$5:$A$3992,A747,'Services Ln 10'!$B$5:$B$3992,"Speech Services")</f>
        <v>0</v>
      </c>
      <c r="K747" s="103">
        <f>SUMIFS('Services Ln 10'!$Y$5:$Y$3992,'Services Ln 10'!$A$5:$A$3992,A747,'Services Ln 10'!$B$5:$B$3992,"Nurse Services")+SUMIFS('Services Ln 10'!$Y$5:$Y$3992,'Services Ln 10'!$A$5:$A$3992,A747,'Services Ln 10'!$B$5:$B$3992,"Audiology")+SUMIFS('Services Ln 10'!$Y$5:$Y$3992,'Services Ln 10'!$A$5:$A$3992,A747,'Services Ln 10'!$B$5:$B$3992,"Interpreter")+SUMIFS('Services Ln 10'!$Y$5:$Y$3992,'Services Ln 10'!$A$5:$A$3992,A747,'Services Ln 10'!$B$5:$B$3992,"Adaptive P.E.")+SUMIFS('Services Ln 10'!$Y$5:$Y$3992,'Services Ln 10'!$A$5:$A$3992,A747,'Services Ln 10'!$B$5:$B$3992,"Orientation and Mobility")+SUMIFS('Services Ln 10'!$Y$5:$Y$3992,'Services Ln 10'!$A$5:$A$3992,A747,'Services Ln 10'!$B$5:$B$3992,"Psychologist")+ SUMIF('Aides Ln 10'!$A$5:$A$1996,A747,'Aides Ln 10'!$V$5:$V$1996)</f>
        <v>0</v>
      </c>
      <c r="L747" s="12">
        <f>SUMIF('Contract Ed line 9'!$A$5:$A$1994,A747,'Contract Ed line 9'!$J$5:$J$1994)</f>
        <v>0</v>
      </c>
      <c r="M747" s="7">
        <f t="shared" si="11"/>
        <v>0</v>
      </c>
    </row>
    <row r="748" spans="2:13" x14ac:dyDescent="0.25">
      <c r="B748" s="7">
        <f>SUMIF('1 Spec Ed Teacher'!$A$5:$A$2003,A748,'1 Spec Ed Teacher'!$T$5:$T$2003)</f>
        <v>0</v>
      </c>
      <c r="C748" s="9"/>
      <c r="D748" s="7">
        <f>SUMIF(' Operations Ln 6'!$A$2:$A$1999,SSIDs!A748,' Operations Ln 6'!$B$2:$B$1999)</f>
        <v>0</v>
      </c>
      <c r="E748" s="7">
        <f>SUMIF('3 Instructional Supplies '!$A$5:$A$1996,SSIDs!A748,'3 Instructional Supplies '!$F$5:$F$1996)</f>
        <v>0</v>
      </c>
      <c r="F748" s="7">
        <f>SUMIF('4 Instructional Equipment'!$A$5:$A$1995,A748,'4 Instructional Equipment'!$F$5:$F$1995)</f>
        <v>0</v>
      </c>
      <c r="G748" s="12">
        <f>SUMIF('Transportation Ln 10'!$A$5:$A$1995,A748,'Transportation Ln 10'!$J$5:$J$1995)</f>
        <v>0</v>
      </c>
      <c r="H748" s="12">
        <f>SUMIFS('Services Ln 10'!$Y$5:$Y$3992,'Services Ln 10'!$A$5:$A$3992,A748,'Services Ln 10'!$B$5:$B$3992,"Physical Therapy")</f>
        <v>0</v>
      </c>
      <c r="I748" s="12">
        <f>SUMIFS('Services Ln 10'!$Y$5:$Y$3992,'Services Ln 10'!$A$5:$A$3992,A748,'Services Ln 10'!$B$5:$B$3992,"Occupational Therapy")</f>
        <v>0</v>
      </c>
      <c r="J748" s="12">
        <f>SUMIFS('Services Ln 10'!$Y$5:$Y$3992,'Services Ln 10'!$A$5:$A$3992,A748,'Services Ln 10'!$B$5:$B$3992,"Speech Services")</f>
        <v>0</v>
      </c>
      <c r="K748" s="103">
        <f>SUMIFS('Services Ln 10'!$Y$5:$Y$3992,'Services Ln 10'!$A$5:$A$3992,A748,'Services Ln 10'!$B$5:$B$3992,"Nurse Services")+SUMIFS('Services Ln 10'!$Y$5:$Y$3992,'Services Ln 10'!$A$5:$A$3992,A748,'Services Ln 10'!$B$5:$B$3992,"Audiology")+SUMIFS('Services Ln 10'!$Y$5:$Y$3992,'Services Ln 10'!$A$5:$A$3992,A748,'Services Ln 10'!$B$5:$B$3992,"Interpreter")+SUMIFS('Services Ln 10'!$Y$5:$Y$3992,'Services Ln 10'!$A$5:$A$3992,A748,'Services Ln 10'!$B$5:$B$3992,"Adaptive P.E.")+SUMIFS('Services Ln 10'!$Y$5:$Y$3992,'Services Ln 10'!$A$5:$A$3992,A748,'Services Ln 10'!$B$5:$B$3992,"Orientation and Mobility")+SUMIFS('Services Ln 10'!$Y$5:$Y$3992,'Services Ln 10'!$A$5:$A$3992,A748,'Services Ln 10'!$B$5:$B$3992,"Psychologist")+ SUMIF('Aides Ln 10'!$A$5:$A$1996,A748,'Aides Ln 10'!$V$5:$V$1996)</f>
        <v>0</v>
      </c>
      <c r="L748" s="12">
        <f>SUMIF('Contract Ed line 9'!$A$5:$A$1994,A748,'Contract Ed line 9'!$J$5:$J$1994)</f>
        <v>0</v>
      </c>
      <c r="M748" s="7">
        <f t="shared" si="11"/>
        <v>0</v>
      </c>
    </row>
    <row r="749" spans="2:13" x14ac:dyDescent="0.25">
      <c r="B749" s="7">
        <f>SUMIF('1 Spec Ed Teacher'!$A$5:$A$2003,A749,'1 Spec Ed Teacher'!$T$5:$T$2003)</f>
        <v>0</v>
      </c>
      <c r="C749" s="9"/>
      <c r="D749" s="7">
        <f>SUMIF(' Operations Ln 6'!$A$2:$A$1999,SSIDs!A749,' Operations Ln 6'!$B$2:$B$1999)</f>
        <v>0</v>
      </c>
      <c r="E749" s="7">
        <f>SUMIF('3 Instructional Supplies '!$A$5:$A$1996,SSIDs!A749,'3 Instructional Supplies '!$F$5:$F$1996)</f>
        <v>0</v>
      </c>
      <c r="F749" s="7">
        <f>SUMIF('4 Instructional Equipment'!$A$5:$A$1995,A749,'4 Instructional Equipment'!$F$5:$F$1995)</f>
        <v>0</v>
      </c>
      <c r="G749" s="12">
        <f>SUMIF('Transportation Ln 10'!$A$5:$A$1995,A749,'Transportation Ln 10'!$J$5:$J$1995)</f>
        <v>0</v>
      </c>
      <c r="H749" s="12">
        <f>SUMIFS('Services Ln 10'!$Y$5:$Y$3992,'Services Ln 10'!$A$5:$A$3992,A749,'Services Ln 10'!$B$5:$B$3992,"Physical Therapy")</f>
        <v>0</v>
      </c>
      <c r="I749" s="12">
        <f>SUMIFS('Services Ln 10'!$Y$5:$Y$3992,'Services Ln 10'!$A$5:$A$3992,A749,'Services Ln 10'!$B$5:$B$3992,"Occupational Therapy")</f>
        <v>0</v>
      </c>
      <c r="J749" s="12">
        <f>SUMIFS('Services Ln 10'!$Y$5:$Y$3992,'Services Ln 10'!$A$5:$A$3992,A749,'Services Ln 10'!$B$5:$B$3992,"Speech Services")</f>
        <v>0</v>
      </c>
      <c r="K749" s="103">
        <f>SUMIFS('Services Ln 10'!$Y$5:$Y$3992,'Services Ln 10'!$A$5:$A$3992,A749,'Services Ln 10'!$B$5:$B$3992,"Nurse Services")+SUMIFS('Services Ln 10'!$Y$5:$Y$3992,'Services Ln 10'!$A$5:$A$3992,A749,'Services Ln 10'!$B$5:$B$3992,"Audiology")+SUMIFS('Services Ln 10'!$Y$5:$Y$3992,'Services Ln 10'!$A$5:$A$3992,A749,'Services Ln 10'!$B$5:$B$3992,"Interpreter")+SUMIFS('Services Ln 10'!$Y$5:$Y$3992,'Services Ln 10'!$A$5:$A$3992,A749,'Services Ln 10'!$B$5:$B$3992,"Adaptive P.E.")+SUMIFS('Services Ln 10'!$Y$5:$Y$3992,'Services Ln 10'!$A$5:$A$3992,A749,'Services Ln 10'!$B$5:$B$3992,"Orientation and Mobility")+SUMIFS('Services Ln 10'!$Y$5:$Y$3992,'Services Ln 10'!$A$5:$A$3992,A749,'Services Ln 10'!$B$5:$B$3992,"Psychologist")+ SUMIF('Aides Ln 10'!$A$5:$A$1996,A749,'Aides Ln 10'!$V$5:$V$1996)</f>
        <v>0</v>
      </c>
      <c r="L749" s="12">
        <f>SUMIF('Contract Ed line 9'!$A$5:$A$1994,A749,'Contract Ed line 9'!$J$5:$J$1994)</f>
        <v>0</v>
      </c>
      <c r="M749" s="7">
        <f t="shared" si="11"/>
        <v>0</v>
      </c>
    </row>
    <row r="750" spans="2:13" x14ac:dyDescent="0.25">
      <c r="B750" s="7">
        <f>SUMIF('1 Spec Ed Teacher'!$A$5:$A$2003,A750,'1 Spec Ed Teacher'!$T$5:$T$2003)</f>
        <v>0</v>
      </c>
      <c r="C750" s="9"/>
      <c r="D750" s="7">
        <f>SUMIF(' Operations Ln 6'!$A$2:$A$1999,SSIDs!A750,' Operations Ln 6'!$B$2:$B$1999)</f>
        <v>0</v>
      </c>
      <c r="E750" s="7">
        <f>SUMIF('3 Instructional Supplies '!$A$5:$A$1996,SSIDs!A750,'3 Instructional Supplies '!$F$5:$F$1996)</f>
        <v>0</v>
      </c>
      <c r="F750" s="7">
        <f>SUMIF('4 Instructional Equipment'!$A$5:$A$1995,A750,'4 Instructional Equipment'!$F$5:$F$1995)</f>
        <v>0</v>
      </c>
      <c r="G750" s="12">
        <f>SUMIF('Transportation Ln 10'!$A$5:$A$1995,A750,'Transportation Ln 10'!$J$5:$J$1995)</f>
        <v>0</v>
      </c>
      <c r="H750" s="12">
        <f>SUMIFS('Services Ln 10'!$Y$5:$Y$3992,'Services Ln 10'!$A$5:$A$3992,A750,'Services Ln 10'!$B$5:$B$3992,"Physical Therapy")</f>
        <v>0</v>
      </c>
      <c r="I750" s="12">
        <f>SUMIFS('Services Ln 10'!$Y$5:$Y$3992,'Services Ln 10'!$A$5:$A$3992,A750,'Services Ln 10'!$B$5:$B$3992,"Occupational Therapy")</f>
        <v>0</v>
      </c>
      <c r="J750" s="12">
        <f>SUMIFS('Services Ln 10'!$Y$5:$Y$3992,'Services Ln 10'!$A$5:$A$3992,A750,'Services Ln 10'!$B$5:$B$3992,"Speech Services")</f>
        <v>0</v>
      </c>
      <c r="K750" s="103">
        <f>SUMIFS('Services Ln 10'!$Y$5:$Y$3992,'Services Ln 10'!$A$5:$A$3992,A750,'Services Ln 10'!$B$5:$B$3992,"Nurse Services")+SUMIFS('Services Ln 10'!$Y$5:$Y$3992,'Services Ln 10'!$A$5:$A$3992,A750,'Services Ln 10'!$B$5:$B$3992,"Audiology")+SUMIFS('Services Ln 10'!$Y$5:$Y$3992,'Services Ln 10'!$A$5:$A$3992,A750,'Services Ln 10'!$B$5:$B$3992,"Interpreter")+SUMIFS('Services Ln 10'!$Y$5:$Y$3992,'Services Ln 10'!$A$5:$A$3992,A750,'Services Ln 10'!$B$5:$B$3992,"Adaptive P.E.")+SUMIFS('Services Ln 10'!$Y$5:$Y$3992,'Services Ln 10'!$A$5:$A$3992,A750,'Services Ln 10'!$B$5:$B$3992,"Orientation and Mobility")+SUMIFS('Services Ln 10'!$Y$5:$Y$3992,'Services Ln 10'!$A$5:$A$3992,A750,'Services Ln 10'!$B$5:$B$3992,"Psychologist")+ SUMIF('Aides Ln 10'!$A$5:$A$1996,A750,'Aides Ln 10'!$V$5:$V$1996)</f>
        <v>0</v>
      </c>
      <c r="L750" s="12">
        <f>SUMIF('Contract Ed line 9'!$A$5:$A$1994,A750,'Contract Ed line 9'!$J$5:$J$1994)</f>
        <v>0</v>
      </c>
      <c r="M750" s="7">
        <f t="shared" si="11"/>
        <v>0</v>
      </c>
    </row>
    <row r="751" spans="2:13" x14ac:dyDescent="0.25">
      <c r="B751" s="7">
        <f>SUMIF('1 Spec Ed Teacher'!$A$5:$A$2003,A751,'1 Spec Ed Teacher'!$T$5:$T$2003)</f>
        <v>0</v>
      </c>
      <c r="C751" s="9"/>
      <c r="D751" s="7">
        <f>SUMIF(' Operations Ln 6'!$A$2:$A$1999,SSIDs!A751,' Operations Ln 6'!$B$2:$B$1999)</f>
        <v>0</v>
      </c>
      <c r="E751" s="7">
        <f>SUMIF('3 Instructional Supplies '!$A$5:$A$1996,SSIDs!A751,'3 Instructional Supplies '!$F$5:$F$1996)</f>
        <v>0</v>
      </c>
      <c r="F751" s="7">
        <f>SUMIF('4 Instructional Equipment'!$A$5:$A$1995,A751,'4 Instructional Equipment'!$F$5:$F$1995)</f>
        <v>0</v>
      </c>
      <c r="G751" s="12">
        <f>SUMIF('Transportation Ln 10'!$A$5:$A$1995,A751,'Transportation Ln 10'!$J$5:$J$1995)</f>
        <v>0</v>
      </c>
      <c r="H751" s="12">
        <f>SUMIFS('Services Ln 10'!$Y$5:$Y$3992,'Services Ln 10'!$A$5:$A$3992,A751,'Services Ln 10'!$B$5:$B$3992,"Physical Therapy")</f>
        <v>0</v>
      </c>
      <c r="I751" s="12">
        <f>SUMIFS('Services Ln 10'!$Y$5:$Y$3992,'Services Ln 10'!$A$5:$A$3992,A751,'Services Ln 10'!$B$5:$B$3992,"Occupational Therapy")</f>
        <v>0</v>
      </c>
      <c r="J751" s="12">
        <f>SUMIFS('Services Ln 10'!$Y$5:$Y$3992,'Services Ln 10'!$A$5:$A$3992,A751,'Services Ln 10'!$B$5:$B$3992,"Speech Services")</f>
        <v>0</v>
      </c>
      <c r="K751" s="103">
        <f>SUMIFS('Services Ln 10'!$Y$5:$Y$3992,'Services Ln 10'!$A$5:$A$3992,A751,'Services Ln 10'!$B$5:$B$3992,"Nurse Services")+SUMIFS('Services Ln 10'!$Y$5:$Y$3992,'Services Ln 10'!$A$5:$A$3992,A751,'Services Ln 10'!$B$5:$B$3992,"Audiology")+SUMIFS('Services Ln 10'!$Y$5:$Y$3992,'Services Ln 10'!$A$5:$A$3992,A751,'Services Ln 10'!$B$5:$B$3992,"Interpreter")+SUMIFS('Services Ln 10'!$Y$5:$Y$3992,'Services Ln 10'!$A$5:$A$3992,A751,'Services Ln 10'!$B$5:$B$3992,"Adaptive P.E.")+SUMIFS('Services Ln 10'!$Y$5:$Y$3992,'Services Ln 10'!$A$5:$A$3992,A751,'Services Ln 10'!$B$5:$B$3992,"Orientation and Mobility")+SUMIFS('Services Ln 10'!$Y$5:$Y$3992,'Services Ln 10'!$A$5:$A$3992,A751,'Services Ln 10'!$B$5:$B$3992,"Psychologist")+ SUMIF('Aides Ln 10'!$A$5:$A$1996,A751,'Aides Ln 10'!$V$5:$V$1996)</f>
        <v>0</v>
      </c>
      <c r="L751" s="12">
        <f>SUMIF('Contract Ed line 9'!$A$5:$A$1994,A751,'Contract Ed line 9'!$J$5:$J$1994)</f>
        <v>0</v>
      </c>
      <c r="M751" s="7">
        <f t="shared" si="11"/>
        <v>0</v>
      </c>
    </row>
    <row r="752" spans="2:13" x14ac:dyDescent="0.25">
      <c r="B752" s="7">
        <f>SUMIF('1 Spec Ed Teacher'!$A$5:$A$2003,A752,'1 Spec Ed Teacher'!$T$5:$T$2003)</f>
        <v>0</v>
      </c>
      <c r="C752" s="9"/>
      <c r="D752" s="7">
        <f>SUMIF(' Operations Ln 6'!$A$2:$A$1999,SSIDs!A752,' Operations Ln 6'!$B$2:$B$1999)</f>
        <v>0</v>
      </c>
      <c r="E752" s="7">
        <f>SUMIF('3 Instructional Supplies '!$A$5:$A$1996,SSIDs!A752,'3 Instructional Supplies '!$F$5:$F$1996)</f>
        <v>0</v>
      </c>
      <c r="F752" s="7">
        <f>SUMIF('4 Instructional Equipment'!$A$5:$A$1995,A752,'4 Instructional Equipment'!$F$5:$F$1995)</f>
        <v>0</v>
      </c>
      <c r="G752" s="12">
        <f>SUMIF('Transportation Ln 10'!$A$5:$A$1995,A752,'Transportation Ln 10'!$J$5:$J$1995)</f>
        <v>0</v>
      </c>
      <c r="H752" s="12">
        <f>SUMIFS('Services Ln 10'!$Y$5:$Y$3992,'Services Ln 10'!$A$5:$A$3992,A752,'Services Ln 10'!$B$5:$B$3992,"Physical Therapy")</f>
        <v>0</v>
      </c>
      <c r="I752" s="12">
        <f>SUMIFS('Services Ln 10'!$Y$5:$Y$3992,'Services Ln 10'!$A$5:$A$3992,A752,'Services Ln 10'!$B$5:$B$3992,"Occupational Therapy")</f>
        <v>0</v>
      </c>
      <c r="J752" s="12">
        <f>SUMIFS('Services Ln 10'!$Y$5:$Y$3992,'Services Ln 10'!$A$5:$A$3992,A752,'Services Ln 10'!$B$5:$B$3992,"Speech Services")</f>
        <v>0</v>
      </c>
      <c r="K752" s="103">
        <f>SUMIFS('Services Ln 10'!$Y$5:$Y$3992,'Services Ln 10'!$A$5:$A$3992,A752,'Services Ln 10'!$B$5:$B$3992,"Nurse Services")+SUMIFS('Services Ln 10'!$Y$5:$Y$3992,'Services Ln 10'!$A$5:$A$3992,A752,'Services Ln 10'!$B$5:$B$3992,"Audiology")+SUMIFS('Services Ln 10'!$Y$5:$Y$3992,'Services Ln 10'!$A$5:$A$3992,A752,'Services Ln 10'!$B$5:$B$3992,"Interpreter")+SUMIFS('Services Ln 10'!$Y$5:$Y$3992,'Services Ln 10'!$A$5:$A$3992,A752,'Services Ln 10'!$B$5:$B$3992,"Adaptive P.E.")+SUMIFS('Services Ln 10'!$Y$5:$Y$3992,'Services Ln 10'!$A$5:$A$3992,A752,'Services Ln 10'!$B$5:$B$3992,"Orientation and Mobility")+SUMIFS('Services Ln 10'!$Y$5:$Y$3992,'Services Ln 10'!$A$5:$A$3992,A752,'Services Ln 10'!$B$5:$B$3992,"Psychologist")+ SUMIF('Aides Ln 10'!$A$5:$A$1996,A752,'Aides Ln 10'!$V$5:$V$1996)</f>
        <v>0</v>
      </c>
      <c r="L752" s="12">
        <f>SUMIF('Contract Ed line 9'!$A$5:$A$1994,A752,'Contract Ed line 9'!$J$5:$J$1994)</f>
        <v>0</v>
      </c>
      <c r="M752" s="7">
        <f t="shared" si="11"/>
        <v>0</v>
      </c>
    </row>
    <row r="753" spans="2:13" x14ac:dyDescent="0.25">
      <c r="B753" s="7">
        <f>SUMIF('1 Spec Ed Teacher'!$A$5:$A$2003,A753,'1 Spec Ed Teacher'!$T$5:$T$2003)</f>
        <v>0</v>
      </c>
      <c r="C753" s="9"/>
      <c r="D753" s="7">
        <f>SUMIF(' Operations Ln 6'!$A$2:$A$1999,SSIDs!A753,' Operations Ln 6'!$B$2:$B$1999)</f>
        <v>0</v>
      </c>
      <c r="E753" s="7">
        <f>SUMIF('3 Instructional Supplies '!$A$5:$A$1996,SSIDs!A753,'3 Instructional Supplies '!$F$5:$F$1996)</f>
        <v>0</v>
      </c>
      <c r="F753" s="7">
        <f>SUMIF('4 Instructional Equipment'!$A$5:$A$1995,A753,'4 Instructional Equipment'!$F$5:$F$1995)</f>
        <v>0</v>
      </c>
      <c r="G753" s="12">
        <f>SUMIF('Transportation Ln 10'!$A$5:$A$1995,A753,'Transportation Ln 10'!$J$5:$J$1995)</f>
        <v>0</v>
      </c>
      <c r="H753" s="12">
        <f>SUMIFS('Services Ln 10'!$Y$5:$Y$3992,'Services Ln 10'!$A$5:$A$3992,A753,'Services Ln 10'!$B$5:$B$3992,"Physical Therapy")</f>
        <v>0</v>
      </c>
      <c r="I753" s="12">
        <f>SUMIFS('Services Ln 10'!$Y$5:$Y$3992,'Services Ln 10'!$A$5:$A$3992,A753,'Services Ln 10'!$B$5:$B$3992,"Occupational Therapy")</f>
        <v>0</v>
      </c>
      <c r="J753" s="12">
        <f>SUMIFS('Services Ln 10'!$Y$5:$Y$3992,'Services Ln 10'!$A$5:$A$3992,A753,'Services Ln 10'!$B$5:$B$3992,"Speech Services")</f>
        <v>0</v>
      </c>
      <c r="K753" s="103">
        <f>SUMIFS('Services Ln 10'!$Y$5:$Y$3992,'Services Ln 10'!$A$5:$A$3992,A753,'Services Ln 10'!$B$5:$B$3992,"Nurse Services")+SUMIFS('Services Ln 10'!$Y$5:$Y$3992,'Services Ln 10'!$A$5:$A$3992,A753,'Services Ln 10'!$B$5:$B$3992,"Audiology")+SUMIFS('Services Ln 10'!$Y$5:$Y$3992,'Services Ln 10'!$A$5:$A$3992,A753,'Services Ln 10'!$B$5:$B$3992,"Interpreter")+SUMIFS('Services Ln 10'!$Y$5:$Y$3992,'Services Ln 10'!$A$5:$A$3992,A753,'Services Ln 10'!$B$5:$B$3992,"Adaptive P.E.")+SUMIFS('Services Ln 10'!$Y$5:$Y$3992,'Services Ln 10'!$A$5:$A$3992,A753,'Services Ln 10'!$B$5:$B$3992,"Orientation and Mobility")+SUMIFS('Services Ln 10'!$Y$5:$Y$3992,'Services Ln 10'!$A$5:$A$3992,A753,'Services Ln 10'!$B$5:$B$3992,"Psychologist")+ SUMIF('Aides Ln 10'!$A$5:$A$1996,A753,'Aides Ln 10'!$V$5:$V$1996)</f>
        <v>0</v>
      </c>
      <c r="L753" s="12">
        <f>SUMIF('Contract Ed line 9'!$A$5:$A$1994,A753,'Contract Ed line 9'!$J$5:$J$1994)</f>
        <v>0</v>
      </c>
      <c r="M753" s="7">
        <f t="shared" si="11"/>
        <v>0</v>
      </c>
    </row>
    <row r="754" spans="2:13" x14ac:dyDescent="0.25">
      <c r="B754" s="7">
        <f>SUMIF('1 Spec Ed Teacher'!$A$5:$A$2003,A754,'1 Spec Ed Teacher'!$T$5:$T$2003)</f>
        <v>0</v>
      </c>
      <c r="C754" s="9"/>
      <c r="D754" s="7">
        <f>SUMIF(' Operations Ln 6'!$A$2:$A$1999,SSIDs!A754,' Operations Ln 6'!$B$2:$B$1999)</f>
        <v>0</v>
      </c>
      <c r="E754" s="7">
        <f>SUMIF('3 Instructional Supplies '!$A$5:$A$1996,SSIDs!A754,'3 Instructional Supplies '!$F$5:$F$1996)</f>
        <v>0</v>
      </c>
      <c r="F754" s="7">
        <f>SUMIF('4 Instructional Equipment'!$A$5:$A$1995,A754,'4 Instructional Equipment'!$F$5:$F$1995)</f>
        <v>0</v>
      </c>
      <c r="G754" s="12">
        <f>SUMIF('Transportation Ln 10'!$A$5:$A$1995,A754,'Transportation Ln 10'!$J$5:$J$1995)</f>
        <v>0</v>
      </c>
      <c r="H754" s="12">
        <f>SUMIFS('Services Ln 10'!$Y$5:$Y$3992,'Services Ln 10'!$A$5:$A$3992,A754,'Services Ln 10'!$B$5:$B$3992,"Physical Therapy")</f>
        <v>0</v>
      </c>
      <c r="I754" s="12">
        <f>SUMIFS('Services Ln 10'!$Y$5:$Y$3992,'Services Ln 10'!$A$5:$A$3992,A754,'Services Ln 10'!$B$5:$B$3992,"Occupational Therapy")</f>
        <v>0</v>
      </c>
      <c r="J754" s="12">
        <f>SUMIFS('Services Ln 10'!$Y$5:$Y$3992,'Services Ln 10'!$A$5:$A$3992,A754,'Services Ln 10'!$B$5:$B$3992,"Speech Services")</f>
        <v>0</v>
      </c>
      <c r="K754" s="103">
        <f>SUMIFS('Services Ln 10'!$Y$5:$Y$3992,'Services Ln 10'!$A$5:$A$3992,A754,'Services Ln 10'!$B$5:$B$3992,"Nurse Services")+SUMIFS('Services Ln 10'!$Y$5:$Y$3992,'Services Ln 10'!$A$5:$A$3992,A754,'Services Ln 10'!$B$5:$B$3992,"Audiology")+SUMIFS('Services Ln 10'!$Y$5:$Y$3992,'Services Ln 10'!$A$5:$A$3992,A754,'Services Ln 10'!$B$5:$B$3992,"Interpreter")+SUMIFS('Services Ln 10'!$Y$5:$Y$3992,'Services Ln 10'!$A$5:$A$3992,A754,'Services Ln 10'!$B$5:$B$3992,"Adaptive P.E.")+SUMIFS('Services Ln 10'!$Y$5:$Y$3992,'Services Ln 10'!$A$5:$A$3992,A754,'Services Ln 10'!$B$5:$B$3992,"Orientation and Mobility")+SUMIFS('Services Ln 10'!$Y$5:$Y$3992,'Services Ln 10'!$A$5:$A$3992,A754,'Services Ln 10'!$B$5:$B$3992,"Psychologist")+ SUMIF('Aides Ln 10'!$A$5:$A$1996,A754,'Aides Ln 10'!$V$5:$V$1996)</f>
        <v>0</v>
      </c>
      <c r="L754" s="12">
        <f>SUMIF('Contract Ed line 9'!$A$5:$A$1994,A754,'Contract Ed line 9'!$J$5:$J$1994)</f>
        <v>0</v>
      </c>
      <c r="M754" s="7">
        <f t="shared" si="11"/>
        <v>0</v>
      </c>
    </row>
    <row r="755" spans="2:13" x14ac:dyDescent="0.25">
      <c r="B755" s="7">
        <f>SUMIF('1 Spec Ed Teacher'!$A$5:$A$2003,A755,'1 Spec Ed Teacher'!$T$5:$T$2003)</f>
        <v>0</v>
      </c>
      <c r="C755" s="9"/>
      <c r="D755" s="7">
        <f>SUMIF(' Operations Ln 6'!$A$2:$A$1999,SSIDs!A755,' Operations Ln 6'!$B$2:$B$1999)</f>
        <v>0</v>
      </c>
      <c r="E755" s="7">
        <f>SUMIF('3 Instructional Supplies '!$A$5:$A$1996,SSIDs!A755,'3 Instructional Supplies '!$F$5:$F$1996)</f>
        <v>0</v>
      </c>
      <c r="F755" s="7">
        <f>SUMIF('4 Instructional Equipment'!$A$5:$A$1995,A755,'4 Instructional Equipment'!$F$5:$F$1995)</f>
        <v>0</v>
      </c>
      <c r="G755" s="12">
        <f>SUMIF('Transportation Ln 10'!$A$5:$A$1995,A755,'Transportation Ln 10'!$J$5:$J$1995)</f>
        <v>0</v>
      </c>
      <c r="H755" s="12">
        <f>SUMIFS('Services Ln 10'!$Y$5:$Y$3992,'Services Ln 10'!$A$5:$A$3992,A755,'Services Ln 10'!$B$5:$B$3992,"Physical Therapy")</f>
        <v>0</v>
      </c>
      <c r="I755" s="12">
        <f>SUMIFS('Services Ln 10'!$Y$5:$Y$3992,'Services Ln 10'!$A$5:$A$3992,A755,'Services Ln 10'!$B$5:$B$3992,"Occupational Therapy")</f>
        <v>0</v>
      </c>
      <c r="J755" s="12">
        <f>SUMIFS('Services Ln 10'!$Y$5:$Y$3992,'Services Ln 10'!$A$5:$A$3992,A755,'Services Ln 10'!$B$5:$B$3992,"Speech Services")</f>
        <v>0</v>
      </c>
      <c r="K755" s="103">
        <f>SUMIFS('Services Ln 10'!$Y$5:$Y$3992,'Services Ln 10'!$A$5:$A$3992,A755,'Services Ln 10'!$B$5:$B$3992,"Nurse Services")+SUMIFS('Services Ln 10'!$Y$5:$Y$3992,'Services Ln 10'!$A$5:$A$3992,A755,'Services Ln 10'!$B$5:$B$3992,"Audiology")+SUMIFS('Services Ln 10'!$Y$5:$Y$3992,'Services Ln 10'!$A$5:$A$3992,A755,'Services Ln 10'!$B$5:$B$3992,"Interpreter")+SUMIFS('Services Ln 10'!$Y$5:$Y$3992,'Services Ln 10'!$A$5:$A$3992,A755,'Services Ln 10'!$B$5:$B$3992,"Adaptive P.E.")+SUMIFS('Services Ln 10'!$Y$5:$Y$3992,'Services Ln 10'!$A$5:$A$3992,A755,'Services Ln 10'!$B$5:$B$3992,"Orientation and Mobility")+SUMIFS('Services Ln 10'!$Y$5:$Y$3992,'Services Ln 10'!$A$5:$A$3992,A755,'Services Ln 10'!$B$5:$B$3992,"Psychologist")+ SUMIF('Aides Ln 10'!$A$5:$A$1996,A755,'Aides Ln 10'!$V$5:$V$1996)</f>
        <v>0</v>
      </c>
      <c r="L755" s="12">
        <f>SUMIF('Contract Ed line 9'!$A$5:$A$1994,A755,'Contract Ed line 9'!$J$5:$J$1994)</f>
        <v>0</v>
      </c>
      <c r="M755" s="7">
        <f t="shared" si="11"/>
        <v>0</v>
      </c>
    </row>
    <row r="756" spans="2:13" x14ac:dyDescent="0.25">
      <c r="B756" s="7">
        <f>SUMIF('1 Spec Ed Teacher'!$A$5:$A$2003,A756,'1 Spec Ed Teacher'!$T$5:$T$2003)</f>
        <v>0</v>
      </c>
      <c r="C756" s="9"/>
      <c r="D756" s="7">
        <f>SUMIF(' Operations Ln 6'!$A$2:$A$1999,SSIDs!A756,' Operations Ln 6'!$B$2:$B$1999)</f>
        <v>0</v>
      </c>
      <c r="E756" s="7">
        <f>SUMIF('3 Instructional Supplies '!$A$5:$A$1996,SSIDs!A756,'3 Instructional Supplies '!$F$5:$F$1996)</f>
        <v>0</v>
      </c>
      <c r="F756" s="7">
        <f>SUMIF('4 Instructional Equipment'!$A$5:$A$1995,A756,'4 Instructional Equipment'!$F$5:$F$1995)</f>
        <v>0</v>
      </c>
      <c r="G756" s="12">
        <f>SUMIF('Transportation Ln 10'!$A$5:$A$1995,A756,'Transportation Ln 10'!$J$5:$J$1995)</f>
        <v>0</v>
      </c>
      <c r="H756" s="12">
        <f>SUMIFS('Services Ln 10'!$Y$5:$Y$3992,'Services Ln 10'!$A$5:$A$3992,A756,'Services Ln 10'!$B$5:$B$3992,"Physical Therapy")</f>
        <v>0</v>
      </c>
      <c r="I756" s="12">
        <f>SUMIFS('Services Ln 10'!$Y$5:$Y$3992,'Services Ln 10'!$A$5:$A$3992,A756,'Services Ln 10'!$B$5:$B$3992,"Occupational Therapy")</f>
        <v>0</v>
      </c>
      <c r="J756" s="12">
        <f>SUMIFS('Services Ln 10'!$Y$5:$Y$3992,'Services Ln 10'!$A$5:$A$3992,A756,'Services Ln 10'!$B$5:$B$3992,"Speech Services")</f>
        <v>0</v>
      </c>
      <c r="K756" s="103">
        <f>SUMIFS('Services Ln 10'!$Y$5:$Y$3992,'Services Ln 10'!$A$5:$A$3992,A756,'Services Ln 10'!$B$5:$B$3992,"Nurse Services")+SUMIFS('Services Ln 10'!$Y$5:$Y$3992,'Services Ln 10'!$A$5:$A$3992,A756,'Services Ln 10'!$B$5:$B$3992,"Audiology")+SUMIFS('Services Ln 10'!$Y$5:$Y$3992,'Services Ln 10'!$A$5:$A$3992,A756,'Services Ln 10'!$B$5:$B$3992,"Interpreter")+SUMIFS('Services Ln 10'!$Y$5:$Y$3992,'Services Ln 10'!$A$5:$A$3992,A756,'Services Ln 10'!$B$5:$B$3992,"Adaptive P.E.")+SUMIFS('Services Ln 10'!$Y$5:$Y$3992,'Services Ln 10'!$A$5:$A$3992,A756,'Services Ln 10'!$B$5:$B$3992,"Orientation and Mobility")+SUMIFS('Services Ln 10'!$Y$5:$Y$3992,'Services Ln 10'!$A$5:$A$3992,A756,'Services Ln 10'!$B$5:$B$3992,"Psychologist")+ SUMIF('Aides Ln 10'!$A$5:$A$1996,A756,'Aides Ln 10'!$V$5:$V$1996)</f>
        <v>0</v>
      </c>
      <c r="L756" s="12">
        <f>SUMIF('Contract Ed line 9'!$A$5:$A$1994,A756,'Contract Ed line 9'!$J$5:$J$1994)</f>
        <v>0</v>
      </c>
      <c r="M756" s="7">
        <f t="shared" si="11"/>
        <v>0</v>
      </c>
    </row>
    <row r="757" spans="2:13" x14ac:dyDescent="0.25">
      <c r="B757" s="7">
        <f>SUMIF('1 Spec Ed Teacher'!$A$5:$A$2003,A757,'1 Spec Ed Teacher'!$T$5:$T$2003)</f>
        <v>0</v>
      </c>
      <c r="C757" s="9"/>
      <c r="D757" s="7">
        <f>SUMIF(' Operations Ln 6'!$A$2:$A$1999,SSIDs!A757,' Operations Ln 6'!$B$2:$B$1999)</f>
        <v>0</v>
      </c>
      <c r="E757" s="7">
        <f>SUMIF('3 Instructional Supplies '!$A$5:$A$1996,SSIDs!A757,'3 Instructional Supplies '!$F$5:$F$1996)</f>
        <v>0</v>
      </c>
      <c r="F757" s="7">
        <f>SUMIF('4 Instructional Equipment'!$A$5:$A$1995,A757,'4 Instructional Equipment'!$F$5:$F$1995)</f>
        <v>0</v>
      </c>
      <c r="G757" s="12">
        <f>SUMIF('Transportation Ln 10'!$A$5:$A$1995,A757,'Transportation Ln 10'!$J$5:$J$1995)</f>
        <v>0</v>
      </c>
      <c r="H757" s="12">
        <f>SUMIFS('Services Ln 10'!$Y$5:$Y$3992,'Services Ln 10'!$A$5:$A$3992,A757,'Services Ln 10'!$B$5:$B$3992,"Physical Therapy")</f>
        <v>0</v>
      </c>
      <c r="I757" s="12">
        <f>SUMIFS('Services Ln 10'!$Y$5:$Y$3992,'Services Ln 10'!$A$5:$A$3992,A757,'Services Ln 10'!$B$5:$B$3992,"Occupational Therapy")</f>
        <v>0</v>
      </c>
      <c r="J757" s="12">
        <f>SUMIFS('Services Ln 10'!$Y$5:$Y$3992,'Services Ln 10'!$A$5:$A$3992,A757,'Services Ln 10'!$B$5:$B$3992,"Speech Services")</f>
        <v>0</v>
      </c>
      <c r="K757" s="103">
        <f>SUMIFS('Services Ln 10'!$Y$5:$Y$3992,'Services Ln 10'!$A$5:$A$3992,A757,'Services Ln 10'!$B$5:$B$3992,"Nurse Services")+SUMIFS('Services Ln 10'!$Y$5:$Y$3992,'Services Ln 10'!$A$5:$A$3992,A757,'Services Ln 10'!$B$5:$B$3992,"Audiology")+SUMIFS('Services Ln 10'!$Y$5:$Y$3992,'Services Ln 10'!$A$5:$A$3992,A757,'Services Ln 10'!$B$5:$B$3992,"Interpreter")+SUMIFS('Services Ln 10'!$Y$5:$Y$3992,'Services Ln 10'!$A$5:$A$3992,A757,'Services Ln 10'!$B$5:$B$3992,"Adaptive P.E.")+SUMIFS('Services Ln 10'!$Y$5:$Y$3992,'Services Ln 10'!$A$5:$A$3992,A757,'Services Ln 10'!$B$5:$B$3992,"Orientation and Mobility")+SUMIFS('Services Ln 10'!$Y$5:$Y$3992,'Services Ln 10'!$A$5:$A$3992,A757,'Services Ln 10'!$B$5:$B$3992,"Psychologist")+ SUMIF('Aides Ln 10'!$A$5:$A$1996,A757,'Aides Ln 10'!$V$5:$V$1996)</f>
        <v>0</v>
      </c>
      <c r="L757" s="12">
        <f>SUMIF('Contract Ed line 9'!$A$5:$A$1994,A757,'Contract Ed line 9'!$J$5:$J$1994)</f>
        <v>0</v>
      </c>
      <c r="M757" s="7">
        <f t="shared" si="11"/>
        <v>0</v>
      </c>
    </row>
    <row r="758" spans="2:13" x14ac:dyDescent="0.25">
      <c r="B758" s="7">
        <f>SUMIF('1 Spec Ed Teacher'!$A$5:$A$2003,A758,'1 Spec Ed Teacher'!$T$5:$T$2003)</f>
        <v>0</v>
      </c>
      <c r="C758" s="9"/>
      <c r="D758" s="7">
        <f>SUMIF(' Operations Ln 6'!$A$2:$A$1999,SSIDs!A758,' Operations Ln 6'!$B$2:$B$1999)</f>
        <v>0</v>
      </c>
      <c r="E758" s="7">
        <f>SUMIF('3 Instructional Supplies '!$A$5:$A$1996,SSIDs!A758,'3 Instructional Supplies '!$F$5:$F$1996)</f>
        <v>0</v>
      </c>
      <c r="F758" s="7">
        <f>SUMIF('4 Instructional Equipment'!$A$5:$A$1995,A758,'4 Instructional Equipment'!$F$5:$F$1995)</f>
        <v>0</v>
      </c>
      <c r="G758" s="12">
        <f>SUMIF('Transportation Ln 10'!$A$5:$A$1995,A758,'Transportation Ln 10'!$J$5:$J$1995)</f>
        <v>0</v>
      </c>
      <c r="H758" s="12">
        <f>SUMIFS('Services Ln 10'!$Y$5:$Y$3992,'Services Ln 10'!$A$5:$A$3992,A758,'Services Ln 10'!$B$5:$B$3992,"Physical Therapy")</f>
        <v>0</v>
      </c>
      <c r="I758" s="12">
        <f>SUMIFS('Services Ln 10'!$Y$5:$Y$3992,'Services Ln 10'!$A$5:$A$3992,A758,'Services Ln 10'!$B$5:$B$3992,"Occupational Therapy")</f>
        <v>0</v>
      </c>
      <c r="J758" s="12">
        <f>SUMIFS('Services Ln 10'!$Y$5:$Y$3992,'Services Ln 10'!$A$5:$A$3992,A758,'Services Ln 10'!$B$5:$B$3992,"Speech Services")</f>
        <v>0</v>
      </c>
      <c r="K758" s="103">
        <f>SUMIFS('Services Ln 10'!$Y$5:$Y$3992,'Services Ln 10'!$A$5:$A$3992,A758,'Services Ln 10'!$B$5:$B$3992,"Nurse Services")+SUMIFS('Services Ln 10'!$Y$5:$Y$3992,'Services Ln 10'!$A$5:$A$3992,A758,'Services Ln 10'!$B$5:$B$3992,"Audiology")+SUMIFS('Services Ln 10'!$Y$5:$Y$3992,'Services Ln 10'!$A$5:$A$3992,A758,'Services Ln 10'!$B$5:$B$3992,"Interpreter")+SUMIFS('Services Ln 10'!$Y$5:$Y$3992,'Services Ln 10'!$A$5:$A$3992,A758,'Services Ln 10'!$B$5:$B$3992,"Adaptive P.E.")+SUMIFS('Services Ln 10'!$Y$5:$Y$3992,'Services Ln 10'!$A$5:$A$3992,A758,'Services Ln 10'!$B$5:$B$3992,"Orientation and Mobility")+SUMIFS('Services Ln 10'!$Y$5:$Y$3992,'Services Ln 10'!$A$5:$A$3992,A758,'Services Ln 10'!$B$5:$B$3992,"Psychologist")+ SUMIF('Aides Ln 10'!$A$5:$A$1996,A758,'Aides Ln 10'!$V$5:$V$1996)</f>
        <v>0</v>
      </c>
      <c r="L758" s="12">
        <f>SUMIF('Contract Ed line 9'!$A$5:$A$1994,A758,'Contract Ed line 9'!$J$5:$J$1994)</f>
        <v>0</v>
      </c>
      <c r="M758" s="7">
        <f t="shared" si="11"/>
        <v>0</v>
      </c>
    </row>
    <row r="759" spans="2:13" x14ac:dyDescent="0.25">
      <c r="B759" s="7">
        <f>SUMIF('1 Spec Ed Teacher'!$A$5:$A$2003,A759,'1 Spec Ed Teacher'!$T$5:$T$2003)</f>
        <v>0</v>
      </c>
      <c r="C759" s="9"/>
      <c r="D759" s="7">
        <f>SUMIF(' Operations Ln 6'!$A$2:$A$1999,SSIDs!A759,' Operations Ln 6'!$B$2:$B$1999)</f>
        <v>0</v>
      </c>
      <c r="E759" s="7">
        <f>SUMIF('3 Instructional Supplies '!$A$5:$A$1996,SSIDs!A759,'3 Instructional Supplies '!$F$5:$F$1996)</f>
        <v>0</v>
      </c>
      <c r="F759" s="7">
        <f>SUMIF('4 Instructional Equipment'!$A$5:$A$1995,A759,'4 Instructional Equipment'!$F$5:$F$1995)</f>
        <v>0</v>
      </c>
      <c r="G759" s="12">
        <f>SUMIF('Transportation Ln 10'!$A$5:$A$1995,A759,'Transportation Ln 10'!$J$5:$J$1995)</f>
        <v>0</v>
      </c>
      <c r="H759" s="12">
        <f>SUMIFS('Services Ln 10'!$Y$5:$Y$3992,'Services Ln 10'!$A$5:$A$3992,A759,'Services Ln 10'!$B$5:$B$3992,"Physical Therapy")</f>
        <v>0</v>
      </c>
      <c r="I759" s="12">
        <f>SUMIFS('Services Ln 10'!$Y$5:$Y$3992,'Services Ln 10'!$A$5:$A$3992,A759,'Services Ln 10'!$B$5:$B$3992,"Occupational Therapy")</f>
        <v>0</v>
      </c>
      <c r="J759" s="12">
        <f>SUMIFS('Services Ln 10'!$Y$5:$Y$3992,'Services Ln 10'!$A$5:$A$3992,A759,'Services Ln 10'!$B$5:$B$3992,"Speech Services")</f>
        <v>0</v>
      </c>
      <c r="K759" s="103">
        <f>SUMIFS('Services Ln 10'!$Y$5:$Y$3992,'Services Ln 10'!$A$5:$A$3992,A759,'Services Ln 10'!$B$5:$B$3992,"Nurse Services")+SUMIFS('Services Ln 10'!$Y$5:$Y$3992,'Services Ln 10'!$A$5:$A$3992,A759,'Services Ln 10'!$B$5:$B$3992,"Audiology")+SUMIFS('Services Ln 10'!$Y$5:$Y$3992,'Services Ln 10'!$A$5:$A$3992,A759,'Services Ln 10'!$B$5:$B$3992,"Interpreter")+SUMIFS('Services Ln 10'!$Y$5:$Y$3992,'Services Ln 10'!$A$5:$A$3992,A759,'Services Ln 10'!$B$5:$B$3992,"Adaptive P.E.")+SUMIFS('Services Ln 10'!$Y$5:$Y$3992,'Services Ln 10'!$A$5:$A$3992,A759,'Services Ln 10'!$B$5:$B$3992,"Orientation and Mobility")+SUMIFS('Services Ln 10'!$Y$5:$Y$3992,'Services Ln 10'!$A$5:$A$3992,A759,'Services Ln 10'!$B$5:$B$3992,"Psychologist")+ SUMIF('Aides Ln 10'!$A$5:$A$1996,A759,'Aides Ln 10'!$V$5:$V$1996)</f>
        <v>0</v>
      </c>
      <c r="L759" s="12">
        <f>SUMIF('Contract Ed line 9'!$A$5:$A$1994,A759,'Contract Ed line 9'!$J$5:$J$1994)</f>
        <v>0</v>
      </c>
      <c r="M759" s="7">
        <f t="shared" si="11"/>
        <v>0</v>
      </c>
    </row>
    <row r="760" spans="2:13" x14ac:dyDescent="0.25">
      <c r="B760" s="7">
        <f>SUMIF('1 Spec Ed Teacher'!$A$5:$A$2003,A760,'1 Spec Ed Teacher'!$T$5:$T$2003)</f>
        <v>0</v>
      </c>
      <c r="C760" s="9"/>
      <c r="D760" s="7">
        <f>SUMIF(' Operations Ln 6'!$A$2:$A$1999,SSIDs!A760,' Operations Ln 6'!$B$2:$B$1999)</f>
        <v>0</v>
      </c>
      <c r="E760" s="7">
        <f>SUMIF('3 Instructional Supplies '!$A$5:$A$1996,SSIDs!A760,'3 Instructional Supplies '!$F$5:$F$1996)</f>
        <v>0</v>
      </c>
      <c r="F760" s="7">
        <f>SUMIF('4 Instructional Equipment'!$A$5:$A$1995,A760,'4 Instructional Equipment'!$F$5:$F$1995)</f>
        <v>0</v>
      </c>
      <c r="G760" s="12">
        <f>SUMIF('Transportation Ln 10'!$A$5:$A$1995,A760,'Transportation Ln 10'!$J$5:$J$1995)</f>
        <v>0</v>
      </c>
      <c r="H760" s="12">
        <f>SUMIFS('Services Ln 10'!$Y$5:$Y$3992,'Services Ln 10'!$A$5:$A$3992,A760,'Services Ln 10'!$B$5:$B$3992,"Physical Therapy")</f>
        <v>0</v>
      </c>
      <c r="I760" s="12">
        <f>SUMIFS('Services Ln 10'!$Y$5:$Y$3992,'Services Ln 10'!$A$5:$A$3992,A760,'Services Ln 10'!$B$5:$B$3992,"Occupational Therapy")</f>
        <v>0</v>
      </c>
      <c r="J760" s="12">
        <f>SUMIFS('Services Ln 10'!$Y$5:$Y$3992,'Services Ln 10'!$A$5:$A$3992,A760,'Services Ln 10'!$B$5:$B$3992,"Speech Services")</f>
        <v>0</v>
      </c>
      <c r="K760" s="103">
        <f>SUMIFS('Services Ln 10'!$Y$5:$Y$3992,'Services Ln 10'!$A$5:$A$3992,A760,'Services Ln 10'!$B$5:$B$3992,"Nurse Services")+SUMIFS('Services Ln 10'!$Y$5:$Y$3992,'Services Ln 10'!$A$5:$A$3992,A760,'Services Ln 10'!$B$5:$B$3992,"Audiology")+SUMIFS('Services Ln 10'!$Y$5:$Y$3992,'Services Ln 10'!$A$5:$A$3992,A760,'Services Ln 10'!$B$5:$B$3992,"Interpreter")+SUMIFS('Services Ln 10'!$Y$5:$Y$3992,'Services Ln 10'!$A$5:$A$3992,A760,'Services Ln 10'!$B$5:$B$3992,"Adaptive P.E.")+SUMIFS('Services Ln 10'!$Y$5:$Y$3992,'Services Ln 10'!$A$5:$A$3992,A760,'Services Ln 10'!$B$5:$B$3992,"Orientation and Mobility")+SUMIFS('Services Ln 10'!$Y$5:$Y$3992,'Services Ln 10'!$A$5:$A$3992,A760,'Services Ln 10'!$B$5:$B$3992,"Psychologist")+ SUMIF('Aides Ln 10'!$A$5:$A$1996,A760,'Aides Ln 10'!$V$5:$V$1996)</f>
        <v>0</v>
      </c>
      <c r="L760" s="12">
        <f>SUMIF('Contract Ed line 9'!$A$5:$A$1994,A760,'Contract Ed line 9'!$J$5:$J$1994)</f>
        <v>0</v>
      </c>
      <c r="M760" s="7">
        <f t="shared" si="11"/>
        <v>0</v>
      </c>
    </row>
    <row r="761" spans="2:13" x14ac:dyDescent="0.25">
      <c r="B761" s="7">
        <f>SUMIF('1 Spec Ed Teacher'!$A$5:$A$2003,A761,'1 Spec Ed Teacher'!$T$5:$T$2003)</f>
        <v>0</v>
      </c>
      <c r="C761" s="9"/>
      <c r="D761" s="7">
        <f>SUMIF(' Operations Ln 6'!$A$2:$A$1999,SSIDs!A761,' Operations Ln 6'!$B$2:$B$1999)</f>
        <v>0</v>
      </c>
      <c r="E761" s="7">
        <f>SUMIF('3 Instructional Supplies '!$A$5:$A$1996,SSIDs!A761,'3 Instructional Supplies '!$F$5:$F$1996)</f>
        <v>0</v>
      </c>
      <c r="F761" s="7">
        <f>SUMIF('4 Instructional Equipment'!$A$5:$A$1995,A761,'4 Instructional Equipment'!$F$5:$F$1995)</f>
        <v>0</v>
      </c>
      <c r="G761" s="12">
        <f>SUMIF('Transportation Ln 10'!$A$5:$A$1995,A761,'Transportation Ln 10'!$J$5:$J$1995)</f>
        <v>0</v>
      </c>
      <c r="H761" s="12">
        <f>SUMIFS('Services Ln 10'!$Y$5:$Y$3992,'Services Ln 10'!$A$5:$A$3992,A761,'Services Ln 10'!$B$5:$B$3992,"Physical Therapy")</f>
        <v>0</v>
      </c>
      <c r="I761" s="12">
        <f>SUMIFS('Services Ln 10'!$Y$5:$Y$3992,'Services Ln 10'!$A$5:$A$3992,A761,'Services Ln 10'!$B$5:$B$3992,"Occupational Therapy")</f>
        <v>0</v>
      </c>
      <c r="J761" s="12">
        <f>SUMIFS('Services Ln 10'!$Y$5:$Y$3992,'Services Ln 10'!$A$5:$A$3992,A761,'Services Ln 10'!$B$5:$B$3992,"Speech Services")</f>
        <v>0</v>
      </c>
      <c r="K761" s="103">
        <f>SUMIFS('Services Ln 10'!$Y$5:$Y$3992,'Services Ln 10'!$A$5:$A$3992,A761,'Services Ln 10'!$B$5:$B$3992,"Nurse Services")+SUMIFS('Services Ln 10'!$Y$5:$Y$3992,'Services Ln 10'!$A$5:$A$3992,A761,'Services Ln 10'!$B$5:$B$3992,"Audiology")+SUMIFS('Services Ln 10'!$Y$5:$Y$3992,'Services Ln 10'!$A$5:$A$3992,A761,'Services Ln 10'!$B$5:$B$3992,"Interpreter")+SUMIFS('Services Ln 10'!$Y$5:$Y$3992,'Services Ln 10'!$A$5:$A$3992,A761,'Services Ln 10'!$B$5:$B$3992,"Adaptive P.E.")+SUMIFS('Services Ln 10'!$Y$5:$Y$3992,'Services Ln 10'!$A$5:$A$3992,A761,'Services Ln 10'!$B$5:$B$3992,"Orientation and Mobility")+SUMIFS('Services Ln 10'!$Y$5:$Y$3992,'Services Ln 10'!$A$5:$A$3992,A761,'Services Ln 10'!$B$5:$B$3992,"Psychologist")+ SUMIF('Aides Ln 10'!$A$5:$A$1996,A761,'Aides Ln 10'!$V$5:$V$1996)</f>
        <v>0</v>
      </c>
      <c r="L761" s="12">
        <f>SUMIF('Contract Ed line 9'!$A$5:$A$1994,A761,'Contract Ed line 9'!$J$5:$J$1994)</f>
        <v>0</v>
      </c>
      <c r="M761" s="7">
        <f t="shared" si="11"/>
        <v>0</v>
      </c>
    </row>
    <row r="762" spans="2:13" x14ac:dyDescent="0.25">
      <c r="B762" s="7">
        <f>SUMIF('1 Spec Ed Teacher'!$A$5:$A$2003,A762,'1 Spec Ed Teacher'!$T$5:$T$2003)</f>
        <v>0</v>
      </c>
      <c r="C762" s="9"/>
      <c r="D762" s="7">
        <f>SUMIF(' Operations Ln 6'!$A$2:$A$1999,SSIDs!A762,' Operations Ln 6'!$B$2:$B$1999)</f>
        <v>0</v>
      </c>
      <c r="E762" s="7">
        <f>SUMIF('3 Instructional Supplies '!$A$5:$A$1996,SSIDs!A762,'3 Instructional Supplies '!$F$5:$F$1996)</f>
        <v>0</v>
      </c>
      <c r="F762" s="7">
        <f>SUMIF('4 Instructional Equipment'!$A$5:$A$1995,A762,'4 Instructional Equipment'!$F$5:$F$1995)</f>
        <v>0</v>
      </c>
      <c r="G762" s="12">
        <f>SUMIF('Transportation Ln 10'!$A$5:$A$1995,A762,'Transportation Ln 10'!$J$5:$J$1995)</f>
        <v>0</v>
      </c>
      <c r="H762" s="12">
        <f>SUMIFS('Services Ln 10'!$Y$5:$Y$3992,'Services Ln 10'!$A$5:$A$3992,A762,'Services Ln 10'!$B$5:$B$3992,"Physical Therapy")</f>
        <v>0</v>
      </c>
      <c r="I762" s="12">
        <f>SUMIFS('Services Ln 10'!$Y$5:$Y$3992,'Services Ln 10'!$A$5:$A$3992,A762,'Services Ln 10'!$B$5:$B$3992,"Occupational Therapy")</f>
        <v>0</v>
      </c>
      <c r="J762" s="12">
        <f>SUMIFS('Services Ln 10'!$Y$5:$Y$3992,'Services Ln 10'!$A$5:$A$3992,A762,'Services Ln 10'!$B$5:$B$3992,"Speech Services")</f>
        <v>0</v>
      </c>
      <c r="K762" s="103">
        <f>SUMIFS('Services Ln 10'!$Y$5:$Y$3992,'Services Ln 10'!$A$5:$A$3992,A762,'Services Ln 10'!$B$5:$B$3992,"Nurse Services")+SUMIFS('Services Ln 10'!$Y$5:$Y$3992,'Services Ln 10'!$A$5:$A$3992,A762,'Services Ln 10'!$B$5:$B$3992,"Audiology")+SUMIFS('Services Ln 10'!$Y$5:$Y$3992,'Services Ln 10'!$A$5:$A$3992,A762,'Services Ln 10'!$B$5:$B$3992,"Interpreter")+SUMIFS('Services Ln 10'!$Y$5:$Y$3992,'Services Ln 10'!$A$5:$A$3992,A762,'Services Ln 10'!$B$5:$B$3992,"Adaptive P.E.")+SUMIFS('Services Ln 10'!$Y$5:$Y$3992,'Services Ln 10'!$A$5:$A$3992,A762,'Services Ln 10'!$B$5:$B$3992,"Orientation and Mobility")+SUMIFS('Services Ln 10'!$Y$5:$Y$3992,'Services Ln 10'!$A$5:$A$3992,A762,'Services Ln 10'!$B$5:$B$3992,"Psychologist")+ SUMIF('Aides Ln 10'!$A$5:$A$1996,A762,'Aides Ln 10'!$V$5:$V$1996)</f>
        <v>0</v>
      </c>
      <c r="L762" s="12">
        <f>SUMIF('Contract Ed line 9'!$A$5:$A$1994,A762,'Contract Ed line 9'!$J$5:$J$1994)</f>
        <v>0</v>
      </c>
      <c r="M762" s="7">
        <f t="shared" si="11"/>
        <v>0</v>
      </c>
    </row>
    <row r="763" spans="2:13" x14ac:dyDescent="0.25">
      <c r="B763" s="7">
        <f>SUMIF('1 Spec Ed Teacher'!$A$5:$A$2003,A763,'1 Spec Ed Teacher'!$T$5:$T$2003)</f>
        <v>0</v>
      </c>
      <c r="C763" s="9"/>
      <c r="D763" s="7">
        <f>SUMIF(' Operations Ln 6'!$A$2:$A$1999,SSIDs!A763,' Operations Ln 6'!$B$2:$B$1999)</f>
        <v>0</v>
      </c>
      <c r="E763" s="7">
        <f>SUMIF('3 Instructional Supplies '!$A$5:$A$1996,SSIDs!A763,'3 Instructional Supplies '!$F$5:$F$1996)</f>
        <v>0</v>
      </c>
      <c r="F763" s="7">
        <f>SUMIF('4 Instructional Equipment'!$A$5:$A$1995,A763,'4 Instructional Equipment'!$F$5:$F$1995)</f>
        <v>0</v>
      </c>
      <c r="G763" s="12">
        <f>SUMIF('Transportation Ln 10'!$A$5:$A$1995,A763,'Transportation Ln 10'!$J$5:$J$1995)</f>
        <v>0</v>
      </c>
      <c r="H763" s="12">
        <f>SUMIFS('Services Ln 10'!$Y$5:$Y$3992,'Services Ln 10'!$A$5:$A$3992,A763,'Services Ln 10'!$B$5:$B$3992,"Physical Therapy")</f>
        <v>0</v>
      </c>
      <c r="I763" s="12">
        <f>SUMIFS('Services Ln 10'!$Y$5:$Y$3992,'Services Ln 10'!$A$5:$A$3992,A763,'Services Ln 10'!$B$5:$B$3992,"Occupational Therapy")</f>
        <v>0</v>
      </c>
      <c r="J763" s="12">
        <f>SUMIFS('Services Ln 10'!$Y$5:$Y$3992,'Services Ln 10'!$A$5:$A$3992,A763,'Services Ln 10'!$B$5:$B$3992,"Speech Services")</f>
        <v>0</v>
      </c>
      <c r="K763" s="103">
        <f>SUMIFS('Services Ln 10'!$Y$5:$Y$3992,'Services Ln 10'!$A$5:$A$3992,A763,'Services Ln 10'!$B$5:$B$3992,"Nurse Services")+SUMIFS('Services Ln 10'!$Y$5:$Y$3992,'Services Ln 10'!$A$5:$A$3992,A763,'Services Ln 10'!$B$5:$B$3992,"Audiology")+SUMIFS('Services Ln 10'!$Y$5:$Y$3992,'Services Ln 10'!$A$5:$A$3992,A763,'Services Ln 10'!$B$5:$B$3992,"Interpreter")+SUMIFS('Services Ln 10'!$Y$5:$Y$3992,'Services Ln 10'!$A$5:$A$3992,A763,'Services Ln 10'!$B$5:$B$3992,"Adaptive P.E.")+SUMIFS('Services Ln 10'!$Y$5:$Y$3992,'Services Ln 10'!$A$5:$A$3992,A763,'Services Ln 10'!$B$5:$B$3992,"Orientation and Mobility")+SUMIFS('Services Ln 10'!$Y$5:$Y$3992,'Services Ln 10'!$A$5:$A$3992,A763,'Services Ln 10'!$B$5:$B$3992,"Psychologist")+ SUMIF('Aides Ln 10'!$A$5:$A$1996,A763,'Aides Ln 10'!$V$5:$V$1996)</f>
        <v>0</v>
      </c>
      <c r="L763" s="12">
        <f>SUMIF('Contract Ed line 9'!$A$5:$A$1994,A763,'Contract Ed line 9'!$J$5:$J$1994)</f>
        <v>0</v>
      </c>
      <c r="M763" s="7">
        <f t="shared" si="11"/>
        <v>0</v>
      </c>
    </row>
    <row r="764" spans="2:13" x14ac:dyDescent="0.25">
      <c r="B764" s="7">
        <f>SUMIF('1 Spec Ed Teacher'!$A$5:$A$2003,A764,'1 Spec Ed Teacher'!$T$5:$T$2003)</f>
        <v>0</v>
      </c>
      <c r="C764" s="9"/>
      <c r="D764" s="7">
        <f>SUMIF(' Operations Ln 6'!$A$2:$A$1999,SSIDs!A764,' Operations Ln 6'!$B$2:$B$1999)</f>
        <v>0</v>
      </c>
      <c r="E764" s="7">
        <f>SUMIF('3 Instructional Supplies '!$A$5:$A$1996,SSIDs!A764,'3 Instructional Supplies '!$F$5:$F$1996)</f>
        <v>0</v>
      </c>
      <c r="F764" s="7">
        <f>SUMIF('4 Instructional Equipment'!$A$5:$A$1995,A764,'4 Instructional Equipment'!$F$5:$F$1995)</f>
        <v>0</v>
      </c>
      <c r="G764" s="12">
        <f>SUMIF('Transportation Ln 10'!$A$5:$A$1995,A764,'Transportation Ln 10'!$J$5:$J$1995)</f>
        <v>0</v>
      </c>
      <c r="H764" s="12">
        <f>SUMIFS('Services Ln 10'!$Y$5:$Y$3992,'Services Ln 10'!$A$5:$A$3992,A764,'Services Ln 10'!$B$5:$B$3992,"Physical Therapy")</f>
        <v>0</v>
      </c>
      <c r="I764" s="12">
        <f>SUMIFS('Services Ln 10'!$Y$5:$Y$3992,'Services Ln 10'!$A$5:$A$3992,A764,'Services Ln 10'!$B$5:$B$3992,"Occupational Therapy")</f>
        <v>0</v>
      </c>
      <c r="J764" s="12">
        <f>SUMIFS('Services Ln 10'!$Y$5:$Y$3992,'Services Ln 10'!$A$5:$A$3992,A764,'Services Ln 10'!$B$5:$B$3992,"Speech Services")</f>
        <v>0</v>
      </c>
      <c r="K764" s="103">
        <f>SUMIFS('Services Ln 10'!$Y$5:$Y$3992,'Services Ln 10'!$A$5:$A$3992,A764,'Services Ln 10'!$B$5:$B$3992,"Nurse Services")+SUMIFS('Services Ln 10'!$Y$5:$Y$3992,'Services Ln 10'!$A$5:$A$3992,A764,'Services Ln 10'!$B$5:$B$3992,"Audiology")+SUMIFS('Services Ln 10'!$Y$5:$Y$3992,'Services Ln 10'!$A$5:$A$3992,A764,'Services Ln 10'!$B$5:$B$3992,"Interpreter")+SUMIFS('Services Ln 10'!$Y$5:$Y$3992,'Services Ln 10'!$A$5:$A$3992,A764,'Services Ln 10'!$B$5:$B$3992,"Adaptive P.E.")+SUMIFS('Services Ln 10'!$Y$5:$Y$3992,'Services Ln 10'!$A$5:$A$3992,A764,'Services Ln 10'!$B$5:$B$3992,"Orientation and Mobility")+SUMIFS('Services Ln 10'!$Y$5:$Y$3992,'Services Ln 10'!$A$5:$A$3992,A764,'Services Ln 10'!$B$5:$B$3992,"Psychologist")+ SUMIF('Aides Ln 10'!$A$5:$A$1996,A764,'Aides Ln 10'!$V$5:$V$1996)</f>
        <v>0</v>
      </c>
      <c r="L764" s="12">
        <f>SUMIF('Contract Ed line 9'!$A$5:$A$1994,A764,'Contract Ed line 9'!$J$5:$J$1994)</f>
        <v>0</v>
      </c>
      <c r="M764" s="7">
        <f t="shared" si="11"/>
        <v>0</v>
      </c>
    </row>
    <row r="765" spans="2:13" x14ac:dyDescent="0.25">
      <c r="B765" s="7">
        <f>SUMIF('1 Spec Ed Teacher'!$A$5:$A$2003,A765,'1 Spec Ed Teacher'!$T$5:$T$2003)</f>
        <v>0</v>
      </c>
      <c r="C765" s="9"/>
      <c r="D765" s="7">
        <f>SUMIF(' Operations Ln 6'!$A$2:$A$1999,SSIDs!A765,' Operations Ln 6'!$B$2:$B$1999)</f>
        <v>0</v>
      </c>
      <c r="E765" s="7">
        <f>SUMIF('3 Instructional Supplies '!$A$5:$A$1996,SSIDs!A765,'3 Instructional Supplies '!$F$5:$F$1996)</f>
        <v>0</v>
      </c>
      <c r="F765" s="7">
        <f>SUMIF('4 Instructional Equipment'!$A$5:$A$1995,A765,'4 Instructional Equipment'!$F$5:$F$1995)</f>
        <v>0</v>
      </c>
      <c r="G765" s="12">
        <f>SUMIF('Transportation Ln 10'!$A$5:$A$1995,A765,'Transportation Ln 10'!$J$5:$J$1995)</f>
        <v>0</v>
      </c>
      <c r="H765" s="12">
        <f>SUMIFS('Services Ln 10'!$Y$5:$Y$3992,'Services Ln 10'!$A$5:$A$3992,A765,'Services Ln 10'!$B$5:$B$3992,"Physical Therapy")</f>
        <v>0</v>
      </c>
      <c r="I765" s="12">
        <f>SUMIFS('Services Ln 10'!$Y$5:$Y$3992,'Services Ln 10'!$A$5:$A$3992,A765,'Services Ln 10'!$B$5:$B$3992,"Occupational Therapy")</f>
        <v>0</v>
      </c>
      <c r="J765" s="12">
        <f>SUMIFS('Services Ln 10'!$Y$5:$Y$3992,'Services Ln 10'!$A$5:$A$3992,A765,'Services Ln 10'!$B$5:$B$3992,"Speech Services")</f>
        <v>0</v>
      </c>
      <c r="K765" s="103">
        <f>SUMIFS('Services Ln 10'!$Y$5:$Y$3992,'Services Ln 10'!$A$5:$A$3992,A765,'Services Ln 10'!$B$5:$B$3992,"Nurse Services")+SUMIFS('Services Ln 10'!$Y$5:$Y$3992,'Services Ln 10'!$A$5:$A$3992,A765,'Services Ln 10'!$B$5:$B$3992,"Audiology")+SUMIFS('Services Ln 10'!$Y$5:$Y$3992,'Services Ln 10'!$A$5:$A$3992,A765,'Services Ln 10'!$B$5:$B$3992,"Interpreter")+SUMIFS('Services Ln 10'!$Y$5:$Y$3992,'Services Ln 10'!$A$5:$A$3992,A765,'Services Ln 10'!$B$5:$B$3992,"Adaptive P.E.")+SUMIFS('Services Ln 10'!$Y$5:$Y$3992,'Services Ln 10'!$A$5:$A$3992,A765,'Services Ln 10'!$B$5:$B$3992,"Orientation and Mobility")+SUMIFS('Services Ln 10'!$Y$5:$Y$3992,'Services Ln 10'!$A$5:$A$3992,A765,'Services Ln 10'!$B$5:$B$3992,"Psychologist")+ SUMIF('Aides Ln 10'!$A$5:$A$1996,A765,'Aides Ln 10'!$V$5:$V$1996)</f>
        <v>0</v>
      </c>
      <c r="L765" s="12">
        <f>SUMIF('Contract Ed line 9'!$A$5:$A$1994,A765,'Contract Ed line 9'!$J$5:$J$1994)</f>
        <v>0</v>
      </c>
      <c r="M765" s="7">
        <f t="shared" si="11"/>
        <v>0</v>
      </c>
    </row>
    <row r="766" spans="2:13" x14ac:dyDescent="0.25">
      <c r="B766" s="7">
        <f>SUMIF('1 Spec Ed Teacher'!$A$5:$A$2003,A766,'1 Spec Ed Teacher'!$T$5:$T$2003)</f>
        <v>0</v>
      </c>
      <c r="C766" s="9"/>
      <c r="D766" s="7">
        <f>SUMIF(' Operations Ln 6'!$A$2:$A$1999,SSIDs!A766,' Operations Ln 6'!$B$2:$B$1999)</f>
        <v>0</v>
      </c>
      <c r="E766" s="7">
        <f>SUMIF('3 Instructional Supplies '!$A$5:$A$1996,SSIDs!A766,'3 Instructional Supplies '!$F$5:$F$1996)</f>
        <v>0</v>
      </c>
      <c r="F766" s="7">
        <f>SUMIF('4 Instructional Equipment'!$A$5:$A$1995,A766,'4 Instructional Equipment'!$F$5:$F$1995)</f>
        <v>0</v>
      </c>
      <c r="G766" s="12">
        <f>SUMIF('Transportation Ln 10'!$A$5:$A$1995,A766,'Transportation Ln 10'!$J$5:$J$1995)</f>
        <v>0</v>
      </c>
      <c r="H766" s="12">
        <f>SUMIFS('Services Ln 10'!$Y$5:$Y$3992,'Services Ln 10'!$A$5:$A$3992,A766,'Services Ln 10'!$B$5:$B$3992,"Physical Therapy")</f>
        <v>0</v>
      </c>
      <c r="I766" s="12">
        <f>SUMIFS('Services Ln 10'!$Y$5:$Y$3992,'Services Ln 10'!$A$5:$A$3992,A766,'Services Ln 10'!$B$5:$B$3992,"Occupational Therapy")</f>
        <v>0</v>
      </c>
      <c r="J766" s="12">
        <f>SUMIFS('Services Ln 10'!$Y$5:$Y$3992,'Services Ln 10'!$A$5:$A$3992,A766,'Services Ln 10'!$B$5:$B$3992,"Speech Services")</f>
        <v>0</v>
      </c>
      <c r="K766" s="103">
        <f>SUMIFS('Services Ln 10'!$Y$5:$Y$3992,'Services Ln 10'!$A$5:$A$3992,A766,'Services Ln 10'!$B$5:$B$3992,"Nurse Services")+SUMIFS('Services Ln 10'!$Y$5:$Y$3992,'Services Ln 10'!$A$5:$A$3992,A766,'Services Ln 10'!$B$5:$B$3992,"Audiology")+SUMIFS('Services Ln 10'!$Y$5:$Y$3992,'Services Ln 10'!$A$5:$A$3992,A766,'Services Ln 10'!$B$5:$B$3992,"Interpreter")+SUMIFS('Services Ln 10'!$Y$5:$Y$3992,'Services Ln 10'!$A$5:$A$3992,A766,'Services Ln 10'!$B$5:$B$3992,"Adaptive P.E.")+SUMIFS('Services Ln 10'!$Y$5:$Y$3992,'Services Ln 10'!$A$5:$A$3992,A766,'Services Ln 10'!$B$5:$B$3992,"Orientation and Mobility")+SUMIFS('Services Ln 10'!$Y$5:$Y$3992,'Services Ln 10'!$A$5:$A$3992,A766,'Services Ln 10'!$B$5:$B$3992,"Psychologist")+ SUMIF('Aides Ln 10'!$A$5:$A$1996,A766,'Aides Ln 10'!$V$5:$V$1996)</f>
        <v>0</v>
      </c>
      <c r="L766" s="12">
        <f>SUMIF('Contract Ed line 9'!$A$5:$A$1994,A766,'Contract Ed line 9'!$J$5:$J$1994)</f>
        <v>0</v>
      </c>
      <c r="M766" s="7">
        <f t="shared" si="11"/>
        <v>0</v>
      </c>
    </row>
    <row r="767" spans="2:13" x14ac:dyDescent="0.25">
      <c r="B767" s="7">
        <f>SUMIF('1 Spec Ed Teacher'!$A$5:$A$2003,A767,'1 Spec Ed Teacher'!$T$5:$T$2003)</f>
        <v>0</v>
      </c>
      <c r="C767" s="9"/>
      <c r="D767" s="7">
        <f>SUMIF(' Operations Ln 6'!$A$2:$A$1999,SSIDs!A767,' Operations Ln 6'!$B$2:$B$1999)</f>
        <v>0</v>
      </c>
      <c r="E767" s="7">
        <f>SUMIF('3 Instructional Supplies '!$A$5:$A$1996,SSIDs!A767,'3 Instructional Supplies '!$F$5:$F$1996)</f>
        <v>0</v>
      </c>
      <c r="F767" s="7">
        <f>SUMIF('4 Instructional Equipment'!$A$5:$A$1995,A767,'4 Instructional Equipment'!$F$5:$F$1995)</f>
        <v>0</v>
      </c>
      <c r="G767" s="12">
        <f>SUMIF('Transportation Ln 10'!$A$5:$A$1995,A767,'Transportation Ln 10'!$J$5:$J$1995)</f>
        <v>0</v>
      </c>
      <c r="H767" s="12">
        <f>SUMIFS('Services Ln 10'!$Y$5:$Y$3992,'Services Ln 10'!$A$5:$A$3992,A767,'Services Ln 10'!$B$5:$B$3992,"Physical Therapy")</f>
        <v>0</v>
      </c>
      <c r="I767" s="12">
        <f>SUMIFS('Services Ln 10'!$Y$5:$Y$3992,'Services Ln 10'!$A$5:$A$3992,A767,'Services Ln 10'!$B$5:$B$3992,"Occupational Therapy")</f>
        <v>0</v>
      </c>
      <c r="J767" s="12">
        <f>SUMIFS('Services Ln 10'!$Y$5:$Y$3992,'Services Ln 10'!$A$5:$A$3992,A767,'Services Ln 10'!$B$5:$B$3992,"Speech Services")</f>
        <v>0</v>
      </c>
      <c r="K767" s="103">
        <f>SUMIFS('Services Ln 10'!$Y$5:$Y$3992,'Services Ln 10'!$A$5:$A$3992,A767,'Services Ln 10'!$B$5:$B$3992,"Nurse Services")+SUMIFS('Services Ln 10'!$Y$5:$Y$3992,'Services Ln 10'!$A$5:$A$3992,A767,'Services Ln 10'!$B$5:$B$3992,"Audiology")+SUMIFS('Services Ln 10'!$Y$5:$Y$3992,'Services Ln 10'!$A$5:$A$3992,A767,'Services Ln 10'!$B$5:$B$3992,"Interpreter")+SUMIFS('Services Ln 10'!$Y$5:$Y$3992,'Services Ln 10'!$A$5:$A$3992,A767,'Services Ln 10'!$B$5:$B$3992,"Adaptive P.E.")+SUMIFS('Services Ln 10'!$Y$5:$Y$3992,'Services Ln 10'!$A$5:$A$3992,A767,'Services Ln 10'!$B$5:$B$3992,"Orientation and Mobility")+SUMIFS('Services Ln 10'!$Y$5:$Y$3992,'Services Ln 10'!$A$5:$A$3992,A767,'Services Ln 10'!$B$5:$B$3992,"Psychologist")+ SUMIF('Aides Ln 10'!$A$5:$A$1996,A767,'Aides Ln 10'!$V$5:$V$1996)</f>
        <v>0</v>
      </c>
      <c r="L767" s="12">
        <f>SUMIF('Contract Ed line 9'!$A$5:$A$1994,A767,'Contract Ed line 9'!$J$5:$J$1994)</f>
        <v>0</v>
      </c>
      <c r="M767" s="7">
        <f t="shared" si="11"/>
        <v>0</v>
      </c>
    </row>
    <row r="768" spans="2:13" x14ac:dyDescent="0.25">
      <c r="B768" s="7">
        <f>SUMIF('1 Spec Ed Teacher'!$A$5:$A$2003,A768,'1 Spec Ed Teacher'!$T$5:$T$2003)</f>
        <v>0</v>
      </c>
      <c r="C768" s="9"/>
      <c r="D768" s="7">
        <f>SUMIF(' Operations Ln 6'!$A$2:$A$1999,SSIDs!A768,' Operations Ln 6'!$B$2:$B$1999)</f>
        <v>0</v>
      </c>
      <c r="E768" s="7">
        <f>SUMIF('3 Instructional Supplies '!$A$5:$A$1996,SSIDs!A768,'3 Instructional Supplies '!$F$5:$F$1996)</f>
        <v>0</v>
      </c>
      <c r="F768" s="7">
        <f>SUMIF('4 Instructional Equipment'!$A$5:$A$1995,A768,'4 Instructional Equipment'!$F$5:$F$1995)</f>
        <v>0</v>
      </c>
      <c r="G768" s="12">
        <f>SUMIF('Transportation Ln 10'!$A$5:$A$1995,A768,'Transportation Ln 10'!$J$5:$J$1995)</f>
        <v>0</v>
      </c>
      <c r="H768" s="12">
        <f>SUMIFS('Services Ln 10'!$Y$5:$Y$3992,'Services Ln 10'!$A$5:$A$3992,A768,'Services Ln 10'!$B$5:$B$3992,"Physical Therapy")</f>
        <v>0</v>
      </c>
      <c r="I768" s="12">
        <f>SUMIFS('Services Ln 10'!$Y$5:$Y$3992,'Services Ln 10'!$A$5:$A$3992,A768,'Services Ln 10'!$B$5:$B$3992,"Occupational Therapy")</f>
        <v>0</v>
      </c>
      <c r="J768" s="12">
        <f>SUMIFS('Services Ln 10'!$Y$5:$Y$3992,'Services Ln 10'!$A$5:$A$3992,A768,'Services Ln 10'!$B$5:$B$3992,"Speech Services")</f>
        <v>0</v>
      </c>
      <c r="K768" s="103">
        <f>SUMIFS('Services Ln 10'!$Y$5:$Y$3992,'Services Ln 10'!$A$5:$A$3992,A768,'Services Ln 10'!$B$5:$B$3992,"Nurse Services")+SUMIFS('Services Ln 10'!$Y$5:$Y$3992,'Services Ln 10'!$A$5:$A$3992,A768,'Services Ln 10'!$B$5:$B$3992,"Audiology")+SUMIFS('Services Ln 10'!$Y$5:$Y$3992,'Services Ln 10'!$A$5:$A$3992,A768,'Services Ln 10'!$B$5:$B$3992,"Interpreter")+SUMIFS('Services Ln 10'!$Y$5:$Y$3992,'Services Ln 10'!$A$5:$A$3992,A768,'Services Ln 10'!$B$5:$B$3992,"Adaptive P.E.")+SUMIFS('Services Ln 10'!$Y$5:$Y$3992,'Services Ln 10'!$A$5:$A$3992,A768,'Services Ln 10'!$B$5:$B$3992,"Orientation and Mobility")+SUMIFS('Services Ln 10'!$Y$5:$Y$3992,'Services Ln 10'!$A$5:$A$3992,A768,'Services Ln 10'!$B$5:$B$3992,"Psychologist")+ SUMIF('Aides Ln 10'!$A$5:$A$1996,A768,'Aides Ln 10'!$V$5:$V$1996)</f>
        <v>0</v>
      </c>
      <c r="L768" s="12">
        <f>SUMIF('Contract Ed line 9'!$A$5:$A$1994,A768,'Contract Ed line 9'!$J$5:$J$1994)</f>
        <v>0</v>
      </c>
      <c r="M768" s="7">
        <f t="shared" si="11"/>
        <v>0</v>
      </c>
    </row>
    <row r="769" spans="2:13" x14ac:dyDescent="0.25">
      <c r="B769" s="7">
        <f>SUMIF('1 Spec Ed Teacher'!$A$5:$A$2003,A769,'1 Spec Ed Teacher'!$T$5:$T$2003)</f>
        <v>0</v>
      </c>
      <c r="C769" s="9"/>
      <c r="D769" s="7">
        <f>SUMIF(' Operations Ln 6'!$A$2:$A$1999,SSIDs!A769,' Operations Ln 6'!$B$2:$B$1999)</f>
        <v>0</v>
      </c>
      <c r="E769" s="7">
        <f>SUMIF('3 Instructional Supplies '!$A$5:$A$1996,SSIDs!A769,'3 Instructional Supplies '!$F$5:$F$1996)</f>
        <v>0</v>
      </c>
      <c r="F769" s="7">
        <f>SUMIF('4 Instructional Equipment'!$A$5:$A$1995,A769,'4 Instructional Equipment'!$F$5:$F$1995)</f>
        <v>0</v>
      </c>
      <c r="G769" s="12">
        <f>SUMIF('Transportation Ln 10'!$A$5:$A$1995,A769,'Transportation Ln 10'!$J$5:$J$1995)</f>
        <v>0</v>
      </c>
      <c r="H769" s="12">
        <f>SUMIFS('Services Ln 10'!$Y$5:$Y$3992,'Services Ln 10'!$A$5:$A$3992,A769,'Services Ln 10'!$B$5:$B$3992,"Physical Therapy")</f>
        <v>0</v>
      </c>
      <c r="I769" s="12">
        <f>SUMIFS('Services Ln 10'!$Y$5:$Y$3992,'Services Ln 10'!$A$5:$A$3992,A769,'Services Ln 10'!$B$5:$B$3992,"Occupational Therapy")</f>
        <v>0</v>
      </c>
      <c r="J769" s="12">
        <f>SUMIFS('Services Ln 10'!$Y$5:$Y$3992,'Services Ln 10'!$A$5:$A$3992,A769,'Services Ln 10'!$B$5:$B$3992,"Speech Services")</f>
        <v>0</v>
      </c>
      <c r="K769" s="103">
        <f>SUMIFS('Services Ln 10'!$Y$5:$Y$3992,'Services Ln 10'!$A$5:$A$3992,A769,'Services Ln 10'!$B$5:$B$3992,"Nurse Services")+SUMIFS('Services Ln 10'!$Y$5:$Y$3992,'Services Ln 10'!$A$5:$A$3992,A769,'Services Ln 10'!$B$5:$B$3992,"Audiology")+SUMIFS('Services Ln 10'!$Y$5:$Y$3992,'Services Ln 10'!$A$5:$A$3992,A769,'Services Ln 10'!$B$5:$B$3992,"Interpreter")+SUMIFS('Services Ln 10'!$Y$5:$Y$3992,'Services Ln 10'!$A$5:$A$3992,A769,'Services Ln 10'!$B$5:$B$3992,"Adaptive P.E.")+SUMIFS('Services Ln 10'!$Y$5:$Y$3992,'Services Ln 10'!$A$5:$A$3992,A769,'Services Ln 10'!$B$5:$B$3992,"Orientation and Mobility")+SUMIFS('Services Ln 10'!$Y$5:$Y$3992,'Services Ln 10'!$A$5:$A$3992,A769,'Services Ln 10'!$B$5:$B$3992,"Psychologist")+ SUMIF('Aides Ln 10'!$A$5:$A$1996,A769,'Aides Ln 10'!$V$5:$V$1996)</f>
        <v>0</v>
      </c>
      <c r="L769" s="12">
        <f>SUMIF('Contract Ed line 9'!$A$5:$A$1994,A769,'Contract Ed line 9'!$J$5:$J$1994)</f>
        <v>0</v>
      </c>
      <c r="M769" s="7">
        <f t="shared" si="11"/>
        <v>0</v>
      </c>
    </row>
    <row r="770" spans="2:13" x14ac:dyDescent="0.25">
      <c r="B770" s="7">
        <f>SUMIF('1 Spec Ed Teacher'!$A$5:$A$2003,A770,'1 Spec Ed Teacher'!$T$5:$T$2003)</f>
        <v>0</v>
      </c>
      <c r="C770" s="9"/>
      <c r="D770" s="7">
        <f>SUMIF(' Operations Ln 6'!$A$2:$A$1999,SSIDs!A770,' Operations Ln 6'!$B$2:$B$1999)</f>
        <v>0</v>
      </c>
      <c r="E770" s="7">
        <f>SUMIF('3 Instructional Supplies '!$A$5:$A$1996,SSIDs!A770,'3 Instructional Supplies '!$F$5:$F$1996)</f>
        <v>0</v>
      </c>
      <c r="F770" s="7">
        <f>SUMIF('4 Instructional Equipment'!$A$5:$A$1995,A770,'4 Instructional Equipment'!$F$5:$F$1995)</f>
        <v>0</v>
      </c>
      <c r="G770" s="12">
        <f>SUMIF('Transportation Ln 10'!$A$5:$A$1995,A770,'Transportation Ln 10'!$J$5:$J$1995)</f>
        <v>0</v>
      </c>
      <c r="H770" s="12">
        <f>SUMIFS('Services Ln 10'!$Y$5:$Y$3992,'Services Ln 10'!$A$5:$A$3992,A770,'Services Ln 10'!$B$5:$B$3992,"Physical Therapy")</f>
        <v>0</v>
      </c>
      <c r="I770" s="12">
        <f>SUMIFS('Services Ln 10'!$Y$5:$Y$3992,'Services Ln 10'!$A$5:$A$3992,A770,'Services Ln 10'!$B$5:$B$3992,"Occupational Therapy")</f>
        <v>0</v>
      </c>
      <c r="J770" s="12">
        <f>SUMIFS('Services Ln 10'!$Y$5:$Y$3992,'Services Ln 10'!$A$5:$A$3992,A770,'Services Ln 10'!$B$5:$B$3992,"Speech Services")</f>
        <v>0</v>
      </c>
      <c r="K770" s="103">
        <f>SUMIFS('Services Ln 10'!$Y$5:$Y$3992,'Services Ln 10'!$A$5:$A$3992,A770,'Services Ln 10'!$B$5:$B$3992,"Nurse Services")+SUMIFS('Services Ln 10'!$Y$5:$Y$3992,'Services Ln 10'!$A$5:$A$3992,A770,'Services Ln 10'!$B$5:$B$3992,"Audiology")+SUMIFS('Services Ln 10'!$Y$5:$Y$3992,'Services Ln 10'!$A$5:$A$3992,A770,'Services Ln 10'!$B$5:$B$3992,"Interpreter")+SUMIFS('Services Ln 10'!$Y$5:$Y$3992,'Services Ln 10'!$A$5:$A$3992,A770,'Services Ln 10'!$B$5:$B$3992,"Adaptive P.E.")+SUMIFS('Services Ln 10'!$Y$5:$Y$3992,'Services Ln 10'!$A$5:$A$3992,A770,'Services Ln 10'!$B$5:$B$3992,"Orientation and Mobility")+SUMIFS('Services Ln 10'!$Y$5:$Y$3992,'Services Ln 10'!$A$5:$A$3992,A770,'Services Ln 10'!$B$5:$B$3992,"Psychologist")+ SUMIF('Aides Ln 10'!$A$5:$A$1996,A770,'Aides Ln 10'!$V$5:$V$1996)</f>
        <v>0</v>
      </c>
      <c r="L770" s="12">
        <f>SUMIF('Contract Ed line 9'!$A$5:$A$1994,A770,'Contract Ed line 9'!$J$5:$J$1994)</f>
        <v>0</v>
      </c>
      <c r="M770" s="7">
        <f t="shared" si="11"/>
        <v>0</v>
      </c>
    </row>
    <row r="771" spans="2:13" x14ac:dyDescent="0.25">
      <c r="B771" s="7">
        <f>SUMIF('1 Spec Ed Teacher'!$A$5:$A$2003,A771,'1 Spec Ed Teacher'!$T$5:$T$2003)</f>
        <v>0</v>
      </c>
      <c r="C771" s="9"/>
      <c r="D771" s="7">
        <f>SUMIF(' Operations Ln 6'!$A$2:$A$1999,SSIDs!A771,' Operations Ln 6'!$B$2:$B$1999)</f>
        <v>0</v>
      </c>
      <c r="E771" s="7">
        <f>SUMIF('3 Instructional Supplies '!$A$5:$A$1996,SSIDs!A771,'3 Instructional Supplies '!$F$5:$F$1996)</f>
        <v>0</v>
      </c>
      <c r="F771" s="7">
        <f>SUMIF('4 Instructional Equipment'!$A$5:$A$1995,A771,'4 Instructional Equipment'!$F$5:$F$1995)</f>
        <v>0</v>
      </c>
      <c r="G771" s="12">
        <f>SUMIF('Transportation Ln 10'!$A$5:$A$1995,A771,'Transportation Ln 10'!$J$5:$J$1995)</f>
        <v>0</v>
      </c>
      <c r="H771" s="12">
        <f>SUMIFS('Services Ln 10'!$Y$5:$Y$3992,'Services Ln 10'!$A$5:$A$3992,A771,'Services Ln 10'!$B$5:$B$3992,"Physical Therapy")</f>
        <v>0</v>
      </c>
      <c r="I771" s="12">
        <f>SUMIFS('Services Ln 10'!$Y$5:$Y$3992,'Services Ln 10'!$A$5:$A$3992,A771,'Services Ln 10'!$B$5:$B$3992,"Occupational Therapy")</f>
        <v>0</v>
      </c>
      <c r="J771" s="12">
        <f>SUMIFS('Services Ln 10'!$Y$5:$Y$3992,'Services Ln 10'!$A$5:$A$3992,A771,'Services Ln 10'!$B$5:$B$3992,"Speech Services")</f>
        <v>0</v>
      </c>
      <c r="K771" s="103">
        <f>SUMIFS('Services Ln 10'!$Y$5:$Y$3992,'Services Ln 10'!$A$5:$A$3992,A771,'Services Ln 10'!$B$5:$B$3992,"Nurse Services")+SUMIFS('Services Ln 10'!$Y$5:$Y$3992,'Services Ln 10'!$A$5:$A$3992,A771,'Services Ln 10'!$B$5:$B$3992,"Audiology")+SUMIFS('Services Ln 10'!$Y$5:$Y$3992,'Services Ln 10'!$A$5:$A$3992,A771,'Services Ln 10'!$B$5:$B$3992,"Interpreter")+SUMIFS('Services Ln 10'!$Y$5:$Y$3992,'Services Ln 10'!$A$5:$A$3992,A771,'Services Ln 10'!$B$5:$B$3992,"Adaptive P.E.")+SUMIFS('Services Ln 10'!$Y$5:$Y$3992,'Services Ln 10'!$A$5:$A$3992,A771,'Services Ln 10'!$B$5:$B$3992,"Orientation and Mobility")+SUMIFS('Services Ln 10'!$Y$5:$Y$3992,'Services Ln 10'!$A$5:$A$3992,A771,'Services Ln 10'!$B$5:$B$3992,"Psychologist")+ SUMIF('Aides Ln 10'!$A$5:$A$1996,A771,'Aides Ln 10'!$V$5:$V$1996)</f>
        <v>0</v>
      </c>
      <c r="L771" s="12">
        <f>SUMIF('Contract Ed line 9'!$A$5:$A$1994,A771,'Contract Ed line 9'!$J$5:$J$1994)</f>
        <v>0</v>
      </c>
      <c r="M771" s="7">
        <f t="shared" si="11"/>
        <v>0</v>
      </c>
    </row>
    <row r="772" spans="2:13" x14ac:dyDescent="0.25">
      <c r="B772" s="7">
        <f>SUMIF('1 Spec Ed Teacher'!$A$5:$A$2003,A772,'1 Spec Ed Teacher'!$T$5:$T$2003)</f>
        <v>0</v>
      </c>
      <c r="C772" s="9"/>
      <c r="D772" s="7">
        <f>SUMIF(' Operations Ln 6'!$A$2:$A$1999,SSIDs!A772,' Operations Ln 6'!$B$2:$B$1999)</f>
        <v>0</v>
      </c>
      <c r="E772" s="7">
        <f>SUMIF('3 Instructional Supplies '!$A$5:$A$1996,SSIDs!A772,'3 Instructional Supplies '!$F$5:$F$1996)</f>
        <v>0</v>
      </c>
      <c r="F772" s="7">
        <f>SUMIF('4 Instructional Equipment'!$A$5:$A$1995,A772,'4 Instructional Equipment'!$F$5:$F$1995)</f>
        <v>0</v>
      </c>
      <c r="G772" s="12">
        <f>SUMIF('Transportation Ln 10'!$A$5:$A$1995,A772,'Transportation Ln 10'!$J$5:$J$1995)</f>
        <v>0</v>
      </c>
      <c r="H772" s="12">
        <f>SUMIFS('Services Ln 10'!$Y$5:$Y$3992,'Services Ln 10'!$A$5:$A$3992,A772,'Services Ln 10'!$B$5:$B$3992,"Physical Therapy")</f>
        <v>0</v>
      </c>
      <c r="I772" s="12">
        <f>SUMIFS('Services Ln 10'!$Y$5:$Y$3992,'Services Ln 10'!$A$5:$A$3992,A772,'Services Ln 10'!$B$5:$B$3992,"Occupational Therapy")</f>
        <v>0</v>
      </c>
      <c r="J772" s="12">
        <f>SUMIFS('Services Ln 10'!$Y$5:$Y$3992,'Services Ln 10'!$A$5:$A$3992,A772,'Services Ln 10'!$B$5:$B$3992,"Speech Services")</f>
        <v>0</v>
      </c>
      <c r="K772" s="103">
        <f>SUMIFS('Services Ln 10'!$Y$5:$Y$3992,'Services Ln 10'!$A$5:$A$3992,A772,'Services Ln 10'!$B$5:$B$3992,"Nurse Services")+SUMIFS('Services Ln 10'!$Y$5:$Y$3992,'Services Ln 10'!$A$5:$A$3992,A772,'Services Ln 10'!$B$5:$B$3992,"Audiology")+SUMIFS('Services Ln 10'!$Y$5:$Y$3992,'Services Ln 10'!$A$5:$A$3992,A772,'Services Ln 10'!$B$5:$B$3992,"Interpreter")+SUMIFS('Services Ln 10'!$Y$5:$Y$3992,'Services Ln 10'!$A$5:$A$3992,A772,'Services Ln 10'!$B$5:$B$3992,"Adaptive P.E.")+SUMIFS('Services Ln 10'!$Y$5:$Y$3992,'Services Ln 10'!$A$5:$A$3992,A772,'Services Ln 10'!$B$5:$B$3992,"Orientation and Mobility")+SUMIFS('Services Ln 10'!$Y$5:$Y$3992,'Services Ln 10'!$A$5:$A$3992,A772,'Services Ln 10'!$B$5:$B$3992,"Psychologist")+ SUMIF('Aides Ln 10'!$A$5:$A$1996,A772,'Aides Ln 10'!$V$5:$V$1996)</f>
        <v>0</v>
      </c>
      <c r="L772" s="12">
        <f>SUMIF('Contract Ed line 9'!$A$5:$A$1994,A772,'Contract Ed line 9'!$J$5:$J$1994)</f>
        <v>0</v>
      </c>
      <c r="M772" s="7">
        <f t="shared" ref="M772:M835" si="12">SUM(B772:L772)</f>
        <v>0</v>
      </c>
    </row>
    <row r="773" spans="2:13" x14ac:dyDescent="0.25">
      <c r="B773" s="7">
        <f>SUMIF('1 Spec Ed Teacher'!$A$5:$A$2003,A773,'1 Spec Ed Teacher'!$T$5:$T$2003)</f>
        <v>0</v>
      </c>
      <c r="C773" s="9"/>
      <c r="D773" s="7">
        <f>SUMIF(' Operations Ln 6'!$A$2:$A$1999,SSIDs!A773,' Operations Ln 6'!$B$2:$B$1999)</f>
        <v>0</v>
      </c>
      <c r="E773" s="7">
        <f>SUMIF('3 Instructional Supplies '!$A$5:$A$1996,SSIDs!A773,'3 Instructional Supplies '!$F$5:$F$1996)</f>
        <v>0</v>
      </c>
      <c r="F773" s="7">
        <f>SUMIF('4 Instructional Equipment'!$A$5:$A$1995,A773,'4 Instructional Equipment'!$F$5:$F$1995)</f>
        <v>0</v>
      </c>
      <c r="G773" s="12">
        <f>SUMIF('Transportation Ln 10'!$A$5:$A$1995,A773,'Transportation Ln 10'!$J$5:$J$1995)</f>
        <v>0</v>
      </c>
      <c r="H773" s="12">
        <f>SUMIFS('Services Ln 10'!$Y$5:$Y$3992,'Services Ln 10'!$A$5:$A$3992,A773,'Services Ln 10'!$B$5:$B$3992,"Physical Therapy")</f>
        <v>0</v>
      </c>
      <c r="I773" s="12">
        <f>SUMIFS('Services Ln 10'!$Y$5:$Y$3992,'Services Ln 10'!$A$5:$A$3992,A773,'Services Ln 10'!$B$5:$B$3992,"Occupational Therapy")</f>
        <v>0</v>
      </c>
      <c r="J773" s="12">
        <f>SUMIFS('Services Ln 10'!$Y$5:$Y$3992,'Services Ln 10'!$A$5:$A$3992,A773,'Services Ln 10'!$B$5:$B$3992,"Speech Services")</f>
        <v>0</v>
      </c>
      <c r="K773" s="103">
        <f>SUMIFS('Services Ln 10'!$Y$5:$Y$3992,'Services Ln 10'!$A$5:$A$3992,A773,'Services Ln 10'!$B$5:$B$3992,"Nurse Services")+SUMIFS('Services Ln 10'!$Y$5:$Y$3992,'Services Ln 10'!$A$5:$A$3992,A773,'Services Ln 10'!$B$5:$B$3992,"Audiology")+SUMIFS('Services Ln 10'!$Y$5:$Y$3992,'Services Ln 10'!$A$5:$A$3992,A773,'Services Ln 10'!$B$5:$B$3992,"Interpreter")+SUMIFS('Services Ln 10'!$Y$5:$Y$3992,'Services Ln 10'!$A$5:$A$3992,A773,'Services Ln 10'!$B$5:$B$3992,"Adaptive P.E.")+SUMIFS('Services Ln 10'!$Y$5:$Y$3992,'Services Ln 10'!$A$5:$A$3992,A773,'Services Ln 10'!$B$5:$B$3992,"Orientation and Mobility")+SUMIFS('Services Ln 10'!$Y$5:$Y$3992,'Services Ln 10'!$A$5:$A$3992,A773,'Services Ln 10'!$B$5:$B$3992,"Psychologist")+ SUMIF('Aides Ln 10'!$A$5:$A$1996,A773,'Aides Ln 10'!$V$5:$V$1996)</f>
        <v>0</v>
      </c>
      <c r="L773" s="12">
        <f>SUMIF('Contract Ed line 9'!$A$5:$A$1994,A773,'Contract Ed line 9'!$J$5:$J$1994)</f>
        <v>0</v>
      </c>
      <c r="M773" s="7">
        <f t="shared" si="12"/>
        <v>0</v>
      </c>
    </row>
    <row r="774" spans="2:13" x14ac:dyDescent="0.25">
      <c r="B774" s="7">
        <f>SUMIF('1 Spec Ed Teacher'!$A$5:$A$2003,A774,'1 Spec Ed Teacher'!$T$5:$T$2003)</f>
        <v>0</v>
      </c>
      <c r="C774" s="9"/>
      <c r="D774" s="7">
        <f>SUMIF(' Operations Ln 6'!$A$2:$A$1999,SSIDs!A774,' Operations Ln 6'!$B$2:$B$1999)</f>
        <v>0</v>
      </c>
      <c r="E774" s="7">
        <f>SUMIF('3 Instructional Supplies '!$A$5:$A$1996,SSIDs!A774,'3 Instructional Supplies '!$F$5:$F$1996)</f>
        <v>0</v>
      </c>
      <c r="F774" s="7">
        <f>SUMIF('4 Instructional Equipment'!$A$5:$A$1995,A774,'4 Instructional Equipment'!$F$5:$F$1995)</f>
        <v>0</v>
      </c>
      <c r="G774" s="12">
        <f>SUMIF('Transportation Ln 10'!$A$5:$A$1995,A774,'Transportation Ln 10'!$J$5:$J$1995)</f>
        <v>0</v>
      </c>
      <c r="H774" s="12">
        <f>SUMIFS('Services Ln 10'!$Y$5:$Y$3992,'Services Ln 10'!$A$5:$A$3992,A774,'Services Ln 10'!$B$5:$B$3992,"Physical Therapy")</f>
        <v>0</v>
      </c>
      <c r="I774" s="12">
        <f>SUMIFS('Services Ln 10'!$Y$5:$Y$3992,'Services Ln 10'!$A$5:$A$3992,A774,'Services Ln 10'!$B$5:$B$3992,"Occupational Therapy")</f>
        <v>0</v>
      </c>
      <c r="J774" s="12">
        <f>SUMIFS('Services Ln 10'!$Y$5:$Y$3992,'Services Ln 10'!$A$5:$A$3992,A774,'Services Ln 10'!$B$5:$B$3992,"Speech Services")</f>
        <v>0</v>
      </c>
      <c r="K774" s="103">
        <f>SUMIFS('Services Ln 10'!$Y$5:$Y$3992,'Services Ln 10'!$A$5:$A$3992,A774,'Services Ln 10'!$B$5:$B$3992,"Nurse Services")+SUMIFS('Services Ln 10'!$Y$5:$Y$3992,'Services Ln 10'!$A$5:$A$3992,A774,'Services Ln 10'!$B$5:$B$3992,"Audiology")+SUMIFS('Services Ln 10'!$Y$5:$Y$3992,'Services Ln 10'!$A$5:$A$3992,A774,'Services Ln 10'!$B$5:$B$3992,"Interpreter")+SUMIFS('Services Ln 10'!$Y$5:$Y$3992,'Services Ln 10'!$A$5:$A$3992,A774,'Services Ln 10'!$B$5:$B$3992,"Adaptive P.E.")+SUMIFS('Services Ln 10'!$Y$5:$Y$3992,'Services Ln 10'!$A$5:$A$3992,A774,'Services Ln 10'!$B$5:$B$3992,"Orientation and Mobility")+SUMIFS('Services Ln 10'!$Y$5:$Y$3992,'Services Ln 10'!$A$5:$A$3992,A774,'Services Ln 10'!$B$5:$B$3992,"Psychologist")+ SUMIF('Aides Ln 10'!$A$5:$A$1996,A774,'Aides Ln 10'!$V$5:$V$1996)</f>
        <v>0</v>
      </c>
      <c r="L774" s="12">
        <f>SUMIF('Contract Ed line 9'!$A$5:$A$1994,A774,'Contract Ed line 9'!$J$5:$J$1994)</f>
        <v>0</v>
      </c>
      <c r="M774" s="7">
        <f t="shared" si="12"/>
        <v>0</v>
      </c>
    </row>
    <row r="775" spans="2:13" x14ac:dyDescent="0.25">
      <c r="B775" s="7">
        <f>SUMIF('1 Spec Ed Teacher'!$A$5:$A$2003,A775,'1 Spec Ed Teacher'!$T$5:$T$2003)</f>
        <v>0</v>
      </c>
      <c r="C775" s="9"/>
      <c r="D775" s="7">
        <f>SUMIF(' Operations Ln 6'!$A$2:$A$1999,SSIDs!A775,' Operations Ln 6'!$B$2:$B$1999)</f>
        <v>0</v>
      </c>
      <c r="E775" s="7">
        <f>SUMIF('3 Instructional Supplies '!$A$5:$A$1996,SSIDs!A775,'3 Instructional Supplies '!$F$5:$F$1996)</f>
        <v>0</v>
      </c>
      <c r="F775" s="7">
        <f>SUMIF('4 Instructional Equipment'!$A$5:$A$1995,A775,'4 Instructional Equipment'!$F$5:$F$1995)</f>
        <v>0</v>
      </c>
      <c r="G775" s="12">
        <f>SUMIF('Transportation Ln 10'!$A$5:$A$1995,A775,'Transportation Ln 10'!$J$5:$J$1995)</f>
        <v>0</v>
      </c>
      <c r="H775" s="12">
        <f>SUMIFS('Services Ln 10'!$Y$5:$Y$3992,'Services Ln 10'!$A$5:$A$3992,A775,'Services Ln 10'!$B$5:$B$3992,"Physical Therapy")</f>
        <v>0</v>
      </c>
      <c r="I775" s="12">
        <f>SUMIFS('Services Ln 10'!$Y$5:$Y$3992,'Services Ln 10'!$A$5:$A$3992,A775,'Services Ln 10'!$B$5:$B$3992,"Occupational Therapy")</f>
        <v>0</v>
      </c>
      <c r="J775" s="12">
        <f>SUMIFS('Services Ln 10'!$Y$5:$Y$3992,'Services Ln 10'!$A$5:$A$3992,A775,'Services Ln 10'!$B$5:$B$3992,"Speech Services")</f>
        <v>0</v>
      </c>
      <c r="K775" s="103">
        <f>SUMIFS('Services Ln 10'!$Y$5:$Y$3992,'Services Ln 10'!$A$5:$A$3992,A775,'Services Ln 10'!$B$5:$B$3992,"Nurse Services")+SUMIFS('Services Ln 10'!$Y$5:$Y$3992,'Services Ln 10'!$A$5:$A$3992,A775,'Services Ln 10'!$B$5:$B$3992,"Audiology")+SUMIFS('Services Ln 10'!$Y$5:$Y$3992,'Services Ln 10'!$A$5:$A$3992,A775,'Services Ln 10'!$B$5:$B$3992,"Interpreter")+SUMIFS('Services Ln 10'!$Y$5:$Y$3992,'Services Ln 10'!$A$5:$A$3992,A775,'Services Ln 10'!$B$5:$B$3992,"Adaptive P.E.")+SUMIFS('Services Ln 10'!$Y$5:$Y$3992,'Services Ln 10'!$A$5:$A$3992,A775,'Services Ln 10'!$B$5:$B$3992,"Orientation and Mobility")+SUMIFS('Services Ln 10'!$Y$5:$Y$3992,'Services Ln 10'!$A$5:$A$3992,A775,'Services Ln 10'!$B$5:$B$3992,"Psychologist")+ SUMIF('Aides Ln 10'!$A$5:$A$1996,A775,'Aides Ln 10'!$V$5:$V$1996)</f>
        <v>0</v>
      </c>
      <c r="L775" s="12">
        <f>SUMIF('Contract Ed line 9'!$A$5:$A$1994,A775,'Contract Ed line 9'!$J$5:$J$1994)</f>
        <v>0</v>
      </c>
      <c r="M775" s="7">
        <f t="shared" si="12"/>
        <v>0</v>
      </c>
    </row>
    <row r="776" spans="2:13" x14ac:dyDescent="0.25">
      <c r="B776" s="7">
        <f>SUMIF('1 Spec Ed Teacher'!$A$5:$A$2003,A776,'1 Spec Ed Teacher'!$T$5:$T$2003)</f>
        <v>0</v>
      </c>
      <c r="C776" s="9"/>
      <c r="D776" s="7">
        <f>SUMIF(' Operations Ln 6'!$A$2:$A$1999,SSIDs!A776,' Operations Ln 6'!$B$2:$B$1999)</f>
        <v>0</v>
      </c>
      <c r="E776" s="7">
        <f>SUMIF('3 Instructional Supplies '!$A$5:$A$1996,SSIDs!A776,'3 Instructional Supplies '!$F$5:$F$1996)</f>
        <v>0</v>
      </c>
      <c r="F776" s="7">
        <f>SUMIF('4 Instructional Equipment'!$A$5:$A$1995,A776,'4 Instructional Equipment'!$F$5:$F$1995)</f>
        <v>0</v>
      </c>
      <c r="G776" s="12">
        <f>SUMIF('Transportation Ln 10'!$A$5:$A$1995,A776,'Transportation Ln 10'!$J$5:$J$1995)</f>
        <v>0</v>
      </c>
      <c r="H776" s="12">
        <f>SUMIFS('Services Ln 10'!$Y$5:$Y$3992,'Services Ln 10'!$A$5:$A$3992,A776,'Services Ln 10'!$B$5:$B$3992,"Physical Therapy")</f>
        <v>0</v>
      </c>
      <c r="I776" s="12">
        <f>SUMIFS('Services Ln 10'!$Y$5:$Y$3992,'Services Ln 10'!$A$5:$A$3992,A776,'Services Ln 10'!$B$5:$B$3992,"Occupational Therapy")</f>
        <v>0</v>
      </c>
      <c r="J776" s="12">
        <f>SUMIFS('Services Ln 10'!$Y$5:$Y$3992,'Services Ln 10'!$A$5:$A$3992,A776,'Services Ln 10'!$B$5:$B$3992,"Speech Services")</f>
        <v>0</v>
      </c>
      <c r="K776" s="103">
        <f>SUMIFS('Services Ln 10'!$Y$5:$Y$3992,'Services Ln 10'!$A$5:$A$3992,A776,'Services Ln 10'!$B$5:$B$3992,"Nurse Services")+SUMIFS('Services Ln 10'!$Y$5:$Y$3992,'Services Ln 10'!$A$5:$A$3992,A776,'Services Ln 10'!$B$5:$B$3992,"Audiology")+SUMIFS('Services Ln 10'!$Y$5:$Y$3992,'Services Ln 10'!$A$5:$A$3992,A776,'Services Ln 10'!$B$5:$B$3992,"Interpreter")+SUMIFS('Services Ln 10'!$Y$5:$Y$3992,'Services Ln 10'!$A$5:$A$3992,A776,'Services Ln 10'!$B$5:$B$3992,"Adaptive P.E.")+SUMIFS('Services Ln 10'!$Y$5:$Y$3992,'Services Ln 10'!$A$5:$A$3992,A776,'Services Ln 10'!$B$5:$B$3992,"Orientation and Mobility")+SUMIFS('Services Ln 10'!$Y$5:$Y$3992,'Services Ln 10'!$A$5:$A$3992,A776,'Services Ln 10'!$B$5:$B$3992,"Psychologist")+ SUMIF('Aides Ln 10'!$A$5:$A$1996,A776,'Aides Ln 10'!$V$5:$V$1996)</f>
        <v>0</v>
      </c>
      <c r="L776" s="12">
        <f>SUMIF('Contract Ed line 9'!$A$5:$A$1994,A776,'Contract Ed line 9'!$J$5:$J$1994)</f>
        <v>0</v>
      </c>
      <c r="M776" s="7">
        <f t="shared" si="12"/>
        <v>0</v>
      </c>
    </row>
    <row r="777" spans="2:13" x14ac:dyDescent="0.25">
      <c r="B777" s="7">
        <f>SUMIF('1 Spec Ed Teacher'!$A$5:$A$2003,A777,'1 Spec Ed Teacher'!$T$5:$T$2003)</f>
        <v>0</v>
      </c>
      <c r="C777" s="9"/>
      <c r="D777" s="7">
        <f>SUMIF(' Operations Ln 6'!$A$2:$A$1999,SSIDs!A777,' Operations Ln 6'!$B$2:$B$1999)</f>
        <v>0</v>
      </c>
      <c r="E777" s="7">
        <f>SUMIF('3 Instructional Supplies '!$A$5:$A$1996,SSIDs!A777,'3 Instructional Supplies '!$F$5:$F$1996)</f>
        <v>0</v>
      </c>
      <c r="F777" s="7">
        <f>SUMIF('4 Instructional Equipment'!$A$5:$A$1995,A777,'4 Instructional Equipment'!$F$5:$F$1995)</f>
        <v>0</v>
      </c>
      <c r="G777" s="12">
        <f>SUMIF('Transportation Ln 10'!$A$5:$A$1995,A777,'Transportation Ln 10'!$J$5:$J$1995)</f>
        <v>0</v>
      </c>
      <c r="H777" s="12">
        <f>SUMIFS('Services Ln 10'!$Y$5:$Y$3992,'Services Ln 10'!$A$5:$A$3992,A777,'Services Ln 10'!$B$5:$B$3992,"Physical Therapy")</f>
        <v>0</v>
      </c>
      <c r="I777" s="12">
        <f>SUMIFS('Services Ln 10'!$Y$5:$Y$3992,'Services Ln 10'!$A$5:$A$3992,A777,'Services Ln 10'!$B$5:$B$3992,"Occupational Therapy")</f>
        <v>0</v>
      </c>
      <c r="J777" s="12">
        <f>SUMIFS('Services Ln 10'!$Y$5:$Y$3992,'Services Ln 10'!$A$5:$A$3992,A777,'Services Ln 10'!$B$5:$B$3992,"Speech Services")</f>
        <v>0</v>
      </c>
      <c r="K777" s="103">
        <f>SUMIFS('Services Ln 10'!$Y$5:$Y$3992,'Services Ln 10'!$A$5:$A$3992,A777,'Services Ln 10'!$B$5:$B$3992,"Nurse Services")+SUMIFS('Services Ln 10'!$Y$5:$Y$3992,'Services Ln 10'!$A$5:$A$3992,A777,'Services Ln 10'!$B$5:$B$3992,"Audiology")+SUMIFS('Services Ln 10'!$Y$5:$Y$3992,'Services Ln 10'!$A$5:$A$3992,A777,'Services Ln 10'!$B$5:$B$3992,"Interpreter")+SUMIFS('Services Ln 10'!$Y$5:$Y$3992,'Services Ln 10'!$A$5:$A$3992,A777,'Services Ln 10'!$B$5:$B$3992,"Adaptive P.E.")+SUMIFS('Services Ln 10'!$Y$5:$Y$3992,'Services Ln 10'!$A$5:$A$3992,A777,'Services Ln 10'!$B$5:$B$3992,"Orientation and Mobility")+SUMIFS('Services Ln 10'!$Y$5:$Y$3992,'Services Ln 10'!$A$5:$A$3992,A777,'Services Ln 10'!$B$5:$B$3992,"Psychologist")+ SUMIF('Aides Ln 10'!$A$5:$A$1996,A777,'Aides Ln 10'!$V$5:$V$1996)</f>
        <v>0</v>
      </c>
      <c r="L777" s="12">
        <f>SUMIF('Contract Ed line 9'!$A$5:$A$1994,A777,'Contract Ed line 9'!$J$5:$J$1994)</f>
        <v>0</v>
      </c>
      <c r="M777" s="7">
        <f t="shared" si="12"/>
        <v>0</v>
      </c>
    </row>
    <row r="778" spans="2:13" x14ac:dyDescent="0.25">
      <c r="B778" s="7">
        <f>SUMIF('1 Spec Ed Teacher'!$A$5:$A$2003,A778,'1 Spec Ed Teacher'!$T$5:$T$2003)</f>
        <v>0</v>
      </c>
      <c r="C778" s="9"/>
      <c r="D778" s="7">
        <f>SUMIF(' Operations Ln 6'!$A$2:$A$1999,SSIDs!A778,' Operations Ln 6'!$B$2:$B$1999)</f>
        <v>0</v>
      </c>
      <c r="E778" s="7">
        <f>SUMIF('3 Instructional Supplies '!$A$5:$A$1996,SSIDs!A778,'3 Instructional Supplies '!$F$5:$F$1996)</f>
        <v>0</v>
      </c>
      <c r="F778" s="7">
        <f>SUMIF('4 Instructional Equipment'!$A$5:$A$1995,A778,'4 Instructional Equipment'!$F$5:$F$1995)</f>
        <v>0</v>
      </c>
      <c r="G778" s="12">
        <f>SUMIF('Transportation Ln 10'!$A$5:$A$1995,A778,'Transportation Ln 10'!$J$5:$J$1995)</f>
        <v>0</v>
      </c>
      <c r="H778" s="12">
        <f>SUMIFS('Services Ln 10'!$Y$5:$Y$3992,'Services Ln 10'!$A$5:$A$3992,A778,'Services Ln 10'!$B$5:$B$3992,"Physical Therapy")</f>
        <v>0</v>
      </c>
      <c r="I778" s="12">
        <f>SUMIFS('Services Ln 10'!$Y$5:$Y$3992,'Services Ln 10'!$A$5:$A$3992,A778,'Services Ln 10'!$B$5:$B$3992,"Occupational Therapy")</f>
        <v>0</v>
      </c>
      <c r="J778" s="12">
        <f>SUMIFS('Services Ln 10'!$Y$5:$Y$3992,'Services Ln 10'!$A$5:$A$3992,A778,'Services Ln 10'!$B$5:$B$3992,"Speech Services")</f>
        <v>0</v>
      </c>
      <c r="K778" s="103">
        <f>SUMIFS('Services Ln 10'!$Y$5:$Y$3992,'Services Ln 10'!$A$5:$A$3992,A778,'Services Ln 10'!$B$5:$B$3992,"Nurse Services")+SUMIFS('Services Ln 10'!$Y$5:$Y$3992,'Services Ln 10'!$A$5:$A$3992,A778,'Services Ln 10'!$B$5:$B$3992,"Audiology")+SUMIFS('Services Ln 10'!$Y$5:$Y$3992,'Services Ln 10'!$A$5:$A$3992,A778,'Services Ln 10'!$B$5:$B$3992,"Interpreter")+SUMIFS('Services Ln 10'!$Y$5:$Y$3992,'Services Ln 10'!$A$5:$A$3992,A778,'Services Ln 10'!$B$5:$B$3992,"Adaptive P.E.")+SUMIFS('Services Ln 10'!$Y$5:$Y$3992,'Services Ln 10'!$A$5:$A$3992,A778,'Services Ln 10'!$B$5:$B$3992,"Orientation and Mobility")+SUMIFS('Services Ln 10'!$Y$5:$Y$3992,'Services Ln 10'!$A$5:$A$3992,A778,'Services Ln 10'!$B$5:$B$3992,"Psychologist")+ SUMIF('Aides Ln 10'!$A$5:$A$1996,A778,'Aides Ln 10'!$V$5:$V$1996)</f>
        <v>0</v>
      </c>
      <c r="L778" s="12">
        <f>SUMIF('Contract Ed line 9'!$A$5:$A$1994,A778,'Contract Ed line 9'!$J$5:$J$1994)</f>
        <v>0</v>
      </c>
      <c r="M778" s="7">
        <f t="shared" si="12"/>
        <v>0</v>
      </c>
    </row>
    <row r="779" spans="2:13" x14ac:dyDescent="0.25">
      <c r="B779" s="7">
        <f>SUMIF('1 Spec Ed Teacher'!$A$5:$A$2003,A779,'1 Spec Ed Teacher'!$T$5:$T$2003)</f>
        <v>0</v>
      </c>
      <c r="C779" s="9"/>
      <c r="D779" s="7">
        <f>SUMIF(' Operations Ln 6'!$A$2:$A$1999,SSIDs!A779,' Operations Ln 6'!$B$2:$B$1999)</f>
        <v>0</v>
      </c>
      <c r="E779" s="7">
        <f>SUMIF('3 Instructional Supplies '!$A$5:$A$1996,SSIDs!A779,'3 Instructional Supplies '!$F$5:$F$1996)</f>
        <v>0</v>
      </c>
      <c r="F779" s="7">
        <f>SUMIF('4 Instructional Equipment'!$A$5:$A$1995,A779,'4 Instructional Equipment'!$F$5:$F$1995)</f>
        <v>0</v>
      </c>
      <c r="G779" s="12">
        <f>SUMIF('Transportation Ln 10'!$A$5:$A$1995,A779,'Transportation Ln 10'!$J$5:$J$1995)</f>
        <v>0</v>
      </c>
      <c r="H779" s="12">
        <f>SUMIFS('Services Ln 10'!$Y$5:$Y$3992,'Services Ln 10'!$A$5:$A$3992,A779,'Services Ln 10'!$B$5:$B$3992,"Physical Therapy")</f>
        <v>0</v>
      </c>
      <c r="I779" s="12">
        <f>SUMIFS('Services Ln 10'!$Y$5:$Y$3992,'Services Ln 10'!$A$5:$A$3992,A779,'Services Ln 10'!$B$5:$B$3992,"Occupational Therapy")</f>
        <v>0</v>
      </c>
      <c r="J779" s="12">
        <f>SUMIFS('Services Ln 10'!$Y$5:$Y$3992,'Services Ln 10'!$A$5:$A$3992,A779,'Services Ln 10'!$B$5:$B$3992,"Speech Services")</f>
        <v>0</v>
      </c>
      <c r="K779" s="103">
        <f>SUMIFS('Services Ln 10'!$Y$5:$Y$3992,'Services Ln 10'!$A$5:$A$3992,A779,'Services Ln 10'!$B$5:$B$3992,"Nurse Services")+SUMIFS('Services Ln 10'!$Y$5:$Y$3992,'Services Ln 10'!$A$5:$A$3992,A779,'Services Ln 10'!$B$5:$B$3992,"Audiology")+SUMIFS('Services Ln 10'!$Y$5:$Y$3992,'Services Ln 10'!$A$5:$A$3992,A779,'Services Ln 10'!$B$5:$B$3992,"Interpreter")+SUMIFS('Services Ln 10'!$Y$5:$Y$3992,'Services Ln 10'!$A$5:$A$3992,A779,'Services Ln 10'!$B$5:$B$3992,"Adaptive P.E.")+SUMIFS('Services Ln 10'!$Y$5:$Y$3992,'Services Ln 10'!$A$5:$A$3992,A779,'Services Ln 10'!$B$5:$B$3992,"Orientation and Mobility")+SUMIFS('Services Ln 10'!$Y$5:$Y$3992,'Services Ln 10'!$A$5:$A$3992,A779,'Services Ln 10'!$B$5:$B$3992,"Psychologist")+ SUMIF('Aides Ln 10'!$A$5:$A$1996,A779,'Aides Ln 10'!$V$5:$V$1996)</f>
        <v>0</v>
      </c>
      <c r="L779" s="12">
        <f>SUMIF('Contract Ed line 9'!$A$5:$A$1994,A779,'Contract Ed line 9'!$J$5:$J$1994)</f>
        <v>0</v>
      </c>
      <c r="M779" s="7">
        <f t="shared" si="12"/>
        <v>0</v>
      </c>
    </row>
    <row r="780" spans="2:13" x14ac:dyDescent="0.25">
      <c r="B780" s="7">
        <f>SUMIF('1 Spec Ed Teacher'!$A$5:$A$2003,A780,'1 Spec Ed Teacher'!$T$5:$T$2003)</f>
        <v>0</v>
      </c>
      <c r="C780" s="9"/>
      <c r="D780" s="7">
        <f>SUMIF(' Operations Ln 6'!$A$2:$A$1999,SSIDs!A780,' Operations Ln 6'!$B$2:$B$1999)</f>
        <v>0</v>
      </c>
      <c r="E780" s="7">
        <f>SUMIF('3 Instructional Supplies '!$A$5:$A$1996,SSIDs!A780,'3 Instructional Supplies '!$F$5:$F$1996)</f>
        <v>0</v>
      </c>
      <c r="F780" s="7">
        <f>SUMIF('4 Instructional Equipment'!$A$5:$A$1995,A780,'4 Instructional Equipment'!$F$5:$F$1995)</f>
        <v>0</v>
      </c>
      <c r="G780" s="12">
        <f>SUMIF('Transportation Ln 10'!$A$5:$A$1995,A780,'Transportation Ln 10'!$J$5:$J$1995)</f>
        <v>0</v>
      </c>
      <c r="H780" s="12">
        <f>SUMIFS('Services Ln 10'!$Y$5:$Y$3992,'Services Ln 10'!$A$5:$A$3992,A780,'Services Ln 10'!$B$5:$B$3992,"Physical Therapy")</f>
        <v>0</v>
      </c>
      <c r="I780" s="12">
        <f>SUMIFS('Services Ln 10'!$Y$5:$Y$3992,'Services Ln 10'!$A$5:$A$3992,A780,'Services Ln 10'!$B$5:$B$3992,"Occupational Therapy")</f>
        <v>0</v>
      </c>
      <c r="J780" s="12">
        <f>SUMIFS('Services Ln 10'!$Y$5:$Y$3992,'Services Ln 10'!$A$5:$A$3992,A780,'Services Ln 10'!$B$5:$B$3992,"Speech Services")</f>
        <v>0</v>
      </c>
      <c r="K780" s="103">
        <f>SUMIFS('Services Ln 10'!$Y$5:$Y$3992,'Services Ln 10'!$A$5:$A$3992,A780,'Services Ln 10'!$B$5:$B$3992,"Nurse Services")+SUMIFS('Services Ln 10'!$Y$5:$Y$3992,'Services Ln 10'!$A$5:$A$3992,A780,'Services Ln 10'!$B$5:$B$3992,"Audiology")+SUMIFS('Services Ln 10'!$Y$5:$Y$3992,'Services Ln 10'!$A$5:$A$3992,A780,'Services Ln 10'!$B$5:$B$3992,"Interpreter")+SUMIFS('Services Ln 10'!$Y$5:$Y$3992,'Services Ln 10'!$A$5:$A$3992,A780,'Services Ln 10'!$B$5:$B$3992,"Adaptive P.E.")+SUMIFS('Services Ln 10'!$Y$5:$Y$3992,'Services Ln 10'!$A$5:$A$3992,A780,'Services Ln 10'!$B$5:$B$3992,"Orientation and Mobility")+SUMIFS('Services Ln 10'!$Y$5:$Y$3992,'Services Ln 10'!$A$5:$A$3992,A780,'Services Ln 10'!$B$5:$B$3992,"Psychologist")+ SUMIF('Aides Ln 10'!$A$5:$A$1996,A780,'Aides Ln 10'!$V$5:$V$1996)</f>
        <v>0</v>
      </c>
      <c r="L780" s="12">
        <f>SUMIF('Contract Ed line 9'!$A$5:$A$1994,A780,'Contract Ed line 9'!$J$5:$J$1994)</f>
        <v>0</v>
      </c>
      <c r="M780" s="7">
        <f t="shared" si="12"/>
        <v>0</v>
      </c>
    </row>
    <row r="781" spans="2:13" x14ac:dyDescent="0.25">
      <c r="B781" s="7">
        <f>SUMIF('1 Spec Ed Teacher'!$A$5:$A$2003,A781,'1 Spec Ed Teacher'!$T$5:$T$2003)</f>
        <v>0</v>
      </c>
      <c r="C781" s="9"/>
      <c r="D781" s="7">
        <f>SUMIF(' Operations Ln 6'!$A$2:$A$1999,SSIDs!A781,' Operations Ln 6'!$B$2:$B$1999)</f>
        <v>0</v>
      </c>
      <c r="E781" s="7">
        <f>SUMIF('3 Instructional Supplies '!$A$5:$A$1996,SSIDs!A781,'3 Instructional Supplies '!$F$5:$F$1996)</f>
        <v>0</v>
      </c>
      <c r="F781" s="7">
        <f>SUMIF('4 Instructional Equipment'!$A$5:$A$1995,A781,'4 Instructional Equipment'!$F$5:$F$1995)</f>
        <v>0</v>
      </c>
      <c r="G781" s="12">
        <f>SUMIF('Transportation Ln 10'!$A$5:$A$1995,A781,'Transportation Ln 10'!$J$5:$J$1995)</f>
        <v>0</v>
      </c>
      <c r="H781" s="12">
        <f>SUMIFS('Services Ln 10'!$Y$5:$Y$3992,'Services Ln 10'!$A$5:$A$3992,A781,'Services Ln 10'!$B$5:$B$3992,"Physical Therapy")</f>
        <v>0</v>
      </c>
      <c r="I781" s="12">
        <f>SUMIFS('Services Ln 10'!$Y$5:$Y$3992,'Services Ln 10'!$A$5:$A$3992,A781,'Services Ln 10'!$B$5:$B$3992,"Occupational Therapy")</f>
        <v>0</v>
      </c>
      <c r="J781" s="12">
        <f>SUMIFS('Services Ln 10'!$Y$5:$Y$3992,'Services Ln 10'!$A$5:$A$3992,A781,'Services Ln 10'!$B$5:$B$3992,"Speech Services")</f>
        <v>0</v>
      </c>
      <c r="K781" s="103">
        <f>SUMIFS('Services Ln 10'!$Y$5:$Y$3992,'Services Ln 10'!$A$5:$A$3992,A781,'Services Ln 10'!$B$5:$B$3992,"Nurse Services")+SUMIFS('Services Ln 10'!$Y$5:$Y$3992,'Services Ln 10'!$A$5:$A$3992,A781,'Services Ln 10'!$B$5:$B$3992,"Audiology")+SUMIFS('Services Ln 10'!$Y$5:$Y$3992,'Services Ln 10'!$A$5:$A$3992,A781,'Services Ln 10'!$B$5:$B$3992,"Interpreter")+SUMIFS('Services Ln 10'!$Y$5:$Y$3992,'Services Ln 10'!$A$5:$A$3992,A781,'Services Ln 10'!$B$5:$B$3992,"Adaptive P.E.")+SUMIFS('Services Ln 10'!$Y$5:$Y$3992,'Services Ln 10'!$A$5:$A$3992,A781,'Services Ln 10'!$B$5:$B$3992,"Orientation and Mobility")+SUMIFS('Services Ln 10'!$Y$5:$Y$3992,'Services Ln 10'!$A$5:$A$3992,A781,'Services Ln 10'!$B$5:$B$3992,"Psychologist")+ SUMIF('Aides Ln 10'!$A$5:$A$1996,A781,'Aides Ln 10'!$V$5:$V$1996)</f>
        <v>0</v>
      </c>
      <c r="L781" s="12">
        <f>SUMIF('Contract Ed line 9'!$A$5:$A$1994,A781,'Contract Ed line 9'!$J$5:$J$1994)</f>
        <v>0</v>
      </c>
      <c r="M781" s="7">
        <f t="shared" si="12"/>
        <v>0</v>
      </c>
    </row>
    <row r="782" spans="2:13" x14ac:dyDescent="0.25">
      <c r="B782" s="7">
        <f>SUMIF('1 Spec Ed Teacher'!$A$5:$A$2003,A782,'1 Spec Ed Teacher'!$T$5:$T$2003)</f>
        <v>0</v>
      </c>
      <c r="C782" s="9"/>
      <c r="D782" s="7">
        <f>SUMIF(' Operations Ln 6'!$A$2:$A$1999,SSIDs!A782,' Operations Ln 6'!$B$2:$B$1999)</f>
        <v>0</v>
      </c>
      <c r="E782" s="7">
        <f>SUMIF('3 Instructional Supplies '!$A$5:$A$1996,SSIDs!A782,'3 Instructional Supplies '!$F$5:$F$1996)</f>
        <v>0</v>
      </c>
      <c r="F782" s="7">
        <f>SUMIF('4 Instructional Equipment'!$A$5:$A$1995,A782,'4 Instructional Equipment'!$F$5:$F$1995)</f>
        <v>0</v>
      </c>
      <c r="G782" s="12">
        <f>SUMIF('Transportation Ln 10'!$A$5:$A$1995,A782,'Transportation Ln 10'!$J$5:$J$1995)</f>
        <v>0</v>
      </c>
      <c r="H782" s="12">
        <f>SUMIFS('Services Ln 10'!$Y$5:$Y$3992,'Services Ln 10'!$A$5:$A$3992,A782,'Services Ln 10'!$B$5:$B$3992,"Physical Therapy")</f>
        <v>0</v>
      </c>
      <c r="I782" s="12">
        <f>SUMIFS('Services Ln 10'!$Y$5:$Y$3992,'Services Ln 10'!$A$5:$A$3992,A782,'Services Ln 10'!$B$5:$B$3992,"Occupational Therapy")</f>
        <v>0</v>
      </c>
      <c r="J782" s="12">
        <f>SUMIFS('Services Ln 10'!$Y$5:$Y$3992,'Services Ln 10'!$A$5:$A$3992,A782,'Services Ln 10'!$B$5:$B$3992,"Speech Services")</f>
        <v>0</v>
      </c>
      <c r="K782" s="103">
        <f>SUMIFS('Services Ln 10'!$Y$5:$Y$3992,'Services Ln 10'!$A$5:$A$3992,A782,'Services Ln 10'!$B$5:$B$3992,"Nurse Services")+SUMIFS('Services Ln 10'!$Y$5:$Y$3992,'Services Ln 10'!$A$5:$A$3992,A782,'Services Ln 10'!$B$5:$B$3992,"Audiology")+SUMIFS('Services Ln 10'!$Y$5:$Y$3992,'Services Ln 10'!$A$5:$A$3992,A782,'Services Ln 10'!$B$5:$B$3992,"Interpreter")+SUMIFS('Services Ln 10'!$Y$5:$Y$3992,'Services Ln 10'!$A$5:$A$3992,A782,'Services Ln 10'!$B$5:$B$3992,"Adaptive P.E.")+SUMIFS('Services Ln 10'!$Y$5:$Y$3992,'Services Ln 10'!$A$5:$A$3992,A782,'Services Ln 10'!$B$5:$B$3992,"Orientation and Mobility")+SUMIFS('Services Ln 10'!$Y$5:$Y$3992,'Services Ln 10'!$A$5:$A$3992,A782,'Services Ln 10'!$B$5:$B$3992,"Psychologist")+ SUMIF('Aides Ln 10'!$A$5:$A$1996,A782,'Aides Ln 10'!$V$5:$V$1996)</f>
        <v>0</v>
      </c>
      <c r="L782" s="12">
        <f>SUMIF('Contract Ed line 9'!$A$5:$A$1994,A782,'Contract Ed line 9'!$J$5:$J$1994)</f>
        <v>0</v>
      </c>
      <c r="M782" s="7">
        <f t="shared" si="12"/>
        <v>0</v>
      </c>
    </row>
    <row r="783" spans="2:13" x14ac:dyDescent="0.25">
      <c r="B783" s="7">
        <f>SUMIF('1 Spec Ed Teacher'!$A$5:$A$2003,A783,'1 Spec Ed Teacher'!$T$5:$T$2003)</f>
        <v>0</v>
      </c>
      <c r="C783" s="9"/>
      <c r="D783" s="7">
        <f>SUMIF(' Operations Ln 6'!$A$2:$A$1999,SSIDs!A783,' Operations Ln 6'!$B$2:$B$1999)</f>
        <v>0</v>
      </c>
      <c r="E783" s="7">
        <f>SUMIF('3 Instructional Supplies '!$A$5:$A$1996,SSIDs!A783,'3 Instructional Supplies '!$F$5:$F$1996)</f>
        <v>0</v>
      </c>
      <c r="F783" s="7">
        <f>SUMIF('4 Instructional Equipment'!$A$5:$A$1995,A783,'4 Instructional Equipment'!$F$5:$F$1995)</f>
        <v>0</v>
      </c>
      <c r="G783" s="12">
        <f>SUMIF('Transportation Ln 10'!$A$5:$A$1995,A783,'Transportation Ln 10'!$J$5:$J$1995)</f>
        <v>0</v>
      </c>
      <c r="H783" s="12">
        <f>SUMIFS('Services Ln 10'!$Y$5:$Y$3992,'Services Ln 10'!$A$5:$A$3992,A783,'Services Ln 10'!$B$5:$B$3992,"Physical Therapy")</f>
        <v>0</v>
      </c>
      <c r="I783" s="12">
        <f>SUMIFS('Services Ln 10'!$Y$5:$Y$3992,'Services Ln 10'!$A$5:$A$3992,A783,'Services Ln 10'!$B$5:$B$3992,"Occupational Therapy")</f>
        <v>0</v>
      </c>
      <c r="J783" s="12">
        <f>SUMIFS('Services Ln 10'!$Y$5:$Y$3992,'Services Ln 10'!$A$5:$A$3992,A783,'Services Ln 10'!$B$5:$B$3992,"Speech Services")</f>
        <v>0</v>
      </c>
      <c r="K783" s="103">
        <f>SUMIFS('Services Ln 10'!$Y$5:$Y$3992,'Services Ln 10'!$A$5:$A$3992,A783,'Services Ln 10'!$B$5:$B$3992,"Nurse Services")+SUMIFS('Services Ln 10'!$Y$5:$Y$3992,'Services Ln 10'!$A$5:$A$3992,A783,'Services Ln 10'!$B$5:$B$3992,"Audiology")+SUMIFS('Services Ln 10'!$Y$5:$Y$3992,'Services Ln 10'!$A$5:$A$3992,A783,'Services Ln 10'!$B$5:$B$3992,"Interpreter")+SUMIFS('Services Ln 10'!$Y$5:$Y$3992,'Services Ln 10'!$A$5:$A$3992,A783,'Services Ln 10'!$B$5:$B$3992,"Adaptive P.E.")+SUMIFS('Services Ln 10'!$Y$5:$Y$3992,'Services Ln 10'!$A$5:$A$3992,A783,'Services Ln 10'!$B$5:$B$3992,"Orientation and Mobility")+SUMIFS('Services Ln 10'!$Y$5:$Y$3992,'Services Ln 10'!$A$5:$A$3992,A783,'Services Ln 10'!$B$5:$B$3992,"Psychologist")+ SUMIF('Aides Ln 10'!$A$5:$A$1996,A783,'Aides Ln 10'!$V$5:$V$1996)</f>
        <v>0</v>
      </c>
      <c r="L783" s="12">
        <f>SUMIF('Contract Ed line 9'!$A$5:$A$1994,A783,'Contract Ed line 9'!$J$5:$J$1994)</f>
        <v>0</v>
      </c>
      <c r="M783" s="7">
        <f t="shared" si="12"/>
        <v>0</v>
      </c>
    </row>
    <row r="784" spans="2:13" x14ac:dyDescent="0.25">
      <c r="B784" s="7">
        <f>SUMIF('1 Spec Ed Teacher'!$A$5:$A$2003,A784,'1 Spec Ed Teacher'!$T$5:$T$2003)</f>
        <v>0</v>
      </c>
      <c r="C784" s="9"/>
      <c r="D784" s="7">
        <f>SUMIF(' Operations Ln 6'!$A$2:$A$1999,SSIDs!A784,' Operations Ln 6'!$B$2:$B$1999)</f>
        <v>0</v>
      </c>
      <c r="E784" s="7">
        <f>SUMIF('3 Instructional Supplies '!$A$5:$A$1996,SSIDs!A784,'3 Instructional Supplies '!$F$5:$F$1996)</f>
        <v>0</v>
      </c>
      <c r="F784" s="7">
        <f>SUMIF('4 Instructional Equipment'!$A$5:$A$1995,A784,'4 Instructional Equipment'!$F$5:$F$1995)</f>
        <v>0</v>
      </c>
      <c r="G784" s="12">
        <f>SUMIF('Transportation Ln 10'!$A$5:$A$1995,A784,'Transportation Ln 10'!$J$5:$J$1995)</f>
        <v>0</v>
      </c>
      <c r="H784" s="12">
        <f>SUMIFS('Services Ln 10'!$Y$5:$Y$3992,'Services Ln 10'!$A$5:$A$3992,A784,'Services Ln 10'!$B$5:$B$3992,"Physical Therapy")</f>
        <v>0</v>
      </c>
      <c r="I784" s="12">
        <f>SUMIFS('Services Ln 10'!$Y$5:$Y$3992,'Services Ln 10'!$A$5:$A$3992,A784,'Services Ln 10'!$B$5:$B$3992,"Occupational Therapy")</f>
        <v>0</v>
      </c>
      <c r="J784" s="12">
        <f>SUMIFS('Services Ln 10'!$Y$5:$Y$3992,'Services Ln 10'!$A$5:$A$3992,A784,'Services Ln 10'!$B$5:$B$3992,"Speech Services")</f>
        <v>0</v>
      </c>
      <c r="K784" s="103">
        <f>SUMIFS('Services Ln 10'!$Y$5:$Y$3992,'Services Ln 10'!$A$5:$A$3992,A784,'Services Ln 10'!$B$5:$B$3992,"Nurse Services")+SUMIFS('Services Ln 10'!$Y$5:$Y$3992,'Services Ln 10'!$A$5:$A$3992,A784,'Services Ln 10'!$B$5:$B$3992,"Audiology")+SUMIFS('Services Ln 10'!$Y$5:$Y$3992,'Services Ln 10'!$A$5:$A$3992,A784,'Services Ln 10'!$B$5:$B$3992,"Interpreter")+SUMIFS('Services Ln 10'!$Y$5:$Y$3992,'Services Ln 10'!$A$5:$A$3992,A784,'Services Ln 10'!$B$5:$B$3992,"Adaptive P.E.")+SUMIFS('Services Ln 10'!$Y$5:$Y$3992,'Services Ln 10'!$A$5:$A$3992,A784,'Services Ln 10'!$B$5:$B$3992,"Orientation and Mobility")+SUMIFS('Services Ln 10'!$Y$5:$Y$3992,'Services Ln 10'!$A$5:$A$3992,A784,'Services Ln 10'!$B$5:$B$3992,"Psychologist")+ SUMIF('Aides Ln 10'!$A$5:$A$1996,A784,'Aides Ln 10'!$V$5:$V$1996)</f>
        <v>0</v>
      </c>
      <c r="L784" s="12">
        <f>SUMIF('Contract Ed line 9'!$A$5:$A$1994,A784,'Contract Ed line 9'!$J$5:$J$1994)</f>
        <v>0</v>
      </c>
      <c r="M784" s="7">
        <f t="shared" si="12"/>
        <v>0</v>
      </c>
    </row>
    <row r="785" spans="2:13" x14ac:dyDescent="0.25">
      <c r="B785" s="7">
        <f>SUMIF('1 Spec Ed Teacher'!$A$5:$A$2003,A785,'1 Spec Ed Teacher'!$T$5:$T$2003)</f>
        <v>0</v>
      </c>
      <c r="C785" s="9"/>
      <c r="D785" s="7">
        <f>SUMIF(' Operations Ln 6'!$A$2:$A$1999,SSIDs!A785,' Operations Ln 6'!$B$2:$B$1999)</f>
        <v>0</v>
      </c>
      <c r="E785" s="7">
        <f>SUMIF('3 Instructional Supplies '!$A$5:$A$1996,SSIDs!A785,'3 Instructional Supplies '!$F$5:$F$1996)</f>
        <v>0</v>
      </c>
      <c r="F785" s="7">
        <f>SUMIF('4 Instructional Equipment'!$A$5:$A$1995,A785,'4 Instructional Equipment'!$F$5:$F$1995)</f>
        <v>0</v>
      </c>
      <c r="G785" s="12">
        <f>SUMIF('Transportation Ln 10'!$A$5:$A$1995,A785,'Transportation Ln 10'!$J$5:$J$1995)</f>
        <v>0</v>
      </c>
      <c r="H785" s="12">
        <f>SUMIFS('Services Ln 10'!$Y$5:$Y$3992,'Services Ln 10'!$A$5:$A$3992,A785,'Services Ln 10'!$B$5:$B$3992,"Physical Therapy")</f>
        <v>0</v>
      </c>
      <c r="I785" s="12">
        <f>SUMIFS('Services Ln 10'!$Y$5:$Y$3992,'Services Ln 10'!$A$5:$A$3992,A785,'Services Ln 10'!$B$5:$B$3992,"Occupational Therapy")</f>
        <v>0</v>
      </c>
      <c r="J785" s="12">
        <f>SUMIFS('Services Ln 10'!$Y$5:$Y$3992,'Services Ln 10'!$A$5:$A$3992,A785,'Services Ln 10'!$B$5:$B$3992,"Speech Services")</f>
        <v>0</v>
      </c>
      <c r="K785" s="103">
        <f>SUMIFS('Services Ln 10'!$Y$5:$Y$3992,'Services Ln 10'!$A$5:$A$3992,A785,'Services Ln 10'!$B$5:$B$3992,"Nurse Services")+SUMIFS('Services Ln 10'!$Y$5:$Y$3992,'Services Ln 10'!$A$5:$A$3992,A785,'Services Ln 10'!$B$5:$B$3992,"Audiology")+SUMIFS('Services Ln 10'!$Y$5:$Y$3992,'Services Ln 10'!$A$5:$A$3992,A785,'Services Ln 10'!$B$5:$B$3992,"Interpreter")+SUMIFS('Services Ln 10'!$Y$5:$Y$3992,'Services Ln 10'!$A$5:$A$3992,A785,'Services Ln 10'!$B$5:$B$3992,"Adaptive P.E.")+SUMIFS('Services Ln 10'!$Y$5:$Y$3992,'Services Ln 10'!$A$5:$A$3992,A785,'Services Ln 10'!$B$5:$B$3992,"Orientation and Mobility")+SUMIFS('Services Ln 10'!$Y$5:$Y$3992,'Services Ln 10'!$A$5:$A$3992,A785,'Services Ln 10'!$B$5:$B$3992,"Psychologist")+ SUMIF('Aides Ln 10'!$A$5:$A$1996,A785,'Aides Ln 10'!$V$5:$V$1996)</f>
        <v>0</v>
      </c>
      <c r="L785" s="12">
        <f>SUMIF('Contract Ed line 9'!$A$5:$A$1994,A785,'Contract Ed line 9'!$J$5:$J$1994)</f>
        <v>0</v>
      </c>
      <c r="M785" s="7">
        <f t="shared" si="12"/>
        <v>0</v>
      </c>
    </row>
    <row r="786" spans="2:13" x14ac:dyDescent="0.25">
      <c r="B786" s="7">
        <f>SUMIF('1 Spec Ed Teacher'!$A$5:$A$2003,A786,'1 Spec Ed Teacher'!$T$5:$T$2003)</f>
        <v>0</v>
      </c>
      <c r="C786" s="9"/>
      <c r="D786" s="7">
        <f>SUMIF(' Operations Ln 6'!$A$2:$A$1999,SSIDs!A786,' Operations Ln 6'!$B$2:$B$1999)</f>
        <v>0</v>
      </c>
      <c r="E786" s="7">
        <f>SUMIF('3 Instructional Supplies '!$A$5:$A$1996,SSIDs!A786,'3 Instructional Supplies '!$F$5:$F$1996)</f>
        <v>0</v>
      </c>
      <c r="F786" s="7">
        <f>SUMIF('4 Instructional Equipment'!$A$5:$A$1995,A786,'4 Instructional Equipment'!$F$5:$F$1995)</f>
        <v>0</v>
      </c>
      <c r="G786" s="12">
        <f>SUMIF('Transportation Ln 10'!$A$5:$A$1995,A786,'Transportation Ln 10'!$J$5:$J$1995)</f>
        <v>0</v>
      </c>
      <c r="H786" s="12">
        <f>SUMIFS('Services Ln 10'!$Y$5:$Y$3992,'Services Ln 10'!$A$5:$A$3992,A786,'Services Ln 10'!$B$5:$B$3992,"Physical Therapy")</f>
        <v>0</v>
      </c>
      <c r="I786" s="12">
        <f>SUMIFS('Services Ln 10'!$Y$5:$Y$3992,'Services Ln 10'!$A$5:$A$3992,A786,'Services Ln 10'!$B$5:$B$3992,"Occupational Therapy")</f>
        <v>0</v>
      </c>
      <c r="J786" s="12">
        <f>SUMIFS('Services Ln 10'!$Y$5:$Y$3992,'Services Ln 10'!$A$5:$A$3992,A786,'Services Ln 10'!$B$5:$B$3992,"Speech Services")</f>
        <v>0</v>
      </c>
      <c r="K786" s="103">
        <f>SUMIFS('Services Ln 10'!$Y$5:$Y$3992,'Services Ln 10'!$A$5:$A$3992,A786,'Services Ln 10'!$B$5:$B$3992,"Nurse Services")+SUMIFS('Services Ln 10'!$Y$5:$Y$3992,'Services Ln 10'!$A$5:$A$3992,A786,'Services Ln 10'!$B$5:$B$3992,"Audiology")+SUMIFS('Services Ln 10'!$Y$5:$Y$3992,'Services Ln 10'!$A$5:$A$3992,A786,'Services Ln 10'!$B$5:$B$3992,"Interpreter")+SUMIFS('Services Ln 10'!$Y$5:$Y$3992,'Services Ln 10'!$A$5:$A$3992,A786,'Services Ln 10'!$B$5:$B$3992,"Adaptive P.E.")+SUMIFS('Services Ln 10'!$Y$5:$Y$3992,'Services Ln 10'!$A$5:$A$3992,A786,'Services Ln 10'!$B$5:$B$3992,"Orientation and Mobility")+SUMIFS('Services Ln 10'!$Y$5:$Y$3992,'Services Ln 10'!$A$5:$A$3992,A786,'Services Ln 10'!$B$5:$B$3992,"Psychologist")+ SUMIF('Aides Ln 10'!$A$5:$A$1996,A786,'Aides Ln 10'!$V$5:$V$1996)</f>
        <v>0</v>
      </c>
      <c r="L786" s="12">
        <f>SUMIF('Contract Ed line 9'!$A$5:$A$1994,A786,'Contract Ed line 9'!$J$5:$J$1994)</f>
        <v>0</v>
      </c>
      <c r="M786" s="7">
        <f t="shared" si="12"/>
        <v>0</v>
      </c>
    </row>
    <row r="787" spans="2:13" x14ac:dyDescent="0.25">
      <c r="B787" s="7">
        <f>SUMIF('1 Spec Ed Teacher'!$A$5:$A$2003,A787,'1 Spec Ed Teacher'!$T$5:$T$2003)</f>
        <v>0</v>
      </c>
      <c r="C787" s="9"/>
      <c r="D787" s="7">
        <f>SUMIF(' Operations Ln 6'!$A$2:$A$1999,SSIDs!A787,' Operations Ln 6'!$B$2:$B$1999)</f>
        <v>0</v>
      </c>
      <c r="E787" s="7">
        <f>SUMIF('3 Instructional Supplies '!$A$5:$A$1996,SSIDs!A787,'3 Instructional Supplies '!$F$5:$F$1996)</f>
        <v>0</v>
      </c>
      <c r="F787" s="7">
        <f>SUMIF('4 Instructional Equipment'!$A$5:$A$1995,A787,'4 Instructional Equipment'!$F$5:$F$1995)</f>
        <v>0</v>
      </c>
      <c r="G787" s="12">
        <f>SUMIF('Transportation Ln 10'!$A$5:$A$1995,A787,'Transportation Ln 10'!$J$5:$J$1995)</f>
        <v>0</v>
      </c>
      <c r="H787" s="12">
        <f>SUMIFS('Services Ln 10'!$Y$5:$Y$3992,'Services Ln 10'!$A$5:$A$3992,A787,'Services Ln 10'!$B$5:$B$3992,"Physical Therapy")</f>
        <v>0</v>
      </c>
      <c r="I787" s="12">
        <f>SUMIFS('Services Ln 10'!$Y$5:$Y$3992,'Services Ln 10'!$A$5:$A$3992,A787,'Services Ln 10'!$B$5:$B$3992,"Occupational Therapy")</f>
        <v>0</v>
      </c>
      <c r="J787" s="12">
        <f>SUMIFS('Services Ln 10'!$Y$5:$Y$3992,'Services Ln 10'!$A$5:$A$3992,A787,'Services Ln 10'!$B$5:$B$3992,"Speech Services")</f>
        <v>0</v>
      </c>
      <c r="K787" s="103">
        <f>SUMIFS('Services Ln 10'!$Y$5:$Y$3992,'Services Ln 10'!$A$5:$A$3992,A787,'Services Ln 10'!$B$5:$B$3992,"Nurse Services")+SUMIFS('Services Ln 10'!$Y$5:$Y$3992,'Services Ln 10'!$A$5:$A$3992,A787,'Services Ln 10'!$B$5:$B$3992,"Audiology")+SUMIFS('Services Ln 10'!$Y$5:$Y$3992,'Services Ln 10'!$A$5:$A$3992,A787,'Services Ln 10'!$B$5:$B$3992,"Interpreter")+SUMIFS('Services Ln 10'!$Y$5:$Y$3992,'Services Ln 10'!$A$5:$A$3992,A787,'Services Ln 10'!$B$5:$B$3992,"Adaptive P.E.")+SUMIFS('Services Ln 10'!$Y$5:$Y$3992,'Services Ln 10'!$A$5:$A$3992,A787,'Services Ln 10'!$B$5:$B$3992,"Orientation and Mobility")+SUMIFS('Services Ln 10'!$Y$5:$Y$3992,'Services Ln 10'!$A$5:$A$3992,A787,'Services Ln 10'!$B$5:$B$3992,"Psychologist")+ SUMIF('Aides Ln 10'!$A$5:$A$1996,A787,'Aides Ln 10'!$V$5:$V$1996)</f>
        <v>0</v>
      </c>
      <c r="L787" s="12">
        <f>SUMIF('Contract Ed line 9'!$A$5:$A$1994,A787,'Contract Ed line 9'!$J$5:$J$1994)</f>
        <v>0</v>
      </c>
      <c r="M787" s="7">
        <f t="shared" si="12"/>
        <v>0</v>
      </c>
    </row>
    <row r="788" spans="2:13" x14ac:dyDescent="0.25">
      <c r="B788" s="7">
        <f>SUMIF('1 Spec Ed Teacher'!$A$5:$A$2003,A788,'1 Spec Ed Teacher'!$T$5:$T$2003)</f>
        <v>0</v>
      </c>
      <c r="C788" s="9"/>
      <c r="D788" s="7">
        <f>SUMIF(' Operations Ln 6'!$A$2:$A$1999,SSIDs!A788,' Operations Ln 6'!$B$2:$B$1999)</f>
        <v>0</v>
      </c>
      <c r="E788" s="7">
        <f>SUMIF('3 Instructional Supplies '!$A$5:$A$1996,SSIDs!A788,'3 Instructional Supplies '!$F$5:$F$1996)</f>
        <v>0</v>
      </c>
      <c r="F788" s="7">
        <f>SUMIF('4 Instructional Equipment'!$A$5:$A$1995,A788,'4 Instructional Equipment'!$F$5:$F$1995)</f>
        <v>0</v>
      </c>
      <c r="G788" s="12">
        <f>SUMIF('Transportation Ln 10'!$A$5:$A$1995,A788,'Transportation Ln 10'!$J$5:$J$1995)</f>
        <v>0</v>
      </c>
      <c r="H788" s="12">
        <f>SUMIFS('Services Ln 10'!$Y$5:$Y$3992,'Services Ln 10'!$A$5:$A$3992,A788,'Services Ln 10'!$B$5:$B$3992,"Physical Therapy")</f>
        <v>0</v>
      </c>
      <c r="I788" s="12">
        <f>SUMIFS('Services Ln 10'!$Y$5:$Y$3992,'Services Ln 10'!$A$5:$A$3992,A788,'Services Ln 10'!$B$5:$B$3992,"Occupational Therapy")</f>
        <v>0</v>
      </c>
      <c r="J788" s="12">
        <f>SUMIFS('Services Ln 10'!$Y$5:$Y$3992,'Services Ln 10'!$A$5:$A$3992,A788,'Services Ln 10'!$B$5:$B$3992,"Speech Services")</f>
        <v>0</v>
      </c>
      <c r="K788" s="103">
        <f>SUMIFS('Services Ln 10'!$Y$5:$Y$3992,'Services Ln 10'!$A$5:$A$3992,A788,'Services Ln 10'!$B$5:$B$3992,"Nurse Services")+SUMIFS('Services Ln 10'!$Y$5:$Y$3992,'Services Ln 10'!$A$5:$A$3992,A788,'Services Ln 10'!$B$5:$B$3992,"Audiology")+SUMIFS('Services Ln 10'!$Y$5:$Y$3992,'Services Ln 10'!$A$5:$A$3992,A788,'Services Ln 10'!$B$5:$B$3992,"Interpreter")+SUMIFS('Services Ln 10'!$Y$5:$Y$3992,'Services Ln 10'!$A$5:$A$3992,A788,'Services Ln 10'!$B$5:$B$3992,"Adaptive P.E.")+SUMIFS('Services Ln 10'!$Y$5:$Y$3992,'Services Ln 10'!$A$5:$A$3992,A788,'Services Ln 10'!$B$5:$B$3992,"Orientation and Mobility")+SUMIFS('Services Ln 10'!$Y$5:$Y$3992,'Services Ln 10'!$A$5:$A$3992,A788,'Services Ln 10'!$B$5:$B$3992,"Psychologist")+ SUMIF('Aides Ln 10'!$A$5:$A$1996,A788,'Aides Ln 10'!$V$5:$V$1996)</f>
        <v>0</v>
      </c>
      <c r="L788" s="12">
        <f>SUMIF('Contract Ed line 9'!$A$5:$A$1994,A788,'Contract Ed line 9'!$J$5:$J$1994)</f>
        <v>0</v>
      </c>
      <c r="M788" s="7">
        <f t="shared" si="12"/>
        <v>0</v>
      </c>
    </row>
    <row r="789" spans="2:13" x14ac:dyDescent="0.25">
      <c r="B789" s="7">
        <f>SUMIF('1 Spec Ed Teacher'!$A$5:$A$2003,A789,'1 Spec Ed Teacher'!$T$5:$T$2003)</f>
        <v>0</v>
      </c>
      <c r="C789" s="9"/>
      <c r="D789" s="7">
        <f>SUMIF(' Operations Ln 6'!$A$2:$A$1999,SSIDs!A789,' Operations Ln 6'!$B$2:$B$1999)</f>
        <v>0</v>
      </c>
      <c r="E789" s="7">
        <f>SUMIF('3 Instructional Supplies '!$A$5:$A$1996,SSIDs!A789,'3 Instructional Supplies '!$F$5:$F$1996)</f>
        <v>0</v>
      </c>
      <c r="F789" s="7">
        <f>SUMIF('4 Instructional Equipment'!$A$5:$A$1995,A789,'4 Instructional Equipment'!$F$5:$F$1995)</f>
        <v>0</v>
      </c>
      <c r="G789" s="12">
        <f>SUMIF('Transportation Ln 10'!$A$5:$A$1995,A789,'Transportation Ln 10'!$J$5:$J$1995)</f>
        <v>0</v>
      </c>
      <c r="H789" s="12">
        <f>SUMIFS('Services Ln 10'!$Y$5:$Y$3992,'Services Ln 10'!$A$5:$A$3992,A789,'Services Ln 10'!$B$5:$B$3992,"Physical Therapy")</f>
        <v>0</v>
      </c>
      <c r="I789" s="12">
        <f>SUMIFS('Services Ln 10'!$Y$5:$Y$3992,'Services Ln 10'!$A$5:$A$3992,A789,'Services Ln 10'!$B$5:$B$3992,"Occupational Therapy")</f>
        <v>0</v>
      </c>
      <c r="J789" s="12">
        <f>SUMIFS('Services Ln 10'!$Y$5:$Y$3992,'Services Ln 10'!$A$5:$A$3992,A789,'Services Ln 10'!$B$5:$B$3992,"Speech Services")</f>
        <v>0</v>
      </c>
      <c r="K789" s="103">
        <f>SUMIFS('Services Ln 10'!$Y$5:$Y$3992,'Services Ln 10'!$A$5:$A$3992,A789,'Services Ln 10'!$B$5:$B$3992,"Nurse Services")+SUMIFS('Services Ln 10'!$Y$5:$Y$3992,'Services Ln 10'!$A$5:$A$3992,A789,'Services Ln 10'!$B$5:$B$3992,"Audiology")+SUMIFS('Services Ln 10'!$Y$5:$Y$3992,'Services Ln 10'!$A$5:$A$3992,A789,'Services Ln 10'!$B$5:$B$3992,"Interpreter")+SUMIFS('Services Ln 10'!$Y$5:$Y$3992,'Services Ln 10'!$A$5:$A$3992,A789,'Services Ln 10'!$B$5:$B$3992,"Adaptive P.E.")+SUMIFS('Services Ln 10'!$Y$5:$Y$3992,'Services Ln 10'!$A$5:$A$3992,A789,'Services Ln 10'!$B$5:$B$3992,"Orientation and Mobility")+SUMIFS('Services Ln 10'!$Y$5:$Y$3992,'Services Ln 10'!$A$5:$A$3992,A789,'Services Ln 10'!$B$5:$B$3992,"Psychologist")+ SUMIF('Aides Ln 10'!$A$5:$A$1996,A789,'Aides Ln 10'!$V$5:$V$1996)</f>
        <v>0</v>
      </c>
      <c r="L789" s="12">
        <f>SUMIF('Contract Ed line 9'!$A$5:$A$1994,A789,'Contract Ed line 9'!$J$5:$J$1994)</f>
        <v>0</v>
      </c>
      <c r="M789" s="7">
        <f t="shared" si="12"/>
        <v>0</v>
      </c>
    </row>
    <row r="790" spans="2:13" x14ac:dyDescent="0.25">
      <c r="B790" s="7">
        <f>SUMIF('1 Spec Ed Teacher'!$A$5:$A$2003,A790,'1 Spec Ed Teacher'!$T$5:$T$2003)</f>
        <v>0</v>
      </c>
      <c r="C790" s="9"/>
      <c r="D790" s="7">
        <f>SUMIF(' Operations Ln 6'!$A$2:$A$1999,SSIDs!A790,' Operations Ln 6'!$B$2:$B$1999)</f>
        <v>0</v>
      </c>
      <c r="E790" s="7">
        <f>SUMIF('3 Instructional Supplies '!$A$5:$A$1996,SSIDs!A790,'3 Instructional Supplies '!$F$5:$F$1996)</f>
        <v>0</v>
      </c>
      <c r="F790" s="7">
        <f>SUMIF('4 Instructional Equipment'!$A$5:$A$1995,A790,'4 Instructional Equipment'!$F$5:$F$1995)</f>
        <v>0</v>
      </c>
      <c r="G790" s="12">
        <f>SUMIF('Transportation Ln 10'!$A$5:$A$1995,A790,'Transportation Ln 10'!$J$5:$J$1995)</f>
        <v>0</v>
      </c>
      <c r="H790" s="12">
        <f>SUMIFS('Services Ln 10'!$Y$5:$Y$3992,'Services Ln 10'!$A$5:$A$3992,A790,'Services Ln 10'!$B$5:$B$3992,"Physical Therapy")</f>
        <v>0</v>
      </c>
      <c r="I790" s="12">
        <f>SUMIFS('Services Ln 10'!$Y$5:$Y$3992,'Services Ln 10'!$A$5:$A$3992,A790,'Services Ln 10'!$B$5:$B$3992,"Occupational Therapy")</f>
        <v>0</v>
      </c>
      <c r="J790" s="12">
        <f>SUMIFS('Services Ln 10'!$Y$5:$Y$3992,'Services Ln 10'!$A$5:$A$3992,A790,'Services Ln 10'!$B$5:$B$3992,"Speech Services")</f>
        <v>0</v>
      </c>
      <c r="K790" s="103">
        <f>SUMIFS('Services Ln 10'!$Y$5:$Y$3992,'Services Ln 10'!$A$5:$A$3992,A790,'Services Ln 10'!$B$5:$B$3992,"Nurse Services")+SUMIFS('Services Ln 10'!$Y$5:$Y$3992,'Services Ln 10'!$A$5:$A$3992,A790,'Services Ln 10'!$B$5:$B$3992,"Audiology")+SUMIFS('Services Ln 10'!$Y$5:$Y$3992,'Services Ln 10'!$A$5:$A$3992,A790,'Services Ln 10'!$B$5:$B$3992,"Interpreter")+SUMIFS('Services Ln 10'!$Y$5:$Y$3992,'Services Ln 10'!$A$5:$A$3992,A790,'Services Ln 10'!$B$5:$B$3992,"Adaptive P.E.")+SUMIFS('Services Ln 10'!$Y$5:$Y$3992,'Services Ln 10'!$A$5:$A$3992,A790,'Services Ln 10'!$B$5:$B$3992,"Orientation and Mobility")+SUMIFS('Services Ln 10'!$Y$5:$Y$3992,'Services Ln 10'!$A$5:$A$3992,A790,'Services Ln 10'!$B$5:$B$3992,"Psychologist")+ SUMIF('Aides Ln 10'!$A$5:$A$1996,A790,'Aides Ln 10'!$V$5:$V$1996)</f>
        <v>0</v>
      </c>
      <c r="L790" s="12">
        <f>SUMIF('Contract Ed line 9'!$A$5:$A$1994,A790,'Contract Ed line 9'!$J$5:$J$1994)</f>
        <v>0</v>
      </c>
      <c r="M790" s="7">
        <f t="shared" si="12"/>
        <v>0</v>
      </c>
    </row>
    <row r="791" spans="2:13" x14ac:dyDescent="0.25">
      <c r="B791" s="7">
        <f>SUMIF('1 Spec Ed Teacher'!$A$5:$A$2003,A791,'1 Spec Ed Teacher'!$T$5:$T$2003)</f>
        <v>0</v>
      </c>
      <c r="C791" s="9"/>
      <c r="D791" s="7">
        <f>SUMIF(' Operations Ln 6'!$A$2:$A$1999,SSIDs!A791,' Operations Ln 6'!$B$2:$B$1999)</f>
        <v>0</v>
      </c>
      <c r="E791" s="7">
        <f>SUMIF('3 Instructional Supplies '!$A$5:$A$1996,SSIDs!A791,'3 Instructional Supplies '!$F$5:$F$1996)</f>
        <v>0</v>
      </c>
      <c r="F791" s="7">
        <f>SUMIF('4 Instructional Equipment'!$A$5:$A$1995,A791,'4 Instructional Equipment'!$F$5:$F$1995)</f>
        <v>0</v>
      </c>
      <c r="G791" s="12">
        <f>SUMIF('Transportation Ln 10'!$A$5:$A$1995,A791,'Transportation Ln 10'!$J$5:$J$1995)</f>
        <v>0</v>
      </c>
      <c r="H791" s="12">
        <f>SUMIFS('Services Ln 10'!$Y$5:$Y$3992,'Services Ln 10'!$A$5:$A$3992,A791,'Services Ln 10'!$B$5:$B$3992,"Physical Therapy")</f>
        <v>0</v>
      </c>
      <c r="I791" s="12">
        <f>SUMIFS('Services Ln 10'!$Y$5:$Y$3992,'Services Ln 10'!$A$5:$A$3992,A791,'Services Ln 10'!$B$5:$B$3992,"Occupational Therapy")</f>
        <v>0</v>
      </c>
      <c r="J791" s="12">
        <f>SUMIFS('Services Ln 10'!$Y$5:$Y$3992,'Services Ln 10'!$A$5:$A$3992,A791,'Services Ln 10'!$B$5:$B$3992,"Speech Services")</f>
        <v>0</v>
      </c>
      <c r="K791" s="103">
        <f>SUMIFS('Services Ln 10'!$Y$5:$Y$3992,'Services Ln 10'!$A$5:$A$3992,A791,'Services Ln 10'!$B$5:$B$3992,"Nurse Services")+SUMIFS('Services Ln 10'!$Y$5:$Y$3992,'Services Ln 10'!$A$5:$A$3992,A791,'Services Ln 10'!$B$5:$B$3992,"Audiology")+SUMIFS('Services Ln 10'!$Y$5:$Y$3992,'Services Ln 10'!$A$5:$A$3992,A791,'Services Ln 10'!$B$5:$B$3992,"Interpreter")+SUMIFS('Services Ln 10'!$Y$5:$Y$3992,'Services Ln 10'!$A$5:$A$3992,A791,'Services Ln 10'!$B$5:$B$3992,"Adaptive P.E.")+SUMIFS('Services Ln 10'!$Y$5:$Y$3992,'Services Ln 10'!$A$5:$A$3992,A791,'Services Ln 10'!$B$5:$B$3992,"Orientation and Mobility")+SUMIFS('Services Ln 10'!$Y$5:$Y$3992,'Services Ln 10'!$A$5:$A$3992,A791,'Services Ln 10'!$B$5:$B$3992,"Psychologist")+ SUMIF('Aides Ln 10'!$A$5:$A$1996,A791,'Aides Ln 10'!$V$5:$V$1996)</f>
        <v>0</v>
      </c>
      <c r="L791" s="12">
        <f>SUMIF('Contract Ed line 9'!$A$5:$A$1994,A791,'Contract Ed line 9'!$J$5:$J$1994)</f>
        <v>0</v>
      </c>
      <c r="M791" s="7">
        <f t="shared" si="12"/>
        <v>0</v>
      </c>
    </row>
    <row r="792" spans="2:13" x14ac:dyDescent="0.25">
      <c r="B792" s="7">
        <f>SUMIF('1 Spec Ed Teacher'!$A$5:$A$2003,A792,'1 Spec Ed Teacher'!$T$5:$T$2003)</f>
        <v>0</v>
      </c>
      <c r="C792" s="9"/>
      <c r="D792" s="7">
        <f>SUMIF(' Operations Ln 6'!$A$2:$A$1999,SSIDs!A792,' Operations Ln 6'!$B$2:$B$1999)</f>
        <v>0</v>
      </c>
      <c r="E792" s="7">
        <f>SUMIF('3 Instructional Supplies '!$A$5:$A$1996,SSIDs!A792,'3 Instructional Supplies '!$F$5:$F$1996)</f>
        <v>0</v>
      </c>
      <c r="F792" s="7">
        <f>SUMIF('4 Instructional Equipment'!$A$5:$A$1995,A792,'4 Instructional Equipment'!$F$5:$F$1995)</f>
        <v>0</v>
      </c>
      <c r="G792" s="12">
        <f>SUMIF('Transportation Ln 10'!$A$5:$A$1995,A792,'Transportation Ln 10'!$J$5:$J$1995)</f>
        <v>0</v>
      </c>
      <c r="H792" s="12">
        <f>SUMIFS('Services Ln 10'!$Y$5:$Y$3992,'Services Ln 10'!$A$5:$A$3992,A792,'Services Ln 10'!$B$5:$B$3992,"Physical Therapy")</f>
        <v>0</v>
      </c>
      <c r="I792" s="12">
        <f>SUMIFS('Services Ln 10'!$Y$5:$Y$3992,'Services Ln 10'!$A$5:$A$3992,A792,'Services Ln 10'!$B$5:$B$3992,"Occupational Therapy")</f>
        <v>0</v>
      </c>
      <c r="J792" s="12">
        <f>SUMIFS('Services Ln 10'!$Y$5:$Y$3992,'Services Ln 10'!$A$5:$A$3992,A792,'Services Ln 10'!$B$5:$B$3992,"Speech Services")</f>
        <v>0</v>
      </c>
      <c r="K792" s="103">
        <f>SUMIFS('Services Ln 10'!$Y$5:$Y$3992,'Services Ln 10'!$A$5:$A$3992,A792,'Services Ln 10'!$B$5:$B$3992,"Nurse Services")+SUMIFS('Services Ln 10'!$Y$5:$Y$3992,'Services Ln 10'!$A$5:$A$3992,A792,'Services Ln 10'!$B$5:$B$3992,"Audiology")+SUMIFS('Services Ln 10'!$Y$5:$Y$3992,'Services Ln 10'!$A$5:$A$3992,A792,'Services Ln 10'!$B$5:$B$3992,"Interpreter")+SUMIFS('Services Ln 10'!$Y$5:$Y$3992,'Services Ln 10'!$A$5:$A$3992,A792,'Services Ln 10'!$B$5:$B$3992,"Adaptive P.E.")+SUMIFS('Services Ln 10'!$Y$5:$Y$3992,'Services Ln 10'!$A$5:$A$3992,A792,'Services Ln 10'!$B$5:$B$3992,"Orientation and Mobility")+SUMIFS('Services Ln 10'!$Y$5:$Y$3992,'Services Ln 10'!$A$5:$A$3992,A792,'Services Ln 10'!$B$5:$B$3992,"Psychologist")+ SUMIF('Aides Ln 10'!$A$5:$A$1996,A792,'Aides Ln 10'!$V$5:$V$1996)</f>
        <v>0</v>
      </c>
      <c r="L792" s="12">
        <f>SUMIF('Contract Ed line 9'!$A$5:$A$1994,A792,'Contract Ed line 9'!$J$5:$J$1994)</f>
        <v>0</v>
      </c>
      <c r="M792" s="7">
        <f t="shared" si="12"/>
        <v>0</v>
      </c>
    </row>
    <row r="793" spans="2:13" x14ac:dyDescent="0.25">
      <c r="B793" s="7">
        <f>SUMIF('1 Spec Ed Teacher'!$A$5:$A$2003,A793,'1 Spec Ed Teacher'!$T$5:$T$2003)</f>
        <v>0</v>
      </c>
      <c r="C793" s="9"/>
      <c r="D793" s="7">
        <f>SUMIF(' Operations Ln 6'!$A$2:$A$1999,SSIDs!A793,' Operations Ln 6'!$B$2:$B$1999)</f>
        <v>0</v>
      </c>
      <c r="E793" s="7">
        <f>SUMIF('3 Instructional Supplies '!$A$5:$A$1996,SSIDs!A793,'3 Instructional Supplies '!$F$5:$F$1996)</f>
        <v>0</v>
      </c>
      <c r="F793" s="7">
        <f>SUMIF('4 Instructional Equipment'!$A$5:$A$1995,A793,'4 Instructional Equipment'!$F$5:$F$1995)</f>
        <v>0</v>
      </c>
      <c r="G793" s="12">
        <f>SUMIF('Transportation Ln 10'!$A$5:$A$1995,A793,'Transportation Ln 10'!$J$5:$J$1995)</f>
        <v>0</v>
      </c>
      <c r="H793" s="12">
        <f>SUMIFS('Services Ln 10'!$Y$5:$Y$3992,'Services Ln 10'!$A$5:$A$3992,A793,'Services Ln 10'!$B$5:$B$3992,"Physical Therapy")</f>
        <v>0</v>
      </c>
      <c r="I793" s="12">
        <f>SUMIFS('Services Ln 10'!$Y$5:$Y$3992,'Services Ln 10'!$A$5:$A$3992,A793,'Services Ln 10'!$B$5:$B$3992,"Occupational Therapy")</f>
        <v>0</v>
      </c>
      <c r="J793" s="12">
        <f>SUMIFS('Services Ln 10'!$Y$5:$Y$3992,'Services Ln 10'!$A$5:$A$3992,A793,'Services Ln 10'!$B$5:$B$3992,"Speech Services")</f>
        <v>0</v>
      </c>
      <c r="K793" s="103">
        <f>SUMIFS('Services Ln 10'!$Y$5:$Y$3992,'Services Ln 10'!$A$5:$A$3992,A793,'Services Ln 10'!$B$5:$B$3992,"Nurse Services")+SUMIFS('Services Ln 10'!$Y$5:$Y$3992,'Services Ln 10'!$A$5:$A$3992,A793,'Services Ln 10'!$B$5:$B$3992,"Audiology")+SUMIFS('Services Ln 10'!$Y$5:$Y$3992,'Services Ln 10'!$A$5:$A$3992,A793,'Services Ln 10'!$B$5:$B$3992,"Interpreter")+SUMIFS('Services Ln 10'!$Y$5:$Y$3992,'Services Ln 10'!$A$5:$A$3992,A793,'Services Ln 10'!$B$5:$B$3992,"Adaptive P.E.")+SUMIFS('Services Ln 10'!$Y$5:$Y$3992,'Services Ln 10'!$A$5:$A$3992,A793,'Services Ln 10'!$B$5:$B$3992,"Orientation and Mobility")+SUMIFS('Services Ln 10'!$Y$5:$Y$3992,'Services Ln 10'!$A$5:$A$3992,A793,'Services Ln 10'!$B$5:$B$3992,"Psychologist")+ SUMIF('Aides Ln 10'!$A$5:$A$1996,A793,'Aides Ln 10'!$V$5:$V$1996)</f>
        <v>0</v>
      </c>
      <c r="L793" s="12">
        <f>SUMIF('Contract Ed line 9'!$A$5:$A$1994,A793,'Contract Ed line 9'!$J$5:$J$1994)</f>
        <v>0</v>
      </c>
      <c r="M793" s="7">
        <f t="shared" si="12"/>
        <v>0</v>
      </c>
    </row>
    <row r="794" spans="2:13" x14ac:dyDescent="0.25">
      <c r="B794" s="7">
        <f>SUMIF('1 Spec Ed Teacher'!$A$5:$A$2003,A794,'1 Spec Ed Teacher'!$T$5:$T$2003)</f>
        <v>0</v>
      </c>
      <c r="C794" s="9"/>
      <c r="D794" s="7">
        <f>SUMIF(' Operations Ln 6'!$A$2:$A$1999,SSIDs!A794,' Operations Ln 6'!$B$2:$B$1999)</f>
        <v>0</v>
      </c>
      <c r="E794" s="7">
        <f>SUMIF('3 Instructional Supplies '!$A$5:$A$1996,SSIDs!A794,'3 Instructional Supplies '!$F$5:$F$1996)</f>
        <v>0</v>
      </c>
      <c r="F794" s="7">
        <f>SUMIF('4 Instructional Equipment'!$A$5:$A$1995,A794,'4 Instructional Equipment'!$F$5:$F$1995)</f>
        <v>0</v>
      </c>
      <c r="G794" s="12">
        <f>SUMIF('Transportation Ln 10'!$A$5:$A$1995,A794,'Transportation Ln 10'!$J$5:$J$1995)</f>
        <v>0</v>
      </c>
      <c r="H794" s="12">
        <f>SUMIFS('Services Ln 10'!$Y$5:$Y$3992,'Services Ln 10'!$A$5:$A$3992,A794,'Services Ln 10'!$B$5:$B$3992,"Physical Therapy")</f>
        <v>0</v>
      </c>
      <c r="I794" s="12">
        <f>SUMIFS('Services Ln 10'!$Y$5:$Y$3992,'Services Ln 10'!$A$5:$A$3992,A794,'Services Ln 10'!$B$5:$B$3992,"Occupational Therapy")</f>
        <v>0</v>
      </c>
      <c r="J794" s="12">
        <f>SUMIFS('Services Ln 10'!$Y$5:$Y$3992,'Services Ln 10'!$A$5:$A$3992,A794,'Services Ln 10'!$B$5:$B$3992,"Speech Services")</f>
        <v>0</v>
      </c>
      <c r="K794" s="103">
        <f>SUMIFS('Services Ln 10'!$Y$5:$Y$3992,'Services Ln 10'!$A$5:$A$3992,A794,'Services Ln 10'!$B$5:$B$3992,"Nurse Services")+SUMIFS('Services Ln 10'!$Y$5:$Y$3992,'Services Ln 10'!$A$5:$A$3992,A794,'Services Ln 10'!$B$5:$B$3992,"Audiology")+SUMIFS('Services Ln 10'!$Y$5:$Y$3992,'Services Ln 10'!$A$5:$A$3992,A794,'Services Ln 10'!$B$5:$B$3992,"Interpreter")+SUMIFS('Services Ln 10'!$Y$5:$Y$3992,'Services Ln 10'!$A$5:$A$3992,A794,'Services Ln 10'!$B$5:$B$3992,"Adaptive P.E.")+SUMIFS('Services Ln 10'!$Y$5:$Y$3992,'Services Ln 10'!$A$5:$A$3992,A794,'Services Ln 10'!$B$5:$B$3992,"Orientation and Mobility")+SUMIFS('Services Ln 10'!$Y$5:$Y$3992,'Services Ln 10'!$A$5:$A$3992,A794,'Services Ln 10'!$B$5:$B$3992,"Psychologist")+ SUMIF('Aides Ln 10'!$A$5:$A$1996,A794,'Aides Ln 10'!$V$5:$V$1996)</f>
        <v>0</v>
      </c>
      <c r="L794" s="12">
        <f>SUMIF('Contract Ed line 9'!$A$5:$A$1994,A794,'Contract Ed line 9'!$J$5:$J$1994)</f>
        <v>0</v>
      </c>
      <c r="M794" s="7">
        <f t="shared" si="12"/>
        <v>0</v>
      </c>
    </row>
    <row r="795" spans="2:13" x14ac:dyDescent="0.25">
      <c r="B795" s="7">
        <f>SUMIF('1 Spec Ed Teacher'!$A$5:$A$2003,A795,'1 Spec Ed Teacher'!$T$5:$T$2003)</f>
        <v>0</v>
      </c>
      <c r="C795" s="9"/>
      <c r="D795" s="7">
        <f>SUMIF(' Operations Ln 6'!$A$2:$A$1999,SSIDs!A795,' Operations Ln 6'!$B$2:$B$1999)</f>
        <v>0</v>
      </c>
      <c r="E795" s="7">
        <f>SUMIF('3 Instructional Supplies '!$A$5:$A$1996,SSIDs!A795,'3 Instructional Supplies '!$F$5:$F$1996)</f>
        <v>0</v>
      </c>
      <c r="F795" s="7">
        <f>SUMIF('4 Instructional Equipment'!$A$5:$A$1995,A795,'4 Instructional Equipment'!$F$5:$F$1995)</f>
        <v>0</v>
      </c>
      <c r="G795" s="12">
        <f>SUMIF('Transportation Ln 10'!$A$5:$A$1995,A795,'Transportation Ln 10'!$J$5:$J$1995)</f>
        <v>0</v>
      </c>
      <c r="H795" s="12">
        <f>SUMIFS('Services Ln 10'!$Y$5:$Y$3992,'Services Ln 10'!$A$5:$A$3992,A795,'Services Ln 10'!$B$5:$B$3992,"Physical Therapy")</f>
        <v>0</v>
      </c>
      <c r="I795" s="12">
        <f>SUMIFS('Services Ln 10'!$Y$5:$Y$3992,'Services Ln 10'!$A$5:$A$3992,A795,'Services Ln 10'!$B$5:$B$3992,"Occupational Therapy")</f>
        <v>0</v>
      </c>
      <c r="J795" s="12">
        <f>SUMIFS('Services Ln 10'!$Y$5:$Y$3992,'Services Ln 10'!$A$5:$A$3992,A795,'Services Ln 10'!$B$5:$B$3992,"Speech Services")</f>
        <v>0</v>
      </c>
      <c r="K795" s="103">
        <f>SUMIFS('Services Ln 10'!$Y$5:$Y$3992,'Services Ln 10'!$A$5:$A$3992,A795,'Services Ln 10'!$B$5:$B$3992,"Nurse Services")+SUMIFS('Services Ln 10'!$Y$5:$Y$3992,'Services Ln 10'!$A$5:$A$3992,A795,'Services Ln 10'!$B$5:$B$3992,"Audiology")+SUMIFS('Services Ln 10'!$Y$5:$Y$3992,'Services Ln 10'!$A$5:$A$3992,A795,'Services Ln 10'!$B$5:$B$3992,"Interpreter")+SUMIFS('Services Ln 10'!$Y$5:$Y$3992,'Services Ln 10'!$A$5:$A$3992,A795,'Services Ln 10'!$B$5:$B$3992,"Adaptive P.E.")+SUMIFS('Services Ln 10'!$Y$5:$Y$3992,'Services Ln 10'!$A$5:$A$3992,A795,'Services Ln 10'!$B$5:$B$3992,"Orientation and Mobility")+SUMIFS('Services Ln 10'!$Y$5:$Y$3992,'Services Ln 10'!$A$5:$A$3992,A795,'Services Ln 10'!$B$5:$B$3992,"Psychologist")+ SUMIF('Aides Ln 10'!$A$5:$A$1996,A795,'Aides Ln 10'!$V$5:$V$1996)</f>
        <v>0</v>
      </c>
      <c r="L795" s="12">
        <f>SUMIF('Contract Ed line 9'!$A$5:$A$1994,A795,'Contract Ed line 9'!$J$5:$J$1994)</f>
        <v>0</v>
      </c>
      <c r="M795" s="7">
        <f t="shared" si="12"/>
        <v>0</v>
      </c>
    </row>
    <row r="796" spans="2:13" x14ac:dyDescent="0.25">
      <c r="B796" s="7">
        <f>SUMIF('1 Spec Ed Teacher'!$A$5:$A$2003,A796,'1 Spec Ed Teacher'!$T$5:$T$2003)</f>
        <v>0</v>
      </c>
      <c r="C796" s="9"/>
      <c r="D796" s="7">
        <f>SUMIF(' Operations Ln 6'!$A$2:$A$1999,SSIDs!A796,' Operations Ln 6'!$B$2:$B$1999)</f>
        <v>0</v>
      </c>
      <c r="E796" s="7">
        <f>SUMIF('3 Instructional Supplies '!$A$5:$A$1996,SSIDs!A796,'3 Instructional Supplies '!$F$5:$F$1996)</f>
        <v>0</v>
      </c>
      <c r="F796" s="7">
        <f>SUMIF('4 Instructional Equipment'!$A$5:$A$1995,A796,'4 Instructional Equipment'!$F$5:$F$1995)</f>
        <v>0</v>
      </c>
      <c r="G796" s="12">
        <f>SUMIF('Transportation Ln 10'!$A$5:$A$1995,A796,'Transportation Ln 10'!$J$5:$J$1995)</f>
        <v>0</v>
      </c>
      <c r="H796" s="12">
        <f>SUMIFS('Services Ln 10'!$Y$5:$Y$3992,'Services Ln 10'!$A$5:$A$3992,A796,'Services Ln 10'!$B$5:$B$3992,"Physical Therapy")</f>
        <v>0</v>
      </c>
      <c r="I796" s="12">
        <f>SUMIFS('Services Ln 10'!$Y$5:$Y$3992,'Services Ln 10'!$A$5:$A$3992,A796,'Services Ln 10'!$B$5:$B$3992,"Occupational Therapy")</f>
        <v>0</v>
      </c>
      <c r="J796" s="12">
        <f>SUMIFS('Services Ln 10'!$Y$5:$Y$3992,'Services Ln 10'!$A$5:$A$3992,A796,'Services Ln 10'!$B$5:$B$3992,"Speech Services")</f>
        <v>0</v>
      </c>
      <c r="K796" s="103">
        <f>SUMIFS('Services Ln 10'!$Y$5:$Y$3992,'Services Ln 10'!$A$5:$A$3992,A796,'Services Ln 10'!$B$5:$B$3992,"Nurse Services")+SUMIFS('Services Ln 10'!$Y$5:$Y$3992,'Services Ln 10'!$A$5:$A$3992,A796,'Services Ln 10'!$B$5:$B$3992,"Audiology")+SUMIFS('Services Ln 10'!$Y$5:$Y$3992,'Services Ln 10'!$A$5:$A$3992,A796,'Services Ln 10'!$B$5:$B$3992,"Interpreter")+SUMIFS('Services Ln 10'!$Y$5:$Y$3992,'Services Ln 10'!$A$5:$A$3992,A796,'Services Ln 10'!$B$5:$B$3992,"Adaptive P.E.")+SUMIFS('Services Ln 10'!$Y$5:$Y$3992,'Services Ln 10'!$A$5:$A$3992,A796,'Services Ln 10'!$B$5:$B$3992,"Orientation and Mobility")+SUMIFS('Services Ln 10'!$Y$5:$Y$3992,'Services Ln 10'!$A$5:$A$3992,A796,'Services Ln 10'!$B$5:$B$3992,"Psychologist")+ SUMIF('Aides Ln 10'!$A$5:$A$1996,A796,'Aides Ln 10'!$V$5:$V$1996)</f>
        <v>0</v>
      </c>
      <c r="L796" s="12">
        <f>SUMIF('Contract Ed line 9'!$A$5:$A$1994,A796,'Contract Ed line 9'!$J$5:$J$1994)</f>
        <v>0</v>
      </c>
      <c r="M796" s="7">
        <f t="shared" si="12"/>
        <v>0</v>
      </c>
    </row>
    <row r="797" spans="2:13" x14ac:dyDescent="0.25">
      <c r="B797" s="7">
        <f>SUMIF('1 Spec Ed Teacher'!$A$5:$A$2003,A797,'1 Spec Ed Teacher'!$T$5:$T$2003)</f>
        <v>0</v>
      </c>
      <c r="C797" s="9"/>
      <c r="D797" s="7">
        <f>SUMIF(' Operations Ln 6'!$A$2:$A$1999,SSIDs!A797,' Operations Ln 6'!$B$2:$B$1999)</f>
        <v>0</v>
      </c>
      <c r="E797" s="7">
        <f>SUMIF('3 Instructional Supplies '!$A$5:$A$1996,SSIDs!A797,'3 Instructional Supplies '!$F$5:$F$1996)</f>
        <v>0</v>
      </c>
      <c r="F797" s="7">
        <f>SUMIF('4 Instructional Equipment'!$A$5:$A$1995,A797,'4 Instructional Equipment'!$F$5:$F$1995)</f>
        <v>0</v>
      </c>
      <c r="G797" s="12">
        <f>SUMIF('Transportation Ln 10'!$A$5:$A$1995,A797,'Transportation Ln 10'!$J$5:$J$1995)</f>
        <v>0</v>
      </c>
      <c r="H797" s="12">
        <f>SUMIFS('Services Ln 10'!$Y$5:$Y$3992,'Services Ln 10'!$A$5:$A$3992,A797,'Services Ln 10'!$B$5:$B$3992,"Physical Therapy")</f>
        <v>0</v>
      </c>
      <c r="I797" s="12">
        <f>SUMIFS('Services Ln 10'!$Y$5:$Y$3992,'Services Ln 10'!$A$5:$A$3992,A797,'Services Ln 10'!$B$5:$B$3992,"Occupational Therapy")</f>
        <v>0</v>
      </c>
      <c r="J797" s="12">
        <f>SUMIFS('Services Ln 10'!$Y$5:$Y$3992,'Services Ln 10'!$A$5:$A$3992,A797,'Services Ln 10'!$B$5:$B$3992,"Speech Services")</f>
        <v>0</v>
      </c>
      <c r="K797" s="103">
        <f>SUMIFS('Services Ln 10'!$Y$5:$Y$3992,'Services Ln 10'!$A$5:$A$3992,A797,'Services Ln 10'!$B$5:$B$3992,"Nurse Services")+SUMIFS('Services Ln 10'!$Y$5:$Y$3992,'Services Ln 10'!$A$5:$A$3992,A797,'Services Ln 10'!$B$5:$B$3992,"Audiology")+SUMIFS('Services Ln 10'!$Y$5:$Y$3992,'Services Ln 10'!$A$5:$A$3992,A797,'Services Ln 10'!$B$5:$B$3992,"Interpreter")+SUMIFS('Services Ln 10'!$Y$5:$Y$3992,'Services Ln 10'!$A$5:$A$3992,A797,'Services Ln 10'!$B$5:$B$3992,"Adaptive P.E.")+SUMIFS('Services Ln 10'!$Y$5:$Y$3992,'Services Ln 10'!$A$5:$A$3992,A797,'Services Ln 10'!$B$5:$B$3992,"Orientation and Mobility")+SUMIFS('Services Ln 10'!$Y$5:$Y$3992,'Services Ln 10'!$A$5:$A$3992,A797,'Services Ln 10'!$B$5:$B$3992,"Psychologist")+ SUMIF('Aides Ln 10'!$A$5:$A$1996,A797,'Aides Ln 10'!$V$5:$V$1996)</f>
        <v>0</v>
      </c>
      <c r="L797" s="12">
        <f>SUMIF('Contract Ed line 9'!$A$5:$A$1994,A797,'Contract Ed line 9'!$J$5:$J$1994)</f>
        <v>0</v>
      </c>
      <c r="M797" s="7">
        <f t="shared" si="12"/>
        <v>0</v>
      </c>
    </row>
    <row r="798" spans="2:13" x14ac:dyDescent="0.25">
      <c r="B798" s="7">
        <f>SUMIF('1 Spec Ed Teacher'!$A$5:$A$2003,A798,'1 Spec Ed Teacher'!$T$5:$T$2003)</f>
        <v>0</v>
      </c>
      <c r="C798" s="9"/>
      <c r="D798" s="7">
        <f>SUMIF(' Operations Ln 6'!$A$2:$A$1999,SSIDs!A798,' Operations Ln 6'!$B$2:$B$1999)</f>
        <v>0</v>
      </c>
      <c r="E798" s="7">
        <f>SUMIF('3 Instructional Supplies '!$A$5:$A$1996,SSIDs!A798,'3 Instructional Supplies '!$F$5:$F$1996)</f>
        <v>0</v>
      </c>
      <c r="F798" s="7">
        <f>SUMIF('4 Instructional Equipment'!$A$5:$A$1995,A798,'4 Instructional Equipment'!$F$5:$F$1995)</f>
        <v>0</v>
      </c>
      <c r="G798" s="12">
        <f>SUMIF('Transportation Ln 10'!$A$5:$A$1995,A798,'Transportation Ln 10'!$J$5:$J$1995)</f>
        <v>0</v>
      </c>
      <c r="H798" s="12">
        <f>SUMIFS('Services Ln 10'!$Y$5:$Y$3992,'Services Ln 10'!$A$5:$A$3992,A798,'Services Ln 10'!$B$5:$B$3992,"Physical Therapy")</f>
        <v>0</v>
      </c>
      <c r="I798" s="12">
        <f>SUMIFS('Services Ln 10'!$Y$5:$Y$3992,'Services Ln 10'!$A$5:$A$3992,A798,'Services Ln 10'!$B$5:$B$3992,"Occupational Therapy")</f>
        <v>0</v>
      </c>
      <c r="J798" s="12">
        <f>SUMIFS('Services Ln 10'!$Y$5:$Y$3992,'Services Ln 10'!$A$5:$A$3992,A798,'Services Ln 10'!$B$5:$B$3992,"Speech Services")</f>
        <v>0</v>
      </c>
      <c r="K798" s="103">
        <f>SUMIFS('Services Ln 10'!$Y$5:$Y$3992,'Services Ln 10'!$A$5:$A$3992,A798,'Services Ln 10'!$B$5:$B$3992,"Nurse Services")+SUMIFS('Services Ln 10'!$Y$5:$Y$3992,'Services Ln 10'!$A$5:$A$3992,A798,'Services Ln 10'!$B$5:$B$3992,"Audiology")+SUMIFS('Services Ln 10'!$Y$5:$Y$3992,'Services Ln 10'!$A$5:$A$3992,A798,'Services Ln 10'!$B$5:$B$3992,"Interpreter")+SUMIFS('Services Ln 10'!$Y$5:$Y$3992,'Services Ln 10'!$A$5:$A$3992,A798,'Services Ln 10'!$B$5:$B$3992,"Adaptive P.E.")+SUMIFS('Services Ln 10'!$Y$5:$Y$3992,'Services Ln 10'!$A$5:$A$3992,A798,'Services Ln 10'!$B$5:$B$3992,"Orientation and Mobility")+SUMIFS('Services Ln 10'!$Y$5:$Y$3992,'Services Ln 10'!$A$5:$A$3992,A798,'Services Ln 10'!$B$5:$B$3992,"Psychologist")+ SUMIF('Aides Ln 10'!$A$5:$A$1996,A798,'Aides Ln 10'!$V$5:$V$1996)</f>
        <v>0</v>
      </c>
      <c r="L798" s="12">
        <f>SUMIF('Contract Ed line 9'!$A$5:$A$1994,A798,'Contract Ed line 9'!$J$5:$J$1994)</f>
        <v>0</v>
      </c>
      <c r="M798" s="7">
        <f t="shared" si="12"/>
        <v>0</v>
      </c>
    </row>
    <row r="799" spans="2:13" x14ac:dyDescent="0.25">
      <c r="B799" s="7">
        <f>SUMIF('1 Spec Ed Teacher'!$A$5:$A$2003,A799,'1 Spec Ed Teacher'!$T$5:$T$2003)</f>
        <v>0</v>
      </c>
      <c r="C799" s="9"/>
      <c r="D799" s="7">
        <f>SUMIF(' Operations Ln 6'!$A$2:$A$1999,SSIDs!A799,' Operations Ln 6'!$B$2:$B$1999)</f>
        <v>0</v>
      </c>
      <c r="E799" s="7">
        <f>SUMIF('3 Instructional Supplies '!$A$5:$A$1996,SSIDs!A799,'3 Instructional Supplies '!$F$5:$F$1996)</f>
        <v>0</v>
      </c>
      <c r="F799" s="7">
        <f>SUMIF('4 Instructional Equipment'!$A$5:$A$1995,A799,'4 Instructional Equipment'!$F$5:$F$1995)</f>
        <v>0</v>
      </c>
      <c r="G799" s="12">
        <f>SUMIF('Transportation Ln 10'!$A$5:$A$1995,A799,'Transportation Ln 10'!$J$5:$J$1995)</f>
        <v>0</v>
      </c>
      <c r="H799" s="12">
        <f>SUMIFS('Services Ln 10'!$Y$5:$Y$3992,'Services Ln 10'!$A$5:$A$3992,A799,'Services Ln 10'!$B$5:$B$3992,"Physical Therapy")</f>
        <v>0</v>
      </c>
      <c r="I799" s="12">
        <f>SUMIFS('Services Ln 10'!$Y$5:$Y$3992,'Services Ln 10'!$A$5:$A$3992,A799,'Services Ln 10'!$B$5:$B$3992,"Occupational Therapy")</f>
        <v>0</v>
      </c>
      <c r="J799" s="12">
        <f>SUMIFS('Services Ln 10'!$Y$5:$Y$3992,'Services Ln 10'!$A$5:$A$3992,A799,'Services Ln 10'!$B$5:$B$3992,"Speech Services")</f>
        <v>0</v>
      </c>
      <c r="K799" s="103">
        <f>SUMIFS('Services Ln 10'!$Y$5:$Y$3992,'Services Ln 10'!$A$5:$A$3992,A799,'Services Ln 10'!$B$5:$B$3992,"Nurse Services")+SUMIFS('Services Ln 10'!$Y$5:$Y$3992,'Services Ln 10'!$A$5:$A$3992,A799,'Services Ln 10'!$B$5:$B$3992,"Audiology")+SUMIFS('Services Ln 10'!$Y$5:$Y$3992,'Services Ln 10'!$A$5:$A$3992,A799,'Services Ln 10'!$B$5:$B$3992,"Interpreter")+SUMIFS('Services Ln 10'!$Y$5:$Y$3992,'Services Ln 10'!$A$5:$A$3992,A799,'Services Ln 10'!$B$5:$B$3992,"Adaptive P.E.")+SUMIFS('Services Ln 10'!$Y$5:$Y$3992,'Services Ln 10'!$A$5:$A$3992,A799,'Services Ln 10'!$B$5:$B$3992,"Orientation and Mobility")+SUMIFS('Services Ln 10'!$Y$5:$Y$3992,'Services Ln 10'!$A$5:$A$3992,A799,'Services Ln 10'!$B$5:$B$3992,"Psychologist")+ SUMIF('Aides Ln 10'!$A$5:$A$1996,A799,'Aides Ln 10'!$V$5:$V$1996)</f>
        <v>0</v>
      </c>
      <c r="L799" s="12">
        <f>SUMIF('Contract Ed line 9'!$A$5:$A$1994,A799,'Contract Ed line 9'!$J$5:$J$1994)</f>
        <v>0</v>
      </c>
      <c r="M799" s="7">
        <f t="shared" si="12"/>
        <v>0</v>
      </c>
    </row>
    <row r="800" spans="2:13" x14ac:dyDescent="0.25">
      <c r="B800" s="7">
        <f>SUMIF('1 Spec Ed Teacher'!$A$5:$A$2003,A800,'1 Spec Ed Teacher'!$T$5:$T$2003)</f>
        <v>0</v>
      </c>
      <c r="C800" s="9"/>
      <c r="D800" s="7">
        <f>SUMIF(' Operations Ln 6'!$A$2:$A$1999,SSIDs!A800,' Operations Ln 6'!$B$2:$B$1999)</f>
        <v>0</v>
      </c>
      <c r="E800" s="7">
        <f>SUMIF('3 Instructional Supplies '!$A$5:$A$1996,SSIDs!A800,'3 Instructional Supplies '!$F$5:$F$1996)</f>
        <v>0</v>
      </c>
      <c r="F800" s="7">
        <f>SUMIF('4 Instructional Equipment'!$A$5:$A$1995,A800,'4 Instructional Equipment'!$F$5:$F$1995)</f>
        <v>0</v>
      </c>
      <c r="G800" s="12">
        <f>SUMIF('Transportation Ln 10'!$A$5:$A$1995,A800,'Transportation Ln 10'!$J$5:$J$1995)</f>
        <v>0</v>
      </c>
      <c r="H800" s="12">
        <f>SUMIFS('Services Ln 10'!$Y$5:$Y$3992,'Services Ln 10'!$A$5:$A$3992,A800,'Services Ln 10'!$B$5:$B$3992,"Physical Therapy")</f>
        <v>0</v>
      </c>
      <c r="I800" s="12">
        <f>SUMIFS('Services Ln 10'!$Y$5:$Y$3992,'Services Ln 10'!$A$5:$A$3992,A800,'Services Ln 10'!$B$5:$B$3992,"Occupational Therapy")</f>
        <v>0</v>
      </c>
      <c r="J800" s="12">
        <f>SUMIFS('Services Ln 10'!$Y$5:$Y$3992,'Services Ln 10'!$A$5:$A$3992,A800,'Services Ln 10'!$B$5:$B$3992,"Speech Services")</f>
        <v>0</v>
      </c>
      <c r="K800" s="103">
        <f>SUMIFS('Services Ln 10'!$Y$5:$Y$3992,'Services Ln 10'!$A$5:$A$3992,A800,'Services Ln 10'!$B$5:$B$3992,"Nurse Services")+SUMIFS('Services Ln 10'!$Y$5:$Y$3992,'Services Ln 10'!$A$5:$A$3992,A800,'Services Ln 10'!$B$5:$B$3992,"Audiology")+SUMIFS('Services Ln 10'!$Y$5:$Y$3992,'Services Ln 10'!$A$5:$A$3992,A800,'Services Ln 10'!$B$5:$B$3992,"Interpreter")+SUMIFS('Services Ln 10'!$Y$5:$Y$3992,'Services Ln 10'!$A$5:$A$3992,A800,'Services Ln 10'!$B$5:$B$3992,"Adaptive P.E.")+SUMIFS('Services Ln 10'!$Y$5:$Y$3992,'Services Ln 10'!$A$5:$A$3992,A800,'Services Ln 10'!$B$5:$B$3992,"Orientation and Mobility")+SUMIFS('Services Ln 10'!$Y$5:$Y$3992,'Services Ln 10'!$A$5:$A$3992,A800,'Services Ln 10'!$B$5:$B$3992,"Psychologist")+ SUMIF('Aides Ln 10'!$A$5:$A$1996,A800,'Aides Ln 10'!$V$5:$V$1996)</f>
        <v>0</v>
      </c>
      <c r="L800" s="12">
        <f>SUMIF('Contract Ed line 9'!$A$5:$A$1994,A800,'Contract Ed line 9'!$J$5:$J$1994)</f>
        <v>0</v>
      </c>
      <c r="M800" s="7">
        <f t="shared" si="12"/>
        <v>0</v>
      </c>
    </row>
    <row r="801" spans="2:13" x14ac:dyDescent="0.25">
      <c r="B801" s="7">
        <f>SUMIF('1 Spec Ed Teacher'!$A$5:$A$2003,A801,'1 Spec Ed Teacher'!$T$5:$T$2003)</f>
        <v>0</v>
      </c>
      <c r="C801" s="9"/>
      <c r="D801" s="7">
        <f>SUMIF(' Operations Ln 6'!$A$2:$A$1999,SSIDs!A801,' Operations Ln 6'!$B$2:$B$1999)</f>
        <v>0</v>
      </c>
      <c r="E801" s="7">
        <f>SUMIF('3 Instructional Supplies '!$A$5:$A$1996,SSIDs!A801,'3 Instructional Supplies '!$F$5:$F$1996)</f>
        <v>0</v>
      </c>
      <c r="F801" s="7">
        <f>SUMIF('4 Instructional Equipment'!$A$5:$A$1995,A801,'4 Instructional Equipment'!$F$5:$F$1995)</f>
        <v>0</v>
      </c>
      <c r="G801" s="12">
        <f>SUMIF('Transportation Ln 10'!$A$5:$A$1995,A801,'Transportation Ln 10'!$J$5:$J$1995)</f>
        <v>0</v>
      </c>
      <c r="H801" s="12">
        <f>SUMIFS('Services Ln 10'!$Y$5:$Y$3992,'Services Ln 10'!$A$5:$A$3992,A801,'Services Ln 10'!$B$5:$B$3992,"Physical Therapy")</f>
        <v>0</v>
      </c>
      <c r="I801" s="12">
        <f>SUMIFS('Services Ln 10'!$Y$5:$Y$3992,'Services Ln 10'!$A$5:$A$3992,A801,'Services Ln 10'!$B$5:$B$3992,"Occupational Therapy")</f>
        <v>0</v>
      </c>
      <c r="J801" s="12">
        <f>SUMIFS('Services Ln 10'!$Y$5:$Y$3992,'Services Ln 10'!$A$5:$A$3992,A801,'Services Ln 10'!$B$5:$B$3992,"Speech Services")</f>
        <v>0</v>
      </c>
      <c r="K801" s="103">
        <f>SUMIFS('Services Ln 10'!$Y$5:$Y$3992,'Services Ln 10'!$A$5:$A$3992,A801,'Services Ln 10'!$B$5:$B$3992,"Nurse Services")+SUMIFS('Services Ln 10'!$Y$5:$Y$3992,'Services Ln 10'!$A$5:$A$3992,A801,'Services Ln 10'!$B$5:$B$3992,"Audiology")+SUMIFS('Services Ln 10'!$Y$5:$Y$3992,'Services Ln 10'!$A$5:$A$3992,A801,'Services Ln 10'!$B$5:$B$3992,"Interpreter")+SUMIFS('Services Ln 10'!$Y$5:$Y$3992,'Services Ln 10'!$A$5:$A$3992,A801,'Services Ln 10'!$B$5:$B$3992,"Adaptive P.E.")+SUMIFS('Services Ln 10'!$Y$5:$Y$3992,'Services Ln 10'!$A$5:$A$3992,A801,'Services Ln 10'!$B$5:$B$3992,"Orientation and Mobility")+SUMIFS('Services Ln 10'!$Y$5:$Y$3992,'Services Ln 10'!$A$5:$A$3992,A801,'Services Ln 10'!$B$5:$B$3992,"Psychologist")+ SUMIF('Aides Ln 10'!$A$5:$A$1996,A801,'Aides Ln 10'!$V$5:$V$1996)</f>
        <v>0</v>
      </c>
      <c r="L801" s="12">
        <f>SUMIF('Contract Ed line 9'!$A$5:$A$1994,A801,'Contract Ed line 9'!$J$5:$J$1994)</f>
        <v>0</v>
      </c>
      <c r="M801" s="7">
        <f t="shared" si="12"/>
        <v>0</v>
      </c>
    </row>
    <row r="802" spans="2:13" x14ac:dyDescent="0.25">
      <c r="B802" s="7">
        <f>SUMIF('1 Spec Ed Teacher'!$A$5:$A$2003,A802,'1 Spec Ed Teacher'!$T$5:$T$2003)</f>
        <v>0</v>
      </c>
      <c r="C802" s="9"/>
      <c r="D802" s="7">
        <f>SUMIF(' Operations Ln 6'!$A$2:$A$1999,SSIDs!A802,' Operations Ln 6'!$B$2:$B$1999)</f>
        <v>0</v>
      </c>
      <c r="E802" s="7">
        <f>SUMIF('3 Instructional Supplies '!$A$5:$A$1996,SSIDs!A802,'3 Instructional Supplies '!$F$5:$F$1996)</f>
        <v>0</v>
      </c>
      <c r="F802" s="7">
        <f>SUMIF('4 Instructional Equipment'!$A$5:$A$1995,A802,'4 Instructional Equipment'!$F$5:$F$1995)</f>
        <v>0</v>
      </c>
      <c r="G802" s="12">
        <f>SUMIF('Transportation Ln 10'!$A$5:$A$1995,A802,'Transportation Ln 10'!$J$5:$J$1995)</f>
        <v>0</v>
      </c>
      <c r="H802" s="12">
        <f>SUMIFS('Services Ln 10'!$Y$5:$Y$3992,'Services Ln 10'!$A$5:$A$3992,A802,'Services Ln 10'!$B$5:$B$3992,"Physical Therapy")</f>
        <v>0</v>
      </c>
      <c r="I802" s="12">
        <f>SUMIFS('Services Ln 10'!$Y$5:$Y$3992,'Services Ln 10'!$A$5:$A$3992,A802,'Services Ln 10'!$B$5:$B$3992,"Occupational Therapy")</f>
        <v>0</v>
      </c>
      <c r="J802" s="12">
        <f>SUMIFS('Services Ln 10'!$Y$5:$Y$3992,'Services Ln 10'!$A$5:$A$3992,A802,'Services Ln 10'!$B$5:$B$3992,"Speech Services")</f>
        <v>0</v>
      </c>
      <c r="K802" s="103">
        <f>SUMIFS('Services Ln 10'!$Y$5:$Y$3992,'Services Ln 10'!$A$5:$A$3992,A802,'Services Ln 10'!$B$5:$B$3992,"Nurse Services")+SUMIFS('Services Ln 10'!$Y$5:$Y$3992,'Services Ln 10'!$A$5:$A$3992,A802,'Services Ln 10'!$B$5:$B$3992,"Audiology")+SUMIFS('Services Ln 10'!$Y$5:$Y$3992,'Services Ln 10'!$A$5:$A$3992,A802,'Services Ln 10'!$B$5:$B$3992,"Interpreter")+SUMIFS('Services Ln 10'!$Y$5:$Y$3992,'Services Ln 10'!$A$5:$A$3992,A802,'Services Ln 10'!$B$5:$B$3992,"Adaptive P.E.")+SUMIFS('Services Ln 10'!$Y$5:$Y$3992,'Services Ln 10'!$A$5:$A$3992,A802,'Services Ln 10'!$B$5:$B$3992,"Orientation and Mobility")+SUMIFS('Services Ln 10'!$Y$5:$Y$3992,'Services Ln 10'!$A$5:$A$3992,A802,'Services Ln 10'!$B$5:$B$3992,"Psychologist")+ SUMIF('Aides Ln 10'!$A$5:$A$1996,A802,'Aides Ln 10'!$V$5:$V$1996)</f>
        <v>0</v>
      </c>
      <c r="L802" s="12">
        <f>SUMIF('Contract Ed line 9'!$A$5:$A$1994,A802,'Contract Ed line 9'!$J$5:$J$1994)</f>
        <v>0</v>
      </c>
      <c r="M802" s="7">
        <f t="shared" si="12"/>
        <v>0</v>
      </c>
    </row>
    <row r="803" spans="2:13" x14ac:dyDescent="0.25">
      <c r="B803" s="7">
        <f>SUMIF('1 Spec Ed Teacher'!$A$5:$A$2003,A803,'1 Spec Ed Teacher'!$T$5:$T$2003)</f>
        <v>0</v>
      </c>
      <c r="C803" s="9"/>
      <c r="D803" s="7">
        <f>SUMIF(' Operations Ln 6'!$A$2:$A$1999,SSIDs!A803,' Operations Ln 6'!$B$2:$B$1999)</f>
        <v>0</v>
      </c>
      <c r="E803" s="7">
        <f>SUMIF('3 Instructional Supplies '!$A$5:$A$1996,SSIDs!A803,'3 Instructional Supplies '!$F$5:$F$1996)</f>
        <v>0</v>
      </c>
      <c r="F803" s="7">
        <f>SUMIF('4 Instructional Equipment'!$A$5:$A$1995,A803,'4 Instructional Equipment'!$F$5:$F$1995)</f>
        <v>0</v>
      </c>
      <c r="G803" s="12">
        <f>SUMIF('Transportation Ln 10'!$A$5:$A$1995,A803,'Transportation Ln 10'!$J$5:$J$1995)</f>
        <v>0</v>
      </c>
      <c r="H803" s="12">
        <f>SUMIFS('Services Ln 10'!$Y$5:$Y$3992,'Services Ln 10'!$A$5:$A$3992,A803,'Services Ln 10'!$B$5:$B$3992,"Physical Therapy")</f>
        <v>0</v>
      </c>
      <c r="I803" s="12">
        <f>SUMIFS('Services Ln 10'!$Y$5:$Y$3992,'Services Ln 10'!$A$5:$A$3992,A803,'Services Ln 10'!$B$5:$B$3992,"Occupational Therapy")</f>
        <v>0</v>
      </c>
      <c r="J803" s="12">
        <f>SUMIFS('Services Ln 10'!$Y$5:$Y$3992,'Services Ln 10'!$A$5:$A$3992,A803,'Services Ln 10'!$B$5:$B$3992,"Speech Services")</f>
        <v>0</v>
      </c>
      <c r="K803" s="103">
        <f>SUMIFS('Services Ln 10'!$Y$5:$Y$3992,'Services Ln 10'!$A$5:$A$3992,A803,'Services Ln 10'!$B$5:$B$3992,"Nurse Services")+SUMIFS('Services Ln 10'!$Y$5:$Y$3992,'Services Ln 10'!$A$5:$A$3992,A803,'Services Ln 10'!$B$5:$B$3992,"Audiology")+SUMIFS('Services Ln 10'!$Y$5:$Y$3992,'Services Ln 10'!$A$5:$A$3992,A803,'Services Ln 10'!$B$5:$B$3992,"Interpreter")+SUMIFS('Services Ln 10'!$Y$5:$Y$3992,'Services Ln 10'!$A$5:$A$3992,A803,'Services Ln 10'!$B$5:$B$3992,"Adaptive P.E.")+SUMIFS('Services Ln 10'!$Y$5:$Y$3992,'Services Ln 10'!$A$5:$A$3992,A803,'Services Ln 10'!$B$5:$B$3992,"Orientation and Mobility")+SUMIFS('Services Ln 10'!$Y$5:$Y$3992,'Services Ln 10'!$A$5:$A$3992,A803,'Services Ln 10'!$B$5:$B$3992,"Psychologist")+ SUMIF('Aides Ln 10'!$A$5:$A$1996,A803,'Aides Ln 10'!$V$5:$V$1996)</f>
        <v>0</v>
      </c>
      <c r="L803" s="12">
        <f>SUMIF('Contract Ed line 9'!$A$5:$A$1994,A803,'Contract Ed line 9'!$J$5:$J$1994)</f>
        <v>0</v>
      </c>
      <c r="M803" s="7">
        <f t="shared" si="12"/>
        <v>0</v>
      </c>
    </row>
    <row r="804" spans="2:13" x14ac:dyDescent="0.25">
      <c r="B804" s="7">
        <f>SUMIF('1 Spec Ed Teacher'!$A$5:$A$2003,A804,'1 Spec Ed Teacher'!$T$5:$T$2003)</f>
        <v>0</v>
      </c>
      <c r="C804" s="9"/>
      <c r="D804" s="7">
        <f>SUMIF(' Operations Ln 6'!$A$2:$A$1999,SSIDs!A804,' Operations Ln 6'!$B$2:$B$1999)</f>
        <v>0</v>
      </c>
      <c r="E804" s="7">
        <f>SUMIF('3 Instructional Supplies '!$A$5:$A$1996,SSIDs!A804,'3 Instructional Supplies '!$F$5:$F$1996)</f>
        <v>0</v>
      </c>
      <c r="F804" s="7">
        <f>SUMIF('4 Instructional Equipment'!$A$5:$A$1995,A804,'4 Instructional Equipment'!$F$5:$F$1995)</f>
        <v>0</v>
      </c>
      <c r="G804" s="12">
        <f>SUMIF('Transportation Ln 10'!$A$5:$A$1995,A804,'Transportation Ln 10'!$J$5:$J$1995)</f>
        <v>0</v>
      </c>
      <c r="H804" s="12">
        <f>SUMIFS('Services Ln 10'!$Y$5:$Y$3992,'Services Ln 10'!$A$5:$A$3992,A804,'Services Ln 10'!$B$5:$B$3992,"Physical Therapy")</f>
        <v>0</v>
      </c>
      <c r="I804" s="12">
        <f>SUMIFS('Services Ln 10'!$Y$5:$Y$3992,'Services Ln 10'!$A$5:$A$3992,A804,'Services Ln 10'!$B$5:$B$3992,"Occupational Therapy")</f>
        <v>0</v>
      </c>
      <c r="J804" s="12">
        <f>SUMIFS('Services Ln 10'!$Y$5:$Y$3992,'Services Ln 10'!$A$5:$A$3992,A804,'Services Ln 10'!$B$5:$B$3992,"Speech Services")</f>
        <v>0</v>
      </c>
      <c r="K804" s="103">
        <f>SUMIFS('Services Ln 10'!$Y$5:$Y$3992,'Services Ln 10'!$A$5:$A$3992,A804,'Services Ln 10'!$B$5:$B$3992,"Nurse Services")+SUMIFS('Services Ln 10'!$Y$5:$Y$3992,'Services Ln 10'!$A$5:$A$3992,A804,'Services Ln 10'!$B$5:$B$3992,"Audiology")+SUMIFS('Services Ln 10'!$Y$5:$Y$3992,'Services Ln 10'!$A$5:$A$3992,A804,'Services Ln 10'!$B$5:$B$3992,"Interpreter")+SUMIFS('Services Ln 10'!$Y$5:$Y$3992,'Services Ln 10'!$A$5:$A$3992,A804,'Services Ln 10'!$B$5:$B$3992,"Adaptive P.E.")+SUMIFS('Services Ln 10'!$Y$5:$Y$3992,'Services Ln 10'!$A$5:$A$3992,A804,'Services Ln 10'!$B$5:$B$3992,"Orientation and Mobility")+SUMIFS('Services Ln 10'!$Y$5:$Y$3992,'Services Ln 10'!$A$5:$A$3992,A804,'Services Ln 10'!$B$5:$B$3992,"Psychologist")+ SUMIF('Aides Ln 10'!$A$5:$A$1996,A804,'Aides Ln 10'!$V$5:$V$1996)</f>
        <v>0</v>
      </c>
      <c r="L804" s="12">
        <f>SUMIF('Contract Ed line 9'!$A$5:$A$1994,A804,'Contract Ed line 9'!$J$5:$J$1994)</f>
        <v>0</v>
      </c>
      <c r="M804" s="7">
        <f t="shared" si="12"/>
        <v>0</v>
      </c>
    </row>
    <row r="805" spans="2:13" x14ac:dyDescent="0.25">
      <c r="B805" s="7">
        <f>SUMIF('1 Spec Ed Teacher'!$A$5:$A$2003,A805,'1 Spec Ed Teacher'!$T$5:$T$2003)</f>
        <v>0</v>
      </c>
      <c r="C805" s="9"/>
      <c r="D805" s="7">
        <f>SUMIF(' Operations Ln 6'!$A$2:$A$1999,SSIDs!A805,' Operations Ln 6'!$B$2:$B$1999)</f>
        <v>0</v>
      </c>
      <c r="E805" s="7">
        <f>SUMIF('3 Instructional Supplies '!$A$5:$A$1996,SSIDs!A805,'3 Instructional Supplies '!$F$5:$F$1996)</f>
        <v>0</v>
      </c>
      <c r="F805" s="7">
        <f>SUMIF('4 Instructional Equipment'!$A$5:$A$1995,A805,'4 Instructional Equipment'!$F$5:$F$1995)</f>
        <v>0</v>
      </c>
      <c r="G805" s="12">
        <f>SUMIF('Transportation Ln 10'!$A$5:$A$1995,A805,'Transportation Ln 10'!$J$5:$J$1995)</f>
        <v>0</v>
      </c>
      <c r="H805" s="12">
        <f>SUMIFS('Services Ln 10'!$Y$5:$Y$3992,'Services Ln 10'!$A$5:$A$3992,A805,'Services Ln 10'!$B$5:$B$3992,"Physical Therapy")</f>
        <v>0</v>
      </c>
      <c r="I805" s="12">
        <f>SUMIFS('Services Ln 10'!$Y$5:$Y$3992,'Services Ln 10'!$A$5:$A$3992,A805,'Services Ln 10'!$B$5:$B$3992,"Occupational Therapy")</f>
        <v>0</v>
      </c>
      <c r="J805" s="12">
        <f>SUMIFS('Services Ln 10'!$Y$5:$Y$3992,'Services Ln 10'!$A$5:$A$3992,A805,'Services Ln 10'!$B$5:$B$3992,"Speech Services")</f>
        <v>0</v>
      </c>
      <c r="K805" s="103">
        <f>SUMIFS('Services Ln 10'!$Y$5:$Y$3992,'Services Ln 10'!$A$5:$A$3992,A805,'Services Ln 10'!$B$5:$B$3992,"Nurse Services")+SUMIFS('Services Ln 10'!$Y$5:$Y$3992,'Services Ln 10'!$A$5:$A$3992,A805,'Services Ln 10'!$B$5:$B$3992,"Audiology")+SUMIFS('Services Ln 10'!$Y$5:$Y$3992,'Services Ln 10'!$A$5:$A$3992,A805,'Services Ln 10'!$B$5:$B$3992,"Interpreter")+SUMIFS('Services Ln 10'!$Y$5:$Y$3992,'Services Ln 10'!$A$5:$A$3992,A805,'Services Ln 10'!$B$5:$B$3992,"Adaptive P.E.")+SUMIFS('Services Ln 10'!$Y$5:$Y$3992,'Services Ln 10'!$A$5:$A$3992,A805,'Services Ln 10'!$B$5:$B$3992,"Orientation and Mobility")+SUMIFS('Services Ln 10'!$Y$5:$Y$3992,'Services Ln 10'!$A$5:$A$3992,A805,'Services Ln 10'!$B$5:$B$3992,"Psychologist")+ SUMIF('Aides Ln 10'!$A$5:$A$1996,A805,'Aides Ln 10'!$V$5:$V$1996)</f>
        <v>0</v>
      </c>
      <c r="L805" s="12">
        <f>SUMIF('Contract Ed line 9'!$A$5:$A$1994,A805,'Contract Ed line 9'!$J$5:$J$1994)</f>
        <v>0</v>
      </c>
      <c r="M805" s="7">
        <f t="shared" si="12"/>
        <v>0</v>
      </c>
    </row>
    <row r="806" spans="2:13" x14ac:dyDescent="0.25">
      <c r="B806" s="7">
        <f>SUMIF('1 Spec Ed Teacher'!$A$5:$A$2003,A806,'1 Spec Ed Teacher'!$T$5:$T$2003)</f>
        <v>0</v>
      </c>
      <c r="C806" s="9"/>
      <c r="D806" s="7">
        <f>SUMIF(' Operations Ln 6'!$A$2:$A$1999,SSIDs!A806,' Operations Ln 6'!$B$2:$B$1999)</f>
        <v>0</v>
      </c>
      <c r="E806" s="7">
        <f>SUMIF('3 Instructional Supplies '!$A$5:$A$1996,SSIDs!A806,'3 Instructional Supplies '!$F$5:$F$1996)</f>
        <v>0</v>
      </c>
      <c r="F806" s="7">
        <f>SUMIF('4 Instructional Equipment'!$A$5:$A$1995,A806,'4 Instructional Equipment'!$F$5:$F$1995)</f>
        <v>0</v>
      </c>
      <c r="G806" s="12">
        <f>SUMIF('Transportation Ln 10'!$A$5:$A$1995,A806,'Transportation Ln 10'!$J$5:$J$1995)</f>
        <v>0</v>
      </c>
      <c r="H806" s="12">
        <f>SUMIFS('Services Ln 10'!$Y$5:$Y$3992,'Services Ln 10'!$A$5:$A$3992,A806,'Services Ln 10'!$B$5:$B$3992,"Physical Therapy")</f>
        <v>0</v>
      </c>
      <c r="I806" s="12">
        <f>SUMIFS('Services Ln 10'!$Y$5:$Y$3992,'Services Ln 10'!$A$5:$A$3992,A806,'Services Ln 10'!$B$5:$B$3992,"Occupational Therapy")</f>
        <v>0</v>
      </c>
      <c r="J806" s="12">
        <f>SUMIFS('Services Ln 10'!$Y$5:$Y$3992,'Services Ln 10'!$A$5:$A$3992,A806,'Services Ln 10'!$B$5:$B$3992,"Speech Services")</f>
        <v>0</v>
      </c>
      <c r="K806" s="103">
        <f>SUMIFS('Services Ln 10'!$Y$5:$Y$3992,'Services Ln 10'!$A$5:$A$3992,A806,'Services Ln 10'!$B$5:$B$3992,"Nurse Services")+SUMIFS('Services Ln 10'!$Y$5:$Y$3992,'Services Ln 10'!$A$5:$A$3992,A806,'Services Ln 10'!$B$5:$B$3992,"Audiology")+SUMIFS('Services Ln 10'!$Y$5:$Y$3992,'Services Ln 10'!$A$5:$A$3992,A806,'Services Ln 10'!$B$5:$B$3992,"Interpreter")+SUMIFS('Services Ln 10'!$Y$5:$Y$3992,'Services Ln 10'!$A$5:$A$3992,A806,'Services Ln 10'!$B$5:$B$3992,"Adaptive P.E.")+SUMIFS('Services Ln 10'!$Y$5:$Y$3992,'Services Ln 10'!$A$5:$A$3992,A806,'Services Ln 10'!$B$5:$B$3992,"Orientation and Mobility")+SUMIFS('Services Ln 10'!$Y$5:$Y$3992,'Services Ln 10'!$A$5:$A$3992,A806,'Services Ln 10'!$B$5:$B$3992,"Psychologist")+ SUMIF('Aides Ln 10'!$A$5:$A$1996,A806,'Aides Ln 10'!$V$5:$V$1996)</f>
        <v>0</v>
      </c>
      <c r="L806" s="12">
        <f>SUMIF('Contract Ed line 9'!$A$5:$A$1994,A806,'Contract Ed line 9'!$J$5:$J$1994)</f>
        <v>0</v>
      </c>
      <c r="M806" s="7">
        <f t="shared" si="12"/>
        <v>0</v>
      </c>
    </row>
    <row r="807" spans="2:13" x14ac:dyDescent="0.25">
      <c r="B807" s="7">
        <f>SUMIF('1 Spec Ed Teacher'!$A$5:$A$2003,A807,'1 Spec Ed Teacher'!$T$5:$T$2003)</f>
        <v>0</v>
      </c>
      <c r="C807" s="9"/>
      <c r="D807" s="7">
        <f>SUMIF(' Operations Ln 6'!$A$2:$A$1999,SSIDs!A807,' Operations Ln 6'!$B$2:$B$1999)</f>
        <v>0</v>
      </c>
      <c r="E807" s="7">
        <f>SUMIF('3 Instructional Supplies '!$A$5:$A$1996,SSIDs!A807,'3 Instructional Supplies '!$F$5:$F$1996)</f>
        <v>0</v>
      </c>
      <c r="F807" s="7">
        <f>SUMIF('4 Instructional Equipment'!$A$5:$A$1995,A807,'4 Instructional Equipment'!$F$5:$F$1995)</f>
        <v>0</v>
      </c>
      <c r="G807" s="12">
        <f>SUMIF('Transportation Ln 10'!$A$5:$A$1995,A807,'Transportation Ln 10'!$J$5:$J$1995)</f>
        <v>0</v>
      </c>
      <c r="H807" s="12">
        <f>SUMIFS('Services Ln 10'!$Y$5:$Y$3992,'Services Ln 10'!$A$5:$A$3992,A807,'Services Ln 10'!$B$5:$B$3992,"Physical Therapy")</f>
        <v>0</v>
      </c>
      <c r="I807" s="12">
        <f>SUMIFS('Services Ln 10'!$Y$5:$Y$3992,'Services Ln 10'!$A$5:$A$3992,A807,'Services Ln 10'!$B$5:$B$3992,"Occupational Therapy")</f>
        <v>0</v>
      </c>
      <c r="J807" s="12">
        <f>SUMIFS('Services Ln 10'!$Y$5:$Y$3992,'Services Ln 10'!$A$5:$A$3992,A807,'Services Ln 10'!$B$5:$B$3992,"Speech Services")</f>
        <v>0</v>
      </c>
      <c r="K807" s="103">
        <f>SUMIFS('Services Ln 10'!$Y$5:$Y$3992,'Services Ln 10'!$A$5:$A$3992,A807,'Services Ln 10'!$B$5:$B$3992,"Nurse Services")+SUMIFS('Services Ln 10'!$Y$5:$Y$3992,'Services Ln 10'!$A$5:$A$3992,A807,'Services Ln 10'!$B$5:$B$3992,"Audiology")+SUMIFS('Services Ln 10'!$Y$5:$Y$3992,'Services Ln 10'!$A$5:$A$3992,A807,'Services Ln 10'!$B$5:$B$3992,"Interpreter")+SUMIFS('Services Ln 10'!$Y$5:$Y$3992,'Services Ln 10'!$A$5:$A$3992,A807,'Services Ln 10'!$B$5:$B$3992,"Adaptive P.E.")+SUMIFS('Services Ln 10'!$Y$5:$Y$3992,'Services Ln 10'!$A$5:$A$3992,A807,'Services Ln 10'!$B$5:$B$3992,"Orientation and Mobility")+SUMIFS('Services Ln 10'!$Y$5:$Y$3992,'Services Ln 10'!$A$5:$A$3992,A807,'Services Ln 10'!$B$5:$B$3992,"Psychologist")+ SUMIF('Aides Ln 10'!$A$5:$A$1996,A807,'Aides Ln 10'!$V$5:$V$1996)</f>
        <v>0</v>
      </c>
      <c r="L807" s="12">
        <f>SUMIF('Contract Ed line 9'!$A$5:$A$1994,A807,'Contract Ed line 9'!$J$5:$J$1994)</f>
        <v>0</v>
      </c>
      <c r="M807" s="7">
        <f t="shared" si="12"/>
        <v>0</v>
      </c>
    </row>
    <row r="808" spans="2:13" x14ac:dyDescent="0.25">
      <c r="B808" s="7">
        <f>SUMIF('1 Spec Ed Teacher'!$A$5:$A$2003,A808,'1 Spec Ed Teacher'!$T$5:$T$2003)</f>
        <v>0</v>
      </c>
      <c r="C808" s="9"/>
      <c r="D808" s="7">
        <f>SUMIF(' Operations Ln 6'!$A$2:$A$1999,SSIDs!A808,' Operations Ln 6'!$B$2:$B$1999)</f>
        <v>0</v>
      </c>
      <c r="E808" s="7">
        <f>SUMIF('3 Instructional Supplies '!$A$5:$A$1996,SSIDs!A808,'3 Instructional Supplies '!$F$5:$F$1996)</f>
        <v>0</v>
      </c>
      <c r="F808" s="7">
        <f>SUMIF('4 Instructional Equipment'!$A$5:$A$1995,A808,'4 Instructional Equipment'!$F$5:$F$1995)</f>
        <v>0</v>
      </c>
      <c r="G808" s="12">
        <f>SUMIF('Transportation Ln 10'!$A$5:$A$1995,A808,'Transportation Ln 10'!$J$5:$J$1995)</f>
        <v>0</v>
      </c>
      <c r="H808" s="12">
        <f>SUMIFS('Services Ln 10'!$Y$5:$Y$3992,'Services Ln 10'!$A$5:$A$3992,A808,'Services Ln 10'!$B$5:$B$3992,"Physical Therapy")</f>
        <v>0</v>
      </c>
      <c r="I808" s="12">
        <f>SUMIFS('Services Ln 10'!$Y$5:$Y$3992,'Services Ln 10'!$A$5:$A$3992,A808,'Services Ln 10'!$B$5:$B$3992,"Occupational Therapy")</f>
        <v>0</v>
      </c>
      <c r="J808" s="12">
        <f>SUMIFS('Services Ln 10'!$Y$5:$Y$3992,'Services Ln 10'!$A$5:$A$3992,A808,'Services Ln 10'!$B$5:$B$3992,"Speech Services")</f>
        <v>0</v>
      </c>
      <c r="K808" s="103">
        <f>SUMIFS('Services Ln 10'!$Y$5:$Y$3992,'Services Ln 10'!$A$5:$A$3992,A808,'Services Ln 10'!$B$5:$B$3992,"Nurse Services")+SUMIFS('Services Ln 10'!$Y$5:$Y$3992,'Services Ln 10'!$A$5:$A$3992,A808,'Services Ln 10'!$B$5:$B$3992,"Audiology")+SUMIFS('Services Ln 10'!$Y$5:$Y$3992,'Services Ln 10'!$A$5:$A$3992,A808,'Services Ln 10'!$B$5:$B$3992,"Interpreter")+SUMIFS('Services Ln 10'!$Y$5:$Y$3992,'Services Ln 10'!$A$5:$A$3992,A808,'Services Ln 10'!$B$5:$B$3992,"Adaptive P.E.")+SUMIFS('Services Ln 10'!$Y$5:$Y$3992,'Services Ln 10'!$A$5:$A$3992,A808,'Services Ln 10'!$B$5:$B$3992,"Orientation and Mobility")+SUMIFS('Services Ln 10'!$Y$5:$Y$3992,'Services Ln 10'!$A$5:$A$3992,A808,'Services Ln 10'!$B$5:$B$3992,"Psychologist")+ SUMIF('Aides Ln 10'!$A$5:$A$1996,A808,'Aides Ln 10'!$V$5:$V$1996)</f>
        <v>0</v>
      </c>
      <c r="L808" s="12">
        <f>SUMIF('Contract Ed line 9'!$A$5:$A$1994,A808,'Contract Ed line 9'!$J$5:$J$1994)</f>
        <v>0</v>
      </c>
      <c r="M808" s="7">
        <f t="shared" si="12"/>
        <v>0</v>
      </c>
    </row>
    <row r="809" spans="2:13" x14ac:dyDescent="0.25">
      <c r="B809" s="7">
        <f>SUMIF('1 Spec Ed Teacher'!$A$5:$A$2003,A809,'1 Spec Ed Teacher'!$T$5:$T$2003)</f>
        <v>0</v>
      </c>
      <c r="C809" s="9"/>
      <c r="D809" s="7">
        <f>SUMIF(' Operations Ln 6'!$A$2:$A$1999,SSIDs!A809,' Operations Ln 6'!$B$2:$B$1999)</f>
        <v>0</v>
      </c>
      <c r="E809" s="7">
        <f>SUMIF('3 Instructional Supplies '!$A$5:$A$1996,SSIDs!A809,'3 Instructional Supplies '!$F$5:$F$1996)</f>
        <v>0</v>
      </c>
      <c r="F809" s="7">
        <f>SUMIF('4 Instructional Equipment'!$A$5:$A$1995,A809,'4 Instructional Equipment'!$F$5:$F$1995)</f>
        <v>0</v>
      </c>
      <c r="G809" s="12">
        <f>SUMIF('Transportation Ln 10'!$A$5:$A$1995,A809,'Transportation Ln 10'!$J$5:$J$1995)</f>
        <v>0</v>
      </c>
      <c r="H809" s="12">
        <f>SUMIFS('Services Ln 10'!$Y$5:$Y$3992,'Services Ln 10'!$A$5:$A$3992,A809,'Services Ln 10'!$B$5:$B$3992,"Physical Therapy")</f>
        <v>0</v>
      </c>
      <c r="I809" s="12">
        <f>SUMIFS('Services Ln 10'!$Y$5:$Y$3992,'Services Ln 10'!$A$5:$A$3992,A809,'Services Ln 10'!$B$5:$B$3992,"Occupational Therapy")</f>
        <v>0</v>
      </c>
      <c r="J809" s="12">
        <f>SUMIFS('Services Ln 10'!$Y$5:$Y$3992,'Services Ln 10'!$A$5:$A$3992,A809,'Services Ln 10'!$B$5:$B$3992,"Speech Services")</f>
        <v>0</v>
      </c>
      <c r="K809" s="103">
        <f>SUMIFS('Services Ln 10'!$Y$5:$Y$3992,'Services Ln 10'!$A$5:$A$3992,A809,'Services Ln 10'!$B$5:$B$3992,"Nurse Services")+SUMIFS('Services Ln 10'!$Y$5:$Y$3992,'Services Ln 10'!$A$5:$A$3992,A809,'Services Ln 10'!$B$5:$B$3992,"Audiology")+SUMIFS('Services Ln 10'!$Y$5:$Y$3992,'Services Ln 10'!$A$5:$A$3992,A809,'Services Ln 10'!$B$5:$B$3992,"Interpreter")+SUMIFS('Services Ln 10'!$Y$5:$Y$3992,'Services Ln 10'!$A$5:$A$3992,A809,'Services Ln 10'!$B$5:$B$3992,"Adaptive P.E.")+SUMIFS('Services Ln 10'!$Y$5:$Y$3992,'Services Ln 10'!$A$5:$A$3992,A809,'Services Ln 10'!$B$5:$B$3992,"Orientation and Mobility")+SUMIFS('Services Ln 10'!$Y$5:$Y$3992,'Services Ln 10'!$A$5:$A$3992,A809,'Services Ln 10'!$B$5:$B$3992,"Psychologist")+ SUMIF('Aides Ln 10'!$A$5:$A$1996,A809,'Aides Ln 10'!$V$5:$V$1996)</f>
        <v>0</v>
      </c>
      <c r="L809" s="12">
        <f>SUMIF('Contract Ed line 9'!$A$5:$A$1994,A809,'Contract Ed line 9'!$J$5:$J$1994)</f>
        <v>0</v>
      </c>
      <c r="M809" s="7">
        <f t="shared" si="12"/>
        <v>0</v>
      </c>
    </row>
    <row r="810" spans="2:13" x14ac:dyDescent="0.25">
      <c r="B810" s="7">
        <f>SUMIF('1 Spec Ed Teacher'!$A$5:$A$2003,A810,'1 Spec Ed Teacher'!$T$5:$T$2003)</f>
        <v>0</v>
      </c>
      <c r="C810" s="9"/>
      <c r="D810" s="7">
        <f>SUMIF(' Operations Ln 6'!$A$2:$A$1999,SSIDs!A810,' Operations Ln 6'!$B$2:$B$1999)</f>
        <v>0</v>
      </c>
      <c r="E810" s="7">
        <f>SUMIF('3 Instructional Supplies '!$A$5:$A$1996,SSIDs!A810,'3 Instructional Supplies '!$F$5:$F$1996)</f>
        <v>0</v>
      </c>
      <c r="F810" s="7">
        <f>SUMIF('4 Instructional Equipment'!$A$5:$A$1995,A810,'4 Instructional Equipment'!$F$5:$F$1995)</f>
        <v>0</v>
      </c>
      <c r="G810" s="12">
        <f>SUMIF('Transportation Ln 10'!$A$5:$A$1995,A810,'Transportation Ln 10'!$J$5:$J$1995)</f>
        <v>0</v>
      </c>
      <c r="H810" s="12">
        <f>SUMIFS('Services Ln 10'!$Y$5:$Y$3992,'Services Ln 10'!$A$5:$A$3992,A810,'Services Ln 10'!$B$5:$B$3992,"Physical Therapy")</f>
        <v>0</v>
      </c>
      <c r="I810" s="12">
        <f>SUMIFS('Services Ln 10'!$Y$5:$Y$3992,'Services Ln 10'!$A$5:$A$3992,A810,'Services Ln 10'!$B$5:$B$3992,"Occupational Therapy")</f>
        <v>0</v>
      </c>
      <c r="J810" s="12">
        <f>SUMIFS('Services Ln 10'!$Y$5:$Y$3992,'Services Ln 10'!$A$5:$A$3992,A810,'Services Ln 10'!$B$5:$B$3992,"Speech Services")</f>
        <v>0</v>
      </c>
      <c r="K810" s="103">
        <f>SUMIFS('Services Ln 10'!$Y$5:$Y$3992,'Services Ln 10'!$A$5:$A$3992,A810,'Services Ln 10'!$B$5:$B$3992,"Nurse Services")+SUMIFS('Services Ln 10'!$Y$5:$Y$3992,'Services Ln 10'!$A$5:$A$3992,A810,'Services Ln 10'!$B$5:$B$3992,"Audiology")+SUMIFS('Services Ln 10'!$Y$5:$Y$3992,'Services Ln 10'!$A$5:$A$3992,A810,'Services Ln 10'!$B$5:$B$3992,"Interpreter")+SUMIFS('Services Ln 10'!$Y$5:$Y$3992,'Services Ln 10'!$A$5:$A$3992,A810,'Services Ln 10'!$B$5:$B$3992,"Adaptive P.E.")+SUMIFS('Services Ln 10'!$Y$5:$Y$3992,'Services Ln 10'!$A$5:$A$3992,A810,'Services Ln 10'!$B$5:$B$3992,"Orientation and Mobility")+SUMIFS('Services Ln 10'!$Y$5:$Y$3992,'Services Ln 10'!$A$5:$A$3992,A810,'Services Ln 10'!$B$5:$B$3992,"Psychologist")+ SUMIF('Aides Ln 10'!$A$5:$A$1996,A810,'Aides Ln 10'!$V$5:$V$1996)</f>
        <v>0</v>
      </c>
      <c r="L810" s="12">
        <f>SUMIF('Contract Ed line 9'!$A$5:$A$1994,A810,'Contract Ed line 9'!$J$5:$J$1994)</f>
        <v>0</v>
      </c>
      <c r="M810" s="7">
        <f t="shared" si="12"/>
        <v>0</v>
      </c>
    </row>
    <row r="811" spans="2:13" x14ac:dyDescent="0.25">
      <c r="B811" s="7">
        <f>SUMIF('1 Spec Ed Teacher'!$A$5:$A$2003,A811,'1 Spec Ed Teacher'!$T$5:$T$2003)</f>
        <v>0</v>
      </c>
      <c r="C811" s="9"/>
      <c r="D811" s="7">
        <f>SUMIF(' Operations Ln 6'!$A$2:$A$1999,SSIDs!A811,' Operations Ln 6'!$B$2:$B$1999)</f>
        <v>0</v>
      </c>
      <c r="E811" s="7">
        <f>SUMIF('3 Instructional Supplies '!$A$5:$A$1996,SSIDs!A811,'3 Instructional Supplies '!$F$5:$F$1996)</f>
        <v>0</v>
      </c>
      <c r="F811" s="7">
        <f>SUMIF('4 Instructional Equipment'!$A$5:$A$1995,A811,'4 Instructional Equipment'!$F$5:$F$1995)</f>
        <v>0</v>
      </c>
      <c r="G811" s="12">
        <f>SUMIF('Transportation Ln 10'!$A$5:$A$1995,A811,'Transportation Ln 10'!$J$5:$J$1995)</f>
        <v>0</v>
      </c>
      <c r="H811" s="12">
        <f>SUMIFS('Services Ln 10'!$Y$5:$Y$3992,'Services Ln 10'!$A$5:$A$3992,A811,'Services Ln 10'!$B$5:$B$3992,"Physical Therapy")</f>
        <v>0</v>
      </c>
      <c r="I811" s="12">
        <f>SUMIFS('Services Ln 10'!$Y$5:$Y$3992,'Services Ln 10'!$A$5:$A$3992,A811,'Services Ln 10'!$B$5:$B$3992,"Occupational Therapy")</f>
        <v>0</v>
      </c>
      <c r="J811" s="12">
        <f>SUMIFS('Services Ln 10'!$Y$5:$Y$3992,'Services Ln 10'!$A$5:$A$3992,A811,'Services Ln 10'!$B$5:$B$3992,"Speech Services")</f>
        <v>0</v>
      </c>
      <c r="K811" s="103">
        <f>SUMIFS('Services Ln 10'!$Y$5:$Y$3992,'Services Ln 10'!$A$5:$A$3992,A811,'Services Ln 10'!$B$5:$B$3992,"Nurse Services")+SUMIFS('Services Ln 10'!$Y$5:$Y$3992,'Services Ln 10'!$A$5:$A$3992,A811,'Services Ln 10'!$B$5:$B$3992,"Audiology")+SUMIFS('Services Ln 10'!$Y$5:$Y$3992,'Services Ln 10'!$A$5:$A$3992,A811,'Services Ln 10'!$B$5:$B$3992,"Interpreter")+SUMIFS('Services Ln 10'!$Y$5:$Y$3992,'Services Ln 10'!$A$5:$A$3992,A811,'Services Ln 10'!$B$5:$B$3992,"Adaptive P.E.")+SUMIFS('Services Ln 10'!$Y$5:$Y$3992,'Services Ln 10'!$A$5:$A$3992,A811,'Services Ln 10'!$B$5:$B$3992,"Orientation and Mobility")+SUMIFS('Services Ln 10'!$Y$5:$Y$3992,'Services Ln 10'!$A$5:$A$3992,A811,'Services Ln 10'!$B$5:$B$3992,"Psychologist")+ SUMIF('Aides Ln 10'!$A$5:$A$1996,A811,'Aides Ln 10'!$V$5:$V$1996)</f>
        <v>0</v>
      </c>
      <c r="L811" s="12">
        <f>SUMIF('Contract Ed line 9'!$A$5:$A$1994,A811,'Contract Ed line 9'!$J$5:$J$1994)</f>
        <v>0</v>
      </c>
      <c r="M811" s="7">
        <f t="shared" si="12"/>
        <v>0</v>
      </c>
    </row>
    <row r="812" spans="2:13" x14ac:dyDescent="0.25">
      <c r="B812" s="7">
        <f>SUMIF('1 Spec Ed Teacher'!$A$5:$A$2003,A812,'1 Spec Ed Teacher'!$T$5:$T$2003)</f>
        <v>0</v>
      </c>
      <c r="C812" s="9"/>
      <c r="D812" s="7">
        <f>SUMIF(' Operations Ln 6'!$A$2:$A$1999,SSIDs!A812,' Operations Ln 6'!$B$2:$B$1999)</f>
        <v>0</v>
      </c>
      <c r="E812" s="7">
        <f>SUMIF('3 Instructional Supplies '!$A$5:$A$1996,SSIDs!A812,'3 Instructional Supplies '!$F$5:$F$1996)</f>
        <v>0</v>
      </c>
      <c r="F812" s="7">
        <f>SUMIF('4 Instructional Equipment'!$A$5:$A$1995,A812,'4 Instructional Equipment'!$F$5:$F$1995)</f>
        <v>0</v>
      </c>
      <c r="G812" s="12">
        <f>SUMIF('Transportation Ln 10'!$A$5:$A$1995,A812,'Transportation Ln 10'!$J$5:$J$1995)</f>
        <v>0</v>
      </c>
      <c r="H812" s="12">
        <f>SUMIFS('Services Ln 10'!$Y$5:$Y$3992,'Services Ln 10'!$A$5:$A$3992,A812,'Services Ln 10'!$B$5:$B$3992,"Physical Therapy")</f>
        <v>0</v>
      </c>
      <c r="I812" s="12">
        <f>SUMIFS('Services Ln 10'!$Y$5:$Y$3992,'Services Ln 10'!$A$5:$A$3992,A812,'Services Ln 10'!$B$5:$B$3992,"Occupational Therapy")</f>
        <v>0</v>
      </c>
      <c r="J812" s="12">
        <f>SUMIFS('Services Ln 10'!$Y$5:$Y$3992,'Services Ln 10'!$A$5:$A$3992,A812,'Services Ln 10'!$B$5:$B$3992,"Speech Services")</f>
        <v>0</v>
      </c>
      <c r="K812" s="103">
        <f>SUMIFS('Services Ln 10'!$Y$5:$Y$3992,'Services Ln 10'!$A$5:$A$3992,A812,'Services Ln 10'!$B$5:$B$3992,"Nurse Services")+SUMIFS('Services Ln 10'!$Y$5:$Y$3992,'Services Ln 10'!$A$5:$A$3992,A812,'Services Ln 10'!$B$5:$B$3992,"Audiology")+SUMIFS('Services Ln 10'!$Y$5:$Y$3992,'Services Ln 10'!$A$5:$A$3992,A812,'Services Ln 10'!$B$5:$B$3992,"Interpreter")+SUMIFS('Services Ln 10'!$Y$5:$Y$3992,'Services Ln 10'!$A$5:$A$3992,A812,'Services Ln 10'!$B$5:$B$3992,"Adaptive P.E.")+SUMIFS('Services Ln 10'!$Y$5:$Y$3992,'Services Ln 10'!$A$5:$A$3992,A812,'Services Ln 10'!$B$5:$B$3992,"Orientation and Mobility")+SUMIFS('Services Ln 10'!$Y$5:$Y$3992,'Services Ln 10'!$A$5:$A$3992,A812,'Services Ln 10'!$B$5:$B$3992,"Psychologist")+ SUMIF('Aides Ln 10'!$A$5:$A$1996,A812,'Aides Ln 10'!$V$5:$V$1996)</f>
        <v>0</v>
      </c>
      <c r="L812" s="12">
        <f>SUMIF('Contract Ed line 9'!$A$5:$A$1994,A812,'Contract Ed line 9'!$J$5:$J$1994)</f>
        <v>0</v>
      </c>
      <c r="M812" s="7">
        <f t="shared" si="12"/>
        <v>0</v>
      </c>
    </row>
    <row r="813" spans="2:13" x14ac:dyDescent="0.25">
      <c r="B813" s="7">
        <f>SUMIF('1 Spec Ed Teacher'!$A$5:$A$2003,A813,'1 Spec Ed Teacher'!$T$5:$T$2003)</f>
        <v>0</v>
      </c>
      <c r="C813" s="9"/>
      <c r="D813" s="7">
        <f>SUMIF(' Operations Ln 6'!$A$2:$A$1999,SSIDs!A813,' Operations Ln 6'!$B$2:$B$1999)</f>
        <v>0</v>
      </c>
      <c r="E813" s="7">
        <f>SUMIF('3 Instructional Supplies '!$A$5:$A$1996,SSIDs!A813,'3 Instructional Supplies '!$F$5:$F$1996)</f>
        <v>0</v>
      </c>
      <c r="F813" s="7">
        <f>SUMIF('4 Instructional Equipment'!$A$5:$A$1995,A813,'4 Instructional Equipment'!$F$5:$F$1995)</f>
        <v>0</v>
      </c>
      <c r="G813" s="12">
        <f>SUMIF('Transportation Ln 10'!$A$5:$A$1995,A813,'Transportation Ln 10'!$J$5:$J$1995)</f>
        <v>0</v>
      </c>
      <c r="H813" s="12">
        <f>SUMIFS('Services Ln 10'!$Y$5:$Y$3992,'Services Ln 10'!$A$5:$A$3992,A813,'Services Ln 10'!$B$5:$B$3992,"Physical Therapy")</f>
        <v>0</v>
      </c>
      <c r="I813" s="12">
        <f>SUMIFS('Services Ln 10'!$Y$5:$Y$3992,'Services Ln 10'!$A$5:$A$3992,A813,'Services Ln 10'!$B$5:$B$3992,"Occupational Therapy")</f>
        <v>0</v>
      </c>
      <c r="J813" s="12">
        <f>SUMIFS('Services Ln 10'!$Y$5:$Y$3992,'Services Ln 10'!$A$5:$A$3992,A813,'Services Ln 10'!$B$5:$B$3992,"Speech Services")</f>
        <v>0</v>
      </c>
      <c r="K813" s="103">
        <f>SUMIFS('Services Ln 10'!$Y$5:$Y$3992,'Services Ln 10'!$A$5:$A$3992,A813,'Services Ln 10'!$B$5:$B$3992,"Nurse Services")+SUMIFS('Services Ln 10'!$Y$5:$Y$3992,'Services Ln 10'!$A$5:$A$3992,A813,'Services Ln 10'!$B$5:$B$3992,"Audiology")+SUMIFS('Services Ln 10'!$Y$5:$Y$3992,'Services Ln 10'!$A$5:$A$3992,A813,'Services Ln 10'!$B$5:$B$3992,"Interpreter")+SUMIFS('Services Ln 10'!$Y$5:$Y$3992,'Services Ln 10'!$A$5:$A$3992,A813,'Services Ln 10'!$B$5:$B$3992,"Adaptive P.E.")+SUMIFS('Services Ln 10'!$Y$5:$Y$3992,'Services Ln 10'!$A$5:$A$3992,A813,'Services Ln 10'!$B$5:$B$3992,"Orientation and Mobility")+SUMIFS('Services Ln 10'!$Y$5:$Y$3992,'Services Ln 10'!$A$5:$A$3992,A813,'Services Ln 10'!$B$5:$B$3992,"Psychologist")+ SUMIF('Aides Ln 10'!$A$5:$A$1996,A813,'Aides Ln 10'!$V$5:$V$1996)</f>
        <v>0</v>
      </c>
      <c r="L813" s="12">
        <f>SUMIF('Contract Ed line 9'!$A$5:$A$1994,A813,'Contract Ed line 9'!$J$5:$J$1994)</f>
        <v>0</v>
      </c>
      <c r="M813" s="7">
        <f t="shared" si="12"/>
        <v>0</v>
      </c>
    </row>
    <row r="814" spans="2:13" x14ac:dyDescent="0.25">
      <c r="B814" s="7">
        <f>SUMIF('1 Spec Ed Teacher'!$A$5:$A$2003,A814,'1 Spec Ed Teacher'!$T$5:$T$2003)</f>
        <v>0</v>
      </c>
      <c r="C814" s="9"/>
      <c r="D814" s="7">
        <f>SUMIF(' Operations Ln 6'!$A$2:$A$1999,SSIDs!A814,' Operations Ln 6'!$B$2:$B$1999)</f>
        <v>0</v>
      </c>
      <c r="E814" s="7">
        <f>SUMIF('3 Instructional Supplies '!$A$5:$A$1996,SSIDs!A814,'3 Instructional Supplies '!$F$5:$F$1996)</f>
        <v>0</v>
      </c>
      <c r="F814" s="7">
        <f>SUMIF('4 Instructional Equipment'!$A$5:$A$1995,A814,'4 Instructional Equipment'!$F$5:$F$1995)</f>
        <v>0</v>
      </c>
      <c r="G814" s="12">
        <f>SUMIF('Transportation Ln 10'!$A$5:$A$1995,A814,'Transportation Ln 10'!$J$5:$J$1995)</f>
        <v>0</v>
      </c>
      <c r="H814" s="12">
        <f>SUMIFS('Services Ln 10'!$Y$5:$Y$3992,'Services Ln 10'!$A$5:$A$3992,A814,'Services Ln 10'!$B$5:$B$3992,"Physical Therapy")</f>
        <v>0</v>
      </c>
      <c r="I814" s="12">
        <f>SUMIFS('Services Ln 10'!$Y$5:$Y$3992,'Services Ln 10'!$A$5:$A$3992,A814,'Services Ln 10'!$B$5:$B$3992,"Occupational Therapy")</f>
        <v>0</v>
      </c>
      <c r="J814" s="12">
        <f>SUMIFS('Services Ln 10'!$Y$5:$Y$3992,'Services Ln 10'!$A$5:$A$3992,A814,'Services Ln 10'!$B$5:$B$3992,"Speech Services")</f>
        <v>0</v>
      </c>
      <c r="K814" s="103">
        <f>SUMIFS('Services Ln 10'!$Y$5:$Y$3992,'Services Ln 10'!$A$5:$A$3992,A814,'Services Ln 10'!$B$5:$B$3992,"Nurse Services")+SUMIFS('Services Ln 10'!$Y$5:$Y$3992,'Services Ln 10'!$A$5:$A$3992,A814,'Services Ln 10'!$B$5:$B$3992,"Audiology")+SUMIFS('Services Ln 10'!$Y$5:$Y$3992,'Services Ln 10'!$A$5:$A$3992,A814,'Services Ln 10'!$B$5:$B$3992,"Interpreter")+SUMIFS('Services Ln 10'!$Y$5:$Y$3992,'Services Ln 10'!$A$5:$A$3992,A814,'Services Ln 10'!$B$5:$B$3992,"Adaptive P.E.")+SUMIFS('Services Ln 10'!$Y$5:$Y$3992,'Services Ln 10'!$A$5:$A$3992,A814,'Services Ln 10'!$B$5:$B$3992,"Orientation and Mobility")+SUMIFS('Services Ln 10'!$Y$5:$Y$3992,'Services Ln 10'!$A$5:$A$3992,A814,'Services Ln 10'!$B$5:$B$3992,"Psychologist")+ SUMIF('Aides Ln 10'!$A$5:$A$1996,A814,'Aides Ln 10'!$V$5:$V$1996)</f>
        <v>0</v>
      </c>
      <c r="L814" s="12">
        <f>SUMIF('Contract Ed line 9'!$A$5:$A$1994,A814,'Contract Ed line 9'!$J$5:$J$1994)</f>
        <v>0</v>
      </c>
      <c r="M814" s="7">
        <f t="shared" si="12"/>
        <v>0</v>
      </c>
    </row>
    <row r="815" spans="2:13" x14ac:dyDescent="0.25">
      <c r="B815" s="7">
        <f>SUMIF('1 Spec Ed Teacher'!$A$5:$A$2003,A815,'1 Spec Ed Teacher'!$T$5:$T$2003)</f>
        <v>0</v>
      </c>
      <c r="C815" s="9"/>
      <c r="D815" s="7">
        <f>SUMIF(' Operations Ln 6'!$A$2:$A$1999,SSIDs!A815,' Operations Ln 6'!$B$2:$B$1999)</f>
        <v>0</v>
      </c>
      <c r="E815" s="7">
        <f>SUMIF('3 Instructional Supplies '!$A$5:$A$1996,SSIDs!A815,'3 Instructional Supplies '!$F$5:$F$1996)</f>
        <v>0</v>
      </c>
      <c r="F815" s="7">
        <f>SUMIF('4 Instructional Equipment'!$A$5:$A$1995,A815,'4 Instructional Equipment'!$F$5:$F$1995)</f>
        <v>0</v>
      </c>
      <c r="G815" s="12">
        <f>SUMIF('Transportation Ln 10'!$A$5:$A$1995,A815,'Transportation Ln 10'!$J$5:$J$1995)</f>
        <v>0</v>
      </c>
      <c r="H815" s="12">
        <f>SUMIFS('Services Ln 10'!$Y$5:$Y$3992,'Services Ln 10'!$A$5:$A$3992,A815,'Services Ln 10'!$B$5:$B$3992,"Physical Therapy")</f>
        <v>0</v>
      </c>
      <c r="I815" s="12">
        <f>SUMIFS('Services Ln 10'!$Y$5:$Y$3992,'Services Ln 10'!$A$5:$A$3992,A815,'Services Ln 10'!$B$5:$B$3992,"Occupational Therapy")</f>
        <v>0</v>
      </c>
      <c r="J815" s="12">
        <f>SUMIFS('Services Ln 10'!$Y$5:$Y$3992,'Services Ln 10'!$A$5:$A$3992,A815,'Services Ln 10'!$B$5:$B$3992,"Speech Services")</f>
        <v>0</v>
      </c>
      <c r="K815" s="103">
        <f>SUMIFS('Services Ln 10'!$Y$5:$Y$3992,'Services Ln 10'!$A$5:$A$3992,A815,'Services Ln 10'!$B$5:$B$3992,"Nurse Services")+SUMIFS('Services Ln 10'!$Y$5:$Y$3992,'Services Ln 10'!$A$5:$A$3992,A815,'Services Ln 10'!$B$5:$B$3992,"Audiology")+SUMIFS('Services Ln 10'!$Y$5:$Y$3992,'Services Ln 10'!$A$5:$A$3992,A815,'Services Ln 10'!$B$5:$B$3992,"Interpreter")+SUMIFS('Services Ln 10'!$Y$5:$Y$3992,'Services Ln 10'!$A$5:$A$3992,A815,'Services Ln 10'!$B$5:$B$3992,"Adaptive P.E.")+SUMIFS('Services Ln 10'!$Y$5:$Y$3992,'Services Ln 10'!$A$5:$A$3992,A815,'Services Ln 10'!$B$5:$B$3992,"Orientation and Mobility")+SUMIFS('Services Ln 10'!$Y$5:$Y$3992,'Services Ln 10'!$A$5:$A$3992,A815,'Services Ln 10'!$B$5:$B$3992,"Psychologist")+ SUMIF('Aides Ln 10'!$A$5:$A$1996,A815,'Aides Ln 10'!$V$5:$V$1996)</f>
        <v>0</v>
      </c>
      <c r="L815" s="12">
        <f>SUMIF('Contract Ed line 9'!$A$5:$A$1994,A815,'Contract Ed line 9'!$J$5:$J$1994)</f>
        <v>0</v>
      </c>
      <c r="M815" s="7">
        <f t="shared" si="12"/>
        <v>0</v>
      </c>
    </row>
    <row r="816" spans="2:13" x14ac:dyDescent="0.25">
      <c r="B816" s="7">
        <f>SUMIF('1 Spec Ed Teacher'!$A$5:$A$2003,A816,'1 Spec Ed Teacher'!$T$5:$T$2003)</f>
        <v>0</v>
      </c>
      <c r="C816" s="9"/>
      <c r="D816" s="7">
        <f>SUMIF(' Operations Ln 6'!$A$2:$A$1999,SSIDs!A816,' Operations Ln 6'!$B$2:$B$1999)</f>
        <v>0</v>
      </c>
      <c r="E816" s="7">
        <f>SUMIF('3 Instructional Supplies '!$A$5:$A$1996,SSIDs!A816,'3 Instructional Supplies '!$F$5:$F$1996)</f>
        <v>0</v>
      </c>
      <c r="F816" s="7">
        <f>SUMIF('4 Instructional Equipment'!$A$5:$A$1995,A816,'4 Instructional Equipment'!$F$5:$F$1995)</f>
        <v>0</v>
      </c>
      <c r="G816" s="12">
        <f>SUMIF('Transportation Ln 10'!$A$5:$A$1995,A816,'Transportation Ln 10'!$J$5:$J$1995)</f>
        <v>0</v>
      </c>
      <c r="H816" s="12">
        <f>SUMIFS('Services Ln 10'!$Y$5:$Y$3992,'Services Ln 10'!$A$5:$A$3992,A816,'Services Ln 10'!$B$5:$B$3992,"Physical Therapy")</f>
        <v>0</v>
      </c>
      <c r="I816" s="12">
        <f>SUMIFS('Services Ln 10'!$Y$5:$Y$3992,'Services Ln 10'!$A$5:$A$3992,A816,'Services Ln 10'!$B$5:$B$3992,"Occupational Therapy")</f>
        <v>0</v>
      </c>
      <c r="J816" s="12">
        <f>SUMIFS('Services Ln 10'!$Y$5:$Y$3992,'Services Ln 10'!$A$5:$A$3992,A816,'Services Ln 10'!$B$5:$B$3992,"Speech Services")</f>
        <v>0</v>
      </c>
      <c r="K816" s="103">
        <f>SUMIFS('Services Ln 10'!$Y$5:$Y$3992,'Services Ln 10'!$A$5:$A$3992,A816,'Services Ln 10'!$B$5:$B$3992,"Nurse Services")+SUMIFS('Services Ln 10'!$Y$5:$Y$3992,'Services Ln 10'!$A$5:$A$3992,A816,'Services Ln 10'!$B$5:$B$3992,"Audiology")+SUMIFS('Services Ln 10'!$Y$5:$Y$3992,'Services Ln 10'!$A$5:$A$3992,A816,'Services Ln 10'!$B$5:$B$3992,"Interpreter")+SUMIFS('Services Ln 10'!$Y$5:$Y$3992,'Services Ln 10'!$A$5:$A$3992,A816,'Services Ln 10'!$B$5:$B$3992,"Adaptive P.E.")+SUMIFS('Services Ln 10'!$Y$5:$Y$3992,'Services Ln 10'!$A$5:$A$3992,A816,'Services Ln 10'!$B$5:$B$3992,"Orientation and Mobility")+SUMIFS('Services Ln 10'!$Y$5:$Y$3992,'Services Ln 10'!$A$5:$A$3992,A816,'Services Ln 10'!$B$5:$B$3992,"Psychologist")+ SUMIF('Aides Ln 10'!$A$5:$A$1996,A816,'Aides Ln 10'!$V$5:$V$1996)</f>
        <v>0</v>
      </c>
      <c r="L816" s="12">
        <f>SUMIF('Contract Ed line 9'!$A$5:$A$1994,A816,'Contract Ed line 9'!$J$5:$J$1994)</f>
        <v>0</v>
      </c>
      <c r="M816" s="7">
        <f t="shared" si="12"/>
        <v>0</v>
      </c>
    </row>
    <row r="817" spans="2:13" x14ac:dyDescent="0.25">
      <c r="B817" s="7">
        <f>SUMIF('1 Spec Ed Teacher'!$A$5:$A$2003,A817,'1 Spec Ed Teacher'!$T$5:$T$2003)</f>
        <v>0</v>
      </c>
      <c r="C817" s="9"/>
      <c r="D817" s="7">
        <f>SUMIF(' Operations Ln 6'!$A$2:$A$1999,SSIDs!A817,' Operations Ln 6'!$B$2:$B$1999)</f>
        <v>0</v>
      </c>
      <c r="E817" s="7">
        <f>SUMIF('3 Instructional Supplies '!$A$5:$A$1996,SSIDs!A817,'3 Instructional Supplies '!$F$5:$F$1996)</f>
        <v>0</v>
      </c>
      <c r="F817" s="7">
        <f>SUMIF('4 Instructional Equipment'!$A$5:$A$1995,A817,'4 Instructional Equipment'!$F$5:$F$1995)</f>
        <v>0</v>
      </c>
      <c r="G817" s="12">
        <f>SUMIF('Transportation Ln 10'!$A$5:$A$1995,A817,'Transportation Ln 10'!$J$5:$J$1995)</f>
        <v>0</v>
      </c>
      <c r="H817" s="12">
        <f>SUMIFS('Services Ln 10'!$Y$5:$Y$3992,'Services Ln 10'!$A$5:$A$3992,A817,'Services Ln 10'!$B$5:$B$3992,"Physical Therapy")</f>
        <v>0</v>
      </c>
      <c r="I817" s="12">
        <f>SUMIFS('Services Ln 10'!$Y$5:$Y$3992,'Services Ln 10'!$A$5:$A$3992,A817,'Services Ln 10'!$B$5:$B$3992,"Occupational Therapy")</f>
        <v>0</v>
      </c>
      <c r="J817" s="12">
        <f>SUMIFS('Services Ln 10'!$Y$5:$Y$3992,'Services Ln 10'!$A$5:$A$3992,A817,'Services Ln 10'!$B$5:$B$3992,"Speech Services")</f>
        <v>0</v>
      </c>
      <c r="K817" s="103">
        <f>SUMIFS('Services Ln 10'!$Y$5:$Y$3992,'Services Ln 10'!$A$5:$A$3992,A817,'Services Ln 10'!$B$5:$B$3992,"Nurse Services")+SUMIFS('Services Ln 10'!$Y$5:$Y$3992,'Services Ln 10'!$A$5:$A$3992,A817,'Services Ln 10'!$B$5:$B$3992,"Audiology")+SUMIFS('Services Ln 10'!$Y$5:$Y$3992,'Services Ln 10'!$A$5:$A$3992,A817,'Services Ln 10'!$B$5:$B$3992,"Interpreter")+SUMIFS('Services Ln 10'!$Y$5:$Y$3992,'Services Ln 10'!$A$5:$A$3992,A817,'Services Ln 10'!$B$5:$B$3992,"Adaptive P.E.")+SUMIFS('Services Ln 10'!$Y$5:$Y$3992,'Services Ln 10'!$A$5:$A$3992,A817,'Services Ln 10'!$B$5:$B$3992,"Orientation and Mobility")+SUMIFS('Services Ln 10'!$Y$5:$Y$3992,'Services Ln 10'!$A$5:$A$3992,A817,'Services Ln 10'!$B$5:$B$3992,"Psychologist")+ SUMIF('Aides Ln 10'!$A$5:$A$1996,A817,'Aides Ln 10'!$V$5:$V$1996)</f>
        <v>0</v>
      </c>
      <c r="L817" s="12">
        <f>SUMIF('Contract Ed line 9'!$A$5:$A$1994,A817,'Contract Ed line 9'!$J$5:$J$1994)</f>
        <v>0</v>
      </c>
      <c r="M817" s="7">
        <f t="shared" si="12"/>
        <v>0</v>
      </c>
    </row>
    <row r="818" spans="2:13" x14ac:dyDescent="0.25">
      <c r="B818" s="7">
        <f>SUMIF('1 Spec Ed Teacher'!$A$5:$A$2003,A818,'1 Spec Ed Teacher'!$T$5:$T$2003)</f>
        <v>0</v>
      </c>
      <c r="C818" s="9"/>
      <c r="D818" s="7">
        <f>SUMIF(' Operations Ln 6'!$A$2:$A$1999,SSIDs!A818,' Operations Ln 6'!$B$2:$B$1999)</f>
        <v>0</v>
      </c>
      <c r="E818" s="7">
        <f>SUMIF('3 Instructional Supplies '!$A$5:$A$1996,SSIDs!A818,'3 Instructional Supplies '!$F$5:$F$1996)</f>
        <v>0</v>
      </c>
      <c r="F818" s="7">
        <f>SUMIF('4 Instructional Equipment'!$A$5:$A$1995,A818,'4 Instructional Equipment'!$F$5:$F$1995)</f>
        <v>0</v>
      </c>
      <c r="G818" s="12">
        <f>SUMIF('Transportation Ln 10'!$A$5:$A$1995,A818,'Transportation Ln 10'!$J$5:$J$1995)</f>
        <v>0</v>
      </c>
      <c r="H818" s="12">
        <f>SUMIFS('Services Ln 10'!$Y$5:$Y$3992,'Services Ln 10'!$A$5:$A$3992,A818,'Services Ln 10'!$B$5:$B$3992,"Physical Therapy")</f>
        <v>0</v>
      </c>
      <c r="I818" s="12">
        <f>SUMIFS('Services Ln 10'!$Y$5:$Y$3992,'Services Ln 10'!$A$5:$A$3992,A818,'Services Ln 10'!$B$5:$B$3992,"Occupational Therapy")</f>
        <v>0</v>
      </c>
      <c r="J818" s="12">
        <f>SUMIFS('Services Ln 10'!$Y$5:$Y$3992,'Services Ln 10'!$A$5:$A$3992,A818,'Services Ln 10'!$B$5:$B$3992,"Speech Services")</f>
        <v>0</v>
      </c>
      <c r="K818" s="103">
        <f>SUMIFS('Services Ln 10'!$Y$5:$Y$3992,'Services Ln 10'!$A$5:$A$3992,A818,'Services Ln 10'!$B$5:$B$3992,"Nurse Services")+SUMIFS('Services Ln 10'!$Y$5:$Y$3992,'Services Ln 10'!$A$5:$A$3992,A818,'Services Ln 10'!$B$5:$B$3992,"Audiology")+SUMIFS('Services Ln 10'!$Y$5:$Y$3992,'Services Ln 10'!$A$5:$A$3992,A818,'Services Ln 10'!$B$5:$B$3992,"Interpreter")+SUMIFS('Services Ln 10'!$Y$5:$Y$3992,'Services Ln 10'!$A$5:$A$3992,A818,'Services Ln 10'!$B$5:$B$3992,"Adaptive P.E.")+SUMIFS('Services Ln 10'!$Y$5:$Y$3992,'Services Ln 10'!$A$5:$A$3992,A818,'Services Ln 10'!$B$5:$B$3992,"Orientation and Mobility")+SUMIFS('Services Ln 10'!$Y$5:$Y$3992,'Services Ln 10'!$A$5:$A$3992,A818,'Services Ln 10'!$B$5:$B$3992,"Psychologist")+ SUMIF('Aides Ln 10'!$A$5:$A$1996,A818,'Aides Ln 10'!$V$5:$V$1996)</f>
        <v>0</v>
      </c>
      <c r="L818" s="12">
        <f>SUMIF('Contract Ed line 9'!$A$5:$A$1994,A818,'Contract Ed line 9'!$J$5:$J$1994)</f>
        <v>0</v>
      </c>
      <c r="M818" s="7">
        <f t="shared" si="12"/>
        <v>0</v>
      </c>
    </row>
    <row r="819" spans="2:13" x14ac:dyDescent="0.25">
      <c r="B819" s="7">
        <f>SUMIF('1 Spec Ed Teacher'!$A$5:$A$2003,A819,'1 Spec Ed Teacher'!$T$5:$T$2003)</f>
        <v>0</v>
      </c>
      <c r="C819" s="9"/>
      <c r="D819" s="7">
        <f>SUMIF(' Operations Ln 6'!$A$2:$A$1999,SSIDs!A819,' Operations Ln 6'!$B$2:$B$1999)</f>
        <v>0</v>
      </c>
      <c r="E819" s="7">
        <f>SUMIF('3 Instructional Supplies '!$A$5:$A$1996,SSIDs!A819,'3 Instructional Supplies '!$F$5:$F$1996)</f>
        <v>0</v>
      </c>
      <c r="F819" s="7">
        <f>SUMIF('4 Instructional Equipment'!$A$5:$A$1995,A819,'4 Instructional Equipment'!$F$5:$F$1995)</f>
        <v>0</v>
      </c>
      <c r="G819" s="12">
        <f>SUMIF('Transportation Ln 10'!$A$5:$A$1995,A819,'Transportation Ln 10'!$J$5:$J$1995)</f>
        <v>0</v>
      </c>
      <c r="H819" s="12">
        <f>SUMIFS('Services Ln 10'!$Y$5:$Y$3992,'Services Ln 10'!$A$5:$A$3992,A819,'Services Ln 10'!$B$5:$B$3992,"Physical Therapy")</f>
        <v>0</v>
      </c>
      <c r="I819" s="12">
        <f>SUMIFS('Services Ln 10'!$Y$5:$Y$3992,'Services Ln 10'!$A$5:$A$3992,A819,'Services Ln 10'!$B$5:$B$3992,"Occupational Therapy")</f>
        <v>0</v>
      </c>
      <c r="J819" s="12">
        <f>SUMIFS('Services Ln 10'!$Y$5:$Y$3992,'Services Ln 10'!$A$5:$A$3992,A819,'Services Ln 10'!$B$5:$B$3992,"Speech Services")</f>
        <v>0</v>
      </c>
      <c r="K819" s="103">
        <f>SUMIFS('Services Ln 10'!$Y$5:$Y$3992,'Services Ln 10'!$A$5:$A$3992,A819,'Services Ln 10'!$B$5:$B$3992,"Nurse Services")+SUMIFS('Services Ln 10'!$Y$5:$Y$3992,'Services Ln 10'!$A$5:$A$3992,A819,'Services Ln 10'!$B$5:$B$3992,"Audiology")+SUMIFS('Services Ln 10'!$Y$5:$Y$3992,'Services Ln 10'!$A$5:$A$3992,A819,'Services Ln 10'!$B$5:$B$3992,"Interpreter")+SUMIFS('Services Ln 10'!$Y$5:$Y$3992,'Services Ln 10'!$A$5:$A$3992,A819,'Services Ln 10'!$B$5:$B$3992,"Adaptive P.E.")+SUMIFS('Services Ln 10'!$Y$5:$Y$3992,'Services Ln 10'!$A$5:$A$3992,A819,'Services Ln 10'!$B$5:$B$3992,"Orientation and Mobility")+SUMIFS('Services Ln 10'!$Y$5:$Y$3992,'Services Ln 10'!$A$5:$A$3992,A819,'Services Ln 10'!$B$5:$B$3992,"Psychologist")+ SUMIF('Aides Ln 10'!$A$5:$A$1996,A819,'Aides Ln 10'!$V$5:$V$1996)</f>
        <v>0</v>
      </c>
      <c r="L819" s="12">
        <f>SUMIF('Contract Ed line 9'!$A$5:$A$1994,A819,'Contract Ed line 9'!$J$5:$J$1994)</f>
        <v>0</v>
      </c>
      <c r="M819" s="7">
        <f t="shared" si="12"/>
        <v>0</v>
      </c>
    </row>
    <row r="820" spans="2:13" x14ac:dyDescent="0.25">
      <c r="B820" s="7">
        <f>SUMIF('1 Spec Ed Teacher'!$A$5:$A$2003,A820,'1 Spec Ed Teacher'!$T$5:$T$2003)</f>
        <v>0</v>
      </c>
      <c r="C820" s="9"/>
      <c r="D820" s="7">
        <f>SUMIF(' Operations Ln 6'!$A$2:$A$1999,SSIDs!A820,' Operations Ln 6'!$B$2:$B$1999)</f>
        <v>0</v>
      </c>
      <c r="E820" s="7">
        <f>SUMIF('3 Instructional Supplies '!$A$5:$A$1996,SSIDs!A820,'3 Instructional Supplies '!$F$5:$F$1996)</f>
        <v>0</v>
      </c>
      <c r="F820" s="7">
        <f>SUMIF('4 Instructional Equipment'!$A$5:$A$1995,A820,'4 Instructional Equipment'!$F$5:$F$1995)</f>
        <v>0</v>
      </c>
      <c r="G820" s="12">
        <f>SUMIF('Transportation Ln 10'!$A$5:$A$1995,A820,'Transportation Ln 10'!$J$5:$J$1995)</f>
        <v>0</v>
      </c>
      <c r="H820" s="12">
        <f>SUMIFS('Services Ln 10'!$Y$5:$Y$3992,'Services Ln 10'!$A$5:$A$3992,A820,'Services Ln 10'!$B$5:$B$3992,"Physical Therapy")</f>
        <v>0</v>
      </c>
      <c r="I820" s="12">
        <f>SUMIFS('Services Ln 10'!$Y$5:$Y$3992,'Services Ln 10'!$A$5:$A$3992,A820,'Services Ln 10'!$B$5:$B$3992,"Occupational Therapy")</f>
        <v>0</v>
      </c>
      <c r="J820" s="12">
        <f>SUMIFS('Services Ln 10'!$Y$5:$Y$3992,'Services Ln 10'!$A$5:$A$3992,A820,'Services Ln 10'!$B$5:$B$3992,"Speech Services")</f>
        <v>0</v>
      </c>
      <c r="K820" s="103">
        <f>SUMIFS('Services Ln 10'!$Y$5:$Y$3992,'Services Ln 10'!$A$5:$A$3992,A820,'Services Ln 10'!$B$5:$B$3992,"Nurse Services")+SUMIFS('Services Ln 10'!$Y$5:$Y$3992,'Services Ln 10'!$A$5:$A$3992,A820,'Services Ln 10'!$B$5:$B$3992,"Audiology")+SUMIFS('Services Ln 10'!$Y$5:$Y$3992,'Services Ln 10'!$A$5:$A$3992,A820,'Services Ln 10'!$B$5:$B$3992,"Interpreter")+SUMIFS('Services Ln 10'!$Y$5:$Y$3992,'Services Ln 10'!$A$5:$A$3992,A820,'Services Ln 10'!$B$5:$B$3992,"Adaptive P.E.")+SUMIFS('Services Ln 10'!$Y$5:$Y$3992,'Services Ln 10'!$A$5:$A$3992,A820,'Services Ln 10'!$B$5:$B$3992,"Orientation and Mobility")+SUMIFS('Services Ln 10'!$Y$5:$Y$3992,'Services Ln 10'!$A$5:$A$3992,A820,'Services Ln 10'!$B$5:$B$3992,"Psychologist")+ SUMIF('Aides Ln 10'!$A$5:$A$1996,A820,'Aides Ln 10'!$V$5:$V$1996)</f>
        <v>0</v>
      </c>
      <c r="L820" s="12">
        <f>SUMIF('Contract Ed line 9'!$A$5:$A$1994,A820,'Contract Ed line 9'!$J$5:$J$1994)</f>
        <v>0</v>
      </c>
      <c r="M820" s="7">
        <f t="shared" si="12"/>
        <v>0</v>
      </c>
    </row>
    <row r="821" spans="2:13" x14ac:dyDescent="0.25">
      <c r="B821" s="7">
        <f>SUMIF('1 Spec Ed Teacher'!$A$5:$A$2003,A821,'1 Spec Ed Teacher'!$T$5:$T$2003)</f>
        <v>0</v>
      </c>
      <c r="C821" s="9"/>
      <c r="D821" s="7">
        <f>SUMIF(' Operations Ln 6'!$A$2:$A$1999,SSIDs!A821,' Operations Ln 6'!$B$2:$B$1999)</f>
        <v>0</v>
      </c>
      <c r="E821" s="7">
        <f>SUMIF('3 Instructional Supplies '!$A$5:$A$1996,SSIDs!A821,'3 Instructional Supplies '!$F$5:$F$1996)</f>
        <v>0</v>
      </c>
      <c r="F821" s="7">
        <f>SUMIF('4 Instructional Equipment'!$A$5:$A$1995,A821,'4 Instructional Equipment'!$F$5:$F$1995)</f>
        <v>0</v>
      </c>
      <c r="G821" s="12">
        <f>SUMIF('Transportation Ln 10'!$A$5:$A$1995,A821,'Transportation Ln 10'!$J$5:$J$1995)</f>
        <v>0</v>
      </c>
      <c r="H821" s="12">
        <f>SUMIFS('Services Ln 10'!$Y$5:$Y$3992,'Services Ln 10'!$A$5:$A$3992,A821,'Services Ln 10'!$B$5:$B$3992,"Physical Therapy")</f>
        <v>0</v>
      </c>
      <c r="I821" s="12">
        <f>SUMIFS('Services Ln 10'!$Y$5:$Y$3992,'Services Ln 10'!$A$5:$A$3992,A821,'Services Ln 10'!$B$5:$B$3992,"Occupational Therapy")</f>
        <v>0</v>
      </c>
      <c r="J821" s="12">
        <f>SUMIFS('Services Ln 10'!$Y$5:$Y$3992,'Services Ln 10'!$A$5:$A$3992,A821,'Services Ln 10'!$B$5:$B$3992,"Speech Services")</f>
        <v>0</v>
      </c>
      <c r="K821" s="103">
        <f>SUMIFS('Services Ln 10'!$Y$5:$Y$3992,'Services Ln 10'!$A$5:$A$3992,A821,'Services Ln 10'!$B$5:$B$3992,"Nurse Services")+SUMIFS('Services Ln 10'!$Y$5:$Y$3992,'Services Ln 10'!$A$5:$A$3992,A821,'Services Ln 10'!$B$5:$B$3992,"Audiology")+SUMIFS('Services Ln 10'!$Y$5:$Y$3992,'Services Ln 10'!$A$5:$A$3992,A821,'Services Ln 10'!$B$5:$B$3992,"Interpreter")+SUMIFS('Services Ln 10'!$Y$5:$Y$3992,'Services Ln 10'!$A$5:$A$3992,A821,'Services Ln 10'!$B$5:$B$3992,"Adaptive P.E.")+SUMIFS('Services Ln 10'!$Y$5:$Y$3992,'Services Ln 10'!$A$5:$A$3992,A821,'Services Ln 10'!$B$5:$B$3992,"Orientation and Mobility")+SUMIFS('Services Ln 10'!$Y$5:$Y$3992,'Services Ln 10'!$A$5:$A$3992,A821,'Services Ln 10'!$B$5:$B$3992,"Psychologist")+ SUMIF('Aides Ln 10'!$A$5:$A$1996,A821,'Aides Ln 10'!$V$5:$V$1996)</f>
        <v>0</v>
      </c>
      <c r="L821" s="12">
        <f>SUMIF('Contract Ed line 9'!$A$5:$A$1994,A821,'Contract Ed line 9'!$J$5:$J$1994)</f>
        <v>0</v>
      </c>
      <c r="M821" s="7">
        <f t="shared" si="12"/>
        <v>0</v>
      </c>
    </row>
    <row r="822" spans="2:13" x14ac:dyDescent="0.25">
      <c r="B822" s="7">
        <f>SUMIF('1 Spec Ed Teacher'!$A$5:$A$2003,A822,'1 Spec Ed Teacher'!$T$5:$T$2003)</f>
        <v>0</v>
      </c>
      <c r="C822" s="9"/>
      <c r="D822" s="7">
        <f>SUMIF(' Operations Ln 6'!$A$2:$A$1999,SSIDs!A822,' Operations Ln 6'!$B$2:$B$1999)</f>
        <v>0</v>
      </c>
      <c r="E822" s="7">
        <f>SUMIF('3 Instructional Supplies '!$A$5:$A$1996,SSIDs!A822,'3 Instructional Supplies '!$F$5:$F$1996)</f>
        <v>0</v>
      </c>
      <c r="F822" s="7">
        <f>SUMIF('4 Instructional Equipment'!$A$5:$A$1995,A822,'4 Instructional Equipment'!$F$5:$F$1995)</f>
        <v>0</v>
      </c>
      <c r="G822" s="12">
        <f>SUMIF('Transportation Ln 10'!$A$5:$A$1995,A822,'Transportation Ln 10'!$J$5:$J$1995)</f>
        <v>0</v>
      </c>
      <c r="H822" s="12">
        <f>SUMIFS('Services Ln 10'!$Y$5:$Y$3992,'Services Ln 10'!$A$5:$A$3992,A822,'Services Ln 10'!$B$5:$B$3992,"Physical Therapy")</f>
        <v>0</v>
      </c>
      <c r="I822" s="12">
        <f>SUMIFS('Services Ln 10'!$Y$5:$Y$3992,'Services Ln 10'!$A$5:$A$3992,A822,'Services Ln 10'!$B$5:$B$3992,"Occupational Therapy")</f>
        <v>0</v>
      </c>
      <c r="J822" s="12">
        <f>SUMIFS('Services Ln 10'!$Y$5:$Y$3992,'Services Ln 10'!$A$5:$A$3992,A822,'Services Ln 10'!$B$5:$B$3992,"Speech Services")</f>
        <v>0</v>
      </c>
      <c r="K822" s="103">
        <f>SUMIFS('Services Ln 10'!$Y$5:$Y$3992,'Services Ln 10'!$A$5:$A$3992,A822,'Services Ln 10'!$B$5:$B$3992,"Nurse Services")+SUMIFS('Services Ln 10'!$Y$5:$Y$3992,'Services Ln 10'!$A$5:$A$3992,A822,'Services Ln 10'!$B$5:$B$3992,"Audiology")+SUMIFS('Services Ln 10'!$Y$5:$Y$3992,'Services Ln 10'!$A$5:$A$3992,A822,'Services Ln 10'!$B$5:$B$3992,"Interpreter")+SUMIFS('Services Ln 10'!$Y$5:$Y$3992,'Services Ln 10'!$A$5:$A$3992,A822,'Services Ln 10'!$B$5:$B$3992,"Adaptive P.E.")+SUMIFS('Services Ln 10'!$Y$5:$Y$3992,'Services Ln 10'!$A$5:$A$3992,A822,'Services Ln 10'!$B$5:$B$3992,"Orientation and Mobility")+SUMIFS('Services Ln 10'!$Y$5:$Y$3992,'Services Ln 10'!$A$5:$A$3992,A822,'Services Ln 10'!$B$5:$B$3992,"Psychologist")+ SUMIF('Aides Ln 10'!$A$5:$A$1996,A822,'Aides Ln 10'!$V$5:$V$1996)</f>
        <v>0</v>
      </c>
      <c r="L822" s="12">
        <f>SUMIF('Contract Ed line 9'!$A$5:$A$1994,A822,'Contract Ed line 9'!$J$5:$J$1994)</f>
        <v>0</v>
      </c>
      <c r="M822" s="7">
        <f t="shared" si="12"/>
        <v>0</v>
      </c>
    </row>
    <row r="823" spans="2:13" x14ac:dyDescent="0.25">
      <c r="B823" s="7">
        <f>SUMIF('1 Spec Ed Teacher'!$A$5:$A$2003,A823,'1 Spec Ed Teacher'!$T$5:$T$2003)</f>
        <v>0</v>
      </c>
      <c r="C823" s="9"/>
      <c r="D823" s="7">
        <f>SUMIF(' Operations Ln 6'!$A$2:$A$1999,SSIDs!A823,' Operations Ln 6'!$B$2:$B$1999)</f>
        <v>0</v>
      </c>
      <c r="E823" s="7">
        <f>SUMIF('3 Instructional Supplies '!$A$5:$A$1996,SSIDs!A823,'3 Instructional Supplies '!$F$5:$F$1996)</f>
        <v>0</v>
      </c>
      <c r="F823" s="7">
        <f>SUMIF('4 Instructional Equipment'!$A$5:$A$1995,A823,'4 Instructional Equipment'!$F$5:$F$1995)</f>
        <v>0</v>
      </c>
      <c r="G823" s="12">
        <f>SUMIF('Transportation Ln 10'!$A$5:$A$1995,A823,'Transportation Ln 10'!$J$5:$J$1995)</f>
        <v>0</v>
      </c>
      <c r="H823" s="12">
        <f>SUMIFS('Services Ln 10'!$Y$5:$Y$3992,'Services Ln 10'!$A$5:$A$3992,A823,'Services Ln 10'!$B$5:$B$3992,"Physical Therapy")</f>
        <v>0</v>
      </c>
      <c r="I823" s="12">
        <f>SUMIFS('Services Ln 10'!$Y$5:$Y$3992,'Services Ln 10'!$A$5:$A$3992,A823,'Services Ln 10'!$B$5:$B$3992,"Occupational Therapy")</f>
        <v>0</v>
      </c>
      <c r="J823" s="12">
        <f>SUMIFS('Services Ln 10'!$Y$5:$Y$3992,'Services Ln 10'!$A$5:$A$3992,A823,'Services Ln 10'!$B$5:$B$3992,"Speech Services")</f>
        <v>0</v>
      </c>
      <c r="K823" s="103">
        <f>SUMIFS('Services Ln 10'!$Y$5:$Y$3992,'Services Ln 10'!$A$5:$A$3992,A823,'Services Ln 10'!$B$5:$B$3992,"Nurse Services")+SUMIFS('Services Ln 10'!$Y$5:$Y$3992,'Services Ln 10'!$A$5:$A$3992,A823,'Services Ln 10'!$B$5:$B$3992,"Audiology")+SUMIFS('Services Ln 10'!$Y$5:$Y$3992,'Services Ln 10'!$A$5:$A$3992,A823,'Services Ln 10'!$B$5:$B$3992,"Interpreter")+SUMIFS('Services Ln 10'!$Y$5:$Y$3992,'Services Ln 10'!$A$5:$A$3992,A823,'Services Ln 10'!$B$5:$B$3992,"Adaptive P.E.")+SUMIFS('Services Ln 10'!$Y$5:$Y$3992,'Services Ln 10'!$A$5:$A$3992,A823,'Services Ln 10'!$B$5:$B$3992,"Orientation and Mobility")+SUMIFS('Services Ln 10'!$Y$5:$Y$3992,'Services Ln 10'!$A$5:$A$3992,A823,'Services Ln 10'!$B$5:$B$3992,"Psychologist")+ SUMIF('Aides Ln 10'!$A$5:$A$1996,A823,'Aides Ln 10'!$V$5:$V$1996)</f>
        <v>0</v>
      </c>
      <c r="L823" s="12">
        <f>SUMIF('Contract Ed line 9'!$A$5:$A$1994,A823,'Contract Ed line 9'!$J$5:$J$1994)</f>
        <v>0</v>
      </c>
      <c r="M823" s="7">
        <f t="shared" si="12"/>
        <v>0</v>
      </c>
    </row>
    <row r="824" spans="2:13" x14ac:dyDescent="0.25">
      <c r="B824" s="7">
        <f>SUMIF('1 Spec Ed Teacher'!$A$5:$A$2003,A824,'1 Spec Ed Teacher'!$T$5:$T$2003)</f>
        <v>0</v>
      </c>
      <c r="C824" s="9"/>
      <c r="D824" s="7">
        <f>SUMIF(' Operations Ln 6'!$A$2:$A$1999,SSIDs!A824,' Operations Ln 6'!$B$2:$B$1999)</f>
        <v>0</v>
      </c>
      <c r="E824" s="7">
        <f>SUMIF('3 Instructional Supplies '!$A$5:$A$1996,SSIDs!A824,'3 Instructional Supplies '!$F$5:$F$1996)</f>
        <v>0</v>
      </c>
      <c r="F824" s="7">
        <f>SUMIF('4 Instructional Equipment'!$A$5:$A$1995,A824,'4 Instructional Equipment'!$F$5:$F$1995)</f>
        <v>0</v>
      </c>
      <c r="G824" s="12">
        <f>SUMIF('Transportation Ln 10'!$A$5:$A$1995,A824,'Transportation Ln 10'!$J$5:$J$1995)</f>
        <v>0</v>
      </c>
      <c r="H824" s="12">
        <f>SUMIFS('Services Ln 10'!$Y$5:$Y$3992,'Services Ln 10'!$A$5:$A$3992,A824,'Services Ln 10'!$B$5:$B$3992,"Physical Therapy")</f>
        <v>0</v>
      </c>
      <c r="I824" s="12">
        <f>SUMIFS('Services Ln 10'!$Y$5:$Y$3992,'Services Ln 10'!$A$5:$A$3992,A824,'Services Ln 10'!$B$5:$B$3992,"Occupational Therapy")</f>
        <v>0</v>
      </c>
      <c r="J824" s="12">
        <f>SUMIFS('Services Ln 10'!$Y$5:$Y$3992,'Services Ln 10'!$A$5:$A$3992,A824,'Services Ln 10'!$B$5:$B$3992,"Speech Services")</f>
        <v>0</v>
      </c>
      <c r="K824" s="103">
        <f>SUMIFS('Services Ln 10'!$Y$5:$Y$3992,'Services Ln 10'!$A$5:$A$3992,A824,'Services Ln 10'!$B$5:$B$3992,"Nurse Services")+SUMIFS('Services Ln 10'!$Y$5:$Y$3992,'Services Ln 10'!$A$5:$A$3992,A824,'Services Ln 10'!$B$5:$B$3992,"Audiology")+SUMIFS('Services Ln 10'!$Y$5:$Y$3992,'Services Ln 10'!$A$5:$A$3992,A824,'Services Ln 10'!$B$5:$B$3992,"Interpreter")+SUMIFS('Services Ln 10'!$Y$5:$Y$3992,'Services Ln 10'!$A$5:$A$3992,A824,'Services Ln 10'!$B$5:$B$3992,"Adaptive P.E.")+SUMIFS('Services Ln 10'!$Y$5:$Y$3992,'Services Ln 10'!$A$5:$A$3992,A824,'Services Ln 10'!$B$5:$B$3992,"Orientation and Mobility")+SUMIFS('Services Ln 10'!$Y$5:$Y$3992,'Services Ln 10'!$A$5:$A$3992,A824,'Services Ln 10'!$B$5:$B$3992,"Psychologist")+ SUMIF('Aides Ln 10'!$A$5:$A$1996,A824,'Aides Ln 10'!$V$5:$V$1996)</f>
        <v>0</v>
      </c>
      <c r="L824" s="12">
        <f>SUMIF('Contract Ed line 9'!$A$5:$A$1994,A824,'Contract Ed line 9'!$J$5:$J$1994)</f>
        <v>0</v>
      </c>
      <c r="M824" s="7">
        <f t="shared" si="12"/>
        <v>0</v>
      </c>
    </row>
    <row r="825" spans="2:13" x14ac:dyDescent="0.25">
      <c r="B825" s="7">
        <f>SUMIF('1 Spec Ed Teacher'!$A$5:$A$2003,A825,'1 Spec Ed Teacher'!$T$5:$T$2003)</f>
        <v>0</v>
      </c>
      <c r="C825" s="9"/>
      <c r="D825" s="7">
        <f>SUMIF(' Operations Ln 6'!$A$2:$A$1999,SSIDs!A825,' Operations Ln 6'!$B$2:$B$1999)</f>
        <v>0</v>
      </c>
      <c r="E825" s="7">
        <f>SUMIF('3 Instructional Supplies '!$A$5:$A$1996,SSIDs!A825,'3 Instructional Supplies '!$F$5:$F$1996)</f>
        <v>0</v>
      </c>
      <c r="F825" s="7">
        <f>SUMIF('4 Instructional Equipment'!$A$5:$A$1995,A825,'4 Instructional Equipment'!$F$5:$F$1995)</f>
        <v>0</v>
      </c>
      <c r="G825" s="12">
        <f>SUMIF('Transportation Ln 10'!$A$5:$A$1995,A825,'Transportation Ln 10'!$J$5:$J$1995)</f>
        <v>0</v>
      </c>
      <c r="H825" s="12">
        <f>SUMIFS('Services Ln 10'!$Y$5:$Y$3992,'Services Ln 10'!$A$5:$A$3992,A825,'Services Ln 10'!$B$5:$B$3992,"Physical Therapy")</f>
        <v>0</v>
      </c>
      <c r="I825" s="12">
        <f>SUMIFS('Services Ln 10'!$Y$5:$Y$3992,'Services Ln 10'!$A$5:$A$3992,A825,'Services Ln 10'!$B$5:$B$3992,"Occupational Therapy")</f>
        <v>0</v>
      </c>
      <c r="J825" s="12">
        <f>SUMIFS('Services Ln 10'!$Y$5:$Y$3992,'Services Ln 10'!$A$5:$A$3992,A825,'Services Ln 10'!$B$5:$B$3992,"Speech Services")</f>
        <v>0</v>
      </c>
      <c r="K825" s="103">
        <f>SUMIFS('Services Ln 10'!$Y$5:$Y$3992,'Services Ln 10'!$A$5:$A$3992,A825,'Services Ln 10'!$B$5:$B$3992,"Nurse Services")+SUMIFS('Services Ln 10'!$Y$5:$Y$3992,'Services Ln 10'!$A$5:$A$3992,A825,'Services Ln 10'!$B$5:$B$3992,"Audiology")+SUMIFS('Services Ln 10'!$Y$5:$Y$3992,'Services Ln 10'!$A$5:$A$3992,A825,'Services Ln 10'!$B$5:$B$3992,"Interpreter")+SUMIFS('Services Ln 10'!$Y$5:$Y$3992,'Services Ln 10'!$A$5:$A$3992,A825,'Services Ln 10'!$B$5:$B$3992,"Adaptive P.E.")+SUMIFS('Services Ln 10'!$Y$5:$Y$3992,'Services Ln 10'!$A$5:$A$3992,A825,'Services Ln 10'!$B$5:$B$3992,"Orientation and Mobility")+SUMIFS('Services Ln 10'!$Y$5:$Y$3992,'Services Ln 10'!$A$5:$A$3992,A825,'Services Ln 10'!$B$5:$B$3992,"Psychologist")+ SUMIF('Aides Ln 10'!$A$5:$A$1996,A825,'Aides Ln 10'!$V$5:$V$1996)</f>
        <v>0</v>
      </c>
      <c r="L825" s="12">
        <f>SUMIF('Contract Ed line 9'!$A$5:$A$1994,A825,'Contract Ed line 9'!$J$5:$J$1994)</f>
        <v>0</v>
      </c>
      <c r="M825" s="7">
        <f t="shared" si="12"/>
        <v>0</v>
      </c>
    </row>
    <row r="826" spans="2:13" x14ac:dyDescent="0.25">
      <c r="B826" s="7">
        <f>SUMIF('1 Spec Ed Teacher'!$A$5:$A$2003,A826,'1 Spec Ed Teacher'!$T$5:$T$2003)</f>
        <v>0</v>
      </c>
      <c r="C826" s="9"/>
      <c r="D826" s="7">
        <f>SUMIF(' Operations Ln 6'!$A$2:$A$1999,SSIDs!A826,' Operations Ln 6'!$B$2:$B$1999)</f>
        <v>0</v>
      </c>
      <c r="E826" s="7">
        <f>SUMIF('3 Instructional Supplies '!$A$5:$A$1996,SSIDs!A826,'3 Instructional Supplies '!$F$5:$F$1996)</f>
        <v>0</v>
      </c>
      <c r="F826" s="7">
        <f>SUMIF('4 Instructional Equipment'!$A$5:$A$1995,A826,'4 Instructional Equipment'!$F$5:$F$1995)</f>
        <v>0</v>
      </c>
      <c r="G826" s="12">
        <f>SUMIF('Transportation Ln 10'!$A$5:$A$1995,A826,'Transportation Ln 10'!$J$5:$J$1995)</f>
        <v>0</v>
      </c>
      <c r="H826" s="12">
        <f>SUMIFS('Services Ln 10'!$Y$5:$Y$3992,'Services Ln 10'!$A$5:$A$3992,A826,'Services Ln 10'!$B$5:$B$3992,"Physical Therapy")</f>
        <v>0</v>
      </c>
      <c r="I826" s="12">
        <f>SUMIFS('Services Ln 10'!$Y$5:$Y$3992,'Services Ln 10'!$A$5:$A$3992,A826,'Services Ln 10'!$B$5:$B$3992,"Occupational Therapy")</f>
        <v>0</v>
      </c>
      <c r="J826" s="12">
        <f>SUMIFS('Services Ln 10'!$Y$5:$Y$3992,'Services Ln 10'!$A$5:$A$3992,A826,'Services Ln 10'!$B$5:$B$3992,"Speech Services")</f>
        <v>0</v>
      </c>
      <c r="K826" s="103">
        <f>SUMIFS('Services Ln 10'!$Y$5:$Y$3992,'Services Ln 10'!$A$5:$A$3992,A826,'Services Ln 10'!$B$5:$B$3992,"Nurse Services")+SUMIFS('Services Ln 10'!$Y$5:$Y$3992,'Services Ln 10'!$A$5:$A$3992,A826,'Services Ln 10'!$B$5:$B$3992,"Audiology")+SUMIFS('Services Ln 10'!$Y$5:$Y$3992,'Services Ln 10'!$A$5:$A$3992,A826,'Services Ln 10'!$B$5:$B$3992,"Interpreter")+SUMIFS('Services Ln 10'!$Y$5:$Y$3992,'Services Ln 10'!$A$5:$A$3992,A826,'Services Ln 10'!$B$5:$B$3992,"Adaptive P.E.")+SUMIFS('Services Ln 10'!$Y$5:$Y$3992,'Services Ln 10'!$A$5:$A$3992,A826,'Services Ln 10'!$B$5:$B$3992,"Orientation and Mobility")+SUMIFS('Services Ln 10'!$Y$5:$Y$3992,'Services Ln 10'!$A$5:$A$3992,A826,'Services Ln 10'!$B$5:$B$3992,"Psychologist")+ SUMIF('Aides Ln 10'!$A$5:$A$1996,A826,'Aides Ln 10'!$V$5:$V$1996)</f>
        <v>0</v>
      </c>
      <c r="L826" s="12">
        <f>SUMIF('Contract Ed line 9'!$A$5:$A$1994,A826,'Contract Ed line 9'!$J$5:$J$1994)</f>
        <v>0</v>
      </c>
      <c r="M826" s="7">
        <f t="shared" si="12"/>
        <v>0</v>
      </c>
    </row>
    <row r="827" spans="2:13" x14ac:dyDescent="0.25">
      <c r="B827" s="7">
        <f>SUMIF('1 Spec Ed Teacher'!$A$5:$A$2003,A827,'1 Spec Ed Teacher'!$T$5:$T$2003)</f>
        <v>0</v>
      </c>
      <c r="C827" s="9"/>
      <c r="D827" s="7">
        <f>SUMIF(' Operations Ln 6'!$A$2:$A$1999,SSIDs!A827,' Operations Ln 6'!$B$2:$B$1999)</f>
        <v>0</v>
      </c>
      <c r="E827" s="7">
        <f>SUMIF('3 Instructional Supplies '!$A$5:$A$1996,SSIDs!A827,'3 Instructional Supplies '!$F$5:$F$1996)</f>
        <v>0</v>
      </c>
      <c r="F827" s="7">
        <f>SUMIF('4 Instructional Equipment'!$A$5:$A$1995,A827,'4 Instructional Equipment'!$F$5:$F$1995)</f>
        <v>0</v>
      </c>
      <c r="G827" s="12">
        <f>SUMIF('Transportation Ln 10'!$A$5:$A$1995,A827,'Transportation Ln 10'!$J$5:$J$1995)</f>
        <v>0</v>
      </c>
      <c r="H827" s="12">
        <f>SUMIFS('Services Ln 10'!$Y$5:$Y$3992,'Services Ln 10'!$A$5:$A$3992,A827,'Services Ln 10'!$B$5:$B$3992,"Physical Therapy")</f>
        <v>0</v>
      </c>
      <c r="I827" s="12">
        <f>SUMIFS('Services Ln 10'!$Y$5:$Y$3992,'Services Ln 10'!$A$5:$A$3992,A827,'Services Ln 10'!$B$5:$B$3992,"Occupational Therapy")</f>
        <v>0</v>
      </c>
      <c r="J827" s="12">
        <f>SUMIFS('Services Ln 10'!$Y$5:$Y$3992,'Services Ln 10'!$A$5:$A$3992,A827,'Services Ln 10'!$B$5:$B$3992,"Speech Services")</f>
        <v>0</v>
      </c>
      <c r="K827" s="103">
        <f>SUMIFS('Services Ln 10'!$Y$5:$Y$3992,'Services Ln 10'!$A$5:$A$3992,A827,'Services Ln 10'!$B$5:$B$3992,"Nurse Services")+SUMIFS('Services Ln 10'!$Y$5:$Y$3992,'Services Ln 10'!$A$5:$A$3992,A827,'Services Ln 10'!$B$5:$B$3992,"Audiology")+SUMIFS('Services Ln 10'!$Y$5:$Y$3992,'Services Ln 10'!$A$5:$A$3992,A827,'Services Ln 10'!$B$5:$B$3992,"Interpreter")+SUMIFS('Services Ln 10'!$Y$5:$Y$3992,'Services Ln 10'!$A$5:$A$3992,A827,'Services Ln 10'!$B$5:$B$3992,"Adaptive P.E.")+SUMIFS('Services Ln 10'!$Y$5:$Y$3992,'Services Ln 10'!$A$5:$A$3992,A827,'Services Ln 10'!$B$5:$B$3992,"Orientation and Mobility")+SUMIFS('Services Ln 10'!$Y$5:$Y$3992,'Services Ln 10'!$A$5:$A$3992,A827,'Services Ln 10'!$B$5:$B$3992,"Psychologist")+ SUMIF('Aides Ln 10'!$A$5:$A$1996,A827,'Aides Ln 10'!$V$5:$V$1996)</f>
        <v>0</v>
      </c>
      <c r="L827" s="12">
        <f>SUMIF('Contract Ed line 9'!$A$5:$A$1994,A827,'Contract Ed line 9'!$J$5:$J$1994)</f>
        <v>0</v>
      </c>
      <c r="M827" s="7">
        <f t="shared" si="12"/>
        <v>0</v>
      </c>
    </row>
    <row r="828" spans="2:13" x14ac:dyDescent="0.25">
      <c r="B828" s="7">
        <f>SUMIF('1 Spec Ed Teacher'!$A$5:$A$2003,A828,'1 Spec Ed Teacher'!$T$5:$T$2003)</f>
        <v>0</v>
      </c>
      <c r="C828" s="9"/>
      <c r="D828" s="7">
        <f>SUMIF(' Operations Ln 6'!$A$2:$A$1999,SSIDs!A828,' Operations Ln 6'!$B$2:$B$1999)</f>
        <v>0</v>
      </c>
      <c r="E828" s="7">
        <f>SUMIF('3 Instructional Supplies '!$A$5:$A$1996,SSIDs!A828,'3 Instructional Supplies '!$F$5:$F$1996)</f>
        <v>0</v>
      </c>
      <c r="F828" s="7">
        <f>SUMIF('4 Instructional Equipment'!$A$5:$A$1995,A828,'4 Instructional Equipment'!$F$5:$F$1995)</f>
        <v>0</v>
      </c>
      <c r="G828" s="12">
        <f>SUMIF('Transportation Ln 10'!$A$5:$A$1995,A828,'Transportation Ln 10'!$J$5:$J$1995)</f>
        <v>0</v>
      </c>
      <c r="H828" s="12">
        <f>SUMIFS('Services Ln 10'!$Y$5:$Y$3992,'Services Ln 10'!$A$5:$A$3992,A828,'Services Ln 10'!$B$5:$B$3992,"Physical Therapy")</f>
        <v>0</v>
      </c>
      <c r="I828" s="12">
        <f>SUMIFS('Services Ln 10'!$Y$5:$Y$3992,'Services Ln 10'!$A$5:$A$3992,A828,'Services Ln 10'!$B$5:$B$3992,"Occupational Therapy")</f>
        <v>0</v>
      </c>
      <c r="J828" s="12">
        <f>SUMIFS('Services Ln 10'!$Y$5:$Y$3992,'Services Ln 10'!$A$5:$A$3992,A828,'Services Ln 10'!$B$5:$B$3992,"Speech Services")</f>
        <v>0</v>
      </c>
      <c r="K828" s="103">
        <f>SUMIFS('Services Ln 10'!$Y$5:$Y$3992,'Services Ln 10'!$A$5:$A$3992,A828,'Services Ln 10'!$B$5:$B$3992,"Nurse Services")+SUMIFS('Services Ln 10'!$Y$5:$Y$3992,'Services Ln 10'!$A$5:$A$3992,A828,'Services Ln 10'!$B$5:$B$3992,"Audiology")+SUMIFS('Services Ln 10'!$Y$5:$Y$3992,'Services Ln 10'!$A$5:$A$3992,A828,'Services Ln 10'!$B$5:$B$3992,"Interpreter")+SUMIFS('Services Ln 10'!$Y$5:$Y$3992,'Services Ln 10'!$A$5:$A$3992,A828,'Services Ln 10'!$B$5:$B$3992,"Adaptive P.E.")+SUMIFS('Services Ln 10'!$Y$5:$Y$3992,'Services Ln 10'!$A$5:$A$3992,A828,'Services Ln 10'!$B$5:$B$3992,"Orientation and Mobility")+SUMIFS('Services Ln 10'!$Y$5:$Y$3992,'Services Ln 10'!$A$5:$A$3992,A828,'Services Ln 10'!$B$5:$B$3992,"Psychologist")+ SUMIF('Aides Ln 10'!$A$5:$A$1996,A828,'Aides Ln 10'!$V$5:$V$1996)</f>
        <v>0</v>
      </c>
      <c r="L828" s="12">
        <f>SUMIF('Contract Ed line 9'!$A$5:$A$1994,A828,'Contract Ed line 9'!$J$5:$J$1994)</f>
        <v>0</v>
      </c>
      <c r="M828" s="7">
        <f t="shared" si="12"/>
        <v>0</v>
      </c>
    </row>
    <row r="829" spans="2:13" x14ac:dyDescent="0.25">
      <c r="B829" s="7">
        <f>SUMIF('1 Spec Ed Teacher'!$A$5:$A$2003,A829,'1 Spec Ed Teacher'!$T$5:$T$2003)</f>
        <v>0</v>
      </c>
      <c r="C829" s="9"/>
      <c r="D829" s="7">
        <f>SUMIF(' Operations Ln 6'!$A$2:$A$1999,SSIDs!A829,' Operations Ln 6'!$B$2:$B$1999)</f>
        <v>0</v>
      </c>
      <c r="E829" s="7">
        <f>SUMIF('3 Instructional Supplies '!$A$5:$A$1996,SSIDs!A829,'3 Instructional Supplies '!$F$5:$F$1996)</f>
        <v>0</v>
      </c>
      <c r="F829" s="7">
        <f>SUMIF('4 Instructional Equipment'!$A$5:$A$1995,A829,'4 Instructional Equipment'!$F$5:$F$1995)</f>
        <v>0</v>
      </c>
      <c r="G829" s="12">
        <f>SUMIF('Transportation Ln 10'!$A$5:$A$1995,A829,'Transportation Ln 10'!$J$5:$J$1995)</f>
        <v>0</v>
      </c>
      <c r="H829" s="12">
        <f>SUMIFS('Services Ln 10'!$Y$5:$Y$3992,'Services Ln 10'!$A$5:$A$3992,A829,'Services Ln 10'!$B$5:$B$3992,"Physical Therapy")</f>
        <v>0</v>
      </c>
      <c r="I829" s="12">
        <f>SUMIFS('Services Ln 10'!$Y$5:$Y$3992,'Services Ln 10'!$A$5:$A$3992,A829,'Services Ln 10'!$B$5:$B$3992,"Occupational Therapy")</f>
        <v>0</v>
      </c>
      <c r="J829" s="12">
        <f>SUMIFS('Services Ln 10'!$Y$5:$Y$3992,'Services Ln 10'!$A$5:$A$3992,A829,'Services Ln 10'!$B$5:$B$3992,"Speech Services")</f>
        <v>0</v>
      </c>
      <c r="K829" s="103">
        <f>SUMIFS('Services Ln 10'!$Y$5:$Y$3992,'Services Ln 10'!$A$5:$A$3992,A829,'Services Ln 10'!$B$5:$B$3992,"Nurse Services")+SUMIFS('Services Ln 10'!$Y$5:$Y$3992,'Services Ln 10'!$A$5:$A$3992,A829,'Services Ln 10'!$B$5:$B$3992,"Audiology")+SUMIFS('Services Ln 10'!$Y$5:$Y$3992,'Services Ln 10'!$A$5:$A$3992,A829,'Services Ln 10'!$B$5:$B$3992,"Interpreter")+SUMIFS('Services Ln 10'!$Y$5:$Y$3992,'Services Ln 10'!$A$5:$A$3992,A829,'Services Ln 10'!$B$5:$B$3992,"Adaptive P.E.")+SUMIFS('Services Ln 10'!$Y$5:$Y$3992,'Services Ln 10'!$A$5:$A$3992,A829,'Services Ln 10'!$B$5:$B$3992,"Orientation and Mobility")+SUMIFS('Services Ln 10'!$Y$5:$Y$3992,'Services Ln 10'!$A$5:$A$3992,A829,'Services Ln 10'!$B$5:$B$3992,"Psychologist")+ SUMIF('Aides Ln 10'!$A$5:$A$1996,A829,'Aides Ln 10'!$V$5:$V$1996)</f>
        <v>0</v>
      </c>
      <c r="L829" s="12">
        <f>SUMIF('Contract Ed line 9'!$A$5:$A$1994,A829,'Contract Ed line 9'!$J$5:$J$1994)</f>
        <v>0</v>
      </c>
      <c r="M829" s="7">
        <f t="shared" si="12"/>
        <v>0</v>
      </c>
    </row>
    <row r="830" spans="2:13" x14ac:dyDescent="0.25">
      <c r="B830" s="7">
        <f>SUMIF('1 Spec Ed Teacher'!$A$5:$A$2003,A830,'1 Spec Ed Teacher'!$T$5:$T$2003)</f>
        <v>0</v>
      </c>
      <c r="C830" s="9"/>
      <c r="D830" s="7">
        <f>SUMIF(' Operations Ln 6'!$A$2:$A$1999,SSIDs!A830,' Operations Ln 6'!$B$2:$B$1999)</f>
        <v>0</v>
      </c>
      <c r="E830" s="7">
        <f>SUMIF('3 Instructional Supplies '!$A$5:$A$1996,SSIDs!A830,'3 Instructional Supplies '!$F$5:$F$1996)</f>
        <v>0</v>
      </c>
      <c r="F830" s="7">
        <f>SUMIF('4 Instructional Equipment'!$A$5:$A$1995,A830,'4 Instructional Equipment'!$F$5:$F$1995)</f>
        <v>0</v>
      </c>
      <c r="G830" s="12">
        <f>SUMIF('Transportation Ln 10'!$A$5:$A$1995,A830,'Transportation Ln 10'!$J$5:$J$1995)</f>
        <v>0</v>
      </c>
      <c r="H830" s="12">
        <f>SUMIFS('Services Ln 10'!$Y$5:$Y$3992,'Services Ln 10'!$A$5:$A$3992,A830,'Services Ln 10'!$B$5:$B$3992,"Physical Therapy")</f>
        <v>0</v>
      </c>
      <c r="I830" s="12">
        <f>SUMIFS('Services Ln 10'!$Y$5:$Y$3992,'Services Ln 10'!$A$5:$A$3992,A830,'Services Ln 10'!$B$5:$B$3992,"Occupational Therapy")</f>
        <v>0</v>
      </c>
      <c r="J830" s="12">
        <f>SUMIFS('Services Ln 10'!$Y$5:$Y$3992,'Services Ln 10'!$A$5:$A$3992,A830,'Services Ln 10'!$B$5:$B$3992,"Speech Services")</f>
        <v>0</v>
      </c>
      <c r="K830" s="103">
        <f>SUMIFS('Services Ln 10'!$Y$5:$Y$3992,'Services Ln 10'!$A$5:$A$3992,A830,'Services Ln 10'!$B$5:$B$3992,"Nurse Services")+SUMIFS('Services Ln 10'!$Y$5:$Y$3992,'Services Ln 10'!$A$5:$A$3992,A830,'Services Ln 10'!$B$5:$B$3992,"Audiology")+SUMIFS('Services Ln 10'!$Y$5:$Y$3992,'Services Ln 10'!$A$5:$A$3992,A830,'Services Ln 10'!$B$5:$B$3992,"Interpreter")+SUMIFS('Services Ln 10'!$Y$5:$Y$3992,'Services Ln 10'!$A$5:$A$3992,A830,'Services Ln 10'!$B$5:$B$3992,"Adaptive P.E.")+SUMIFS('Services Ln 10'!$Y$5:$Y$3992,'Services Ln 10'!$A$5:$A$3992,A830,'Services Ln 10'!$B$5:$B$3992,"Orientation and Mobility")+SUMIFS('Services Ln 10'!$Y$5:$Y$3992,'Services Ln 10'!$A$5:$A$3992,A830,'Services Ln 10'!$B$5:$B$3992,"Psychologist")+ SUMIF('Aides Ln 10'!$A$5:$A$1996,A830,'Aides Ln 10'!$V$5:$V$1996)</f>
        <v>0</v>
      </c>
      <c r="L830" s="12">
        <f>SUMIF('Contract Ed line 9'!$A$5:$A$1994,A830,'Contract Ed line 9'!$J$5:$J$1994)</f>
        <v>0</v>
      </c>
      <c r="M830" s="7">
        <f t="shared" si="12"/>
        <v>0</v>
      </c>
    </row>
    <row r="831" spans="2:13" x14ac:dyDescent="0.25">
      <c r="B831" s="7">
        <f>SUMIF('1 Spec Ed Teacher'!$A$5:$A$2003,A831,'1 Spec Ed Teacher'!$T$5:$T$2003)</f>
        <v>0</v>
      </c>
      <c r="C831" s="9"/>
      <c r="D831" s="7">
        <f>SUMIF(' Operations Ln 6'!$A$2:$A$1999,SSIDs!A831,' Operations Ln 6'!$B$2:$B$1999)</f>
        <v>0</v>
      </c>
      <c r="E831" s="7">
        <f>SUMIF('3 Instructional Supplies '!$A$5:$A$1996,SSIDs!A831,'3 Instructional Supplies '!$F$5:$F$1996)</f>
        <v>0</v>
      </c>
      <c r="F831" s="7">
        <f>SUMIF('4 Instructional Equipment'!$A$5:$A$1995,A831,'4 Instructional Equipment'!$F$5:$F$1995)</f>
        <v>0</v>
      </c>
      <c r="G831" s="12">
        <f>SUMIF('Transportation Ln 10'!$A$5:$A$1995,A831,'Transportation Ln 10'!$J$5:$J$1995)</f>
        <v>0</v>
      </c>
      <c r="H831" s="12">
        <f>SUMIFS('Services Ln 10'!$Y$5:$Y$3992,'Services Ln 10'!$A$5:$A$3992,A831,'Services Ln 10'!$B$5:$B$3992,"Physical Therapy")</f>
        <v>0</v>
      </c>
      <c r="I831" s="12">
        <f>SUMIFS('Services Ln 10'!$Y$5:$Y$3992,'Services Ln 10'!$A$5:$A$3992,A831,'Services Ln 10'!$B$5:$B$3992,"Occupational Therapy")</f>
        <v>0</v>
      </c>
      <c r="J831" s="12">
        <f>SUMIFS('Services Ln 10'!$Y$5:$Y$3992,'Services Ln 10'!$A$5:$A$3992,A831,'Services Ln 10'!$B$5:$B$3992,"Speech Services")</f>
        <v>0</v>
      </c>
      <c r="K831" s="103">
        <f>SUMIFS('Services Ln 10'!$Y$5:$Y$3992,'Services Ln 10'!$A$5:$A$3992,A831,'Services Ln 10'!$B$5:$B$3992,"Nurse Services")+SUMIFS('Services Ln 10'!$Y$5:$Y$3992,'Services Ln 10'!$A$5:$A$3992,A831,'Services Ln 10'!$B$5:$B$3992,"Audiology")+SUMIFS('Services Ln 10'!$Y$5:$Y$3992,'Services Ln 10'!$A$5:$A$3992,A831,'Services Ln 10'!$B$5:$B$3992,"Interpreter")+SUMIFS('Services Ln 10'!$Y$5:$Y$3992,'Services Ln 10'!$A$5:$A$3992,A831,'Services Ln 10'!$B$5:$B$3992,"Adaptive P.E.")+SUMIFS('Services Ln 10'!$Y$5:$Y$3992,'Services Ln 10'!$A$5:$A$3992,A831,'Services Ln 10'!$B$5:$B$3992,"Orientation and Mobility")+SUMIFS('Services Ln 10'!$Y$5:$Y$3992,'Services Ln 10'!$A$5:$A$3992,A831,'Services Ln 10'!$B$5:$B$3992,"Psychologist")+ SUMIF('Aides Ln 10'!$A$5:$A$1996,A831,'Aides Ln 10'!$V$5:$V$1996)</f>
        <v>0</v>
      </c>
      <c r="L831" s="12">
        <f>SUMIF('Contract Ed line 9'!$A$5:$A$1994,A831,'Contract Ed line 9'!$J$5:$J$1994)</f>
        <v>0</v>
      </c>
      <c r="M831" s="7">
        <f t="shared" si="12"/>
        <v>0</v>
      </c>
    </row>
    <row r="832" spans="2:13" x14ac:dyDescent="0.25">
      <c r="B832" s="7">
        <f>SUMIF('1 Spec Ed Teacher'!$A$5:$A$2003,A832,'1 Spec Ed Teacher'!$T$5:$T$2003)</f>
        <v>0</v>
      </c>
      <c r="C832" s="9"/>
      <c r="D832" s="7">
        <f>SUMIF(' Operations Ln 6'!$A$2:$A$1999,SSIDs!A832,' Operations Ln 6'!$B$2:$B$1999)</f>
        <v>0</v>
      </c>
      <c r="E832" s="7">
        <f>SUMIF('3 Instructional Supplies '!$A$5:$A$1996,SSIDs!A832,'3 Instructional Supplies '!$F$5:$F$1996)</f>
        <v>0</v>
      </c>
      <c r="F832" s="7">
        <f>SUMIF('4 Instructional Equipment'!$A$5:$A$1995,A832,'4 Instructional Equipment'!$F$5:$F$1995)</f>
        <v>0</v>
      </c>
      <c r="G832" s="12">
        <f>SUMIF('Transportation Ln 10'!$A$5:$A$1995,A832,'Transportation Ln 10'!$J$5:$J$1995)</f>
        <v>0</v>
      </c>
      <c r="H832" s="12">
        <f>SUMIFS('Services Ln 10'!$Y$5:$Y$3992,'Services Ln 10'!$A$5:$A$3992,A832,'Services Ln 10'!$B$5:$B$3992,"Physical Therapy")</f>
        <v>0</v>
      </c>
      <c r="I832" s="12">
        <f>SUMIFS('Services Ln 10'!$Y$5:$Y$3992,'Services Ln 10'!$A$5:$A$3992,A832,'Services Ln 10'!$B$5:$B$3992,"Occupational Therapy")</f>
        <v>0</v>
      </c>
      <c r="J832" s="12">
        <f>SUMIFS('Services Ln 10'!$Y$5:$Y$3992,'Services Ln 10'!$A$5:$A$3992,A832,'Services Ln 10'!$B$5:$B$3992,"Speech Services")</f>
        <v>0</v>
      </c>
      <c r="K832" s="103">
        <f>SUMIFS('Services Ln 10'!$Y$5:$Y$3992,'Services Ln 10'!$A$5:$A$3992,A832,'Services Ln 10'!$B$5:$B$3992,"Nurse Services")+SUMIFS('Services Ln 10'!$Y$5:$Y$3992,'Services Ln 10'!$A$5:$A$3992,A832,'Services Ln 10'!$B$5:$B$3992,"Audiology")+SUMIFS('Services Ln 10'!$Y$5:$Y$3992,'Services Ln 10'!$A$5:$A$3992,A832,'Services Ln 10'!$B$5:$B$3992,"Interpreter")+SUMIFS('Services Ln 10'!$Y$5:$Y$3992,'Services Ln 10'!$A$5:$A$3992,A832,'Services Ln 10'!$B$5:$B$3992,"Adaptive P.E.")+SUMIFS('Services Ln 10'!$Y$5:$Y$3992,'Services Ln 10'!$A$5:$A$3992,A832,'Services Ln 10'!$B$5:$B$3992,"Orientation and Mobility")+SUMIFS('Services Ln 10'!$Y$5:$Y$3992,'Services Ln 10'!$A$5:$A$3992,A832,'Services Ln 10'!$B$5:$B$3992,"Psychologist")+ SUMIF('Aides Ln 10'!$A$5:$A$1996,A832,'Aides Ln 10'!$V$5:$V$1996)</f>
        <v>0</v>
      </c>
      <c r="L832" s="12">
        <f>SUMIF('Contract Ed line 9'!$A$5:$A$1994,A832,'Contract Ed line 9'!$J$5:$J$1994)</f>
        <v>0</v>
      </c>
      <c r="M832" s="7">
        <f t="shared" si="12"/>
        <v>0</v>
      </c>
    </row>
    <row r="833" spans="2:13" x14ac:dyDescent="0.25">
      <c r="B833" s="7">
        <f>SUMIF('1 Spec Ed Teacher'!$A$5:$A$2003,A833,'1 Spec Ed Teacher'!$T$5:$T$2003)</f>
        <v>0</v>
      </c>
      <c r="C833" s="9"/>
      <c r="D833" s="7">
        <f>SUMIF(' Operations Ln 6'!$A$2:$A$1999,SSIDs!A833,' Operations Ln 6'!$B$2:$B$1999)</f>
        <v>0</v>
      </c>
      <c r="E833" s="7">
        <f>SUMIF('3 Instructional Supplies '!$A$5:$A$1996,SSIDs!A833,'3 Instructional Supplies '!$F$5:$F$1996)</f>
        <v>0</v>
      </c>
      <c r="F833" s="7">
        <f>SUMIF('4 Instructional Equipment'!$A$5:$A$1995,A833,'4 Instructional Equipment'!$F$5:$F$1995)</f>
        <v>0</v>
      </c>
      <c r="G833" s="12">
        <f>SUMIF('Transportation Ln 10'!$A$5:$A$1995,A833,'Transportation Ln 10'!$J$5:$J$1995)</f>
        <v>0</v>
      </c>
      <c r="H833" s="12">
        <f>SUMIFS('Services Ln 10'!$Y$5:$Y$3992,'Services Ln 10'!$A$5:$A$3992,A833,'Services Ln 10'!$B$5:$B$3992,"Physical Therapy")</f>
        <v>0</v>
      </c>
      <c r="I833" s="12">
        <f>SUMIFS('Services Ln 10'!$Y$5:$Y$3992,'Services Ln 10'!$A$5:$A$3992,A833,'Services Ln 10'!$B$5:$B$3992,"Occupational Therapy")</f>
        <v>0</v>
      </c>
      <c r="J833" s="12">
        <f>SUMIFS('Services Ln 10'!$Y$5:$Y$3992,'Services Ln 10'!$A$5:$A$3992,A833,'Services Ln 10'!$B$5:$B$3992,"Speech Services")</f>
        <v>0</v>
      </c>
      <c r="K833" s="103">
        <f>SUMIFS('Services Ln 10'!$Y$5:$Y$3992,'Services Ln 10'!$A$5:$A$3992,A833,'Services Ln 10'!$B$5:$B$3992,"Nurse Services")+SUMIFS('Services Ln 10'!$Y$5:$Y$3992,'Services Ln 10'!$A$5:$A$3992,A833,'Services Ln 10'!$B$5:$B$3992,"Audiology")+SUMIFS('Services Ln 10'!$Y$5:$Y$3992,'Services Ln 10'!$A$5:$A$3992,A833,'Services Ln 10'!$B$5:$B$3992,"Interpreter")+SUMIFS('Services Ln 10'!$Y$5:$Y$3992,'Services Ln 10'!$A$5:$A$3992,A833,'Services Ln 10'!$B$5:$B$3992,"Adaptive P.E.")+SUMIFS('Services Ln 10'!$Y$5:$Y$3992,'Services Ln 10'!$A$5:$A$3992,A833,'Services Ln 10'!$B$5:$B$3992,"Orientation and Mobility")+SUMIFS('Services Ln 10'!$Y$5:$Y$3992,'Services Ln 10'!$A$5:$A$3992,A833,'Services Ln 10'!$B$5:$B$3992,"Psychologist")+ SUMIF('Aides Ln 10'!$A$5:$A$1996,A833,'Aides Ln 10'!$V$5:$V$1996)</f>
        <v>0</v>
      </c>
      <c r="L833" s="12">
        <f>SUMIF('Contract Ed line 9'!$A$5:$A$1994,A833,'Contract Ed line 9'!$J$5:$J$1994)</f>
        <v>0</v>
      </c>
      <c r="M833" s="7">
        <f t="shared" si="12"/>
        <v>0</v>
      </c>
    </row>
    <row r="834" spans="2:13" x14ac:dyDescent="0.25">
      <c r="B834" s="7">
        <f>SUMIF('1 Spec Ed Teacher'!$A$5:$A$2003,A834,'1 Spec Ed Teacher'!$T$5:$T$2003)</f>
        <v>0</v>
      </c>
      <c r="C834" s="9"/>
      <c r="D834" s="7">
        <f>SUMIF(' Operations Ln 6'!$A$2:$A$1999,SSIDs!A834,' Operations Ln 6'!$B$2:$B$1999)</f>
        <v>0</v>
      </c>
      <c r="E834" s="7">
        <f>SUMIF('3 Instructional Supplies '!$A$5:$A$1996,SSIDs!A834,'3 Instructional Supplies '!$F$5:$F$1996)</f>
        <v>0</v>
      </c>
      <c r="F834" s="7">
        <f>SUMIF('4 Instructional Equipment'!$A$5:$A$1995,A834,'4 Instructional Equipment'!$F$5:$F$1995)</f>
        <v>0</v>
      </c>
      <c r="G834" s="12">
        <f>SUMIF('Transportation Ln 10'!$A$5:$A$1995,A834,'Transportation Ln 10'!$J$5:$J$1995)</f>
        <v>0</v>
      </c>
      <c r="H834" s="12">
        <f>SUMIFS('Services Ln 10'!$Y$5:$Y$3992,'Services Ln 10'!$A$5:$A$3992,A834,'Services Ln 10'!$B$5:$B$3992,"Physical Therapy")</f>
        <v>0</v>
      </c>
      <c r="I834" s="12">
        <f>SUMIFS('Services Ln 10'!$Y$5:$Y$3992,'Services Ln 10'!$A$5:$A$3992,A834,'Services Ln 10'!$B$5:$B$3992,"Occupational Therapy")</f>
        <v>0</v>
      </c>
      <c r="J834" s="12">
        <f>SUMIFS('Services Ln 10'!$Y$5:$Y$3992,'Services Ln 10'!$A$5:$A$3992,A834,'Services Ln 10'!$B$5:$B$3992,"Speech Services")</f>
        <v>0</v>
      </c>
      <c r="K834" s="103">
        <f>SUMIFS('Services Ln 10'!$Y$5:$Y$3992,'Services Ln 10'!$A$5:$A$3992,A834,'Services Ln 10'!$B$5:$B$3992,"Nurse Services")+SUMIFS('Services Ln 10'!$Y$5:$Y$3992,'Services Ln 10'!$A$5:$A$3992,A834,'Services Ln 10'!$B$5:$B$3992,"Audiology")+SUMIFS('Services Ln 10'!$Y$5:$Y$3992,'Services Ln 10'!$A$5:$A$3992,A834,'Services Ln 10'!$B$5:$B$3992,"Interpreter")+SUMIFS('Services Ln 10'!$Y$5:$Y$3992,'Services Ln 10'!$A$5:$A$3992,A834,'Services Ln 10'!$B$5:$B$3992,"Adaptive P.E.")+SUMIFS('Services Ln 10'!$Y$5:$Y$3992,'Services Ln 10'!$A$5:$A$3992,A834,'Services Ln 10'!$B$5:$B$3992,"Orientation and Mobility")+SUMIFS('Services Ln 10'!$Y$5:$Y$3992,'Services Ln 10'!$A$5:$A$3992,A834,'Services Ln 10'!$B$5:$B$3992,"Psychologist")+ SUMIF('Aides Ln 10'!$A$5:$A$1996,A834,'Aides Ln 10'!$V$5:$V$1996)</f>
        <v>0</v>
      </c>
      <c r="L834" s="12">
        <f>SUMIF('Contract Ed line 9'!$A$5:$A$1994,A834,'Contract Ed line 9'!$J$5:$J$1994)</f>
        <v>0</v>
      </c>
      <c r="M834" s="7">
        <f t="shared" si="12"/>
        <v>0</v>
      </c>
    </row>
    <row r="835" spans="2:13" x14ac:dyDescent="0.25">
      <c r="B835" s="7">
        <f>SUMIF('1 Spec Ed Teacher'!$A$5:$A$2003,A835,'1 Spec Ed Teacher'!$T$5:$T$2003)</f>
        <v>0</v>
      </c>
      <c r="C835" s="9"/>
      <c r="D835" s="7">
        <f>SUMIF(' Operations Ln 6'!$A$2:$A$1999,SSIDs!A835,' Operations Ln 6'!$B$2:$B$1999)</f>
        <v>0</v>
      </c>
      <c r="E835" s="7">
        <f>SUMIF('3 Instructional Supplies '!$A$5:$A$1996,SSIDs!A835,'3 Instructional Supplies '!$F$5:$F$1996)</f>
        <v>0</v>
      </c>
      <c r="F835" s="7">
        <f>SUMIF('4 Instructional Equipment'!$A$5:$A$1995,A835,'4 Instructional Equipment'!$F$5:$F$1995)</f>
        <v>0</v>
      </c>
      <c r="G835" s="12">
        <f>SUMIF('Transportation Ln 10'!$A$5:$A$1995,A835,'Transportation Ln 10'!$J$5:$J$1995)</f>
        <v>0</v>
      </c>
      <c r="H835" s="12">
        <f>SUMIFS('Services Ln 10'!$Y$5:$Y$3992,'Services Ln 10'!$A$5:$A$3992,A835,'Services Ln 10'!$B$5:$B$3992,"Physical Therapy")</f>
        <v>0</v>
      </c>
      <c r="I835" s="12">
        <f>SUMIFS('Services Ln 10'!$Y$5:$Y$3992,'Services Ln 10'!$A$5:$A$3992,A835,'Services Ln 10'!$B$5:$B$3992,"Occupational Therapy")</f>
        <v>0</v>
      </c>
      <c r="J835" s="12">
        <f>SUMIFS('Services Ln 10'!$Y$5:$Y$3992,'Services Ln 10'!$A$5:$A$3992,A835,'Services Ln 10'!$B$5:$B$3992,"Speech Services")</f>
        <v>0</v>
      </c>
      <c r="K835" s="103">
        <f>SUMIFS('Services Ln 10'!$Y$5:$Y$3992,'Services Ln 10'!$A$5:$A$3992,A835,'Services Ln 10'!$B$5:$B$3992,"Nurse Services")+SUMIFS('Services Ln 10'!$Y$5:$Y$3992,'Services Ln 10'!$A$5:$A$3992,A835,'Services Ln 10'!$B$5:$B$3992,"Audiology")+SUMIFS('Services Ln 10'!$Y$5:$Y$3992,'Services Ln 10'!$A$5:$A$3992,A835,'Services Ln 10'!$B$5:$B$3992,"Interpreter")+SUMIFS('Services Ln 10'!$Y$5:$Y$3992,'Services Ln 10'!$A$5:$A$3992,A835,'Services Ln 10'!$B$5:$B$3992,"Adaptive P.E.")+SUMIFS('Services Ln 10'!$Y$5:$Y$3992,'Services Ln 10'!$A$5:$A$3992,A835,'Services Ln 10'!$B$5:$B$3992,"Orientation and Mobility")+SUMIFS('Services Ln 10'!$Y$5:$Y$3992,'Services Ln 10'!$A$5:$A$3992,A835,'Services Ln 10'!$B$5:$B$3992,"Psychologist")+ SUMIF('Aides Ln 10'!$A$5:$A$1996,A835,'Aides Ln 10'!$V$5:$V$1996)</f>
        <v>0</v>
      </c>
      <c r="L835" s="12">
        <f>SUMIF('Contract Ed line 9'!$A$5:$A$1994,A835,'Contract Ed line 9'!$J$5:$J$1994)</f>
        <v>0</v>
      </c>
      <c r="M835" s="7">
        <f t="shared" si="12"/>
        <v>0</v>
      </c>
    </row>
    <row r="836" spans="2:13" x14ac:dyDescent="0.25">
      <c r="B836" s="7">
        <f>SUMIF('1 Spec Ed Teacher'!$A$5:$A$2003,A836,'1 Spec Ed Teacher'!$T$5:$T$2003)</f>
        <v>0</v>
      </c>
      <c r="C836" s="9"/>
      <c r="D836" s="7">
        <f>SUMIF(' Operations Ln 6'!$A$2:$A$1999,SSIDs!A836,' Operations Ln 6'!$B$2:$B$1999)</f>
        <v>0</v>
      </c>
      <c r="E836" s="7">
        <f>SUMIF('3 Instructional Supplies '!$A$5:$A$1996,SSIDs!A836,'3 Instructional Supplies '!$F$5:$F$1996)</f>
        <v>0</v>
      </c>
      <c r="F836" s="7">
        <f>SUMIF('4 Instructional Equipment'!$A$5:$A$1995,A836,'4 Instructional Equipment'!$F$5:$F$1995)</f>
        <v>0</v>
      </c>
      <c r="G836" s="12">
        <f>SUMIF('Transportation Ln 10'!$A$5:$A$1995,A836,'Transportation Ln 10'!$J$5:$J$1995)</f>
        <v>0</v>
      </c>
      <c r="H836" s="12">
        <f>SUMIFS('Services Ln 10'!$Y$5:$Y$3992,'Services Ln 10'!$A$5:$A$3992,A836,'Services Ln 10'!$B$5:$B$3992,"Physical Therapy")</f>
        <v>0</v>
      </c>
      <c r="I836" s="12">
        <f>SUMIFS('Services Ln 10'!$Y$5:$Y$3992,'Services Ln 10'!$A$5:$A$3992,A836,'Services Ln 10'!$B$5:$B$3992,"Occupational Therapy")</f>
        <v>0</v>
      </c>
      <c r="J836" s="12">
        <f>SUMIFS('Services Ln 10'!$Y$5:$Y$3992,'Services Ln 10'!$A$5:$A$3992,A836,'Services Ln 10'!$B$5:$B$3992,"Speech Services")</f>
        <v>0</v>
      </c>
      <c r="K836" s="103">
        <f>SUMIFS('Services Ln 10'!$Y$5:$Y$3992,'Services Ln 10'!$A$5:$A$3992,A836,'Services Ln 10'!$B$5:$B$3992,"Nurse Services")+SUMIFS('Services Ln 10'!$Y$5:$Y$3992,'Services Ln 10'!$A$5:$A$3992,A836,'Services Ln 10'!$B$5:$B$3992,"Audiology")+SUMIFS('Services Ln 10'!$Y$5:$Y$3992,'Services Ln 10'!$A$5:$A$3992,A836,'Services Ln 10'!$B$5:$B$3992,"Interpreter")+SUMIFS('Services Ln 10'!$Y$5:$Y$3992,'Services Ln 10'!$A$5:$A$3992,A836,'Services Ln 10'!$B$5:$B$3992,"Adaptive P.E.")+SUMIFS('Services Ln 10'!$Y$5:$Y$3992,'Services Ln 10'!$A$5:$A$3992,A836,'Services Ln 10'!$B$5:$B$3992,"Orientation and Mobility")+SUMIFS('Services Ln 10'!$Y$5:$Y$3992,'Services Ln 10'!$A$5:$A$3992,A836,'Services Ln 10'!$B$5:$B$3992,"Psychologist")+ SUMIF('Aides Ln 10'!$A$5:$A$1996,A836,'Aides Ln 10'!$V$5:$V$1996)</f>
        <v>0</v>
      </c>
      <c r="L836" s="12">
        <f>SUMIF('Contract Ed line 9'!$A$5:$A$1994,A836,'Contract Ed line 9'!$J$5:$J$1994)</f>
        <v>0</v>
      </c>
      <c r="M836" s="7">
        <f t="shared" ref="M836:M899" si="13">SUM(B836:L836)</f>
        <v>0</v>
      </c>
    </row>
    <row r="837" spans="2:13" x14ac:dyDescent="0.25">
      <c r="B837" s="7">
        <f>SUMIF('1 Spec Ed Teacher'!$A$5:$A$2003,A837,'1 Spec Ed Teacher'!$T$5:$T$2003)</f>
        <v>0</v>
      </c>
      <c r="C837" s="9"/>
      <c r="D837" s="7">
        <f>SUMIF(' Operations Ln 6'!$A$2:$A$1999,SSIDs!A837,' Operations Ln 6'!$B$2:$B$1999)</f>
        <v>0</v>
      </c>
      <c r="E837" s="7">
        <f>SUMIF('3 Instructional Supplies '!$A$5:$A$1996,SSIDs!A837,'3 Instructional Supplies '!$F$5:$F$1996)</f>
        <v>0</v>
      </c>
      <c r="F837" s="7">
        <f>SUMIF('4 Instructional Equipment'!$A$5:$A$1995,A837,'4 Instructional Equipment'!$F$5:$F$1995)</f>
        <v>0</v>
      </c>
      <c r="G837" s="12">
        <f>SUMIF('Transportation Ln 10'!$A$5:$A$1995,A837,'Transportation Ln 10'!$J$5:$J$1995)</f>
        <v>0</v>
      </c>
      <c r="H837" s="12">
        <f>SUMIFS('Services Ln 10'!$Y$5:$Y$3992,'Services Ln 10'!$A$5:$A$3992,A837,'Services Ln 10'!$B$5:$B$3992,"Physical Therapy")</f>
        <v>0</v>
      </c>
      <c r="I837" s="12">
        <f>SUMIFS('Services Ln 10'!$Y$5:$Y$3992,'Services Ln 10'!$A$5:$A$3992,A837,'Services Ln 10'!$B$5:$B$3992,"Occupational Therapy")</f>
        <v>0</v>
      </c>
      <c r="J837" s="12">
        <f>SUMIFS('Services Ln 10'!$Y$5:$Y$3992,'Services Ln 10'!$A$5:$A$3992,A837,'Services Ln 10'!$B$5:$B$3992,"Speech Services")</f>
        <v>0</v>
      </c>
      <c r="K837" s="103">
        <f>SUMIFS('Services Ln 10'!$Y$5:$Y$3992,'Services Ln 10'!$A$5:$A$3992,A837,'Services Ln 10'!$B$5:$B$3992,"Nurse Services")+SUMIFS('Services Ln 10'!$Y$5:$Y$3992,'Services Ln 10'!$A$5:$A$3992,A837,'Services Ln 10'!$B$5:$B$3992,"Audiology")+SUMIFS('Services Ln 10'!$Y$5:$Y$3992,'Services Ln 10'!$A$5:$A$3992,A837,'Services Ln 10'!$B$5:$B$3992,"Interpreter")+SUMIFS('Services Ln 10'!$Y$5:$Y$3992,'Services Ln 10'!$A$5:$A$3992,A837,'Services Ln 10'!$B$5:$B$3992,"Adaptive P.E.")+SUMIFS('Services Ln 10'!$Y$5:$Y$3992,'Services Ln 10'!$A$5:$A$3992,A837,'Services Ln 10'!$B$5:$B$3992,"Orientation and Mobility")+SUMIFS('Services Ln 10'!$Y$5:$Y$3992,'Services Ln 10'!$A$5:$A$3992,A837,'Services Ln 10'!$B$5:$B$3992,"Psychologist")+ SUMIF('Aides Ln 10'!$A$5:$A$1996,A837,'Aides Ln 10'!$V$5:$V$1996)</f>
        <v>0</v>
      </c>
      <c r="L837" s="12">
        <f>SUMIF('Contract Ed line 9'!$A$5:$A$1994,A837,'Contract Ed line 9'!$J$5:$J$1994)</f>
        <v>0</v>
      </c>
      <c r="M837" s="7">
        <f t="shared" si="13"/>
        <v>0</v>
      </c>
    </row>
    <row r="838" spans="2:13" x14ac:dyDescent="0.25">
      <c r="B838" s="7">
        <f>SUMIF('1 Spec Ed Teacher'!$A$5:$A$2003,A838,'1 Spec Ed Teacher'!$T$5:$T$2003)</f>
        <v>0</v>
      </c>
      <c r="C838" s="9"/>
      <c r="D838" s="7">
        <f>SUMIF(' Operations Ln 6'!$A$2:$A$1999,SSIDs!A838,' Operations Ln 6'!$B$2:$B$1999)</f>
        <v>0</v>
      </c>
      <c r="E838" s="7">
        <f>SUMIF('3 Instructional Supplies '!$A$5:$A$1996,SSIDs!A838,'3 Instructional Supplies '!$F$5:$F$1996)</f>
        <v>0</v>
      </c>
      <c r="F838" s="7">
        <f>SUMIF('4 Instructional Equipment'!$A$5:$A$1995,A838,'4 Instructional Equipment'!$F$5:$F$1995)</f>
        <v>0</v>
      </c>
      <c r="G838" s="12">
        <f>SUMIF('Transportation Ln 10'!$A$5:$A$1995,A838,'Transportation Ln 10'!$J$5:$J$1995)</f>
        <v>0</v>
      </c>
      <c r="H838" s="12">
        <f>SUMIFS('Services Ln 10'!$Y$5:$Y$3992,'Services Ln 10'!$A$5:$A$3992,A838,'Services Ln 10'!$B$5:$B$3992,"Physical Therapy")</f>
        <v>0</v>
      </c>
      <c r="I838" s="12">
        <f>SUMIFS('Services Ln 10'!$Y$5:$Y$3992,'Services Ln 10'!$A$5:$A$3992,A838,'Services Ln 10'!$B$5:$B$3992,"Occupational Therapy")</f>
        <v>0</v>
      </c>
      <c r="J838" s="12">
        <f>SUMIFS('Services Ln 10'!$Y$5:$Y$3992,'Services Ln 10'!$A$5:$A$3992,A838,'Services Ln 10'!$B$5:$B$3992,"Speech Services")</f>
        <v>0</v>
      </c>
      <c r="K838" s="103">
        <f>SUMIFS('Services Ln 10'!$Y$5:$Y$3992,'Services Ln 10'!$A$5:$A$3992,A838,'Services Ln 10'!$B$5:$B$3992,"Nurse Services")+SUMIFS('Services Ln 10'!$Y$5:$Y$3992,'Services Ln 10'!$A$5:$A$3992,A838,'Services Ln 10'!$B$5:$B$3992,"Audiology")+SUMIFS('Services Ln 10'!$Y$5:$Y$3992,'Services Ln 10'!$A$5:$A$3992,A838,'Services Ln 10'!$B$5:$B$3992,"Interpreter")+SUMIFS('Services Ln 10'!$Y$5:$Y$3992,'Services Ln 10'!$A$5:$A$3992,A838,'Services Ln 10'!$B$5:$B$3992,"Adaptive P.E.")+SUMIFS('Services Ln 10'!$Y$5:$Y$3992,'Services Ln 10'!$A$5:$A$3992,A838,'Services Ln 10'!$B$5:$B$3992,"Orientation and Mobility")+SUMIFS('Services Ln 10'!$Y$5:$Y$3992,'Services Ln 10'!$A$5:$A$3992,A838,'Services Ln 10'!$B$5:$B$3992,"Psychologist")+ SUMIF('Aides Ln 10'!$A$5:$A$1996,A838,'Aides Ln 10'!$V$5:$V$1996)</f>
        <v>0</v>
      </c>
      <c r="L838" s="12">
        <f>SUMIF('Contract Ed line 9'!$A$5:$A$1994,A838,'Contract Ed line 9'!$J$5:$J$1994)</f>
        <v>0</v>
      </c>
      <c r="M838" s="7">
        <f t="shared" si="13"/>
        <v>0</v>
      </c>
    </row>
    <row r="839" spans="2:13" x14ac:dyDescent="0.25">
      <c r="B839" s="7">
        <f>SUMIF('1 Spec Ed Teacher'!$A$5:$A$2003,A839,'1 Spec Ed Teacher'!$T$5:$T$2003)</f>
        <v>0</v>
      </c>
      <c r="C839" s="9"/>
      <c r="D839" s="7">
        <f>SUMIF(' Operations Ln 6'!$A$2:$A$1999,SSIDs!A839,' Operations Ln 6'!$B$2:$B$1999)</f>
        <v>0</v>
      </c>
      <c r="E839" s="7">
        <f>SUMIF('3 Instructional Supplies '!$A$5:$A$1996,SSIDs!A839,'3 Instructional Supplies '!$F$5:$F$1996)</f>
        <v>0</v>
      </c>
      <c r="F839" s="7">
        <f>SUMIF('4 Instructional Equipment'!$A$5:$A$1995,A839,'4 Instructional Equipment'!$F$5:$F$1995)</f>
        <v>0</v>
      </c>
      <c r="G839" s="12">
        <f>SUMIF('Transportation Ln 10'!$A$5:$A$1995,A839,'Transportation Ln 10'!$J$5:$J$1995)</f>
        <v>0</v>
      </c>
      <c r="H839" s="12">
        <f>SUMIFS('Services Ln 10'!$Y$5:$Y$3992,'Services Ln 10'!$A$5:$A$3992,A839,'Services Ln 10'!$B$5:$B$3992,"Physical Therapy")</f>
        <v>0</v>
      </c>
      <c r="I839" s="12">
        <f>SUMIFS('Services Ln 10'!$Y$5:$Y$3992,'Services Ln 10'!$A$5:$A$3992,A839,'Services Ln 10'!$B$5:$B$3992,"Occupational Therapy")</f>
        <v>0</v>
      </c>
      <c r="J839" s="12">
        <f>SUMIFS('Services Ln 10'!$Y$5:$Y$3992,'Services Ln 10'!$A$5:$A$3992,A839,'Services Ln 10'!$B$5:$B$3992,"Speech Services")</f>
        <v>0</v>
      </c>
      <c r="K839" s="103">
        <f>SUMIFS('Services Ln 10'!$Y$5:$Y$3992,'Services Ln 10'!$A$5:$A$3992,A839,'Services Ln 10'!$B$5:$B$3992,"Nurse Services")+SUMIFS('Services Ln 10'!$Y$5:$Y$3992,'Services Ln 10'!$A$5:$A$3992,A839,'Services Ln 10'!$B$5:$B$3992,"Audiology")+SUMIFS('Services Ln 10'!$Y$5:$Y$3992,'Services Ln 10'!$A$5:$A$3992,A839,'Services Ln 10'!$B$5:$B$3992,"Interpreter")+SUMIFS('Services Ln 10'!$Y$5:$Y$3992,'Services Ln 10'!$A$5:$A$3992,A839,'Services Ln 10'!$B$5:$B$3992,"Adaptive P.E.")+SUMIFS('Services Ln 10'!$Y$5:$Y$3992,'Services Ln 10'!$A$5:$A$3992,A839,'Services Ln 10'!$B$5:$B$3992,"Orientation and Mobility")+SUMIFS('Services Ln 10'!$Y$5:$Y$3992,'Services Ln 10'!$A$5:$A$3992,A839,'Services Ln 10'!$B$5:$B$3992,"Psychologist")+ SUMIF('Aides Ln 10'!$A$5:$A$1996,A839,'Aides Ln 10'!$V$5:$V$1996)</f>
        <v>0</v>
      </c>
      <c r="L839" s="12">
        <f>SUMIF('Contract Ed line 9'!$A$5:$A$1994,A839,'Contract Ed line 9'!$J$5:$J$1994)</f>
        <v>0</v>
      </c>
      <c r="M839" s="7">
        <f t="shared" si="13"/>
        <v>0</v>
      </c>
    </row>
    <row r="840" spans="2:13" x14ac:dyDescent="0.25">
      <c r="B840" s="7">
        <f>SUMIF('1 Spec Ed Teacher'!$A$5:$A$2003,A840,'1 Spec Ed Teacher'!$T$5:$T$2003)</f>
        <v>0</v>
      </c>
      <c r="C840" s="9"/>
      <c r="D840" s="7">
        <f>SUMIF(' Operations Ln 6'!$A$2:$A$1999,SSIDs!A840,' Operations Ln 6'!$B$2:$B$1999)</f>
        <v>0</v>
      </c>
      <c r="E840" s="7">
        <f>SUMIF('3 Instructional Supplies '!$A$5:$A$1996,SSIDs!A840,'3 Instructional Supplies '!$F$5:$F$1996)</f>
        <v>0</v>
      </c>
      <c r="F840" s="7">
        <f>SUMIF('4 Instructional Equipment'!$A$5:$A$1995,A840,'4 Instructional Equipment'!$F$5:$F$1995)</f>
        <v>0</v>
      </c>
      <c r="G840" s="12">
        <f>SUMIF('Transportation Ln 10'!$A$5:$A$1995,A840,'Transportation Ln 10'!$J$5:$J$1995)</f>
        <v>0</v>
      </c>
      <c r="H840" s="12">
        <f>SUMIFS('Services Ln 10'!$Y$5:$Y$3992,'Services Ln 10'!$A$5:$A$3992,A840,'Services Ln 10'!$B$5:$B$3992,"Physical Therapy")</f>
        <v>0</v>
      </c>
      <c r="I840" s="12">
        <f>SUMIFS('Services Ln 10'!$Y$5:$Y$3992,'Services Ln 10'!$A$5:$A$3992,A840,'Services Ln 10'!$B$5:$B$3992,"Occupational Therapy")</f>
        <v>0</v>
      </c>
      <c r="J840" s="12">
        <f>SUMIFS('Services Ln 10'!$Y$5:$Y$3992,'Services Ln 10'!$A$5:$A$3992,A840,'Services Ln 10'!$B$5:$B$3992,"Speech Services")</f>
        <v>0</v>
      </c>
      <c r="K840" s="103">
        <f>SUMIFS('Services Ln 10'!$Y$5:$Y$3992,'Services Ln 10'!$A$5:$A$3992,A840,'Services Ln 10'!$B$5:$B$3992,"Nurse Services")+SUMIFS('Services Ln 10'!$Y$5:$Y$3992,'Services Ln 10'!$A$5:$A$3992,A840,'Services Ln 10'!$B$5:$B$3992,"Audiology")+SUMIFS('Services Ln 10'!$Y$5:$Y$3992,'Services Ln 10'!$A$5:$A$3992,A840,'Services Ln 10'!$B$5:$B$3992,"Interpreter")+SUMIFS('Services Ln 10'!$Y$5:$Y$3992,'Services Ln 10'!$A$5:$A$3992,A840,'Services Ln 10'!$B$5:$B$3992,"Adaptive P.E.")+SUMIFS('Services Ln 10'!$Y$5:$Y$3992,'Services Ln 10'!$A$5:$A$3992,A840,'Services Ln 10'!$B$5:$B$3992,"Orientation and Mobility")+SUMIFS('Services Ln 10'!$Y$5:$Y$3992,'Services Ln 10'!$A$5:$A$3992,A840,'Services Ln 10'!$B$5:$B$3992,"Psychologist")+ SUMIF('Aides Ln 10'!$A$5:$A$1996,A840,'Aides Ln 10'!$V$5:$V$1996)</f>
        <v>0</v>
      </c>
      <c r="L840" s="12">
        <f>SUMIF('Contract Ed line 9'!$A$5:$A$1994,A840,'Contract Ed line 9'!$J$5:$J$1994)</f>
        <v>0</v>
      </c>
      <c r="M840" s="7">
        <f t="shared" si="13"/>
        <v>0</v>
      </c>
    </row>
    <row r="841" spans="2:13" x14ac:dyDescent="0.25">
      <c r="B841" s="7">
        <f>SUMIF('1 Spec Ed Teacher'!$A$5:$A$2003,A841,'1 Spec Ed Teacher'!$T$5:$T$2003)</f>
        <v>0</v>
      </c>
      <c r="C841" s="9"/>
      <c r="D841" s="7">
        <f>SUMIF(' Operations Ln 6'!$A$2:$A$1999,SSIDs!A841,' Operations Ln 6'!$B$2:$B$1999)</f>
        <v>0</v>
      </c>
      <c r="E841" s="7">
        <f>SUMIF('3 Instructional Supplies '!$A$5:$A$1996,SSIDs!A841,'3 Instructional Supplies '!$F$5:$F$1996)</f>
        <v>0</v>
      </c>
      <c r="F841" s="7">
        <f>SUMIF('4 Instructional Equipment'!$A$5:$A$1995,A841,'4 Instructional Equipment'!$F$5:$F$1995)</f>
        <v>0</v>
      </c>
      <c r="G841" s="12">
        <f>SUMIF('Transportation Ln 10'!$A$5:$A$1995,A841,'Transportation Ln 10'!$J$5:$J$1995)</f>
        <v>0</v>
      </c>
      <c r="H841" s="12">
        <f>SUMIFS('Services Ln 10'!$Y$5:$Y$3992,'Services Ln 10'!$A$5:$A$3992,A841,'Services Ln 10'!$B$5:$B$3992,"Physical Therapy")</f>
        <v>0</v>
      </c>
      <c r="I841" s="12">
        <f>SUMIFS('Services Ln 10'!$Y$5:$Y$3992,'Services Ln 10'!$A$5:$A$3992,A841,'Services Ln 10'!$B$5:$B$3992,"Occupational Therapy")</f>
        <v>0</v>
      </c>
      <c r="J841" s="12">
        <f>SUMIFS('Services Ln 10'!$Y$5:$Y$3992,'Services Ln 10'!$A$5:$A$3992,A841,'Services Ln 10'!$B$5:$B$3992,"Speech Services")</f>
        <v>0</v>
      </c>
      <c r="K841" s="103">
        <f>SUMIFS('Services Ln 10'!$Y$5:$Y$3992,'Services Ln 10'!$A$5:$A$3992,A841,'Services Ln 10'!$B$5:$B$3992,"Nurse Services")+SUMIFS('Services Ln 10'!$Y$5:$Y$3992,'Services Ln 10'!$A$5:$A$3992,A841,'Services Ln 10'!$B$5:$B$3992,"Audiology")+SUMIFS('Services Ln 10'!$Y$5:$Y$3992,'Services Ln 10'!$A$5:$A$3992,A841,'Services Ln 10'!$B$5:$B$3992,"Interpreter")+SUMIFS('Services Ln 10'!$Y$5:$Y$3992,'Services Ln 10'!$A$5:$A$3992,A841,'Services Ln 10'!$B$5:$B$3992,"Adaptive P.E.")+SUMIFS('Services Ln 10'!$Y$5:$Y$3992,'Services Ln 10'!$A$5:$A$3992,A841,'Services Ln 10'!$B$5:$B$3992,"Orientation and Mobility")+SUMIFS('Services Ln 10'!$Y$5:$Y$3992,'Services Ln 10'!$A$5:$A$3992,A841,'Services Ln 10'!$B$5:$B$3992,"Psychologist")+ SUMIF('Aides Ln 10'!$A$5:$A$1996,A841,'Aides Ln 10'!$V$5:$V$1996)</f>
        <v>0</v>
      </c>
      <c r="L841" s="12">
        <f>SUMIF('Contract Ed line 9'!$A$5:$A$1994,A841,'Contract Ed line 9'!$J$5:$J$1994)</f>
        <v>0</v>
      </c>
      <c r="M841" s="7">
        <f t="shared" si="13"/>
        <v>0</v>
      </c>
    </row>
    <row r="842" spans="2:13" x14ac:dyDescent="0.25">
      <c r="B842" s="7">
        <f>SUMIF('1 Spec Ed Teacher'!$A$5:$A$2003,A842,'1 Spec Ed Teacher'!$T$5:$T$2003)</f>
        <v>0</v>
      </c>
      <c r="C842" s="9"/>
      <c r="D842" s="7">
        <f>SUMIF(' Operations Ln 6'!$A$2:$A$1999,SSIDs!A842,' Operations Ln 6'!$B$2:$B$1999)</f>
        <v>0</v>
      </c>
      <c r="E842" s="7">
        <f>SUMIF('3 Instructional Supplies '!$A$5:$A$1996,SSIDs!A842,'3 Instructional Supplies '!$F$5:$F$1996)</f>
        <v>0</v>
      </c>
      <c r="F842" s="7">
        <f>SUMIF('4 Instructional Equipment'!$A$5:$A$1995,A842,'4 Instructional Equipment'!$F$5:$F$1995)</f>
        <v>0</v>
      </c>
      <c r="G842" s="12">
        <f>SUMIF('Transportation Ln 10'!$A$5:$A$1995,A842,'Transportation Ln 10'!$J$5:$J$1995)</f>
        <v>0</v>
      </c>
      <c r="H842" s="12">
        <f>SUMIFS('Services Ln 10'!$Y$5:$Y$3992,'Services Ln 10'!$A$5:$A$3992,A842,'Services Ln 10'!$B$5:$B$3992,"Physical Therapy")</f>
        <v>0</v>
      </c>
      <c r="I842" s="12">
        <f>SUMIFS('Services Ln 10'!$Y$5:$Y$3992,'Services Ln 10'!$A$5:$A$3992,A842,'Services Ln 10'!$B$5:$B$3992,"Occupational Therapy")</f>
        <v>0</v>
      </c>
      <c r="J842" s="12">
        <f>SUMIFS('Services Ln 10'!$Y$5:$Y$3992,'Services Ln 10'!$A$5:$A$3992,A842,'Services Ln 10'!$B$5:$B$3992,"Speech Services")</f>
        <v>0</v>
      </c>
      <c r="K842" s="103">
        <f>SUMIFS('Services Ln 10'!$Y$5:$Y$3992,'Services Ln 10'!$A$5:$A$3992,A842,'Services Ln 10'!$B$5:$B$3992,"Nurse Services")+SUMIFS('Services Ln 10'!$Y$5:$Y$3992,'Services Ln 10'!$A$5:$A$3992,A842,'Services Ln 10'!$B$5:$B$3992,"Audiology")+SUMIFS('Services Ln 10'!$Y$5:$Y$3992,'Services Ln 10'!$A$5:$A$3992,A842,'Services Ln 10'!$B$5:$B$3992,"Interpreter")+SUMIFS('Services Ln 10'!$Y$5:$Y$3992,'Services Ln 10'!$A$5:$A$3992,A842,'Services Ln 10'!$B$5:$B$3992,"Adaptive P.E.")+SUMIFS('Services Ln 10'!$Y$5:$Y$3992,'Services Ln 10'!$A$5:$A$3992,A842,'Services Ln 10'!$B$5:$B$3992,"Orientation and Mobility")+SUMIFS('Services Ln 10'!$Y$5:$Y$3992,'Services Ln 10'!$A$5:$A$3992,A842,'Services Ln 10'!$B$5:$B$3992,"Psychologist")+ SUMIF('Aides Ln 10'!$A$5:$A$1996,A842,'Aides Ln 10'!$V$5:$V$1996)</f>
        <v>0</v>
      </c>
      <c r="L842" s="12">
        <f>SUMIF('Contract Ed line 9'!$A$5:$A$1994,A842,'Contract Ed line 9'!$J$5:$J$1994)</f>
        <v>0</v>
      </c>
      <c r="M842" s="7">
        <f t="shared" si="13"/>
        <v>0</v>
      </c>
    </row>
    <row r="843" spans="2:13" x14ac:dyDescent="0.25">
      <c r="B843" s="7">
        <f>SUMIF('1 Spec Ed Teacher'!$A$5:$A$2003,A843,'1 Spec Ed Teacher'!$T$5:$T$2003)</f>
        <v>0</v>
      </c>
      <c r="C843" s="9"/>
      <c r="D843" s="7">
        <f>SUMIF(' Operations Ln 6'!$A$2:$A$1999,SSIDs!A843,' Operations Ln 6'!$B$2:$B$1999)</f>
        <v>0</v>
      </c>
      <c r="E843" s="7">
        <f>SUMIF('3 Instructional Supplies '!$A$5:$A$1996,SSIDs!A843,'3 Instructional Supplies '!$F$5:$F$1996)</f>
        <v>0</v>
      </c>
      <c r="F843" s="7">
        <f>SUMIF('4 Instructional Equipment'!$A$5:$A$1995,A843,'4 Instructional Equipment'!$F$5:$F$1995)</f>
        <v>0</v>
      </c>
      <c r="G843" s="12">
        <f>SUMIF('Transportation Ln 10'!$A$5:$A$1995,A843,'Transportation Ln 10'!$J$5:$J$1995)</f>
        <v>0</v>
      </c>
      <c r="H843" s="12">
        <f>SUMIFS('Services Ln 10'!$Y$5:$Y$3992,'Services Ln 10'!$A$5:$A$3992,A843,'Services Ln 10'!$B$5:$B$3992,"Physical Therapy")</f>
        <v>0</v>
      </c>
      <c r="I843" s="12">
        <f>SUMIFS('Services Ln 10'!$Y$5:$Y$3992,'Services Ln 10'!$A$5:$A$3992,A843,'Services Ln 10'!$B$5:$B$3992,"Occupational Therapy")</f>
        <v>0</v>
      </c>
      <c r="J843" s="12">
        <f>SUMIFS('Services Ln 10'!$Y$5:$Y$3992,'Services Ln 10'!$A$5:$A$3992,A843,'Services Ln 10'!$B$5:$B$3992,"Speech Services")</f>
        <v>0</v>
      </c>
      <c r="K843" s="103">
        <f>SUMIFS('Services Ln 10'!$Y$5:$Y$3992,'Services Ln 10'!$A$5:$A$3992,A843,'Services Ln 10'!$B$5:$B$3992,"Nurse Services")+SUMIFS('Services Ln 10'!$Y$5:$Y$3992,'Services Ln 10'!$A$5:$A$3992,A843,'Services Ln 10'!$B$5:$B$3992,"Audiology")+SUMIFS('Services Ln 10'!$Y$5:$Y$3992,'Services Ln 10'!$A$5:$A$3992,A843,'Services Ln 10'!$B$5:$B$3992,"Interpreter")+SUMIFS('Services Ln 10'!$Y$5:$Y$3992,'Services Ln 10'!$A$5:$A$3992,A843,'Services Ln 10'!$B$5:$B$3992,"Adaptive P.E.")+SUMIFS('Services Ln 10'!$Y$5:$Y$3992,'Services Ln 10'!$A$5:$A$3992,A843,'Services Ln 10'!$B$5:$B$3992,"Orientation and Mobility")+SUMIFS('Services Ln 10'!$Y$5:$Y$3992,'Services Ln 10'!$A$5:$A$3992,A843,'Services Ln 10'!$B$5:$B$3992,"Psychologist")+ SUMIF('Aides Ln 10'!$A$5:$A$1996,A843,'Aides Ln 10'!$V$5:$V$1996)</f>
        <v>0</v>
      </c>
      <c r="L843" s="12">
        <f>SUMIF('Contract Ed line 9'!$A$5:$A$1994,A843,'Contract Ed line 9'!$J$5:$J$1994)</f>
        <v>0</v>
      </c>
      <c r="M843" s="7">
        <f t="shared" si="13"/>
        <v>0</v>
      </c>
    </row>
    <row r="844" spans="2:13" x14ac:dyDescent="0.25">
      <c r="B844" s="7">
        <f>SUMIF('1 Spec Ed Teacher'!$A$5:$A$2003,A844,'1 Spec Ed Teacher'!$T$5:$T$2003)</f>
        <v>0</v>
      </c>
      <c r="C844" s="9"/>
      <c r="D844" s="7">
        <f>SUMIF(' Operations Ln 6'!$A$2:$A$1999,SSIDs!A844,' Operations Ln 6'!$B$2:$B$1999)</f>
        <v>0</v>
      </c>
      <c r="E844" s="7">
        <f>SUMIF('3 Instructional Supplies '!$A$5:$A$1996,SSIDs!A844,'3 Instructional Supplies '!$F$5:$F$1996)</f>
        <v>0</v>
      </c>
      <c r="F844" s="7">
        <f>SUMIF('4 Instructional Equipment'!$A$5:$A$1995,A844,'4 Instructional Equipment'!$F$5:$F$1995)</f>
        <v>0</v>
      </c>
      <c r="G844" s="12">
        <f>SUMIF('Transportation Ln 10'!$A$5:$A$1995,A844,'Transportation Ln 10'!$J$5:$J$1995)</f>
        <v>0</v>
      </c>
      <c r="H844" s="12">
        <f>SUMIFS('Services Ln 10'!$Y$5:$Y$3992,'Services Ln 10'!$A$5:$A$3992,A844,'Services Ln 10'!$B$5:$B$3992,"Physical Therapy")</f>
        <v>0</v>
      </c>
      <c r="I844" s="12">
        <f>SUMIFS('Services Ln 10'!$Y$5:$Y$3992,'Services Ln 10'!$A$5:$A$3992,A844,'Services Ln 10'!$B$5:$B$3992,"Occupational Therapy")</f>
        <v>0</v>
      </c>
      <c r="J844" s="12">
        <f>SUMIFS('Services Ln 10'!$Y$5:$Y$3992,'Services Ln 10'!$A$5:$A$3992,A844,'Services Ln 10'!$B$5:$B$3992,"Speech Services")</f>
        <v>0</v>
      </c>
      <c r="K844" s="103">
        <f>SUMIFS('Services Ln 10'!$Y$5:$Y$3992,'Services Ln 10'!$A$5:$A$3992,A844,'Services Ln 10'!$B$5:$B$3992,"Nurse Services")+SUMIFS('Services Ln 10'!$Y$5:$Y$3992,'Services Ln 10'!$A$5:$A$3992,A844,'Services Ln 10'!$B$5:$B$3992,"Audiology")+SUMIFS('Services Ln 10'!$Y$5:$Y$3992,'Services Ln 10'!$A$5:$A$3992,A844,'Services Ln 10'!$B$5:$B$3992,"Interpreter")+SUMIFS('Services Ln 10'!$Y$5:$Y$3992,'Services Ln 10'!$A$5:$A$3992,A844,'Services Ln 10'!$B$5:$B$3992,"Adaptive P.E.")+SUMIFS('Services Ln 10'!$Y$5:$Y$3992,'Services Ln 10'!$A$5:$A$3992,A844,'Services Ln 10'!$B$5:$B$3992,"Orientation and Mobility")+SUMIFS('Services Ln 10'!$Y$5:$Y$3992,'Services Ln 10'!$A$5:$A$3992,A844,'Services Ln 10'!$B$5:$B$3992,"Psychologist")+ SUMIF('Aides Ln 10'!$A$5:$A$1996,A844,'Aides Ln 10'!$V$5:$V$1996)</f>
        <v>0</v>
      </c>
      <c r="L844" s="12">
        <f>SUMIF('Contract Ed line 9'!$A$5:$A$1994,A844,'Contract Ed line 9'!$J$5:$J$1994)</f>
        <v>0</v>
      </c>
      <c r="M844" s="7">
        <f t="shared" si="13"/>
        <v>0</v>
      </c>
    </row>
    <row r="845" spans="2:13" x14ac:dyDescent="0.25">
      <c r="B845" s="7">
        <f>SUMIF('1 Spec Ed Teacher'!$A$5:$A$2003,A845,'1 Spec Ed Teacher'!$T$5:$T$2003)</f>
        <v>0</v>
      </c>
      <c r="C845" s="9"/>
      <c r="D845" s="7">
        <f>SUMIF(' Operations Ln 6'!$A$2:$A$1999,SSIDs!A845,' Operations Ln 6'!$B$2:$B$1999)</f>
        <v>0</v>
      </c>
      <c r="E845" s="7">
        <f>SUMIF('3 Instructional Supplies '!$A$5:$A$1996,SSIDs!A845,'3 Instructional Supplies '!$F$5:$F$1996)</f>
        <v>0</v>
      </c>
      <c r="F845" s="7">
        <f>SUMIF('4 Instructional Equipment'!$A$5:$A$1995,A845,'4 Instructional Equipment'!$F$5:$F$1995)</f>
        <v>0</v>
      </c>
      <c r="G845" s="12">
        <f>SUMIF('Transportation Ln 10'!$A$5:$A$1995,A845,'Transportation Ln 10'!$J$5:$J$1995)</f>
        <v>0</v>
      </c>
      <c r="H845" s="12">
        <f>SUMIFS('Services Ln 10'!$Y$5:$Y$3992,'Services Ln 10'!$A$5:$A$3992,A845,'Services Ln 10'!$B$5:$B$3992,"Physical Therapy")</f>
        <v>0</v>
      </c>
      <c r="I845" s="12">
        <f>SUMIFS('Services Ln 10'!$Y$5:$Y$3992,'Services Ln 10'!$A$5:$A$3992,A845,'Services Ln 10'!$B$5:$B$3992,"Occupational Therapy")</f>
        <v>0</v>
      </c>
      <c r="J845" s="12">
        <f>SUMIFS('Services Ln 10'!$Y$5:$Y$3992,'Services Ln 10'!$A$5:$A$3992,A845,'Services Ln 10'!$B$5:$B$3992,"Speech Services")</f>
        <v>0</v>
      </c>
      <c r="K845" s="103">
        <f>SUMIFS('Services Ln 10'!$Y$5:$Y$3992,'Services Ln 10'!$A$5:$A$3992,A845,'Services Ln 10'!$B$5:$B$3992,"Nurse Services")+SUMIFS('Services Ln 10'!$Y$5:$Y$3992,'Services Ln 10'!$A$5:$A$3992,A845,'Services Ln 10'!$B$5:$B$3992,"Audiology")+SUMIFS('Services Ln 10'!$Y$5:$Y$3992,'Services Ln 10'!$A$5:$A$3992,A845,'Services Ln 10'!$B$5:$B$3992,"Interpreter")+SUMIFS('Services Ln 10'!$Y$5:$Y$3992,'Services Ln 10'!$A$5:$A$3992,A845,'Services Ln 10'!$B$5:$B$3992,"Adaptive P.E.")+SUMIFS('Services Ln 10'!$Y$5:$Y$3992,'Services Ln 10'!$A$5:$A$3992,A845,'Services Ln 10'!$B$5:$B$3992,"Orientation and Mobility")+SUMIFS('Services Ln 10'!$Y$5:$Y$3992,'Services Ln 10'!$A$5:$A$3992,A845,'Services Ln 10'!$B$5:$B$3992,"Psychologist")+ SUMIF('Aides Ln 10'!$A$5:$A$1996,A845,'Aides Ln 10'!$V$5:$V$1996)</f>
        <v>0</v>
      </c>
      <c r="L845" s="12">
        <f>SUMIF('Contract Ed line 9'!$A$5:$A$1994,A845,'Contract Ed line 9'!$J$5:$J$1994)</f>
        <v>0</v>
      </c>
      <c r="M845" s="7">
        <f t="shared" si="13"/>
        <v>0</v>
      </c>
    </row>
    <row r="846" spans="2:13" x14ac:dyDescent="0.25">
      <c r="B846" s="7">
        <f>SUMIF('1 Spec Ed Teacher'!$A$5:$A$2003,A846,'1 Spec Ed Teacher'!$T$5:$T$2003)</f>
        <v>0</v>
      </c>
      <c r="C846" s="9"/>
      <c r="D846" s="7">
        <f>SUMIF(' Operations Ln 6'!$A$2:$A$1999,SSIDs!A846,' Operations Ln 6'!$B$2:$B$1999)</f>
        <v>0</v>
      </c>
      <c r="E846" s="7">
        <f>SUMIF('3 Instructional Supplies '!$A$5:$A$1996,SSIDs!A846,'3 Instructional Supplies '!$F$5:$F$1996)</f>
        <v>0</v>
      </c>
      <c r="F846" s="7">
        <f>SUMIF('4 Instructional Equipment'!$A$5:$A$1995,A846,'4 Instructional Equipment'!$F$5:$F$1995)</f>
        <v>0</v>
      </c>
      <c r="G846" s="12">
        <f>SUMIF('Transportation Ln 10'!$A$5:$A$1995,A846,'Transportation Ln 10'!$J$5:$J$1995)</f>
        <v>0</v>
      </c>
      <c r="H846" s="12">
        <f>SUMIFS('Services Ln 10'!$Y$5:$Y$3992,'Services Ln 10'!$A$5:$A$3992,A846,'Services Ln 10'!$B$5:$B$3992,"Physical Therapy")</f>
        <v>0</v>
      </c>
      <c r="I846" s="12">
        <f>SUMIFS('Services Ln 10'!$Y$5:$Y$3992,'Services Ln 10'!$A$5:$A$3992,A846,'Services Ln 10'!$B$5:$B$3992,"Occupational Therapy")</f>
        <v>0</v>
      </c>
      <c r="J846" s="12">
        <f>SUMIFS('Services Ln 10'!$Y$5:$Y$3992,'Services Ln 10'!$A$5:$A$3992,A846,'Services Ln 10'!$B$5:$B$3992,"Speech Services")</f>
        <v>0</v>
      </c>
      <c r="K846" s="103">
        <f>SUMIFS('Services Ln 10'!$Y$5:$Y$3992,'Services Ln 10'!$A$5:$A$3992,A846,'Services Ln 10'!$B$5:$B$3992,"Nurse Services")+SUMIFS('Services Ln 10'!$Y$5:$Y$3992,'Services Ln 10'!$A$5:$A$3992,A846,'Services Ln 10'!$B$5:$B$3992,"Audiology")+SUMIFS('Services Ln 10'!$Y$5:$Y$3992,'Services Ln 10'!$A$5:$A$3992,A846,'Services Ln 10'!$B$5:$B$3992,"Interpreter")+SUMIFS('Services Ln 10'!$Y$5:$Y$3992,'Services Ln 10'!$A$5:$A$3992,A846,'Services Ln 10'!$B$5:$B$3992,"Adaptive P.E.")+SUMIFS('Services Ln 10'!$Y$5:$Y$3992,'Services Ln 10'!$A$5:$A$3992,A846,'Services Ln 10'!$B$5:$B$3992,"Orientation and Mobility")+SUMIFS('Services Ln 10'!$Y$5:$Y$3992,'Services Ln 10'!$A$5:$A$3992,A846,'Services Ln 10'!$B$5:$B$3992,"Psychologist")+ SUMIF('Aides Ln 10'!$A$5:$A$1996,A846,'Aides Ln 10'!$V$5:$V$1996)</f>
        <v>0</v>
      </c>
      <c r="L846" s="12">
        <f>SUMIF('Contract Ed line 9'!$A$5:$A$1994,A846,'Contract Ed line 9'!$J$5:$J$1994)</f>
        <v>0</v>
      </c>
      <c r="M846" s="7">
        <f t="shared" si="13"/>
        <v>0</v>
      </c>
    </row>
    <row r="847" spans="2:13" x14ac:dyDescent="0.25">
      <c r="B847" s="7">
        <f>SUMIF('1 Spec Ed Teacher'!$A$5:$A$2003,A847,'1 Spec Ed Teacher'!$T$5:$T$2003)</f>
        <v>0</v>
      </c>
      <c r="C847" s="9"/>
      <c r="D847" s="7">
        <f>SUMIF(' Operations Ln 6'!$A$2:$A$1999,SSIDs!A847,' Operations Ln 6'!$B$2:$B$1999)</f>
        <v>0</v>
      </c>
      <c r="E847" s="7">
        <f>SUMIF('3 Instructional Supplies '!$A$5:$A$1996,SSIDs!A847,'3 Instructional Supplies '!$F$5:$F$1996)</f>
        <v>0</v>
      </c>
      <c r="F847" s="7">
        <f>SUMIF('4 Instructional Equipment'!$A$5:$A$1995,A847,'4 Instructional Equipment'!$F$5:$F$1995)</f>
        <v>0</v>
      </c>
      <c r="G847" s="12">
        <f>SUMIF('Transportation Ln 10'!$A$5:$A$1995,A847,'Transportation Ln 10'!$J$5:$J$1995)</f>
        <v>0</v>
      </c>
      <c r="H847" s="12">
        <f>SUMIFS('Services Ln 10'!$Y$5:$Y$3992,'Services Ln 10'!$A$5:$A$3992,A847,'Services Ln 10'!$B$5:$B$3992,"Physical Therapy")</f>
        <v>0</v>
      </c>
      <c r="I847" s="12">
        <f>SUMIFS('Services Ln 10'!$Y$5:$Y$3992,'Services Ln 10'!$A$5:$A$3992,A847,'Services Ln 10'!$B$5:$B$3992,"Occupational Therapy")</f>
        <v>0</v>
      </c>
      <c r="J847" s="12">
        <f>SUMIFS('Services Ln 10'!$Y$5:$Y$3992,'Services Ln 10'!$A$5:$A$3992,A847,'Services Ln 10'!$B$5:$B$3992,"Speech Services")</f>
        <v>0</v>
      </c>
      <c r="K847" s="103">
        <f>SUMIFS('Services Ln 10'!$Y$5:$Y$3992,'Services Ln 10'!$A$5:$A$3992,A847,'Services Ln 10'!$B$5:$B$3992,"Nurse Services")+SUMIFS('Services Ln 10'!$Y$5:$Y$3992,'Services Ln 10'!$A$5:$A$3992,A847,'Services Ln 10'!$B$5:$B$3992,"Audiology")+SUMIFS('Services Ln 10'!$Y$5:$Y$3992,'Services Ln 10'!$A$5:$A$3992,A847,'Services Ln 10'!$B$5:$B$3992,"Interpreter")+SUMIFS('Services Ln 10'!$Y$5:$Y$3992,'Services Ln 10'!$A$5:$A$3992,A847,'Services Ln 10'!$B$5:$B$3992,"Adaptive P.E.")+SUMIFS('Services Ln 10'!$Y$5:$Y$3992,'Services Ln 10'!$A$5:$A$3992,A847,'Services Ln 10'!$B$5:$B$3992,"Orientation and Mobility")+SUMIFS('Services Ln 10'!$Y$5:$Y$3992,'Services Ln 10'!$A$5:$A$3992,A847,'Services Ln 10'!$B$5:$B$3992,"Psychologist")+ SUMIF('Aides Ln 10'!$A$5:$A$1996,A847,'Aides Ln 10'!$V$5:$V$1996)</f>
        <v>0</v>
      </c>
      <c r="L847" s="12">
        <f>SUMIF('Contract Ed line 9'!$A$5:$A$1994,A847,'Contract Ed line 9'!$J$5:$J$1994)</f>
        <v>0</v>
      </c>
      <c r="M847" s="7">
        <f t="shared" si="13"/>
        <v>0</v>
      </c>
    </row>
    <row r="848" spans="2:13" x14ac:dyDescent="0.25">
      <c r="B848" s="7">
        <f>SUMIF('1 Spec Ed Teacher'!$A$5:$A$2003,A848,'1 Spec Ed Teacher'!$T$5:$T$2003)</f>
        <v>0</v>
      </c>
      <c r="C848" s="9"/>
      <c r="D848" s="7">
        <f>SUMIF(' Operations Ln 6'!$A$2:$A$1999,SSIDs!A848,' Operations Ln 6'!$B$2:$B$1999)</f>
        <v>0</v>
      </c>
      <c r="E848" s="7">
        <f>SUMIF('3 Instructional Supplies '!$A$5:$A$1996,SSIDs!A848,'3 Instructional Supplies '!$F$5:$F$1996)</f>
        <v>0</v>
      </c>
      <c r="F848" s="7">
        <f>SUMIF('4 Instructional Equipment'!$A$5:$A$1995,A848,'4 Instructional Equipment'!$F$5:$F$1995)</f>
        <v>0</v>
      </c>
      <c r="G848" s="12">
        <f>SUMIF('Transportation Ln 10'!$A$5:$A$1995,A848,'Transportation Ln 10'!$J$5:$J$1995)</f>
        <v>0</v>
      </c>
      <c r="H848" s="12">
        <f>SUMIFS('Services Ln 10'!$Y$5:$Y$3992,'Services Ln 10'!$A$5:$A$3992,A848,'Services Ln 10'!$B$5:$B$3992,"Physical Therapy")</f>
        <v>0</v>
      </c>
      <c r="I848" s="12">
        <f>SUMIFS('Services Ln 10'!$Y$5:$Y$3992,'Services Ln 10'!$A$5:$A$3992,A848,'Services Ln 10'!$B$5:$B$3992,"Occupational Therapy")</f>
        <v>0</v>
      </c>
      <c r="J848" s="12">
        <f>SUMIFS('Services Ln 10'!$Y$5:$Y$3992,'Services Ln 10'!$A$5:$A$3992,A848,'Services Ln 10'!$B$5:$B$3992,"Speech Services")</f>
        <v>0</v>
      </c>
      <c r="K848" s="103">
        <f>SUMIFS('Services Ln 10'!$Y$5:$Y$3992,'Services Ln 10'!$A$5:$A$3992,A848,'Services Ln 10'!$B$5:$B$3992,"Nurse Services")+SUMIFS('Services Ln 10'!$Y$5:$Y$3992,'Services Ln 10'!$A$5:$A$3992,A848,'Services Ln 10'!$B$5:$B$3992,"Audiology")+SUMIFS('Services Ln 10'!$Y$5:$Y$3992,'Services Ln 10'!$A$5:$A$3992,A848,'Services Ln 10'!$B$5:$B$3992,"Interpreter")+SUMIFS('Services Ln 10'!$Y$5:$Y$3992,'Services Ln 10'!$A$5:$A$3992,A848,'Services Ln 10'!$B$5:$B$3992,"Adaptive P.E.")+SUMIFS('Services Ln 10'!$Y$5:$Y$3992,'Services Ln 10'!$A$5:$A$3992,A848,'Services Ln 10'!$B$5:$B$3992,"Orientation and Mobility")+SUMIFS('Services Ln 10'!$Y$5:$Y$3992,'Services Ln 10'!$A$5:$A$3992,A848,'Services Ln 10'!$B$5:$B$3992,"Psychologist")+ SUMIF('Aides Ln 10'!$A$5:$A$1996,A848,'Aides Ln 10'!$V$5:$V$1996)</f>
        <v>0</v>
      </c>
      <c r="L848" s="12">
        <f>SUMIF('Contract Ed line 9'!$A$5:$A$1994,A848,'Contract Ed line 9'!$J$5:$J$1994)</f>
        <v>0</v>
      </c>
      <c r="M848" s="7">
        <f t="shared" si="13"/>
        <v>0</v>
      </c>
    </row>
    <row r="849" spans="2:13" x14ac:dyDescent="0.25">
      <c r="B849" s="7">
        <f>SUMIF('1 Spec Ed Teacher'!$A$5:$A$2003,A849,'1 Spec Ed Teacher'!$T$5:$T$2003)</f>
        <v>0</v>
      </c>
      <c r="C849" s="9"/>
      <c r="D849" s="7">
        <f>SUMIF(' Operations Ln 6'!$A$2:$A$1999,SSIDs!A849,' Operations Ln 6'!$B$2:$B$1999)</f>
        <v>0</v>
      </c>
      <c r="E849" s="7">
        <f>SUMIF('3 Instructional Supplies '!$A$5:$A$1996,SSIDs!A849,'3 Instructional Supplies '!$F$5:$F$1996)</f>
        <v>0</v>
      </c>
      <c r="F849" s="7">
        <f>SUMIF('4 Instructional Equipment'!$A$5:$A$1995,A849,'4 Instructional Equipment'!$F$5:$F$1995)</f>
        <v>0</v>
      </c>
      <c r="G849" s="12">
        <f>SUMIF('Transportation Ln 10'!$A$5:$A$1995,A849,'Transportation Ln 10'!$J$5:$J$1995)</f>
        <v>0</v>
      </c>
      <c r="H849" s="12">
        <f>SUMIFS('Services Ln 10'!$Y$5:$Y$3992,'Services Ln 10'!$A$5:$A$3992,A849,'Services Ln 10'!$B$5:$B$3992,"Physical Therapy")</f>
        <v>0</v>
      </c>
      <c r="I849" s="12">
        <f>SUMIFS('Services Ln 10'!$Y$5:$Y$3992,'Services Ln 10'!$A$5:$A$3992,A849,'Services Ln 10'!$B$5:$B$3992,"Occupational Therapy")</f>
        <v>0</v>
      </c>
      <c r="J849" s="12">
        <f>SUMIFS('Services Ln 10'!$Y$5:$Y$3992,'Services Ln 10'!$A$5:$A$3992,A849,'Services Ln 10'!$B$5:$B$3992,"Speech Services")</f>
        <v>0</v>
      </c>
      <c r="K849" s="103">
        <f>SUMIFS('Services Ln 10'!$Y$5:$Y$3992,'Services Ln 10'!$A$5:$A$3992,A849,'Services Ln 10'!$B$5:$B$3992,"Nurse Services")+SUMIFS('Services Ln 10'!$Y$5:$Y$3992,'Services Ln 10'!$A$5:$A$3992,A849,'Services Ln 10'!$B$5:$B$3992,"Audiology")+SUMIFS('Services Ln 10'!$Y$5:$Y$3992,'Services Ln 10'!$A$5:$A$3992,A849,'Services Ln 10'!$B$5:$B$3992,"Interpreter")+SUMIFS('Services Ln 10'!$Y$5:$Y$3992,'Services Ln 10'!$A$5:$A$3992,A849,'Services Ln 10'!$B$5:$B$3992,"Adaptive P.E.")+SUMIFS('Services Ln 10'!$Y$5:$Y$3992,'Services Ln 10'!$A$5:$A$3992,A849,'Services Ln 10'!$B$5:$B$3992,"Orientation and Mobility")+SUMIFS('Services Ln 10'!$Y$5:$Y$3992,'Services Ln 10'!$A$5:$A$3992,A849,'Services Ln 10'!$B$5:$B$3992,"Psychologist")+ SUMIF('Aides Ln 10'!$A$5:$A$1996,A849,'Aides Ln 10'!$V$5:$V$1996)</f>
        <v>0</v>
      </c>
      <c r="L849" s="12">
        <f>SUMIF('Contract Ed line 9'!$A$5:$A$1994,A849,'Contract Ed line 9'!$J$5:$J$1994)</f>
        <v>0</v>
      </c>
      <c r="M849" s="7">
        <f t="shared" si="13"/>
        <v>0</v>
      </c>
    </row>
    <row r="850" spans="2:13" x14ac:dyDescent="0.25">
      <c r="B850" s="7">
        <f>SUMIF('1 Spec Ed Teacher'!$A$5:$A$2003,A850,'1 Spec Ed Teacher'!$T$5:$T$2003)</f>
        <v>0</v>
      </c>
      <c r="C850" s="9"/>
      <c r="D850" s="7">
        <f>SUMIF(' Operations Ln 6'!$A$2:$A$1999,SSIDs!A850,' Operations Ln 6'!$B$2:$B$1999)</f>
        <v>0</v>
      </c>
      <c r="E850" s="7">
        <f>SUMIF('3 Instructional Supplies '!$A$5:$A$1996,SSIDs!A850,'3 Instructional Supplies '!$F$5:$F$1996)</f>
        <v>0</v>
      </c>
      <c r="F850" s="7">
        <f>SUMIF('4 Instructional Equipment'!$A$5:$A$1995,A850,'4 Instructional Equipment'!$F$5:$F$1995)</f>
        <v>0</v>
      </c>
      <c r="G850" s="12">
        <f>SUMIF('Transportation Ln 10'!$A$5:$A$1995,A850,'Transportation Ln 10'!$J$5:$J$1995)</f>
        <v>0</v>
      </c>
      <c r="H850" s="12">
        <f>SUMIFS('Services Ln 10'!$Y$5:$Y$3992,'Services Ln 10'!$A$5:$A$3992,A850,'Services Ln 10'!$B$5:$B$3992,"Physical Therapy")</f>
        <v>0</v>
      </c>
      <c r="I850" s="12">
        <f>SUMIFS('Services Ln 10'!$Y$5:$Y$3992,'Services Ln 10'!$A$5:$A$3992,A850,'Services Ln 10'!$B$5:$B$3992,"Occupational Therapy")</f>
        <v>0</v>
      </c>
      <c r="J850" s="12">
        <f>SUMIFS('Services Ln 10'!$Y$5:$Y$3992,'Services Ln 10'!$A$5:$A$3992,A850,'Services Ln 10'!$B$5:$B$3992,"Speech Services")</f>
        <v>0</v>
      </c>
      <c r="K850" s="103">
        <f>SUMIFS('Services Ln 10'!$Y$5:$Y$3992,'Services Ln 10'!$A$5:$A$3992,A850,'Services Ln 10'!$B$5:$B$3992,"Nurse Services")+SUMIFS('Services Ln 10'!$Y$5:$Y$3992,'Services Ln 10'!$A$5:$A$3992,A850,'Services Ln 10'!$B$5:$B$3992,"Audiology")+SUMIFS('Services Ln 10'!$Y$5:$Y$3992,'Services Ln 10'!$A$5:$A$3992,A850,'Services Ln 10'!$B$5:$B$3992,"Interpreter")+SUMIFS('Services Ln 10'!$Y$5:$Y$3992,'Services Ln 10'!$A$5:$A$3992,A850,'Services Ln 10'!$B$5:$B$3992,"Adaptive P.E.")+SUMIFS('Services Ln 10'!$Y$5:$Y$3992,'Services Ln 10'!$A$5:$A$3992,A850,'Services Ln 10'!$B$5:$B$3992,"Orientation and Mobility")+SUMIFS('Services Ln 10'!$Y$5:$Y$3992,'Services Ln 10'!$A$5:$A$3992,A850,'Services Ln 10'!$B$5:$B$3992,"Psychologist")+ SUMIF('Aides Ln 10'!$A$5:$A$1996,A850,'Aides Ln 10'!$V$5:$V$1996)</f>
        <v>0</v>
      </c>
      <c r="L850" s="12">
        <f>SUMIF('Contract Ed line 9'!$A$5:$A$1994,A850,'Contract Ed line 9'!$J$5:$J$1994)</f>
        <v>0</v>
      </c>
      <c r="M850" s="7">
        <f t="shared" si="13"/>
        <v>0</v>
      </c>
    </row>
    <row r="851" spans="2:13" x14ac:dyDescent="0.25">
      <c r="B851" s="7">
        <f>SUMIF('1 Spec Ed Teacher'!$A$5:$A$2003,A851,'1 Spec Ed Teacher'!$T$5:$T$2003)</f>
        <v>0</v>
      </c>
      <c r="C851" s="9"/>
      <c r="D851" s="7">
        <f>SUMIF(' Operations Ln 6'!$A$2:$A$1999,SSIDs!A851,' Operations Ln 6'!$B$2:$B$1999)</f>
        <v>0</v>
      </c>
      <c r="E851" s="7">
        <f>SUMIF('3 Instructional Supplies '!$A$5:$A$1996,SSIDs!A851,'3 Instructional Supplies '!$F$5:$F$1996)</f>
        <v>0</v>
      </c>
      <c r="F851" s="7">
        <f>SUMIF('4 Instructional Equipment'!$A$5:$A$1995,A851,'4 Instructional Equipment'!$F$5:$F$1995)</f>
        <v>0</v>
      </c>
      <c r="G851" s="12">
        <f>SUMIF('Transportation Ln 10'!$A$5:$A$1995,A851,'Transportation Ln 10'!$J$5:$J$1995)</f>
        <v>0</v>
      </c>
      <c r="H851" s="12">
        <f>SUMIFS('Services Ln 10'!$Y$5:$Y$3992,'Services Ln 10'!$A$5:$A$3992,A851,'Services Ln 10'!$B$5:$B$3992,"Physical Therapy")</f>
        <v>0</v>
      </c>
      <c r="I851" s="12">
        <f>SUMIFS('Services Ln 10'!$Y$5:$Y$3992,'Services Ln 10'!$A$5:$A$3992,A851,'Services Ln 10'!$B$5:$B$3992,"Occupational Therapy")</f>
        <v>0</v>
      </c>
      <c r="J851" s="12">
        <f>SUMIFS('Services Ln 10'!$Y$5:$Y$3992,'Services Ln 10'!$A$5:$A$3992,A851,'Services Ln 10'!$B$5:$B$3992,"Speech Services")</f>
        <v>0</v>
      </c>
      <c r="K851" s="103">
        <f>SUMIFS('Services Ln 10'!$Y$5:$Y$3992,'Services Ln 10'!$A$5:$A$3992,A851,'Services Ln 10'!$B$5:$B$3992,"Nurse Services")+SUMIFS('Services Ln 10'!$Y$5:$Y$3992,'Services Ln 10'!$A$5:$A$3992,A851,'Services Ln 10'!$B$5:$B$3992,"Audiology")+SUMIFS('Services Ln 10'!$Y$5:$Y$3992,'Services Ln 10'!$A$5:$A$3992,A851,'Services Ln 10'!$B$5:$B$3992,"Interpreter")+SUMIFS('Services Ln 10'!$Y$5:$Y$3992,'Services Ln 10'!$A$5:$A$3992,A851,'Services Ln 10'!$B$5:$B$3992,"Adaptive P.E.")+SUMIFS('Services Ln 10'!$Y$5:$Y$3992,'Services Ln 10'!$A$5:$A$3992,A851,'Services Ln 10'!$B$5:$B$3992,"Orientation and Mobility")+SUMIFS('Services Ln 10'!$Y$5:$Y$3992,'Services Ln 10'!$A$5:$A$3992,A851,'Services Ln 10'!$B$5:$B$3992,"Psychologist")+ SUMIF('Aides Ln 10'!$A$5:$A$1996,A851,'Aides Ln 10'!$V$5:$V$1996)</f>
        <v>0</v>
      </c>
      <c r="L851" s="12">
        <f>SUMIF('Contract Ed line 9'!$A$5:$A$1994,A851,'Contract Ed line 9'!$J$5:$J$1994)</f>
        <v>0</v>
      </c>
      <c r="M851" s="7">
        <f t="shared" si="13"/>
        <v>0</v>
      </c>
    </row>
    <row r="852" spans="2:13" x14ac:dyDescent="0.25">
      <c r="B852" s="7">
        <f>SUMIF('1 Spec Ed Teacher'!$A$5:$A$2003,A852,'1 Spec Ed Teacher'!$T$5:$T$2003)</f>
        <v>0</v>
      </c>
      <c r="C852" s="9"/>
      <c r="D852" s="7">
        <f>SUMIF(' Operations Ln 6'!$A$2:$A$1999,SSIDs!A852,' Operations Ln 6'!$B$2:$B$1999)</f>
        <v>0</v>
      </c>
      <c r="E852" s="7">
        <f>SUMIF('3 Instructional Supplies '!$A$5:$A$1996,SSIDs!A852,'3 Instructional Supplies '!$F$5:$F$1996)</f>
        <v>0</v>
      </c>
      <c r="F852" s="7">
        <f>SUMIF('4 Instructional Equipment'!$A$5:$A$1995,A852,'4 Instructional Equipment'!$F$5:$F$1995)</f>
        <v>0</v>
      </c>
      <c r="G852" s="12">
        <f>SUMIF('Transportation Ln 10'!$A$5:$A$1995,A852,'Transportation Ln 10'!$J$5:$J$1995)</f>
        <v>0</v>
      </c>
      <c r="H852" s="12">
        <f>SUMIFS('Services Ln 10'!$Y$5:$Y$3992,'Services Ln 10'!$A$5:$A$3992,A852,'Services Ln 10'!$B$5:$B$3992,"Physical Therapy")</f>
        <v>0</v>
      </c>
      <c r="I852" s="12">
        <f>SUMIFS('Services Ln 10'!$Y$5:$Y$3992,'Services Ln 10'!$A$5:$A$3992,A852,'Services Ln 10'!$B$5:$B$3992,"Occupational Therapy")</f>
        <v>0</v>
      </c>
      <c r="J852" s="12">
        <f>SUMIFS('Services Ln 10'!$Y$5:$Y$3992,'Services Ln 10'!$A$5:$A$3992,A852,'Services Ln 10'!$B$5:$B$3992,"Speech Services")</f>
        <v>0</v>
      </c>
      <c r="K852" s="103">
        <f>SUMIFS('Services Ln 10'!$Y$5:$Y$3992,'Services Ln 10'!$A$5:$A$3992,A852,'Services Ln 10'!$B$5:$B$3992,"Nurse Services")+SUMIFS('Services Ln 10'!$Y$5:$Y$3992,'Services Ln 10'!$A$5:$A$3992,A852,'Services Ln 10'!$B$5:$B$3992,"Audiology")+SUMIFS('Services Ln 10'!$Y$5:$Y$3992,'Services Ln 10'!$A$5:$A$3992,A852,'Services Ln 10'!$B$5:$B$3992,"Interpreter")+SUMIFS('Services Ln 10'!$Y$5:$Y$3992,'Services Ln 10'!$A$5:$A$3992,A852,'Services Ln 10'!$B$5:$B$3992,"Adaptive P.E.")+SUMIFS('Services Ln 10'!$Y$5:$Y$3992,'Services Ln 10'!$A$5:$A$3992,A852,'Services Ln 10'!$B$5:$B$3992,"Orientation and Mobility")+SUMIFS('Services Ln 10'!$Y$5:$Y$3992,'Services Ln 10'!$A$5:$A$3992,A852,'Services Ln 10'!$B$5:$B$3992,"Psychologist")+ SUMIF('Aides Ln 10'!$A$5:$A$1996,A852,'Aides Ln 10'!$V$5:$V$1996)</f>
        <v>0</v>
      </c>
      <c r="L852" s="12">
        <f>SUMIF('Contract Ed line 9'!$A$5:$A$1994,A852,'Contract Ed line 9'!$J$5:$J$1994)</f>
        <v>0</v>
      </c>
      <c r="M852" s="7">
        <f t="shared" si="13"/>
        <v>0</v>
      </c>
    </row>
    <row r="853" spans="2:13" x14ac:dyDescent="0.25">
      <c r="B853" s="7">
        <f>SUMIF('1 Spec Ed Teacher'!$A$5:$A$2003,A853,'1 Spec Ed Teacher'!$T$5:$T$2003)</f>
        <v>0</v>
      </c>
      <c r="C853" s="9"/>
      <c r="D853" s="7">
        <f>SUMIF(' Operations Ln 6'!$A$2:$A$1999,SSIDs!A853,' Operations Ln 6'!$B$2:$B$1999)</f>
        <v>0</v>
      </c>
      <c r="E853" s="7">
        <f>SUMIF('3 Instructional Supplies '!$A$5:$A$1996,SSIDs!A853,'3 Instructional Supplies '!$F$5:$F$1996)</f>
        <v>0</v>
      </c>
      <c r="F853" s="7">
        <f>SUMIF('4 Instructional Equipment'!$A$5:$A$1995,A853,'4 Instructional Equipment'!$F$5:$F$1995)</f>
        <v>0</v>
      </c>
      <c r="G853" s="12">
        <f>SUMIF('Transportation Ln 10'!$A$5:$A$1995,A853,'Transportation Ln 10'!$J$5:$J$1995)</f>
        <v>0</v>
      </c>
      <c r="H853" s="12">
        <f>SUMIFS('Services Ln 10'!$Y$5:$Y$3992,'Services Ln 10'!$A$5:$A$3992,A853,'Services Ln 10'!$B$5:$B$3992,"Physical Therapy")</f>
        <v>0</v>
      </c>
      <c r="I853" s="12">
        <f>SUMIFS('Services Ln 10'!$Y$5:$Y$3992,'Services Ln 10'!$A$5:$A$3992,A853,'Services Ln 10'!$B$5:$B$3992,"Occupational Therapy")</f>
        <v>0</v>
      </c>
      <c r="J853" s="12">
        <f>SUMIFS('Services Ln 10'!$Y$5:$Y$3992,'Services Ln 10'!$A$5:$A$3992,A853,'Services Ln 10'!$B$5:$B$3992,"Speech Services")</f>
        <v>0</v>
      </c>
      <c r="K853" s="103">
        <f>SUMIFS('Services Ln 10'!$Y$5:$Y$3992,'Services Ln 10'!$A$5:$A$3992,A853,'Services Ln 10'!$B$5:$B$3992,"Nurse Services")+SUMIFS('Services Ln 10'!$Y$5:$Y$3992,'Services Ln 10'!$A$5:$A$3992,A853,'Services Ln 10'!$B$5:$B$3992,"Audiology")+SUMIFS('Services Ln 10'!$Y$5:$Y$3992,'Services Ln 10'!$A$5:$A$3992,A853,'Services Ln 10'!$B$5:$B$3992,"Interpreter")+SUMIFS('Services Ln 10'!$Y$5:$Y$3992,'Services Ln 10'!$A$5:$A$3992,A853,'Services Ln 10'!$B$5:$B$3992,"Adaptive P.E.")+SUMIFS('Services Ln 10'!$Y$5:$Y$3992,'Services Ln 10'!$A$5:$A$3992,A853,'Services Ln 10'!$B$5:$B$3992,"Orientation and Mobility")+SUMIFS('Services Ln 10'!$Y$5:$Y$3992,'Services Ln 10'!$A$5:$A$3992,A853,'Services Ln 10'!$B$5:$B$3992,"Psychologist")+ SUMIF('Aides Ln 10'!$A$5:$A$1996,A853,'Aides Ln 10'!$V$5:$V$1996)</f>
        <v>0</v>
      </c>
      <c r="L853" s="12">
        <f>SUMIF('Contract Ed line 9'!$A$5:$A$1994,A853,'Contract Ed line 9'!$J$5:$J$1994)</f>
        <v>0</v>
      </c>
      <c r="M853" s="7">
        <f t="shared" si="13"/>
        <v>0</v>
      </c>
    </row>
    <row r="854" spans="2:13" x14ac:dyDescent="0.25">
      <c r="B854" s="7">
        <f>SUMIF('1 Spec Ed Teacher'!$A$5:$A$2003,A854,'1 Spec Ed Teacher'!$T$5:$T$2003)</f>
        <v>0</v>
      </c>
      <c r="C854" s="9"/>
      <c r="D854" s="7">
        <f>SUMIF(' Operations Ln 6'!$A$2:$A$1999,SSIDs!A854,' Operations Ln 6'!$B$2:$B$1999)</f>
        <v>0</v>
      </c>
      <c r="E854" s="7">
        <f>SUMIF('3 Instructional Supplies '!$A$5:$A$1996,SSIDs!A854,'3 Instructional Supplies '!$F$5:$F$1996)</f>
        <v>0</v>
      </c>
      <c r="F854" s="7">
        <f>SUMIF('4 Instructional Equipment'!$A$5:$A$1995,A854,'4 Instructional Equipment'!$F$5:$F$1995)</f>
        <v>0</v>
      </c>
      <c r="G854" s="12">
        <f>SUMIF('Transportation Ln 10'!$A$5:$A$1995,A854,'Transportation Ln 10'!$J$5:$J$1995)</f>
        <v>0</v>
      </c>
      <c r="H854" s="12">
        <f>SUMIFS('Services Ln 10'!$Y$5:$Y$3992,'Services Ln 10'!$A$5:$A$3992,A854,'Services Ln 10'!$B$5:$B$3992,"Physical Therapy")</f>
        <v>0</v>
      </c>
      <c r="I854" s="12">
        <f>SUMIFS('Services Ln 10'!$Y$5:$Y$3992,'Services Ln 10'!$A$5:$A$3992,A854,'Services Ln 10'!$B$5:$B$3992,"Occupational Therapy")</f>
        <v>0</v>
      </c>
      <c r="J854" s="12">
        <f>SUMIFS('Services Ln 10'!$Y$5:$Y$3992,'Services Ln 10'!$A$5:$A$3992,A854,'Services Ln 10'!$B$5:$B$3992,"Speech Services")</f>
        <v>0</v>
      </c>
      <c r="K854" s="103">
        <f>SUMIFS('Services Ln 10'!$Y$5:$Y$3992,'Services Ln 10'!$A$5:$A$3992,A854,'Services Ln 10'!$B$5:$B$3992,"Nurse Services")+SUMIFS('Services Ln 10'!$Y$5:$Y$3992,'Services Ln 10'!$A$5:$A$3992,A854,'Services Ln 10'!$B$5:$B$3992,"Audiology")+SUMIFS('Services Ln 10'!$Y$5:$Y$3992,'Services Ln 10'!$A$5:$A$3992,A854,'Services Ln 10'!$B$5:$B$3992,"Interpreter")+SUMIFS('Services Ln 10'!$Y$5:$Y$3992,'Services Ln 10'!$A$5:$A$3992,A854,'Services Ln 10'!$B$5:$B$3992,"Adaptive P.E.")+SUMIFS('Services Ln 10'!$Y$5:$Y$3992,'Services Ln 10'!$A$5:$A$3992,A854,'Services Ln 10'!$B$5:$B$3992,"Orientation and Mobility")+SUMIFS('Services Ln 10'!$Y$5:$Y$3992,'Services Ln 10'!$A$5:$A$3992,A854,'Services Ln 10'!$B$5:$B$3992,"Psychologist")+ SUMIF('Aides Ln 10'!$A$5:$A$1996,A854,'Aides Ln 10'!$V$5:$V$1996)</f>
        <v>0</v>
      </c>
      <c r="L854" s="12">
        <f>SUMIF('Contract Ed line 9'!$A$5:$A$1994,A854,'Contract Ed line 9'!$J$5:$J$1994)</f>
        <v>0</v>
      </c>
      <c r="M854" s="7">
        <f t="shared" si="13"/>
        <v>0</v>
      </c>
    </row>
    <row r="855" spans="2:13" x14ac:dyDescent="0.25">
      <c r="B855" s="7">
        <f>SUMIF('1 Spec Ed Teacher'!$A$5:$A$2003,A855,'1 Spec Ed Teacher'!$T$5:$T$2003)</f>
        <v>0</v>
      </c>
      <c r="C855" s="9"/>
      <c r="D855" s="7">
        <f>SUMIF(' Operations Ln 6'!$A$2:$A$1999,SSIDs!A855,' Operations Ln 6'!$B$2:$B$1999)</f>
        <v>0</v>
      </c>
      <c r="E855" s="7">
        <f>SUMIF('3 Instructional Supplies '!$A$5:$A$1996,SSIDs!A855,'3 Instructional Supplies '!$F$5:$F$1996)</f>
        <v>0</v>
      </c>
      <c r="F855" s="7">
        <f>SUMIF('4 Instructional Equipment'!$A$5:$A$1995,A855,'4 Instructional Equipment'!$F$5:$F$1995)</f>
        <v>0</v>
      </c>
      <c r="G855" s="12">
        <f>SUMIF('Transportation Ln 10'!$A$5:$A$1995,A855,'Transportation Ln 10'!$J$5:$J$1995)</f>
        <v>0</v>
      </c>
      <c r="H855" s="12">
        <f>SUMIFS('Services Ln 10'!$Y$5:$Y$3992,'Services Ln 10'!$A$5:$A$3992,A855,'Services Ln 10'!$B$5:$B$3992,"Physical Therapy")</f>
        <v>0</v>
      </c>
      <c r="I855" s="12">
        <f>SUMIFS('Services Ln 10'!$Y$5:$Y$3992,'Services Ln 10'!$A$5:$A$3992,A855,'Services Ln 10'!$B$5:$B$3992,"Occupational Therapy")</f>
        <v>0</v>
      </c>
      <c r="J855" s="12">
        <f>SUMIFS('Services Ln 10'!$Y$5:$Y$3992,'Services Ln 10'!$A$5:$A$3992,A855,'Services Ln 10'!$B$5:$B$3992,"Speech Services")</f>
        <v>0</v>
      </c>
      <c r="K855" s="103">
        <f>SUMIFS('Services Ln 10'!$Y$5:$Y$3992,'Services Ln 10'!$A$5:$A$3992,A855,'Services Ln 10'!$B$5:$B$3992,"Nurse Services")+SUMIFS('Services Ln 10'!$Y$5:$Y$3992,'Services Ln 10'!$A$5:$A$3992,A855,'Services Ln 10'!$B$5:$B$3992,"Audiology")+SUMIFS('Services Ln 10'!$Y$5:$Y$3992,'Services Ln 10'!$A$5:$A$3992,A855,'Services Ln 10'!$B$5:$B$3992,"Interpreter")+SUMIFS('Services Ln 10'!$Y$5:$Y$3992,'Services Ln 10'!$A$5:$A$3992,A855,'Services Ln 10'!$B$5:$B$3992,"Adaptive P.E.")+SUMIFS('Services Ln 10'!$Y$5:$Y$3992,'Services Ln 10'!$A$5:$A$3992,A855,'Services Ln 10'!$B$5:$B$3992,"Orientation and Mobility")+SUMIFS('Services Ln 10'!$Y$5:$Y$3992,'Services Ln 10'!$A$5:$A$3992,A855,'Services Ln 10'!$B$5:$B$3992,"Psychologist")+ SUMIF('Aides Ln 10'!$A$5:$A$1996,A855,'Aides Ln 10'!$V$5:$V$1996)</f>
        <v>0</v>
      </c>
      <c r="L855" s="12">
        <f>SUMIF('Contract Ed line 9'!$A$5:$A$1994,A855,'Contract Ed line 9'!$J$5:$J$1994)</f>
        <v>0</v>
      </c>
      <c r="M855" s="7">
        <f t="shared" si="13"/>
        <v>0</v>
      </c>
    </row>
    <row r="856" spans="2:13" x14ac:dyDescent="0.25">
      <c r="B856" s="7">
        <f>SUMIF('1 Spec Ed Teacher'!$A$5:$A$2003,A856,'1 Spec Ed Teacher'!$T$5:$T$2003)</f>
        <v>0</v>
      </c>
      <c r="C856" s="9"/>
      <c r="D856" s="7">
        <f>SUMIF(' Operations Ln 6'!$A$2:$A$1999,SSIDs!A856,' Operations Ln 6'!$B$2:$B$1999)</f>
        <v>0</v>
      </c>
      <c r="E856" s="7">
        <f>SUMIF('3 Instructional Supplies '!$A$5:$A$1996,SSIDs!A856,'3 Instructional Supplies '!$F$5:$F$1996)</f>
        <v>0</v>
      </c>
      <c r="F856" s="7">
        <f>SUMIF('4 Instructional Equipment'!$A$5:$A$1995,A856,'4 Instructional Equipment'!$F$5:$F$1995)</f>
        <v>0</v>
      </c>
      <c r="G856" s="12">
        <f>SUMIF('Transportation Ln 10'!$A$5:$A$1995,A856,'Transportation Ln 10'!$J$5:$J$1995)</f>
        <v>0</v>
      </c>
      <c r="H856" s="12">
        <f>SUMIFS('Services Ln 10'!$Y$5:$Y$3992,'Services Ln 10'!$A$5:$A$3992,A856,'Services Ln 10'!$B$5:$B$3992,"Physical Therapy")</f>
        <v>0</v>
      </c>
      <c r="I856" s="12">
        <f>SUMIFS('Services Ln 10'!$Y$5:$Y$3992,'Services Ln 10'!$A$5:$A$3992,A856,'Services Ln 10'!$B$5:$B$3992,"Occupational Therapy")</f>
        <v>0</v>
      </c>
      <c r="J856" s="12">
        <f>SUMIFS('Services Ln 10'!$Y$5:$Y$3992,'Services Ln 10'!$A$5:$A$3992,A856,'Services Ln 10'!$B$5:$B$3992,"Speech Services")</f>
        <v>0</v>
      </c>
      <c r="K856" s="103">
        <f>SUMIFS('Services Ln 10'!$Y$5:$Y$3992,'Services Ln 10'!$A$5:$A$3992,A856,'Services Ln 10'!$B$5:$B$3992,"Nurse Services")+SUMIFS('Services Ln 10'!$Y$5:$Y$3992,'Services Ln 10'!$A$5:$A$3992,A856,'Services Ln 10'!$B$5:$B$3992,"Audiology")+SUMIFS('Services Ln 10'!$Y$5:$Y$3992,'Services Ln 10'!$A$5:$A$3992,A856,'Services Ln 10'!$B$5:$B$3992,"Interpreter")+SUMIFS('Services Ln 10'!$Y$5:$Y$3992,'Services Ln 10'!$A$5:$A$3992,A856,'Services Ln 10'!$B$5:$B$3992,"Adaptive P.E.")+SUMIFS('Services Ln 10'!$Y$5:$Y$3992,'Services Ln 10'!$A$5:$A$3992,A856,'Services Ln 10'!$B$5:$B$3992,"Orientation and Mobility")+SUMIFS('Services Ln 10'!$Y$5:$Y$3992,'Services Ln 10'!$A$5:$A$3992,A856,'Services Ln 10'!$B$5:$B$3992,"Psychologist")+ SUMIF('Aides Ln 10'!$A$5:$A$1996,A856,'Aides Ln 10'!$V$5:$V$1996)</f>
        <v>0</v>
      </c>
      <c r="L856" s="12">
        <f>SUMIF('Contract Ed line 9'!$A$5:$A$1994,A856,'Contract Ed line 9'!$J$5:$J$1994)</f>
        <v>0</v>
      </c>
      <c r="M856" s="7">
        <f t="shared" si="13"/>
        <v>0</v>
      </c>
    </row>
    <row r="857" spans="2:13" x14ac:dyDescent="0.25">
      <c r="B857" s="7">
        <f>SUMIF('1 Spec Ed Teacher'!$A$5:$A$2003,A857,'1 Spec Ed Teacher'!$T$5:$T$2003)</f>
        <v>0</v>
      </c>
      <c r="C857" s="9"/>
      <c r="D857" s="7">
        <f>SUMIF(' Operations Ln 6'!$A$2:$A$1999,SSIDs!A857,' Operations Ln 6'!$B$2:$B$1999)</f>
        <v>0</v>
      </c>
      <c r="E857" s="7">
        <f>SUMIF('3 Instructional Supplies '!$A$5:$A$1996,SSIDs!A857,'3 Instructional Supplies '!$F$5:$F$1996)</f>
        <v>0</v>
      </c>
      <c r="F857" s="7">
        <f>SUMIF('4 Instructional Equipment'!$A$5:$A$1995,A857,'4 Instructional Equipment'!$F$5:$F$1995)</f>
        <v>0</v>
      </c>
      <c r="G857" s="12">
        <f>SUMIF('Transportation Ln 10'!$A$5:$A$1995,A857,'Transportation Ln 10'!$J$5:$J$1995)</f>
        <v>0</v>
      </c>
      <c r="H857" s="12">
        <f>SUMIFS('Services Ln 10'!$Y$5:$Y$3992,'Services Ln 10'!$A$5:$A$3992,A857,'Services Ln 10'!$B$5:$B$3992,"Physical Therapy")</f>
        <v>0</v>
      </c>
      <c r="I857" s="12">
        <f>SUMIFS('Services Ln 10'!$Y$5:$Y$3992,'Services Ln 10'!$A$5:$A$3992,A857,'Services Ln 10'!$B$5:$B$3992,"Occupational Therapy")</f>
        <v>0</v>
      </c>
      <c r="J857" s="12">
        <f>SUMIFS('Services Ln 10'!$Y$5:$Y$3992,'Services Ln 10'!$A$5:$A$3992,A857,'Services Ln 10'!$B$5:$B$3992,"Speech Services")</f>
        <v>0</v>
      </c>
      <c r="K857" s="103">
        <f>SUMIFS('Services Ln 10'!$Y$5:$Y$3992,'Services Ln 10'!$A$5:$A$3992,A857,'Services Ln 10'!$B$5:$B$3992,"Nurse Services")+SUMIFS('Services Ln 10'!$Y$5:$Y$3992,'Services Ln 10'!$A$5:$A$3992,A857,'Services Ln 10'!$B$5:$B$3992,"Audiology")+SUMIFS('Services Ln 10'!$Y$5:$Y$3992,'Services Ln 10'!$A$5:$A$3992,A857,'Services Ln 10'!$B$5:$B$3992,"Interpreter")+SUMIFS('Services Ln 10'!$Y$5:$Y$3992,'Services Ln 10'!$A$5:$A$3992,A857,'Services Ln 10'!$B$5:$B$3992,"Adaptive P.E.")+SUMIFS('Services Ln 10'!$Y$5:$Y$3992,'Services Ln 10'!$A$5:$A$3992,A857,'Services Ln 10'!$B$5:$B$3992,"Orientation and Mobility")+SUMIFS('Services Ln 10'!$Y$5:$Y$3992,'Services Ln 10'!$A$5:$A$3992,A857,'Services Ln 10'!$B$5:$B$3992,"Psychologist")+ SUMIF('Aides Ln 10'!$A$5:$A$1996,A857,'Aides Ln 10'!$V$5:$V$1996)</f>
        <v>0</v>
      </c>
      <c r="L857" s="12">
        <f>SUMIF('Contract Ed line 9'!$A$5:$A$1994,A857,'Contract Ed line 9'!$J$5:$J$1994)</f>
        <v>0</v>
      </c>
      <c r="M857" s="7">
        <f t="shared" si="13"/>
        <v>0</v>
      </c>
    </row>
    <row r="858" spans="2:13" x14ac:dyDescent="0.25">
      <c r="B858" s="7">
        <f>SUMIF('1 Spec Ed Teacher'!$A$5:$A$2003,A858,'1 Spec Ed Teacher'!$T$5:$T$2003)</f>
        <v>0</v>
      </c>
      <c r="C858" s="9"/>
      <c r="D858" s="7">
        <f>SUMIF(' Operations Ln 6'!$A$2:$A$1999,SSIDs!A858,' Operations Ln 6'!$B$2:$B$1999)</f>
        <v>0</v>
      </c>
      <c r="E858" s="7">
        <f>SUMIF('3 Instructional Supplies '!$A$5:$A$1996,SSIDs!A858,'3 Instructional Supplies '!$F$5:$F$1996)</f>
        <v>0</v>
      </c>
      <c r="F858" s="7">
        <f>SUMIF('4 Instructional Equipment'!$A$5:$A$1995,A858,'4 Instructional Equipment'!$F$5:$F$1995)</f>
        <v>0</v>
      </c>
      <c r="G858" s="12">
        <f>SUMIF('Transportation Ln 10'!$A$5:$A$1995,A858,'Transportation Ln 10'!$J$5:$J$1995)</f>
        <v>0</v>
      </c>
      <c r="H858" s="12">
        <f>SUMIFS('Services Ln 10'!$Y$5:$Y$3992,'Services Ln 10'!$A$5:$A$3992,A858,'Services Ln 10'!$B$5:$B$3992,"Physical Therapy")</f>
        <v>0</v>
      </c>
      <c r="I858" s="12">
        <f>SUMIFS('Services Ln 10'!$Y$5:$Y$3992,'Services Ln 10'!$A$5:$A$3992,A858,'Services Ln 10'!$B$5:$B$3992,"Occupational Therapy")</f>
        <v>0</v>
      </c>
      <c r="J858" s="12">
        <f>SUMIFS('Services Ln 10'!$Y$5:$Y$3992,'Services Ln 10'!$A$5:$A$3992,A858,'Services Ln 10'!$B$5:$B$3992,"Speech Services")</f>
        <v>0</v>
      </c>
      <c r="K858" s="103">
        <f>SUMIFS('Services Ln 10'!$Y$5:$Y$3992,'Services Ln 10'!$A$5:$A$3992,A858,'Services Ln 10'!$B$5:$B$3992,"Nurse Services")+SUMIFS('Services Ln 10'!$Y$5:$Y$3992,'Services Ln 10'!$A$5:$A$3992,A858,'Services Ln 10'!$B$5:$B$3992,"Audiology")+SUMIFS('Services Ln 10'!$Y$5:$Y$3992,'Services Ln 10'!$A$5:$A$3992,A858,'Services Ln 10'!$B$5:$B$3992,"Interpreter")+SUMIFS('Services Ln 10'!$Y$5:$Y$3992,'Services Ln 10'!$A$5:$A$3992,A858,'Services Ln 10'!$B$5:$B$3992,"Adaptive P.E.")+SUMIFS('Services Ln 10'!$Y$5:$Y$3992,'Services Ln 10'!$A$5:$A$3992,A858,'Services Ln 10'!$B$5:$B$3992,"Orientation and Mobility")+SUMIFS('Services Ln 10'!$Y$5:$Y$3992,'Services Ln 10'!$A$5:$A$3992,A858,'Services Ln 10'!$B$5:$B$3992,"Psychologist")+ SUMIF('Aides Ln 10'!$A$5:$A$1996,A858,'Aides Ln 10'!$V$5:$V$1996)</f>
        <v>0</v>
      </c>
      <c r="L858" s="12">
        <f>SUMIF('Contract Ed line 9'!$A$5:$A$1994,A858,'Contract Ed line 9'!$J$5:$J$1994)</f>
        <v>0</v>
      </c>
      <c r="M858" s="7">
        <f t="shared" si="13"/>
        <v>0</v>
      </c>
    </row>
    <row r="859" spans="2:13" x14ac:dyDescent="0.25">
      <c r="B859" s="7">
        <f>SUMIF('1 Spec Ed Teacher'!$A$5:$A$2003,A859,'1 Spec Ed Teacher'!$T$5:$T$2003)</f>
        <v>0</v>
      </c>
      <c r="C859" s="9"/>
      <c r="D859" s="7">
        <f>SUMIF(' Operations Ln 6'!$A$2:$A$1999,SSIDs!A859,' Operations Ln 6'!$B$2:$B$1999)</f>
        <v>0</v>
      </c>
      <c r="E859" s="7">
        <f>SUMIF('3 Instructional Supplies '!$A$5:$A$1996,SSIDs!A859,'3 Instructional Supplies '!$F$5:$F$1996)</f>
        <v>0</v>
      </c>
      <c r="F859" s="7">
        <f>SUMIF('4 Instructional Equipment'!$A$5:$A$1995,A859,'4 Instructional Equipment'!$F$5:$F$1995)</f>
        <v>0</v>
      </c>
      <c r="G859" s="12">
        <f>SUMIF('Transportation Ln 10'!$A$5:$A$1995,A859,'Transportation Ln 10'!$J$5:$J$1995)</f>
        <v>0</v>
      </c>
      <c r="H859" s="12">
        <f>SUMIFS('Services Ln 10'!$Y$5:$Y$3992,'Services Ln 10'!$A$5:$A$3992,A859,'Services Ln 10'!$B$5:$B$3992,"Physical Therapy")</f>
        <v>0</v>
      </c>
      <c r="I859" s="12">
        <f>SUMIFS('Services Ln 10'!$Y$5:$Y$3992,'Services Ln 10'!$A$5:$A$3992,A859,'Services Ln 10'!$B$5:$B$3992,"Occupational Therapy")</f>
        <v>0</v>
      </c>
      <c r="J859" s="12">
        <f>SUMIFS('Services Ln 10'!$Y$5:$Y$3992,'Services Ln 10'!$A$5:$A$3992,A859,'Services Ln 10'!$B$5:$B$3992,"Speech Services")</f>
        <v>0</v>
      </c>
      <c r="K859" s="103">
        <f>SUMIFS('Services Ln 10'!$Y$5:$Y$3992,'Services Ln 10'!$A$5:$A$3992,A859,'Services Ln 10'!$B$5:$B$3992,"Nurse Services")+SUMIFS('Services Ln 10'!$Y$5:$Y$3992,'Services Ln 10'!$A$5:$A$3992,A859,'Services Ln 10'!$B$5:$B$3992,"Audiology")+SUMIFS('Services Ln 10'!$Y$5:$Y$3992,'Services Ln 10'!$A$5:$A$3992,A859,'Services Ln 10'!$B$5:$B$3992,"Interpreter")+SUMIFS('Services Ln 10'!$Y$5:$Y$3992,'Services Ln 10'!$A$5:$A$3992,A859,'Services Ln 10'!$B$5:$B$3992,"Adaptive P.E.")+SUMIFS('Services Ln 10'!$Y$5:$Y$3992,'Services Ln 10'!$A$5:$A$3992,A859,'Services Ln 10'!$B$5:$B$3992,"Orientation and Mobility")+SUMIFS('Services Ln 10'!$Y$5:$Y$3992,'Services Ln 10'!$A$5:$A$3992,A859,'Services Ln 10'!$B$5:$B$3992,"Psychologist")+ SUMIF('Aides Ln 10'!$A$5:$A$1996,A859,'Aides Ln 10'!$V$5:$V$1996)</f>
        <v>0</v>
      </c>
      <c r="L859" s="12">
        <f>SUMIF('Contract Ed line 9'!$A$5:$A$1994,A859,'Contract Ed line 9'!$J$5:$J$1994)</f>
        <v>0</v>
      </c>
      <c r="M859" s="7">
        <f t="shared" si="13"/>
        <v>0</v>
      </c>
    </row>
    <row r="860" spans="2:13" x14ac:dyDescent="0.25">
      <c r="B860" s="7">
        <f>SUMIF('1 Spec Ed Teacher'!$A$5:$A$2003,A860,'1 Spec Ed Teacher'!$T$5:$T$2003)</f>
        <v>0</v>
      </c>
      <c r="C860" s="9"/>
      <c r="D860" s="7">
        <f>SUMIF(' Operations Ln 6'!$A$2:$A$1999,SSIDs!A860,' Operations Ln 6'!$B$2:$B$1999)</f>
        <v>0</v>
      </c>
      <c r="E860" s="7">
        <f>SUMIF('3 Instructional Supplies '!$A$5:$A$1996,SSIDs!A860,'3 Instructional Supplies '!$F$5:$F$1996)</f>
        <v>0</v>
      </c>
      <c r="F860" s="7">
        <f>SUMIF('4 Instructional Equipment'!$A$5:$A$1995,A860,'4 Instructional Equipment'!$F$5:$F$1995)</f>
        <v>0</v>
      </c>
      <c r="G860" s="12">
        <f>SUMIF('Transportation Ln 10'!$A$5:$A$1995,A860,'Transportation Ln 10'!$J$5:$J$1995)</f>
        <v>0</v>
      </c>
      <c r="H860" s="12">
        <f>SUMIFS('Services Ln 10'!$Y$5:$Y$3992,'Services Ln 10'!$A$5:$A$3992,A860,'Services Ln 10'!$B$5:$B$3992,"Physical Therapy")</f>
        <v>0</v>
      </c>
      <c r="I860" s="12">
        <f>SUMIFS('Services Ln 10'!$Y$5:$Y$3992,'Services Ln 10'!$A$5:$A$3992,A860,'Services Ln 10'!$B$5:$B$3992,"Occupational Therapy")</f>
        <v>0</v>
      </c>
      <c r="J860" s="12">
        <f>SUMIFS('Services Ln 10'!$Y$5:$Y$3992,'Services Ln 10'!$A$5:$A$3992,A860,'Services Ln 10'!$B$5:$B$3992,"Speech Services")</f>
        <v>0</v>
      </c>
      <c r="K860" s="103">
        <f>SUMIFS('Services Ln 10'!$Y$5:$Y$3992,'Services Ln 10'!$A$5:$A$3992,A860,'Services Ln 10'!$B$5:$B$3992,"Nurse Services")+SUMIFS('Services Ln 10'!$Y$5:$Y$3992,'Services Ln 10'!$A$5:$A$3992,A860,'Services Ln 10'!$B$5:$B$3992,"Audiology")+SUMIFS('Services Ln 10'!$Y$5:$Y$3992,'Services Ln 10'!$A$5:$A$3992,A860,'Services Ln 10'!$B$5:$B$3992,"Interpreter")+SUMIFS('Services Ln 10'!$Y$5:$Y$3992,'Services Ln 10'!$A$5:$A$3992,A860,'Services Ln 10'!$B$5:$B$3992,"Adaptive P.E.")+SUMIFS('Services Ln 10'!$Y$5:$Y$3992,'Services Ln 10'!$A$5:$A$3992,A860,'Services Ln 10'!$B$5:$B$3992,"Orientation and Mobility")+SUMIFS('Services Ln 10'!$Y$5:$Y$3992,'Services Ln 10'!$A$5:$A$3992,A860,'Services Ln 10'!$B$5:$B$3992,"Psychologist")+ SUMIF('Aides Ln 10'!$A$5:$A$1996,A860,'Aides Ln 10'!$V$5:$V$1996)</f>
        <v>0</v>
      </c>
      <c r="L860" s="12">
        <f>SUMIF('Contract Ed line 9'!$A$5:$A$1994,A860,'Contract Ed line 9'!$J$5:$J$1994)</f>
        <v>0</v>
      </c>
      <c r="M860" s="7">
        <f t="shared" si="13"/>
        <v>0</v>
      </c>
    </row>
    <row r="861" spans="2:13" x14ac:dyDescent="0.25">
      <c r="B861" s="7">
        <f>SUMIF('1 Spec Ed Teacher'!$A$5:$A$2003,A861,'1 Spec Ed Teacher'!$T$5:$T$2003)</f>
        <v>0</v>
      </c>
      <c r="C861" s="9"/>
      <c r="D861" s="7">
        <f>SUMIF(' Operations Ln 6'!$A$2:$A$1999,SSIDs!A861,' Operations Ln 6'!$B$2:$B$1999)</f>
        <v>0</v>
      </c>
      <c r="E861" s="7">
        <f>SUMIF('3 Instructional Supplies '!$A$5:$A$1996,SSIDs!A861,'3 Instructional Supplies '!$F$5:$F$1996)</f>
        <v>0</v>
      </c>
      <c r="F861" s="7">
        <f>SUMIF('4 Instructional Equipment'!$A$5:$A$1995,A861,'4 Instructional Equipment'!$F$5:$F$1995)</f>
        <v>0</v>
      </c>
      <c r="G861" s="12">
        <f>SUMIF('Transportation Ln 10'!$A$5:$A$1995,A861,'Transportation Ln 10'!$J$5:$J$1995)</f>
        <v>0</v>
      </c>
      <c r="H861" s="12">
        <f>SUMIFS('Services Ln 10'!$Y$5:$Y$3992,'Services Ln 10'!$A$5:$A$3992,A861,'Services Ln 10'!$B$5:$B$3992,"Physical Therapy")</f>
        <v>0</v>
      </c>
      <c r="I861" s="12">
        <f>SUMIFS('Services Ln 10'!$Y$5:$Y$3992,'Services Ln 10'!$A$5:$A$3992,A861,'Services Ln 10'!$B$5:$B$3992,"Occupational Therapy")</f>
        <v>0</v>
      </c>
      <c r="J861" s="12">
        <f>SUMIFS('Services Ln 10'!$Y$5:$Y$3992,'Services Ln 10'!$A$5:$A$3992,A861,'Services Ln 10'!$B$5:$B$3992,"Speech Services")</f>
        <v>0</v>
      </c>
      <c r="K861" s="103">
        <f>SUMIFS('Services Ln 10'!$Y$5:$Y$3992,'Services Ln 10'!$A$5:$A$3992,A861,'Services Ln 10'!$B$5:$B$3992,"Nurse Services")+SUMIFS('Services Ln 10'!$Y$5:$Y$3992,'Services Ln 10'!$A$5:$A$3992,A861,'Services Ln 10'!$B$5:$B$3992,"Audiology")+SUMIFS('Services Ln 10'!$Y$5:$Y$3992,'Services Ln 10'!$A$5:$A$3992,A861,'Services Ln 10'!$B$5:$B$3992,"Interpreter")+SUMIFS('Services Ln 10'!$Y$5:$Y$3992,'Services Ln 10'!$A$5:$A$3992,A861,'Services Ln 10'!$B$5:$B$3992,"Adaptive P.E.")+SUMIFS('Services Ln 10'!$Y$5:$Y$3992,'Services Ln 10'!$A$5:$A$3992,A861,'Services Ln 10'!$B$5:$B$3992,"Orientation and Mobility")+SUMIFS('Services Ln 10'!$Y$5:$Y$3992,'Services Ln 10'!$A$5:$A$3992,A861,'Services Ln 10'!$B$5:$B$3992,"Psychologist")+ SUMIF('Aides Ln 10'!$A$5:$A$1996,A861,'Aides Ln 10'!$V$5:$V$1996)</f>
        <v>0</v>
      </c>
      <c r="L861" s="12">
        <f>SUMIF('Contract Ed line 9'!$A$5:$A$1994,A861,'Contract Ed line 9'!$J$5:$J$1994)</f>
        <v>0</v>
      </c>
      <c r="M861" s="7">
        <f t="shared" si="13"/>
        <v>0</v>
      </c>
    </row>
    <row r="862" spans="2:13" x14ac:dyDescent="0.25">
      <c r="B862" s="7">
        <f>SUMIF('1 Spec Ed Teacher'!$A$5:$A$2003,A862,'1 Spec Ed Teacher'!$T$5:$T$2003)</f>
        <v>0</v>
      </c>
      <c r="C862" s="9"/>
      <c r="D862" s="7">
        <f>SUMIF(' Operations Ln 6'!$A$2:$A$1999,SSIDs!A862,' Operations Ln 6'!$B$2:$B$1999)</f>
        <v>0</v>
      </c>
      <c r="E862" s="7">
        <f>SUMIF('3 Instructional Supplies '!$A$5:$A$1996,SSIDs!A862,'3 Instructional Supplies '!$F$5:$F$1996)</f>
        <v>0</v>
      </c>
      <c r="F862" s="7">
        <f>SUMIF('4 Instructional Equipment'!$A$5:$A$1995,A862,'4 Instructional Equipment'!$F$5:$F$1995)</f>
        <v>0</v>
      </c>
      <c r="G862" s="12">
        <f>SUMIF('Transportation Ln 10'!$A$5:$A$1995,A862,'Transportation Ln 10'!$J$5:$J$1995)</f>
        <v>0</v>
      </c>
      <c r="H862" s="12">
        <f>SUMIFS('Services Ln 10'!$Y$5:$Y$3992,'Services Ln 10'!$A$5:$A$3992,A862,'Services Ln 10'!$B$5:$B$3992,"Physical Therapy")</f>
        <v>0</v>
      </c>
      <c r="I862" s="12">
        <f>SUMIFS('Services Ln 10'!$Y$5:$Y$3992,'Services Ln 10'!$A$5:$A$3992,A862,'Services Ln 10'!$B$5:$B$3992,"Occupational Therapy")</f>
        <v>0</v>
      </c>
      <c r="J862" s="12">
        <f>SUMIFS('Services Ln 10'!$Y$5:$Y$3992,'Services Ln 10'!$A$5:$A$3992,A862,'Services Ln 10'!$B$5:$B$3992,"Speech Services")</f>
        <v>0</v>
      </c>
      <c r="K862" s="103">
        <f>SUMIFS('Services Ln 10'!$Y$5:$Y$3992,'Services Ln 10'!$A$5:$A$3992,A862,'Services Ln 10'!$B$5:$B$3992,"Nurse Services")+SUMIFS('Services Ln 10'!$Y$5:$Y$3992,'Services Ln 10'!$A$5:$A$3992,A862,'Services Ln 10'!$B$5:$B$3992,"Audiology")+SUMIFS('Services Ln 10'!$Y$5:$Y$3992,'Services Ln 10'!$A$5:$A$3992,A862,'Services Ln 10'!$B$5:$B$3992,"Interpreter")+SUMIFS('Services Ln 10'!$Y$5:$Y$3992,'Services Ln 10'!$A$5:$A$3992,A862,'Services Ln 10'!$B$5:$B$3992,"Adaptive P.E.")+SUMIFS('Services Ln 10'!$Y$5:$Y$3992,'Services Ln 10'!$A$5:$A$3992,A862,'Services Ln 10'!$B$5:$B$3992,"Orientation and Mobility")+SUMIFS('Services Ln 10'!$Y$5:$Y$3992,'Services Ln 10'!$A$5:$A$3992,A862,'Services Ln 10'!$B$5:$B$3992,"Psychologist")+ SUMIF('Aides Ln 10'!$A$5:$A$1996,A862,'Aides Ln 10'!$V$5:$V$1996)</f>
        <v>0</v>
      </c>
      <c r="L862" s="12">
        <f>SUMIF('Contract Ed line 9'!$A$5:$A$1994,A862,'Contract Ed line 9'!$J$5:$J$1994)</f>
        <v>0</v>
      </c>
      <c r="M862" s="7">
        <f t="shared" si="13"/>
        <v>0</v>
      </c>
    </row>
    <row r="863" spans="2:13" x14ac:dyDescent="0.25">
      <c r="B863" s="7">
        <f>SUMIF('1 Spec Ed Teacher'!$A$5:$A$2003,A863,'1 Spec Ed Teacher'!$T$5:$T$2003)</f>
        <v>0</v>
      </c>
      <c r="C863" s="9"/>
      <c r="D863" s="7">
        <f>SUMIF(' Operations Ln 6'!$A$2:$A$1999,SSIDs!A863,' Operations Ln 6'!$B$2:$B$1999)</f>
        <v>0</v>
      </c>
      <c r="E863" s="7">
        <f>SUMIF('3 Instructional Supplies '!$A$5:$A$1996,SSIDs!A863,'3 Instructional Supplies '!$F$5:$F$1996)</f>
        <v>0</v>
      </c>
      <c r="F863" s="7">
        <f>SUMIF('4 Instructional Equipment'!$A$5:$A$1995,A863,'4 Instructional Equipment'!$F$5:$F$1995)</f>
        <v>0</v>
      </c>
      <c r="G863" s="12">
        <f>SUMIF('Transportation Ln 10'!$A$5:$A$1995,A863,'Transportation Ln 10'!$J$5:$J$1995)</f>
        <v>0</v>
      </c>
      <c r="H863" s="12">
        <f>SUMIFS('Services Ln 10'!$Y$5:$Y$3992,'Services Ln 10'!$A$5:$A$3992,A863,'Services Ln 10'!$B$5:$B$3992,"Physical Therapy")</f>
        <v>0</v>
      </c>
      <c r="I863" s="12">
        <f>SUMIFS('Services Ln 10'!$Y$5:$Y$3992,'Services Ln 10'!$A$5:$A$3992,A863,'Services Ln 10'!$B$5:$B$3992,"Occupational Therapy")</f>
        <v>0</v>
      </c>
      <c r="J863" s="12">
        <f>SUMIFS('Services Ln 10'!$Y$5:$Y$3992,'Services Ln 10'!$A$5:$A$3992,A863,'Services Ln 10'!$B$5:$B$3992,"Speech Services")</f>
        <v>0</v>
      </c>
      <c r="K863" s="103">
        <f>SUMIFS('Services Ln 10'!$Y$5:$Y$3992,'Services Ln 10'!$A$5:$A$3992,A863,'Services Ln 10'!$B$5:$B$3992,"Nurse Services")+SUMIFS('Services Ln 10'!$Y$5:$Y$3992,'Services Ln 10'!$A$5:$A$3992,A863,'Services Ln 10'!$B$5:$B$3992,"Audiology")+SUMIFS('Services Ln 10'!$Y$5:$Y$3992,'Services Ln 10'!$A$5:$A$3992,A863,'Services Ln 10'!$B$5:$B$3992,"Interpreter")+SUMIFS('Services Ln 10'!$Y$5:$Y$3992,'Services Ln 10'!$A$5:$A$3992,A863,'Services Ln 10'!$B$5:$B$3992,"Adaptive P.E.")+SUMIFS('Services Ln 10'!$Y$5:$Y$3992,'Services Ln 10'!$A$5:$A$3992,A863,'Services Ln 10'!$B$5:$B$3992,"Orientation and Mobility")+SUMIFS('Services Ln 10'!$Y$5:$Y$3992,'Services Ln 10'!$A$5:$A$3992,A863,'Services Ln 10'!$B$5:$B$3992,"Psychologist")+ SUMIF('Aides Ln 10'!$A$5:$A$1996,A863,'Aides Ln 10'!$V$5:$V$1996)</f>
        <v>0</v>
      </c>
      <c r="L863" s="12">
        <f>SUMIF('Contract Ed line 9'!$A$5:$A$1994,A863,'Contract Ed line 9'!$J$5:$J$1994)</f>
        <v>0</v>
      </c>
      <c r="M863" s="7">
        <f t="shared" si="13"/>
        <v>0</v>
      </c>
    </row>
    <row r="864" spans="2:13" x14ac:dyDescent="0.25">
      <c r="B864" s="7">
        <f>SUMIF('1 Spec Ed Teacher'!$A$5:$A$2003,A864,'1 Spec Ed Teacher'!$T$5:$T$2003)</f>
        <v>0</v>
      </c>
      <c r="C864" s="9"/>
      <c r="D864" s="7">
        <f>SUMIF(' Operations Ln 6'!$A$2:$A$1999,SSIDs!A864,' Operations Ln 6'!$B$2:$B$1999)</f>
        <v>0</v>
      </c>
      <c r="E864" s="7">
        <f>SUMIF('3 Instructional Supplies '!$A$5:$A$1996,SSIDs!A864,'3 Instructional Supplies '!$F$5:$F$1996)</f>
        <v>0</v>
      </c>
      <c r="F864" s="7">
        <f>SUMIF('4 Instructional Equipment'!$A$5:$A$1995,A864,'4 Instructional Equipment'!$F$5:$F$1995)</f>
        <v>0</v>
      </c>
      <c r="G864" s="12">
        <f>SUMIF('Transportation Ln 10'!$A$5:$A$1995,A864,'Transportation Ln 10'!$J$5:$J$1995)</f>
        <v>0</v>
      </c>
      <c r="H864" s="12">
        <f>SUMIFS('Services Ln 10'!$Y$5:$Y$3992,'Services Ln 10'!$A$5:$A$3992,A864,'Services Ln 10'!$B$5:$B$3992,"Physical Therapy")</f>
        <v>0</v>
      </c>
      <c r="I864" s="12">
        <f>SUMIFS('Services Ln 10'!$Y$5:$Y$3992,'Services Ln 10'!$A$5:$A$3992,A864,'Services Ln 10'!$B$5:$B$3992,"Occupational Therapy")</f>
        <v>0</v>
      </c>
      <c r="J864" s="12">
        <f>SUMIFS('Services Ln 10'!$Y$5:$Y$3992,'Services Ln 10'!$A$5:$A$3992,A864,'Services Ln 10'!$B$5:$B$3992,"Speech Services")</f>
        <v>0</v>
      </c>
      <c r="K864" s="103">
        <f>SUMIFS('Services Ln 10'!$Y$5:$Y$3992,'Services Ln 10'!$A$5:$A$3992,A864,'Services Ln 10'!$B$5:$B$3992,"Nurse Services")+SUMIFS('Services Ln 10'!$Y$5:$Y$3992,'Services Ln 10'!$A$5:$A$3992,A864,'Services Ln 10'!$B$5:$B$3992,"Audiology")+SUMIFS('Services Ln 10'!$Y$5:$Y$3992,'Services Ln 10'!$A$5:$A$3992,A864,'Services Ln 10'!$B$5:$B$3992,"Interpreter")+SUMIFS('Services Ln 10'!$Y$5:$Y$3992,'Services Ln 10'!$A$5:$A$3992,A864,'Services Ln 10'!$B$5:$B$3992,"Adaptive P.E.")+SUMIFS('Services Ln 10'!$Y$5:$Y$3992,'Services Ln 10'!$A$5:$A$3992,A864,'Services Ln 10'!$B$5:$B$3992,"Orientation and Mobility")+SUMIFS('Services Ln 10'!$Y$5:$Y$3992,'Services Ln 10'!$A$5:$A$3992,A864,'Services Ln 10'!$B$5:$B$3992,"Psychologist")+ SUMIF('Aides Ln 10'!$A$5:$A$1996,A864,'Aides Ln 10'!$V$5:$V$1996)</f>
        <v>0</v>
      </c>
      <c r="L864" s="12">
        <f>SUMIF('Contract Ed line 9'!$A$5:$A$1994,A864,'Contract Ed line 9'!$J$5:$J$1994)</f>
        <v>0</v>
      </c>
      <c r="M864" s="7">
        <f t="shared" si="13"/>
        <v>0</v>
      </c>
    </row>
    <row r="865" spans="2:13" x14ac:dyDescent="0.25">
      <c r="B865" s="7">
        <f>SUMIF('1 Spec Ed Teacher'!$A$5:$A$2003,A865,'1 Spec Ed Teacher'!$T$5:$T$2003)</f>
        <v>0</v>
      </c>
      <c r="C865" s="9"/>
      <c r="D865" s="7">
        <f>SUMIF(' Operations Ln 6'!$A$2:$A$1999,SSIDs!A865,' Operations Ln 6'!$B$2:$B$1999)</f>
        <v>0</v>
      </c>
      <c r="E865" s="7">
        <f>SUMIF('3 Instructional Supplies '!$A$5:$A$1996,SSIDs!A865,'3 Instructional Supplies '!$F$5:$F$1996)</f>
        <v>0</v>
      </c>
      <c r="F865" s="7">
        <f>SUMIF('4 Instructional Equipment'!$A$5:$A$1995,A865,'4 Instructional Equipment'!$F$5:$F$1995)</f>
        <v>0</v>
      </c>
      <c r="G865" s="12">
        <f>SUMIF('Transportation Ln 10'!$A$5:$A$1995,A865,'Transportation Ln 10'!$J$5:$J$1995)</f>
        <v>0</v>
      </c>
      <c r="H865" s="12">
        <f>SUMIFS('Services Ln 10'!$Y$5:$Y$3992,'Services Ln 10'!$A$5:$A$3992,A865,'Services Ln 10'!$B$5:$B$3992,"Physical Therapy")</f>
        <v>0</v>
      </c>
      <c r="I865" s="12">
        <f>SUMIFS('Services Ln 10'!$Y$5:$Y$3992,'Services Ln 10'!$A$5:$A$3992,A865,'Services Ln 10'!$B$5:$B$3992,"Occupational Therapy")</f>
        <v>0</v>
      </c>
      <c r="J865" s="12">
        <f>SUMIFS('Services Ln 10'!$Y$5:$Y$3992,'Services Ln 10'!$A$5:$A$3992,A865,'Services Ln 10'!$B$5:$B$3992,"Speech Services")</f>
        <v>0</v>
      </c>
      <c r="K865" s="103">
        <f>SUMIFS('Services Ln 10'!$Y$5:$Y$3992,'Services Ln 10'!$A$5:$A$3992,A865,'Services Ln 10'!$B$5:$B$3992,"Nurse Services")+SUMIFS('Services Ln 10'!$Y$5:$Y$3992,'Services Ln 10'!$A$5:$A$3992,A865,'Services Ln 10'!$B$5:$B$3992,"Audiology")+SUMIFS('Services Ln 10'!$Y$5:$Y$3992,'Services Ln 10'!$A$5:$A$3992,A865,'Services Ln 10'!$B$5:$B$3992,"Interpreter")+SUMIFS('Services Ln 10'!$Y$5:$Y$3992,'Services Ln 10'!$A$5:$A$3992,A865,'Services Ln 10'!$B$5:$B$3992,"Adaptive P.E.")+SUMIFS('Services Ln 10'!$Y$5:$Y$3992,'Services Ln 10'!$A$5:$A$3992,A865,'Services Ln 10'!$B$5:$B$3992,"Orientation and Mobility")+SUMIFS('Services Ln 10'!$Y$5:$Y$3992,'Services Ln 10'!$A$5:$A$3992,A865,'Services Ln 10'!$B$5:$B$3992,"Psychologist")+ SUMIF('Aides Ln 10'!$A$5:$A$1996,A865,'Aides Ln 10'!$V$5:$V$1996)</f>
        <v>0</v>
      </c>
      <c r="L865" s="12">
        <f>SUMIF('Contract Ed line 9'!$A$5:$A$1994,A865,'Contract Ed line 9'!$J$5:$J$1994)</f>
        <v>0</v>
      </c>
      <c r="M865" s="7">
        <f t="shared" si="13"/>
        <v>0</v>
      </c>
    </row>
    <row r="866" spans="2:13" x14ac:dyDescent="0.25">
      <c r="B866" s="7">
        <f>SUMIF('1 Spec Ed Teacher'!$A$5:$A$2003,A866,'1 Spec Ed Teacher'!$T$5:$T$2003)</f>
        <v>0</v>
      </c>
      <c r="C866" s="9"/>
      <c r="D866" s="7">
        <f>SUMIF(' Operations Ln 6'!$A$2:$A$1999,SSIDs!A866,' Operations Ln 6'!$B$2:$B$1999)</f>
        <v>0</v>
      </c>
      <c r="E866" s="7">
        <f>SUMIF('3 Instructional Supplies '!$A$5:$A$1996,SSIDs!A866,'3 Instructional Supplies '!$F$5:$F$1996)</f>
        <v>0</v>
      </c>
      <c r="F866" s="7">
        <f>SUMIF('4 Instructional Equipment'!$A$5:$A$1995,A866,'4 Instructional Equipment'!$F$5:$F$1995)</f>
        <v>0</v>
      </c>
      <c r="G866" s="12">
        <f>SUMIF('Transportation Ln 10'!$A$5:$A$1995,A866,'Transportation Ln 10'!$J$5:$J$1995)</f>
        <v>0</v>
      </c>
      <c r="H866" s="12">
        <f>SUMIFS('Services Ln 10'!$Y$5:$Y$3992,'Services Ln 10'!$A$5:$A$3992,A866,'Services Ln 10'!$B$5:$B$3992,"Physical Therapy")</f>
        <v>0</v>
      </c>
      <c r="I866" s="12">
        <f>SUMIFS('Services Ln 10'!$Y$5:$Y$3992,'Services Ln 10'!$A$5:$A$3992,A866,'Services Ln 10'!$B$5:$B$3992,"Occupational Therapy")</f>
        <v>0</v>
      </c>
      <c r="J866" s="12">
        <f>SUMIFS('Services Ln 10'!$Y$5:$Y$3992,'Services Ln 10'!$A$5:$A$3992,A866,'Services Ln 10'!$B$5:$B$3992,"Speech Services")</f>
        <v>0</v>
      </c>
      <c r="K866" s="103">
        <f>SUMIFS('Services Ln 10'!$Y$5:$Y$3992,'Services Ln 10'!$A$5:$A$3992,A866,'Services Ln 10'!$B$5:$B$3992,"Nurse Services")+SUMIFS('Services Ln 10'!$Y$5:$Y$3992,'Services Ln 10'!$A$5:$A$3992,A866,'Services Ln 10'!$B$5:$B$3992,"Audiology")+SUMIFS('Services Ln 10'!$Y$5:$Y$3992,'Services Ln 10'!$A$5:$A$3992,A866,'Services Ln 10'!$B$5:$B$3992,"Interpreter")+SUMIFS('Services Ln 10'!$Y$5:$Y$3992,'Services Ln 10'!$A$5:$A$3992,A866,'Services Ln 10'!$B$5:$B$3992,"Adaptive P.E.")+SUMIFS('Services Ln 10'!$Y$5:$Y$3992,'Services Ln 10'!$A$5:$A$3992,A866,'Services Ln 10'!$B$5:$B$3992,"Orientation and Mobility")+SUMIFS('Services Ln 10'!$Y$5:$Y$3992,'Services Ln 10'!$A$5:$A$3992,A866,'Services Ln 10'!$B$5:$B$3992,"Psychologist")+ SUMIF('Aides Ln 10'!$A$5:$A$1996,A866,'Aides Ln 10'!$V$5:$V$1996)</f>
        <v>0</v>
      </c>
      <c r="L866" s="12">
        <f>SUMIF('Contract Ed line 9'!$A$5:$A$1994,A866,'Contract Ed line 9'!$J$5:$J$1994)</f>
        <v>0</v>
      </c>
      <c r="M866" s="7">
        <f t="shared" si="13"/>
        <v>0</v>
      </c>
    </row>
    <row r="867" spans="2:13" x14ac:dyDescent="0.25">
      <c r="B867" s="7">
        <f>SUMIF('1 Spec Ed Teacher'!$A$5:$A$2003,A867,'1 Spec Ed Teacher'!$T$5:$T$2003)</f>
        <v>0</v>
      </c>
      <c r="C867" s="9"/>
      <c r="D867" s="7">
        <f>SUMIF(' Operations Ln 6'!$A$2:$A$1999,SSIDs!A867,' Operations Ln 6'!$B$2:$B$1999)</f>
        <v>0</v>
      </c>
      <c r="E867" s="7">
        <f>SUMIF('3 Instructional Supplies '!$A$5:$A$1996,SSIDs!A867,'3 Instructional Supplies '!$F$5:$F$1996)</f>
        <v>0</v>
      </c>
      <c r="F867" s="7">
        <f>SUMIF('4 Instructional Equipment'!$A$5:$A$1995,A867,'4 Instructional Equipment'!$F$5:$F$1995)</f>
        <v>0</v>
      </c>
      <c r="G867" s="12">
        <f>SUMIF('Transportation Ln 10'!$A$5:$A$1995,A867,'Transportation Ln 10'!$J$5:$J$1995)</f>
        <v>0</v>
      </c>
      <c r="H867" s="12">
        <f>SUMIFS('Services Ln 10'!$Y$5:$Y$3992,'Services Ln 10'!$A$5:$A$3992,A867,'Services Ln 10'!$B$5:$B$3992,"Physical Therapy")</f>
        <v>0</v>
      </c>
      <c r="I867" s="12">
        <f>SUMIFS('Services Ln 10'!$Y$5:$Y$3992,'Services Ln 10'!$A$5:$A$3992,A867,'Services Ln 10'!$B$5:$B$3992,"Occupational Therapy")</f>
        <v>0</v>
      </c>
      <c r="J867" s="12">
        <f>SUMIFS('Services Ln 10'!$Y$5:$Y$3992,'Services Ln 10'!$A$5:$A$3992,A867,'Services Ln 10'!$B$5:$B$3992,"Speech Services")</f>
        <v>0</v>
      </c>
      <c r="K867" s="103">
        <f>SUMIFS('Services Ln 10'!$Y$5:$Y$3992,'Services Ln 10'!$A$5:$A$3992,A867,'Services Ln 10'!$B$5:$B$3992,"Nurse Services")+SUMIFS('Services Ln 10'!$Y$5:$Y$3992,'Services Ln 10'!$A$5:$A$3992,A867,'Services Ln 10'!$B$5:$B$3992,"Audiology")+SUMIFS('Services Ln 10'!$Y$5:$Y$3992,'Services Ln 10'!$A$5:$A$3992,A867,'Services Ln 10'!$B$5:$B$3992,"Interpreter")+SUMIFS('Services Ln 10'!$Y$5:$Y$3992,'Services Ln 10'!$A$5:$A$3992,A867,'Services Ln 10'!$B$5:$B$3992,"Adaptive P.E.")+SUMIFS('Services Ln 10'!$Y$5:$Y$3992,'Services Ln 10'!$A$5:$A$3992,A867,'Services Ln 10'!$B$5:$B$3992,"Orientation and Mobility")+SUMIFS('Services Ln 10'!$Y$5:$Y$3992,'Services Ln 10'!$A$5:$A$3992,A867,'Services Ln 10'!$B$5:$B$3992,"Psychologist")+ SUMIF('Aides Ln 10'!$A$5:$A$1996,A867,'Aides Ln 10'!$V$5:$V$1996)</f>
        <v>0</v>
      </c>
      <c r="L867" s="12">
        <f>SUMIF('Contract Ed line 9'!$A$5:$A$1994,A867,'Contract Ed line 9'!$J$5:$J$1994)</f>
        <v>0</v>
      </c>
      <c r="M867" s="7">
        <f t="shared" si="13"/>
        <v>0</v>
      </c>
    </row>
    <row r="868" spans="2:13" x14ac:dyDescent="0.25">
      <c r="B868" s="7">
        <f>SUMIF('1 Spec Ed Teacher'!$A$5:$A$2003,A868,'1 Spec Ed Teacher'!$T$5:$T$2003)</f>
        <v>0</v>
      </c>
      <c r="C868" s="9"/>
      <c r="D868" s="7">
        <f>SUMIF(' Operations Ln 6'!$A$2:$A$1999,SSIDs!A868,' Operations Ln 6'!$B$2:$B$1999)</f>
        <v>0</v>
      </c>
      <c r="E868" s="7">
        <f>SUMIF('3 Instructional Supplies '!$A$5:$A$1996,SSIDs!A868,'3 Instructional Supplies '!$F$5:$F$1996)</f>
        <v>0</v>
      </c>
      <c r="F868" s="7">
        <f>SUMIF('4 Instructional Equipment'!$A$5:$A$1995,A868,'4 Instructional Equipment'!$F$5:$F$1995)</f>
        <v>0</v>
      </c>
      <c r="G868" s="12">
        <f>SUMIF('Transportation Ln 10'!$A$5:$A$1995,A868,'Transportation Ln 10'!$J$5:$J$1995)</f>
        <v>0</v>
      </c>
      <c r="H868" s="12">
        <f>SUMIFS('Services Ln 10'!$Y$5:$Y$3992,'Services Ln 10'!$A$5:$A$3992,A868,'Services Ln 10'!$B$5:$B$3992,"Physical Therapy")</f>
        <v>0</v>
      </c>
      <c r="I868" s="12">
        <f>SUMIFS('Services Ln 10'!$Y$5:$Y$3992,'Services Ln 10'!$A$5:$A$3992,A868,'Services Ln 10'!$B$5:$B$3992,"Occupational Therapy")</f>
        <v>0</v>
      </c>
      <c r="J868" s="12">
        <f>SUMIFS('Services Ln 10'!$Y$5:$Y$3992,'Services Ln 10'!$A$5:$A$3992,A868,'Services Ln 10'!$B$5:$B$3992,"Speech Services")</f>
        <v>0</v>
      </c>
      <c r="K868" s="103">
        <f>SUMIFS('Services Ln 10'!$Y$5:$Y$3992,'Services Ln 10'!$A$5:$A$3992,A868,'Services Ln 10'!$B$5:$B$3992,"Nurse Services")+SUMIFS('Services Ln 10'!$Y$5:$Y$3992,'Services Ln 10'!$A$5:$A$3992,A868,'Services Ln 10'!$B$5:$B$3992,"Audiology")+SUMIFS('Services Ln 10'!$Y$5:$Y$3992,'Services Ln 10'!$A$5:$A$3992,A868,'Services Ln 10'!$B$5:$B$3992,"Interpreter")+SUMIFS('Services Ln 10'!$Y$5:$Y$3992,'Services Ln 10'!$A$5:$A$3992,A868,'Services Ln 10'!$B$5:$B$3992,"Adaptive P.E.")+SUMIFS('Services Ln 10'!$Y$5:$Y$3992,'Services Ln 10'!$A$5:$A$3992,A868,'Services Ln 10'!$B$5:$B$3992,"Orientation and Mobility")+SUMIFS('Services Ln 10'!$Y$5:$Y$3992,'Services Ln 10'!$A$5:$A$3992,A868,'Services Ln 10'!$B$5:$B$3992,"Psychologist")+ SUMIF('Aides Ln 10'!$A$5:$A$1996,A868,'Aides Ln 10'!$V$5:$V$1996)</f>
        <v>0</v>
      </c>
      <c r="L868" s="12">
        <f>SUMIF('Contract Ed line 9'!$A$5:$A$1994,A868,'Contract Ed line 9'!$J$5:$J$1994)</f>
        <v>0</v>
      </c>
      <c r="M868" s="7">
        <f t="shared" si="13"/>
        <v>0</v>
      </c>
    </row>
    <row r="869" spans="2:13" x14ac:dyDescent="0.25">
      <c r="B869" s="7">
        <f>SUMIF('1 Spec Ed Teacher'!$A$5:$A$2003,A869,'1 Spec Ed Teacher'!$T$5:$T$2003)</f>
        <v>0</v>
      </c>
      <c r="C869" s="9"/>
      <c r="D869" s="7">
        <f>SUMIF(' Operations Ln 6'!$A$2:$A$1999,SSIDs!A869,' Operations Ln 6'!$B$2:$B$1999)</f>
        <v>0</v>
      </c>
      <c r="E869" s="7">
        <f>SUMIF('3 Instructional Supplies '!$A$5:$A$1996,SSIDs!A869,'3 Instructional Supplies '!$F$5:$F$1996)</f>
        <v>0</v>
      </c>
      <c r="F869" s="7">
        <f>SUMIF('4 Instructional Equipment'!$A$5:$A$1995,A869,'4 Instructional Equipment'!$F$5:$F$1995)</f>
        <v>0</v>
      </c>
      <c r="G869" s="12">
        <f>SUMIF('Transportation Ln 10'!$A$5:$A$1995,A869,'Transportation Ln 10'!$J$5:$J$1995)</f>
        <v>0</v>
      </c>
      <c r="H869" s="12">
        <f>SUMIFS('Services Ln 10'!$Y$5:$Y$3992,'Services Ln 10'!$A$5:$A$3992,A869,'Services Ln 10'!$B$5:$B$3992,"Physical Therapy")</f>
        <v>0</v>
      </c>
      <c r="I869" s="12">
        <f>SUMIFS('Services Ln 10'!$Y$5:$Y$3992,'Services Ln 10'!$A$5:$A$3992,A869,'Services Ln 10'!$B$5:$B$3992,"Occupational Therapy")</f>
        <v>0</v>
      </c>
      <c r="J869" s="12">
        <f>SUMIFS('Services Ln 10'!$Y$5:$Y$3992,'Services Ln 10'!$A$5:$A$3992,A869,'Services Ln 10'!$B$5:$B$3992,"Speech Services")</f>
        <v>0</v>
      </c>
      <c r="K869" s="103">
        <f>SUMIFS('Services Ln 10'!$Y$5:$Y$3992,'Services Ln 10'!$A$5:$A$3992,A869,'Services Ln 10'!$B$5:$B$3992,"Nurse Services")+SUMIFS('Services Ln 10'!$Y$5:$Y$3992,'Services Ln 10'!$A$5:$A$3992,A869,'Services Ln 10'!$B$5:$B$3992,"Audiology")+SUMIFS('Services Ln 10'!$Y$5:$Y$3992,'Services Ln 10'!$A$5:$A$3992,A869,'Services Ln 10'!$B$5:$B$3992,"Interpreter")+SUMIFS('Services Ln 10'!$Y$5:$Y$3992,'Services Ln 10'!$A$5:$A$3992,A869,'Services Ln 10'!$B$5:$B$3992,"Adaptive P.E.")+SUMIFS('Services Ln 10'!$Y$5:$Y$3992,'Services Ln 10'!$A$5:$A$3992,A869,'Services Ln 10'!$B$5:$B$3992,"Orientation and Mobility")+SUMIFS('Services Ln 10'!$Y$5:$Y$3992,'Services Ln 10'!$A$5:$A$3992,A869,'Services Ln 10'!$B$5:$B$3992,"Psychologist")+ SUMIF('Aides Ln 10'!$A$5:$A$1996,A869,'Aides Ln 10'!$V$5:$V$1996)</f>
        <v>0</v>
      </c>
      <c r="L869" s="12">
        <f>SUMIF('Contract Ed line 9'!$A$5:$A$1994,A869,'Contract Ed line 9'!$J$5:$J$1994)</f>
        <v>0</v>
      </c>
      <c r="M869" s="7">
        <f t="shared" si="13"/>
        <v>0</v>
      </c>
    </row>
    <row r="870" spans="2:13" x14ac:dyDescent="0.25">
      <c r="B870" s="7">
        <f>SUMIF('1 Spec Ed Teacher'!$A$5:$A$2003,A870,'1 Spec Ed Teacher'!$T$5:$T$2003)</f>
        <v>0</v>
      </c>
      <c r="C870" s="9"/>
      <c r="D870" s="7">
        <f>SUMIF(' Operations Ln 6'!$A$2:$A$1999,SSIDs!A870,' Operations Ln 6'!$B$2:$B$1999)</f>
        <v>0</v>
      </c>
      <c r="E870" s="7">
        <f>SUMIF('3 Instructional Supplies '!$A$5:$A$1996,SSIDs!A870,'3 Instructional Supplies '!$F$5:$F$1996)</f>
        <v>0</v>
      </c>
      <c r="F870" s="7">
        <f>SUMIF('4 Instructional Equipment'!$A$5:$A$1995,A870,'4 Instructional Equipment'!$F$5:$F$1995)</f>
        <v>0</v>
      </c>
      <c r="G870" s="12">
        <f>SUMIF('Transportation Ln 10'!$A$5:$A$1995,A870,'Transportation Ln 10'!$J$5:$J$1995)</f>
        <v>0</v>
      </c>
      <c r="H870" s="12">
        <f>SUMIFS('Services Ln 10'!$Y$5:$Y$3992,'Services Ln 10'!$A$5:$A$3992,A870,'Services Ln 10'!$B$5:$B$3992,"Physical Therapy")</f>
        <v>0</v>
      </c>
      <c r="I870" s="12">
        <f>SUMIFS('Services Ln 10'!$Y$5:$Y$3992,'Services Ln 10'!$A$5:$A$3992,A870,'Services Ln 10'!$B$5:$B$3992,"Occupational Therapy")</f>
        <v>0</v>
      </c>
      <c r="J870" s="12">
        <f>SUMIFS('Services Ln 10'!$Y$5:$Y$3992,'Services Ln 10'!$A$5:$A$3992,A870,'Services Ln 10'!$B$5:$B$3992,"Speech Services")</f>
        <v>0</v>
      </c>
      <c r="K870" s="103">
        <f>SUMIFS('Services Ln 10'!$Y$5:$Y$3992,'Services Ln 10'!$A$5:$A$3992,A870,'Services Ln 10'!$B$5:$B$3992,"Nurse Services")+SUMIFS('Services Ln 10'!$Y$5:$Y$3992,'Services Ln 10'!$A$5:$A$3992,A870,'Services Ln 10'!$B$5:$B$3992,"Audiology")+SUMIFS('Services Ln 10'!$Y$5:$Y$3992,'Services Ln 10'!$A$5:$A$3992,A870,'Services Ln 10'!$B$5:$B$3992,"Interpreter")+SUMIFS('Services Ln 10'!$Y$5:$Y$3992,'Services Ln 10'!$A$5:$A$3992,A870,'Services Ln 10'!$B$5:$B$3992,"Adaptive P.E.")+SUMIFS('Services Ln 10'!$Y$5:$Y$3992,'Services Ln 10'!$A$5:$A$3992,A870,'Services Ln 10'!$B$5:$B$3992,"Orientation and Mobility")+SUMIFS('Services Ln 10'!$Y$5:$Y$3992,'Services Ln 10'!$A$5:$A$3992,A870,'Services Ln 10'!$B$5:$B$3992,"Psychologist")+ SUMIF('Aides Ln 10'!$A$5:$A$1996,A870,'Aides Ln 10'!$V$5:$V$1996)</f>
        <v>0</v>
      </c>
      <c r="L870" s="12">
        <f>SUMIF('Contract Ed line 9'!$A$5:$A$1994,A870,'Contract Ed line 9'!$J$5:$J$1994)</f>
        <v>0</v>
      </c>
      <c r="M870" s="7">
        <f t="shared" si="13"/>
        <v>0</v>
      </c>
    </row>
    <row r="871" spans="2:13" x14ac:dyDescent="0.25">
      <c r="B871" s="7">
        <f>SUMIF('1 Spec Ed Teacher'!$A$5:$A$2003,A871,'1 Spec Ed Teacher'!$T$5:$T$2003)</f>
        <v>0</v>
      </c>
      <c r="C871" s="9"/>
      <c r="D871" s="7">
        <f>SUMIF(' Operations Ln 6'!$A$2:$A$1999,SSIDs!A871,' Operations Ln 6'!$B$2:$B$1999)</f>
        <v>0</v>
      </c>
      <c r="E871" s="7">
        <f>SUMIF('3 Instructional Supplies '!$A$5:$A$1996,SSIDs!A871,'3 Instructional Supplies '!$F$5:$F$1996)</f>
        <v>0</v>
      </c>
      <c r="F871" s="7">
        <f>SUMIF('4 Instructional Equipment'!$A$5:$A$1995,A871,'4 Instructional Equipment'!$F$5:$F$1995)</f>
        <v>0</v>
      </c>
      <c r="G871" s="12">
        <f>SUMIF('Transportation Ln 10'!$A$5:$A$1995,A871,'Transportation Ln 10'!$J$5:$J$1995)</f>
        <v>0</v>
      </c>
      <c r="H871" s="12">
        <f>SUMIFS('Services Ln 10'!$Y$5:$Y$3992,'Services Ln 10'!$A$5:$A$3992,A871,'Services Ln 10'!$B$5:$B$3992,"Physical Therapy")</f>
        <v>0</v>
      </c>
      <c r="I871" s="12">
        <f>SUMIFS('Services Ln 10'!$Y$5:$Y$3992,'Services Ln 10'!$A$5:$A$3992,A871,'Services Ln 10'!$B$5:$B$3992,"Occupational Therapy")</f>
        <v>0</v>
      </c>
      <c r="J871" s="12">
        <f>SUMIFS('Services Ln 10'!$Y$5:$Y$3992,'Services Ln 10'!$A$5:$A$3992,A871,'Services Ln 10'!$B$5:$B$3992,"Speech Services")</f>
        <v>0</v>
      </c>
      <c r="K871" s="103">
        <f>SUMIFS('Services Ln 10'!$Y$5:$Y$3992,'Services Ln 10'!$A$5:$A$3992,A871,'Services Ln 10'!$B$5:$B$3992,"Nurse Services")+SUMIFS('Services Ln 10'!$Y$5:$Y$3992,'Services Ln 10'!$A$5:$A$3992,A871,'Services Ln 10'!$B$5:$B$3992,"Audiology")+SUMIFS('Services Ln 10'!$Y$5:$Y$3992,'Services Ln 10'!$A$5:$A$3992,A871,'Services Ln 10'!$B$5:$B$3992,"Interpreter")+SUMIFS('Services Ln 10'!$Y$5:$Y$3992,'Services Ln 10'!$A$5:$A$3992,A871,'Services Ln 10'!$B$5:$B$3992,"Adaptive P.E.")+SUMIFS('Services Ln 10'!$Y$5:$Y$3992,'Services Ln 10'!$A$5:$A$3992,A871,'Services Ln 10'!$B$5:$B$3992,"Orientation and Mobility")+SUMIFS('Services Ln 10'!$Y$5:$Y$3992,'Services Ln 10'!$A$5:$A$3992,A871,'Services Ln 10'!$B$5:$B$3992,"Psychologist")+ SUMIF('Aides Ln 10'!$A$5:$A$1996,A871,'Aides Ln 10'!$V$5:$V$1996)</f>
        <v>0</v>
      </c>
      <c r="L871" s="12">
        <f>SUMIF('Contract Ed line 9'!$A$5:$A$1994,A871,'Contract Ed line 9'!$J$5:$J$1994)</f>
        <v>0</v>
      </c>
      <c r="M871" s="7">
        <f t="shared" si="13"/>
        <v>0</v>
      </c>
    </row>
    <row r="872" spans="2:13" x14ac:dyDescent="0.25">
      <c r="B872" s="7">
        <f>SUMIF('1 Spec Ed Teacher'!$A$5:$A$2003,A872,'1 Spec Ed Teacher'!$T$5:$T$2003)</f>
        <v>0</v>
      </c>
      <c r="C872" s="9"/>
      <c r="D872" s="7">
        <f>SUMIF(' Operations Ln 6'!$A$2:$A$1999,SSIDs!A872,' Operations Ln 6'!$B$2:$B$1999)</f>
        <v>0</v>
      </c>
      <c r="E872" s="7">
        <f>SUMIF('3 Instructional Supplies '!$A$5:$A$1996,SSIDs!A872,'3 Instructional Supplies '!$F$5:$F$1996)</f>
        <v>0</v>
      </c>
      <c r="F872" s="7">
        <f>SUMIF('4 Instructional Equipment'!$A$5:$A$1995,A872,'4 Instructional Equipment'!$F$5:$F$1995)</f>
        <v>0</v>
      </c>
      <c r="G872" s="12">
        <f>SUMIF('Transportation Ln 10'!$A$5:$A$1995,A872,'Transportation Ln 10'!$J$5:$J$1995)</f>
        <v>0</v>
      </c>
      <c r="H872" s="12">
        <f>SUMIFS('Services Ln 10'!$Y$5:$Y$3992,'Services Ln 10'!$A$5:$A$3992,A872,'Services Ln 10'!$B$5:$B$3992,"Physical Therapy")</f>
        <v>0</v>
      </c>
      <c r="I872" s="12">
        <f>SUMIFS('Services Ln 10'!$Y$5:$Y$3992,'Services Ln 10'!$A$5:$A$3992,A872,'Services Ln 10'!$B$5:$B$3992,"Occupational Therapy")</f>
        <v>0</v>
      </c>
      <c r="J872" s="12">
        <f>SUMIFS('Services Ln 10'!$Y$5:$Y$3992,'Services Ln 10'!$A$5:$A$3992,A872,'Services Ln 10'!$B$5:$B$3992,"Speech Services")</f>
        <v>0</v>
      </c>
      <c r="K872" s="103">
        <f>SUMIFS('Services Ln 10'!$Y$5:$Y$3992,'Services Ln 10'!$A$5:$A$3992,A872,'Services Ln 10'!$B$5:$B$3992,"Nurse Services")+SUMIFS('Services Ln 10'!$Y$5:$Y$3992,'Services Ln 10'!$A$5:$A$3992,A872,'Services Ln 10'!$B$5:$B$3992,"Audiology")+SUMIFS('Services Ln 10'!$Y$5:$Y$3992,'Services Ln 10'!$A$5:$A$3992,A872,'Services Ln 10'!$B$5:$B$3992,"Interpreter")+SUMIFS('Services Ln 10'!$Y$5:$Y$3992,'Services Ln 10'!$A$5:$A$3992,A872,'Services Ln 10'!$B$5:$B$3992,"Adaptive P.E.")+SUMIFS('Services Ln 10'!$Y$5:$Y$3992,'Services Ln 10'!$A$5:$A$3992,A872,'Services Ln 10'!$B$5:$B$3992,"Orientation and Mobility")+SUMIFS('Services Ln 10'!$Y$5:$Y$3992,'Services Ln 10'!$A$5:$A$3992,A872,'Services Ln 10'!$B$5:$B$3992,"Psychologist")+ SUMIF('Aides Ln 10'!$A$5:$A$1996,A872,'Aides Ln 10'!$V$5:$V$1996)</f>
        <v>0</v>
      </c>
      <c r="L872" s="12">
        <f>SUMIF('Contract Ed line 9'!$A$5:$A$1994,A872,'Contract Ed line 9'!$J$5:$J$1994)</f>
        <v>0</v>
      </c>
      <c r="M872" s="7">
        <f t="shared" si="13"/>
        <v>0</v>
      </c>
    </row>
    <row r="873" spans="2:13" x14ac:dyDescent="0.25">
      <c r="B873" s="7">
        <f>SUMIF('1 Spec Ed Teacher'!$A$5:$A$2003,A873,'1 Spec Ed Teacher'!$T$5:$T$2003)</f>
        <v>0</v>
      </c>
      <c r="C873" s="9"/>
      <c r="D873" s="7">
        <f>SUMIF(' Operations Ln 6'!$A$2:$A$1999,SSIDs!A873,' Operations Ln 6'!$B$2:$B$1999)</f>
        <v>0</v>
      </c>
      <c r="E873" s="7">
        <f>SUMIF('3 Instructional Supplies '!$A$5:$A$1996,SSIDs!A873,'3 Instructional Supplies '!$F$5:$F$1996)</f>
        <v>0</v>
      </c>
      <c r="F873" s="7">
        <f>SUMIF('4 Instructional Equipment'!$A$5:$A$1995,A873,'4 Instructional Equipment'!$F$5:$F$1995)</f>
        <v>0</v>
      </c>
      <c r="G873" s="12">
        <f>SUMIF('Transportation Ln 10'!$A$5:$A$1995,A873,'Transportation Ln 10'!$J$5:$J$1995)</f>
        <v>0</v>
      </c>
      <c r="H873" s="12">
        <f>SUMIFS('Services Ln 10'!$Y$5:$Y$3992,'Services Ln 10'!$A$5:$A$3992,A873,'Services Ln 10'!$B$5:$B$3992,"Physical Therapy")</f>
        <v>0</v>
      </c>
      <c r="I873" s="12">
        <f>SUMIFS('Services Ln 10'!$Y$5:$Y$3992,'Services Ln 10'!$A$5:$A$3992,A873,'Services Ln 10'!$B$5:$B$3992,"Occupational Therapy")</f>
        <v>0</v>
      </c>
      <c r="J873" s="12">
        <f>SUMIFS('Services Ln 10'!$Y$5:$Y$3992,'Services Ln 10'!$A$5:$A$3992,A873,'Services Ln 10'!$B$5:$B$3992,"Speech Services")</f>
        <v>0</v>
      </c>
      <c r="K873" s="103">
        <f>SUMIFS('Services Ln 10'!$Y$5:$Y$3992,'Services Ln 10'!$A$5:$A$3992,A873,'Services Ln 10'!$B$5:$B$3992,"Nurse Services")+SUMIFS('Services Ln 10'!$Y$5:$Y$3992,'Services Ln 10'!$A$5:$A$3992,A873,'Services Ln 10'!$B$5:$B$3992,"Audiology")+SUMIFS('Services Ln 10'!$Y$5:$Y$3992,'Services Ln 10'!$A$5:$A$3992,A873,'Services Ln 10'!$B$5:$B$3992,"Interpreter")+SUMIFS('Services Ln 10'!$Y$5:$Y$3992,'Services Ln 10'!$A$5:$A$3992,A873,'Services Ln 10'!$B$5:$B$3992,"Adaptive P.E.")+SUMIFS('Services Ln 10'!$Y$5:$Y$3992,'Services Ln 10'!$A$5:$A$3992,A873,'Services Ln 10'!$B$5:$B$3992,"Orientation and Mobility")+SUMIFS('Services Ln 10'!$Y$5:$Y$3992,'Services Ln 10'!$A$5:$A$3992,A873,'Services Ln 10'!$B$5:$B$3992,"Psychologist")+ SUMIF('Aides Ln 10'!$A$5:$A$1996,A873,'Aides Ln 10'!$V$5:$V$1996)</f>
        <v>0</v>
      </c>
      <c r="L873" s="12">
        <f>SUMIF('Contract Ed line 9'!$A$5:$A$1994,A873,'Contract Ed line 9'!$J$5:$J$1994)</f>
        <v>0</v>
      </c>
      <c r="M873" s="7">
        <f t="shared" si="13"/>
        <v>0</v>
      </c>
    </row>
    <row r="874" spans="2:13" x14ac:dyDescent="0.25">
      <c r="B874" s="7">
        <f>SUMIF('1 Spec Ed Teacher'!$A$5:$A$2003,A874,'1 Spec Ed Teacher'!$T$5:$T$2003)</f>
        <v>0</v>
      </c>
      <c r="C874" s="9"/>
      <c r="D874" s="7">
        <f>SUMIF(' Operations Ln 6'!$A$2:$A$1999,SSIDs!A874,' Operations Ln 6'!$B$2:$B$1999)</f>
        <v>0</v>
      </c>
      <c r="E874" s="7">
        <f>SUMIF('3 Instructional Supplies '!$A$5:$A$1996,SSIDs!A874,'3 Instructional Supplies '!$F$5:$F$1996)</f>
        <v>0</v>
      </c>
      <c r="F874" s="7">
        <f>SUMIF('4 Instructional Equipment'!$A$5:$A$1995,A874,'4 Instructional Equipment'!$F$5:$F$1995)</f>
        <v>0</v>
      </c>
      <c r="G874" s="12">
        <f>SUMIF('Transportation Ln 10'!$A$5:$A$1995,A874,'Transportation Ln 10'!$J$5:$J$1995)</f>
        <v>0</v>
      </c>
      <c r="H874" s="12">
        <f>SUMIFS('Services Ln 10'!$Y$5:$Y$3992,'Services Ln 10'!$A$5:$A$3992,A874,'Services Ln 10'!$B$5:$B$3992,"Physical Therapy")</f>
        <v>0</v>
      </c>
      <c r="I874" s="12">
        <f>SUMIFS('Services Ln 10'!$Y$5:$Y$3992,'Services Ln 10'!$A$5:$A$3992,A874,'Services Ln 10'!$B$5:$B$3992,"Occupational Therapy")</f>
        <v>0</v>
      </c>
      <c r="J874" s="12">
        <f>SUMIFS('Services Ln 10'!$Y$5:$Y$3992,'Services Ln 10'!$A$5:$A$3992,A874,'Services Ln 10'!$B$5:$B$3992,"Speech Services")</f>
        <v>0</v>
      </c>
      <c r="K874" s="103">
        <f>SUMIFS('Services Ln 10'!$Y$5:$Y$3992,'Services Ln 10'!$A$5:$A$3992,A874,'Services Ln 10'!$B$5:$B$3992,"Nurse Services")+SUMIFS('Services Ln 10'!$Y$5:$Y$3992,'Services Ln 10'!$A$5:$A$3992,A874,'Services Ln 10'!$B$5:$B$3992,"Audiology")+SUMIFS('Services Ln 10'!$Y$5:$Y$3992,'Services Ln 10'!$A$5:$A$3992,A874,'Services Ln 10'!$B$5:$B$3992,"Interpreter")+SUMIFS('Services Ln 10'!$Y$5:$Y$3992,'Services Ln 10'!$A$5:$A$3992,A874,'Services Ln 10'!$B$5:$B$3992,"Adaptive P.E.")+SUMIFS('Services Ln 10'!$Y$5:$Y$3992,'Services Ln 10'!$A$5:$A$3992,A874,'Services Ln 10'!$B$5:$B$3992,"Orientation and Mobility")+SUMIFS('Services Ln 10'!$Y$5:$Y$3992,'Services Ln 10'!$A$5:$A$3992,A874,'Services Ln 10'!$B$5:$B$3992,"Psychologist")+ SUMIF('Aides Ln 10'!$A$5:$A$1996,A874,'Aides Ln 10'!$V$5:$V$1996)</f>
        <v>0</v>
      </c>
      <c r="L874" s="12">
        <f>SUMIF('Contract Ed line 9'!$A$5:$A$1994,A874,'Contract Ed line 9'!$J$5:$J$1994)</f>
        <v>0</v>
      </c>
      <c r="M874" s="7">
        <f t="shared" si="13"/>
        <v>0</v>
      </c>
    </row>
    <row r="875" spans="2:13" x14ac:dyDescent="0.25">
      <c r="B875" s="7">
        <f>SUMIF('1 Spec Ed Teacher'!$A$5:$A$2003,A875,'1 Spec Ed Teacher'!$T$5:$T$2003)</f>
        <v>0</v>
      </c>
      <c r="C875" s="9"/>
      <c r="D875" s="7">
        <f>SUMIF(' Operations Ln 6'!$A$2:$A$1999,SSIDs!A875,' Operations Ln 6'!$B$2:$B$1999)</f>
        <v>0</v>
      </c>
      <c r="E875" s="7">
        <f>SUMIF('3 Instructional Supplies '!$A$5:$A$1996,SSIDs!A875,'3 Instructional Supplies '!$F$5:$F$1996)</f>
        <v>0</v>
      </c>
      <c r="F875" s="7">
        <f>SUMIF('4 Instructional Equipment'!$A$5:$A$1995,A875,'4 Instructional Equipment'!$F$5:$F$1995)</f>
        <v>0</v>
      </c>
      <c r="G875" s="12">
        <f>SUMIF('Transportation Ln 10'!$A$5:$A$1995,A875,'Transportation Ln 10'!$J$5:$J$1995)</f>
        <v>0</v>
      </c>
      <c r="H875" s="12">
        <f>SUMIFS('Services Ln 10'!$Y$5:$Y$3992,'Services Ln 10'!$A$5:$A$3992,A875,'Services Ln 10'!$B$5:$B$3992,"Physical Therapy")</f>
        <v>0</v>
      </c>
      <c r="I875" s="12">
        <f>SUMIFS('Services Ln 10'!$Y$5:$Y$3992,'Services Ln 10'!$A$5:$A$3992,A875,'Services Ln 10'!$B$5:$B$3992,"Occupational Therapy")</f>
        <v>0</v>
      </c>
      <c r="J875" s="12">
        <f>SUMIFS('Services Ln 10'!$Y$5:$Y$3992,'Services Ln 10'!$A$5:$A$3992,A875,'Services Ln 10'!$B$5:$B$3992,"Speech Services")</f>
        <v>0</v>
      </c>
      <c r="K875" s="103">
        <f>SUMIFS('Services Ln 10'!$Y$5:$Y$3992,'Services Ln 10'!$A$5:$A$3992,A875,'Services Ln 10'!$B$5:$B$3992,"Nurse Services")+SUMIFS('Services Ln 10'!$Y$5:$Y$3992,'Services Ln 10'!$A$5:$A$3992,A875,'Services Ln 10'!$B$5:$B$3992,"Audiology")+SUMIFS('Services Ln 10'!$Y$5:$Y$3992,'Services Ln 10'!$A$5:$A$3992,A875,'Services Ln 10'!$B$5:$B$3992,"Interpreter")+SUMIFS('Services Ln 10'!$Y$5:$Y$3992,'Services Ln 10'!$A$5:$A$3992,A875,'Services Ln 10'!$B$5:$B$3992,"Adaptive P.E.")+SUMIFS('Services Ln 10'!$Y$5:$Y$3992,'Services Ln 10'!$A$5:$A$3992,A875,'Services Ln 10'!$B$5:$B$3992,"Orientation and Mobility")+SUMIFS('Services Ln 10'!$Y$5:$Y$3992,'Services Ln 10'!$A$5:$A$3992,A875,'Services Ln 10'!$B$5:$B$3992,"Psychologist")+ SUMIF('Aides Ln 10'!$A$5:$A$1996,A875,'Aides Ln 10'!$V$5:$V$1996)</f>
        <v>0</v>
      </c>
      <c r="L875" s="12">
        <f>SUMIF('Contract Ed line 9'!$A$5:$A$1994,A875,'Contract Ed line 9'!$J$5:$J$1994)</f>
        <v>0</v>
      </c>
      <c r="M875" s="7">
        <f t="shared" si="13"/>
        <v>0</v>
      </c>
    </row>
    <row r="876" spans="2:13" x14ac:dyDescent="0.25">
      <c r="B876" s="7">
        <f>SUMIF('1 Spec Ed Teacher'!$A$5:$A$2003,A876,'1 Spec Ed Teacher'!$T$5:$T$2003)</f>
        <v>0</v>
      </c>
      <c r="C876" s="9"/>
      <c r="D876" s="7">
        <f>SUMIF(' Operations Ln 6'!$A$2:$A$1999,SSIDs!A876,' Operations Ln 6'!$B$2:$B$1999)</f>
        <v>0</v>
      </c>
      <c r="E876" s="7">
        <f>SUMIF('3 Instructional Supplies '!$A$5:$A$1996,SSIDs!A876,'3 Instructional Supplies '!$F$5:$F$1996)</f>
        <v>0</v>
      </c>
      <c r="F876" s="7">
        <f>SUMIF('4 Instructional Equipment'!$A$5:$A$1995,A876,'4 Instructional Equipment'!$F$5:$F$1995)</f>
        <v>0</v>
      </c>
      <c r="G876" s="12">
        <f>SUMIF('Transportation Ln 10'!$A$5:$A$1995,A876,'Transportation Ln 10'!$J$5:$J$1995)</f>
        <v>0</v>
      </c>
      <c r="H876" s="12">
        <f>SUMIFS('Services Ln 10'!$Y$5:$Y$3992,'Services Ln 10'!$A$5:$A$3992,A876,'Services Ln 10'!$B$5:$B$3992,"Physical Therapy")</f>
        <v>0</v>
      </c>
      <c r="I876" s="12">
        <f>SUMIFS('Services Ln 10'!$Y$5:$Y$3992,'Services Ln 10'!$A$5:$A$3992,A876,'Services Ln 10'!$B$5:$B$3992,"Occupational Therapy")</f>
        <v>0</v>
      </c>
      <c r="J876" s="12">
        <f>SUMIFS('Services Ln 10'!$Y$5:$Y$3992,'Services Ln 10'!$A$5:$A$3992,A876,'Services Ln 10'!$B$5:$B$3992,"Speech Services")</f>
        <v>0</v>
      </c>
      <c r="K876" s="103">
        <f>SUMIFS('Services Ln 10'!$Y$5:$Y$3992,'Services Ln 10'!$A$5:$A$3992,A876,'Services Ln 10'!$B$5:$B$3992,"Nurse Services")+SUMIFS('Services Ln 10'!$Y$5:$Y$3992,'Services Ln 10'!$A$5:$A$3992,A876,'Services Ln 10'!$B$5:$B$3992,"Audiology")+SUMIFS('Services Ln 10'!$Y$5:$Y$3992,'Services Ln 10'!$A$5:$A$3992,A876,'Services Ln 10'!$B$5:$B$3992,"Interpreter")+SUMIFS('Services Ln 10'!$Y$5:$Y$3992,'Services Ln 10'!$A$5:$A$3992,A876,'Services Ln 10'!$B$5:$B$3992,"Adaptive P.E.")+SUMIFS('Services Ln 10'!$Y$5:$Y$3992,'Services Ln 10'!$A$5:$A$3992,A876,'Services Ln 10'!$B$5:$B$3992,"Orientation and Mobility")+SUMIFS('Services Ln 10'!$Y$5:$Y$3992,'Services Ln 10'!$A$5:$A$3992,A876,'Services Ln 10'!$B$5:$B$3992,"Psychologist")+ SUMIF('Aides Ln 10'!$A$5:$A$1996,A876,'Aides Ln 10'!$V$5:$V$1996)</f>
        <v>0</v>
      </c>
      <c r="L876" s="12">
        <f>SUMIF('Contract Ed line 9'!$A$5:$A$1994,A876,'Contract Ed line 9'!$J$5:$J$1994)</f>
        <v>0</v>
      </c>
      <c r="M876" s="7">
        <f t="shared" si="13"/>
        <v>0</v>
      </c>
    </row>
    <row r="877" spans="2:13" x14ac:dyDescent="0.25">
      <c r="B877" s="7">
        <f>SUMIF('1 Spec Ed Teacher'!$A$5:$A$2003,A877,'1 Spec Ed Teacher'!$T$5:$T$2003)</f>
        <v>0</v>
      </c>
      <c r="C877" s="9"/>
      <c r="D877" s="7">
        <f>SUMIF(' Operations Ln 6'!$A$2:$A$1999,SSIDs!A877,' Operations Ln 6'!$B$2:$B$1999)</f>
        <v>0</v>
      </c>
      <c r="E877" s="7">
        <f>SUMIF('3 Instructional Supplies '!$A$5:$A$1996,SSIDs!A877,'3 Instructional Supplies '!$F$5:$F$1996)</f>
        <v>0</v>
      </c>
      <c r="F877" s="7">
        <f>SUMIF('4 Instructional Equipment'!$A$5:$A$1995,A877,'4 Instructional Equipment'!$F$5:$F$1995)</f>
        <v>0</v>
      </c>
      <c r="G877" s="12">
        <f>SUMIF('Transportation Ln 10'!$A$5:$A$1995,A877,'Transportation Ln 10'!$J$5:$J$1995)</f>
        <v>0</v>
      </c>
      <c r="H877" s="12">
        <f>SUMIFS('Services Ln 10'!$Y$5:$Y$3992,'Services Ln 10'!$A$5:$A$3992,A877,'Services Ln 10'!$B$5:$B$3992,"Physical Therapy")</f>
        <v>0</v>
      </c>
      <c r="I877" s="12">
        <f>SUMIFS('Services Ln 10'!$Y$5:$Y$3992,'Services Ln 10'!$A$5:$A$3992,A877,'Services Ln 10'!$B$5:$B$3992,"Occupational Therapy")</f>
        <v>0</v>
      </c>
      <c r="J877" s="12">
        <f>SUMIFS('Services Ln 10'!$Y$5:$Y$3992,'Services Ln 10'!$A$5:$A$3992,A877,'Services Ln 10'!$B$5:$B$3992,"Speech Services")</f>
        <v>0</v>
      </c>
      <c r="K877" s="103">
        <f>SUMIFS('Services Ln 10'!$Y$5:$Y$3992,'Services Ln 10'!$A$5:$A$3992,A877,'Services Ln 10'!$B$5:$B$3992,"Nurse Services")+SUMIFS('Services Ln 10'!$Y$5:$Y$3992,'Services Ln 10'!$A$5:$A$3992,A877,'Services Ln 10'!$B$5:$B$3992,"Audiology")+SUMIFS('Services Ln 10'!$Y$5:$Y$3992,'Services Ln 10'!$A$5:$A$3992,A877,'Services Ln 10'!$B$5:$B$3992,"Interpreter")+SUMIFS('Services Ln 10'!$Y$5:$Y$3992,'Services Ln 10'!$A$5:$A$3992,A877,'Services Ln 10'!$B$5:$B$3992,"Adaptive P.E.")+SUMIFS('Services Ln 10'!$Y$5:$Y$3992,'Services Ln 10'!$A$5:$A$3992,A877,'Services Ln 10'!$B$5:$B$3992,"Orientation and Mobility")+SUMIFS('Services Ln 10'!$Y$5:$Y$3992,'Services Ln 10'!$A$5:$A$3992,A877,'Services Ln 10'!$B$5:$B$3992,"Psychologist")+ SUMIF('Aides Ln 10'!$A$5:$A$1996,A877,'Aides Ln 10'!$V$5:$V$1996)</f>
        <v>0</v>
      </c>
      <c r="L877" s="12">
        <f>SUMIF('Contract Ed line 9'!$A$5:$A$1994,A877,'Contract Ed line 9'!$J$5:$J$1994)</f>
        <v>0</v>
      </c>
      <c r="M877" s="7">
        <f t="shared" si="13"/>
        <v>0</v>
      </c>
    </row>
    <row r="878" spans="2:13" x14ac:dyDescent="0.25">
      <c r="B878" s="7">
        <f>SUMIF('1 Spec Ed Teacher'!$A$5:$A$2003,A878,'1 Spec Ed Teacher'!$T$5:$T$2003)</f>
        <v>0</v>
      </c>
      <c r="C878" s="9"/>
      <c r="D878" s="7">
        <f>SUMIF(' Operations Ln 6'!$A$2:$A$1999,SSIDs!A878,' Operations Ln 6'!$B$2:$B$1999)</f>
        <v>0</v>
      </c>
      <c r="E878" s="7">
        <f>SUMIF('3 Instructional Supplies '!$A$5:$A$1996,SSIDs!A878,'3 Instructional Supplies '!$F$5:$F$1996)</f>
        <v>0</v>
      </c>
      <c r="F878" s="7">
        <f>SUMIF('4 Instructional Equipment'!$A$5:$A$1995,A878,'4 Instructional Equipment'!$F$5:$F$1995)</f>
        <v>0</v>
      </c>
      <c r="G878" s="12">
        <f>SUMIF('Transportation Ln 10'!$A$5:$A$1995,A878,'Transportation Ln 10'!$J$5:$J$1995)</f>
        <v>0</v>
      </c>
      <c r="H878" s="12">
        <f>SUMIFS('Services Ln 10'!$Y$5:$Y$3992,'Services Ln 10'!$A$5:$A$3992,A878,'Services Ln 10'!$B$5:$B$3992,"Physical Therapy")</f>
        <v>0</v>
      </c>
      <c r="I878" s="12">
        <f>SUMIFS('Services Ln 10'!$Y$5:$Y$3992,'Services Ln 10'!$A$5:$A$3992,A878,'Services Ln 10'!$B$5:$B$3992,"Occupational Therapy")</f>
        <v>0</v>
      </c>
      <c r="J878" s="12">
        <f>SUMIFS('Services Ln 10'!$Y$5:$Y$3992,'Services Ln 10'!$A$5:$A$3992,A878,'Services Ln 10'!$B$5:$B$3992,"Speech Services")</f>
        <v>0</v>
      </c>
      <c r="K878" s="103">
        <f>SUMIFS('Services Ln 10'!$Y$5:$Y$3992,'Services Ln 10'!$A$5:$A$3992,A878,'Services Ln 10'!$B$5:$B$3992,"Nurse Services")+SUMIFS('Services Ln 10'!$Y$5:$Y$3992,'Services Ln 10'!$A$5:$A$3992,A878,'Services Ln 10'!$B$5:$B$3992,"Audiology")+SUMIFS('Services Ln 10'!$Y$5:$Y$3992,'Services Ln 10'!$A$5:$A$3992,A878,'Services Ln 10'!$B$5:$B$3992,"Interpreter")+SUMIFS('Services Ln 10'!$Y$5:$Y$3992,'Services Ln 10'!$A$5:$A$3992,A878,'Services Ln 10'!$B$5:$B$3992,"Adaptive P.E.")+SUMIFS('Services Ln 10'!$Y$5:$Y$3992,'Services Ln 10'!$A$5:$A$3992,A878,'Services Ln 10'!$B$5:$B$3992,"Orientation and Mobility")+SUMIFS('Services Ln 10'!$Y$5:$Y$3992,'Services Ln 10'!$A$5:$A$3992,A878,'Services Ln 10'!$B$5:$B$3992,"Psychologist")+ SUMIF('Aides Ln 10'!$A$5:$A$1996,A878,'Aides Ln 10'!$V$5:$V$1996)</f>
        <v>0</v>
      </c>
      <c r="L878" s="12">
        <f>SUMIF('Contract Ed line 9'!$A$5:$A$1994,A878,'Contract Ed line 9'!$J$5:$J$1994)</f>
        <v>0</v>
      </c>
      <c r="M878" s="7">
        <f t="shared" si="13"/>
        <v>0</v>
      </c>
    </row>
    <row r="879" spans="2:13" x14ac:dyDescent="0.25">
      <c r="B879" s="7">
        <f>SUMIF('1 Spec Ed Teacher'!$A$5:$A$2003,A879,'1 Spec Ed Teacher'!$T$5:$T$2003)</f>
        <v>0</v>
      </c>
      <c r="C879" s="9"/>
      <c r="D879" s="7">
        <f>SUMIF(' Operations Ln 6'!$A$2:$A$1999,SSIDs!A879,' Operations Ln 6'!$B$2:$B$1999)</f>
        <v>0</v>
      </c>
      <c r="E879" s="7">
        <f>SUMIF('3 Instructional Supplies '!$A$5:$A$1996,SSIDs!A879,'3 Instructional Supplies '!$F$5:$F$1996)</f>
        <v>0</v>
      </c>
      <c r="F879" s="7">
        <f>SUMIF('4 Instructional Equipment'!$A$5:$A$1995,A879,'4 Instructional Equipment'!$F$5:$F$1995)</f>
        <v>0</v>
      </c>
      <c r="G879" s="12">
        <f>SUMIF('Transportation Ln 10'!$A$5:$A$1995,A879,'Transportation Ln 10'!$J$5:$J$1995)</f>
        <v>0</v>
      </c>
      <c r="H879" s="12">
        <f>SUMIFS('Services Ln 10'!$Y$5:$Y$3992,'Services Ln 10'!$A$5:$A$3992,A879,'Services Ln 10'!$B$5:$B$3992,"Physical Therapy")</f>
        <v>0</v>
      </c>
      <c r="I879" s="12">
        <f>SUMIFS('Services Ln 10'!$Y$5:$Y$3992,'Services Ln 10'!$A$5:$A$3992,A879,'Services Ln 10'!$B$5:$B$3992,"Occupational Therapy")</f>
        <v>0</v>
      </c>
      <c r="J879" s="12">
        <f>SUMIFS('Services Ln 10'!$Y$5:$Y$3992,'Services Ln 10'!$A$5:$A$3992,A879,'Services Ln 10'!$B$5:$B$3992,"Speech Services")</f>
        <v>0</v>
      </c>
      <c r="K879" s="103">
        <f>SUMIFS('Services Ln 10'!$Y$5:$Y$3992,'Services Ln 10'!$A$5:$A$3992,A879,'Services Ln 10'!$B$5:$B$3992,"Nurse Services")+SUMIFS('Services Ln 10'!$Y$5:$Y$3992,'Services Ln 10'!$A$5:$A$3992,A879,'Services Ln 10'!$B$5:$B$3992,"Audiology")+SUMIFS('Services Ln 10'!$Y$5:$Y$3992,'Services Ln 10'!$A$5:$A$3992,A879,'Services Ln 10'!$B$5:$B$3992,"Interpreter")+SUMIFS('Services Ln 10'!$Y$5:$Y$3992,'Services Ln 10'!$A$5:$A$3992,A879,'Services Ln 10'!$B$5:$B$3992,"Adaptive P.E.")+SUMIFS('Services Ln 10'!$Y$5:$Y$3992,'Services Ln 10'!$A$5:$A$3992,A879,'Services Ln 10'!$B$5:$B$3992,"Orientation and Mobility")+SUMIFS('Services Ln 10'!$Y$5:$Y$3992,'Services Ln 10'!$A$5:$A$3992,A879,'Services Ln 10'!$B$5:$B$3992,"Psychologist")+ SUMIF('Aides Ln 10'!$A$5:$A$1996,A879,'Aides Ln 10'!$V$5:$V$1996)</f>
        <v>0</v>
      </c>
      <c r="L879" s="12">
        <f>SUMIF('Contract Ed line 9'!$A$5:$A$1994,A879,'Contract Ed line 9'!$J$5:$J$1994)</f>
        <v>0</v>
      </c>
      <c r="M879" s="7">
        <f t="shared" si="13"/>
        <v>0</v>
      </c>
    </row>
    <row r="880" spans="2:13" x14ac:dyDescent="0.25">
      <c r="B880" s="7">
        <f>SUMIF('1 Spec Ed Teacher'!$A$5:$A$2003,A880,'1 Spec Ed Teacher'!$T$5:$T$2003)</f>
        <v>0</v>
      </c>
      <c r="C880" s="9"/>
      <c r="D880" s="7">
        <f>SUMIF(' Operations Ln 6'!$A$2:$A$1999,SSIDs!A880,' Operations Ln 6'!$B$2:$B$1999)</f>
        <v>0</v>
      </c>
      <c r="E880" s="7">
        <f>SUMIF('3 Instructional Supplies '!$A$5:$A$1996,SSIDs!A880,'3 Instructional Supplies '!$F$5:$F$1996)</f>
        <v>0</v>
      </c>
      <c r="F880" s="7">
        <f>SUMIF('4 Instructional Equipment'!$A$5:$A$1995,A880,'4 Instructional Equipment'!$F$5:$F$1995)</f>
        <v>0</v>
      </c>
      <c r="G880" s="12">
        <f>SUMIF('Transportation Ln 10'!$A$5:$A$1995,A880,'Transportation Ln 10'!$J$5:$J$1995)</f>
        <v>0</v>
      </c>
      <c r="H880" s="12">
        <f>SUMIFS('Services Ln 10'!$Y$5:$Y$3992,'Services Ln 10'!$A$5:$A$3992,A880,'Services Ln 10'!$B$5:$B$3992,"Physical Therapy")</f>
        <v>0</v>
      </c>
      <c r="I880" s="12">
        <f>SUMIFS('Services Ln 10'!$Y$5:$Y$3992,'Services Ln 10'!$A$5:$A$3992,A880,'Services Ln 10'!$B$5:$B$3992,"Occupational Therapy")</f>
        <v>0</v>
      </c>
      <c r="J880" s="12">
        <f>SUMIFS('Services Ln 10'!$Y$5:$Y$3992,'Services Ln 10'!$A$5:$A$3992,A880,'Services Ln 10'!$B$5:$B$3992,"Speech Services")</f>
        <v>0</v>
      </c>
      <c r="K880" s="103">
        <f>SUMIFS('Services Ln 10'!$Y$5:$Y$3992,'Services Ln 10'!$A$5:$A$3992,A880,'Services Ln 10'!$B$5:$B$3992,"Nurse Services")+SUMIFS('Services Ln 10'!$Y$5:$Y$3992,'Services Ln 10'!$A$5:$A$3992,A880,'Services Ln 10'!$B$5:$B$3992,"Audiology")+SUMIFS('Services Ln 10'!$Y$5:$Y$3992,'Services Ln 10'!$A$5:$A$3992,A880,'Services Ln 10'!$B$5:$B$3992,"Interpreter")+SUMIFS('Services Ln 10'!$Y$5:$Y$3992,'Services Ln 10'!$A$5:$A$3992,A880,'Services Ln 10'!$B$5:$B$3992,"Adaptive P.E.")+SUMIFS('Services Ln 10'!$Y$5:$Y$3992,'Services Ln 10'!$A$5:$A$3992,A880,'Services Ln 10'!$B$5:$B$3992,"Orientation and Mobility")+SUMIFS('Services Ln 10'!$Y$5:$Y$3992,'Services Ln 10'!$A$5:$A$3992,A880,'Services Ln 10'!$B$5:$B$3992,"Psychologist")+ SUMIF('Aides Ln 10'!$A$5:$A$1996,A880,'Aides Ln 10'!$V$5:$V$1996)</f>
        <v>0</v>
      </c>
      <c r="L880" s="12">
        <f>SUMIF('Contract Ed line 9'!$A$5:$A$1994,A880,'Contract Ed line 9'!$J$5:$J$1994)</f>
        <v>0</v>
      </c>
      <c r="M880" s="7">
        <f t="shared" si="13"/>
        <v>0</v>
      </c>
    </row>
    <row r="881" spans="2:13" x14ac:dyDescent="0.25">
      <c r="B881" s="7">
        <f>SUMIF('1 Spec Ed Teacher'!$A$5:$A$2003,A881,'1 Spec Ed Teacher'!$T$5:$T$2003)</f>
        <v>0</v>
      </c>
      <c r="C881" s="9"/>
      <c r="D881" s="7">
        <f>SUMIF(' Operations Ln 6'!$A$2:$A$1999,SSIDs!A881,' Operations Ln 6'!$B$2:$B$1999)</f>
        <v>0</v>
      </c>
      <c r="E881" s="7">
        <f>SUMIF('3 Instructional Supplies '!$A$5:$A$1996,SSIDs!A881,'3 Instructional Supplies '!$F$5:$F$1996)</f>
        <v>0</v>
      </c>
      <c r="F881" s="7">
        <f>SUMIF('4 Instructional Equipment'!$A$5:$A$1995,A881,'4 Instructional Equipment'!$F$5:$F$1995)</f>
        <v>0</v>
      </c>
      <c r="G881" s="12">
        <f>SUMIF('Transportation Ln 10'!$A$5:$A$1995,A881,'Transportation Ln 10'!$J$5:$J$1995)</f>
        <v>0</v>
      </c>
      <c r="H881" s="12">
        <f>SUMIFS('Services Ln 10'!$Y$5:$Y$3992,'Services Ln 10'!$A$5:$A$3992,A881,'Services Ln 10'!$B$5:$B$3992,"Physical Therapy")</f>
        <v>0</v>
      </c>
      <c r="I881" s="12">
        <f>SUMIFS('Services Ln 10'!$Y$5:$Y$3992,'Services Ln 10'!$A$5:$A$3992,A881,'Services Ln 10'!$B$5:$B$3992,"Occupational Therapy")</f>
        <v>0</v>
      </c>
      <c r="J881" s="12">
        <f>SUMIFS('Services Ln 10'!$Y$5:$Y$3992,'Services Ln 10'!$A$5:$A$3992,A881,'Services Ln 10'!$B$5:$B$3992,"Speech Services")</f>
        <v>0</v>
      </c>
      <c r="K881" s="103">
        <f>SUMIFS('Services Ln 10'!$Y$5:$Y$3992,'Services Ln 10'!$A$5:$A$3992,A881,'Services Ln 10'!$B$5:$B$3992,"Nurse Services")+SUMIFS('Services Ln 10'!$Y$5:$Y$3992,'Services Ln 10'!$A$5:$A$3992,A881,'Services Ln 10'!$B$5:$B$3992,"Audiology")+SUMIFS('Services Ln 10'!$Y$5:$Y$3992,'Services Ln 10'!$A$5:$A$3992,A881,'Services Ln 10'!$B$5:$B$3992,"Interpreter")+SUMIFS('Services Ln 10'!$Y$5:$Y$3992,'Services Ln 10'!$A$5:$A$3992,A881,'Services Ln 10'!$B$5:$B$3992,"Adaptive P.E.")+SUMIFS('Services Ln 10'!$Y$5:$Y$3992,'Services Ln 10'!$A$5:$A$3992,A881,'Services Ln 10'!$B$5:$B$3992,"Orientation and Mobility")+SUMIFS('Services Ln 10'!$Y$5:$Y$3992,'Services Ln 10'!$A$5:$A$3992,A881,'Services Ln 10'!$B$5:$B$3992,"Psychologist")+ SUMIF('Aides Ln 10'!$A$5:$A$1996,A881,'Aides Ln 10'!$V$5:$V$1996)</f>
        <v>0</v>
      </c>
      <c r="L881" s="12">
        <f>SUMIF('Contract Ed line 9'!$A$5:$A$1994,A881,'Contract Ed line 9'!$J$5:$J$1994)</f>
        <v>0</v>
      </c>
      <c r="M881" s="7">
        <f t="shared" si="13"/>
        <v>0</v>
      </c>
    </row>
    <row r="882" spans="2:13" x14ac:dyDescent="0.25">
      <c r="B882" s="7">
        <f>SUMIF('1 Spec Ed Teacher'!$A$5:$A$2003,A882,'1 Spec Ed Teacher'!$T$5:$T$2003)</f>
        <v>0</v>
      </c>
      <c r="C882" s="9"/>
      <c r="D882" s="7">
        <f>SUMIF(' Operations Ln 6'!$A$2:$A$1999,SSIDs!A882,' Operations Ln 6'!$B$2:$B$1999)</f>
        <v>0</v>
      </c>
      <c r="E882" s="7">
        <f>SUMIF('3 Instructional Supplies '!$A$5:$A$1996,SSIDs!A882,'3 Instructional Supplies '!$F$5:$F$1996)</f>
        <v>0</v>
      </c>
      <c r="F882" s="7">
        <f>SUMIF('4 Instructional Equipment'!$A$5:$A$1995,A882,'4 Instructional Equipment'!$F$5:$F$1995)</f>
        <v>0</v>
      </c>
      <c r="G882" s="12">
        <f>SUMIF('Transportation Ln 10'!$A$5:$A$1995,A882,'Transportation Ln 10'!$J$5:$J$1995)</f>
        <v>0</v>
      </c>
      <c r="H882" s="12">
        <f>SUMIFS('Services Ln 10'!$Y$5:$Y$3992,'Services Ln 10'!$A$5:$A$3992,A882,'Services Ln 10'!$B$5:$B$3992,"Physical Therapy")</f>
        <v>0</v>
      </c>
      <c r="I882" s="12">
        <f>SUMIFS('Services Ln 10'!$Y$5:$Y$3992,'Services Ln 10'!$A$5:$A$3992,A882,'Services Ln 10'!$B$5:$B$3992,"Occupational Therapy")</f>
        <v>0</v>
      </c>
      <c r="J882" s="12">
        <f>SUMIFS('Services Ln 10'!$Y$5:$Y$3992,'Services Ln 10'!$A$5:$A$3992,A882,'Services Ln 10'!$B$5:$B$3992,"Speech Services")</f>
        <v>0</v>
      </c>
      <c r="K882" s="103">
        <f>SUMIFS('Services Ln 10'!$Y$5:$Y$3992,'Services Ln 10'!$A$5:$A$3992,A882,'Services Ln 10'!$B$5:$B$3992,"Nurse Services")+SUMIFS('Services Ln 10'!$Y$5:$Y$3992,'Services Ln 10'!$A$5:$A$3992,A882,'Services Ln 10'!$B$5:$B$3992,"Audiology")+SUMIFS('Services Ln 10'!$Y$5:$Y$3992,'Services Ln 10'!$A$5:$A$3992,A882,'Services Ln 10'!$B$5:$B$3992,"Interpreter")+SUMIFS('Services Ln 10'!$Y$5:$Y$3992,'Services Ln 10'!$A$5:$A$3992,A882,'Services Ln 10'!$B$5:$B$3992,"Adaptive P.E.")+SUMIFS('Services Ln 10'!$Y$5:$Y$3992,'Services Ln 10'!$A$5:$A$3992,A882,'Services Ln 10'!$B$5:$B$3992,"Orientation and Mobility")+SUMIFS('Services Ln 10'!$Y$5:$Y$3992,'Services Ln 10'!$A$5:$A$3992,A882,'Services Ln 10'!$B$5:$B$3992,"Psychologist")+ SUMIF('Aides Ln 10'!$A$5:$A$1996,A882,'Aides Ln 10'!$V$5:$V$1996)</f>
        <v>0</v>
      </c>
      <c r="L882" s="12">
        <f>SUMIF('Contract Ed line 9'!$A$5:$A$1994,A882,'Contract Ed line 9'!$J$5:$J$1994)</f>
        <v>0</v>
      </c>
      <c r="M882" s="7">
        <f t="shared" si="13"/>
        <v>0</v>
      </c>
    </row>
    <row r="883" spans="2:13" x14ac:dyDescent="0.25">
      <c r="B883" s="7">
        <f>SUMIF('1 Spec Ed Teacher'!$A$5:$A$2003,A883,'1 Spec Ed Teacher'!$T$5:$T$2003)</f>
        <v>0</v>
      </c>
      <c r="C883" s="9"/>
      <c r="D883" s="7">
        <f>SUMIF(' Operations Ln 6'!$A$2:$A$1999,SSIDs!A883,' Operations Ln 6'!$B$2:$B$1999)</f>
        <v>0</v>
      </c>
      <c r="E883" s="7">
        <f>SUMIF('3 Instructional Supplies '!$A$5:$A$1996,SSIDs!A883,'3 Instructional Supplies '!$F$5:$F$1996)</f>
        <v>0</v>
      </c>
      <c r="F883" s="7">
        <f>SUMIF('4 Instructional Equipment'!$A$5:$A$1995,A883,'4 Instructional Equipment'!$F$5:$F$1995)</f>
        <v>0</v>
      </c>
      <c r="G883" s="12">
        <f>SUMIF('Transportation Ln 10'!$A$5:$A$1995,A883,'Transportation Ln 10'!$J$5:$J$1995)</f>
        <v>0</v>
      </c>
      <c r="H883" s="12">
        <f>SUMIFS('Services Ln 10'!$Y$5:$Y$3992,'Services Ln 10'!$A$5:$A$3992,A883,'Services Ln 10'!$B$5:$B$3992,"Physical Therapy")</f>
        <v>0</v>
      </c>
      <c r="I883" s="12">
        <f>SUMIFS('Services Ln 10'!$Y$5:$Y$3992,'Services Ln 10'!$A$5:$A$3992,A883,'Services Ln 10'!$B$5:$B$3992,"Occupational Therapy")</f>
        <v>0</v>
      </c>
      <c r="J883" s="12">
        <f>SUMIFS('Services Ln 10'!$Y$5:$Y$3992,'Services Ln 10'!$A$5:$A$3992,A883,'Services Ln 10'!$B$5:$B$3992,"Speech Services")</f>
        <v>0</v>
      </c>
      <c r="K883" s="103">
        <f>SUMIFS('Services Ln 10'!$Y$5:$Y$3992,'Services Ln 10'!$A$5:$A$3992,A883,'Services Ln 10'!$B$5:$B$3992,"Nurse Services")+SUMIFS('Services Ln 10'!$Y$5:$Y$3992,'Services Ln 10'!$A$5:$A$3992,A883,'Services Ln 10'!$B$5:$B$3992,"Audiology")+SUMIFS('Services Ln 10'!$Y$5:$Y$3992,'Services Ln 10'!$A$5:$A$3992,A883,'Services Ln 10'!$B$5:$B$3992,"Interpreter")+SUMIFS('Services Ln 10'!$Y$5:$Y$3992,'Services Ln 10'!$A$5:$A$3992,A883,'Services Ln 10'!$B$5:$B$3992,"Adaptive P.E.")+SUMIFS('Services Ln 10'!$Y$5:$Y$3992,'Services Ln 10'!$A$5:$A$3992,A883,'Services Ln 10'!$B$5:$B$3992,"Orientation and Mobility")+SUMIFS('Services Ln 10'!$Y$5:$Y$3992,'Services Ln 10'!$A$5:$A$3992,A883,'Services Ln 10'!$B$5:$B$3992,"Psychologist")+ SUMIF('Aides Ln 10'!$A$5:$A$1996,A883,'Aides Ln 10'!$V$5:$V$1996)</f>
        <v>0</v>
      </c>
      <c r="L883" s="12">
        <f>SUMIF('Contract Ed line 9'!$A$5:$A$1994,A883,'Contract Ed line 9'!$J$5:$J$1994)</f>
        <v>0</v>
      </c>
      <c r="M883" s="7">
        <f t="shared" si="13"/>
        <v>0</v>
      </c>
    </row>
    <row r="884" spans="2:13" x14ac:dyDescent="0.25">
      <c r="B884" s="7">
        <f>SUMIF('1 Spec Ed Teacher'!$A$5:$A$2003,A884,'1 Spec Ed Teacher'!$T$5:$T$2003)</f>
        <v>0</v>
      </c>
      <c r="C884" s="9"/>
      <c r="D884" s="7">
        <f>SUMIF(' Operations Ln 6'!$A$2:$A$1999,SSIDs!A884,' Operations Ln 6'!$B$2:$B$1999)</f>
        <v>0</v>
      </c>
      <c r="E884" s="7">
        <f>SUMIF('3 Instructional Supplies '!$A$5:$A$1996,SSIDs!A884,'3 Instructional Supplies '!$F$5:$F$1996)</f>
        <v>0</v>
      </c>
      <c r="F884" s="7">
        <f>SUMIF('4 Instructional Equipment'!$A$5:$A$1995,A884,'4 Instructional Equipment'!$F$5:$F$1995)</f>
        <v>0</v>
      </c>
      <c r="G884" s="12">
        <f>SUMIF('Transportation Ln 10'!$A$5:$A$1995,A884,'Transportation Ln 10'!$J$5:$J$1995)</f>
        <v>0</v>
      </c>
      <c r="H884" s="12">
        <f>SUMIFS('Services Ln 10'!$Y$5:$Y$3992,'Services Ln 10'!$A$5:$A$3992,A884,'Services Ln 10'!$B$5:$B$3992,"Physical Therapy")</f>
        <v>0</v>
      </c>
      <c r="I884" s="12">
        <f>SUMIFS('Services Ln 10'!$Y$5:$Y$3992,'Services Ln 10'!$A$5:$A$3992,A884,'Services Ln 10'!$B$5:$B$3992,"Occupational Therapy")</f>
        <v>0</v>
      </c>
      <c r="J884" s="12">
        <f>SUMIFS('Services Ln 10'!$Y$5:$Y$3992,'Services Ln 10'!$A$5:$A$3992,A884,'Services Ln 10'!$B$5:$B$3992,"Speech Services")</f>
        <v>0</v>
      </c>
      <c r="K884" s="103">
        <f>SUMIFS('Services Ln 10'!$Y$5:$Y$3992,'Services Ln 10'!$A$5:$A$3992,A884,'Services Ln 10'!$B$5:$B$3992,"Nurse Services")+SUMIFS('Services Ln 10'!$Y$5:$Y$3992,'Services Ln 10'!$A$5:$A$3992,A884,'Services Ln 10'!$B$5:$B$3992,"Audiology")+SUMIFS('Services Ln 10'!$Y$5:$Y$3992,'Services Ln 10'!$A$5:$A$3992,A884,'Services Ln 10'!$B$5:$B$3992,"Interpreter")+SUMIFS('Services Ln 10'!$Y$5:$Y$3992,'Services Ln 10'!$A$5:$A$3992,A884,'Services Ln 10'!$B$5:$B$3992,"Adaptive P.E.")+SUMIFS('Services Ln 10'!$Y$5:$Y$3992,'Services Ln 10'!$A$5:$A$3992,A884,'Services Ln 10'!$B$5:$B$3992,"Orientation and Mobility")+SUMIFS('Services Ln 10'!$Y$5:$Y$3992,'Services Ln 10'!$A$5:$A$3992,A884,'Services Ln 10'!$B$5:$B$3992,"Psychologist")+ SUMIF('Aides Ln 10'!$A$5:$A$1996,A884,'Aides Ln 10'!$V$5:$V$1996)</f>
        <v>0</v>
      </c>
      <c r="L884" s="12">
        <f>SUMIF('Contract Ed line 9'!$A$5:$A$1994,A884,'Contract Ed line 9'!$J$5:$J$1994)</f>
        <v>0</v>
      </c>
      <c r="M884" s="7">
        <f t="shared" si="13"/>
        <v>0</v>
      </c>
    </row>
    <row r="885" spans="2:13" x14ac:dyDescent="0.25">
      <c r="B885" s="7">
        <f>SUMIF('1 Spec Ed Teacher'!$A$5:$A$2003,A885,'1 Spec Ed Teacher'!$T$5:$T$2003)</f>
        <v>0</v>
      </c>
      <c r="C885" s="9"/>
      <c r="D885" s="7">
        <f>SUMIF(' Operations Ln 6'!$A$2:$A$1999,SSIDs!A885,' Operations Ln 6'!$B$2:$B$1999)</f>
        <v>0</v>
      </c>
      <c r="E885" s="7">
        <f>SUMIF('3 Instructional Supplies '!$A$5:$A$1996,SSIDs!A885,'3 Instructional Supplies '!$F$5:$F$1996)</f>
        <v>0</v>
      </c>
      <c r="F885" s="7">
        <f>SUMIF('4 Instructional Equipment'!$A$5:$A$1995,A885,'4 Instructional Equipment'!$F$5:$F$1995)</f>
        <v>0</v>
      </c>
      <c r="G885" s="12">
        <f>SUMIF('Transportation Ln 10'!$A$5:$A$1995,A885,'Transportation Ln 10'!$J$5:$J$1995)</f>
        <v>0</v>
      </c>
      <c r="H885" s="12">
        <f>SUMIFS('Services Ln 10'!$Y$5:$Y$3992,'Services Ln 10'!$A$5:$A$3992,A885,'Services Ln 10'!$B$5:$B$3992,"Physical Therapy")</f>
        <v>0</v>
      </c>
      <c r="I885" s="12">
        <f>SUMIFS('Services Ln 10'!$Y$5:$Y$3992,'Services Ln 10'!$A$5:$A$3992,A885,'Services Ln 10'!$B$5:$B$3992,"Occupational Therapy")</f>
        <v>0</v>
      </c>
      <c r="J885" s="12">
        <f>SUMIFS('Services Ln 10'!$Y$5:$Y$3992,'Services Ln 10'!$A$5:$A$3992,A885,'Services Ln 10'!$B$5:$B$3992,"Speech Services")</f>
        <v>0</v>
      </c>
      <c r="K885" s="103">
        <f>SUMIFS('Services Ln 10'!$Y$5:$Y$3992,'Services Ln 10'!$A$5:$A$3992,A885,'Services Ln 10'!$B$5:$B$3992,"Nurse Services")+SUMIFS('Services Ln 10'!$Y$5:$Y$3992,'Services Ln 10'!$A$5:$A$3992,A885,'Services Ln 10'!$B$5:$B$3992,"Audiology")+SUMIFS('Services Ln 10'!$Y$5:$Y$3992,'Services Ln 10'!$A$5:$A$3992,A885,'Services Ln 10'!$B$5:$B$3992,"Interpreter")+SUMIFS('Services Ln 10'!$Y$5:$Y$3992,'Services Ln 10'!$A$5:$A$3992,A885,'Services Ln 10'!$B$5:$B$3992,"Adaptive P.E.")+SUMIFS('Services Ln 10'!$Y$5:$Y$3992,'Services Ln 10'!$A$5:$A$3992,A885,'Services Ln 10'!$B$5:$B$3992,"Orientation and Mobility")+SUMIFS('Services Ln 10'!$Y$5:$Y$3992,'Services Ln 10'!$A$5:$A$3992,A885,'Services Ln 10'!$B$5:$B$3992,"Psychologist")+ SUMIF('Aides Ln 10'!$A$5:$A$1996,A885,'Aides Ln 10'!$V$5:$V$1996)</f>
        <v>0</v>
      </c>
      <c r="L885" s="12">
        <f>SUMIF('Contract Ed line 9'!$A$5:$A$1994,A885,'Contract Ed line 9'!$J$5:$J$1994)</f>
        <v>0</v>
      </c>
      <c r="M885" s="7">
        <f t="shared" si="13"/>
        <v>0</v>
      </c>
    </row>
    <row r="886" spans="2:13" x14ac:dyDescent="0.25">
      <c r="B886" s="7">
        <f>SUMIF('1 Spec Ed Teacher'!$A$5:$A$2003,A886,'1 Spec Ed Teacher'!$T$5:$T$2003)</f>
        <v>0</v>
      </c>
      <c r="C886" s="9"/>
      <c r="D886" s="7">
        <f>SUMIF(' Operations Ln 6'!$A$2:$A$1999,SSIDs!A886,' Operations Ln 6'!$B$2:$B$1999)</f>
        <v>0</v>
      </c>
      <c r="E886" s="7">
        <f>SUMIF('3 Instructional Supplies '!$A$5:$A$1996,SSIDs!A886,'3 Instructional Supplies '!$F$5:$F$1996)</f>
        <v>0</v>
      </c>
      <c r="F886" s="7">
        <f>SUMIF('4 Instructional Equipment'!$A$5:$A$1995,A886,'4 Instructional Equipment'!$F$5:$F$1995)</f>
        <v>0</v>
      </c>
      <c r="G886" s="12">
        <f>SUMIF('Transportation Ln 10'!$A$5:$A$1995,A886,'Transportation Ln 10'!$J$5:$J$1995)</f>
        <v>0</v>
      </c>
      <c r="H886" s="12">
        <f>SUMIFS('Services Ln 10'!$Y$5:$Y$3992,'Services Ln 10'!$A$5:$A$3992,A886,'Services Ln 10'!$B$5:$B$3992,"Physical Therapy")</f>
        <v>0</v>
      </c>
      <c r="I886" s="12">
        <f>SUMIFS('Services Ln 10'!$Y$5:$Y$3992,'Services Ln 10'!$A$5:$A$3992,A886,'Services Ln 10'!$B$5:$B$3992,"Occupational Therapy")</f>
        <v>0</v>
      </c>
      <c r="J886" s="12">
        <f>SUMIFS('Services Ln 10'!$Y$5:$Y$3992,'Services Ln 10'!$A$5:$A$3992,A886,'Services Ln 10'!$B$5:$B$3992,"Speech Services")</f>
        <v>0</v>
      </c>
      <c r="K886" s="103">
        <f>SUMIFS('Services Ln 10'!$Y$5:$Y$3992,'Services Ln 10'!$A$5:$A$3992,A886,'Services Ln 10'!$B$5:$B$3992,"Nurse Services")+SUMIFS('Services Ln 10'!$Y$5:$Y$3992,'Services Ln 10'!$A$5:$A$3992,A886,'Services Ln 10'!$B$5:$B$3992,"Audiology")+SUMIFS('Services Ln 10'!$Y$5:$Y$3992,'Services Ln 10'!$A$5:$A$3992,A886,'Services Ln 10'!$B$5:$B$3992,"Interpreter")+SUMIFS('Services Ln 10'!$Y$5:$Y$3992,'Services Ln 10'!$A$5:$A$3992,A886,'Services Ln 10'!$B$5:$B$3992,"Adaptive P.E.")+SUMIFS('Services Ln 10'!$Y$5:$Y$3992,'Services Ln 10'!$A$5:$A$3992,A886,'Services Ln 10'!$B$5:$B$3992,"Orientation and Mobility")+SUMIFS('Services Ln 10'!$Y$5:$Y$3992,'Services Ln 10'!$A$5:$A$3992,A886,'Services Ln 10'!$B$5:$B$3992,"Psychologist")+ SUMIF('Aides Ln 10'!$A$5:$A$1996,A886,'Aides Ln 10'!$V$5:$V$1996)</f>
        <v>0</v>
      </c>
      <c r="L886" s="12">
        <f>SUMIF('Contract Ed line 9'!$A$5:$A$1994,A886,'Contract Ed line 9'!$J$5:$J$1994)</f>
        <v>0</v>
      </c>
      <c r="M886" s="7">
        <f t="shared" si="13"/>
        <v>0</v>
      </c>
    </row>
    <row r="887" spans="2:13" x14ac:dyDescent="0.25">
      <c r="B887" s="7">
        <f>SUMIF('1 Spec Ed Teacher'!$A$5:$A$2003,A887,'1 Spec Ed Teacher'!$T$5:$T$2003)</f>
        <v>0</v>
      </c>
      <c r="C887" s="9"/>
      <c r="D887" s="7">
        <f>SUMIF(' Operations Ln 6'!$A$2:$A$1999,SSIDs!A887,' Operations Ln 6'!$B$2:$B$1999)</f>
        <v>0</v>
      </c>
      <c r="E887" s="7">
        <f>SUMIF('3 Instructional Supplies '!$A$5:$A$1996,SSIDs!A887,'3 Instructional Supplies '!$F$5:$F$1996)</f>
        <v>0</v>
      </c>
      <c r="F887" s="7">
        <f>SUMIF('4 Instructional Equipment'!$A$5:$A$1995,A887,'4 Instructional Equipment'!$F$5:$F$1995)</f>
        <v>0</v>
      </c>
      <c r="G887" s="12">
        <f>SUMIF('Transportation Ln 10'!$A$5:$A$1995,A887,'Transportation Ln 10'!$J$5:$J$1995)</f>
        <v>0</v>
      </c>
      <c r="H887" s="12">
        <f>SUMIFS('Services Ln 10'!$Y$5:$Y$3992,'Services Ln 10'!$A$5:$A$3992,A887,'Services Ln 10'!$B$5:$B$3992,"Physical Therapy")</f>
        <v>0</v>
      </c>
      <c r="I887" s="12">
        <f>SUMIFS('Services Ln 10'!$Y$5:$Y$3992,'Services Ln 10'!$A$5:$A$3992,A887,'Services Ln 10'!$B$5:$B$3992,"Occupational Therapy")</f>
        <v>0</v>
      </c>
      <c r="J887" s="12">
        <f>SUMIFS('Services Ln 10'!$Y$5:$Y$3992,'Services Ln 10'!$A$5:$A$3992,A887,'Services Ln 10'!$B$5:$B$3992,"Speech Services")</f>
        <v>0</v>
      </c>
      <c r="K887" s="103">
        <f>SUMIFS('Services Ln 10'!$Y$5:$Y$3992,'Services Ln 10'!$A$5:$A$3992,A887,'Services Ln 10'!$B$5:$B$3992,"Nurse Services")+SUMIFS('Services Ln 10'!$Y$5:$Y$3992,'Services Ln 10'!$A$5:$A$3992,A887,'Services Ln 10'!$B$5:$B$3992,"Audiology")+SUMIFS('Services Ln 10'!$Y$5:$Y$3992,'Services Ln 10'!$A$5:$A$3992,A887,'Services Ln 10'!$B$5:$B$3992,"Interpreter")+SUMIFS('Services Ln 10'!$Y$5:$Y$3992,'Services Ln 10'!$A$5:$A$3992,A887,'Services Ln 10'!$B$5:$B$3992,"Adaptive P.E.")+SUMIFS('Services Ln 10'!$Y$5:$Y$3992,'Services Ln 10'!$A$5:$A$3992,A887,'Services Ln 10'!$B$5:$B$3992,"Orientation and Mobility")+SUMIFS('Services Ln 10'!$Y$5:$Y$3992,'Services Ln 10'!$A$5:$A$3992,A887,'Services Ln 10'!$B$5:$B$3992,"Psychologist")+ SUMIF('Aides Ln 10'!$A$5:$A$1996,A887,'Aides Ln 10'!$V$5:$V$1996)</f>
        <v>0</v>
      </c>
      <c r="L887" s="12">
        <f>SUMIF('Contract Ed line 9'!$A$5:$A$1994,A887,'Contract Ed line 9'!$J$5:$J$1994)</f>
        <v>0</v>
      </c>
      <c r="M887" s="7">
        <f t="shared" si="13"/>
        <v>0</v>
      </c>
    </row>
    <row r="888" spans="2:13" x14ac:dyDescent="0.25">
      <c r="B888" s="7">
        <f>SUMIF('1 Spec Ed Teacher'!$A$5:$A$2003,A888,'1 Spec Ed Teacher'!$T$5:$T$2003)</f>
        <v>0</v>
      </c>
      <c r="C888" s="9"/>
      <c r="D888" s="7">
        <f>SUMIF(' Operations Ln 6'!$A$2:$A$1999,SSIDs!A888,' Operations Ln 6'!$B$2:$B$1999)</f>
        <v>0</v>
      </c>
      <c r="E888" s="7">
        <f>SUMIF('3 Instructional Supplies '!$A$5:$A$1996,SSIDs!A888,'3 Instructional Supplies '!$F$5:$F$1996)</f>
        <v>0</v>
      </c>
      <c r="F888" s="7">
        <f>SUMIF('4 Instructional Equipment'!$A$5:$A$1995,A888,'4 Instructional Equipment'!$F$5:$F$1995)</f>
        <v>0</v>
      </c>
      <c r="G888" s="12">
        <f>SUMIF('Transportation Ln 10'!$A$5:$A$1995,A888,'Transportation Ln 10'!$J$5:$J$1995)</f>
        <v>0</v>
      </c>
      <c r="H888" s="12">
        <f>SUMIFS('Services Ln 10'!$Y$5:$Y$3992,'Services Ln 10'!$A$5:$A$3992,A888,'Services Ln 10'!$B$5:$B$3992,"Physical Therapy")</f>
        <v>0</v>
      </c>
      <c r="I888" s="12">
        <f>SUMIFS('Services Ln 10'!$Y$5:$Y$3992,'Services Ln 10'!$A$5:$A$3992,A888,'Services Ln 10'!$B$5:$B$3992,"Occupational Therapy")</f>
        <v>0</v>
      </c>
      <c r="J888" s="12">
        <f>SUMIFS('Services Ln 10'!$Y$5:$Y$3992,'Services Ln 10'!$A$5:$A$3992,A888,'Services Ln 10'!$B$5:$B$3992,"Speech Services")</f>
        <v>0</v>
      </c>
      <c r="K888" s="103">
        <f>SUMIFS('Services Ln 10'!$Y$5:$Y$3992,'Services Ln 10'!$A$5:$A$3992,A888,'Services Ln 10'!$B$5:$B$3992,"Nurse Services")+SUMIFS('Services Ln 10'!$Y$5:$Y$3992,'Services Ln 10'!$A$5:$A$3992,A888,'Services Ln 10'!$B$5:$B$3992,"Audiology")+SUMIFS('Services Ln 10'!$Y$5:$Y$3992,'Services Ln 10'!$A$5:$A$3992,A888,'Services Ln 10'!$B$5:$B$3992,"Interpreter")+SUMIFS('Services Ln 10'!$Y$5:$Y$3992,'Services Ln 10'!$A$5:$A$3992,A888,'Services Ln 10'!$B$5:$B$3992,"Adaptive P.E.")+SUMIFS('Services Ln 10'!$Y$5:$Y$3992,'Services Ln 10'!$A$5:$A$3992,A888,'Services Ln 10'!$B$5:$B$3992,"Orientation and Mobility")+SUMIFS('Services Ln 10'!$Y$5:$Y$3992,'Services Ln 10'!$A$5:$A$3992,A888,'Services Ln 10'!$B$5:$B$3992,"Psychologist")+ SUMIF('Aides Ln 10'!$A$5:$A$1996,A888,'Aides Ln 10'!$V$5:$V$1996)</f>
        <v>0</v>
      </c>
      <c r="L888" s="12">
        <f>SUMIF('Contract Ed line 9'!$A$5:$A$1994,A888,'Contract Ed line 9'!$J$5:$J$1994)</f>
        <v>0</v>
      </c>
      <c r="M888" s="7">
        <f t="shared" si="13"/>
        <v>0</v>
      </c>
    </row>
    <row r="889" spans="2:13" x14ac:dyDescent="0.25">
      <c r="B889" s="7">
        <f>SUMIF('1 Spec Ed Teacher'!$A$5:$A$2003,A889,'1 Spec Ed Teacher'!$T$5:$T$2003)</f>
        <v>0</v>
      </c>
      <c r="C889" s="9"/>
      <c r="D889" s="7">
        <f>SUMIF(' Operations Ln 6'!$A$2:$A$1999,SSIDs!A889,' Operations Ln 6'!$B$2:$B$1999)</f>
        <v>0</v>
      </c>
      <c r="E889" s="7">
        <f>SUMIF('3 Instructional Supplies '!$A$5:$A$1996,SSIDs!A889,'3 Instructional Supplies '!$F$5:$F$1996)</f>
        <v>0</v>
      </c>
      <c r="F889" s="7">
        <f>SUMIF('4 Instructional Equipment'!$A$5:$A$1995,A889,'4 Instructional Equipment'!$F$5:$F$1995)</f>
        <v>0</v>
      </c>
      <c r="G889" s="12">
        <f>SUMIF('Transportation Ln 10'!$A$5:$A$1995,A889,'Transportation Ln 10'!$J$5:$J$1995)</f>
        <v>0</v>
      </c>
      <c r="H889" s="12">
        <f>SUMIFS('Services Ln 10'!$Y$5:$Y$3992,'Services Ln 10'!$A$5:$A$3992,A889,'Services Ln 10'!$B$5:$B$3992,"Physical Therapy")</f>
        <v>0</v>
      </c>
      <c r="I889" s="12">
        <f>SUMIFS('Services Ln 10'!$Y$5:$Y$3992,'Services Ln 10'!$A$5:$A$3992,A889,'Services Ln 10'!$B$5:$B$3992,"Occupational Therapy")</f>
        <v>0</v>
      </c>
      <c r="J889" s="12">
        <f>SUMIFS('Services Ln 10'!$Y$5:$Y$3992,'Services Ln 10'!$A$5:$A$3992,A889,'Services Ln 10'!$B$5:$B$3992,"Speech Services")</f>
        <v>0</v>
      </c>
      <c r="K889" s="103">
        <f>SUMIFS('Services Ln 10'!$Y$5:$Y$3992,'Services Ln 10'!$A$5:$A$3992,A889,'Services Ln 10'!$B$5:$B$3992,"Nurse Services")+SUMIFS('Services Ln 10'!$Y$5:$Y$3992,'Services Ln 10'!$A$5:$A$3992,A889,'Services Ln 10'!$B$5:$B$3992,"Audiology")+SUMIFS('Services Ln 10'!$Y$5:$Y$3992,'Services Ln 10'!$A$5:$A$3992,A889,'Services Ln 10'!$B$5:$B$3992,"Interpreter")+SUMIFS('Services Ln 10'!$Y$5:$Y$3992,'Services Ln 10'!$A$5:$A$3992,A889,'Services Ln 10'!$B$5:$B$3992,"Adaptive P.E.")+SUMIFS('Services Ln 10'!$Y$5:$Y$3992,'Services Ln 10'!$A$5:$A$3992,A889,'Services Ln 10'!$B$5:$B$3992,"Orientation and Mobility")+SUMIFS('Services Ln 10'!$Y$5:$Y$3992,'Services Ln 10'!$A$5:$A$3992,A889,'Services Ln 10'!$B$5:$B$3992,"Psychologist")+ SUMIF('Aides Ln 10'!$A$5:$A$1996,A889,'Aides Ln 10'!$V$5:$V$1996)</f>
        <v>0</v>
      </c>
      <c r="L889" s="12">
        <f>SUMIF('Contract Ed line 9'!$A$5:$A$1994,A889,'Contract Ed line 9'!$J$5:$J$1994)</f>
        <v>0</v>
      </c>
      <c r="M889" s="7">
        <f t="shared" si="13"/>
        <v>0</v>
      </c>
    </row>
    <row r="890" spans="2:13" x14ac:dyDescent="0.25">
      <c r="B890" s="7">
        <f>SUMIF('1 Spec Ed Teacher'!$A$5:$A$2003,A890,'1 Spec Ed Teacher'!$T$5:$T$2003)</f>
        <v>0</v>
      </c>
      <c r="C890" s="9"/>
      <c r="D890" s="7">
        <f>SUMIF(' Operations Ln 6'!$A$2:$A$1999,SSIDs!A890,' Operations Ln 6'!$B$2:$B$1999)</f>
        <v>0</v>
      </c>
      <c r="E890" s="7">
        <f>SUMIF('3 Instructional Supplies '!$A$5:$A$1996,SSIDs!A890,'3 Instructional Supplies '!$F$5:$F$1996)</f>
        <v>0</v>
      </c>
      <c r="F890" s="7">
        <f>SUMIF('4 Instructional Equipment'!$A$5:$A$1995,A890,'4 Instructional Equipment'!$F$5:$F$1995)</f>
        <v>0</v>
      </c>
      <c r="G890" s="12">
        <f>SUMIF('Transportation Ln 10'!$A$5:$A$1995,A890,'Transportation Ln 10'!$J$5:$J$1995)</f>
        <v>0</v>
      </c>
      <c r="H890" s="12">
        <f>SUMIFS('Services Ln 10'!$Y$5:$Y$3992,'Services Ln 10'!$A$5:$A$3992,A890,'Services Ln 10'!$B$5:$B$3992,"Physical Therapy")</f>
        <v>0</v>
      </c>
      <c r="I890" s="12">
        <f>SUMIFS('Services Ln 10'!$Y$5:$Y$3992,'Services Ln 10'!$A$5:$A$3992,A890,'Services Ln 10'!$B$5:$B$3992,"Occupational Therapy")</f>
        <v>0</v>
      </c>
      <c r="J890" s="12">
        <f>SUMIFS('Services Ln 10'!$Y$5:$Y$3992,'Services Ln 10'!$A$5:$A$3992,A890,'Services Ln 10'!$B$5:$B$3992,"Speech Services")</f>
        <v>0</v>
      </c>
      <c r="K890" s="103">
        <f>SUMIFS('Services Ln 10'!$Y$5:$Y$3992,'Services Ln 10'!$A$5:$A$3992,A890,'Services Ln 10'!$B$5:$B$3992,"Nurse Services")+SUMIFS('Services Ln 10'!$Y$5:$Y$3992,'Services Ln 10'!$A$5:$A$3992,A890,'Services Ln 10'!$B$5:$B$3992,"Audiology")+SUMIFS('Services Ln 10'!$Y$5:$Y$3992,'Services Ln 10'!$A$5:$A$3992,A890,'Services Ln 10'!$B$5:$B$3992,"Interpreter")+SUMIFS('Services Ln 10'!$Y$5:$Y$3992,'Services Ln 10'!$A$5:$A$3992,A890,'Services Ln 10'!$B$5:$B$3992,"Adaptive P.E.")+SUMIFS('Services Ln 10'!$Y$5:$Y$3992,'Services Ln 10'!$A$5:$A$3992,A890,'Services Ln 10'!$B$5:$B$3992,"Orientation and Mobility")+SUMIFS('Services Ln 10'!$Y$5:$Y$3992,'Services Ln 10'!$A$5:$A$3992,A890,'Services Ln 10'!$B$5:$B$3992,"Psychologist")+ SUMIF('Aides Ln 10'!$A$5:$A$1996,A890,'Aides Ln 10'!$V$5:$V$1996)</f>
        <v>0</v>
      </c>
      <c r="L890" s="12">
        <f>SUMIF('Contract Ed line 9'!$A$5:$A$1994,A890,'Contract Ed line 9'!$J$5:$J$1994)</f>
        <v>0</v>
      </c>
      <c r="M890" s="7">
        <f t="shared" si="13"/>
        <v>0</v>
      </c>
    </row>
    <row r="891" spans="2:13" x14ac:dyDescent="0.25">
      <c r="B891" s="7">
        <f>SUMIF('1 Spec Ed Teacher'!$A$5:$A$2003,A891,'1 Spec Ed Teacher'!$T$5:$T$2003)</f>
        <v>0</v>
      </c>
      <c r="C891" s="9"/>
      <c r="D891" s="7">
        <f>SUMIF(' Operations Ln 6'!$A$2:$A$1999,SSIDs!A891,' Operations Ln 6'!$B$2:$B$1999)</f>
        <v>0</v>
      </c>
      <c r="E891" s="7">
        <f>SUMIF('3 Instructional Supplies '!$A$5:$A$1996,SSIDs!A891,'3 Instructional Supplies '!$F$5:$F$1996)</f>
        <v>0</v>
      </c>
      <c r="F891" s="7">
        <f>SUMIF('4 Instructional Equipment'!$A$5:$A$1995,A891,'4 Instructional Equipment'!$F$5:$F$1995)</f>
        <v>0</v>
      </c>
      <c r="G891" s="12">
        <f>SUMIF('Transportation Ln 10'!$A$5:$A$1995,A891,'Transportation Ln 10'!$J$5:$J$1995)</f>
        <v>0</v>
      </c>
      <c r="H891" s="12">
        <f>SUMIFS('Services Ln 10'!$Y$5:$Y$3992,'Services Ln 10'!$A$5:$A$3992,A891,'Services Ln 10'!$B$5:$B$3992,"Physical Therapy")</f>
        <v>0</v>
      </c>
      <c r="I891" s="12">
        <f>SUMIFS('Services Ln 10'!$Y$5:$Y$3992,'Services Ln 10'!$A$5:$A$3992,A891,'Services Ln 10'!$B$5:$B$3992,"Occupational Therapy")</f>
        <v>0</v>
      </c>
      <c r="J891" s="12">
        <f>SUMIFS('Services Ln 10'!$Y$5:$Y$3992,'Services Ln 10'!$A$5:$A$3992,A891,'Services Ln 10'!$B$5:$B$3992,"Speech Services")</f>
        <v>0</v>
      </c>
      <c r="K891" s="103">
        <f>SUMIFS('Services Ln 10'!$Y$5:$Y$3992,'Services Ln 10'!$A$5:$A$3992,A891,'Services Ln 10'!$B$5:$B$3992,"Nurse Services")+SUMIFS('Services Ln 10'!$Y$5:$Y$3992,'Services Ln 10'!$A$5:$A$3992,A891,'Services Ln 10'!$B$5:$B$3992,"Audiology")+SUMIFS('Services Ln 10'!$Y$5:$Y$3992,'Services Ln 10'!$A$5:$A$3992,A891,'Services Ln 10'!$B$5:$B$3992,"Interpreter")+SUMIFS('Services Ln 10'!$Y$5:$Y$3992,'Services Ln 10'!$A$5:$A$3992,A891,'Services Ln 10'!$B$5:$B$3992,"Adaptive P.E.")+SUMIFS('Services Ln 10'!$Y$5:$Y$3992,'Services Ln 10'!$A$5:$A$3992,A891,'Services Ln 10'!$B$5:$B$3992,"Orientation and Mobility")+SUMIFS('Services Ln 10'!$Y$5:$Y$3992,'Services Ln 10'!$A$5:$A$3992,A891,'Services Ln 10'!$B$5:$B$3992,"Psychologist")+ SUMIF('Aides Ln 10'!$A$5:$A$1996,A891,'Aides Ln 10'!$V$5:$V$1996)</f>
        <v>0</v>
      </c>
      <c r="L891" s="12">
        <f>SUMIF('Contract Ed line 9'!$A$5:$A$1994,A891,'Contract Ed line 9'!$J$5:$J$1994)</f>
        <v>0</v>
      </c>
      <c r="M891" s="7">
        <f t="shared" si="13"/>
        <v>0</v>
      </c>
    </row>
    <row r="892" spans="2:13" x14ac:dyDescent="0.25">
      <c r="B892" s="7">
        <f>SUMIF('1 Spec Ed Teacher'!$A$5:$A$2003,A892,'1 Spec Ed Teacher'!$T$5:$T$2003)</f>
        <v>0</v>
      </c>
      <c r="C892" s="9"/>
      <c r="D892" s="7">
        <f>SUMIF(' Operations Ln 6'!$A$2:$A$1999,SSIDs!A892,' Operations Ln 6'!$B$2:$B$1999)</f>
        <v>0</v>
      </c>
      <c r="E892" s="7">
        <f>SUMIF('3 Instructional Supplies '!$A$5:$A$1996,SSIDs!A892,'3 Instructional Supplies '!$F$5:$F$1996)</f>
        <v>0</v>
      </c>
      <c r="F892" s="7">
        <f>SUMIF('4 Instructional Equipment'!$A$5:$A$1995,A892,'4 Instructional Equipment'!$F$5:$F$1995)</f>
        <v>0</v>
      </c>
      <c r="G892" s="12">
        <f>SUMIF('Transportation Ln 10'!$A$5:$A$1995,A892,'Transportation Ln 10'!$J$5:$J$1995)</f>
        <v>0</v>
      </c>
      <c r="H892" s="12">
        <f>SUMIFS('Services Ln 10'!$Y$5:$Y$3992,'Services Ln 10'!$A$5:$A$3992,A892,'Services Ln 10'!$B$5:$B$3992,"Physical Therapy")</f>
        <v>0</v>
      </c>
      <c r="I892" s="12">
        <f>SUMIFS('Services Ln 10'!$Y$5:$Y$3992,'Services Ln 10'!$A$5:$A$3992,A892,'Services Ln 10'!$B$5:$B$3992,"Occupational Therapy")</f>
        <v>0</v>
      </c>
      <c r="J892" s="12">
        <f>SUMIFS('Services Ln 10'!$Y$5:$Y$3992,'Services Ln 10'!$A$5:$A$3992,A892,'Services Ln 10'!$B$5:$B$3992,"Speech Services")</f>
        <v>0</v>
      </c>
      <c r="K892" s="103">
        <f>SUMIFS('Services Ln 10'!$Y$5:$Y$3992,'Services Ln 10'!$A$5:$A$3992,A892,'Services Ln 10'!$B$5:$B$3992,"Nurse Services")+SUMIFS('Services Ln 10'!$Y$5:$Y$3992,'Services Ln 10'!$A$5:$A$3992,A892,'Services Ln 10'!$B$5:$B$3992,"Audiology")+SUMIFS('Services Ln 10'!$Y$5:$Y$3992,'Services Ln 10'!$A$5:$A$3992,A892,'Services Ln 10'!$B$5:$B$3992,"Interpreter")+SUMIFS('Services Ln 10'!$Y$5:$Y$3992,'Services Ln 10'!$A$5:$A$3992,A892,'Services Ln 10'!$B$5:$B$3992,"Adaptive P.E.")+SUMIFS('Services Ln 10'!$Y$5:$Y$3992,'Services Ln 10'!$A$5:$A$3992,A892,'Services Ln 10'!$B$5:$B$3992,"Orientation and Mobility")+SUMIFS('Services Ln 10'!$Y$5:$Y$3992,'Services Ln 10'!$A$5:$A$3992,A892,'Services Ln 10'!$B$5:$B$3992,"Psychologist")+ SUMIF('Aides Ln 10'!$A$5:$A$1996,A892,'Aides Ln 10'!$V$5:$V$1996)</f>
        <v>0</v>
      </c>
      <c r="L892" s="12">
        <f>SUMIF('Contract Ed line 9'!$A$5:$A$1994,A892,'Contract Ed line 9'!$J$5:$J$1994)</f>
        <v>0</v>
      </c>
      <c r="M892" s="7">
        <f t="shared" si="13"/>
        <v>0</v>
      </c>
    </row>
    <row r="893" spans="2:13" x14ac:dyDescent="0.25">
      <c r="B893" s="7">
        <f>SUMIF('1 Spec Ed Teacher'!$A$5:$A$2003,A893,'1 Spec Ed Teacher'!$T$5:$T$2003)</f>
        <v>0</v>
      </c>
      <c r="C893" s="9"/>
      <c r="D893" s="7">
        <f>SUMIF(' Operations Ln 6'!$A$2:$A$1999,SSIDs!A893,' Operations Ln 6'!$B$2:$B$1999)</f>
        <v>0</v>
      </c>
      <c r="E893" s="7">
        <f>SUMIF('3 Instructional Supplies '!$A$5:$A$1996,SSIDs!A893,'3 Instructional Supplies '!$F$5:$F$1996)</f>
        <v>0</v>
      </c>
      <c r="F893" s="7">
        <f>SUMIF('4 Instructional Equipment'!$A$5:$A$1995,A893,'4 Instructional Equipment'!$F$5:$F$1995)</f>
        <v>0</v>
      </c>
      <c r="G893" s="12">
        <f>SUMIF('Transportation Ln 10'!$A$5:$A$1995,A893,'Transportation Ln 10'!$J$5:$J$1995)</f>
        <v>0</v>
      </c>
      <c r="H893" s="12">
        <f>SUMIFS('Services Ln 10'!$Y$5:$Y$3992,'Services Ln 10'!$A$5:$A$3992,A893,'Services Ln 10'!$B$5:$B$3992,"Physical Therapy")</f>
        <v>0</v>
      </c>
      <c r="I893" s="12">
        <f>SUMIFS('Services Ln 10'!$Y$5:$Y$3992,'Services Ln 10'!$A$5:$A$3992,A893,'Services Ln 10'!$B$5:$B$3992,"Occupational Therapy")</f>
        <v>0</v>
      </c>
      <c r="J893" s="12">
        <f>SUMIFS('Services Ln 10'!$Y$5:$Y$3992,'Services Ln 10'!$A$5:$A$3992,A893,'Services Ln 10'!$B$5:$B$3992,"Speech Services")</f>
        <v>0</v>
      </c>
      <c r="K893" s="103">
        <f>SUMIFS('Services Ln 10'!$Y$5:$Y$3992,'Services Ln 10'!$A$5:$A$3992,A893,'Services Ln 10'!$B$5:$B$3992,"Nurse Services")+SUMIFS('Services Ln 10'!$Y$5:$Y$3992,'Services Ln 10'!$A$5:$A$3992,A893,'Services Ln 10'!$B$5:$B$3992,"Audiology")+SUMIFS('Services Ln 10'!$Y$5:$Y$3992,'Services Ln 10'!$A$5:$A$3992,A893,'Services Ln 10'!$B$5:$B$3992,"Interpreter")+SUMIFS('Services Ln 10'!$Y$5:$Y$3992,'Services Ln 10'!$A$5:$A$3992,A893,'Services Ln 10'!$B$5:$B$3992,"Adaptive P.E.")+SUMIFS('Services Ln 10'!$Y$5:$Y$3992,'Services Ln 10'!$A$5:$A$3992,A893,'Services Ln 10'!$B$5:$B$3992,"Orientation and Mobility")+SUMIFS('Services Ln 10'!$Y$5:$Y$3992,'Services Ln 10'!$A$5:$A$3992,A893,'Services Ln 10'!$B$5:$B$3992,"Psychologist")+ SUMIF('Aides Ln 10'!$A$5:$A$1996,A893,'Aides Ln 10'!$V$5:$V$1996)</f>
        <v>0</v>
      </c>
      <c r="L893" s="12">
        <f>SUMIF('Contract Ed line 9'!$A$5:$A$1994,A893,'Contract Ed line 9'!$J$5:$J$1994)</f>
        <v>0</v>
      </c>
      <c r="M893" s="7">
        <f t="shared" si="13"/>
        <v>0</v>
      </c>
    </row>
    <row r="894" spans="2:13" x14ac:dyDescent="0.25">
      <c r="B894" s="7">
        <f>SUMIF('1 Spec Ed Teacher'!$A$5:$A$2003,A894,'1 Spec Ed Teacher'!$T$5:$T$2003)</f>
        <v>0</v>
      </c>
      <c r="C894" s="9"/>
      <c r="D894" s="7">
        <f>SUMIF(' Operations Ln 6'!$A$2:$A$1999,SSIDs!A894,' Operations Ln 6'!$B$2:$B$1999)</f>
        <v>0</v>
      </c>
      <c r="E894" s="7">
        <f>SUMIF('3 Instructional Supplies '!$A$5:$A$1996,SSIDs!A894,'3 Instructional Supplies '!$F$5:$F$1996)</f>
        <v>0</v>
      </c>
      <c r="F894" s="7">
        <f>SUMIF('4 Instructional Equipment'!$A$5:$A$1995,A894,'4 Instructional Equipment'!$F$5:$F$1995)</f>
        <v>0</v>
      </c>
      <c r="G894" s="12">
        <f>SUMIF('Transportation Ln 10'!$A$5:$A$1995,A894,'Transportation Ln 10'!$J$5:$J$1995)</f>
        <v>0</v>
      </c>
      <c r="H894" s="12">
        <f>SUMIFS('Services Ln 10'!$Y$5:$Y$3992,'Services Ln 10'!$A$5:$A$3992,A894,'Services Ln 10'!$B$5:$B$3992,"Physical Therapy")</f>
        <v>0</v>
      </c>
      <c r="I894" s="12">
        <f>SUMIFS('Services Ln 10'!$Y$5:$Y$3992,'Services Ln 10'!$A$5:$A$3992,A894,'Services Ln 10'!$B$5:$B$3992,"Occupational Therapy")</f>
        <v>0</v>
      </c>
      <c r="J894" s="12">
        <f>SUMIFS('Services Ln 10'!$Y$5:$Y$3992,'Services Ln 10'!$A$5:$A$3992,A894,'Services Ln 10'!$B$5:$B$3992,"Speech Services")</f>
        <v>0</v>
      </c>
      <c r="K894" s="103">
        <f>SUMIFS('Services Ln 10'!$Y$5:$Y$3992,'Services Ln 10'!$A$5:$A$3992,A894,'Services Ln 10'!$B$5:$B$3992,"Nurse Services")+SUMIFS('Services Ln 10'!$Y$5:$Y$3992,'Services Ln 10'!$A$5:$A$3992,A894,'Services Ln 10'!$B$5:$B$3992,"Audiology")+SUMIFS('Services Ln 10'!$Y$5:$Y$3992,'Services Ln 10'!$A$5:$A$3992,A894,'Services Ln 10'!$B$5:$B$3992,"Interpreter")+SUMIFS('Services Ln 10'!$Y$5:$Y$3992,'Services Ln 10'!$A$5:$A$3992,A894,'Services Ln 10'!$B$5:$B$3992,"Adaptive P.E.")+SUMIFS('Services Ln 10'!$Y$5:$Y$3992,'Services Ln 10'!$A$5:$A$3992,A894,'Services Ln 10'!$B$5:$B$3992,"Orientation and Mobility")+SUMIFS('Services Ln 10'!$Y$5:$Y$3992,'Services Ln 10'!$A$5:$A$3992,A894,'Services Ln 10'!$B$5:$B$3992,"Psychologist")+ SUMIF('Aides Ln 10'!$A$5:$A$1996,A894,'Aides Ln 10'!$V$5:$V$1996)</f>
        <v>0</v>
      </c>
      <c r="L894" s="12">
        <f>SUMIF('Contract Ed line 9'!$A$5:$A$1994,A894,'Contract Ed line 9'!$J$5:$J$1994)</f>
        <v>0</v>
      </c>
      <c r="M894" s="7">
        <f t="shared" si="13"/>
        <v>0</v>
      </c>
    </row>
    <row r="895" spans="2:13" x14ac:dyDescent="0.25">
      <c r="B895" s="7">
        <f>SUMIF('1 Spec Ed Teacher'!$A$5:$A$2003,A895,'1 Spec Ed Teacher'!$T$5:$T$2003)</f>
        <v>0</v>
      </c>
      <c r="C895" s="9"/>
      <c r="D895" s="7">
        <f>SUMIF(' Operations Ln 6'!$A$2:$A$1999,SSIDs!A895,' Operations Ln 6'!$B$2:$B$1999)</f>
        <v>0</v>
      </c>
      <c r="E895" s="7">
        <f>SUMIF('3 Instructional Supplies '!$A$5:$A$1996,SSIDs!A895,'3 Instructional Supplies '!$F$5:$F$1996)</f>
        <v>0</v>
      </c>
      <c r="F895" s="7">
        <f>SUMIF('4 Instructional Equipment'!$A$5:$A$1995,A895,'4 Instructional Equipment'!$F$5:$F$1995)</f>
        <v>0</v>
      </c>
      <c r="G895" s="12">
        <f>SUMIF('Transportation Ln 10'!$A$5:$A$1995,A895,'Transportation Ln 10'!$J$5:$J$1995)</f>
        <v>0</v>
      </c>
      <c r="H895" s="12">
        <f>SUMIFS('Services Ln 10'!$Y$5:$Y$3992,'Services Ln 10'!$A$5:$A$3992,A895,'Services Ln 10'!$B$5:$B$3992,"Physical Therapy")</f>
        <v>0</v>
      </c>
      <c r="I895" s="12">
        <f>SUMIFS('Services Ln 10'!$Y$5:$Y$3992,'Services Ln 10'!$A$5:$A$3992,A895,'Services Ln 10'!$B$5:$B$3992,"Occupational Therapy")</f>
        <v>0</v>
      </c>
      <c r="J895" s="12">
        <f>SUMIFS('Services Ln 10'!$Y$5:$Y$3992,'Services Ln 10'!$A$5:$A$3992,A895,'Services Ln 10'!$B$5:$B$3992,"Speech Services")</f>
        <v>0</v>
      </c>
      <c r="K895" s="103">
        <f>SUMIFS('Services Ln 10'!$Y$5:$Y$3992,'Services Ln 10'!$A$5:$A$3992,A895,'Services Ln 10'!$B$5:$B$3992,"Nurse Services")+SUMIFS('Services Ln 10'!$Y$5:$Y$3992,'Services Ln 10'!$A$5:$A$3992,A895,'Services Ln 10'!$B$5:$B$3992,"Audiology")+SUMIFS('Services Ln 10'!$Y$5:$Y$3992,'Services Ln 10'!$A$5:$A$3992,A895,'Services Ln 10'!$B$5:$B$3992,"Interpreter")+SUMIFS('Services Ln 10'!$Y$5:$Y$3992,'Services Ln 10'!$A$5:$A$3992,A895,'Services Ln 10'!$B$5:$B$3992,"Adaptive P.E.")+SUMIFS('Services Ln 10'!$Y$5:$Y$3992,'Services Ln 10'!$A$5:$A$3992,A895,'Services Ln 10'!$B$5:$B$3992,"Orientation and Mobility")+SUMIFS('Services Ln 10'!$Y$5:$Y$3992,'Services Ln 10'!$A$5:$A$3992,A895,'Services Ln 10'!$B$5:$B$3992,"Psychologist")+ SUMIF('Aides Ln 10'!$A$5:$A$1996,A895,'Aides Ln 10'!$V$5:$V$1996)</f>
        <v>0</v>
      </c>
      <c r="L895" s="12">
        <f>SUMIF('Contract Ed line 9'!$A$5:$A$1994,A895,'Contract Ed line 9'!$J$5:$J$1994)</f>
        <v>0</v>
      </c>
      <c r="M895" s="7">
        <f t="shared" si="13"/>
        <v>0</v>
      </c>
    </row>
    <row r="896" spans="2:13" x14ac:dyDescent="0.25">
      <c r="B896" s="7">
        <f>SUMIF('1 Spec Ed Teacher'!$A$5:$A$2003,A896,'1 Spec Ed Teacher'!$T$5:$T$2003)</f>
        <v>0</v>
      </c>
      <c r="C896" s="9"/>
      <c r="D896" s="7">
        <f>SUMIF(' Operations Ln 6'!$A$2:$A$1999,SSIDs!A896,' Operations Ln 6'!$B$2:$B$1999)</f>
        <v>0</v>
      </c>
      <c r="E896" s="7">
        <f>SUMIF('3 Instructional Supplies '!$A$5:$A$1996,SSIDs!A896,'3 Instructional Supplies '!$F$5:$F$1996)</f>
        <v>0</v>
      </c>
      <c r="F896" s="7">
        <f>SUMIF('4 Instructional Equipment'!$A$5:$A$1995,A896,'4 Instructional Equipment'!$F$5:$F$1995)</f>
        <v>0</v>
      </c>
      <c r="G896" s="12">
        <f>SUMIF('Transportation Ln 10'!$A$5:$A$1995,A896,'Transportation Ln 10'!$J$5:$J$1995)</f>
        <v>0</v>
      </c>
      <c r="H896" s="12">
        <f>SUMIFS('Services Ln 10'!$Y$5:$Y$3992,'Services Ln 10'!$A$5:$A$3992,A896,'Services Ln 10'!$B$5:$B$3992,"Physical Therapy")</f>
        <v>0</v>
      </c>
      <c r="I896" s="12">
        <f>SUMIFS('Services Ln 10'!$Y$5:$Y$3992,'Services Ln 10'!$A$5:$A$3992,A896,'Services Ln 10'!$B$5:$B$3992,"Occupational Therapy")</f>
        <v>0</v>
      </c>
      <c r="J896" s="12">
        <f>SUMIFS('Services Ln 10'!$Y$5:$Y$3992,'Services Ln 10'!$A$5:$A$3992,A896,'Services Ln 10'!$B$5:$B$3992,"Speech Services")</f>
        <v>0</v>
      </c>
      <c r="K896" s="103">
        <f>SUMIFS('Services Ln 10'!$Y$5:$Y$3992,'Services Ln 10'!$A$5:$A$3992,A896,'Services Ln 10'!$B$5:$B$3992,"Nurse Services")+SUMIFS('Services Ln 10'!$Y$5:$Y$3992,'Services Ln 10'!$A$5:$A$3992,A896,'Services Ln 10'!$B$5:$B$3992,"Audiology")+SUMIFS('Services Ln 10'!$Y$5:$Y$3992,'Services Ln 10'!$A$5:$A$3992,A896,'Services Ln 10'!$B$5:$B$3992,"Interpreter")+SUMIFS('Services Ln 10'!$Y$5:$Y$3992,'Services Ln 10'!$A$5:$A$3992,A896,'Services Ln 10'!$B$5:$B$3992,"Adaptive P.E.")+SUMIFS('Services Ln 10'!$Y$5:$Y$3992,'Services Ln 10'!$A$5:$A$3992,A896,'Services Ln 10'!$B$5:$B$3992,"Orientation and Mobility")+SUMIFS('Services Ln 10'!$Y$5:$Y$3992,'Services Ln 10'!$A$5:$A$3992,A896,'Services Ln 10'!$B$5:$B$3992,"Psychologist")+ SUMIF('Aides Ln 10'!$A$5:$A$1996,A896,'Aides Ln 10'!$V$5:$V$1996)</f>
        <v>0</v>
      </c>
      <c r="L896" s="12">
        <f>SUMIF('Contract Ed line 9'!$A$5:$A$1994,A896,'Contract Ed line 9'!$J$5:$J$1994)</f>
        <v>0</v>
      </c>
      <c r="M896" s="7">
        <f t="shared" si="13"/>
        <v>0</v>
      </c>
    </row>
    <row r="897" spans="2:13" x14ac:dyDescent="0.25">
      <c r="B897" s="7">
        <f>SUMIF('1 Spec Ed Teacher'!$A$5:$A$2003,A897,'1 Spec Ed Teacher'!$T$5:$T$2003)</f>
        <v>0</v>
      </c>
      <c r="C897" s="9"/>
      <c r="D897" s="7">
        <f>SUMIF(' Operations Ln 6'!$A$2:$A$1999,SSIDs!A897,' Operations Ln 6'!$B$2:$B$1999)</f>
        <v>0</v>
      </c>
      <c r="E897" s="7">
        <f>SUMIF('3 Instructional Supplies '!$A$5:$A$1996,SSIDs!A897,'3 Instructional Supplies '!$F$5:$F$1996)</f>
        <v>0</v>
      </c>
      <c r="F897" s="7">
        <f>SUMIF('4 Instructional Equipment'!$A$5:$A$1995,A897,'4 Instructional Equipment'!$F$5:$F$1995)</f>
        <v>0</v>
      </c>
      <c r="G897" s="12">
        <f>SUMIF('Transportation Ln 10'!$A$5:$A$1995,A897,'Transportation Ln 10'!$J$5:$J$1995)</f>
        <v>0</v>
      </c>
      <c r="H897" s="12">
        <f>SUMIFS('Services Ln 10'!$Y$5:$Y$3992,'Services Ln 10'!$A$5:$A$3992,A897,'Services Ln 10'!$B$5:$B$3992,"Physical Therapy")</f>
        <v>0</v>
      </c>
      <c r="I897" s="12">
        <f>SUMIFS('Services Ln 10'!$Y$5:$Y$3992,'Services Ln 10'!$A$5:$A$3992,A897,'Services Ln 10'!$B$5:$B$3992,"Occupational Therapy")</f>
        <v>0</v>
      </c>
      <c r="J897" s="12">
        <f>SUMIFS('Services Ln 10'!$Y$5:$Y$3992,'Services Ln 10'!$A$5:$A$3992,A897,'Services Ln 10'!$B$5:$B$3992,"Speech Services")</f>
        <v>0</v>
      </c>
      <c r="K897" s="103">
        <f>SUMIFS('Services Ln 10'!$Y$5:$Y$3992,'Services Ln 10'!$A$5:$A$3992,A897,'Services Ln 10'!$B$5:$B$3992,"Nurse Services")+SUMIFS('Services Ln 10'!$Y$5:$Y$3992,'Services Ln 10'!$A$5:$A$3992,A897,'Services Ln 10'!$B$5:$B$3992,"Audiology")+SUMIFS('Services Ln 10'!$Y$5:$Y$3992,'Services Ln 10'!$A$5:$A$3992,A897,'Services Ln 10'!$B$5:$B$3992,"Interpreter")+SUMIFS('Services Ln 10'!$Y$5:$Y$3992,'Services Ln 10'!$A$5:$A$3992,A897,'Services Ln 10'!$B$5:$B$3992,"Adaptive P.E.")+SUMIFS('Services Ln 10'!$Y$5:$Y$3992,'Services Ln 10'!$A$5:$A$3992,A897,'Services Ln 10'!$B$5:$B$3992,"Orientation and Mobility")+SUMIFS('Services Ln 10'!$Y$5:$Y$3992,'Services Ln 10'!$A$5:$A$3992,A897,'Services Ln 10'!$B$5:$B$3992,"Psychologist")+ SUMIF('Aides Ln 10'!$A$5:$A$1996,A897,'Aides Ln 10'!$V$5:$V$1996)</f>
        <v>0</v>
      </c>
      <c r="L897" s="12">
        <f>SUMIF('Contract Ed line 9'!$A$5:$A$1994,A897,'Contract Ed line 9'!$J$5:$J$1994)</f>
        <v>0</v>
      </c>
      <c r="M897" s="7">
        <f t="shared" si="13"/>
        <v>0</v>
      </c>
    </row>
    <row r="898" spans="2:13" x14ac:dyDescent="0.25">
      <c r="B898" s="7">
        <f>SUMIF('1 Spec Ed Teacher'!$A$5:$A$2003,A898,'1 Spec Ed Teacher'!$T$5:$T$2003)</f>
        <v>0</v>
      </c>
      <c r="C898" s="9"/>
      <c r="D898" s="7">
        <f>SUMIF(' Operations Ln 6'!$A$2:$A$1999,SSIDs!A898,' Operations Ln 6'!$B$2:$B$1999)</f>
        <v>0</v>
      </c>
      <c r="E898" s="7">
        <f>SUMIF('3 Instructional Supplies '!$A$5:$A$1996,SSIDs!A898,'3 Instructional Supplies '!$F$5:$F$1996)</f>
        <v>0</v>
      </c>
      <c r="F898" s="7">
        <f>SUMIF('4 Instructional Equipment'!$A$5:$A$1995,A898,'4 Instructional Equipment'!$F$5:$F$1995)</f>
        <v>0</v>
      </c>
      <c r="G898" s="12">
        <f>SUMIF('Transportation Ln 10'!$A$5:$A$1995,A898,'Transportation Ln 10'!$J$5:$J$1995)</f>
        <v>0</v>
      </c>
      <c r="H898" s="12">
        <f>SUMIFS('Services Ln 10'!$Y$5:$Y$3992,'Services Ln 10'!$A$5:$A$3992,A898,'Services Ln 10'!$B$5:$B$3992,"Physical Therapy")</f>
        <v>0</v>
      </c>
      <c r="I898" s="12">
        <f>SUMIFS('Services Ln 10'!$Y$5:$Y$3992,'Services Ln 10'!$A$5:$A$3992,A898,'Services Ln 10'!$B$5:$B$3992,"Occupational Therapy")</f>
        <v>0</v>
      </c>
      <c r="J898" s="12">
        <f>SUMIFS('Services Ln 10'!$Y$5:$Y$3992,'Services Ln 10'!$A$5:$A$3992,A898,'Services Ln 10'!$B$5:$B$3992,"Speech Services")</f>
        <v>0</v>
      </c>
      <c r="K898" s="103">
        <f>SUMIFS('Services Ln 10'!$Y$5:$Y$3992,'Services Ln 10'!$A$5:$A$3992,A898,'Services Ln 10'!$B$5:$B$3992,"Nurse Services")+SUMIFS('Services Ln 10'!$Y$5:$Y$3992,'Services Ln 10'!$A$5:$A$3992,A898,'Services Ln 10'!$B$5:$B$3992,"Audiology")+SUMIFS('Services Ln 10'!$Y$5:$Y$3992,'Services Ln 10'!$A$5:$A$3992,A898,'Services Ln 10'!$B$5:$B$3992,"Interpreter")+SUMIFS('Services Ln 10'!$Y$5:$Y$3992,'Services Ln 10'!$A$5:$A$3992,A898,'Services Ln 10'!$B$5:$B$3992,"Adaptive P.E.")+SUMIFS('Services Ln 10'!$Y$5:$Y$3992,'Services Ln 10'!$A$5:$A$3992,A898,'Services Ln 10'!$B$5:$B$3992,"Orientation and Mobility")+SUMIFS('Services Ln 10'!$Y$5:$Y$3992,'Services Ln 10'!$A$5:$A$3992,A898,'Services Ln 10'!$B$5:$B$3992,"Psychologist")+ SUMIF('Aides Ln 10'!$A$5:$A$1996,A898,'Aides Ln 10'!$V$5:$V$1996)</f>
        <v>0</v>
      </c>
      <c r="L898" s="12">
        <f>SUMIF('Contract Ed line 9'!$A$5:$A$1994,A898,'Contract Ed line 9'!$J$5:$J$1994)</f>
        <v>0</v>
      </c>
      <c r="M898" s="7">
        <f t="shared" si="13"/>
        <v>0</v>
      </c>
    </row>
    <row r="899" spans="2:13" x14ac:dyDescent="0.25">
      <c r="B899" s="7">
        <f>SUMIF('1 Spec Ed Teacher'!$A$5:$A$2003,A899,'1 Spec Ed Teacher'!$T$5:$T$2003)</f>
        <v>0</v>
      </c>
      <c r="C899" s="9"/>
      <c r="D899" s="7">
        <f>SUMIF(' Operations Ln 6'!$A$2:$A$1999,SSIDs!A899,' Operations Ln 6'!$B$2:$B$1999)</f>
        <v>0</v>
      </c>
      <c r="E899" s="7">
        <f>SUMIF('3 Instructional Supplies '!$A$5:$A$1996,SSIDs!A899,'3 Instructional Supplies '!$F$5:$F$1996)</f>
        <v>0</v>
      </c>
      <c r="F899" s="7">
        <f>SUMIF('4 Instructional Equipment'!$A$5:$A$1995,A899,'4 Instructional Equipment'!$F$5:$F$1995)</f>
        <v>0</v>
      </c>
      <c r="G899" s="12">
        <f>SUMIF('Transportation Ln 10'!$A$5:$A$1995,A899,'Transportation Ln 10'!$J$5:$J$1995)</f>
        <v>0</v>
      </c>
      <c r="H899" s="12">
        <f>SUMIFS('Services Ln 10'!$Y$5:$Y$3992,'Services Ln 10'!$A$5:$A$3992,A899,'Services Ln 10'!$B$5:$B$3992,"Physical Therapy")</f>
        <v>0</v>
      </c>
      <c r="I899" s="12">
        <f>SUMIFS('Services Ln 10'!$Y$5:$Y$3992,'Services Ln 10'!$A$5:$A$3992,A899,'Services Ln 10'!$B$5:$B$3992,"Occupational Therapy")</f>
        <v>0</v>
      </c>
      <c r="J899" s="12">
        <f>SUMIFS('Services Ln 10'!$Y$5:$Y$3992,'Services Ln 10'!$A$5:$A$3992,A899,'Services Ln 10'!$B$5:$B$3992,"Speech Services")</f>
        <v>0</v>
      </c>
      <c r="K899" s="103">
        <f>SUMIFS('Services Ln 10'!$Y$5:$Y$3992,'Services Ln 10'!$A$5:$A$3992,A899,'Services Ln 10'!$B$5:$B$3992,"Nurse Services")+SUMIFS('Services Ln 10'!$Y$5:$Y$3992,'Services Ln 10'!$A$5:$A$3992,A899,'Services Ln 10'!$B$5:$B$3992,"Audiology")+SUMIFS('Services Ln 10'!$Y$5:$Y$3992,'Services Ln 10'!$A$5:$A$3992,A899,'Services Ln 10'!$B$5:$B$3992,"Interpreter")+SUMIFS('Services Ln 10'!$Y$5:$Y$3992,'Services Ln 10'!$A$5:$A$3992,A899,'Services Ln 10'!$B$5:$B$3992,"Adaptive P.E.")+SUMIFS('Services Ln 10'!$Y$5:$Y$3992,'Services Ln 10'!$A$5:$A$3992,A899,'Services Ln 10'!$B$5:$B$3992,"Orientation and Mobility")+SUMIFS('Services Ln 10'!$Y$5:$Y$3992,'Services Ln 10'!$A$5:$A$3992,A899,'Services Ln 10'!$B$5:$B$3992,"Psychologist")+ SUMIF('Aides Ln 10'!$A$5:$A$1996,A899,'Aides Ln 10'!$V$5:$V$1996)</f>
        <v>0</v>
      </c>
      <c r="L899" s="12">
        <f>SUMIF('Contract Ed line 9'!$A$5:$A$1994,A899,'Contract Ed line 9'!$J$5:$J$1994)</f>
        <v>0</v>
      </c>
      <c r="M899" s="7">
        <f t="shared" si="13"/>
        <v>0</v>
      </c>
    </row>
    <row r="900" spans="2:13" x14ac:dyDescent="0.25">
      <c r="B900" s="7">
        <f>SUMIF('1 Spec Ed Teacher'!$A$5:$A$2003,A900,'1 Spec Ed Teacher'!$T$5:$T$2003)</f>
        <v>0</v>
      </c>
      <c r="C900" s="9"/>
      <c r="D900" s="7">
        <f>SUMIF(' Operations Ln 6'!$A$2:$A$1999,SSIDs!A900,' Operations Ln 6'!$B$2:$B$1999)</f>
        <v>0</v>
      </c>
      <c r="E900" s="7">
        <f>SUMIF('3 Instructional Supplies '!$A$5:$A$1996,SSIDs!A900,'3 Instructional Supplies '!$F$5:$F$1996)</f>
        <v>0</v>
      </c>
      <c r="F900" s="7">
        <f>SUMIF('4 Instructional Equipment'!$A$5:$A$1995,A900,'4 Instructional Equipment'!$F$5:$F$1995)</f>
        <v>0</v>
      </c>
      <c r="G900" s="12">
        <f>SUMIF('Transportation Ln 10'!$A$5:$A$1995,A900,'Transportation Ln 10'!$J$5:$J$1995)</f>
        <v>0</v>
      </c>
      <c r="H900" s="12">
        <f>SUMIFS('Services Ln 10'!$Y$5:$Y$3992,'Services Ln 10'!$A$5:$A$3992,A900,'Services Ln 10'!$B$5:$B$3992,"Physical Therapy")</f>
        <v>0</v>
      </c>
      <c r="I900" s="12">
        <f>SUMIFS('Services Ln 10'!$Y$5:$Y$3992,'Services Ln 10'!$A$5:$A$3992,A900,'Services Ln 10'!$B$5:$B$3992,"Occupational Therapy")</f>
        <v>0</v>
      </c>
      <c r="J900" s="12">
        <f>SUMIFS('Services Ln 10'!$Y$5:$Y$3992,'Services Ln 10'!$A$5:$A$3992,A900,'Services Ln 10'!$B$5:$B$3992,"Speech Services")</f>
        <v>0</v>
      </c>
      <c r="K900" s="103">
        <f>SUMIFS('Services Ln 10'!$Y$5:$Y$3992,'Services Ln 10'!$A$5:$A$3992,A900,'Services Ln 10'!$B$5:$B$3992,"Nurse Services")+SUMIFS('Services Ln 10'!$Y$5:$Y$3992,'Services Ln 10'!$A$5:$A$3992,A900,'Services Ln 10'!$B$5:$B$3992,"Audiology")+SUMIFS('Services Ln 10'!$Y$5:$Y$3992,'Services Ln 10'!$A$5:$A$3992,A900,'Services Ln 10'!$B$5:$B$3992,"Interpreter")+SUMIFS('Services Ln 10'!$Y$5:$Y$3992,'Services Ln 10'!$A$5:$A$3992,A900,'Services Ln 10'!$B$5:$B$3992,"Adaptive P.E.")+SUMIFS('Services Ln 10'!$Y$5:$Y$3992,'Services Ln 10'!$A$5:$A$3992,A900,'Services Ln 10'!$B$5:$B$3992,"Orientation and Mobility")+SUMIFS('Services Ln 10'!$Y$5:$Y$3992,'Services Ln 10'!$A$5:$A$3992,A900,'Services Ln 10'!$B$5:$B$3992,"Psychologist")+ SUMIF('Aides Ln 10'!$A$5:$A$1996,A900,'Aides Ln 10'!$V$5:$V$1996)</f>
        <v>0</v>
      </c>
      <c r="L900" s="12">
        <f>SUMIF('Contract Ed line 9'!$A$5:$A$1994,A900,'Contract Ed line 9'!$J$5:$J$1994)</f>
        <v>0</v>
      </c>
      <c r="M900" s="7">
        <f t="shared" ref="M900:M963" si="14">SUM(B900:L900)</f>
        <v>0</v>
      </c>
    </row>
    <row r="901" spans="2:13" x14ac:dyDescent="0.25">
      <c r="B901" s="7">
        <f>SUMIF('1 Spec Ed Teacher'!$A$5:$A$2003,A901,'1 Spec Ed Teacher'!$T$5:$T$2003)</f>
        <v>0</v>
      </c>
      <c r="C901" s="9"/>
      <c r="D901" s="7">
        <f>SUMIF(' Operations Ln 6'!$A$2:$A$1999,SSIDs!A901,' Operations Ln 6'!$B$2:$B$1999)</f>
        <v>0</v>
      </c>
      <c r="E901" s="7">
        <f>SUMIF('3 Instructional Supplies '!$A$5:$A$1996,SSIDs!A901,'3 Instructional Supplies '!$F$5:$F$1996)</f>
        <v>0</v>
      </c>
      <c r="F901" s="7">
        <f>SUMIF('4 Instructional Equipment'!$A$5:$A$1995,A901,'4 Instructional Equipment'!$F$5:$F$1995)</f>
        <v>0</v>
      </c>
      <c r="G901" s="12">
        <f>SUMIF('Transportation Ln 10'!$A$5:$A$1995,A901,'Transportation Ln 10'!$J$5:$J$1995)</f>
        <v>0</v>
      </c>
      <c r="H901" s="12">
        <f>SUMIFS('Services Ln 10'!$Y$5:$Y$3992,'Services Ln 10'!$A$5:$A$3992,A901,'Services Ln 10'!$B$5:$B$3992,"Physical Therapy")</f>
        <v>0</v>
      </c>
      <c r="I901" s="12">
        <f>SUMIFS('Services Ln 10'!$Y$5:$Y$3992,'Services Ln 10'!$A$5:$A$3992,A901,'Services Ln 10'!$B$5:$B$3992,"Occupational Therapy")</f>
        <v>0</v>
      </c>
      <c r="J901" s="12">
        <f>SUMIFS('Services Ln 10'!$Y$5:$Y$3992,'Services Ln 10'!$A$5:$A$3992,A901,'Services Ln 10'!$B$5:$B$3992,"Speech Services")</f>
        <v>0</v>
      </c>
      <c r="K901" s="103">
        <f>SUMIFS('Services Ln 10'!$Y$5:$Y$3992,'Services Ln 10'!$A$5:$A$3992,A901,'Services Ln 10'!$B$5:$B$3992,"Nurse Services")+SUMIFS('Services Ln 10'!$Y$5:$Y$3992,'Services Ln 10'!$A$5:$A$3992,A901,'Services Ln 10'!$B$5:$B$3992,"Audiology")+SUMIFS('Services Ln 10'!$Y$5:$Y$3992,'Services Ln 10'!$A$5:$A$3992,A901,'Services Ln 10'!$B$5:$B$3992,"Interpreter")+SUMIFS('Services Ln 10'!$Y$5:$Y$3992,'Services Ln 10'!$A$5:$A$3992,A901,'Services Ln 10'!$B$5:$B$3992,"Adaptive P.E.")+SUMIFS('Services Ln 10'!$Y$5:$Y$3992,'Services Ln 10'!$A$5:$A$3992,A901,'Services Ln 10'!$B$5:$B$3992,"Orientation and Mobility")+SUMIFS('Services Ln 10'!$Y$5:$Y$3992,'Services Ln 10'!$A$5:$A$3992,A901,'Services Ln 10'!$B$5:$B$3992,"Psychologist")+ SUMIF('Aides Ln 10'!$A$5:$A$1996,A901,'Aides Ln 10'!$V$5:$V$1996)</f>
        <v>0</v>
      </c>
      <c r="L901" s="12">
        <f>SUMIF('Contract Ed line 9'!$A$5:$A$1994,A901,'Contract Ed line 9'!$J$5:$J$1994)</f>
        <v>0</v>
      </c>
      <c r="M901" s="7">
        <f t="shared" si="14"/>
        <v>0</v>
      </c>
    </row>
    <row r="902" spans="2:13" x14ac:dyDescent="0.25">
      <c r="B902" s="7">
        <f>SUMIF('1 Spec Ed Teacher'!$A$5:$A$2003,A902,'1 Spec Ed Teacher'!$T$5:$T$2003)</f>
        <v>0</v>
      </c>
      <c r="C902" s="9"/>
      <c r="D902" s="7">
        <f>SUMIF(' Operations Ln 6'!$A$2:$A$1999,SSIDs!A902,' Operations Ln 6'!$B$2:$B$1999)</f>
        <v>0</v>
      </c>
      <c r="E902" s="7">
        <f>SUMIF('3 Instructional Supplies '!$A$5:$A$1996,SSIDs!A902,'3 Instructional Supplies '!$F$5:$F$1996)</f>
        <v>0</v>
      </c>
      <c r="F902" s="7">
        <f>SUMIF('4 Instructional Equipment'!$A$5:$A$1995,A902,'4 Instructional Equipment'!$F$5:$F$1995)</f>
        <v>0</v>
      </c>
      <c r="G902" s="12">
        <f>SUMIF('Transportation Ln 10'!$A$5:$A$1995,A902,'Transportation Ln 10'!$J$5:$J$1995)</f>
        <v>0</v>
      </c>
      <c r="H902" s="12">
        <f>SUMIFS('Services Ln 10'!$Y$5:$Y$3992,'Services Ln 10'!$A$5:$A$3992,A902,'Services Ln 10'!$B$5:$B$3992,"Physical Therapy")</f>
        <v>0</v>
      </c>
      <c r="I902" s="12">
        <f>SUMIFS('Services Ln 10'!$Y$5:$Y$3992,'Services Ln 10'!$A$5:$A$3992,A902,'Services Ln 10'!$B$5:$B$3992,"Occupational Therapy")</f>
        <v>0</v>
      </c>
      <c r="J902" s="12">
        <f>SUMIFS('Services Ln 10'!$Y$5:$Y$3992,'Services Ln 10'!$A$5:$A$3992,A902,'Services Ln 10'!$B$5:$B$3992,"Speech Services")</f>
        <v>0</v>
      </c>
      <c r="K902" s="103">
        <f>SUMIFS('Services Ln 10'!$Y$5:$Y$3992,'Services Ln 10'!$A$5:$A$3992,A902,'Services Ln 10'!$B$5:$B$3992,"Nurse Services")+SUMIFS('Services Ln 10'!$Y$5:$Y$3992,'Services Ln 10'!$A$5:$A$3992,A902,'Services Ln 10'!$B$5:$B$3992,"Audiology")+SUMIFS('Services Ln 10'!$Y$5:$Y$3992,'Services Ln 10'!$A$5:$A$3992,A902,'Services Ln 10'!$B$5:$B$3992,"Interpreter")+SUMIFS('Services Ln 10'!$Y$5:$Y$3992,'Services Ln 10'!$A$5:$A$3992,A902,'Services Ln 10'!$B$5:$B$3992,"Adaptive P.E.")+SUMIFS('Services Ln 10'!$Y$5:$Y$3992,'Services Ln 10'!$A$5:$A$3992,A902,'Services Ln 10'!$B$5:$B$3992,"Orientation and Mobility")+SUMIFS('Services Ln 10'!$Y$5:$Y$3992,'Services Ln 10'!$A$5:$A$3992,A902,'Services Ln 10'!$B$5:$B$3992,"Psychologist")+ SUMIF('Aides Ln 10'!$A$5:$A$1996,A902,'Aides Ln 10'!$V$5:$V$1996)</f>
        <v>0</v>
      </c>
      <c r="L902" s="12">
        <f>SUMIF('Contract Ed line 9'!$A$5:$A$1994,A902,'Contract Ed line 9'!$J$5:$J$1994)</f>
        <v>0</v>
      </c>
      <c r="M902" s="7">
        <f t="shared" si="14"/>
        <v>0</v>
      </c>
    </row>
    <row r="903" spans="2:13" x14ac:dyDescent="0.25">
      <c r="B903" s="7">
        <f>SUMIF('1 Spec Ed Teacher'!$A$5:$A$2003,A903,'1 Spec Ed Teacher'!$T$5:$T$2003)</f>
        <v>0</v>
      </c>
      <c r="C903" s="9"/>
      <c r="D903" s="7">
        <f>SUMIF(' Operations Ln 6'!$A$2:$A$1999,SSIDs!A903,' Operations Ln 6'!$B$2:$B$1999)</f>
        <v>0</v>
      </c>
      <c r="E903" s="7">
        <f>SUMIF('3 Instructional Supplies '!$A$5:$A$1996,SSIDs!A903,'3 Instructional Supplies '!$F$5:$F$1996)</f>
        <v>0</v>
      </c>
      <c r="F903" s="7">
        <f>SUMIF('4 Instructional Equipment'!$A$5:$A$1995,A903,'4 Instructional Equipment'!$F$5:$F$1995)</f>
        <v>0</v>
      </c>
      <c r="G903" s="12">
        <f>SUMIF('Transportation Ln 10'!$A$5:$A$1995,A903,'Transportation Ln 10'!$J$5:$J$1995)</f>
        <v>0</v>
      </c>
      <c r="H903" s="12">
        <f>SUMIFS('Services Ln 10'!$Y$5:$Y$3992,'Services Ln 10'!$A$5:$A$3992,A903,'Services Ln 10'!$B$5:$B$3992,"Physical Therapy")</f>
        <v>0</v>
      </c>
      <c r="I903" s="12">
        <f>SUMIFS('Services Ln 10'!$Y$5:$Y$3992,'Services Ln 10'!$A$5:$A$3992,A903,'Services Ln 10'!$B$5:$B$3992,"Occupational Therapy")</f>
        <v>0</v>
      </c>
      <c r="J903" s="12">
        <f>SUMIFS('Services Ln 10'!$Y$5:$Y$3992,'Services Ln 10'!$A$5:$A$3992,A903,'Services Ln 10'!$B$5:$B$3992,"Speech Services")</f>
        <v>0</v>
      </c>
      <c r="K903" s="103">
        <f>SUMIFS('Services Ln 10'!$Y$5:$Y$3992,'Services Ln 10'!$A$5:$A$3992,A903,'Services Ln 10'!$B$5:$B$3992,"Nurse Services")+SUMIFS('Services Ln 10'!$Y$5:$Y$3992,'Services Ln 10'!$A$5:$A$3992,A903,'Services Ln 10'!$B$5:$B$3992,"Audiology")+SUMIFS('Services Ln 10'!$Y$5:$Y$3992,'Services Ln 10'!$A$5:$A$3992,A903,'Services Ln 10'!$B$5:$B$3992,"Interpreter")+SUMIFS('Services Ln 10'!$Y$5:$Y$3992,'Services Ln 10'!$A$5:$A$3992,A903,'Services Ln 10'!$B$5:$B$3992,"Adaptive P.E.")+SUMIFS('Services Ln 10'!$Y$5:$Y$3992,'Services Ln 10'!$A$5:$A$3992,A903,'Services Ln 10'!$B$5:$B$3992,"Orientation and Mobility")+SUMIFS('Services Ln 10'!$Y$5:$Y$3992,'Services Ln 10'!$A$5:$A$3992,A903,'Services Ln 10'!$B$5:$B$3992,"Psychologist")+ SUMIF('Aides Ln 10'!$A$5:$A$1996,A903,'Aides Ln 10'!$V$5:$V$1996)</f>
        <v>0</v>
      </c>
      <c r="L903" s="12">
        <f>SUMIF('Contract Ed line 9'!$A$5:$A$1994,A903,'Contract Ed line 9'!$J$5:$J$1994)</f>
        <v>0</v>
      </c>
      <c r="M903" s="7">
        <f t="shared" si="14"/>
        <v>0</v>
      </c>
    </row>
    <row r="904" spans="2:13" x14ac:dyDescent="0.25">
      <c r="B904" s="7">
        <f>SUMIF('1 Spec Ed Teacher'!$A$5:$A$2003,A904,'1 Spec Ed Teacher'!$T$5:$T$2003)</f>
        <v>0</v>
      </c>
      <c r="C904" s="9"/>
      <c r="D904" s="7">
        <f>SUMIF(' Operations Ln 6'!$A$2:$A$1999,SSIDs!A904,' Operations Ln 6'!$B$2:$B$1999)</f>
        <v>0</v>
      </c>
      <c r="E904" s="7">
        <f>SUMIF('3 Instructional Supplies '!$A$5:$A$1996,SSIDs!A904,'3 Instructional Supplies '!$F$5:$F$1996)</f>
        <v>0</v>
      </c>
      <c r="F904" s="7">
        <f>SUMIF('4 Instructional Equipment'!$A$5:$A$1995,A904,'4 Instructional Equipment'!$F$5:$F$1995)</f>
        <v>0</v>
      </c>
      <c r="G904" s="12">
        <f>SUMIF('Transportation Ln 10'!$A$5:$A$1995,A904,'Transportation Ln 10'!$J$5:$J$1995)</f>
        <v>0</v>
      </c>
      <c r="H904" s="12">
        <f>SUMIFS('Services Ln 10'!$Y$5:$Y$3992,'Services Ln 10'!$A$5:$A$3992,A904,'Services Ln 10'!$B$5:$B$3992,"Physical Therapy")</f>
        <v>0</v>
      </c>
      <c r="I904" s="12">
        <f>SUMIFS('Services Ln 10'!$Y$5:$Y$3992,'Services Ln 10'!$A$5:$A$3992,A904,'Services Ln 10'!$B$5:$B$3992,"Occupational Therapy")</f>
        <v>0</v>
      </c>
      <c r="J904" s="12">
        <f>SUMIFS('Services Ln 10'!$Y$5:$Y$3992,'Services Ln 10'!$A$5:$A$3992,A904,'Services Ln 10'!$B$5:$B$3992,"Speech Services")</f>
        <v>0</v>
      </c>
      <c r="K904" s="103">
        <f>SUMIFS('Services Ln 10'!$Y$5:$Y$3992,'Services Ln 10'!$A$5:$A$3992,A904,'Services Ln 10'!$B$5:$B$3992,"Nurse Services")+SUMIFS('Services Ln 10'!$Y$5:$Y$3992,'Services Ln 10'!$A$5:$A$3992,A904,'Services Ln 10'!$B$5:$B$3992,"Audiology")+SUMIFS('Services Ln 10'!$Y$5:$Y$3992,'Services Ln 10'!$A$5:$A$3992,A904,'Services Ln 10'!$B$5:$B$3992,"Interpreter")+SUMIFS('Services Ln 10'!$Y$5:$Y$3992,'Services Ln 10'!$A$5:$A$3992,A904,'Services Ln 10'!$B$5:$B$3992,"Adaptive P.E.")+SUMIFS('Services Ln 10'!$Y$5:$Y$3992,'Services Ln 10'!$A$5:$A$3992,A904,'Services Ln 10'!$B$5:$B$3992,"Orientation and Mobility")+SUMIFS('Services Ln 10'!$Y$5:$Y$3992,'Services Ln 10'!$A$5:$A$3992,A904,'Services Ln 10'!$B$5:$B$3992,"Psychologist")+ SUMIF('Aides Ln 10'!$A$5:$A$1996,A904,'Aides Ln 10'!$V$5:$V$1996)</f>
        <v>0</v>
      </c>
      <c r="L904" s="12">
        <f>SUMIF('Contract Ed line 9'!$A$5:$A$1994,A904,'Contract Ed line 9'!$J$5:$J$1994)</f>
        <v>0</v>
      </c>
      <c r="M904" s="7">
        <f t="shared" si="14"/>
        <v>0</v>
      </c>
    </row>
    <row r="905" spans="2:13" x14ac:dyDescent="0.25">
      <c r="B905" s="7">
        <f>SUMIF('1 Spec Ed Teacher'!$A$5:$A$2003,A905,'1 Spec Ed Teacher'!$T$5:$T$2003)</f>
        <v>0</v>
      </c>
      <c r="C905" s="9"/>
      <c r="D905" s="7">
        <f>SUMIF(' Operations Ln 6'!$A$2:$A$1999,SSIDs!A905,' Operations Ln 6'!$B$2:$B$1999)</f>
        <v>0</v>
      </c>
      <c r="E905" s="7">
        <f>SUMIF('3 Instructional Supplies '!$A$5:$A$1996,SSIDs!A905,'3 Instructional Supplies '!$F$5:$F$1996)</f>
        <v>0</v>
      </c>
      <c r="F905" s="7">
        <f>SUMIF('4 Instructional Equipment'!$A$5:$A$1995,A905,'4 Instructional Equipment'!$F$5:$F$1995)</f>
        <v>0</v>
      </c>
      <c r="G905" s="12">
        <f>SUMIF('Transportation Ln 10'!$A$5:$A$1995,A905,'Transportation Ln 10'!$J$5:$J$1995)</f>
        <v>0</v>
      </c>
      <c r="H905" s="12">
        <f>SUMIFS('Services Ln 10'!$Y$5:$Y$3992,'Services Ln 10'!$A$5:$A$3992,A905,'Services Ln 10'!$B$5:$B$3992,"Physical Therapy")</f>
        <v>0</v>
      </c>
      <c r="I905" s="12">
        <f>SUMIFS('Services Ln 10'!$Y$5:$Y$3992,'Services Ln 10'!$A$5:$A$3992,A905,'Services Ln 10'!$B$5:$B$3992,"Occupational Therapy")</f>
        <v>0</v>
      </c>
      <c r="J905" s="12">
        <f>SUMIFS('Services Ln 10'!$Y$5:$Y$3992,'Services Ln 10'!$A$5:$A$3992,A905,'Services Ln 10'!$B$5:$B$3992,"Speech Services")</f>
        <v>0</v>
      </c>
      <c r="K905" s="103">
        <f>SUMIFS('Services Ln 10'!$Y$5:$Y$3992,'Services Ln 10'!$A$5:$A$3992,A905,'Services Ln 10'!$B$5:$B$3992,"Nurse Services")+SUMIFS('Services Ln 10'!$Y$5:$Y$3992,'Services Ln 10'!$A$5:$A$3992,A905,'Services Ln 10'!$B$5:$B$3992,"Audiology")+SUMIFS('Services Ln 10'!$Y$5:$Y$3992,'Services Ln 10'!$A$5:$A$3992,A905,'Services Ln 10'!$B$5:$B$3992,"Interpreter")+SUMIFS('Services Ln 10'!$Y$5:$Y$3992,'Services Ln 10'!$A$5:$A$3992,A905,'Services Ln 10'!$B$5:$B$3992,"Adaptive P.E.")+SUMIFS('Services Ln 10'!$Y$5:$Y$3992,'Services Ln 10'!$A$5:$A$3992,A905,'Services Ln 10'!$B$5:$B$3992,"Orientation and Mobility")+SUMIFS('Services Ln 10'!$Y$5:$Y$3992,'Services Ln 10'!$A$5:$A$3992,A905,'Services Ln 10'!$B$5:$B$3992,"Psychologist")+ SUMIF('Aides Ln 10'!$A$5:$A$1996,A905,'Aides Ln 10'!$V$5:$V$1996)</f>
        <v>0</v>
      </c>
      <c r="L905" s="12">
        <f>SUMIF('Contract Ed line 9'!$A$5:$A$1994,A905,'Contract Ed line 9'!$J$5:$J$1994)</f>
        <v>0</v>
      </c>
      <c r="M905" s="7">
        <f t="shared" si="14"/>
        <v>0</v>
      </c>
    </row>
    <row r="906" spans="2:13" x14ac:dyDescent="0.25">
      <c r="B906" s="7">
        <f>SUMIF('1 Spec Ed Teacher'!$A$5:$A$2003,A906,'1 Spec Ed Teacher'!$T$5:$T$2003)</f>
        <v>0</v>
      </c>
      <c r="C906" s="9"/>
      <c r="D906" s="7">
        <f>SUMIF(' Operations Ln 6'!$A$2:$A$1999,SSIDs!A906,' Operations Ln 6'!$B$2:$B$1999)</f>
        <v>0</v>
      </c>
      <c r="E906" s="7">
        <f>SUMIF('3 Instructional Supplies '!$A$5:$A$1996,SSIDs!A906,'3 Instructional Supplies '!$F$5:$F$1996)</f>
        <v>0</v>
      </c>
      <c r="F906" s="7">
        <f>SUMIF('4 Instructional Equipment'!$A$5:$A$1995,A906,'4 Instructional Equipment'!$F$5:$F$1995)</f>
        <v>0</v>
      </c>
      <c r="G906" s="12">
        <f>SUMIF('Transportation Ln 10'!$A$5:$A$1995,A906,'Transportation Ln 10'!$J$5:$J$1995)</f>
        <v>0</v>
      </c>
      <c r="H906" s="12">
        <f>SUMIFS('Services Ln 10'!$Y$5:$Y$3992,'Services Ln 10'!$A$5:$A$3992,A906,'Services Ln 10'!$B$5:$B$3992,"Physical Therapy")</f>
        <v>0</v>
      </c>
      <c r="I906" s="12">
        <f>SUMIFS('Services Ln 10'!$Y$5:$Y$3992,'Services Ln 10'!$A$5:$A$3992,A906,'Services Ln 10'!$B$5:$B$3992,"Occupational Therapy")</f>
        <v>0</v>
      </c>
      <c r="J906" s="12">
        <f>SUMIFS('Services Ln 10'!$Y$5:$Y$3992,'Services Ln 10'!$A$5:$A$3992,A906,'Services Ln 10'!$B$5:$B$3992,"Speech Services")</f>
        <v>0</v>
      </c>
      <c r="K906" s="103">
        <f>SUMIFS('Services Ln 10'!$Y$5:$Y$3992,'Services Ln 10'!$A$5:$A$3992,A906,'Services Ln 10'!$B$5:$B$3992,"Nurse Services")+SUMIFS('Services Ln 10'!$Y$5:$Y$3992,'Services Ln 10'!$A$5:$A$3992,A906,'Services Ln 10'!$B$5:$B$3992,"Audiology")+SUMIFS('Services Ln 10'!$Y$5:$Y$3992,'Services Ln 10'!$A$5:$A$3992,A906,'Services Ln 10'!$B$5:$B$3992,"Interpreter")+SUMIFS('Services Ln 10'!$Y$5:$Y$3992,'Services Ln 10'!$A$5:$A$3992,A906,'Services Ln 10'!$B$5:$B$3992,"Adaptive P.E.")+SUMIFS('Services Ln 10'!$Y$5:$Y$3992,'Services Ln 10'!$A$5:$A$3992,A906,'Services Ln 10'!$B$5:$B$3992,"Orientation and Mobility")+SUMIFS('Services Ln 10'!$Y$5:$Y$3992,'Services Ln 10'!$A$5:$A$3992,A906,'Services Ln 10'!$B$5:$B$3992,"Psychologist")+ SUMIF('Aides Ln 10'!$A$5:$A$1996,A906,'Aides Ln 10'!$V$5:$V$1996)</f>
        <v>0</v>
      </c>
      <c r="L906" s="12">
        <f>SUMIF('Contract Ed line 9'!$A$5:$A$1994,A906,'Contract Ed line 9'!$J$5:$J$1994)</f>
        <v>0</v>
      </c>
      <c r="M906" s="7">
        <f t="shared" si="14"/>
        <v>0</v>
      </c>
    </row>
    <row r="907" spans="2:13" x14ac:dyDescent="0.25">
      <c r="B907" s="7">
        <f>SUMIF('1 Spec Ed Teacher'!$A$5:$A$2003,A907,'1 Spec Ed Teacher'!$T$5:$T$2003)</f>
        <v>0</v>
      </c>
      <c r="C907" s="9"/>
      <c r="D907" s="7">
        <f>SUMIF(' Operations Ln 6'!$A$2:$A$1999,SSIDs!A907,' Operations Ln 6'!$B$2:$B$1999)</f>
        <v>0</v>
      </c>
      <c r="E907" s="7">
        <f>SUMIF('3 Instructional Supplies '!$A$5:$A$1996,SSIDs!A907,'3 Instructional Supplies '!$F$5:$F$1996)</f>
        <v>0</v>
      </c>
      <c r="F907" s="7">
        <f>SUMIF('4 Instructional Equipment'!$A$5:$A$1995,A907,'4 Instructional Equipment'!$F$5:$F$1995)</f>
        <v>0</v>
      </c>
      <c r="G907" s="12">
        <f>SUMIF('Transportation Ln 10'!$A$5:$A$1995,A907,'Transportation Ln 10'!$J$5:$J$1995)</f>
        <v>0</v>
      </c>
      <c r="H907" s="12">
        <f>SUMIFS('Services Ln 10'!$Y$5:$Y$3992,'Services Ln 10'!$A$5:$A$3992,A907,'Services Ln 10'!$B$5:$B$3992,"Physical Therapy")</f>
        <v>0</v>
      </c>
      <c r="I907" s="12">
        <f>SUMIFS('Services Ln 10'!$Y$5:$Y$3992,'Services Ln 10'!$A$5:$A$3992,A907,'Services Ln 10'!$B$5:$B$3992,"Occupational Therapy")</f>
        <v>0</v>
      </c>
      <c r="J907" s="12">
        <f>SUMIFS('Services Ln 10'!$Y$5:$Y$3992,'Services Ln 10'!$A$5:$A$3992,A907,'Services Ln 10'!$B$5:$B$3992,"Speech Services")</f>
        <v>0</v>
      </c>
      <c r="K907" s="103">
        <f>SUMIFS('Services Ln 10'!$Y$5:$Y$3992,'Services Ln 10'!$A$5:$A$3992,A907,'Services Ln 10'!$B$5:$B$3992,"Nurse Services")+SUMIFS('Services Ln 10'!$Y$5:$Y$3992,'Services Ln 10'!$A$5:$A$3992,A907,'Services Ln 10'!$B$5:$B$3992,"Audiology")+SUMIFS('Services Ln 10'!$Y$5:$Y$3992,'Services Ln 10'!$A$5:$A$3992,A907,'Services Ln 10'!$B$5:$B$3992,"Interpreter")+SUMIFS('Services Ln 10'!$Y$5:$Y$3992,'Services Ln 10'!$A$5:$A$3992,A907,'Services Ln 10'!$B$5:$B$3992,"Adaptive P.E.")+SUMIFS('Services Ln 10'!$Y$5:$Y$3992,'Services Ln 10'!$A$5:$A$3992,A907,'Services Ln 10'!$B$5:$B$3992,"Orientation and Mobility")+SUMIFS('Services Ln 10'!$Y$5:$Y$3992,'Services Ln 10'!$A$5:$A$3992,A907,'Services Ln 10'!$B$5:$B$3992,"Psychologist")+ SUMIF('Aides Ln 10'!$A$5:$A$1996,A907,'Aides Ln 10'!$V$5:$V$1996)</f>
        <v>0</v>
      </c>
      <c r="L907" s="12">
        <f>SUMIF('Contract Ed line 9'!$A$5:$A$1994,A907,'Contract Ed line 9'!$J$5:$J$1994)</f>
        <v>0</v>
      </c>
      <c r="M907" s="7">
        <f t="shared" si="14"/>
        <v>0</v>
      </c>
    </row>
    <row r="908" spans="2:13" x14ac:dyDescent="0.25">
      <c r="B908" s="7">
        <f>SUMIF('1 Spec Ed Teacher'!$A$5:$A$2003,A908,'1 Spec Ed Teacher'!$T$5:$T$2003)</f>
        <v>0</v>
      </c>
      <c r="C908" s="9"/>
      <c r="D908" s="7">
        <f>SUMIF(' Operations Ln 6'!$A$2:$A$1999,SSIDs!A908,' Operations Ln 6'!$B$2:$B$1999)</f>
        <v>0</v>
      </c>
      <c r="E908" s="7">
        <f>SUMIF('3 Instructional Supplies '!$A$5:$A$1996,SSIDs!A908,'3 Instructional Supplies '!$F$5:$F$1996)</f>
        <v>0</v>
      </c>
      <c r="F908" s="7">
        <f>SUMIF('4 Instructional Equipment'!$A$5:$A$1995,A908,'4 Instructional Equipment'!$F$5:$F$1995)</f>
        <v>0</v>
      </c>
      <c r="G908" s="12">
        <f>SUMIF('Transportation Ln 10'!$A$5:$A$1995,A908,'Transportation Ln 10'!$J$5:$J$1995)</f>
        <v>0</v>
      </c>
      <c r="H908" s="12">
        <f>SUMIFS('Services Ln 10'!$Y$5:$Y$3992,'Services Ln 10'!$A$5:$A$3992,A908,'Services Ln 10'!$B$5:$B$3992,"Physical Therapy")</f>
        <v>0</v>
      </c>
      <c r="I908" s="12">
        <f>SUMIFS('Services Ln 10'!$Y$5:$Y$3992,'Services Ln 10'!$A$5:$A$3992,A908,'Services Ln 10'!$B$5:$B$3992,"Occupational Therapy")</f>
        <v>0</v>
      </c>
      <c r="J908" s="12">
        <f>SUMIFS('Services Ln 10'!$Y$5:$Y$3992,'Services Ln 10'!$A$5:$A$3992,A908,'Services Ln 10'!$B$5:$B$3992,"Speech Services")</f>
        <v>0</v>
      </c>
      <c r="K908" s="103">
        <f>SUMIFS('Services Ln 10'!$Y$5:$Y$3992,'Services Ln 10'!$A$5:$A$3992,A908,'Services Ln 10'!$B$5:$B$3992,"Nurse Services")+SUMIFS('Services Ln 10'!$Y$5:$Y$3992,'Services Ln 10'!$A$5:$A$3992,A908,'Services Ln 10'!$B$5:$B$3992,"Audiology")+SUMIFS('Services Ln 10'!$Y$5:$Y$3992,'Services Ln 10'!$A$5:$A$3992,A908,'Services Ln 10'!$B$5:$B$3992,"Interpreter")+SUMIFS('Services Ln 10'!$Y$5:$Y$3992,'Services Ln 10'!$A$5:$A$3992,A908,'Services Ln 10'!$B$5:$B$3992,"Adaptive P.E.")+SUMIFS('Services Ln 10'!$Y$5:$Y$3992,'Services Ln 10'!$A$5:$A$3992,A908,'Services Ln 10'!$B$5:$B$3992,"Orientation and Mobility")+SUMIFS('Services Ln 10'!$Y$5:$Y$3992,'Services Ln 10'!$A$5:$A$3992,A908,'Services Ln 10'!$B$5:$B$3992,"Psychologist")+ SUMIF('Aides Ln 10'!$A$5:$A$1996,A908,'Aides Ln 10'!$V$5:$V$1996)</f>
        <v>0</v>
      </c>
      <c r="L908" s="12">
        <f>SUMIF('Contract Ed line 9'!$A$5:$A$1994,A908,'Contract Ed line 9'!$J$5:$J$1994)</f>
        <v>0</v>
      </c>
      <c r="M908" s="7">
        <f t="shared" si="14"/>
        <v>0</v>
      </c>
    </row>
    <row r="909" spans="2:13" x14ac:dyDescent="0.25">
      <c r="B909" s="7">
        <f>SUMIF('1 Spec Ed Teacher'!$A$5:$A$2003,A909,'1 Spec Ed Teacher'!$T$5:$T$2003)</f>
        <v>0</v>
      </c>
      <c r="C909" s="9"/>
      <c r="D909" s="7">
        <f>SUMIF(' Operations Ln 6'!$A$2:$A$1999,SSIDs!A909,' Operations Ln 6'!$B$2:$B$1999)</f>
        <v>0</v>
      </c>
      <c r="E909" s="7">
        <f>SUMIF('3 Instructional Supplies '!$A$5:$A$1996,SSIDs!A909,'3 Instructional Supplies '!$F$5:$F$1996)</f>
        <v>0</v>
      </c>
      <c r="F909" s="7">
        <f>SUMIF('4 Instructional Equipment'!$A$5:$A$1995,A909,'4 Instructional Equipment'!$F$5:$F$1995)</f>
        <v>0</v>
      </c>
      <c r="G909" s="12">
        <f>SUMIF('Transportation Ln 10'!$A$5:$A$1995,A909,'Transportation Ln 10'!$J$5:$J$1995)</f>
        <v>0</v>
      </c>
      <c r="H909" s="12">
        <f>SUMIFS('Services Ln 10'!$Y$5:$Y$3992,'Services Ln 10'!$A$5:$A$3992,A909,'Services Ln 10'!$B$5:$B$3992,"Physical Therapy")</f>
        <v>0</v>
      </c>
      <c r="I909" s="12">
        <f>SUMIFS('Services Ln 10'!$Y$5:$Y$3992,'Services Ln 10'!$A$5:$A$3992,A909,'Services Ln 10'!$B$5:$B$3992,"Occupational Therapy")</f>
        <v>0</v>
      </c>
      <c r="J909" s="12">
        <f>SUMIFS('Services Ln 10'!$Y$5:$Y$3992,'Services Ln 10'!$A$5:$A$3992,A909,'Services Ln 10'!$B$5:$B$3992,"Speech Services")</f>
        <v>0</v>
      </c>
      <c r="K909" s="103">
        <f>SUMIFS('Services Ln 10'!$Y$5:$Y$3992,'Services Ln 10'!$A$5:$A$3992,A909,'Services Ln 10'!$B$5:$B$3992,"Nurse Services")+SUMIFS('Services Ln 10'!$Y$5:$Y$3992,'Services Ln 10'!$A$5:$A$3992,A909,'Services Ln 10'!$B$5:$B$3992,"Audiology")+SUMIFS('Services Ln 10'!$Y$5:$Y$3992,'Services Ln 10'!$A$5:$A$3992,A909,'Services Ln 10'!$B$5:$B$3992,"Interpreter")+SUMIFS('Services Ln 10'!$Y$5:$Y$3992,'Services Ln 10'!$A$5:$A$3992,A909,'Services Ln 10'!$B$5:$B$3992,"Adaptive P.E.")+SUMIFS('Services Ln 10'!$Y$5:$Y$3992,'Services Ln 10'!$A$5:$A$3992,A909,'Services Ln 10'!$B$5:$B$3992,"Orientation and Mobility")+SUMIFS('Services Ln 10'!$Y$5:$Y$3992,'Services Ln 10'!$A$5:$A$3992,A909,'Services Ln 10'!$B$5:$B$3992,"Psychologist")+ SUMIF('Aides Ln 10'!$A$5:$A$1996,A909,'Aides Ln 10'!$V$5:$V$1996)</f>
        <v>0</v>
      </c>
      <c r="L909" s="12">
        <f>SUMIF('Contract Ed line 9'!$A$5:$A$1994,A909,'Contract Ed line 9'!$J$5:$J$1994)</f>
        <v>0</v>
      </c>
      <c r="M909" s="7">
        <f t="shared" si="14"/>
        <v>0</v>
      </c>
    </row>
    <row r="910" spans="2:13" x14ac:dyDescent="0.25">
      <c r="B910" s="7">
        <f>SUMIF('1 Spec Ed Teacher'!$A$5:$A$2003,A910,'1 Spec Ed Teacher'!$T$5:$T$2003)</f>
        <v>0</v>
      </c>
      <c r="C910" s="9"/>
      <c r="D910" s="7">
        <f>SUMIF(' Operations Ln 6'!$A$2:$A$1999,SSIDs!A910,' Operations Ln 6'!$B$2:$B$1999)</f>
        <v>0</v>
      </c>
      <c r="E910" s="7">
        <f>SUMIF('3 Instructional Supplies '!$A$5:$A$1996,SSIDs!A910,'3 Instructional Supplies '!$F$5:$F$1996)</f>
        <v>0</v>
      </c>
      <c r="F910" s="7">
        <f>SUMIF('4 Instructional Equipment'!$A$5:$A$1995,A910,'4 Instructional Equipment'!$F$5:$F$1995)</f>
        <v>0</v>
      </c>
      <c r="G910" s="12">
        <f>SUMIF('Transportation Ln 10'!$A$5:$A$1995,A910,'Transportation Ln 10'!$J$5:$J$1995)</f>
        <v>0</v>
      </c>
      <c r="H910" s="12">
        <f>SUMIFS('Services Ln 10'!$Y$5:$Y$3992,'Services Ln 10'!$A$5:$A$3992,A910,'Services Ln 10'!$B$5:$B$3992,"Physical Therapy")</f>
        <v>0</v>
      </c>
      <c r="I910" s="12">
        <f>SUMIFS('Services Ln 10'!$Y$5:$Y$3992,'Services Ln 10'!$A$5:$A$3992,A910,'Services Ln 10'!$B$5:$B$3992,"Occupational Therapy")</f>
        <v>0</v>
      </c>
      <c r="J910" s="12">
        <f>SUMIFS('Services Ln 10'!$Y$5:$Y$3992,'Services Ln 10'!$A$5:$A$3992,A910,'Services Ln 10'!$B$5:$B$3992,"Speech Services")</f>
        <v>0</v>
      </c>
      <c r="K910" s="103">
        <f>SUMIFS('Services Ln 10'!$Y$5:$Y$3992,'Services Ln 10'!$A$5:$A$3992,A910,'Services Ln 10'!$B$5:$B$3992,"Nurse Services")+SUMIFS('Services Ln 10'!$Y$5:$Y$3992,'Services Ln 10'!$A$5:$A$3992,A910,'Services Ln 10'!$B$5:$B$3992,"Audiology")+SUMIFS('Services Ln 10'!$Y$5:$Y$3992,'Services Ln 10'!$A$5:$A$3992,A910,'Services Ln 10'!$B$5:$B$3992,"Interpreter")+SUMIFS('Services Ln 10'!$Y$5:$Y$3992,'Services Ln 10'!$A$5:$A$3992,A910,'Services Ln 10'!$B$5:$B$3992,"Adaptive P.E.")+SUMIFS('Services Ln 10'!$Y$5:$Y$3992,'Services Ln 10'!$A$5:$A$3992,A910,'Services Ln 10'!$B$5:$B$3992,"Orientation and Mobility")+SUMIFS('Services Ln 10'!$Y$5:$Y$3992,'Services Ln 10'!$A$5:$A$3992,A910,'Services Ln 10'!$B$5:$B$3992,"Psychologist")+ SUMIF('Aides Ln 10'!$A$5:$A$1996,A910,'Aides Ln 10'!$V$5:$V$1996)</f>
        <v>0</v>
      </c>
      <c r="L910" s="12">
        <f>SUMIF('Contract Ed line 9'!$A$5:$A$1994,A910,'Contract Ed line 9'!$J$5:$J$1994)</f>
        <v>0</v>
      </c>
      <c r="M910" s="7">
        <f t="shared" si="14"/>
        <v>0</v>
      </c>
    </row>
    <row r="911" spans="2:13" x14ac:dyDescent="0.25">
      <c r="B911" s="7">
        <f>SUMIF('1 Spec Ed Teacher'!$A$5:$A$2003,A911,'1 Spec Ed Teacher'!$T$5:$T$2003)</f>
        <v>0</v>
      </c>
      <c r="C911" s="9"/>
      <c r="D911" s="7">
        <f>SUMIF(' Operations Ln 6'!$A$2:$A$1999,SSIDs!A911,' Operations Ln 6'!$B$2:$B$1999)</f>
        <v>0</v>
      </c>
      <c r="E911" s="7">
        <f>SUMIF('3 Instructional Supplies '!$A$5:$A$1996,SSIDs!A911,'3 Instructional Supplies '!$F$5:$F$1996)</f>
        <v>0</v>
      </c>
      <c r="F911" s="7">
        <f>SUMIF('4 Instructional Equipment'!$A$5:$A$1995,A911,'4 Instructional Equipment'!$F$5:$F$1995)</f>
        <v>0</v>
      </c>
      <c r="G911" s="12">
        <f>SUMIF('Transportation Ln 10'!$A$5:$A$1995,A911,'Transportation Ln 10'!$J$5:$J$1995)</f>
        <v>0</v>
      </c>
      <c r="H911" s="12">
        <f>SUMIFS('Services Ln 10'!$Y$5:$Y$3992,'Services Ln 10'!$A$5:$A$3992,A911,'Services Ln 10'!$B$5:$B$3992,"Physical Therapy")</f>
        <v>0</v>
      </c>
      <c r="I911" s="12">
        <f>SUMIFS('Services Ln 10'!$Y$5:$Y$3992,'Services Ln 10'!$A$5:$A$3992,A911,'Services Ln 10'!$B$5:$B$3992,"Occupational Therapy")</f>
        <v>0</v>
      </c>
      <c r="J911" s="12">
        <f>SUMIFS('Services Ln 10'!$Y$5:$Y$3992,'Services Ln 10'!$A$5:$A$3992,A911,'Services Ln 10'!$B$5:$B$3992,"Speech Services")</f>
        <v>0</v>
      </c>
      <c r="K911" s="103">
        <f>SUMIFS('Services Ln 10'!$Y$5:$Y$3992,'Services Ln 10'!$A$5:$A$3992,A911,'Services Ln 10'!$B$5:$B$3992,"Nurse Services")+SUMIFS('Services Ln 10'!$Y$5:$Y$3992,'Services Ln 10'!$A$5:$A$3992,A911,'Services Ln 10'!$B$5:$B$3992,"Audiology")+SUMIFS('Services Ln 10'!$Y$5:$Y$3992,'Services Ln 10'!$A$5:$A$3992,A911,'Services Ln 10'!$B$5:$B$3992,"Interpreter")+SUMIFS('Services Ln 10'!$Y$5:$Y$3992,'Services Ln 10'!$A$5:$A$3992,A911,'Services Ln 10'!$B$5:$B$3992,"Adaptive P.E.")+SUMIFS('Services Ln 10'!$Y$5:$Y$3992,'Services Ln 10'!$A$5:$A$3992,A911,'Services Ln 10'!$B$5:$B$3992,"Orientation and Mobility")+SUMIFS('Services Ln 10'!$Y$5:$Y$3992,'Services Ln 10'!$A$5:$A$3992,A911,'Services Ln 10'!$B$5:$B$3992,"Psychologist")+ SUMIF('Aides Ln 10'!$A$5:$A$1996,A911,'Aides Ln 10'!$V$5:$V$1996)</f>
        <v>0</v>
      </c>
      <c r="L911" s="12">
        <f>SUMIF('Contract Ed line 9'!$A$5:$A$1994,A911,'Contract Ed line 9'!$J$5:$J$1994)</f>
        <v>0</v>
      </c>
      <c r="M911" s="7">
        <f t="shared" si="14"/>
        <v>0</v>
      </c>
    </row>
    <row r="912" spans="2:13" x14ac:dyDescent="0.25">
      <c r="B912" s="7">
        <f>SUMIF('1 Spec Ed Teacher'!$A$5:$A$2003,A912,'1 Spec Ed Teacher'!$T$5:$T$2003)</f>
        <v>0</v>
      </c>
      <c r="C912" s="9"/>
      <c r="D912" s="7">
        <f>SUMIF(' Operations Ln 6'!$A$2:$A$1999,SSIDs!A912,' Operations Ln 6'!$B$2:$B$1999)</f>
        <v>0</v>
      </c>
      <c r="E912" s="7">
        <f>SUMIF('3 Instructional Supplies '!$A$5:$A$1996,SSIDs!A912,'3 Instructional Supplies '!$F$5:$F$1996)</f>
        <v>0</v>
      </c>
      <c r="F912" s="7">
        <f>SUMIF('4 Instructional Equipment'!$A$5:$A$1995,A912,'4 Instructional Equipment'!$F$5:$F$1995)</f>
        <v>0</v>
      </c>
      <c r="G912" s="12">
        <f>SUMIF('Transportation Ln 10'!$A$5:$A$1995,A912,'Transportation Ln 10'!$J$5:$J$1995)</f>
        <v>0</v>
      </c>
      <c r="H912" s="12">
        <f>SUMIFS('Services Ln 10'!$Y$5:$Y$3992,'Services Ln 10'!$A$5:$A$3992,A912,'Services Ln 10'!$B$5:$B$3992,"Physical Therapy")</f>
        <v>0</v>
      </c>
      <c r="I912" s="12">
        <f>SUMIFS('Services Ln 10'!$Y$5:$Y$3992,'Services Ln 10'!$A$5:$A$3992,A912,'Services Ln 10'!$B$5:$B$3992,"Occupational Therapy")</f>
        <v>0</v>
      </c>
      <c r="J912" s="12">
        <f>SUMIFS('Services Ln 10'!$Y$5:$Y$3992,'Services Ln 10'!$A$5:$A$3992,A912,'Services Ln 10'!$B$5:$B$3992,"Speech Services")</f>
        <v>0</v>
      </c>
      <c r="K912" s="103">
        <f>SUMIFS('Services Ln 10'!$Y$5:$Y$3992,'Services Ln 10'!$A$5:$A$3992,A912,'Services Ln 10'!$B$5:$B$3992,"Nurse Services")+SUMIFS('Services Ln 10'!$Y$5:$Y$3992,'Services Ln 10'!$A$5:$A$3992,A912,'Services Ln 10'!$B$5:$B$3992,"Audiology")+SUMIFS('Services Ln 10'!$Y$5:$Y$3992,'Services Ln 10'!$A$5:$A$3992,A912,'Services Ln 10'!$B$5:$B$3992,"Interpreter")+SUMIFS('Services Ln 10'!$Y$5:$Y$3992,'Services Ln 10'!$A$5:$A$3992,A912,'Services Ln 10'!$B$5:$B$3992,"Adaptive P.E.")+SUMIFS('Services Ln 10'!$Y$5:$Y$3992,'Services Ln 10'!$A$5:$A$3992,A912,'Services Ln 10'!$B$5:$B$3992,"Orientation and Mobility")+SUMIFS('Services Ln 10'!$Y$5:$Y$3992,'Services Ln 10'!$A$5:$A$3992,A912,'Services Ln 10'!$B$5:$B$3992,"Psychologist")+ SUMIF('Aides Ln 10'!$A$5:$A$1996,A912,'Aides Ln 10'!$V$5:$V$1996)</f>
        <v>0</v>
      </c>
      <c r="L912" s="12">
        <f>SUMIF('Contract Ed line 9'!$A$5:$A$1994,A912,'Contract Ed line 9'!$J$5:$J$1994)</f>
        <v>0</v>
      </c>
      <c r="M912" s="7">
        <f t="shared" si="14"/>
        <v>0</v>
      </c>
    </row>
    <row r="913" spans="2:13" x14ac:dyDescent="0.25">
      <c r="B913" s="7">
        <f>SUMIF('1 Spec Ed Teacher'!$A$5:$A$2003,A913,'1 Spec Ed Teacher'!$T$5:$T$2003)</f>
        <v>0</v>
      </c>
      <c r="C913" s="9"/>
      <c r="D913" s="7">
        <f>SUMIF(' Operations Ln 6'!$A$2:$A$1999,SSIDs!A913,' Operations Ln 6'!$B$2:$B$1999)</f>
        <v>0</v>
      </c>
      <c r="E913" s="7">
        <f>SUMIF('3 Instructional Supplies '!$A$5:$A$1996,SSIDs!A913,'3 Instructional Supplies '!$F$5:$F$1996)</f>
        <v>0</v>
      </c>
      <c r="F913" s="7">
        <f>SUMIF('4 Instructional Equipment'!$A$5:$A$1995,A913,'4 Instructional Equipment'!$F$5:$F$1995)</f>
        <v>0</v>
      </c>
      <c r="G913" s="12">
        <f>SUMIF('Transportation Ln 10'!$A$5:$A$1995,A913,'Transportation Ln 10'!$J$5:$J$1995)</f>
        <v>0</v>
      </c>
      <c r="H913" s="12">
        <f>SUMIFS('Services Ln 10'!$Y$5:$Y$3992,'Services Ln 10'!$A$5:$A$3992,A913,'Services Ln 10'!$B$5:$B$3992,"Physical Therapy")</f>
        <v>0</v>
      </c>
      <c r="I913" s="12">
        <f>SUMIFS('Services Ln 10'!$Y$5:$Y$3992,'Services Ln 10'!$A$5:$A$3992,A913,'Services Ln 10'!$B$5:$B$3992,"Occupational Therapy")</f>
        <v>0</v>
      </c>
      <c r="J913" s="12">
        <f>SUMIFS('Services Ln 10'!$Y$5:$Y$3992,'Services Ln 10'!$A$5:$A$3992,A913,'Services Ln 10'!$B$5:$B$3992,"Speech Services")</f>
        <v>0</v>
      </c>
      <c r="K913" s="103">
        <f>SUMIFS('Services Ln 10'!$Y$5:$Y$3992,'Services Ln 10'!$A$5:$A$3992,A913,'Services Ln 10'!$B$5:$B$3992,"Nurse Services")+SUMIFS('Services Ln 10'!$Y$5:$Y$3992,'Services Ln 10'!$A$5:$A$3992,A913,'Services Ln 10'!$B$5:$B$3992,"Audiology")+SUMIFS('Services Ln 10'!$Y$5:$Y$3992,'Services Ln 10'!$A$5:$A$3992,A913,'Services Ln 10'!$B$5:$B$3992,"Interpreter")+SUMIFS('Services Ln 10'!$Y$5:$Y$3992,'Services Ln 10'!$A$5:$A$3992,A913,'Services Ln 10'!$B$5:$B$3992,"Adaptive P.E.")+SUMIFS('Services Ln 10'!$Y$5:$Y$3992,'Services Ln 10'!$A$5:$A$3992,A913,'Services Ln 10'!$B$5:$B$3992,"Orientation and Mobility")+SUMIFS('Services Ln 10'!$Y$5:$Y$3992,'Services Ln 10'!$A$5:$A$3992,A913,'Services Ln 10'!$B$5:$B$3992,"Psychologist")+ SUMIF('Aides Ln 10'!$A$5:$A$1996,A913,'Aides Ln 10'!$V$5:$V$1996)</f>
        <v>0</v>
      </c>
      <c r="L913" s="12">
        <f>SUMIF('Contract Ed line 9'!$A$5:$A$1994,A913,'Contract Ed line 9'!$J$5:$J$1994)</f>
        <v>0</v>
      </c>
      <c r="M913" s="7">
        <f t="shared" si="14"/>
        <v>0</v>
      </c>
    </row>
    <row r="914" spans="2:13" x14ac:dyDescent="0.25">
      <c r="B914" s="7">
        <f>SUMIF('1 Spec Ed Teacher'!$A$5:$A$2003,A914,'1 Spec Ed Teacher'!$T$5:$T$2003)</f>
        <v>0</v>
      </c>
      <c r="C914" s="9"/>
      <c r="D914" s="7">
        <f>SUMIF(' Operations Ln 6'!$A$2:$A$1999,SSIDs!A914,' Operations Ln 6'!$B$2:$B$1999)</f>
        <v>0</v>
      </c>
      <c r="E914" s="7">
        <f>SUMIF('3 Instructional Supplies '!$A$5:$A$1996,SSIDs!A914,'3 Instructional Supplies '!$F$5:$F$1996)</f>
        <v>0</v>
      </c>
      <c r="F914" s="7">
        <f>SUMIF('4 Instructional Equipment'!$A$5:$A$1995,A914,'4 Instructional Equipment'!$F$5:$F$1995)</f>
        <v>0</v>
      </c>
      <c r="G914" s="12">
        <f>SUMIF('Transportation Ln 10'!$A$5:$A$1995,A914,'Transportation Ln 10'!$J$5:$J$1995)</f>
        <v>0</v>
      </c>
      <c r="H914" s="12">
        <f>SUMIFS('Services Ln 10'!$Y$5:$Y$3992,'Services Ln 10'!$A$5:$A$3992,A914,'Services Ln 10'!$B$5:$B$3992,"Physical Therapy")</f>
        <v>0</v>
      </c>
      <c r="I914" s="12">
        <f>SUMIFS('Services Ln 10'!$Y$5:$Y$3992,'Services Ln 10'!$A$5:$A$3992,A914,'Services Ln 10'!$B$5:$B$3992,"Occupational Therapy")</f>
        <v>0</v>
      </c>
      <c r="J914" s="12">
        <f>SUMIFS('Services Ln 10'!$Y$5:$Y$3992,'Services Ln 10'!$A$5:$A$3992,A914,'Services Ln 10'!$B$5:$B$3992,"Speech Services")</f>
        <v>0</v>
      </c>
      <c r="K914" s="103">
        <f>SUMIFS('Services Ln 10'!$Y$5:$Y$3992,'Services Ln 10'!$A$5:$A$3992,A914,'Services Ln 10'!$B$5:$B$3992,"Nurse Services")+SUMIFS('Services Ln 10'!$Y$5:$Y$3992,'Services Ln 10'!$A$5:$A$3992,A914,'Services Ln 10'!$B$5:$B$3992,"Audiology")+SUMIFS('Services Ln 10'!$Y$5:$Y$3992,'Services Ln 10'!$A$5:$A$3992,A914,'Services Ln 10'!$B$5:$B$3992,"Interpreter")+SUMIFS('Services Ln 10'!$Y$5:$Y$3992,'Services Ln 10'!$A$5:$A$3992,A914,'Services Ln 10'!$B$5:$B$3992,"Adaptive P.E.")+SUMIFS('Services Ln 10'!$Y$5:$Y$3992,'Services Ln 10'!$A$5:$A$3992,A914,'Services Ln 10'!$B$5:$B$3992,"Orientation and Mobility")+SUMIFS('Services Ln 10'!$Y$5:$Y$3992,'Services Ln 10'!$A$5:$A$3992,A914,'Services Ln 10'!$B$5:$B$3992,"Psychologist")+ SUMIF('Aides Ln 10'!$A$5:$A$1996,A914,'Aides Ln 10'!$V$5:$V$1996)</f>
        <v>0</v>
      </c>
      <c r="L914" s="12">
        <f>SUMIF('Contract Ed line 9'!$A$5:$A$1994,A914,'Contract Ed line 9'!$J$5:$J$1994)</f>
        <v>0</v>
      </c>
      <c r="M914" s="7">
        <f t="shared" si="14"/>
        <v>0</v>
      </c>
    </row>
    <row r="915" spans="2:13" x14ac:dyDescent="0.25">
      <c r="B915" s="7">
        <f>SUMIF('1 Spec Ed Teacher'!$A$5:$A$2003,A915,'1 Spec Ed Teacher'!$T$5:$T$2003)</f>
        <v>0</v>
      </c>
      <c r="C915" s="9"/>
      <c r="D915" s="7">
        <f>SUMIF(' Operations Ln 6'!$A$2:$A$1999,SSIDs!A915,' Operations Ln 6'!$B$2:$B$1999)</f>
        <v>0</v>
      </c>
      <c r="E915" s="7">
        <f>SUMIF('3 Instructional Supplies '!$A$5:$A$1996,SSIDs!A915,'3 Instructional Supplies '!$F$5:$F$1996)</f>
        <v>0</v>
      </c>
      <c r="F915" s="7">
        <f>SUMIF('4 Instructional Equipment'!$A$5:$A$1995,A915,'4 Instructional Equipment'!$F$5:$F$1995)</f>
        <v>0</v>
      </c>
      <c r="G915" s="12">
        <f>SUMIF('Transportation Ln 10'!$A$5:$A$1995,A915,'Transportation Ln 10'!$J$5:$J$1995)</f>
        <v>0</v>
      </c>
      <c r="H915" s="12">
        <f>SUMIFS('Services Ln 10'!$Y$5:$Y$3992,'Services Ln 10'!$A$5:$A$3992,A915,'Services Ln 10'!$B$5:$B$3992,"Physical Therapy")</f>
        <v>0</v>
      </c>
      <c r="I915" s="12">
        <f>SUMIFS('Services Ln 10'!$Y$5:$Y$3992,'Services Ln 10'!$A$5:$A$3992,A915,'Services Ln 10'!$B$5:$B$3992,"Occupational Therapy")</f>
        <v>0</v>
      </c>
      <c r="J915" s="12">
        <f>SUMIFS('Services Ln 10'!$Y$5:$Y$3992,'Services Ln 10'!$A$5:$A$3992,A915,'Services Ln 10'!$B$5:$B$3992,"Speech Services")</f>
        <v>0</v>
      </c>
      <c r="K915" s="103">
        <f>SUMIFS('Services Ln 10'!$Y$5:$Y$3992,'Services Ln 10'!$A$5:$A$3992,A915,'Services Ln 10'!$B$5:$B$3992,"Nurse Services")+SUMIFS('Services Ln 10'!$Y$5:$Y$3992,'Services Ln 10'!$A$5:$A$3992,A915,'Services Ln 10'!$B$5:$B$3992,"Audiology")+SUMIFS('Services Ln 10'!$Y$5:$Y$3992,'Services Ln 10'!$A$5:$A$3992,A915,'Services Ln 10'!$B$5:$B$3992,"Interpreter")+SUMIFS('Services Ln 10'!$Y$5:$Y$3992,'Services Ln 10'!$A$5:$A$3992,A915,'Services Ln 10'!$B$5:$B$3992,"Adaptive P.E.")+SUMIFS('Services Ln 10'!$Y$5:$Y$3992,'Services Ln 10'!$A$5:$A$3992,A915,'Services Ln 10'!$B$5:$B$3992,"Orientation and Mobility")+SUMIFS('Services Ln 10'!$Y$5:$Y$3992,'Services Ln 10'!$A$5:$A$3992,A915,'Services Ln 10'!$B$5:$B$3992,"Psychologist")+ SUMIF('Aides Ln 10'!$A$5:$A$1996,A915,'Aides Ln 10'!$V$5:$V$1996)</f>
        <v>0</v>
      </c>
      <c r="L915" s="12">
        <f>SUMIF('Contract Ed line 9'!$A$5:$A$1994,A915,'Contract Ed line 9'!$J$5:$J$1994)</f>
        <v>0</v>
      </c>
      <c r="M915" s="7">
        <f t="shared" si="14"/>
        <v>0</v>
      </c>
    </row>
    <row r="916" spans="2:13" x14ac:dyDescent="0.25">
      <c r="B916" s="7">
        <f>SUMIF('1 Spec Ed Teacher'!$A$5:$A$2003,A916,'1 Spec Ed Teacher'!$T$5:$T$2003)</f>
        <v>0</v>
      </c>
      <c r="C916" s="9"/>
      <c r="D916" s="7">
        <f>SUMIF(' Operations Ln 6'!$A$2:$A$1999,SSIDs!A916,' Operations Ln 6'!$B$2:$B$1999)</f>
        <v>0</v>
      </c>
      <c r="E916" s="7">
        <f>SUMIF('3 Instructional Supplies '!$A$5:$A$1996,SSIDs!A916,'3 Instructional Supplies '!$F$5:$F$1996)</f>
        <v>0</v>
      </c>
      <c r="F916" s="7">
        <f>SUMIF('4 Instructional Equipment'!$A$5:$A$1995,A916,'4 Instructional Equipment'!$F$5:$F$1995)</f>
        <v>0</v>
      </c>
      <c r="G916" s="12">
        <f>SUMIF('Transportation Ln 10'!$A$5:$A$1995,A916,'Transportation Ln 10'!$J$5:$J$1995)</f>
        <v>0</v>
      </c>
      <c r="H916" s="12">
        <f>SUMIFS('Services Ln 10'!$Y$5:$Y$3992,'Services Ln 10'!$A$5:$A$3992,A916,'Services Ln 10'!$B$5:$B$3992,"Physical Therapy")</f>
        <v>0</v>
      </c>
      <c r="I916" s="12">
        <f>SUMIFS('Services Ln 10'!$Y$5:$Y$3992,'Services Ln 10'!$A$5:$A$3992,A916,'Services Ln 10'!$B$5:$B$3992,"Occupational Therapy")</f>
        <v>0</v>
      </c>
      <c r="J916" s="12">
        <f>SUMIFS('Services Ln 10'!$Y$5:$Y$3992,'Services Ln 10'!$A$5:$A$3992,A916,'Services Ln 10'!$B$5:$B$3992,"Speech Services")</f>
        <v>0</v>
      </c>
      <c r="K916" s="103">
        <f>SUMIFS('Services Ln 10'!$Y$5:$Y$3992,'Services Ln 10'!$A$5:$A$3992,A916,'Services Ln 10'!$B$5:$B$3992,"Nurse Services")+SUMIFS('Services Ln 10'!$Y$5:$Y$3992,'Services Ln 10'!$A$5:$A$3992,A916,'Services Ln 10'!$B$5:$B$3992,"Audiology")+SUMIFS('Services Ln 10'!$Y$5:$Y$3992,'Services Ln 10'!$A$5:$A$3992,A916,'Services Ln 10'!$B$5:$B$3992,"Interpreter")+SUMIFS('Services Ln 10'!$Y$5:$Y$3992,'Services Ln 10'!$A$5:$A$3992,A916,'Services Ln 10'!$B$5:$B$3992,"Adaptive P.E.")+SUMIFS('Services Ln 10'!$Y$5:$Y$3992,'Services Ln 10'!$A$5:$A$3992,A916,'Services Ln 10'!$B$5:$B$3992,"Orientation and Mobility")+SUMIFS('Services Ln 10'!$Y$5:$Y$3992,'Services Ln 10'!$A$5:$A$3992,A916,'Services Ln 10'!$B$5:$B$3992,"Psychologist")+ SUMIF('Aides Ln 10'!$A$5:$A$1996,A916,'Aides Ln 10'!$V$5:$V$1996)</f>
        <v>0</v>
      </c>
      <c r="L916" s="12">
        <f>SUMIF('Contract Ed line 9'!$A$5:$A$1994,A916,'Contract Ed line 9'!$J$5:$J$1994)</f>
        <v>0</v>
      </c>
      <c r="M916" s="7">
        <f t="shared" si="14"/>
        <v>0</v>
      </c>
    </row>
    <row r="917" spans="2:13" x14ac:dyDescent="0.25">
      <c r="B917" s="7">
        <f>SUMIF('1 Spec Ed Teacher'!$A$5:$A$2003,A917,'1 Spec Ed Teacher'!$T$5:$T$2003)</f>
        <v>0</v>
      </c>
      <c r="C917" s="9"/>
      <c r="D917" s="7">
        <f>SUMIF(' Operations Ln 6'!$A$2:$A$1999,SSIDs!A917,' Operations Ln 6'!$B$2:$B$1999)</f>
        <v>0</v>
      </c>
      <c r="E917" s="7">
        <f>SUMIF('3 Instructional Supplies '!$A$5:$A$1996,SSIDs!A917,'3 Instructional Supplies '!$F$5:$F$1996)</f>
        <v>0</v>
      </c>
      <c r="F917" s="7">
        <f>SUMIF('4 Instructional Equipment'!$A$5:$A$1995,A917,'4 Instructional Equipment'!$F$5:$F$1995)</f>
        <v>0</v>
      </c>
      <c r="G917" s="12">
        <f>SUMIF('Transportation Ln 10'!$A$5:$A$1995,A917,'Transportation Ln 10'!$J$5:$J$1995)</f>
        <v>0</v>
      </c>
      <c r="H917" s="12">
        <f>SUMIFS('Services Ln 10'!$Y$5:$Y$3992,'Services Ln 10'!$A$5:$A$3992,A917,'Services Ln 10'!$B$5:$B$3992,"Physical Therapy")</f>
        <v>0</v>
      </c>
      <c r="I917" s="12">
        <f>SUMIFS('Services Ln 10'!$Y$5:$Y$3992,'Services Ln 10'!$A$5:$A$3992,A917,'Services Ln 10'!$B$5:$B$3992,"Occupational Therapy")</f>
        <v>0</v>
      </c>
      <c r="J917" s="12">
        <f>SUMIFS('Services Ln 10'!$Y$5:$Y$3992,'Services Ln 10'!$A$5:$A$3992,A917,'Services Ln 10'!$B$5:$B$3992,"Speech Services")</f>
        <v>0</v>
      </c>
      <c r="K917" s="103">
        <f>SUMIFS('Services Ln 10'!$Y$5:$Y$3992,'Services Ln 10'!$A$5:$A$3992,A917,'Services Ln 10'!$B$5:$B$3992,"Nurse Services")+SUMIFS('Services Ln 10'!$Y$5:$Y$3992,'Services Ln 10'!$A$5:$A$3992,A917,'Services Ln 10'!$B$5:$B$3992,"Audiology")+SUMIFS('Services Ln 10'!$Y$5:$Y$3992,'Services Ln 10'!$A$5:$A$3992,A917,'Services Ln 10'!$B$5:$B$3992,"Interpreter")+SUMIFS('Services Ln 10'!$Y$5:$Y$3992,'Services Ln 10'!$A$5:$A$3992,A917,'Services Ln 10'!$B$5:$B$3992,"Adaptive P.E.")+SUMIFS('Services Ln 10'!$Y$5:$Y$3992,'Services Ln 10'!$A$5:$A$3992,A917,'Services Ln 10'!$B$5:$B$3992,"Orientation and Mobility")+SUMIFS('Services Ln 10'!$Y$5:$Y$3992,'Services Ln 10'!$A$5:$A$3992,A917,'Services Ln 10'!$B$5:$B$3992,"Psychologist")+ SUMIF('Aides Ln 10'!$A$5:$A$1996,A917,'Aides Ln 10'!$V$5:$V$1996)</f>
        <v>0</v>
      </c>
      <c r="L917" s="12">
        <f>SUMIF('Contract Ed line 9'!$A$5:$A$1994,A917,'Contract Ed line 9'!$J$5:$J$1994)</f>
        <v>0</v>
      </c>
      <c r="M917" s="7">
        <f t="shared" si="14"/>
        <v>0</v>
      </c>
    </row>
    <row r="918" spans="2:13" x14ac:dyDescent="0.25">
      <c r="B918" s="7">
        <f>SUMIF('1 Spec Ed Teacher'!$A$5:$A$2003,A918,'1 Spec Ed Teacher'!$T$5:$T$2003)</f>
        <v>0</v>
      </c>
      <c r="C918" s="9"/>
      <c r="D918" s="7">
        <f>SUMIF(' Operations Ln 6'!$A$2:$A$1999,SSIDs!A918,' Operations Ln 6'!$B$2:$B$1999)</f>
        <v>0</v>
      </c>
      <c r="E918" s="7">
        <f>SUMIF('3 Instructional Supplies '!$A$5:$A$1996,SSIDs!A918,'3 Instructional Supplies '!$F$5:$F$1996)</f>
        <v>0</v>
      </c>
      <c r="F918" s="7">
        <f>SUMIF('4 Instructional Equipment'!$A$5:$A$1995,A918,'4 Instructional Equipment'!$F$5:$F$1995)</f>
        <v>0</v>
      </c>
      <c r="G918" s="12">
        <f>SUMIF('Transportation Ln 10'!$A$5:$A$1995,A918,'Transportation Ln 10'!$J$5:$J$1995)</f>
        <v>0</v>
      </c>
      <c r="H918" s="12">
        <f>SUMIFS('Services Ln 10'!$Y$5:$Y$3992,'Services Ln 10'!$A$5:$A$3992,A918,'Services Ln 10'!$B$5:$B$3992,"Physical Therapy")</f>
        <v>0</v>
      </c>
      <c r="I918" s="12">
        <f>SUMIFS('Services Ln 10'!$Y$5:$Y$3992,'Services Ln 10'!$A$5:$A$3992,A918,'Services Ln 10'!$B$5:$B$3992,"Occupational Therapy")</f>
        <v>0</v>
      </c>
      <c r="J918" s="12">
        <f>SUMIFS('Services Ln 10'!$Y$5:$Y$3992,'Services Ln 10'!$A$5:$A$3992,A918,'Services Ln 10'!$B$5:$B$3992,"Speech Services")</f>
        <v>0</v>
      </c>
      <c r="K918" s="103">
        <f>SUMIFS('Services Ln 10'!$Y$5:$Y$3992,'Services Ln 10'!$A$5:$A$3992,A918,'Services Ln 10'!$B$5:$B$3992,"Nurse Services")+SUMIFS('Services Ln 10'!$Y$5:$Y$3992,'Services Ln 10'!$A$5:$A$3992,A918,'Services Ln 10'!$B$5:$B$3992,"Audiology")+SUMIFS('Services Ln 10'!$Y$5:$Y$3992,'Services Ln 10'!$A$5:$A$3992,A918,'Services Ln 10'!$B$5:$B$3992,"Interpreter")+SUMIFS('Services Ln 10'!$Y$5:$Y$3992,'Services Ln 10'!$A$5:$A$3992,A918,'Services Ln 10'!$B$5:$B$3992,"Adaptive P.E.")+SUMIFS('Services Ln 10'!$Y$5:$Y$3992,'Services Ln 10'!$A$5:$A$3992,A918,'Services Ln 10'!$B$5:$B$3992,"Orientation and Mobility")+SUMIFS('Services Ln 10'!$Y$5:$Y$3992,'Services Ln 10'!$A$5:$A$3992,A918,'Services Ln 10'!$B$5:$B$3992,"Psychologist")+ SUMIF('Aides Ln 10'!$A$5:$A$1996,A918,'Aides Ln 10'!$V$5:$V$1996)</f>
        <v>0</v>
      </c>
      <c r="L918" s="12">
        <f>SUMIF('Contract Ed line 9'!$A$5:$A$1994,A918,'Contract Ed line 9'!$J$5:$J$1994)</f>
        <v>0</v>
      </c>
      <c r="M918" s="7">
        <f t="shared" si="14"/>
        <v>0</v>
      </c>
    </row>
    <row r="919" spans="2:13" x14ac:dyDescent="0.25">
      <c r="B919" s="7">
        <f>SUMIF('1 Spec Ed Teacher'!$A$5:$A$2003,A919,'1 Spec Ed Teacher'!$T$5:$T$2003)</f>
        <v>0</v>
      </c>
      <c r="C919" s="9"/>
      <c r="D919" s="7">
        <f>SUMIF(' Operations Ln 6'!$A$2:$A$1999,SSIDs!A919,' Operations Ln 6'!$B$2:$B$1999)</f>
        <v>0</v>
      </c>
      <c r="E919" s="7">
        <f>SUMIF('3 Instructional Supplies '!$A$5:$A$1996,SSIDs!A919,'3 Instructional Supplies '!$F$5:$F$1996)</f>
        <v>0</v>
      </c>
      <c r="F919" s="7">
        <f>SUMIF('4 Instructional Equipment'!$A$5:$A$1995,A919,'4 Instructional Equipment'!$F$5:$F$1995)</f>
        <v>0</v>
      </c>
      <c r="G919" s="12">
        <f>SUMIF('Transportation Ln 10'!$A$5:$A$1995,A919,'Transportation Ln 10'!$J$5:$J$1995)</f>
        <v>0</v>
      </c>
      <c r="H919" s="12">
        <f>SUMIFS('Services Ln 10'!$Y$5:$Y$3992,'Services Ln 10'!$A$5:$A$3992,A919,'Services Ln 10'!$B$5:$B$3992,"Physical Therapy")</f>
        <v>0</v>
      </c>
      <c r="I919" s="12">
        <f>SUMIFS('Services Ln 10'!$Y$5:$Y$3992,'Services Ln 10'!$A$5:$A$3992,A919,'Services Ln 10'!$B$5:$B$3992,"Occupational Therapy")</f>
        <v>0</v>
      </c>
      <c r="J919" s="12">
        <f>SUMIFS('Services Ln 10'!$Y$5:$Y$3992,'Services Ln 10'!$A$5:$A$3992,A919,'Services Ln 10'!$B$5:$B$3992,"Speech Services")</f>
        <v>0</v>
      </c>
      <c r="K919" s="103">
        <f>SUMIFS('Services Ln 10'!$Y$5:$Y$3992,'Services Ln 10'!$A$5:$A$3992,A919,'Services Ln 10'!$B$5:$B$3992,"Nurse Services")+SUMIFS('Services Ln 10'!$Y$5:$Y$3992,'Services Ln 10'!$A$5:$A$3992,A919,'Services Ln 10'!$B$5:$B$3992,"Audiology")+SUMIFS('Services Ln 10'!$Y$5:$Y$3992,'Services Ln 10'!$A$5:$A$3992,A919,'Services Ln 10'!$B$5:$B$3992,"Interpreter")+SUMIFS('Services Ln 10'!$Y$5:$Y$3992,'Services Ln 10'!$A$5:$A$3992,A919,'Services Ln 10'!$B$5:$B$3992,"Adaptive P.E.")+SUMIFS('Services Ln 10'!$Y$5:$Y$3992,'Services Ln 10'!$A$5:$A$3992,A919,'Services Ln 10'!$B$5:$B$3992,"Orientation and Mobility")+SUMIFS('Services Ln 10'!$Y$5:$Y$3992,'Services Ln 10'!$A$5:$A$3992,A919,'Services Ln 10'!$B$5:$B$3992,"Psychologist")+ SUMIF('Aides Ln 10'!$A$5:$A$1996,A919,'Aides Ln 10'!$V$5:$V$1996)</f>
        <v>0</v>
      </c>
      <c r="L919" s="12">
        <f>SUMIF('Contract Ed line 9'!$A$5:$A$1994,A919,'Contract Ed line 9'!$J$5:$J$1994)</f>
        <v>0</v>
      </c>
      <c r="M919" s="7">
        <f t="shared" si="14"/>
        <v>0</v>
      </c>
    </row>
    <row r="920" spans="2:13" x14ac:dyDescent="0.25">
      <c r="B920" s="7">
        <f>SUMIF('1 Spec Ed Teacher'!$A$5:$A$2003,A920,'1 Spec Ed Teacher'!$T$5:$T$2003)</f>
        <v>0</v>
      </c>
      <c r="C920" s="9"/>
      <c r="D920" s="7">
        <f>SUMIF(' Operations Ln 6'!$A$2:$A$1999,SSIDs!A920,' Operations Ln 6'!$B$2:$B$1999)</f>
        <v>0</v>
      </c>
      <c r="E920" s="7">
        <f>SUMIF('3 Instructional Supplies '!$A$5:$A$1996,SSIDs!A920,'3 Instructional Supplies '!$F$5:$F$1996)</f>
        <v>0</v>
      </c>
      <c r="F920" s="7">
        <f>SUMIF('4 Instructional Equipment'!$A$5:$A$1995,A920,'4 Instructional Equipment'!$F$5:$F$1995)</f>
        <v>0</v>
      </c>
      <c r="G920" s="12">
        <f>SUMIF('Transportation Ln 10'!$A$5:$A$1995,A920,'Transportation Ln 10'!$J$5:$J$1995)</f>
        <v>0</v>
      </c>
      <c r="H920" s="12">
        <f>SUMIFS('Services Ln 10'!$Y$5:$Y$3992,'Services Ln 10'!$A$5:$A$3992,A920,'Services Ln 10'!$B$5:$B$3992,"Physical Therapy")</f>
        <v>0</v>
      </c>
      <c r="I920" s="12">
        <f>SUMIFS('Services Ln 10'!$Y$5:$Y$3992,'Services Ln 10'!$A$5:$A$3992,A920,'Services Ln 10'!$B$5:$B$3992,"Occupational Therapy")</f>
        <v>0</v>
      </c>
      <c r="J920" s="12">
        <f>SUMIFS('Services Ln 10'!$Y$5:$Y$3992,'Services Ln 10'!$A$5:$A$3992,A920,'Services Ln 10'!$B$5:$B$3992,"Speech Services")</f>
        <v>0</v>
      </c>
      <c r="K920" s="103">
        <f>SUMIFS('Services Ln 10'!$Y$5:$Y$3992,'Services Ln 10'!$A$5:$A$3992,A920,'Services Ln 10'!$B$5:$B$3992,"Nurse Services")+SUMIFS('Services Ln 10'!$Y$5:$Y$3992,'Services Ln 10'!$A$5:$A$3992,A920,'Services Ln 10'!$B$5:$B$3992,"Audiology")+SUMIFS('Services Ln 10'!$Y$5:$Y$3992,'Services Ln 10'!$A$5:$A$3992,A920,'Services Ln 10'!$B$5:$B$3992,"Interpreter")+SUMIFS('Services Ln 10'!$Y$5:$Y$3992,'Services Ln 10'!$A$5:$A$3992,A920,'Services Ln 10'!$B$5:$B$3992,"Adaptive P.E.")+SUMIFS('Services Ln 10'!$Y$5:$Y$3992,'Services Ln 10'!$A$5:$A$3992,A920,'Services Ln 10'!$B$5:$B$3992,"Orientation and Mobility")+SUMIFS('Services Ln 10'!$Y$5:$Y$3992,'Services Ln 10'!$A$5:$A$3992,A920,'Services Ln 10'!$B$5:$B$3992,"Psychologist")+ SUMIF('Aides Ln 10'!$A$5:$A$1996,A920,'Aides Ln 10'!$V$5:$V$1996)</f>
        <v>0</v>
      </c>
      <c r="L920" s="12">
        <f>SUMIF('Contract Ed line 9'!$A$5:$A$1994,A920,'Contract Ed line 9'!$J$5:$J$1994)</f>
        <v>0</v>
      </c>
      <c r="M920" s="7">
        <f t="shared" si="14"/>
        <v>0</v>
      </c>
    </row>
    <row r="921" spans="2:13" x14ac:dyDescent="0.25">
      <c r="B921" s="7">
        <f>SUMIF('1 Spec Ed Teacher'!$A$5:$A$2003,A921,'1 Spec Ed Teacher'!$T$5:$T$2003)</f>
        <v>0</v>
      </c>
      <c r="C921" s="9"/>
      <c r="D921" s="7">
        <f>SUMIF(' Operations Ln 6'!$A$2:$A$1999,SSIDs!A921,' Operations Ln 6'!$B$2:$B$1999)</f>
        <v>0</v>
      </c>
      <c r="E921" s="7">
        <f>SUMIF('3 Instructional Supplies '!$A$5:$A$1996,SSIDs!A921,'3 Instructional Supplies '!$F$5:$F$1996)</f>
        <v>0</v>
      </c>
      <c r="F921" s="7">
        <f>SUMIF('4 Instructional Equipment'!$A$5:$A$1995,A921,'4 Instructional Equipment'!$F$5:$F$1995)</f>
        <v>0</v>
      </c>
      <c r="G921" s="12">
        <f>SUMIF('Transportation Ln 10'!$A$5:$A$1995,A921,'Transportation Ln 10'!$J$5:$J$1995)</f>
        <v>0</v>
      </c>
      <c r="H921" s="12">
        <f>SUMIFS('Services Ln 10'!$Y$5:$Y$3992,'Services Ln 10'!$A$5:$A$3992,A921,'Services Ln 10'!$B$5:$B$3992,"Physical Therapy")</f>
        <v>0</v>
      </c>
      <c r="I921" s="12">
        <f>SUMIFS('Services Ln 10'!$Y$5:$Y$3992,'Services Ln 10'!$A$5:$A$3992,A921,'Services Ln 10'!$B$5:$B$3992,"Occupational Therapy")</f>
        <v>0</v>
      </c>
      <c r="J921" s="12">
        <f>SUMIFS('Services Ln 10'!$Y$5:$Y$3992,'Services Ln 10'!$A$5:$A$3992,A921,'Services Ln 10'!$B$5:$B$3992,"Speech Services")</f>
        <v>0</v>
      </c>
      <c r="K921" s="103">
        <f>SUMIFS('Services Ln 10'!$Y$5:$Y$3992,'Services Ln 10'!$A$5:$A$3992,A921,'Services Ln 10'!$B$5:$B$3992,"Nurse Services")+SUMIFS('Services Ln 10'!$Y$5:$Y$3992,'Services Ln 10'!$A$5:$A$3992,A921,'Services Ln 10'!$B$5:$B$3992,"Audiology")+SUMIFS('Services Ln 10'!$Y$5:$Y$3992,'Services Ln 10'!$A$5:$A$3992,A921,'Services Ln 10'!$B$5:$B$3992,"Interpreter")+SUMIFS('Services Ln 10'!$Y$5:$Y$3992,'Services Ln 10'!$A$5:$A$3992,A921,'Services Ln 10'!$B$5:$B$3992,"Adaptive P.E.")+SUMIFS('Services Ln 10'!$Y$5:$Y$3992,'Services Ln 10'!$A$5:$A$3992,A921,'Services Ln 10'!$B$5:$B$3992,"Orientation and Mobility")+SUMIFS('Services Ln 10'!$Y$5:$Y$3992,'Services Ln 10'!$A$5:$A$3992,A921,'Services Ln 10'!$B$5:$B$3992,"Psychologist")+ SUMIF('Aides Ln 10'!$A$5:$A$1996,A921,'Aides Ln 10'!$V$5:$V$1996)</f>
        <v>0</v>
      </c>
      <c r="L921" s="12">
        <f>SUMIF('Contract Ed line 9'!$A$5:$A$1994,A921,'Contract Ed line 9'!$J$5:$J$1994)</f>
        <v>0</v>
      </c>
      <c r="M921" s="7">
        <f t="shared" si="14"/>
        <v>0</v>
      </c>
    </row>
    <row r="922" spans="2:13" x14ac:dyDescent="0.25">
      <c r="B922" s="7">
        <f>SUMIF('1 Spec Ed Teacher'!$A$5:$A$2003,A922,'1 Spec Ed Teacher'!$T$5:$T$2003)</f>
        <v>0</v>
      </c>
      <c r="C922" s="9"/>
      <c r="D922" s="7">
        <f>SUMIF(' Operations Ln 6'!$A$2:$A$1999,SSIDs!A922,' Operations Ln 6'!$B$2:$B$1999)</f>
        <v>0</v>
      </c>
      <c r="E922" s="7">
        <f>SUMIF('3 Instructional Supplies '!$A$5:$A$1996,SSIDs!A922,'3 Instructional Supplies '!$F$5:$F$1996)</f>
        <v>0</v>
      </c>
      <c r="F922" s="7">
        <f>SUMIF('4 Instructional Equipment'!$A$5:$A$1995,A922,'4 Instructional Equipment'!$F$5:$F$1995)</f>
        <v>0</v>
      </c>
      <c r="G922" s="12">
        <f>SUMIF('Transportation Ln 10'!$A$5:$A$1995,A922,'Transportation Ln 10'!$J$5:$J$1995)</f>
        <v>0</v>
      </c>
      <c r="H922" s="12">
        <f>SUMIFS('Services Ln 10'!$Y$5:$Y$3992,'Services Ln 10'!$A$5:$A$3992,A922,'Services Ln 10'!$B$5:$B$3992,"Physical Therapy")</f>
        <v>0</v>
      </c>
      <c r="I922" s="12">
        <f>SUMIFS('Services Ln 10'!$Y$5:$Y$3992,'Services Ln 10'!$A$5:$A$3992,A922,'Services Ln 10'!$B$5:$B$3992,"Occupational Therapy")</f>
        <v>0</v>
      </c>
      <c r="J922" s="12">
        <f>SUMIFS('Services Ln 10'!$Y$5:$Y$3992,'Services Ln 10'!$A$5:$A$3992,A922,'Services Ln 10'!$B$5:$B$3992,"Speech Services")</f>
        <v>0</v>
      </c>
      <c r="K922" s="103">
        <f>SUMIFS('Services Ln 10'!$Y$5:$Y$3992,'Services Ln 10'!$A$5:$A$3992,A922,'Services Ln 10'!$B$5:$B$3992,"Nurse Services")+SUMIFS('Services Ln 10'!$Y$5:$Y$3992,'Services Ln 10'!$A$5:$A$3992,A922,'Services Ln 10'!$B$5:$B$3992,"Audiology")+SUMIFS('Services Ln 10'!$Y$5:$Y$3992,'Services Ln 10'!$A$5:$A$3992,A922,'Services Ln 10'!$B$5:$B$3992,"Interpreter")+SUMIFS('Services Ln 10'!$Y$5:$Y$3992,'Services Ln 10'!$A$5:$A$3992,A922,'Services Ln 10'!$B$5:$B$3992,"Adaptive P.E.")+SUMIFS('Services Ln 10'!$Y$5:$Y$3992,'Services Ln 10'!$A$5:$A$3992,A922,'Services Ln 10'!$B$5:$B$3992,"Orientation and Mobility")+SUMIFS('Services Ln 10'!$Y$5:$Y$3992,'Services Ln 10'!$A$5:$A$3992,A922,'Services Ln 10'!$B$5:$B$3992,"Psychologist")+ SUMIF('Aides Ln 10'!$A$5:$A$1996,A922,'Aides Ln 10'!$V$5:$V$1996)</f>
        <v>0</v>
      </c>
      <c r="L922" s="12">
        <f>SUMIF('Contract Ed line 9'!$A$5:$A$1994,A922,'Contract Ed line 9'!$J$5:$J$1994)</f>
        <v>0</v>
      </c>
      <c r="M922" s="7">
        <f t="shared" si="14"/>
        <v>0</v>
      </c>
    </row>
    <row r="923" spans="2:13" x14ac:dyDescent="0.25">
      <c r="B923" s="7">
        <f>SUMIF('1 Spec Ed Teacher'!$A$5:$A$2003,A923,'1 Spec Ed Teacher'!$T$5:$T$2003)</f>
        <v>0</v>
      </c>
      <c r="C923" s="9"/>
      <c r="D923" s="7">
        <f>SUMIF(' Operations Ln 6'!$A$2:$A$1999,SSIDs!A923,' Operations Ln 6'!$B$2:$B$1999)</f>
        <v>0</v>
      </c>
      <c r="E923" s="7">
        <f>SUMIF('3 Instructional Supplies '!$A$5:$A$1996,SSIDs!A923,'3 Instructional Supplies '!$F$5:$F$1996)</f>
        <v>0</v>
      </c>
      <c r="F923" s="7">
        <f>SUMIF('4 Instructional Equipment'!$A$5:$A$1995,A923,'4 Instructional Equipment'!$F$5:$F$1995)</f>
        <v>0</v>
      </c>
      <c r="G923" s="12">
        <f>SUMIF('Transportation Ln 10'!$A$5:$A$1995,A923,'Transportation Ln 10'!$J$5:$J$1995)</f>
        <v>0</v>
      </c>
      <c r="H923" s="12">
        <f>SUMIFS('Services Ln 10'!$Y$5:$Y$3992,'Services Ln 10'!$A$5:$A$3992,A923,'Services Ln 10'!$B$5:$B$3992,"Physical Therapy")</f>
        <v>0</v>
      </c>
      <c r="I923" s="12">
        <f>SUMIFS('Services Ln 10'!$Y$5:$Y$3992,'Services Ln 10'!$A$5:$A$3992,A923,'Services Ln 10'!$B$5:$B$3992,"Occupational Therapy")</f>
        <v>0</v>
      </c>
      <c r="J923" s="12">
        <f>SUMIFS('Services Ln 10'!$Y$5:$Y$3992,'Services Ln 10'!$A$5:$A$3992,A923,'Services Ln 10'!$B$5:$B$3992,"Speech Services")</f>
        <v>0</v>
      </c>
      <c r="K923" s="103">
        <f>SUMIFS('Services Ln 10'!$Y$5:$Y$3992,'Services Ln 10'!$A$5:$A$3992,A923,'Services Ln 10'!$B$5:$B$3992,"Nurse Services")+SUMIFS('Services Ln 10'!$Y$5:$Y$3992,'Services Ln 10'!$A$5:$A$3992,A923,'Services Ln 10'!$B$5:$B$3992,"Audiology")+SUMIFS('Services Ln 10'!$Y$5:$Y$3992,'Services Ln 10'!$A$5:$A$3992,A923,'Services Ln 10'!$B$5:$B$3992,"Interpreter")+SUMIFS('Services Ln 10'!$Y$5:$Y$3992,'Services Ln 10'!$A$5:$A$3992,A923,'Services Ln 10'!$B$5:$B$3992,"Adaptive P.E.")+SUMIFS('Services Ln 10'!$Y$5:$Y$3992,'Services Ln 10'!$A$5:$A$3992,A923,'Services Ln 10'!$B$5:$B$3992,"Orientation and Mobility")+SUMIFS('Services Ln 10'!$Y$5:$Y$3992,'Services Ln 10'!$A$5:$A$3992,A923,'Services Ln 10'!$B$5:$B$3992,"Psychologist")+ SUMIF('Aides Ln 10'!$A$5:$A$1996,A923,'Aides Ln 10'!$V$5:$V$1996)</f>
        <v>0</v>
      </c>
      <c r="L923" s="12">
        <f>SUMIF('Contract Ed line 9'!$A$5:$A$1994,A923,'Contract Ed line 9'!$J$5:$J$1994)</f>
        <v>0</v>
      </c>
      <c r="M923" s="7">
        <f t="shared" si="14"/>
        <v>0</v>
      </c>
    </row>
    <row r="924" spans="2:13" x14ac:dyDescent="0.25">
      <c r="B924" s="7">
        <f>SUMIF('1 Spec Ed Teacher'!$A$5:$A$2003,A924,'1 Spec Ed Teacher'!$T$5:$T$2003)</f>
        <v>0</v>
      </c>
      <c r="C924" s="9"/>
      <c r="D924" s="7">
        <f>SUMIF(' Operations Ln 6'!$A$2:$A$1999,SSIDs!A924,' Operations Ln 6'!$B$2:$B$1999)</f>
        <v>0</v>
      </c>
      <c r="E924" s="7">
        <f>SUMIF('3 Instructional Supplies '!$A$5:$A$1996,SSIDs!A924,'3 Instructional Supplies '!$F$5:$F$1996)</f>
        <v>0</v>
      </c>
      <c r="F924" s="7">
        <f>SUMIF('4 Instructional Equipment'!$A$5:$A$1995,A924,'4 Instructional Equipment'!$F$5:$F$1995)</f>
        <v>0</v>
      </c>
      <c r="G924" s="12">
        <f>SUMIF('Transportation Ln 10'!$A$5:$A$1995,A924,'Transportation Ln 10'!$J$5:$J$1995)</f>
        <v>0</v>
      </c>
      <c r="H924" s="12">
        <f>SUMIFS('Services Ln 10'!$Y$5:$Y$3992,'Services Ln 10'!$A$5:$A$3992,A924,'Services Ln 10'!$B$5:$B$3992,"Physical Therapy")</f>
        <v>0</v>
      </c>
      <c r="I924" s="12">
        <f>SUMIFS('Services Ln 10'!$Y$5:$Y$3992,'Services Ln 10'!$A$5:$A$3992,A924,'Services Ln 10'!$B$5:$B$3992,"Occupational Therapy")</f>
        <v>0</v>
      </c>
      <c r="J924" s="12">
        <f>SUMIFS('Services Ln 10'!$Y$5:$Y$3992,'Services Ln 10'!$A$5:$A$3992,A924,'Services Ln 10'!$B$5:$B$3992,"Speech Services")</f>
        <v>0</v>
      </c>
      <c r="K924" s="103">
        <f>SUMIFS('Services Ln 10'!$Y$5:$Y$3992,'Services Ln 10'!$A$5:$A$3992,A924,'Services Ln 10'!$B$5:$B$3992,"Nurse Services")+SUMIFS('Services Ln 10'!$Y$5:$Y$3992,'Services Ln 10'!$A$5:$A$3992,A924,'Services Ln 10'!$B$5:$B$3992,"Audiology")+SUMIFS('Services Ln 10'!$Y$5:$Y$3992,'Services Ln 10'!$A$5:$A$3992,A924,'Services Ln 10'!$B$5:$B$3992,"Interpreter")+SUMIFS('Services Ln 10'!$Y$5:$Y$3992,'Services Ln 10'!$A$5:$A$3992,A924,'Services Ln 10'!$B$5:$B$3992,"Adaptive P.E.")+SUMIFS('Services Ln 10'!$Y$5:$Y$3992,'Services Ln 10'!$A$5:$A$3992,A924,'Services Ln 10'!$B$5:$B$3992,"Orientation and Mobility")+SUMIFS('Services Ln 10'!$Y$5:$Y$3992,'Services Ln 10'!$A$5:$A$3992,A924,'Services Ln 10'!$B$5:$B$3992,"Psychologist")+ SUMIF('Aides Ln 10'!$A$5:$A$1996,A924,'Aides Ln 10'!$V$5:$V$1996)</f>
        <v>0</v>
      </c>
      <c r="L924" s="12">
        <f>SUMIF('Contract Ed line 9'!$A$5:$A$1994,A924,'Contract Ed line 9'!$J$5:$J$1994)</f>
        <v>0</v>
      </c>
      <c r="M924" s="7">
        <f t="shared" si="14"/>
        <v>0</v>
      </c>
    </row>
    <row r="925" spans="2:13" x14ac:dyDescent="0.25">
      <c r="B925" s="7">
        <f>SUMIF('1 Spec Ed Teacher'!$A$5:$A$2003,A925,'1 Spec Ed Teacher'!$T$5:$T$2003)</f>
        <v>0</v>
      </c>
      <c r="C925" s="9"/>
      <c r="D925" s="7">
        <f>SUMIF(' Operations Ln 6'!$A$2:$A$1999,SSIDs!A925,' Operations Ln 6'!$B$2:$B$1999)</f>
        <v>0</v>
      </c>
      <c r="E925" s="7">
        <f>SUMIF('3 Instructional Supplies '!$A$5:$A$1996,SSIDs!A925,'3 Instructional Supplies '!$F$5:$F$1996)</f>
        <v>0</v>
      </c>
      <c r="F925" s="7">
        <f>SUMIF('4 Instructional Equipment'!$A$5:$A$1995,A925,'4 Instructional Equipment'!$F$5:$F$1995)</f>
        <v>0</v>
      </c>
      <c r="G925" s="12">
        <f>SUMIF('Transportation Ln 10'!$A$5:$A$1995,A925,'Transportation Ln 10'!$J$5:$J$1995)</f>
        <v>0</v>
      </c>
      <c r="H925" s="12">
        <f>SUMIFS('Services Ln 10'!$Y$5:$Y$3992,'Services Ln 10'!$A$5:$A$3992,A925,'Services Ln 10'!$B$5:$B$3992,"Physical Therapy")</f>
        <v>0</v>
      </c>
      <c r="I925" s="12">
        <f>SUMIFS('Services Ln 10'!$Y$5:$Y$3992,'Services Ln 10'!$A$5:$A$3992,A925,'Services Ln 10'!$B$5:$B$3992,"Occupational Therapy")</f>
        <v>0</v>
      </c>
      <c r="J925" s="12">
        <f>SUMIFS('Services Ln 10'!$Y$5:$Y$3992,'Services Ln 10'!$A$5:$A$3992,A925,'Services Ln 10'!$B$5:$B$3992,"Speech Services")</f>
        <v>0</v>
      </c>
      <c r="K925" s="103">
        <f>SUMIFS('Services Ln 10'!$Y$5:$Y$3992,'Services Ln 10'!$A$5:$A$3992,A925,'Services Ln 10'!$B$5:$B$3992,"Nurse Services")+SUMIFS('Services Ln 10'!$Y$5:$Y$3992,'Services Ln 10'!$A$5:$A$3992,A925,'Services Ln 10'!$B$5:$B$3992,"Audiology")+SUMIFS('Services Ln 10'!$Y$5:$Y$3992,'Services Ln 10'!$A$5:$A$3992,A925,'Services Ln 10'!$B$5:$B$3992,"Interpreter")+SUMIFS('Services Ln 10'!$Y$5:$Y$3992,'Services Ln 10'!$A$5:$A$3992,A925,'Services Ln 10'!$B$5:$B$3992,"Adaptive P.E.")+SUMIFS('Services Ln 10'!$Y$5:$Y$3992,'Services Ln 10'!$A$5:$A$3992,A925,'Services Ln 10'!$B$5:$B$3992,"Orientation and Mobility")+SUMIFS('Services Ln 10'!$Y$5:$Y$3992,'Services Ln 10'!$A$5:$A$3992,A925,'Services Ln 10'!$B$5:$B$3992,"Psychologist")+ SUMIF('Aides Ln 10'!$A$5:$A$1996,A925,'Aides Ln 10'!$V$5:$V$1996)</f>
        <v>0</v>
      </c>
      <c r="L925" s="12">
        <f>SUMIF('Contract Ed line 9'!$A$5:$A$1994,A925,'Contract Ed line 9'!$J$5:$J$1994)</f>
        <v>0</v>
      </c>
      <c r="M925" s="7">
        <f t="shared" si="14"/>
        <v>0</v>
      </c>
    </row>
    <row r="926" spans="2:13" x14ac:dyDescent="0.25">
      <c r="B926" s="7">
        <f>SUMIF('1 Spec Ed Teacher'!$A$5:$A$2003,A926,'1 Spec Ed Teacher'!$T$5:$T$2003)</f>
        <v>0</v>
      </c>
      <c r="C926" s="9"/>
      <c r="D926" s="7">
        <f>SUMIF(' Operations Ln 6'!$A$2:$A$1999,SSIDs!A926,' Operations Ln 6'!$B$2:$B$1999)</f>
        <v>0</v>
      </c>
      <c r="E926" s="7">
        <f>SUMIF('3 Instructional Supplies '!$A$5:$A$1996,SSIDs!A926,'3 Instructional Supplies '!$F$5:$F$1996)</f>
        <v>0</v>
      </c>
      <c r="F926" s="7">
        <f>SUMIF('4 Instructional Equipment'!$A$5:$A$1995,A926,'4 Instructional Equipment'!$F$5:$F$1995)</f>
        <v>0</v>
      </c>
      <c r="G926" s="12">
        <f>SUMIF('Transportation Ln 10'!$A$5:$A$1995,A926,'Transportation Ln 10'!$J$5:$J$1995)</f>
        <v>0</v>
      </c>
      <c r="H926" s="12">
        <f>SUMIFS('Services Ln 10'!$Y$5:$Y$3992,'Services Ln 10'!$A$5:$A$3992,A926,'Services Ln 10'!$B$5:$B$3992,"Physical Therapy")</f>
        <v>0</v>
      </c>
      <c r="I926" s="12">
        <f>SUMIFS('Services Ln 10'!$Y$5:$Y$3992,'Services Ln 10'!$A$5:$A$3992,A926,'Services Ln 10'!$B$5:$B$3992,"Occupational Therapy")</f>
        <v>0</v>
      </c>
      <c r="J926" s="12">
        <f>SUMIFS('Services Ln 10'!$Y$5:$Y$3992,'Services Ln 10'!$A$5:$A$3992,A926,'Services Ln 10'!$B$5:$B$3992,"Speech Services")</f>
        <v>0</v>
      </c>
      <c r="K926" s="103">
        <f>SUMIFS('Services Ln 10'!$Y$5:$Y$3992,'Services Ln 10'!$A$5:$A$3992,A926,'Services Ln 10'!$B$5:$B$3992,"Nurse Services")+SUMIFS('Services Ln 10'!$Y$5:$Y$3992,'Services Ln 10'!$A$5:$A$3992,A926,'Services Ln 10'!$B$5:$B$3992,"Audiology")+SUMIFS('Services Ln 10'!$Y$5:$Y$3992,'Services Ln 10'!$A$5:$A$3992,A926,'Services Ln 10'!$B$5:$B$3992,"Interpreter")+SUMIFS('Services Ln 10'!$Y$5:$Y$3992,'Services Ln 10'!$A$5:$A$3992,A926,'Services Ln 10'!$B$5:$B$3992,"Adaptive P.E.")+SUMIFS('Services Ln 10'!$Y$5:$Y$3992,'Services Ln 10'!$A$5:$A$3992,A926,'Services Ln 10'!$B$5:$B$3992,"Orientation and Mobility")+SUMIFS('Services Ln 10'!$Y$5:$Y$3992,'Services Ln 10'!$A$5:$A$3992,A926,'Services Ln 10'!$B$5:$B$3992,"Psychologist")+ SUMIF('Aides Ln 10'!$A$5:$A$1996,A926,'Aides Ln 10'!$V$5:$V$1996)</f>
        <v>0</v>
      </c>
      <c r="L926" s="12">
        <f>SUMIF('Contract Ed line 9'!$A$5:$A$1994,A926,'Contract Ed line 9'!$J$5:$J$1994)</f>
        <v>0</v>
      </c>
      <c r="M926" s="7">
        <f t="shared" si="14"/>
        <v>0</v>
      </c>
    </row>
    <row r="927" spans="2:13" x14ac:dyDescent="0.25">
      <c r="B927" s="7">
        <f>SUMIF('1 Spec Ed Teacher'!$A$5:$A$2003,A927,'1 Spec Ed Teacher'!$T$5:$T$2003)</f>
        <v>0</v>
      </c>
      <c r="C927" s="9"/>
      <c r="D927" s="7">
        <f>SUMIF(' Operations Ln 6'!$A$2:$A$1999,SSIDs!A927,' Operations Ln 6'!$B$2:$B$1999)</f>
        <v>0</v>
      </c>
      <c r="E927" s="7">
        <f>SUMIF('3 Instructional Supplies '!$A$5:$A$1996,SSIDs!A927,'3 Instructional Supplies '!$F$5:$F$1996)</f>
        <v>0</v>
      </c>
      <c r="F927" s="7">
        <f>SUMIF('4 Instructional Equipment'!$A$5:$A$1995,A927,'4 Instructional Equipment'!$F$5:$F$1995)</f>
        <v>0</v>
      </c>
      <c r="G927" s="12">
        <f>SUMIF('Transportation Ln 10'!$A$5:$A$1995,A927,'Transportation Ln 10'!$J$5:$J$1995)</f>
        <v>0</v>
      </c>
      <c r="H927" s="12">
        <f>SUMIFS('Services Ln 10'!$Y$5:$Y$3992,'Services Ln 10'!$A$5:$A$3992,A927,'Services Ln 10'!$B$5:$B$3992,"Physical Therapy")</f>
        <v>0</v>
      </c>
      <c r="I927" s="12">
        <f>SUMIFS('Services Ln 10'!$Y$5:$Y$3992,'Services Ln 10'!$A$5:$A$3992,A927,'Services Ln 10'!$B$5:$B$3992,"Occupational Therapy")</f>
        <v>0</v>
      </c>
      <c r="J927" s="12">
        <f>SUMIFS('Services Ln 10'!$Y$5:$Y$3992,'Services Ln 10'!$A$5:$A$3992,A927,'Services Ln 10'!$B$5:$B$3992,"Speech Services")</f>
        <v>0</v>
      </c>
      <c r="K927" s="103">
        <f>SUMIFS('Services Ln 10'!$Y$5:$Y$3992,'Services Ln 10'!$A$5:$A$3992,A927,'Services Ln 10'!$B$5:$B$3992,"Nurse Services")+SUMIFS('Services Ln 10'!$Y$5:$Y$3992,'Services Ln 10'!$A$5:$A$3992,A927,'Services Ln 10'!$B$5:$B$3992,"Audiology")+SUMIFS('Services Ln 10'!$Y$5:$Y$3992,'Services Ln 10'!$A$5:$A$3992,A927,'Services Ln 10'!$B$5:$B$3992,"Interpreter")+SUMIFS('Services Ln 10'!$Y$5:$Y$3992,'Services Ln 10'!$A$5:$A$3992,A927,'Services Ln 10'!$B$5:$B$3992,"Adaptive P.E.")+SUMIFS('Services Ln 10'!$Y$5:$Y$3992,'Services Ln 10'!$A$5:$A$3992,A927,'Services Ln 10'!$B$5:$B$3992,"Orientation and Mobility")+SUMIFS('Services Ln 10'!$Y$5:$Y$3992,'Services Ln 10'!$A$5:$A$3992,A927,'Services Ln 10'!$B$5:$B$3992,"Psychologist")+ SUMIF('Aides Ln 10'!$A$5:$A$1996,A927,'Aides Ln 10'!$V$5:$V$1996)</f>
        <v>0</v>
      </c>
      <c r="L927" s="12">
        <f>SUMIF('Contract Ed line 9'!$A$5:$A$1994,A927,'Contract Ed line 9'!$J$5:$J$1994)</f>
        <v>0</v>
      </c>
      <c r="M927" s="7">
        <f t="shared" si="14"/>
        <v>0</v>
      </c>
    </row>
    <row r="928" spans="2:13" x14ac:dyDescent="0.25">
      <c r="B928" s="7">
        <f>SUMIF('1 Spec Ed Teacher'!$A$5:$A$2003,A928,'1 Spec Ed Teacher'!$T$5:$T$2003)</f>
        <v>0</v>
      </c>
      <c r="C928" s="9"/>
      <c r="D928" s="7">
        <f>SUMIF(' Operations Ln 6'!$A$2:$A$1999,SSIDs!A928,' Operations Ln 6'!$B$2:$B$1999)</f>
        <v>0</v>
      </c>
      <c r="E928" s="7">
        <f>SUMIF('3 Instructional Supplies '!$A$5:$A$1996,SSIDs!A928,'3 Instructional Supplies '!$F$5:$F$1996)</f>
        <v>0</v>
      </c>
      <c r="F928" s="7">
        <f>SUMIF('4 Instructional Equipment'!$A$5:$A$1995,A928,'4 Instructional Equipment'!$F$5:$F$1995)</f>
        <v>0</v>
      </c>
      <c r="G928" s="12">
        <f>SUMIF('Transportation Ln 10'!$A$5:$A$1995,A928,'Transportation Ln 10'!$J$5:$J$1995)</f>
        <v>0</v>
      </c>
      <c r="H928" s="12">
        <f>SUMIFS('Services Ln 10'!$Y$5:$Y$3992,'Services Ln 10'!$A$5:$A$3992,A928,'Services Ln 10'!$B$5:$B$3992,"Physical Therapy")</f>
        <v>0</v>
      </c>
      <c r="I928" s="12">
        <f>SUMIFS('Services Ln 10'!$Y$5:$Y$3992,'Services Ln 10'!$A$5:$A$3992,A928,'Services Ln 10'!$B$5:$B$3992,"Occupational Therapy")</f>
        <v>0</v>
      </c>
      <c r="J928" s="12">
        <f>SUMIFS('Services Ln 10'!$Y$5:$Y$3992,'Services Ln 10'!$A$5:$A$3992,A928,'Services Ln 10'!$B$5:$B$3992,"Speech Services")</f>
        <v>0</v>
      </c>
      <c r="K928" s="103">
        <f>SUMIFS('Services Ln 10'!$Y$5:$Y$3992,'Services Ln 10'!$A$5:$A$3992,A928,'Services Ln 10'!$B$5:$B$3992,"Nurse Services")+SUMIFS('Services Ln 10'!$Y$5:$Y$3992,'Services Ln 10'!$A$5:$A$3992,A928,'Services Ln 10'!$B$5:$B$3992,"Audiology")+SUMIFS('Services Ln 10'!$Y$5:$Y$3992,'Services Ln 10'!$A$5:$A$3992,A928,'Services Ln 10'!$B$5:$B$3992,"Interpreter")+SUMIFS('Services Ln 10'!$Y$5:$Y$3992,'Services Ln 10'!$A$5:$A$3992,A928,'Services Ln 10'!$B$5:$B$3992,"Adaptive P.E.")+SUMIFS('Services Ln 10'!$Y$5:$Y$3992,'Services Ln 10'!$A$5:$A$3992,A928,'Services Ln 10'!$B$5:$B$3992,"Orientation and Mobility")+SUMIFS('Services Ln 10'!$Y$5:$Y$3992,'Services Ln 10'!$A$5:$A$3992,A928,'Services Ln 10'!$B$5:$B$3992,"Psychologist")+ SUMIF('Aides Ln 10'!$A$5:$A$1996,A928,'Aides Ln 10'!$V$5:$V$1996)</f>
        <v>0</v>
      </c>
      <c r="L928" s="12">
        <f>SUMIF('Contract Ed line 9'!$A$5:$A$1994,A928,'Contract Ed line 9'!$J$5:$J$1994)</f>
        <v>0</v>
      </c>
      <c r="M928" s="7">
        <f t="shared" si="14"/>
        <v>0</v>
      </c>
    </row>
    <row r="929" spans="2:13" x14ac:dyDescent="0.25">
      <c r="B929" s="7">
        <f>SUMIF('1 Spec Ed Teacher'!$A$5:$A$2003,A929,'1 Spec Ed Teacher'!$T$5:$T$2003)</f>
        <v>0</v>
      </c>
      <c r="C929" s="9"/>
      <c r="D929" s="7">
        <f>SUMIF(' Operations Ln 6'!$A$2:$A$1999,SSIDs!A929,' Operations Ln 6'!$B$2:$B$1999)</f>
        <v>0</v>
      </c>
      <c r="E929" s="7">
        <f>SUMIF('3 Instructional Supplies '!$A$5:$A$1996,SSIDs!A929,'3 Instructional Supplies '!$F$5:$F$1996)</f>
        <v>0</v>
      </c>
      <c r="F929" s="7">
        <f>SUMIF('4 Instructional Equipment'!$A$5:$A$1995,A929,'4 Instructional Equipment'!$F$5:$F$1995)</f>
        <v>0</v>
      </c>
      <c r="G929" s="12">
        <f>SUMIF('Transportation Ln 10'!$A$5:$A$1995,A929,'Transportation Ln 10'!$J$5:$J$1995)</f>
        <v>0</v>
      </c>
      <c r="H929" s="12">
        <f>SUMIFS('Services Ln 10'!$Y$5:$Y$3992,'Services Ln 10'!$A$5:$A$3992,A929,'Services Ln 10'!$B$5:$B$3992,"Physical Therapy")</f>
        <v>0</v>
      </c>
      <c r="I929" s="12">
        <f>SUMIFS('Services Ln 10'!$Y$5:$Y$3992,'Services Ln 10'!$A$5:$A$3992,A929,'Services Ln 10'!$B$5:$B$3992,"Occupational Therapy")</f>
        <v>0</v>
      </c>
      <c r="J929" s="12">
        <f>SUMIFS('Services Ln 10'!$Y$5:$Y$3992,'Services Ln 10'!$A$5:$A$3992,A929,'Services Ln 10'!$B$5:$B$3992,"Speech Services")</f>
        <v>0</v>
      </c>
      <c r="K929" s="103">
        <f>SUMIFS('Services Ln 10'!$Y$5:$Y$3992,'Services Ln 10'!$A$5:$A$3992,A929,'Services Ln 10'!$B$5:$B$3992,"Nurse Services")+SUMIFS('Services Ln 10'!$Y$5:$Y$3992,'Services Ln 10'!$A$5:$A$3992,A929,'Services Ln 10'!$B$5:$B$3992,"Audiology")+SUMIFS('Services Ln 10'!$Y$5:$Y$3992,'Services Ln 10'!$A$5:$A$3992,A929,'Services Ln 10'!$B$5:$B$3992,"Interpreter")+SUMIFS('Services Ln 10'!$Y$5:$Y$3992,'Services Ln 10'!$A$5:$A$3992,A929,'Services Ln 10'!$B$5:$B$3992,"Adaptive P.E.")+SUMIFS('Services Ln 10'!$Y$5:$Y$3992,'Services Ln 10'!$A$5:$A$3992,A929,'Services Ln 10'!$B$5:$B$3992,"Orientation and Mobility")+SUMIFS('Services Ln 10'!$Y$5:$Y$3992,'Services Ln 10'!$A$5:$A$3992,A929,'Services Ln 10'!$B$5:$B$3992,"Psychologist")+ SUMIF('Aides Ln 10'!$A$5:$A$1996,A929,'Aides Ln 10'!$V$5:$V$1996)</f>
        <v>0</v>
      </c>
      <c r="L929" s="12">
        <f>SUMIF('Contract Ed line 9'!$A$5:$A$1994,A929,'Contract Ed line 9'!$J$5:$J$1994)</f>
        <v>0</v>
      </c>
      <c r="M929" s="7">
        <f t="shared" si="14"/>
        <v>0</v>
      </c>
    </row>
    <row r="930" spans="2:13" x14ac:dyDescent="0.25">
      <c r="B930" s="7">
        <f>SUMIF('1 Spec Ed Teacher'!$A$5:$A$2003,A930,'1 Spec Ed Teacher'!$T$5:$T$2003)</f>
        <v>0</v>
      </c>
      <c r="C930" s="9"/>
      <c r="D930" s="7">
        <f>SUMIF(' Operations Ln 6'!$A$2:$A$1999,SSIDs!A930,' Operations Ln 6'!$B$2:$B$1999)</f>
        <v>0</v>
      </c>
      <c r="E930" s="7">
        <f>SUMIF('3 Instructional Supplies '!$A$5:$A$1996,SSIDs!A930,'3 Instructional Supplies '!$F$5:$F$1996)</f>
        <v>0</v>
      </c>
      <c r="F930" s="7">
        <f>SUMIF('4 Instructional Equipment'!$A$5:$A$1995,A930,'4 Instructional Equipment'!$F$5:$F$1995)</f>
        <v>0</v>
      </c>
      <c r="G930" s="12">
        <f>SUMIF('Transportation Ln 10'!$A$5:$A$1995,A930,'Transportation Ln 10'!$J$5:$J$1995)</f>
        <v>0</v>
      </c>
      <c r="H930" s="12">
        <f>SUMIFS('Services Ln 10'!$Y$5:$Y$3992,'Services Ln 10'!$A$5:$A$3992,A930,'Services Ln 10'!$B$5:$B$3992,"Physical Therapy")</f>
        <v>0</v>
      </c>
      <c r="I930" s="12">
        <f>SUMIFS('Services Ln 10'!$Y$5:$Y$3992,'Services Ln 10'!$A$5:$A$3992,A930,'Services Ln 10'!$B$5:$B$3992,"Occupational Therapy")</f>
        <v>0</v>
      </c>
      <c r="J930" s="12">
        <f>SUMIFS('Services Ln 10'!$Y$5:$Y$3992,'Services Ln 10'!$A$5:$A$3992,A930,'Services Ln 10'!$B$5:$B$3992,"Speech Services")</f>
        <v>0</v>
      </c>
      <c r="K930" s="103">
        <f>SUMIFS('Services Ln 10'!$Y$5:$Y$3992,'Services Ln 10'!$A$5:$A$3992,A930,'Services Ln 10'!$B$5:$B$3992,"Nurse Services")+SUMIFS('Services Ln 10'!$Y$5:$Y$3992,'Services Ln 10'!$A$5:$A$3992,A930,'Services Ln 10'!$B$5:$B$3992,"Audiology")+SUMIFS('Services Ln 10'!$Y$5:$Y$3992,'Services Ln 10'!$A$5:$A$3992,A930,'Services Ln 10'!$B$5:$B$3992,"Interpreter")+SUMIFS('Services Ln 10'!$Y$5:$Y$3992,'Services Ln 10'!$A$5:$A$3992,A930,'Services Ln 10'!$B$5:$B$3992,"Adaptive P.E.")+SUMIFS('Services Ln 10'!$Y$5:$Y$3992,'Services Ln 10'!$A$5:$A$3992,A930,'Services Ln 10'!$B$5:$B$3992,"Orientation and Mobility")+SUMIFS('Services Ln 10'!$Y$5:$Y$3992,'Services Ln 10'!$A$5:$A$3992,A930,'Services Ln 10'!$B$5:$B$3992,"Psychologist")+ SUMIF('Aides Ln 10'!$A$5:$A$1996,A930,'Aides Ln 10'!$V$5:$V$1996)</f>
        <v>0</v>
      </c>
      <c r="L930" s="12">
        <f>SUMIF('Contract Ed line 9'!$A$5:$A$1994,A930,'Contract Ed line 9'!$J$5:$J$1994)</f>
        <v>0</v>
      </c>
      <c r="M930" s="7">
        <f t="shared" si="14"/>
        <v>0</v>
      </c>
    </row>
    <row r="931" spans="2:13" x14ac:dyDescent="0.25">
      <c r="B931" s="7">
        <f>SUMIF('1 Spec Ed Teacher'!$A$5:$A$2003,A931,'1 Spec Ed Teacher'!$T$5:$T$2003)</f>
        <v>0</v>
      </c>
      <c r="C931" s="9"/>
      <c r="D931" s="7">
        <f>SUMIF(' Operations Ln 6'!$A$2:$A$1999,SSIDs!A931,' Operations Ln 6'!$B$2:$B$1999)</f>
        <v>0</v>
      </c>
      <c r="E931" s="7">
        <f>SUMIF('3 Instructional Supplies '!$A$5:$A$1996,SSIDs!A931,'3 Instructional Supplies '!$F$5:$F$1996)</f>
        <v>0</v>
      </c>
      <c r="F931" s="7">
        <f>SUMIF('4 Instructional Equipment'!$A$5:$A$1995,A931,'4 Instructional Equipment'!$F$5:$F$1995)</f>
        <v>0</v>
      </c>
      <c r="G931" s="12">
        <f>SUMIF('Transportation Ln 10'!$A$5:$A$1995,A931,'Transportation Ln 10'!$J$5:$J$1995)</f>
        <v>0</v>
      </c>
      <c r="H931" s="12">
        <f>SUMIFS('Services Ln 10'!$Y$5:$Y$3992,'Services Ln 10'!$A$5:$A$3992,A931,'Services Ln 10'!$B$5:$B$3992,"Physical Therapy")</f>
        <v>0</v>
      </c>
      <c r="I931" s="12">
        <f>SUMIFS('Services Ln 10'!$Y$5:$Y$3992,'Services Ln 10'!$A$5:$A$3992,A931,'Services Ln 10'!$B$5:$B$3992,"Occupational Therapy")</f>
        <v>0</v>
      </c>
      <c r="J931" s="12">
        <f>SUMIFS('Services Ln 10'!$Y$5:$Y$3992,'Services Ln 10'!$A$5:$A$3992,A931,'Services Ln 10'!$B$5:$B$3992,"Speech Services")</f>
        <v>0</v>
      </c>
      <c r="K931" s="103">
        <f>SUMIFS('Services Ln 10'!$Y$5:$Y$3992,'Services Ln 10'!$A$5:$A$3992,A931,'Services Ln 10'!$B$5:$B$3992,"Nurse Services")+SUMIFS('Services Ln 10'!$Y$5:$Y$3992,'Services Ln 10'!$A$5:$A$3992,A931,'Services Ln 10'!$B$5:$B$3992,"Audiology")+SUMIFS('Services Ln 10'!$Y$5:$Y$3992,'Services Ln 10'!$A$5:$A$3992,A931,'Services Ln 10'!$B$5:$B$3992,"Interpreter")+SUMIFS('Services Ln 10'!$Y$5:$Y$3992,'Services Ln 10'!$A$5:$A$3992,A931,'Services Ln 10'!$B$5:$B$3992,"Adaptive P.E.")+SUMIFS('Services Ln 10'!$Y$5:$Y$3992,'Services Ln 10'!$A$5:$A$3992,A931,'Services Ln 10'!$B$5:$B$3992,"Orientation and Mobility")+SUMIFS('Services Ln 10'!$Y$5:$Y$3992,'Services Ln 10'!$A$5:$A$3992,A931,'Services Ln 10'!$B$5:$B$3992,"Psychologist")+ SUMIF('Aides Ln 10'!$A$5:$A$1996,A931,'Aides Ln 10'!$V$5:$V$1996)</f>
        <v>0</v>
      </c>
      <c r="L931" s="12">
        <f>SUMIF('Contract Ed line 9'!$A$5:$A$1994,A931,'Contract Ed line 9'!$J$5:$J$1994)</f>
        <v>0</v>
      </c>
      <c r="M931" s="7">
        <f t="shared" si="14"/>
        <v>0</v>
      </c>
    </row>
    <row r="932" spans="2:13" x14ac:dyDescent="0.25">
      <c r="B932" s="7">
        <f>SUMIF('1 Spec Ed Teacher'!$A$5:$A$2003,A932,'1 Spec Ed Teacher'!$T$5:$T$2003)</f>
        <v>0</v>
      </c>
      <c r="C932" s="9"/>
      <c r="D932" s="7">
        <f>SUMIF(' Operations Ln 6'!$A$2:$A$1999,SSIDs!A932,' Operations Ln 6'!$B$2:$B$1999)</f>
        <v>0</v>
      </c>
      <c r="E932" s="7">
        <f>SUMIF('3 Instructional Supplies '!$A$5:$A$1996,SSIDs!A932,'3 Instructional Supplies '!$F$5:$F$1996)</f>
        <v>0</v>
      </c>
      <c r="F932" s="7">
        <f>SUMIF('4 Instructional Equipment'!$A$5:$A$1995,A932,'4 Instructional Equipment'!$F$5:$F$1995)</f>
        <v>0</v>
      </c>
      <c r="G932" s="12">
        <f>SUMIF('Transportation Ln 10'!$A$5:$A$1995,A932,'Transportation Ln 10'!$J$5:$J$1995)</f>
        <v>0</v>
      </c>
      <c r="H932" s="12">
        <f>SUMIFS('Services Ln 10'!$Y$5:$Y$3992,'Services Ln 10'!$A$5:$A$3992,A932,'Services Ln 10'!$B$5:$B$3992,"Physical Therapy")</f>
        <v>0</v>
      </c>
      <c r="I932" s="12">
        <f>SUMIFS('Services Ln 10'!$Y$5:$Y$3992,'Services Ln 10'!$A$5:$A$3992,A932,'Services Ln 10'!$B$5:$B$3992,"Occupational Therapy")</f>
        <v>0</v>
      </c>
      <c r="J932" s="12">
        <f>SUMIFS('Services Ln 10'!$Y$5:$Y$3992,'Services Ln 10'!$A$5:$A$3992,A932,'Services Ln 10'!$B$5:$B$3992,"Speech Services")</f>
        <v>0</v>
      </c>
      <c r="K932" s="103">
        <f>SUMIFS('Services Ln 10'!$Y$5:$Y$3992,'Services Ln 10'!$A$5:$A$3992,A932,'Services Ln 10'!$B$5:$B$3992,"Nurse Services")+SUMIFS('Services Ln 10'!$Y$5:$Y$3992,'Services Ln 10'!$A$5:$A$3992,A932,'Services Ln 10'!$B$5:$B$3992,"Audiology")+SUMIFS('Services Ln 10'!$Y$5:$Y$3992,'Services Ln 10'!$A$5:$A$3992,A932,'Services Ln 10'!$B$5:$B$3992,"Interpreter")+SUMIFS('Services Ln 10'!$Y$5:$Y$3992,'Services Ln 10'!$A$5:$A$3992,A932,'Services Ln 10'!$B$5:$B$3992,"Adaptive P.E.")+SUMIFS('Services Ln 10'!$Y$5:$Y$3992,'Services Ln 10'!$A$5:$A$3992,A932,'Services Ln 10'!$B$5:$B$3992,"Orientation and Mobility")+SUMIFS('Services Ln 10'!$Y$5:$Y$3992,'Services Ln 10'!$A$5:$A$3992,A932,'Services Ln 10'!$B$5:$B$3992,"Psychologist")+ SUMIF('Aides Ln 10'!$A$5:$A$1996,A932,'Aides Ln 10'!$V$5:$V$1996)</f>
        <v>0</v>
      </c>
      <c r="L932" s="12">
        <f>SUMIF('Contract Ed line 9'!$A$5:$A$1994,A932,'Contract Ed line 9'!$J$5:$J$1994)</f>
        <v>0</v>
      </c>
      <c r="M932" s="7">
        <f t="shared" si="14"/>
        <v>0</v>
      </c>
    </row>
    <row r="933" spans="2:13" x14ac:dyDescent="0.25">
      <c r="B933" s="7">
        <f>SUMIF('1 Spec Ed Teacher'!$A$5:$A$2003,A933,'1 Spec Ed Teacher'!$T$5:$T$2003)</f>
        <v>0</v>
      </c>
      <c r="C933" s="9"/>
      <c r="D933" s="7">
        <f>SUMIF(' Operations Ln 6'!$A$2:$A$1999,SSIDs!A933,' Operations Ln 6'!$B$2:$B$1999)</f>
        <v>0</v>
      </c>
      <c r="E933" s="7">
        <f>SUMIF('3 Instructional Supplies '!$A$5:$A$1996,SSIDs!A933,'3 Instructional Supplies '!$F$5:$F$1996)</f>
        <v>0</v>
      </c>
      <c r="F933" s="7">
        <f>SUMIF('4 Instructional Equipment'!$A$5:$A$1995,A933,'4 Instructional Equipment'!$F$5:$F$1995)</f>
        <v>0</v>
      </c>
      <c r="G933" s="12">
        <f>SUMIF('Transportation Ln 10'!$A$5:$A$1995,A933,'Transportation Ln 10'!$J$5:$J$1995)</f>
        <v>0</v>
      </c>
      <c r="H933" s="12">
        <f>SUMIFS('Services Ln 10'!$Y$5:$Y$3992,'Services Ln 10'!$A$5:$A$3992,A933,'Services Ln 10'!$B$5:$B$3992,"Physical Therapy")</f>
        <v>0</v>
      </c>
      <c r="I933" s="12">
        <f>SUMIFS('Services Ln 10'!$Y$5:$Y$3992,'Services Ln 10'!$A$5:$A$3992,A933,'Services Ln 10'!$B$5:$B$3992,"Occupational Therapy")</f>
        <v>0</v>
      </c>
      <c r="J933" s="12">
        <f>SUMIFS('Services Ln 10'!$Y$5:$Y$3992,'Services Ln 10'!$A$5:$A$3992,A933,'Services Ln 10'!$B$5:$B$3992,"Speech Services")</f>
        <v>0</v>
      </c>
      <c r="K933" s="103">
        <f>SUMIFS('Services Ln 10'!$Y$5:$Y$3992,'Services Ln 10'!$A$5:$A$3992,A933,'Services Ln 10'!$B$5:$B$3992,"Nurse Services")+SUMIFS('Services Ln 10'!$Y$5:$Y$3992,'Services Ln 10'!$A$5:$A$3992,A933,'Services Ln 10'!$B$5:$B$3992,"Audiology")+SUMIFS('Services Ln 10'!$Y$5:$Y$3992,'Services Ln 10'!$A$5:$A$3992,A933,'Services Ln 10'!$B$5:$B$3992,"Interpreter")+SUMIFS('Services Ln 10'!$Y$5:$Y$3992,'Services Ln 10'!$A$5:$A$3992,A933,'Services Ln 10'!$B$5:$B$3992,"Adaptive P.E.")+SUMIFS('Services Ln 10'!$Y$5:$Y$3992,'Services Ln 10'!$A$5:$A$3992,A933,'Services Ln 10'!$B$5:$B$3992,"Orientation and Mobility")+SUMIFS('Services Ln 10'!$Y$5:$Y$3992,'Services Ln 10'!$A$5:$A$3992,A933,'Services Ln 10'!$B$5:$B$3992,"Psychologist")+ SUMIF('Aides Ln 10'!$A$5:$A$1996,A933,'Aides Ln 10'!$V$5:$V$1996)</f>
        <v>0</v>
      </c>
      <c r="L933" s="12">
        <f>SUMIF('Contract Ed line 9'!$A$5:$A$1994,A933,'Contract Ed line 9'!$J$5:$J$1994)</f>
        <v>0</v>
      </c>
      <c r="M933" s="7">
        <f t="shared" si="14"/>
        <v>0</v>
      </c>
    </row>
    <row r="934" spans="2:13" x14ac:dyDescent="0.25">
      <c r="B934" s="7">
        <f>SUMIF('1 Spec Ed Teacher'!$A$5:$A$2003,A934,'1 Spec Ed Teacher'!$T$5:$T$2003)</f>
        <v>0</v>
      </c>
      <c r="C934" s="9"/>
      <c r="D934" s="7">
        <f>SUMIF(' Operations Ln 6'!$A$2:$A$1999,SSIDs!A934,' Operations Ln 6'!$B$2:$B$1999)</f>
        <v>0</v>
      </c>
      <c r="E934" s="7">
        <f>SUMIF('3 Instructional Supplies '!$A$5:$A$1996,SSIDs!A934,'3 Instructional Supplies '!$F$5:$F$1996)</f>
        <v>0</v>
      </c>
      <c r="F934" s="7">
        <f>SUMIF('4 Instructional Equipment'!$A$5:$A$1995,A934,'4 Instructional Equipment'!$F$5:$F$1995)</f>
        <v>0</v>
      </c>
      <c r="G934" s="12">
        <f>SUMIF('Transportation Ln 10'!$A$5:$A$1995,A934,'Transportation Ln 10'!$J$5:$J$1995)</f>
        <v>0</v>
      </c>
      <c r="H934" s="12">
        <f>SUMIFS('Services Ln 10'!$Y$5:$Y$3992,'Services Ln 10'!$A$5:$A$3992,A934,'Services Ln 10'!$B$5:$B$3992,"Physical Therapy")</f>
        <v>0</v>
      </c>
      <c r="I934" s="12">
        <f>SUMIFS('Services Ln 10'!$Y$5:$Y$3992,'Services Ln 10'!$A$5:$A$3992,A934,'Services Ln 10'!$B$5:$B$3992,"Occupational Therapy")</f>
        <v>0</v>
      </c>
      <c r="J934" s="12">
        <f>SUMIFS('Services Ln 10'!$Y$5:$Y$3992,'Services Ln 10'!$A$5:$A$3992,A934,'Services Ln 10'!$B$5:$B$3992,"Speech Services")</f>
        <v>0</v>
      </c>
      <c r="K934" s="103">
        <f>SUMIFS('Services Ln 10'!$Y$5:$Y$3992,'Services Ln 10'!$A$5:$A$3992,A934,'Services Ln 10'!$B$5:$B$3992,"Nurse Services")+SUMIFS('Services Ln 10'!$Y$5:$Y$3992,'Services Ln 10'!$A$5:$A$3992,A934,'Services Ln 10'!$B$5:$B$3992,"Audiology")+SUMIFS('Services Ln 10'!$Y$5:$Y$3992,'Services Ln 10'!$A$5:$A$3992,A934,'Services Ln 10'!$B$5:$B$3992,"Interpreter")+SUMIFS('Services Ln 10'!$Y$5:$Y$3992,'Services Ln 10'!$A$5:$A$3992,A934,'Services Ln 10'!$B$5:$B$3992,"Adaptive P.E.")+SUMIFS('Services Ln 10'!$Y$5:$Y$3992,'Services Ln 10'!$A$5:$A$3992,A934,'Services Ln 10'!$B$5:$B$3992,"Orientation and Mobility")+SUMIFS('Services Ln 10'!$Y$5:$Y$3992,'Services Ln 10'!$A$5:$A$3992,A934,'Services Ln 10'!$B$5:$B$3992,"Psychologist")+ SUMIF('Aides Ln 10'!$A$5:$A$1996,A934,'Aides Ln 10'!$V$5:$V$1996)</f>
        <v>0</v>
      </c>
      <c r="L934" s="12">
        <f>SUMIF('Contract Ed line 9'!$A$5:$A$1994,A934,'Contract Ed line 9'!$J$5:$J$1994)</f>
        <v>0</v>
      </c>
      <c r="M934" s="7">
        <f t="shared" si="14"/>
        <v>0</v>
      </c>
    </row>
    <row r="935" spans="2:13" x14ac:dyDescent="0.25">
      <c r="B935" s="7">
        <f>SUMIF('1 Spec Ed Teacher'!$A$5:$A$2003,A935,'1 Spec Ed Teacher'!$T$5:$T$2003)</f>
        <v>0</v>
      </c>
      <c r="C935" s="9"/>
      <c r="D935" s="7">
        <f>SUMIF(' Operations Ln 6'!$A$2:$A$1999,SSIDs!A935,' Operations Ln 6'!$B$2:$B$1999)</f>
        <v>0</v>
      </c>
      <c r="E935" s="7">
        <f>SUMIF('3 Instructional Supplies '!$A$5:$A$1996,SSIDs!A935,'3 Instructional Supplies '!$F$5:$F$1996)</f>
        <v>0</v>
      </c>
      <c r="F935" s="7">
        <f>SUMIF('4 Instructional Equipment'!$A$5:$A$1995,A935,'4 Instructional Equipment'!$F$5:$F$1995)</f>
        <v>0</v>
      </c>
      <c r="G935" s="12">
        <f>SUMIF('Transportation Ln 10'!$A$5:$A$1995,A935,'Transportation Ln 10'!$J$5:$J$1995)</f>
        <v>0</v>
      </c>
      <c r="H935" s="12">
        <f>SUMIFS('Services Ln 10'!$Y$5:$Y$3992,'Services Ln 10'!$A$5:$A$3992,A935,'Services Ln 10'!$B$5:$B$3992,"Physical Therapy")</f>
        <v>0</v>
      </c>
      <c r="I935" s="12">
        <f>SUMIFS('Services Ln 10'!$Y$5:$Y$3992,'Services Ln 10'!$A$5:$A$3992,A935,'Services Ln 10'!$B$5:$B$3992,"Occupational Therapy")</f>
        <v>0</v>
      </c>
      <c r="J935" s="12">
        <f>SUMIFS('Services Ln 10'!$Y$5:$Y$3992,'Services Ln 10'!$A$5:$A$3992,A935,'Services Ln 10'!$B$5:$B$3992,"Speech Services")</f>
        <v>0</v>
      </c>
      <c r="K935" s="103">
        <f>SUMIFS('Services Ln 10'!$Y$5:$Y$3992,'Services Ln 10'!$A$5:$A$3992,A935,'Services Ln 10'!$B$5:$B$3992,"Nurse Services")+SUMIFS('Services Ln 10'!$Y$5:$Y$3992,'Services Ln 10'!$A$5:$A$3992,A935,'Services Ln 10'!$B$5:$B$3992,"Audiology")+SUMIFS('Services Ln 10'!$Y$5:$Y$3992,'Services Ln 10'!$A$5:$A$3992,A935,'Services Ln 10'!$B$5:$B$3992,"Interpreter")+SUMIFS('Services Ln 10'!$Y$5:$Y$3992,'Services Ln 10'!$A$5:$A$3992,A935,'Services Ln 10'!$B$5:$B$3992,"Adaptive P.E.")+SUMIFS('Services Ln 10'!$Y$5:$Y$3992,'Services Ln 10'!$A$5:$A$3992,A935,'Services Ln 10'!$B$5:$B$3992,"Orientation and Mobility")+SUMIFS('Services Ln 10'!$Y$5:$Y$3992,'Services Ln 10'!$A$5:$A$3992,A935,'Services Ln 10'!$B$5:$B$3992,"Psychologist")+ SUMIF('Aides Ln 10'!$A$5:$A$1996,A935,'Aides Ln 10'!$V$5:$V$1996)</f>
        <v>0</v>
      </c>
      <c r="L935" s="12">
        <f>SUMIF('Contract Ed line 9'!$A$5:$A$1994,A935,'Contract Ed line 9'!$J$5:$J$1994)</f>
        <v>0</v>
      </c>
      <c r="M935" s="7">
        <f t="shared" si="14"/>
        <v>0</v>
      </c>
    </row>
    <row r="936" spans="2:13" x14ac:dyDescent="0.25">
      <c r="B936" s="7">
        <f>SUMIF('1 Spec Ed Teacher'!$A$5:$A$2003,A936,'1 Spec Ed Teacher'!$T$5:$T$2003)</f>
        <v>0</v>
      </c>
      <c r="C936" s="9"/>
      <c r="D936" s="7">
        <f>SUMIF(' Operations Ln 6'!$A$2:$A$1999,SSIDs!A936,' Operations Ln 6'!$B$2:$B$1999)</f>
        <v>0</v>
      </c>
      <c r="E936" s="7">
        <f>SUMIF('3 Instructional Supplies '!$A$5:$A$1996,SSIDs!A936,'3 Instructional Supplies '!$F$5:$F$1996)</f>
        <v>0</v>
      </c>
      <c r="F936" s="7">
        <f>SUMIF('4 Instructional Equipment'!$A$5:$A$1995,A936,'4 Instructional Equipment'!$F$5:$F$1995)</f>
        <v>0</v>
      </c>
      <c r="G936" s="12">
        <f>SUMIF('Transportation Ln 10'!$A$5:$A$1995,A936,'Transportation Ln 10'!$J$5:$J$1995)</f>
        <v>0</v>
      </c>
      <c r="H936" s="12">
        <f>SUMIFS('Services Ln 10'!$Y$5:$Y$3992,'Services Ln 10'!$A$5:$A$3992,A936,'Services Ln 10'!$B$5:$B$3992,"Physical Therapy")</f>
        <v>0</v>
      </c>
      <c r="I936" s="12">
        <f>SUMIFS('Services Ln 10'!$Y$5:$Y$3992,'Services Ln 10'!$A$5:$A$3992,A936,'Services Ln 10'!$B$5:$B$3992,"Occupational Therapy")</f>
        <v>0</v>
      </c>
      <c r="J936" s="12">
        <f>SUMIFS('Services Ln 10'!$Y$5:$Y$3992,'Services Ln 10'!$A$5:$A$3992,A936,'Services Ln 10'!$B$5:$B$3992,"Speech Services")</f>
        <v>0</v>
      </c>
      <c r="K936" s="103">
        <f>SUMIFS('Services Ln 10'!$Y$5:$Y$3992,'Services Ln 10'!$A$5:$A$3992,A936,'Services Ln 10'!$B$5:$B$3992,"Nurse Services")+SUMIFS('Services Ln 10'!$Y$5:$Y$3992,'Services Ln 10'!$A$5:$A$3992,A936,'Services Ln 10'!$B$5:$B$3992,"Audiology")+SUMIFS('Services Ln 10'!$Y$5:$Y$3992,'Services Ln 10'!$A$5:$A$3992,A936,'Services Ln 10'!$B$5:$B$3992,"Interpreter")+SUMIFS('Services Ln 10'!$Y$5:$Y$3992,'Services Ln 10'!$A$5:$A$3992,A936,'Services Ln 10'!$B$5:$B$3992,"Adaptive P.E.")+SUMIFS('Services Ln 10'!$Y$5:$Y$3992,'Services Ln 10'!$A$5:$A$3992,A936,'Services Ln 10'!$B$5:$B$3992,"Orientation and Mobility")+SUMIFS('Services Ln 10'!$Y$5:$Y$3992,'Services Ln 10'!$A$5:$A$3992,A936,'Services Ln 10'!$B$5:$B$3992,"Psychologist")+ SUMIF('Aides Ln 10'!$A$5:$A$1996,A936,'Aides Ln 10'!$V$5:$V$1996)</f>
        <v>0</v>
      </c>
      <c r="L936" s="12">
        <f>SUMIF('Contract Ed line 9'!$A$5:$A$1994,A936,'Contract Ed line 9'!$J$5:$J$1994)</f>
        <v>0</v>
      </c>
      <c r="M936" s="7">
        <f t="shared" si="14"/>
        <v>0</v>
      </c>
    </row>
    <row r="937" spans="2:13" x14ac:dyDescent="0.25">
      <c r="B937" s="7">
        <f>SUMIF('1 Spec Ed Teacher'!$A$5:$A$2003,A937,'1 Spec Ed Teacher'!$T$5:$T$2003)</f>
        <v>0</v>
      </c>
      <c r="C937" s="9"/>
      <c r="D937" s="7">
        <f>SUMIF(' Operations Ln 6'!$A$2:$A$1999,SSIDs!A937,' Operations Ln 6'!$B$2:$B$1999)</f>
        <v>0</v>
      </c>
      <c r="E937" s="7">
        <f>SUMIF('3 Instructional Supplies '!$A$5:$A$1996,SSIDs!A937,'3 Instructional Supplies '!$F$5:$F$1996)</f>
        <v>0</v>
      </c>
      <c r="F937" s="7">
        <f>SUMIF('4 Instructional Equipment'!$A$5:$A$1995,A937,'4 Instructional Equipment'!$F$5:$F$1995)</f>
        <v>0</v>
      </c>
      <c r="G937" s="12">
        <f>SUMIF('Transportation Ln 10'!$A$5:$A$1995,A937,'Transportation Ln 10'!$J$5:$J$1995)</f>
        <v>0</v>
      </c>
      <c r="H937" s="12">
        <f>SUMIFS('Services Ln 10'!$Y$5:$Y$3992,'Services Ln 10'!$A$5:$A$3992,A937,'Services Ln 10'!$B$5:$B$3992,"Physical Therapy")</f>
        <v>0</v>
      </c>
      <c r="I937" s="12">
        <f>SUMIFS('Services Ln 10'!$Y$5:$Y$3992,'Services Ln 10'!$A$5:$A$3992,A937,'Services Ln 10'!$B$5:$B$3992,"Occupational Therapy")</f>
        <v>0</v>
      </c>
      <c r="J937" s="12">
        <f>SUMIFS('Services Ln 10'!$Y$5:$Y$3992,'Services Ln 10'!$A$5:$A$3992,A937,'Services Ln 10'!$B$5:$B$3992,"Speech Services")</f>
        <v>0</v>
      </c>
      <c r="K937" s="103">
        <f>SUMIFS('Services Ln 10'!$Y$5:$Y$3992,'Services Ln 10'!$A$5:$A$3992,A937,'Services Ln 10'!$B$5:$B$3992,"Nurse Services")+SUMIFS('Services Ln 10'!$Y$5:$Y$3992,'Services Ln 10'!$A$5:$A$3992,A937,'Services Ln 10'!$B$5:$B$3992,"Audiology")+SUMIFS('Services Ln 10'!$Y$5:$Y$3992,'Services Ln 10'!$A$5:$A$3992,A937,'Services Ln 10'!$B$5:$B$3992,"Interpreter")+SUMIFS('Services Ln 10'!$Y$5:$Y$3992,'Services Ln 10'!$A$5:$A$3992,A937,'Services Ln 10'!$B$5:$B$3992,"Adaptive P.E.")+SUMIFS('Services Ln 10'!$Y$5:$Y$3992,'Services Ln 10'!$A$5:$A$3992,A937,'Services Ln 10'!$B$5:$B$3992,"Orientation and Mobility")+SUMIFS('Services Ln 10'!$Y$5:$Y$3992,'Services Ln 10'!$A$5:$A$3992,A937,'Services Ln 10'!$B$5:$B$3992,"Psychologist")+ SUMIF('Aides Ln 10'!$A$5:$A$1996,A937,'Aides Ln 10'!$V$5:$V$1996)</f>
        <v>0</v>
      </c>
      <c r="L937" s="12">
        <f>SUMIF('Contract Ed line 9'!$A$5:$A$1994,A937,'Contract Ed line 9'!$J$5:$J$1994)</f>
        <v>0</v>
      </c>
      <c r="M937" s="7">
        <f t="shared" si="14"/>
        <v>0</v>
      </c>
    </row>
    <row r="938" spans="2:13" x14ac:dyDescent="0.25">
      <c r="B938" s="7">
        <f>SUMIF('1 Spec Ed Teacher'!$A$5:$A$2003,A938,'1 Spec Ed Teacher'!$T$5:$T$2003)</f>
        <v>0</v>
      </c>
      <c r="C938" s="9"/>
      <c r="D938" s="7">
        <f>SUMIF(' Operations Ln 6'!$A$2:$A$1999,SSIDs!A938,' Operations Ln 6'!$B$2:$B$1999)</f>
        <v>0</v>
      </c>
      <c r="E938" s="7">
        <f>SUMIF('3 Instructional Supplies '!$A$5:$A$1996,SSIDs!A938,'3 Instructional Supplies '!$F$5:$F$1996)</f>
        <v>0</v>
      </c>
      <c r="F938" s="7">
        <f>SUMIF('4 Instructional Equipment'!$A$5:$A$1995,A938,'4 Instructional Equipment'!$F$5:$F$1995)</f>
        <v>0</v>
      </c>
      <c r="G938" s="12">
        <f>SUMIF('Transportation Ln 10'!$A$5:$A$1995,A938,'Transportation Ln 10'!$J$5:$J$1995)</f>
        <v>0</v>
      </c>
      <c r="H938" s="12">
        <f>SUMIFS('Services Ln 10'!$Y$5:$Y$3992,'Services Ln 10'!$A$5:$A$3992,A938,'Services Ln 10'!$B$5:$B$3992,"Physical Therapy")</f>
        <v>0</v>
      </c>
      <c r="I938" s="12">
        <f>SUMIFS('Services Ln 10'!$Y$5:$Y$3992,'Services Ln 10'!$A$5:$A$3992,A938,'Services Ln 10'!$B$5:$B$3992,"Occupational Therapy")</f>
        <v>0</v>
      </c>
      <c r="J938" s="12">
        <f>SUMIFS('Services Ln 10'!$Y$5:$Y$3992,'Services Ln 10'!$A$5:$A$3992,A938,'Services Ln 10'!$B$5:$B$3992,"Speech Services")</f>
        <v>0</v>
      </c>
      <c r="K938" s="103">
        <f>SUMIFS('Services Ln 10'!$Y$5:$Y$3992,'Services Ln 10'!$A$5:$A$3992,A938,'Services Ln 10'!$B$5:$B$3992,"Nurse Services")+SUMIFS('Services Ln 10'!$Y$5:$Y$3992,'Services Ln 10'!$A$5:$A$3992,A938,'Services Ln 10'!$B$5:$B$3992,"Audiology")+SUMIFS('Services Ln 10'!$Y$5:$Y$3992,'Services Ln 10'!$A$5:$A$3992,A938,'Services Ln 10'!$B$5:$B$3992,"Interpreter")+SUMIFS('Services Ln 10'!$Y$5:$Y$3992,'Services Ln 10'!$A$5:$A$3992,A938,'Services Ln 10'!$B$5:$B$3992,"Adaptive P.E.")+SUMIFS('Services Ln 10'!$Y$5:$Y$3992,'Services Ln 10'!$A$5:$A$3992,A938,'Services Ln 10'!$B$5:$B$3992,"Orientation and Mobility")+SUMIFS('Services Ln 10'!$Y$5:$Y$3992,'Services Ln 10'!$A$5:$A$3992,A938,'Services Ln 10'!$B$5:$B$3992,"Psychologist")+ SUMIF('Aides Ln 10'!$A$5:$A$1996,A938,'Aides Ln 10'!$V$5:$V$1996)</f>
        <v>0</v>
      </c>
      <c r="L938" s="12">
        <f>SUMIF('Contract Ed line 9'!$A$5:$A$1994,A938,'Contract Ed line 9'!$J$5:$J$1994)</f>
        <v>0</v>
      </c>
      <c r="M938" s="7">
        <f t="shared" si="14"/>
        <v>0</v>
      </c>
    </row>
    <row r="939" spans="2:13" x14ac:dyDescent="0.25">
      <c r="B939" s="7">
        <f>SUMIF('1 Spec Ed Teacher'!$A$5:$A$2003,A939,'1 Spec Ed Teacher'!$T$5:$T$2003)</f>
        <v>0</v>
      </c>
      <c r="C939" s="9"/>
      <c r="D939" s="7">
        <f>SUMIF(' Operations Ln 6'!$A$2:$A$1999,SSIDs!A939,' Operations Ln 6'!$B$2:$B$1999)</f>
        <v>0</v>
      </c>
      <c r="E939" s="7">
        <f>SUMIF('3 Instructional Supplies '!$A$5:$A$1996,SSIDs!A939,'3 Instructional Supplies '!$F$5:$F$1996)</f>
        <v>0</v>
      </c>
      <c r="F939" s="7">
        <f>SUMIF('4 Instructional Equipment'!$A$5:$A$1995,A939,'4 Instructional Equipment'!$F$5:$F$1995)</f>
        <v>0</v>
      </c>
      <c r="G939" s="12">
        <f>SUMIF('Transportation Ln 10'!$A$5:$A$1995,A939,'Transportation Ln 10'!$J$5:$J$1995)</f>
        <v>0</v>
      </c>
      <c r="H939" s="12">
        <f>SUMIFS('Services Ln 10'!$Y$5:$Y$3992,'Services Ln 10'!$A$5:$A$3992,A939,'Services Ln 10'!$B$5:$B$3992,"Physical Therapy")</f>
        <v>0</v>
      </c>
      <c r="I939" s="12">
        <f>SUMIFS('Services Ln 10'!$Y$5:$Y$3992,'Services Ln 10'!$A$5:$A$3992,A939,'Services Ln 10'!$B$5:$B$3992,"Occupational Therapy")</f>
        <v>0</v>
      </c>
      <c r="J939" s="12">
        <f>SUMIFS('Services Ln 10'!$Y$5:$Y$3992,'Services Ln 10'!$A$5:$A$3992,A939,'Services Ln 10'!$B$5:$B$3992,"Speech Services")</f>
        <v>0</v>
      </c>
      <c r="K939" s="103">
        <f>SUMIFS('Services Ln 10'!$Y$5:$Y$3992,'Services Ln 10'!$A$5:$A$3992,A939,'Services Ln 10'!$B$5:$B$3992,"Nurse Services")+SUMIFS('Services Ln 10'!$Y$5:$Y$3992,'Services Ln 10'!$A$5:$A$3992,A939,'Services Ln 10'!$B$5:$B$3992,"Audiology")+SUMIFS('Services Ln 10'!$Y$5:$Y$3992,'Services Ln 10'!$A$5:$A$3992,A939,'Services Ln 10'!$B$5:$B$3992,"Interpreter")+SUMIFS('Services Ln 10'!$Y$5:$Y$3992,'Services Ln 10'!$A$5:$A$3992,A939,'Services Ln 10'!$B$5:$B$3992,"Adaptive P.E.")+SUMIFS('Services Ln 10'!$Y$5:$Y$3992,'Services Ln 10'!$A$5:$A$3992,A939,'Services Ln 10'!$B$5:$B$3992,"Orientation and Mobility")+SUMIFS('Services Ln 10'!$Y$5:$Y$3992,'Services Ln 10'!$A$5:$A$3992,A939,'Services Ln 10'!$B$5:$B$3992,"Psychologist")+ SUMIF('Aides Ln 10'!$A$5:$A$1996,A939,'Aides Ln 10'!$V$5:$V$1996)</f>
        <v>0</v>
      </c>
      <c r="L939" s="12">
        <f>SUMIF('Contract Ed line 9'!$A$5:$A$1994,A939,'Contract Ed line 9'!$J$5:$J$1994)</f>
        <v>0</v>
      </c>
      <c r="M939" s="7">
        <f t="shared" si="14"/>
        <v>0</v>
      </c>
    </row>
    <row r="940" spans="2:13" x14ac:dyDescent="0.25">
      <c r="B940" s="7">
        <f>SUMIF('1 Spec Ed Teacher'!$A$5:$A$2003,A940,'1 Spec Ed Teacher'!$T$5:$T$2003)</f>
        <v>0</v>
      </c>
      <c r="C940" s="9"/>
      <c r="D940" s="7">
        <f>SUMIF(' Operations Ln 6'!$A$2:$A$1999,SSIDs!A940,' Operations Ln 6'!$B$2:$B$1999)</f>
        <v>0</v>
      </c>
      <c r="E940" s="7">
        <f>SUMIF('3 Instructional Supplies '!$A$5:$A$1996,SSIDs!A940,'3 Instructional Supplies '!$F$5:$F$1996)</f>
        <v>0</v>
      </c>
      <c r="F940" s="7">
        <f>SUMIF('4 Instructional Equipment'!$A$5:$A$1995,A940,'4 Instructional Equipment'!$F$5:$F$1995)</f>
        <v>0</v>
      </c>
      <c r="G940" s="12">
        <f>SUMIF('Transportation Ln 10'!$A$5:$A$1995,A940,'Transportation Ln 10'!$J$5:$J$1995)</f>
        <v>0</v>
      </c>
      <c r="H940" s="12">
        <f>SUMIFS('Services Ln 10'!$Y$5:$Y$3992,'Services Ln 10'!$A$5:$A$3992,A940,'Services Ln 10'!$B$5:$B$3992,"Physical Therapy")</f>
        <v>0</v>
      </c>
      <c r="I940" s="12">
        <f>SUMIFS('Services Ln 10'!$Y$5:$Y$3992,'Services Ln 10'!$A$5:$A$3992,A940,'Services Ln 10'!$B$5:$B$3992,"Occupational Therapy")</f>
        <v>0</v>
      </c>
      <c r="J940" s="12">
        <f>SUMIFS('Services Ln 10'!$Y$5:$Y$3992,'Services Ln 10'!$A$5:$A$3992,A940,'Services Ln 10'!$B$5:$B$3992,"Speech Services")</f>
        <v>0</v>
      </c>
      <c r="K940" s="103">
        <f>SUMIFS('Services Ln 10'!$Y$5:$Y$3992,'Services Ln 10'!$A$5:$A$3992,A940,'Services Ln 10'!$B$5:$B$3992,"Nurse Services")+SUMIFS('Services Ln 10'!$Y$5:$Y$3992,'Services Ln 10'!$A$5:$A$3992,A940,'Services Ln 10'!$B$5:$B$3992,"Audiology")+SUMIFS('Services Ln 10'!$Y$5:$Y$3992,'Services Ln 10'!$A$5:$A$3992,A940,'Services Ln 10'!$B$5:$B$3992,"Interpreter")+SUMIFS('Services Ln 10'!$Y$5:$Y$3992,'Services Ln 10'!$A$5:$A$3992,A940,'Services Ln 10'!$B$5:$B$3992,"Adaptive P.E.")+SUMIFS('Services Ln 10'!$Y$5:$Y$3992,'Services Ln 10'!$A$5:$A$3992,A940,'Services Ln 10'!$B$5:$B$3992,"Orientation and Mobility")+SUMIFS('Services Ln 10'!$Y$5:$Y$3992,'Services Ln 10'!$A$5:$A$3992,A940,'Services Ln 10'!$B$5:$B$3992,"Psychologist")+ SUMIF('Aides Ln 10'!$A$5:$A$1996,A940,'Aides Ln 10'!$V$5:$V$1996)</f>
        <v>0</v>
      </c>
      <c r="L940" s="12">
        <f>SUMIF('Contract Ed line 9'!$A$5:$A$1994,A940,'Contract Ed line 9'!$J$5:$J$1994)</f>
        <v>0</v>
      </c>
      <c r="M940" s="7">
        <f t="shared" si="14"/>
        <v>0</v>
      </c>
    </row>
    <row r="941" spans="2:13" x14ac:dyDescent="0.25">
      <c r="B941" s="7">
        <f>SUMIF('1 Spec Ed Teacher'!$A$5:$A$2003,A941,'1 Spec Ed Teacher'!$T$5:$T$2003)</f>
        <v>0</v>
      </c>
      <c r="C941" s="9"/>
      <c r="D941" s="7">
        <f>SUMIF(' Operations Ln 6'!$A$2:$A$1999,SSIDs!A941,' Operations Ln 6'!$B$2:$B$1999)</f>
        <v>0</v>
      </c>
      <c r="E941" s="7">
        <f>SUMIF('3 Instructional Supplies '!$A$5:$A$1996,SSIDs!A941,'3 Instructional Supplies '!$F$5:$F$1996)</f>
        <v>0</v>
      </c>
      <c r="F941" s="7">
        <f>SUMIF('4 Instructional Equipment'!$A$5:$A$1995,A941,'4 Instructional Equipment'!$F$5:$F$1995)</f>
        <v>0</v>
      </c>
      <c r="G941" s="12">
        <f>SUMIF('Transportation Ln 10'!$A$5:$A$1995,A941,'Transportation Ln 10'!$J$5:$J$1995)</f>
        <v>0</v>
      </c>
      <c r="H941" s="12">
        <f>SUMIFS('Services Ln 10'!$Y$5:$Y$3992,'Services Ln 10'!$A$5:$A$3992,A941,'Services Ln 10'!$B$5:$B$3992,"Physical Therapy")</f>
        <v>0</v>
      </c>
      <c r="I941" s="12">
        <f>SUMIFS('Services Ln 10'!$Y$5:$Y$3992,'Services Ln 10'!$A$5:$A$3992,A941,'Services Ln 10'!$B$5:$B$3992,"Occupational Therapy")</f>
        <v>0</v>
      </c>
      <c r="J941" s="12">
        <f>SUMIFS('Services Ln 10'!$Y$5:$Y$3992,'Services Ln 10'!$A$5:$A$3992,A941,'Services Ln 10'!$B$5:$B$3992,"Speech Services")</f>
        <v>0</v>
      </c>
      <c r="K941" s="103">
        <f>SUMIFS('Services Ln 10'!$Y$5:$Y$3992,'Services Ln 10'!$A$5:$A$3992,A941,'Services Ln 10'!$B$5:$B$3992,"Nurse Services")+SUMIFS('Services Ln 10'!$Y$5:$Y$3992,'Services Ln 10'!$A$5:$A$3992,A941,'Services Ln 10'!$B$5:$B$3992,"Audiology")+SUMIFS('Services Ln 10'!$Y$5:$Y$3992,'Services Ln 10'!$A$5:$A$3992,A941,'Services Ln 10'!$B$5:$B$3992,"Interpreter")+SUMIFS('Services Ln 10'!$Y$5:$Y$3992,'Services Ln 10'!$A$5:$A$3992,A941,'Services Ln 10'!$B$5:$B$3992,"Adaptive P.E.")+SUMIFS('Services Ln 10'!$Y$5:$Y$3992,'Services Ln 10'!$A$5:$A$3992,A941,'Services Ln 10'!$B$5:$B$3992,"Orientation and Mobility")+SUMIFS('Services Ln 10'!$Y$5:$Y$3992,'Services Ln 10'!$A$5:$A$3992,A941,'Services Ln 10'!$B$5:$B$3992,"Psychologist")+ SUMIF('Aides Ln 10'!$A$5:$A$1996,A941,'Aides Ln 10'!$V$5:$V$1996)</f>
        <v>0</v>
      </c>
      <c r="L941" s="12">
        <f>SUMIF('Contract Ed line 9'!$A$5:$A$1994,A941,'Contract Ed line 9'!$J$5:$J$1994)</f>
        <v>0</v>
      </c>
      <c r="M941" s="7">
        <f t="shared" si="14"/>
        <v>0</v>
      </c>
    </row>
    <row r="942" spans="2:13" x14ac:dyDescent="0.25">
      <c r="B942" s="7">
        <f>SUMIF('1 Spec Ed Teacher'!$A$5:$A$2003,A942,'1 Spec Ed Teacher'!$T$5:$T$2003)</f>
        <v>0</v>
      </c>
      <c r="C942" s="9"/>
      <c r="D942" s="7">
        <f>SUMIF(' Operations Ln 6'!$A$2:$A$1999,SSIDs!A942,' Operations Ln 6'!$B$2:$B$1999)</f>
        <v>0</v>
      </c>
      <c r="E942" s="7">
        <f>SUMIF('3 Instructional Supplies '!$A$5:$A$1996,SSIDs!A942,'3 Instructional Supplies '!$F$5:$F$1996)</f>
        <v>0</v>
      </c>
      <c r="F942" s="7">
        <f>SUMIF('4 Instructional Equipment'!$A$5:$A$1995,A942,'4 Instructional Equipment'!$F$5:$F$1995)</f>
        <v>0</v>
      </c>
      <c r="G942" s="12">
        <f>SUMIF('Transportation Ln 10'!$A$5:$A$1995,A942,'Transportation Ln 10'!$J$5:$J$1995)</f>
        <v>0</v>
      </c>
      <c r="H942" s="12">
        <f>SUMIFS('Services Ln 10'!$Y$5:$Y$3992,'Services Ln 10'!$A$5:$A$3992,A942,'Services Ln 10'!$B$5:$B$3992,"Physical Therapy")</f>
        <v>0</v>
      </c>
      <c r="I942" s="12">
        <f>SUMIFS('Services Ln 10'!$Y$5:$Y$3992,'Services Ln 10'!$A$5:$A$3992,A942,'Services Ln 10'!$B$5:$B$3992,"Occupational Therapy")</f>
        <v>0</v>
      </c>
      <c r="J942" s="12">
        <f>SUMIFS('Services Ln 10'!$Y$5:$Y$3992,'Services Ln 10'!$A$5:$A$3992,A942,'Services Ln 10'!$B$5:$B$3992,"Speech Services")</f>
        <v>0</v>
      </c>
      <c r="K942" s="103">
        <f>SUMIFS('Services Ln 10'!$Y$5:$Y$3992,'Services Ln 10'!$A$5:$A$3992,A942,'Services Ln 10'!$B$5:$B$3992,"Nurse Services")+SUMIFS('Services Ln 10'!$Y$5:$Y$3992,'Services Ln 10'!$A$5:$A$3992,A942,'Services Ln 10'!$B$5:$B$3992,"Audiology")+SUMIFS('Services Ln 10'!$Y$5:$Y$3992,'Services Ln 10'!$A$5:$A$3992,A942,'Services Ln 10'!$B$5:$B$3992,"Interpreter")+SUMIFS('Services Ln 10'!$Y$5:$Y$3992,'Services Ln 10'!$A$5:$A$3992,A942,'Services Ln 10'!$B$5:$B$3992,"Adaptive P.E.")+SUMIFS('Services Ln 10'!$Y$5:$Y$3992,'Services Ln 10'!$A$5:$A$3992,A942,'Services Ln 10'!$B$5:$B$3992,"Orientation and Mobility")+SUMIFS('Services Ln 10'!$Y$5:$Y$3992,'Services Ln 10'!$A$5:$A$3992,A942,'Services Ln 10'!$B$5:$B$3992,"Psychologist")+ SUMIF('Aides Ln 10'!$A$5:$A$1996,A942,'Aides Ln 10'!$V$5:$V$1996)</f>
        <v>0</v>
      </c>
      <c r="L942" s="12">
        <f>SUMIF('Contract Ed line 9'!$A$5:$A$1994,A942,'Contract Ed line 9'!$J$5:$J$1994)</f>
        <v>0</v>
      </c>
      <c r="M942" s="7">
        <f t="shared" si="14"/>
        <v>0</v>
      </c>
    </row>
    <row r="943" spans="2:13" x14ac:dyDescent="0.25">
      <c r="B943" s="7">
        <f>SUMIF('1 Spec Ed Teacher'!$A$5:$A$2003,A943,'1 Spec Ed Teacher'!$T$5:$T$2003)</f>
        <v>0</v>
      </c>
      <c r="C943" s="9"/>
      <c r="D943" s="7">
        <f>SUMIF(' Operations Ln 6'!$A$2:$A$1999,SSIDs!A943,' Operations Ln 6'!$B$2:$B$1999)</f>
        <v>0</v>
      </c>
      <c r="E943" s="7">
        <f>SUMIF('3 Instructional Supplies '!$A$5:$A$1996,SSIDs!A943,'3 Instructional Supplies '!$F$5:$F$1996)</f>
        <v>0</v>
      </c>
      <c r="F943" s="7">
        <f>SUMIF('4 Instructional Equipment'!$A$5:$A$1995,A943,'4 Instructional Equipment'!$F$5:$F$1995)</f>
        <v>0</v>
      </c>
      <c r="G943" s="12">
        <f>SUMIF('Transportation Ln 10'!$A$5:$A$1995,A943,'Transportation Ln 10'!$J$5:$J$1995)</f>
        <v>0</v>
      </c>
      <c r="H943" s="12">
        <f>SUMIFS('Services Ln 10'!$Y$5:$Y$3992,'Services Ln 10'!$A$5:$A$3992,A943,'Services Ln 10'!$B$5:$B$3992,"Physical Therapy")</f>
        <v>0</v>
      </c>
      <c r="I943" s="12">
        <f>SUMIFS('Services Ln 10'!$Y$5:$Y$3992,'Services Ln 10'!$A$5:$A$3992,A943,'Services Ln 10'!$B$5:$B$3992,"Occupational Therapy")</f>
        <v>0</v>
      </c>
      <c r="J943" s="12">
        <f>SUMIFS('Services Ln 10'!$Y$5:$Y$3992,'Services Ln 10'!$A$5:$A$3992,A943,'Services Ln 10'!$B$5:$B$3992,"Speech Services")</f>
        <v>0</v>
      </c>
      <c r="K943" s="103">
        <f>SUMIFS('Services Ln 10'!$Y$5:$Y$3992,'Services Ln 10'!$A$5:$A$3992,A943,'Services Ln 10'!$B$5:$B$3992,"Nurse Services")+SUMIFS('Services Ln 10'!$Y$5:$Y$3992,'Services Ln 10'!$A$5:$A$3992,A943,'Services Ln 10'!$B$5:$B$3992,"Audiology")+SUMIFS('Services Ln 10'!$Y$5:$Y$3992,'Services Ln 10'!$A$5:$A$3992,A943,'Services Ln 10'!$B$5:$B$3992,"Interpreter")+SUMIFS('Services Ln 10'!$Y$5:$Y$3992,'Services Ln 10'!$A$5:$A$3992,A943,'Services Ln 10'!$B$5:$B$3992,"Adaptive P.E.")+SUMIFS('Services Ln 10'!$Y$5:$Y$3992,'Services Ln 10'!$A$5:$A$3992,A943,'Services Ln 10'!$B$5:$B$3992,"Orientation and Mobility")+SUMIFS('Services Ln 10'!$Y$5:$Y$3992,'Services Ln 10'!$A$5:$A$3992,A943,'Services Ln 10'!$B$5:$B$3992,"Psychologist")+ SUMIF('Aides Ln 10'!$A$5:$A$1996,A943,'Aides Ln 10'!$V$5:$V$1996)</f>
        <v>0</v>
      </c>
      <c r="L943" s="12">
        <f>SUMIF('Contract Ed line 9'!$A$5:$A$1994,A943,'Contract Ed line 9'!$J$5:$J$1994)</f>
        <v>0</v>
      </c>
      <c r="M943" s="7">
        <f t="shared" si="14"/>
        <v>0</v>
      </c>
    </row>
    <row r="944" spans="2:13" x14ac:dyDescent="0.25">
      <c r="B944" s="7">
        <f>SUMIF('1 Spec Ed Teacher'!$A$5:$A$2003,A944,'1 Spec Ed Teacher'!$T$5:$T$2003)</f>
        <v>0</v>
      </c>
      <c r="C944" s="9"/>
      <c r="D944" s="7">
        <f>SUMIF(' Operations Ln 6'!$A$2:$A$1999,SSIDs!A944,' Operations Ln 6'!$B$2:$B$1999)</f>
        <v>0</v>
      </c>
      <c r="E944" s="7">
        <f>SUMIF('3 Instructional Supplies '!$A$5:$A$1996,SSIDs!A944,'3 Instructional Supplies '!$F$5:$F$1996)</f>
        <v>0</v>
      </c>
      <c r="F944" s="7">
        <f>SUMIF('4 Instructional Equipment'!$A$5:$A$1995,A944,'4 Instructional Equipment'!$F$5:$F$1995)</f>
        <v>0</v>
      </c>
      <c r="G944" s="12">
        <f>SUMIF('Transportation Ln 10'!$A$5:$A$1995,A944,'Transportation Ln 10'!$J$5:$J$1995)</f>
        <v>0</v>
      </c>
      <c r="H944" s="12">
        <f>SUMIFS('Services Ln 10'!$Y$5:$Y$3992,'Services Ln 10'!$A$5:$A$3992,A944,'Services Ln 10'!$B$5:$B$3992,"Physical Therapy")</f>
        <v>0</v>
      </c>
      <c r="I944" s="12">
        <f>SUMIFS('Services Ln 10'!$Y$5:$Y$3992,'Services Ln 10'!$A$5:$A$3992,A944,'Services Ln 10'!$B$5:$B$3992,"Occupational Therapy")</f>
        <v>0</v>
      </c>
      <c r="J944" s="12">
        <f>SUMIFS('Services Ln 10'!$Y$5:$Y$3992,'Services Ln 10'!$A$5:$A$3992,A944,'Services Ln 10'!$B$5:$B$3992,"Speech Services")</f>
        <v>0</v>
      </c>
      <c r="K944" s="103">
        <f>SUMIFS('Services Ln 10'!$Y$5:$Y$3992,'Services Ln 10'!$A$5:$A$3992,A944,'Services Ln 10'!$B$5:$B$3992,"Nurse Services")+SUMIFS('Services Ln 10'!$Y$5:$Y$3992,'Services Ln 10'!$A$5:$A$3992,A944,'Services Ln 10'!$B$5:$B$3992,"Audiology")+SUMIFS('Services Ln 10'!$Y$5:$Y$3992,'Services Ln 10'!$A$5:$A$3992,A944,'Services Ln 10'!$B$5:$B$3992,"Interpreter")+SUMIFS('Services Ln 10'!$Y$5:$Y$3992,'Services Ln 10'!$A$5:$A$3992,A944,'Services Ln 10'!$B$5:$B$3992,"Adaptive P.E.")+SUMIFS('Services Ln 10'!$Y$5:$Y$3992,'Services Ln 10'!$A$5:$A$3992,A944,'Services Ln 10'!$B$5:$B$3992,"Orientation and Mobility")+SUMIFS('Services Ln 10'!$Y$5:$Y$3992,'Services Ln 10'!$A$5:$A$3992,A944,'Services Ln 10'!$B$5:$B$3992,"Psychologist")+ SUMIF('Aides Ln 10'!$A$5:$A$1996,A944,'Aides Ln 10'!$V$5:$V$1996)</f>
        <v>0</v>
      </c>
      <c r="L944" s="12">
        <f>SUMIF('Contract Ed line 9'!$A$5:$A$1994,A944,'Contract Ed line 9'!$J$5:$J$1994)</f>
        <v>0</v>
      </c>
      <c r="M944" s="7">
        <f t="shared" si="14"/>
        <v>0</v>
      </c>
    </row>
    <row r="945" spans="2:13" x14ac:dyDescent="0.25">
      <c r="B945" s="7">
        <f>SUMIF('1 Spec Ed Teacher'!$A$5:$A$2003,A945,'1 Spec Ed Teacher'!$T$5:$T$2003)</f>
        <v>0</v>
      </c>
      <c r="C945" s="9"/>
      <c r="D945" s="7">
        <f>SUMIF(' Operations Ln 6'!$A$2:$A$1999,SSIDs!A945,' Operations Ln 6'!$B$2:$B$1999)</f>
        <v>0</v>
      </c>
      <c r="E945" s="7">
        <f>SUMIF('3 Instructional Supplies '!$A$5:$A$1996,SSIDs!A945,'3 Instructional Supplies '!$F$5:$F$1996)</f>
        <v>0</v>
      </c>
      <c r="F945" s="7">
        <f>SUMIF('4 Instructional Equipment'!$A$5:$A$1995,A945,'4 Instructional Equipment'!$F$5:$F$1995)</f>
        <v>0</v>
      </c>
      <c r="G945" s="12">
        <f>SUMIF('Transportation Ln 10'!$A$5:$A$1995,A945,'Transportation Ln 10'!$J$5:$J$1995)</f>
        <v>0</v>
      </c>
      <c r="H945" s="12">
        <f>SUMIFS('Services Ln 10'!$Y$5:$Y$3992,'Services Ln 10'!$A$5:$A$3992,A945,'Services Ln 10'!$B$5:$B$3992,"Physical Therapy")</f>
        <v>0</v>
      </c>
      <c r="I945" s="12">
        <f>SUMIFS('Services Ln 10'!$Y$5:$Y$3992,'Services Ln 10'!$A$5:$A$3992,A945,'Services Ln 10'!$B$5:$B$3992,"Occupational Therapy")</f>
        <v>0</v>
      </c>
      <c r="J945" s="12">
        <f>SUMIFS('Services Ln 10'!$Y$5:$Y$3992,'Services Ln 10'!$A$5:$A$3992,A945,'Services Ln 10'!$B$5:$B$3992,"Speech Services")</f>
        <v>0</v>
      </c>
      <c r="K945" s="103">
        <f>SUMIFS('Services Ln 10'!$Y$5:$Y$3992,'Services Ln 10'!$A$5:$A$3992,A945,'Services Ln 10'!$B$5:$B$3992,"Nurse Services")+SUMIFS('Services Ln 10'!$Y$5:$Y$3992,'Services Ln 10'!$A$5:$A$3992,A945,'Services Ln 10'!$B$5:$B$3992,"Audiology")+SUMIFS('Services Ln 10'!$Y$5:$Y$3992,'Services Ln 10'!$A$5:$A$3992,A945,'Services Ln 10'!$B$5:$B$3992,"Interpreter")+SUMIFS('Services Ln 10'!$Y$5:$Y$3992,'Services Ln 10'!$A$5:$A$3992,A945,'Services Ln 10'!$B$5:$B$3992,"Adaptive P.E.")+SUMIFS('Services Ln 10'!$Y$5:$Y$3992,'Services Ln 10'!$A$5:$A$3992,A945,'Services Ln 10'!$B$5:$B$3992,"Orientation and Mobility")+SUMIFS('Services Ln 10'!$Y$5:$Y$3992,'Services Ln 10'!$A$5:$A$3992,A945,'Services Ln 10'!$B$5:$B$3992,"Psychologist")+ SUMIF('Aides Ln 10'!$A$5:$A$1996,A945,'Aides Ln 10'!$V$5:$V$1996)</f>
        <v>0</v>
      </c>
      <c r="L945" s="12">
        <f>SUMIF('Contract Ed line 9'!$A$5:$A$1994,A945,'Contract Ed line 9'!$J$5:$J$1994)</f>
        <v>0</v>
      </c>
      <c r="M945" s="7">
        <f t="shared" si="14"/>
        <v>0</v>
      </c>
    </row>
    <row r="946" spans="2:13" x14ac:dyDescent="0.25">
      <c r="B946" s="7">
        <f>SUMIF('1 Spec Ed Teacher'!$A$5:$A$2003,A946,'1 Spec Ed Teacher'!$T$5:$T$2003)</f>
        <v>0</v>
      </c>
      <c r="C946" s="9"/>
      <c r="D946" s="7">
        <f>SUMIF(' Operations Ln 6'!$A$2:$A$1999,SSIDs!A946,' Operations Ln 6'!$B$2:$B$1999)</f>
        <v>0</v>
      </c>
      <c r="E946" s="7">
        <f>SUMIF('3 Instructional Supplies '!$A$5:$A$1996,SSIDs!A946,'3 Instructional Supplies '!$F$5:$F$1996)</f>
        <v>0</v>
      </c>
      <c r="F946" s="7">
        <f>SUMIF('4 Instructional Equipment'!$A$5:$A$1995,A946,'4 Instructional Equipment'!$F$5:$F$1995)</f>
        <v>0</v>
      </c>
      <c r="G946" s="12">
        <f>SUMIF('Transportation Ln 10'!$A$5:$A$1995,A946,'Transportation Ln 10'!$J$5:$J$1995)</f>
        <v>0</v>
      </c>
      <c r="H946" s="12">
        <f>SUMIFS('Services Ln 10'!$Y$5:$Y$3992,'Services Ln 10'!$A$5:$A$3992,A946,'Services Ln 10'!$B$5:$B$3992,"Physical Therapy")</f>
        <v>0</v>
      </c>
      <c r="I946" s="12">
        <f>SUMIFS('Services Ln 10'!$Y$5:$Y$3992,'Services Ln 10'!$A$5:$A$3992,A946,'Services Ln 10'!$B$5:$B$3992,"Occupational Therapy")</f>
        <v>0</v>
      </c>
      <c r="J946" s="12">
        <f>SUMIFS('Services Ln 10'!$Y$5:$Y$3992,'Services Ln 10'!$A$5:$A$3992,A946,'Services Ln 10'!$B$5:$B$3992,"Speech Services")</f>
        <v>0</v>
      </c>
      <c r="K946" s="103">
        <f>SUMIFS('Services Ln 10'!$Y$5:$Y$3992,'Services Ln 10'!$A$5:$A$3992,A946,'Services Ln 10'!$B$5:$B$3992,"Nurse Services")+SUMIFS('Services Ln 10'!$Y$5:$Y$3992,'Services Ln 10'!$A$5:$A$3992,A946,'Services Ln 10'!$B$5:$B$3992,"Audiology")+SUMIFS('Services Ln 10'!$Y$5:$Y$3992,'Services Ln 10'!$A$5:$A$3992,A946,'Services Ln 10'!$B$5:$B$3992,"Interpreter")+SUMIFS('Services Ln 10'!$Y$5:$Y$3992,'Services Ln 10'!$A$5:$A$3992,A946,'Services Ln 10'!$B$5:$B$3992,"Adaptive P.E.")+SUMIFS('Services Ln 10'!$Y$5:$Y$3992,'Services Ln 10'!$A$5:$A$3992,A946,'Services Ln 10'!$B$5:$B$3992,"Orientation and Mobility")+SUMIFS('Services Ln 10'!$Y$5:$Y$3992,'Services Ln 10'!$A$5:$A$3992,A946,'Services Ln 10'!$B$5:$B$3992,"Psychologist")+ SUMIF('Aides Ln 10'!$A$5:$A$1996,A946,'Aides Ln 10'!$V$5:$V$1996)</f>
        <v>0</v>
      </c>
      <c r="L946" s="12">
        <f>SUMIF('Contract Ed line 9'!$A$5:$A$1994,A946,'Contract Ed line 9'!$J$5:$J$1994)</f>
        <v>0</v>
      </c>
      <c r="M946" s="7">
        <f t="shared" si="14"/>
        <v>0</v>
      </c>
    </row>
    <row r="947" spans="2:13" x14ac:dyDescent="0.25">
      <c r="B947" s="7">
        <f>SUMIF('1 Spec Ed Teacher'!$A$5:$A$2003,A947,'1 Spec Ed Teacher'!$T$5:$T$2003)</f>
        <v>0</v>
      </c>
      <c r="C947" s="9"/>
      <c r="D947" s="7">
        <f>SUMIF(' Operations Ln 6'!$A$2:$A$1999,SSIDs!A947,' Operations Ln 6'!$B$2:$B$1999)</f>
        <v>0</v>
      </c>
      <c r="E947" s="7">
        <f>SUMIF('3 Instructional Supplies '!$A$5:$A$1996,SSIDs!A947,'3 Instructional Supplies '!$F$5:$F$1996)</f>
        <v>0</v>
      </c>
      <c r="F947" s="7">
        <f>SUMIF('4 Instructional Equipment'!$A$5:$A$1995,A947,'4 Instructional Equipment'!$F$5:$F$1995)</f>
        <v>0</v>
      </c>
      <c r="G947" s="12">
        <f>SUMIF('Transportation Ln 10'!$A$5:$A$1995,A947,'Transportation Ln 10'!$J$5:$J$1995)</f>
        <v>0</v>
      </c>
      <c r="H947" s="12">
        <f>SUMIFS('Services Ln 10'!$Y$5:$Y$3992,'Services Ln 10'!$A$5:$A$3992,A947,'Services Ln 10'!$B$5:$B$3992,"Physical Therapy")</f>
        <v>0</v>
      </c>
      <c r="I947" s="12">
        <f>SUMIFS('Services Ln 10'!$Y$5:$Y$3992,'Services Ln 10'!$A$5:$A$3992,A947,'Services Ln 10'!$B$5:$B$3992,"Occupational Therapy")</f>
        <v>0</v>
      </c>
      <c r="J947" s="12">
        <f>SUMIFS('Services Ln 10'!$Y$5:$Y$3992,'Services Ln 10'!$A$5:$A$3992,A947,'Services Ln 10'!$B$5:$B$3992,"Speech Services")</f>
        <v>0</v>
      </c>
      <c r="K947" s="103">
        <f>SUMIFS('Services Ln 10'!$Y$5:$Y$3992,'Services Ln 10'!$A$5:$A$3992,A947,'Services Ln 10'!$B$5:$B$3992,"Nurse Services")+SUMIFS('Services Ln 10'!$Y$5:$Y$3992,'Services Ln 10'!$A$5:$A$3992,A947,'Services Ln 10'!$B$5:$B$3992,"Audiology")+SUMIFS('Services Ln 10'!$Y$5:$Y$3992,'Services Ln 10'!$A$5:$A$3992,A947,'Services Ln 10'!$B$5:$B$3992,"Interpreter")+SUMIFS('Services Ln 10'!$Y$5:$Y$3992,'Services Ln 10'!$A$5:$A$3992,A947,'Services Ln 10'!$B$5:$B$3992,"Adaptive P.E.")+SUMIFS('Services Ln 10'!$Y$5:$Y$3992,'Services Ln 10'!$A$5:$A$3992,A947,'Services Ln 10'!$B$5:$B$3992,"Orientation and Mobility")+SUMIFS('Services Ln 10'!$Y$5:$Y$3992,'Services Ln 10'!$A$5:$A$3992,A947,'Services Ln 10'!$B$5:$B$3992,"Psychologist")+ SUMIF('Aides Ln 10'!$A$5:$A$1996,A947,'Aides Ln 10'!$V$5:$V$1996)</f>
        <v>0</v>
      </c>
      <c r="L947" s="12">
        <f>SUMIF('Contract Ed line 9'!$A$5:$A$1994,A947,'Contract Ed line 9'!$J$5:$J$1994)</f>
        <v>0</v>
      </c>
      <c r="M947" s="7">
        <f t="shared" si="14"/>
        <v>0</v>
      </c>
    </row>
    <row r="948" spans="2:13" x14ac:dyDescent="0.25">
      <c r="B948" s="7">
        <f>SUMIF('1 Spec Ed Teacher'!$A$5:$A$2003,A948,'1 Spec Ed Teacher'!$T$5:$T$2003)</f>
        <v>0</v>
      </c>
      <c r="C948" s="9"/>
      <c r="D948" s="7">
        <f>SUMIF(' Operations Ln 6'!$A$2:$A$1999,SSIDs!A948,' Operations Ln 6'!$B$2:$B$1999)</f>
        <v>0</v>
      </c>
      <c r="E948" s="7">
        <f>SUMIF('3 Instructional Supplies '!$A$5:$A$1996,SSIDs!A948,'3 Instructional Supplies '!$F$5:$F$1996)</f>
        <v>0</v>
      </c>
      <c r="F948" s="7">
        <f>SUMIF('4 Instructional Equipment'!$A$5:$A$1995,A948,'4 Instructional Equipment'!$F$5:$F$1995)</f>
        <v>0</v>
      </c>
      <c r="G948" s="12">
        <f>SUMIF('Transportation Ln 10'!$A$5:$A$1995,A948,'Transportation Ln 10'!$J$5:$J$1995)</f>
        <v>0</v>
      </c>
      <c r="H948" s="12">
        <f>SUMIFS('Services Ln 10'!$Y$5:$Y$3992,'Services Ln 10'!$A$5:$A$3992,A948,'Services Ln 10'!$B$5:$B$3992,"Physical Therapy")</f>
        <v>0</v>
      </c>
      <c r="I948" s="12">
        <f>SUMIFS('Services Ln 10'!$Y$5:$Y$3992,'Services Ln 10'!$A$5:$A$3992,A948,'Services Ln 10'!$B$5:$B$3992,"Occupational Therapy")</f>
        <v>0</v>
      </c>
      <c r="J948" s="12">
        <f>SUMIFS('Services Ln 10'!$Y$5:$Y$3992,'Services Ln 10'!$A$5:$A$3992,A948,'Services Ln 10'!$B$5:$B$3992,"Speech Services")</f>
        <v>0</v>
      </c>
      <c r="K948" s="103">
        <f>SUMIFS('Services Ln 10'!$Y$5:$Y$3992,'Services Ln 10'!$A$5:$A$3992,A948,'Services Ln 10'!$B$5:$B$3992,"Nurse Services")+SUMIFS('Services Ln 10'!$Y$5:$Y$3992,'Services Ln 10'!$A$5:$A$3992,A948,'Services Ln 10'!$B$5:$B$3992,"Audiology")+SUMIFS('Services Ln 10'!$Y$5:$Y$3992,'Services Ln 10'!$A$5:$A$3992,A948,'Services Ln 10'!$B$5:$B$3992,"Interpreter")+SUMIFS('Services Ln 10'!$Y$5:$Y$3992,'Services Ln 10'!$A$5:$A$3992,A948,'Services Ln 10'!$B$5:$B$3992,"Adaptive P.E.")+SUMIFS('Services Ln 10'!$Y$5:$Y$3992,'Services Ln 10'!$A$5:$A$3992,A948,'Services Ln 10'!$B$5:$B$3992,"Orientation and Mobility")+SUMIFS('Services Ln 10'!$Y$5:$Y$3992,'Services Ln 10'!$A$5:$A$3992,A948,'Services Ln 10'!$B$5:$B$3992,"Psychologist")+ SUMIF('Aides Ln 10'!$A$5:$A$1996,A948,'Aides Ln 10'!$V$5:$V$1996)</f>
        <v>0</v>
      </c>
      <c r="L948" s="12">
        <f>SUMIF('Contract Ed line 9'!$A$5:$A$1994,A948,'Contract Ed line 9'!$J$5:$J$1994)</f>
        <v>0</v>
      </c>
      <c r="M948" s="7">
        <f t="shared" si="14"/>
        <v>0</v>
      </c>
    </row>
    <row r="949" spans="2:13" x14ac:dyDescent="0.25">
      <c r="B949" s="7">
        <f>SUMIF('1 Spec Ed Teacher'!$A$5:$A$2003,A949,'1 Spec Ed Teacher'!$T$5:$T$2003)</f>
        <v>0</v>
      </c>
      <c r="C949" s="9"/>
      <c r="D949" s="7">
        <f>SUMIF(' Operations Ln 6'!$A$2:$A$1999,SSIDs!A949,' Operations Ln 6'!$B$2:$B$1999)</f>
        <v>0</v>
      </c>
      <c r="E949" s="7">
        <f>SUMIF('3 Instructional Supplies '!$A$5:$A$1996,SSIDs!A949,'3 Instructional Supplies '!$F$5:$F$1996)</f>
        <v>0</v>
      </c>
      <c r="F949" s="7">
        <f>SUMIF('4 Instructional Equipment'!$A$5:$A$1995,A949,'4 Instructional Equipment'!$F$5:$F$1995)</f>
        <v>0</v>
      </c>
      <c r="G949" s="12">
        <f>SUMIF('Transportation Ln 10'!$A$5:$A$1995,A949,'Transportation Ln 10'!$J$5:$J$1995)</f>
        <v>0</v>
      </c>
      <c r="H949" s="12">
        <f>SUMIFS('Services Ln 10'!$Y$5:$Y$3992,'Services Ln 10'!$A$5:$A$3992,A949,'Services Ln 10'!$B$5:$B$3992,"Physical Therapy")</f>
        <v>0</v>
      </c>
      <c r="I949" s="12">
        <f>SUMIFS('Services Ln 10'!$Y$5:$Y$3992,'Services Ln 10'!$A$5:$A$3992,A949,'Services Ln 10'!$B$5:$B$3992,"Occupational Therapy")</f>
        <v>0</v>
      </c>
      <c r="J949" s="12">
        <f>SUMIFS('Services Ln 10'!$Y$5:$Y$3992,'Services Ln 10'!$A$5:$A$3992,A949,'Services Ln 10'!$B$5:$B$3992,"Speech Services")</f>
        <v>0</v>
      </c>
      <c r="K949" s="103">
        <f>SUMIFS('Services Ln 10'!$Y$5:$Y$3992,'Services Ln 10'!$A$5:$A$3992,A949,'Services Ln 10'!$B$5:$B$3992,"Nurse Services")+SUMIFS('Services Ln 10'!$Y$5:$Y$3992,'Services Ln 10'!$A$5:$A$3992,A949,'Services Ln 10'!$B$5:$B$3992,"Audiology")+SUMIFS('Services Ln 10'!$Y$5:$Y$3992,'Services Ln 10'!$A$5:$A$3992,A949,'Services Ln 10'!$B$5:$B$3992,"Interpreter")+SUMIFS('Services Ln 10'!$Y$5:$Y$3992,'Services Ln 10'!$A$5:$A$3992,A949,'Services Ln 10'!$B$5:$B$3992,"Adaptive P.E.")+SUMIFS('Services Ln 10'!$Y$5:$Y$3992,'Services Ln 10'!$A$5:$A$3992,A949,'Services Ln 10'!$B$5:$B$3992,"Orientation and Mobility")+SUMIFS('Services Ln 10'!$Y$5:$Y$3992,'Services Ln 10'!$A$5:$A$3992,A949,'Services Ln 10'!$B$5:$B$3992,"Psychologist")+ SUMIF('Aides Ln 10'!$A$5:$A$1996,A949,'Aides Ln 10'!$V$5:$V$1996)</f>
        <v>0</v>
      </c>
      <c r="L949" s="12">
        <f>SUMIF('Contract Ed line 9'!$A$5:$A$1994,A949,'Contract Ed line 9'!$J$5:$J$1994)</f>
        <v>0</v>
      </c>
      <c r="M949" s="7">
        <f t="shared" si="14"/>
        <v>0</v>
      </c>
    </row>
    <row r="950" spans="2:13" x14ac:dyDescent="0.25">
      <c r="B950" s="7">
        <f>SUMIF('1 Spec Ed Teacher'!$A$5:$A$2003,A950,'1 Spec Ed Teacher'!$T$5:$T$2003)</f>
        <v>0</v>
      </c>
      <c r="C950" s="9"/>
      <c r="D950" s="7">
        <f>SUMIF(' Operations Ln 6'!$A$2:$A$1999,SSIDs!A950,' Operations Ln 6'!$B$2:$B$1999)</f>
        <v>0</v>
      </c>
      <c r="E950" s="7">
        <f>SUMIF('3 Instructional Supplies '!$A$5:$A$1996,SSIDs!A950,'3 Instructional Supplies '!$F$5:$F$1996)</f>
        <v>0</v>
      </c>
      <c r="F950" s="7">
        <f>SUMIF('4 Instructional Equipment'!$A$5:$A$1995,A950,'4 Instructional Equipment'!$F$5:$F$1995)</f>
        <v>0</v>
      </c>
      <c r="G950" s="12">
        <f>SUMIF('Transportation Ln 10'!$A$5:$A$1995,A950,'Transportation Ln 10'!$J$5:$J$1995)</f>
        <v>0</v>
      </c>
      <c r="H950" s="12">
        <f>SUMIFS('Services Ln 10'!$Y$5:$Y$3992,'Services Ln 10'!$A$5:$A$3992,A950,'Services Ln 10'!$B$5:$B$3992,"Physical Therapy")</f>
        <v>0</v>
      </c>
      <c r="I950" s="12">
        <f>SUMIFS('Services Ln 10'!$Y$5:$Y$3992,'Services Ln 10'!$A$5:$A$3992,A950,'Services Ln 10'!$B$5:$B$3992,"Occupational Therapy")</f>
        <v>0</v>
      </c>
      <c r="J950" s="12">
        <f>SUMIFS('Services Ln 10'!$Y$5:$Y$3992,'Services Ln 10'!$A$5:$A$3992,A950,'Services Ln 10'!$B$5:$B$3992,"Speech Services")</f>
        <v>0</v>
      </c>
      <c r="K950" s="103">
        <f>SUMIFS('Services Ln 10'!$Y$5:$Y$3992,'Services Ln 10'!$A$5:$A$3992,A950,'Services Ln 10'!$B$5:$B$3992,"Nurse Services")+SUMIFS('Services Ln 10'!$Y$5:$Y$3992,'Services Ln 10'!$A$5:$A$3992,A950,'Services Ln 10'!$B$5:$B$3992,"Audiology")+SUMIFS('Services Ln 10'!$Y$5:$Y$3992,'Services Ln 10'!$A$5:$A$3992,A950,'Services Ln 10'!$B$5:$B$3992,"Interpreter")+SUMIFS('Services Ln 10'!$Y$5:$Y$3992,'Services Ln 10'!$A$5:$A$3992,A950,'Services Ln 10'!$B$5:$B$3992,"Adaptive P.E.")+SUMIFS('Services Ln 10'!$Y$5:$Y$3992,'Services Ln 10'!$A$5:$A$3992,A950,'Services Ln 10'!$B$5:$B$3992,"Orientation and Mobility")+SUMIFS('Services Ln 10'!$Y$5:$Y$3992,'Services Ln 10'!$A$5:$A$3992,A950,'Services Ln 10'!$B$5:$B$3992,"Psychologist")+ SUMIF('Aides Ln 10'!$A$5:$A$1996,A950,'Aides Ln 10'!$V$5:$V$1996)</f>
        <v>0</v>
      </c>
      <c r="L950" s="12">
        <f>SUMIF('Contract Ed line 9'!$A$5:$A$1994,A950,'Contract Ed line 9'!$J$5:$J$1994)</f>
        <v>0</v>
      </c>
      <c r="M950" s="7">
        <f t="shared" si="14"/>
        <v>0</v>
      </c>
    </row>
    <row r="951" spans="2:13" x14ac:dyDescent="0.25">
      <c r="B951" s="7">
        <f>SUMIF('1 Spec Ed Teacher'!$A$5:$A$2003,A951,'1 Spec Ed Teacher'!$T$5:$T$2003)</f>
        <v>0</v>
      </c>
      <c r="C951" s="9"/>
      <c r="D951" s="7">
        <f>SUMIF(' Operations Ln 6'!$A$2:$A$1999,SSIDs!A951,' Operations Ln 6'!$B$2:$B$1999)</f>
        <v>0</v>
      </c>
      <c r="E951" s="7">
        <f>SUMIF('3 Instructional Supplies '!$A$5:$A$1996,SSIDs!A951,'3 Instructional Supplies '!$F$5:$F$1996)</f>
        <v>0</v>
      </c>
      <c r="F951" s="7">
        <f>SUMIF('4 Instructional Equipment'!$A$5:$A$1995,A951,'4 Instructional Equipment'!$F$5:$F$1995)</f>
        <v>0</v>
      </c>
      <c r="G951" s="12">
        <f>SUMIF('Transportation Ln 10'!$A$5:$A$1995,A951,'Transportation Ln 10'!$J$5:$J$1995)</f>
        <v>0</v>
      </c>
      <c r="H951" s="12">
        <f>SUMIFS('Services Ln 10'!$Y$5:$Y$3992,'Services Ln 10'!$A$5:$A$3992,A951,'Services Ln 10'!$B$5:$B$3992,"Physical Therapy")</f>
        <v>0</v>
      </c>
      <c r="I951" s="12">
        <f>SUMIFS('Services Ln 10'!$Y$5:$Y$3992,'Services Ln 10'!$A$5:$A$3992,A951,'Services Ln 10'!$B$5:$B$3992,"Occupational Therapy")</f>
        <v>0</v>
      </c>
      <c r="J951" s="12">
        <f>SUMIFS('Services Ln 10'!$Y$5:$Y$3992,'Services Ln 10'!$A$5:$A$3992,A951,'Services Ln 10'!$B$5:$B$3992,"Speech Services")</f>
        <v>0</v>
      </c>
      <c r="K951" s="103">
        <f>SUMIFS('Services Ln 10'!$Y$5:$Y$3992,'Services Ln 10'!$A$5:$A$3992,A951,'Services Ln 10'!$B$5:$B$3992,"Nurse Services")+SUMIFS('Services Ln 10'!$Y$5:$Y$3992,'Services Ln 10'!$A$5:$A$3992,A951,'Services Ln 10'!$B$5:$B$3992,"Audiology")+SUMIFS('Services Ln 10'!$Y$5:$Y$3992,'Services Ln 10'!$A$5:$A$3992,A951,'Services Ln 10'!$B$5:$B$3992,"Interpreter")+SUMIFS('Services Ln 10'!$Y$5:$Y$3992,'Services Ln 10'!$A$5:$A$3992,A951,'Services Ln 10'!$B$5:$B$3992,"Adaptive P.E.")+SUMIFS('Services Ln 10'!$Y$5:$Y$3992,'Services Ln 10'!$A$5:$A$3992,A951,'Services Ln 10'!$B$5:$B$3992,"Orientation and Mobility")+SUMIFS('Services Ln 10'!$Y$5:$Y$3992,'Services Ln 10'!$A$5:$A$3992,A951,'Services Ln 10'!$B$5:$B$3992,"Psychologist")+ SUMIF('Aides Ln 10'!$A$5:$A$1996,A951,'Aides Ln 10'!$V$5:$V$1996)</f>
        <v>0</v>
      </c>
      <c r="L951" s="12">
        <f>SUMIF('Contract Ed line 9'!$A$5:$A$1994,A951,'Contract Ed line 9'!$J$5:$J$1994)</f>
        <v>0</v>
      </c>
      <c r="M951" s="7">
        <f t="shared" si="14"/>
        <v>0</v>
      </c>
    </row>
    <row r="952" spans="2:13" x14ac:dyDescent="0.25">
      <c r="B952" s="7">
        <f>SUMIF('1 Spec Ed Teacher'!$A$5:$A$2003,A952,'1 Spec Ed Teacher'!$T$5:$T$2003)</f>
        <v>0</v>
      </c>
      <c r="C952" s="9"/>
      <c r="D952" s="7">
        <f>SUMIF(' Operations Ln 6'!$A$2:$A$1999,SSIDs!A952,' Operations Ln 6'!$B$2:$B$1999)</f>
        <v>0</v>
      </c>
      <c r="E952" s="7">
        <f>SUMIF('3 Instructional Supplies '!$A$5:$A$1996,SSIDs!A952,'3 Instructional Supplies '!$F$5:$F$1996)</f>
        <v>0</v>
      </c>
      <c r="F952" s="7">
        <f>SUMIF('4 Instructional Equipment'!$A$5:$A$1995,A952,'4 Instructional Equipment'!$F$5:$F$1995)</f>
        <v>0</v>
      </c>
      <c r="G952" s="12">
        <f>SUMIF('Transportation Ln 10'!$A$5:$A$1995,A952,'Transportation Ln 10'!$J$5:$J$1995)</f>
        <v>0</v>
      </c>
      <c r="H952" s="12">
        <f>SUMIFS('Services Ln 10'!$Y$5:$Y$3992,'Services Ln 10'!$A$5:$A$3992,A952,'Services Ln 10'!$B$5:$B$3992,"Physical Therapy")</f>
        <v>0</v>
      </c>
      <c r="I952" s="12">
        <f>SUMIFS('Services Ln 10'!$Y$5:$Y$3992,'Services Ln 10'!$A$5:$A$3992,A952,'Services Ln 10'!$B$5:$B$3992,"Occupational Therapy")</f>
        <v>0</v>
      </c>
      <c r="J952" s="12">
        <f>SUMIFS('Services Ln 10'!$Y$5:$Y$3992,'Services Ln 10'!$A$5:$A$3992,A952,'Services Ln 10'!$B$5:$B$3992,"Speech Services")</f>
        <v>0</v>
      </c>
      <c r="K952" s="103">
        <f>SUMIFS('Services Ln 10'!$Y$5:$Y$3992,'Services Ln 10'!$A$5:$A$3992,A952,'Services Ln 10'!$B$5:$B$3992,"Nurse Services")+SUMIFS('Services Ln 10'!$Y$5:$Y$3992,'Services Ln 10'!$A$5:$A$3992,A952,'Services Ln 10'!$B$5:$B$3992,"Audiology")+SUMIFS('Services Ln 10'!$Y$5:$Y$3992,'Services Ln 10'!$A$5:$A$3992,A952,'Services Ln 10'!$B$5:$B$3992,"Interpreter")+SUMIFS('Services Ln 10'!$Y$5:$Y$3992,'Services Ln 10'!$A$5:$A$3992,A952,'Services Ln 10'!$B$5:$B$3992,"Adaptive P.E.")+SUMIFS('Services Ln 10'!$Y$5:$Y$3992,'Services Ln 10'!$A$5:$A$3992,A952,'Services Ln 10'!$B$5:$B$3992,"Orientation and Mobility")+SUMIFS('Services Ln 10'!$Y$5:$Y$3992,'Services Ln 10'!$A$5:$A$3992,A952,'Services Ln 10'!$B$5:$B$3992,"Psychologist")+ SUMIF('Aides Ln 10'!$A$5:$A$1996,A952,'Aides Ln 10'!$V$5:$V$1996)</f>
        <v>0</v>
      </c>
      <c r="L952" s="12">
        <f>SUMIF('Contract Ed line 9'!$A$5:$A$1994,A952,'Contract Ed line 9'!$J$5:$J$1994)</f>
        <v>0</v>
      </c>
      <c r="M952" s="7">
        <f t="shared" si="14"/>
        <v>0</v>
      </c>
    </row>
    <row r="953" spans="2:13" x14ac:dyDescent="0.25">
      <c r="B953" s="7">
        <f>SUMIF('1 Spec Ed Teacher'!$A$5:$A$2003,A953,'1 Spec Ed Teacher'!$T$5:$T$2003)</f>
        <v>0</v>
      </c>
      <c r="C953" s="9"/>
      <c r="D953" s="7">
        <f>SUMIF(' Operations Ln 6'!$A$2:$A$1999,SSIDs!A953,' Operations Ln 6'!$B$2:$B$1999)</f>
        <v>0</v>
      </c>
      <c r="E953" s="7">
        <f>SUMIF('3 Instructional Supplies '!$A$5:$A$1996,SSIDs!A953,'3 Instructional Supplies '!$F$5:$F$1996)</f>
        <v>0</v>
      </c>
      <c r="F953" s="7">
        <f>SUMIF('4 Instructional Equipment'!$A$5:$A$1995,A953,'4 Instructional Equipment'!$F$5:$F$1995)</f>
        <v>0</v>
      </c>
      <c r="G953" s="12">
        <f>SUMIF('Transportation Ln 10'!$A$5:$A$1995,A953,'Transportation Ln 10'!$J$5:$J$1995)</f>
        <v>0</v>
      </c>
      <c r="H953" s="12">
        <f>SUMIFS('Services Ln 10'!$Y$5:$Y$3992,'Services Ln 10'!$A$5:$A$3992,A953,'Services Ln 10'!$B$5:$B$3992,"Physical Therapy")</f>
        <v>0</v>
      </c>
      <c r="I953" s="12">
        <f>SUMIFS('Services Ln 10'!$Y$5:$Y$3992,'Services Ln 10'!$A$5:$A$3992,A953,'Services Ln 10'!$B$5:$B$3992,"Occupational Therapy")</f>
        <v>0</v>
      </c>
      <c r="J953" s="12">
        <f>SUMIFS('Services Ln 10'!$Y$5:$Y$3992,'Services Ln 10'!$A$5:$A$3992,A953,'Services Ln 10'!$B$5:$B$3992,"Speech Services")</f>
        <v>0</v>
      </c>
      <c r="K953" s="103">
        <f>SUMIFS('Services Ln 10'!$Y$5:$Y$3992,'Services Ln 10'!$A$5:$A$3992,A953,'Services Ln 10'!$B$5:$B$3992,"Nurse Services")+SUMIFS('Services Ln 10'!$Y$5:$Y$3992,'Services Ln 10'!$A$5:$A$3992,A953,'Services Ln 10'!$B$5:$B$3992,"Audiology")+SUMIFS('Services Ln 10'!$Y$5:$Y$3992,'Services Ln 10'!$A$5:$A$3992,A953,'Services Ln 10'!$B$5:$B$3992,"Interpreter")+SUMIFS('Services Ln 10'!$Y$5:$Y$3992,'Services Ln 10'!$A$5:$A$3992,A953,'Services Ln 10'!$B$5:$B$3992,"Adaptive P.E.")+SUMIFS('Services Ln 10'!$Y$5:$Y$3992,'Services Ln 10'!$A$5:$A$3992,A953,'Services Ln 10'!$B$5:$B$3992,"Orientation and Mobility")+SUMIFS('Services Ln 10'!$Y$5:$Y$3992,'Services Ln 10'!$A$5:$A$3992,A953,'Services Ln 10'!$B$5:$B$3992,"Psychologist")+ SUMIF('Aides Ln 10'!$A$5:$A$1996,A953,'Aides Ln 10'!$V$5:$V$1996)</f>
        <v>0</v>
      </c>
      <c r="L953" s="12">
        <f>SUMIF('Contract Ed line 9'!$A$5:$A$1994,A953,'Contract Ed line 9'!$J$5:$J$1994)</f>
        <v>0</v>
      </c>
      <c r="M953" s="7">
        <f t="shared" si="14"/>
        <v>0</v>
      </c>
    </row>
    <row r="954" spans="2:13" x14ac:dyDescent="0.25">
      <c r="B954" s="7">
        <f>SUMIF('1 Spec Ed Teacher'!$A$5:$A$2003,A954,'1 Spec Ed Teacher'!$T$5:$T$2003)</f>
        <v>0</v>
      </c>
      <c r="C954" s="9"/>
      <c r="D954" s="7">
        <f>SUMIF(' Operations Ln 6'!$A$2:$A$1999,SSIDs!A954,' Operations Ln 6'!$B$2:$B$1999)</f>
        <v>0</v>
      </c>
      <c r="E954" s="7">
        <f>SUMIF('3 Instructional Supplies '!$A$5:$A$1996,SSIDs!A954,'3 Instructional Supplies '!$F$5:$F$1996)</f>
        <v>0</v>
      </c>
      <c r="F954" s="7">
        <f>SUMIF('4 Instructional Equipment'!$A$5:$A$1995,A954,'4 Instructional Equipment'!$F$5:$F$1995)</f>
        <v>0</v>
      </c>
      <c r="G954" s="12">
        <f>SUMIF('Transportation Ln 10'!$A$5:$A$1995,A954,'Transportation Ln 10'!$J$5:$J$1995)</f>
        <v>0</v>
      </c>
      <c r="H954" s="12">
        <f>SUMIFS('Services Ln 10'!$Y$5:$Y$3992,'Services Ln 10'!$A$5:$A$3992,A954,'Services Ln 10'!$B$5:$B$3992,"Physical Therapy")</f>
        <v>0</v>
      </c>
      <c r="I954" s="12">
        <f>SUMIFS('Services Ln 10'!$Y$5:$Y$3992,'Services Ln 10'!$A$5:$A$3992,A954,'Services Ln 10'!$B$5:$B$3992,"Occupational Therapy")</f>
        <v>0</v>
      </c>
      <c r="J954" s="12">
        <f>SUMIFS('Services Ln 10'!$Y$5:$Y$3992,'Services Ln 10'!$A$5:$A$3992,A954,'Services Ln 10'!$B$5:$B$3992,"Speech Services")</f>
        <v>0</v>
      </c>
      <c r="K954" s="103">
        <f>SUMIFS('Services Ln 10'!$Y$5:$Y$3992,'Services Ln 10'!$A$5:$A$3992,A954,'Services Ln 10'!$B$5:$B$3992,"Nurse Services")+SUMIFS('Services Ln 10'!$Y$5:$Y$3992,'Services Ln 10'!$A$5:$A$3992,A954,'Services Ln 10'!$B$5:$B$3992,"Audiology")+SUMIFS('Services Ln 10'!$Y$5:$Y$3992,'Services Ln 10'!$A$5:$A$3992,A954,'Services Ln 10'!$B$5:$B$3992,"Interpreter")+SUMIFS('Services Ln 10'!$Y$5:$Y$3992,'Services Ln 10'!$A$5:$A$3992,A954,'Services Ln 10'!$B$5:$B$3992,"Adaptive P.E.")+SUMIFS('Services Ln 10'!$Y$5:$Y$3992,'Services Ln 10'!$A$5:$A$3992,A954,'Services Ln 10'!$B$5:$B$3992,"Orientation and Mobility")+SUMIFS('Services Ln 10'!$Y$5:$Y$3992,'Services Ln 10'!$A$5:$A$3992,A954,'Services Ln 10'!$B$5:$B$3992,"Psychologist")+ SUMIF('Aides Ln 10'!$A$5:$A$1996,A954,'Aides Ln 10'!$V$5:$V$1996)</f>
        <v>0</v>
      </c>
      <c r="L954" s="12">
        <f>SUMIF('Contract Ed line 9'!$A$5:$A$1994,A954,'Contract Ed line 9'!$J$5:$J$1994)</f>
        <v>0</v>
      </c>
      <c r="M954" s="7">
        <f t="shared" si="14"/>
        <v>0</v>
      </c>
    </row>
    <row r="955" spans="2:13" x14ac:dyDescent="0.25">
      <c r="B955" s="7">
        <f>SUMIF('1 Spec Ed Teacher'!$A$5:$A$2003,A955,'1 Spec Ed Teacher'!$T$5:$T$2003)</f>
        <v>0</v>
      </c>
      <c r="C955" s="9"/>
      <c r="D955" s="7">
        <f>SUMIF(' Operations Ln 6'!$A$2:$A$1999,SSIDs!A955,' Operations Ln 6'!$B$2:$B$1999)</f>
        <v>0</v>
      </c>
      <c r="E955" s="7">
        <f>SUMIF('3 Instructional Supplies '!$A$5:$A$1996,SSIDs!A955,'3 Instructional Supplies '!$F$5:$F$1996)</f>
        <v>0</v>
      </c>
      <c r="F955" s="7">
        <f>SUMIF('4 Instructional Equipment'!$A$5:$A$1995,A955,'4 Instructional Equipment'!$F$5:$F$1995)</f>
        <v>0</v>
      </c>
      <c r="G955" s="12">
        <f>SUMIF('Transportation Ln 10'!$A$5:$A$1995,A955,'Transportation Ln 10'!$J$5:$J$1995)</f>
        <v>0</v>
      </c>
      <c r="H955" s="12">
        <f>SUMIFS('Services Ln 10'!$Y$5:$Y$3992,'Services Ln 10'!$A$5:$A$3992,A955,'Services Ln 10'!$B$5:$B$3992,"Physical Therapy")</f>
        <v>0</v>
      </c>
      <c r="I955" s="12">
        <f>SUMIFS('Services Ln 10'!$Y$5:$Y$3992,'Services Ln 10'!$A$5:$A$3992,A955,'Services Ln 10'!$B$5:$B$3992,"Occupational Therapy")</f>
        <v>0</v>
      </c>
      <c r="J955" s="12">
        <f>SUMIFS('Services Ln 10'!$Y$5:$Y$3992,'Services Ln 10'!$A$5:$A$3992,A955,'Services Ln 10'!$B$5:$B$3992,"Speech Services")</f>
        <v>0</v>
      </c>
      <c r="K955" s="103">
        <f>SUMIFS('Services Ln 10'!$Y$5:$Y$3992,'Services Ln 10'!$A$5:$A$3992,A955,'Services Ln 10'!$B$5:$B$3992,"Nurse Services")+SUMIFS('Services Ln 10'!$Y$5:$Y$3992,'Services Ln 10'!$A$5:$A$3992,A955,'Services Ln 10'!$B$5:$B$3992,"Audiology")+SUMIFS('Services Ln 10'!$Y$5:$Y$3992,'Services Ln 10'!$A$5:$A$3992,A955,'Services Ln 10'!$B$5:$B$3992,"Interpreter")+SUMIFS('Services Ln 10'!$Y$5:$Y$3992,'Services Ln 10'!$A$5:$A$3992,A955,'Services Ln 10'!$B$5:$B$3992,"Adaptive P.E.")+SUMIFS('Services Ln 10'!$Y$5:$Y$3992,'Services Ln 10'!$A$5:$A$3992,A955,'Services Ln 10'!$B$5:$B$3992,"Orientation and Mobility")+SUMIFS('Services Ln 10'!$Y$5:$Y$3992,'Services Ln 10'!$A$5:$A$3992,A955,'Services Ln 10'!$B$5:$B$3992,"Psychologist")+ SUMIF('Aides Ln 10'!$A$5:$A$1996,A955,'Aides Ln 10'!$V$5:$V$1996)</f>
        <v>0</v>
      </c>
      <c r="L955" s="12">
        <f>SUMIF('Contract Ed line 9'!$A$5:$A$1994,A955,'Contract Ed line 9'!$J$5:$J$1994)</f>
        <v>0</v>
      </c>
      <c r="M955" s="7">
        <f t="shared" si="14"/>
        <v>0</v>
      </c>
    </row>
    <row r="956" spans="2:13" x14ac:dyDescent="0.25">
      <c r="B956" s="7">
        <f>SUMIF('1 Spec Ed Teacher'!$A$5:$A$2003,A956,'1 Spec Ed Teacher'!$T$5:$T$2003)</f>
        <v>0</v>
      </c>
      <c r="C956" s="9"/>
      <c r="D956" s="7">
        <f>SUMIF(' Operations Ln 6'!$A$2:$A$1999,SSIDs!A956,' Operations Ln 6'!$B$2:$B$1999)</f>
        <v>0</v>
      </c>
      <c r="E956" s="7">
        <f>SUMIF('3 Instructional Supplies '!$A$5:$A$1996,SSIDs!A956,'3 Instructional Supplies '!$F$5:$F$1996)</f>
        <v>0</v>
      </c>
      <c r="F956" s="7">
        <f>SUMIF('4 Instructional Equipment'!$A$5:$A$1995,A956,'4 Instructional Equipment'!$F$5:$F$1995)</f>
        <v>0</v>
      </c>
      <c r="G956" s="12">
        <f>SUMIF('Transportation Ln 10'!$A$5:$A$1995,A956,'Transportation Ln 10'!$J$5:$J$1995)</f>
        <v>0</v>
      </c>
      <c r="H956" s="12">
        <f>SUMIFS('Services Ln 10'!$Y$5:$Y$3992,'Services Ln 10'!$A$5:$A$3992,A956,'Services Ln 10'!$B$5:$B$3992,"Physical Therapy")</f>
        <v>0</v>
      </c>
      <c r="I956" s="12">
        <f>SUMIFS('Services Ln 10'!$Y$5:$Y$3992,'Services Ln 10'!$A$5:$A$3992,A956,'Services Ln 10'!$B$5:$B$3992,"Occupational Therapy")</f>
        <v>0</v>
      </c>
      <c r="J956" s="12">
        <f>SUMIFS('Services Ln 10'!$Y$5:$Y$3992,'Services Ln 10'!$A$5:$A$3992,A956,'Services Ln 10'!$B$5:$B$3992,"Speech Services")</f>
        <v>0</v>
      </c>
      <c r="K956" s="103">
        <f>SUMIFS('Services Ln 10'!$Y$5:$Y$3992,'Services Ln 10'!$A$5:$A$3992,A956,'Services Ln 10'!$B$5:$B$3992,"Nurse Services")+SUMIFS('Services Ln 10'!$Y$5:$Y$3992,'Services Ln 10'!$A$5:$A$3992,A956,'Services Ln 10'!$B$5:$B$3992,"Audiology")+SUMIFS('Services Ln 10'!$Y$5:$Y$3992,'Services Ln 10'!$A$5:$A$3992,A956,'Services Ln 10'!$B$5:$B$3992,"Interpreter")+SUMIFS('Services Ln 10'!$Y$5:$Y$3992,'Services Ln 10'!$A$5:$A$3992,A956,'Services Ln 10'!$B$5:$B$3992,"Adaptive P.E.")+SUMIFS('Services Ln 10'!$Y$5:$Y$3992,'Services Ln 10'!$A$5:$A$3992,A956,'Services Ln 10'!$B$5:$B$3992,"Orientation and Mobility")+SUMIFS('Services Ln 10'!$Y$5:$Y$3992,'Services Ln 10'!$A$5:$A$3992,A956,'Services Ln 10'!$B$5:$B$3992,"Psychologist")+ SUMIF('Aides Ln 10'!$A$5:$A$1996,A956,'Aides Ln 10'!$V$5:$V$1996)</f>
        <v>0</v>
      </c>
      <c r="L956" s="12">
        <f>SUMIF('Contract Ed line 9'!$A$5:$A$1994,A956,'Contract Ed line 9'!$J$5:$J$1994)</f>
        <v>0</v>
      </c>
      <c r="M956" s="7">
        <f t="shared" si="14"/>
        <v>0</v>
      </c>
    </row>
    <row r="957" spans="2:13" x14ac:dyDescent="0.25">
      <c r="B957" s="7">
        <f>SUMIF('1 Spec Ed Teacher'!$A$5:$A$2003,A957,'1 Spec Ed Teacher'!$T$5:$T$2003)</f>
        <v>0</v>
      </c>
      <c r="C957" s="9"/>
      <c r="D957" s="7">
        <f>SUMIF(' Operations Ln 6'!$A$2:$A$1999,SSIDs!A957,' Operations Ln 6'!$B$2:$B$1999)</f>
        <v>0</v>
      </c>
      <c r="E957" s="7">
        <f>SUMIF('3 Instructional Supplies '!$A$5:$A$1996,SSIDs!A957,'3 Instructional Supplies '!$F$5:$F$1996)</f>
        <v>0</v>
      </c>
      <c r="F957" s="7">
        <f>SUMIF('4 Instructional Equipment'!$A$5:$A$1995,A957,'4 Instructional Equipment'!$F$5:$F$1995)</f>
        <v>0</v>
      </c>
      <c r="G957" s="12">
        <f>SUMIF('Transportation Ln 10'!$A$5:$A$1995,A957,'Transportation Ln 10'!$J$5:$J$1995)</f>
        <v>0</v>
      </c>
      <c r="H957" s="12">
        <f>SUMIFS('Services Ln 10'!$Y$5:$Y$3992,'Services Ln 10'!$A$5:$A$3992,A957,'Services Ln 10'!$B$5:$B$3992,"Physical Therapy")</f>
        <v>0</v>
      </c>
      <c r="I957" s="12">
        <f>SUMIFS('Services Ln 10'!$Y$5:$Y$3992,'Services Ln 10'!$A$5:$A$3992,A957,'Services Ln 10'!$B$5:$B$3992,"Occupational Therapy")</f>
        <v>0</v>
      </c>
      <c r="J957" s="12">
        <f>SUMIFS('Services Ln 10'!$Y$5:$Y$3992,'Services Ln 10'!$A$5:$A$3992,A957,'Services Ln 10'!$B$5:$B$3992,"Speech Services")</f>
        <v>0</v>
      </c>
      <c r="K957" s="103">
        <f>SUMIFS('Services Ln 10'!$Y$5:$Y$3992,'Services Ln 10'!$A$5:$A$3992,A957,'Services Ln 10'!$B$5:$B$3992,"Nurse Services")+SUMIFS('Services Ln 10'!$Y$5:$Y$3992,'Services Ln 10'!$A$5:$A$3992,A957,'Services Ln 10'!$B$5:$B$3992,"Audiology")+SUMIFS('Services Ln 10'!$Y$5:$Y$3992,'Services Ln 10'!$A$5:$A$3992,A957,'Services Ln 10'!$B$5:$B$3992,"Interpreter")+SUMIFS('Services Ln 10'!$Y$5:$Y$3992,'Services Ln 10'!$A$5:$A$3992,A957,'Services Ln 10'!$B$5:$B$3992,"Adaptive P.E.")+SUMIFS('Services Ln 10'!$Y$5:$Y$3992,'Services Ln 10'!$A$5:$A$3992,A957,'Services Ln 10'!$B$5:$B$3992,"Orientation and Mobility")+SUMIFS('Services Ln 10'!$Y$5:$Y$3992,'Services Ln 10'!$A$5:$A$3992,A957,'Services Ln 10'!$B$5:$B$3992,"Psychologist")+ SUMIF('Aides Ln 10'!$A$5:$A$1996,A957,'Aides Ln 10'!$V$5:$V$1996)</f>
        <v>0</v>
      </c>
      <c r="L957" s="12">
        <f>SUMIF('Contract Ed line 9'!$A$5:$A$1994,A957,'Contract Ed line 9'!$J$5:$J$1994)</f>
        <v>0</v>
      </c>
      <c r="M957" s="7">
        <f t="shared" si="14"/>
        <v>0</v>
      </c>
    </row>
    <row r="958" spans="2:13" x14ac:dyDescent="0.25">
      <c r="B958" s="7">
        <f>SUMIF('1 Spec Ed Teacher'!$A$5:$A$2003,A958,'1 Spec Ed Teacher'!$T$5:$T$2003)</f>
        <v>0</v>
      </c>
      <c r="C958" s="9"/>
      <c r="D958" s="7">
        <f>SUMIF(' Operations Ln 6'!$A$2:$A$1999,SSIDs!A958,' Operations Ln 6'!$B$2:$B$1999)</f>
        <v>0</v>
      </c>
      <c r="E958" s="7">
        <f>SUMIF('3 Instructional Supplies '!$A$5:$A$1996,SSIDs!A958,'3 Instructional Supplies '!$F$5:$F$1996)</f>
        <v>0</v>
      </c>
      <c r="F958" s="7">
        <f>SUMIF('4 Instructional Equipment'!$A$5:$A$1995,A958,'4 Instructional Equipment'!$F$5:$F$1995)</f>
        <v>0</v>
      </c>
      <c r="G958" s="12">
        <f>SUMIF('Transportation Ln 10'!$A$5:$A$1995,A958,'Transportation Ln 10'!$J$5:$J$1995)</f>
        <v>0</v>
      </c>
      <c r="H958" s="12">
        <f>SUMIFS('Services Ln 10'!$Y$5:$Y$3992,'Services Ln 10'!$A$5:$A$3992,A958,'Services Ln 10'!$B$5:$B$3992,"Physical Therapy")</f>
        <v>0</v>
      </c>
      <c r="I958" s="12">
        <f>SUMIFS('Services Ln 10'!$Y$5:$Y$3992,'Services Ln 10'!$A$5:$A$3992,A958,'Services Ln 10'!$B$5:$B$3992,"Occupational Therapy")</f>
        <v>0</v>
      </c>
      <c r="J958" s="12">
        <f>SUMIFS('Services Ln 10'!$Y$5:$Y$3992,'Services Ln 10'!$A$5:$A$3992,A958,'Services Ln 10'!$B$5:$B$3992,"Speech Services")</f>
        <v>0</v>
      </c>
      <c r="K958" s="103">
        <f>SUMIFS('Services Ln 10'!$Y$5:$Y$3992,'Services Ln 10'!$A$5:$A$3992,A958,'Services Ln 10'!$B$5:$B$3992,"Nurse Services")+SUMIFS('Services Ln 10'!$Y$5:$Y$3992,'Services Ln 10'!$A$5:$A$3992,A958,'Services Ln 10'!$B$5:$B$3992,"Audiology")+SUMIFS('Services Ln 10'!$Y$5:$Y$3992,'Services Ln 10'!$A$5:$A$3992,A958,'Services Ln 10'!$B$5:$B$3992,"Interpreter")+SUMIFS('Services Ln 10'!$Y$5:$Y$3992,'Services Ln 10'!$A$5:$A$3992,A958,'Services Ln 10'!$B$5:$B$3992,"Adaptive P.E.")+SUMIFS('Services Ln 10'!$Y$5:$Y$3992,'Services Ln 10'!$A$5:$A$3992,A958,'Services Ln 10'!$B$5:$B$3992,"Orientation and Mobility")+SUMIFS('Services Ln 10'!$Y$5:$Y$3992,'Services Ln 10'!$A$5:$A$3992,A958,'Services Ln 10'!$B$5:$B$3992,"Psychologist")+ SUMIF('Aides Ln 10'!$A$5:$A$1996,A958,'Aides Ln 10'!$V$5:$V$1996)</f>
        <v>0</v>
      </c>
      <c r="L958" s="12">
        <f>SUMIF('Contract Ed line 9'!$A$5:$A$1994,A958,'Contract Ed line 9'!$J$5:$J$1994)</f>
        <v>0</v>
      </c>
      <c r="M958" s="7">
        <f t="shared" si="14"/>
        <v>0</v>
      </c>
    </row>
    <row r="959" spans="2:13" x14ac:dyDescent="0.25">
      <c r="B959" s="7">
        <f>SUMIF('1 Spec Ed Teacher'!$A$5:$A$2003,A959,'1 Spec Ed Teacher'!$T$5:$T$2003)</f>
        <v>0</v>
      </c>
      <c r="C959" s="9"/>
      <c r="D959" s="7">
        <f>SUMIF(' Operations Ln 6'!$A$2:$A$1999,SSIDs!A959,' Operations Ln 6'!$B$2:$B$1999)</f>
        <v>0</v>
      </c>
      <c r="E959" s="7">
        <f>SUMIF('3 Instructional Supplies '!$A$5:$A$1996,SSIDs!A959,'3 Instructional Supplies '!$F$5:$F$1996)</f>
        <v>0</v>
      </c>
      <c r="F959" s="7">
        <f>SUMIF('4 Instructional Equipment'!$A$5:$A$1995,A959,'4 Instructional Equipment'!$F$5:$F$1995)</f>
        <v>0</v>
      </c>
      <c r="G959" s="12">
        <f>SUMIF('Transportation Ln 10'!$A$5:$A$1995,A959,'Transportation Ln 10'!$J$5:$J$1995)</f>
        <v>0</v>
      </c>
      <c r="H959" s="12">
        <f>SUMIFS('Services Ln 10'!$Y$5:$Y$3992,'Services Ln 10'!$A$5:$A$3992,A959,'Services Ln 10'!$B$5:$B$3992,"Physical Therapy")</f>
        <v>0</v>
      </c>
      <c r="I959" s="12">
        <f>SUMIFS('Services Ln 10'!$Y$5:$Y$3992,'Services Ln 10'!$A$5:$A$3992,A959,'Services Ln 10'!$B$5:$B$3992,"Occupational Therapy")</f>
        <v>0</v>
      </c>
      <c r="J959" s="12">
        <f>SUMIFS('Services Ln 10'!$Y$5:$Y$3992,'Services Ln 10'!$A$5:$A$3992,A959,'Services Ln 10'!$B$5:$B$3992,"Speech Services")</f>
        <v>0</v>
      </c>
      <c r="K959" s="103">
        <f>SUMIFS('Services Ln 10'!$Y$5:$Y$3992,'Services Ln 10'!$A$5:$A$3992,A959,'Services Ln 10'!$B$5:$B$3992,"Nurse Services")+SUMIFS('Services Ln 10'!$Y$5:$Y$3992,'Services Ln 10'!$A$5:$A$3992,A959,'Services Ln 10'!$B$5:$B$3992,"Audiology")+SUMIFS('Services Ln 10'!$Y$5:$Y$3992,'Services Ln 10'!$A$5:$A$3992,A959,'Services Ln 10'!$B$5:$B$3992,"Interpreter")+SUMIFS('Services Ln 10'!$Y$5:$Y$3992,'Services Ln 10'!$A$5:$A$3992,A959,'Services Ln 10'!$B$5:$B$3992,"Adaptive P.E.")+SUMIFS('Services Ln 10'!$Y$5:$Y$3992,'Services Ln 10'!$A$5:$A$3992,A959,'Services Ln 10'!$B$5:$B$3992,"Orientation and Mobility")+SUMIFS('Services Ln 10'!$Y$5:$Y$3992,'Services Ln 10'!$A$5:$A$3992,A959,'Services Ln 10'!$B$5:$B$3992,"Psychologist")+ SUMIF('Aides Ln 10'!$A$5:$A$1996,A959,'Aides Ln 10'!$V$5:$V$1996)</f>
        <v>0</v>
      </c>
      <c r="L959" s="12">
        <f>SUMIF('Contract Ed line 9'!$A$5:$A$1994,A959,'Contract Ed line 9'!$J$5:$J$1994)</f>
        <v>0</v>
      </c>
      <c r="M959" s="7">
        <f t="shared" si="14"/>
        <v>0</v>
      </c>
    </row>
    <row r="960" spans="2:13" x14ac:dyDescent="0.25">
      <c r="B960" s="7">
        <f>SUMIF('1 Spec Ed Teacher'!$A$5:$A$2003,A960,'1 Spec Ed Teacher'!$T$5:$T$2003)</f>
        <v>0</v>
      </c>
      <c r="C960" s="9"/>
      <c r="D960" s="7">
        <f>SUMIF(' Operations Ln 6'!$A$2:$A$1999,SSIDs!A960,' Operations Ln 6'!$B$2:$B$1999)</f>
        <v>0</v>
      </c>
      <c r="E960" s="7">
        <f>SUMIF('3 Instructional Supplies '!$A$5:$A$1996,SSIDs!A960,'3 Instructional Supplies '!$F$5:$F$1996)</f>
        <v>0</v>
      </c>
      <c r="F960" s="7">
        <f>SUMIF('4 Instructional Equipment'!$A$5:$A$1995,A960,'4 Instructional Equipment'!$F$5:$F$1995)</f>
        <v>0</v>
      </c>
      <c r="G960" s="12">
        <f>SUMIF('Transportation Ln 10'!$A$5:$A$1995,A960,'Transportation Ln 10'!$J$5:$J$1995)</f>
        <v>0</v>
      </c>
      <c r="H960" s="12">
        <f>SUMIFS('Services Ln 10'!$Y$5:$Y$3992,'Services Ln 10'!$A$5:$A$3992,A960,'Services Ln 10'!$B$5:$B$3992,"Physical Therapy")</f>
        <v>0</v>
      </c>
      <c r="I960" s="12">
        <f>SUMIFS('Services Ln 10'!$Y$5:$Y$3992,'Services Ln 10'!$A$5:$A$3992,A960,'Services Ln 10'!$B$5:$B$3992,"Occupational Therapy")</f>
        <v>0</v>
      </c>
      <c r="J960" s="12">
        <f>SUMIFS('Services Ln 10'!$Y$5:$Y$3992,'Services Ln 10'!$A$5:$A$3992,A960,'Services Ln 10'!$B$5:$B$3992,"Speech Services")</f>
        <v>0</v>
      </c>
      <c r="K960" s="103">
        <f>SUMIFS('Services Ln 10'!$Y$5:$Y$3992,'Services Ln 10'!$A$5:$A$3992,A960,'Services Ln 10'!$B$5:$B$3992,"Nurse Services")+SUMIFS('Services Ln 10'!$Y$5:$Y$3992,'Services Ln 10'!$A$5:$A$3992,A960,'Services Ln 10'!$B$5:$B$3992,"Audiology")+SUMIFS('Services Ln 10'!$Y$5:$Y$3992,'Services Ln 10'!$A$5:$A$3992,A960,'Services Ln 10'!$B$5:$B$3992,"Interpreter")+SUMIFS('Services Ln 10'!$Y$5:$Y$3992,'Services Ln 10'!$A$5:$A$3992,A960,'Services Ln 10'!$B$5:$B$3992,"Adaptive P.E.")+SUMIFS('Services Ln 10'!$Y$5:$Y$3992,'Services Ln 10'!$A$5:$A$3992,A960,'Services Ln 10'!$B$5:$B$3992,"Orientation and Mobility")+SUMIFS('Services Ln 10'!$Y$5:$Y$3992,'Services Ln 10'!$A$5:$A$3992,A960,'Services Ln 10'!$B$5:$B$3992,"Psychologist")+ SUMIF('Aides Ln 10'!$A$5:$A$1996,A960,'Aides Ln 10'!$V$5:$V$1996)</f>
        <v>0</v>
      </c>
      <c r="L960" s="12">
        <f>SUMIF('Contract Ed line 9'!$A$5:$A$1994,A960,'Contract Ed line 9'!$J$5:$J$1994)</f>
        <v>0</v>
      </c>
      <c r="M960" s="7">
        <f t="shared" si="14"/>
        <v>0</v>
      </c>
    </row>
    <row r="961" spans="2:13" x14ac:dyDescent="0.25">
      <c r="B961" s="7">
        <f>SUMIF('1 Spec Ed Teacher'!$A$5:$A$2003,A961,'1 Spec Ed Teacher'!$T$5:$T$2003)</f>
        <v>0</v>
      </c>
      <c r="C961" s="9"/>
      <c r="D961" s="7">
        <f>SUMIF(' Operations Ln 6'!$A$2:$A$1999,SSIDs!A961,' Operations Ln 6'!$B$2:$B$1999)</f>
        <v>0</v>
      </c>
      <c r="E961" s="7">
        <f>SUMIF('3 Instructional Supplies '!$A$5:$A$1996,SSIDs!A961,'3 Instructional Supplies '!$F$5:$F$1996)</f>
        <v>0</v>
      </c>
      <c r="F961" s="7">
        <f>SUMIF('4 Instructional Equipment'!$A$5:$A$1995,A961,'4 Instructional Equipment'!$F$5:$F$1995)</f>
        <v>0</v>
      </c>
      <c r="G961" s="12">
        <f>SUMIF('Transportation Ln 10'!$A$5:$A$1995,A961,'Transportation Ln 10'!$J$5:$J$1995)</f>
        <v>0</v>
      </c>
      <c r="H961" s="12">
        <f>SUMIFS('Services Ln 10'!$Y$5:$Y$3992,'Services Ln 10'!$A$5:$A$3992,A961,'Services Ln 10'!$B$5:$B$3992,"Physical Therapy")</f>
        <v>0</v>
      </c>
      <c r="I961" s="12">
        <f>SUMIFS('Services Ln 10'!$Y$5:$Y$3992,'Services Ln 10'!$A$5:$A$3992,A961,'Services Ln 10'!$B$5:$B$3992,"Occupational Therapy")</f>
        <v>0</v>
      </c>
      <c r="J961" s="12">
        <f>SUMIFS('Services Ln 10'!$Y$5:$Y$3992,'Services Ln 10'!$A$5:$A$3992,A961,'Services Ln 10'!$B$5:$B$3992,"Speech Services")</f>
        <v>0</v>
      </c>
      <c r="K961" s="103">
        <f>SUMIFS('Services Ln 10'!$Y$5:$Y$3992,'Services Ln 10'!$A$5:$A$3992,A961,'Services Ln 10'!$B$5:$B$3992,"Nurse Services")+SUMIFS('Services Ln 10'!$Y$5:$Y$3992,'Services Ln 10'!$A$5:$A$3992,A961,'Services Ln 10'!$B$5:$B$3992,"Audiology")+SUMIFS('Services Ln 10'!$Y$5:$Y$3992,'Services Ln 10'!$A$5:$A$3992,A961,'Services Ln 10'!$B$5:$B$3992,"Interpreter")+SUMIFS('Services Ln 10'!$Y$5:$Y$3992,'Services Ln 10'!$A$5:$A$3992,A961,'Services Ln 10'!$B$5:$B$3992,"Adaptive P.E.")+SUMIFS('Services Ln 10'!$Y$5:$Y$3992,'Services Ln 10'!$A$5:$A$3992,A961,'Services Ln 10'!$B$5:$B$3992,"Orientation and Mobility")+SUMIFS('Services Ln 10'!$Y$5:$Y$3992,'Services Ln 10'!$A$5:$A$3992,A961,'Services Ln 10'!$B$5:$B$3992,"Psychologist")+ SUMIF('Aides Ln 10'!$A$5:$A$1996,A961,'Aides Ln 10'!$V$5:$V$1996)</f>
        <v>0</v>
      </c>
      <c r="L961" s="12">
        <f>SUMIF('Contract Ed line 9'!$A$5:$A$1994,A961,'Contract Ed line 9'!$J$5:$J$1994)</f>
        <v>0</v>
      </c>
      <c r="M961" s="7">
        <f t="shared" si="14"/>
        <v>0</v>
      </c>
    </row>
    <row r="962" spans="2:13" x14ac:dyDescent="0.25">
      <c r="B962" s="7">
        <f>SUMIF('1 Spec Ed Teacher'!$A$5:$A$2003,A962,'1 Spec Ed Teacher'!$T$5:$T$2003)</f>
        <v>0</v>
      </c>
      <c r="C962" s="9"/>
      <c r="D962" s="7">
        <f>SUMIF(' Operations Ln 6'!$A$2:$A$1999,SSIDs!A962,' Operations Ln 6'!$B$2:$B$1999)</f>
        <v>0</v>
      </c>
      <c r="E962" s="7">
        <f>SUMIF('3 Instructional Supplies '!$A$5:$A$1996,SSIDs!A962,'3 Instructional Supplies '!$F$5:$F$1996)</f>
        <v>0</v>
      </c>
      <c r="F962" s="7">
        <f>SUMIF('4 Instructional Equipment'!$A$5:$A$1995,A962,'4 Instructional Equipment'!$F$5:$F$1995)</f>
        <v>0</v>
      </c>
      <c r="G962" s="12">
        <f>SUMIF('Transportation Ln 10'!$A$5:$A$1995,A962,'Transportation Ln 10'!$J$5:$J$1995)</f>
        <v>0</v>
      </c>
      <c r="H962" s="12">
        <f>SUMIFS('Services Ln 10'!$Y$5:$Y$3992,'Services Ln 10'!$A$5:$A$3992,A962,'Services Ln 10'!$B$5:$B$3992,"Physical Therapy")</f>
        <v>0</v>
      </c>
      <c r="I962" s="12">
        <f>SUMIFS('Services Ln 10'!$Y$5:$Y$3992,'Services Ln 10'!$A$5:$A$3992,A962,'Services Ln 10'!$B$5:$B$3992,"Occupational Therapy")</f>
        <v>0</v>
      </c>
      <c r="J962" s="12">
        <f>SUMIFS('Services Ln 10'!$Y$5:$Y$3992,'Services Ln 10'!$A$5:$A$3992,A962,'Services Ln 10'!$B$5:$B$3992,"Speech Services")</f>
        <v>0</v>
      </c>
      <c r="K962" s="103">
        <f>SUMIFS('Services Ln 10'!$Y$5:$Y$3992,'Services Ln 10'!$A$5:$A$3992,A962,'Services Ln 10'!$B$5:$B$3992,"Nurse Services")+SUMIFS('Services Ln 10'!$Y$5:$Y$3992,'Services Ln 10'!$A$5:$A$3992,A962,'Services Ln 10'!$B$5:$B$3992,"Audiology")+SUMIFS('Services Ln 10'!$Y$5:$Y$3992,'Services Ln 10'!$A$5:$A$3992,A962,'Services Ln 10'!$B$5:$B$3992,"Interpreter")+SUMIFS('Services Ln 10'!$Y$5:$Y$3992,'Services Ln 10'!$A$5:$A$3992,A962,'Services Ln 10'!$B$5:$B$3992,"Adaptive P.E.")+SUMIFS('Services Ln 10'!$Y$5:$Y$3992,'Services Ln 10'!$A$5:$A$3992,A962,'Services Ln 10'!$B$5:$B$3992,"Orientation and Mobility")+SUMIFS('Services Ln 10'!$Y$5:$Y$3992,'Services Ln 10'!$A$5:$A$3992,A962,'Services Ln 10'!$B$5:$B$3992,"Psychologist")+ SUMIF('Aides Ln 10'!$A$5:$A$1996,A962,'Aides Ln 10'!$V$5:$V$1996)</f>
        <v>0</v>
      </c>
      <c r="L962" s="12">
        <f>SUMIF('Contract Ed line 9'!$A$5:$A$1994,A962,'Contract Ed line 9'!$J$5:$J$1994)</f>
        <v>0</v>
      </c>
      <c r="M962" s="7">
        <f t="shared" si="14"/>
        <v>0</v>
      </c>
    </row>
    <row r="963" spans="2:13" x14ac:dyDescent="0.25">
      <c r="B963" s="7">
        <f>SUMIF('1 Spec Ed Teacher'!$A$5:$A$2003,A963,'1 Spec Ed Teacher'!$T$5:$T$2003)</f>
        <v>0</v>
      </c>
      <c r="C963" s="9"/>
      <c r="D963" s="7">
        <f>SUMIF(' Operations Ln 6'!$A$2:$A$1999,SSIDs!A963,' Operations Ln 6'!$B$2:$B$1999)</f>
        <v>0</v>
      </c>
      <c r="E963" s="7">
        <f>SUMIF('3 Instructional Supplies '!$A$5:$A$1996,SSIDs!A963,'3 Instructional Supplies '!$F$5:$F$1996)</f>
        <v>0</v>
      </c>
      <c r="F963" s="7">
        <f>SUMIF('4 Instructional Equipment'!$A$5:$A$1995,A963,'4 Instructional Equipment'!$F$5:$F$1995)</f>
        <v>0</v>
      </c>
      <c r="G963" s="12">
        <f>SUMIF('Transportation Ln 10'!$A$5:$A$1995,A963,'Transportation Ln 10'!$J$5:$J$1995)</f>
        <v>0</v>
      </c>
      <c r="H963" s="12">
        <f>SUMIFS('Services Ln 10'!$Y$5:$Y$3992,'Services Ln 10'!$A$5:$A$3992,A963,'Services Ln 10'!$B$5:$B$3992,"Physical Therapy")</f>
        <v>0</v>
      </c>
      <c r="I963" s="12">
        <f>SUMIFS('Services Ln 10'!$Y$5:$Y$3992,'Services Ln 10'!$A$5:$A$3992,A963,'Services Ln 10'!$B$5:$B$3992,"Occupational Therapy")</f>
        <v>0</v>
      </c>
      <c r="J963" s="12">
        <f>SUMIFS('Services Ln 10'!$Y$5:$Y$3992,'Services Ln 10'!$A$5:$A$3992,A963,'Services Ln 10'!$B$5:$B$3992,"Speech Services")</f>
        <v>0</v>
      </c>
      <c r="K963" s="103">
        <f>SUMIFS('Services Ln 10'!$Y$5:$Y$3992,'Services Ln 10'!$A$5:$A$3992,A963,'Services Ln 10'!$B$5:$B$3992,"Nurse Services")+SUMIFS('Services Ln 10'!$Y$5:$Y$3992,'Services Ln 10'!$A$5:$A$3992,A963,'Services Ln 10'!$B$5:$B$3992,"Audiology")+SUMIFS('Services Ln 10'!$Y$5:$Y$3992,'Services Ln 10'!$A$5:$A$3992,A963,'Services Ln 10'!$B$5:$B$3992,"Interpreter")+SUMIFS('Services Ln 10'!$Y$5:$Y$3992,'Services Ln 10'!$A$5:$A$3992,A963,'Services Ln 10'!$B$5:$B$3992,"Adaptive P.E.")+SUMIFS('Services Ln 10'!$Y$5:$Y$3992,'Services Ln 10'!$A$5:$A$3992,A963,'Services Ln 10'!$B$5:$B$3992,"Orientation and Mobility")+SUMIFS('Services Ln 10'!$Y$5:$Y$3992,'Services Ln 10'!$A$5:$A$3992,A963,'Services Ln 10'!$B$5:$B$3992,"Psychologist")+ SUMIF('Aides Ln 10'!$A$5:$A$1996,A963,'Aides Ln 10'!$V$5:$V$1996)</f>
        <v>0</v>
      </c>
      <c r="L963" s="12">
        <f>SUMIF('Contract Ed line 9'!$A$5:$A$1994,A963,'Contract Ed line 9'!$J$5:$J$1994)</f>
        <v>0</v>
      </c>
      <c r="M963" s="7">
        <f t="shared" si="14"/>
        <v>0</v>
      </c>
    </row>
    <row r="964" spans="2:13" x14ac:dyDescent="0.25">
      <c r="B964" s="7">
        <f>SUMIF('1 Spec Ed Teacher'!$A$5:$A$2003,A964,'1 Spec Ed Teacher'!$T$5:$T$2003)</f>
        <v>0</v>
      </c>
      <c r="C964" s="9"/>
      <c r="D964" s="7">
        <f>SUMIF(' Operations Ln 6'!$A$2:$A$1999,SSIDs!A964,' Operations Ln 6'!$B$2:$B$1999)</f>
        <v>0</v>
      </c>
      <c r="E964" s="7">
        <f>SUMIF('3 Instructional Supplies '!$A$5:$A$1996,SSIDs!A964,'3 Instructional Supplies '!$F$5:$F$1996)</f>
        <v>0</v>
      </c>
      <c r="F964" s="7">
        <f>SUMIF('4 Instructional Equipment'!$A$5:$A$1995,A964,'4 Instructional Equipment'!$F$5:$F$1995)</f>
        <v>0</v>
      </c>
      <c r="G964" s="12">
        <f>SUMIF('Transportation Ln 10'!$A$5:$A$1995,A964,'Transportation Ln 10'!$J$5:$J$1995)</f>
        <v>0</v>
      </c>
      <c r="H964" s="12">
        <f>SUMIFS('Services Ln 10'!$Y$5:$Y$3992,'Services Ln 10'!$A$5:$A$3992,A964,'Services Ln 10'!$B$5:$B$3992,"Physical Therapy")</f>
        <v>0</v>
      </c>
      <c r="I964" s="12">
        <f>SUMIFS('Services Ln 10'!$Y$5:$Y$3992,'Services Ln 10'!$A$5:$A$3992,A964,'Services Ln 10'!$B$5:$B$3992,"Occupational Therapy")</f>
        <v>0</v>
      </c>
      <c r="J964" s="12">
        <f>SUMIFS('Services Ln 10'!$Y$5:$Y$3992,'Services Ln 10'!$A$5:$A$3992,A964,'Services Ln 10'!$B$5:$B$3992,"Speech Services")</f>
        <v>0</v>
      </c>
      <c r="K964" s="103">
        <f>SUMIFS('Services Ln 10'!$Y$5:$Y$3992,'Services Ln 10'!$A$5:$A$3992,A964,'Services Ln 10'!$B$5:$B$3992,"Nurse Services")+SUMIFS('Services Ln 10'!$Y$5:$Y$3992,'Services Ln 10'!$A$5:$A$3992,A964,'Services Ln 10'!$B$5:$B$3992,"Audiology")+SUMIFS('Services Ln 10'!$Y$5:$Y$3992,'Services Ln 10'!$A$5:$A$3992,A964,'Services Ln 10'!$B$5:$B$3992,"Interpreter")+SUMIFS('Services Ln 10'!$Y$5:$Y$3992,'Services Ln 10'!$A$5:$A$3992,A964,'Services Ln 10'!$B$5:$B$3992,"Adaptive P.E.")+SUMIFS('Services Ln 10'!$Y$5:$Y$3992,'Services Ln 10'!$A$5:$A$3992,A964,'Services Ln 10'!$B$5:$B$3992,"Orientation and Mobility")+SUMIFS('Services Ln 10'!$Y$5:$Y$3992,'Services Ln 10'!$A$5:$A$3992,A964,'Services Ln 10'!$B$5:$B$3992,"Psychologist")+ SUMIF('Aides Ln 10'!$A$5:$A$1996,A964,'Aides Ln 10'!$V$5:$V$1996)</f>
        <v>0</v>
      </c>
      <c r="L964" s="12">
        <f>SUMIF('Contract Ed line 9'!$A$5:$A$1994,A964,'Contract Ed line 9'!$J$5:$J$1994)</f>
        <v>0</v>
      </c>
      <c r="M964" s="7">
        <f t="shared" ref="M964:M1000" si="15">SUM(B964:L964)</f>
        <v>0</v>
      </c>
    </row>
    <row r="965" spans="2:13" x14ac:dyDescent="0.25">
      <c r="B965" s="7">
        <f>SUMIF('1 Spec Ed Teacher'!$A$5:$A$2003,A965,'1 Spec Ed Teacher'!$T$5:$T$2003)</f>
        <v>0</v>
      </c>
      <c r="C965" s="9"/>
      <c r="D965" s="7">
        <f>SUMIF(' Operations Ln 6'!$A$2:$A$1999,SSIDs!A965,' Operations Ln 6'!$B$2:$B$1999)</f>
        <v>0</v>
      </c>
      <c r="E965" s="7">
        <f>SUMIF('3 Instructional Supplies '!$A$5:$A$1996,SSIDs!A965,'3 Instructional Supplies '!$F$5:$F$1996)</f>
        <v>0</v>
      </c>
      <c r="F965" s="7">
        <f>SUMIF('4 Instructional Equipment'!$A$5:$A$1995,A965,'4 Instructional Equipment'!$F$5:$F$1995)</f>
        <v>0</v>
      </c>
      <c r="G965" s="12">
        <f>SUMIF('Transportation Ln 10'!$A$5:$A$1995,A965,'Transportation Ln 10'!$J$5:$J$1995)</f>
        <v>0</v>
      </c>
      <c r="H965" s="12">
        <f>SUMIFS('Services Ln 10'!$Y$5:$Y$3992,'Services Ln 10'!$A$5:$A$3992,A965,'Services Ln 10'!$B$5:$B$3992,"Physical Therapy")</f>
        <v>0</v>
      </c>
      <c r="I965" s="12">
        <f>SUMIFS('Services Ln 10'!$Y$5:$Y$3992,'Services Ln 10'!$A$5:$A$3992,A965,'Services Ln 10'!$B$5:$B$3992,"Occupational Therapy")</f>
        <v>0</v>
      </c>
      <c r="J965" s="12">
        <f>SUMIFS('Services Ln 10'!$Y$5:$Y$3992,'Services Ln 10'!$A$5:$A$3992,A965,'Services Ln 10'!$B$5:$B$3992,"Speech Services")</f>
        <v>0</v>
      </c>
      <c r="K965" s="103">
        <f>SUMIFS('Services Ln 10'!$Y$5:$Y$3992,'Services Ln 10'!$A$5:$A$3992,A965,'Services Ln 10'!$B$5:$B$3992,"Nurse Services")+SUMIFS('Services Ln 10'!$Y$5:$Y$3992,'Services Ln 10'!$A$5:$A$3992,A965,'Services Ln 10'!$B$5:$B$3992,"Audiology")+SUMIFS('Services Ln 10'!$Y$5:$Y$3992,'Services Ln 10'!$A$5:$A$3992,A965,'Services Ln 10'!$B$5:$B$3992,"Interpreter")+SUMIFS('Services Ln 10'!$Y$5:$Y$3992,'Services Ln 10'!$A$5:$A$3992,A965,'Services Ln 10'!$B$5:$B$3992,"Adaptive P.E.")+SUMIFS('Services Ln 10'!$Y$5:$Y$3992,'Services Ln 10'!$A$5:$A$3992,A965,'Services Ln 10'!$B$5:$B$3992,"Orientation and Mobility")+SUMIFS('Services Ln 10'!$Y$5:$Y$3992,'Services Ln 10'!$A$5:$A$3992,A965,'Services Ln 10'!$B$5:$B$3992,"Psychologist")+ SUMIF('Aides Ln 10'!$A$5:$A$1996,A965,'Aides Ln 10'!$V$5:$V$1996)</f>
        <v>0</v>
      </c>
      <c r="L965" s="12">
        <f>SUMIF('Contract Ed line 9'!$A$5:$A$1994,A965,'Contract Ed line 9'!$J$5:$J$1994)</f>
        <v>0</v>
      </c>
      <c r="M965" s="7">
        <f t="shared" si="15"/>
        <v>0</v>
      </c>
    </row>
    <row r="966" spans="2:13" x14ac:dyDescent="0.25">
      <c r="B966" s="7">
        <f>SUMIF('1 Spec Ed Teacher'!$A$5:$A$2003,A966,'1 Spec Ed Teacher'!$T$5:$T$2003)</f>
        <v>0</v>
      </c>
      <c r="C966" s="9"/>
      <c r="D966" s="7">
        <f>SUMIF(' Operations Ln 6'!$A$2:$A$1999,SSIDs!A966,' Operations Ln 6'!$B$2:$B$1999)</f>
        <v>0</v>
      </c>
      <c r="E966" s="7">
        <f>SUMIF('3 Instructional Supplies '!$A$5:$A$1996,SSIDs!A966,'3 Instructional Supplies '!$F$5:$F$1996)</f>
        <v>0</v>
      </c>
      <c r="F966" s="7">
        <f>SUMIF('4 Instructional Equipment'!$A$5:$A$1995,A966,'4 Instructional Equipment'!$F$5:$F$1995)</f>
        <v>0</v>
      </c>
      <c r="G966" s="12">
        <f>SUMIF('Transportation Ln 10'!$A$5:$A$1995,A966,'Transportation Ln 10'!$J$5:$J$1995)</f>
        <v>0</v>
      </c>
      <c r="H966" s="12">
        <f>SUMIFS('Services Ln 10'!$Y$5:$Y$3992,'Services Ln 10'!$A$5:$A$3992,A966,'Services Ln 10'!$B$5:$B$3992,"Physical Therapy")</f>
        <v>0</v>
      </c>
      <c r="I966" s="12">
        <f>SUMIFS('Services Ln 10'!$Y$5:$Y$3992,'Services Ln 10'!$A$5:$A$3992,A966,'Services Ln 10'!$B$5:$B$3992,"Occupational Therapy")</f>
        <v>0</v>
      </c>
      <c r="J966" s="12">
        <f>SUMIFS('Services Ln 10'!$Y$5:$Y$3992,'Services Ln 10'!$A$5:$A$3992,A966,'Services Ln 10'!$B$5:$B$3992,"Speech Services")</f>
        <v>0</v>
      </c>
      <c r="K966" s="103">
        <f>SUMIFS('Services Ln 10'!$Y$5:$Y$3992,'Services Ln 10'!$A$5:$A$3992,A966,'Services Ln 10'!$B$5:$B$3992,"Nurse Services")+SUMIFS('Services Ln 10'!$Y$5:$Y$3992,'Services Ln 10'!$A$5:$A$3992,A966,'Services Ln 10'!$B$5:$B$3992,"Audiology")+SUMIFS('Services Ln 10'!$Y$5:$Y$3992,'Services Ln 10'!$A$5:$A$3992,A966,'Services Ln 10'!$B$5:$B$3992,"Interpreter")+SUMIFS('Services Ln 10'!$Y$5:$Y$3992,'Services Ln 10'!$A$5:$A$3992,A966,'Services Ln 10'!$B$5:$B$3992,"Adaptive P.E.")+SUMIFS('Services Ln 10'!$Y$5:$Y$3992,'Services Ln 10'!$A$5:$A$3992,A966,'Services Ln 10'!$B$5:$B$3992,"Orientation and Mobility")+SUMIFS('Services Ln 10'!$Y$5:$Y$3992,'Services Ln 10'!$A$5:$A$3992,A966,'Services Ln 10'!$B$5:$B$3992,"Psychologist")+ SUMIF('Aides Ln 10'!$A$5:$A$1996,A966,'Aides Ln 10'!$V$5:$V$1996)</f>
        <v>0</v>
      </c>
      <c r="L966" s="12">
        <f>SUMIF('Contract Ed line 9'!$A$5:$A$1994,A966,'Contract Ed line 9'!$J$5:$J$1994)</f>
        <v>0</v>
      </c>
      <c r="M966" s="7">
        <f t="shared" si="15"/>
        <v>0</v>
      </c>
    </row>
    <row r="967" spans="2:13" x14ac:dyDescent="0.25">
      <c r="B967" s="7">
        <f>SUMIF('1 Spec Ed Teacher'!$A$5:$A$2003,A967,'1 Spec Ed Teacher'!$T$5:$T$2003)</f>
        <v>0</v>
      </c>
      <c r="C967" s="9"/>
      <c r="D967" s="7">
        <f>SUMIF(' Operations Ln 6'!$A$2:$A$1999,SSIDs!A967,' Operations Ln 6'!$B$2:$B$1999)</f>
        <v>0</v>
      </c>
      <c r="E967" s="7">
        <f>SUMIF('3 Instructional Supplies '!$A$5:$A$1996,SSIDs!A967,'3 Instructional Supplies '!$F$5:$F$1996)</f>
        <v>0</v>
      </c>
      <c r="F967" s="7">
        <f>SUMIF('4 Instructional Equipment'!$A$5:$A$1995,A967,'4 Instructional Equipment'!$F$5:$F$1995)</f>
        <v>0</v>
      </c>
      <c r="G967" s="12">
        <f>SUMIF('Transportation Ln 10'!$A$5:$A$1995,A967,'Transportation Ln 10'!$J$5:$J$1995)</f>
        <v>0</v>
      </c>
      <c r="H967" s="12">
        <f>SUMIFS('Services Ln 10'!$Y$5:$Y$3992,'Services Ln 10'!$A$5:$A$3992,A967,'Services Ln 10'!$B$5:$B$3992,"Physical Therapy")</f>
        <v>0</v>
      </c>
      <c r="I967" s="12">
        <f>SUMIFS('Services Ln 10'!$Y$5:$Y$3992,'Services Ln 10'!$A$5:$A$3992,A967,'Services Ln 10'!$B$5:$B$3992,"Occupational Therapy")</f>
        <v>0</v>
      </c>
      <c r="J967" s="12">
        <f>SUMIFS('Services Ln 10'!$Y$5:$Y$3992,'Services Ln 10'!$A$5:$A$3992,A967,'Services Ln 10'!$B$5:$B$3992,"Speech Services")</f>
        <v>0</v>
      </c>
      <c r="K967" s="103">
        <f>SUMIFS('Services Ln 10'!$Y$5:$Y$3992,'Services Ln 10'!$A$5:$A$3992,A967,'Services Ln 10'!$B$5:$B$3992,"Nurse Services")+SUMIFS('Services Ln 10'!$Y$5:$Y$3992,'Services Ln 10'!$A$5:$A$3992,A967,'Services Ln 10'!$B$5:$B$3992,"Audiology")+SUMIFS('Services Ln 10'!$Y$5:$Y$3992,'Services Ln 10'!$A$5:$A$3992,A967,'Services Ln 10'!$B$5:$B$3992,"Interpreter")+SUMIFS('Services Ln 10'!$Y$5:$Y$3992,'Services Ln 10'!$A$5:$A$3992,A967,'Services Ln 10'!$B$5:$B$3992,"Adaptive P.E.")+SUMIFS('Services Ln 10'!$Y$5:$Y$3992,'Services Ln 10'!$A$5:$A$3992,A967,'Services Ln 10'!$B$5:$B$3992,"Orientation and Mobility")+SUMIFS('Services Ln 10'!$Y$5:$Y$3992,'Services Ln 10'!$A$5:$A$3992,A967,'Services Ln 10'!$B$5:$B$3992,"Psychologist")+ SUMIF('Aides Ln 10'!$A$5:$A$1996,A967,'Aides Ln 10'!$V$5:$V$1996)</f>
        <v>0</v>
      </c>
      <c r="L967" s="12">
        <f>SUMIF('Contract Ed line 9'!$A$5:$A$1994,A967,'Contract Ed line 9'!$J$5:$J$1994)</f>
        <v>0</v>
      </c>
      <c r="M967" s="7">
        <f t="shared" si="15"/>
        <v>0</v>
      </c>
    </row>
    <row r="968" spans="2:13" x14ac:dyDescent="0.25">
      <c r="B968" s="7">
        <f>SUMIF('1 Spec Ed Teacher'!$A$5:$A$2003,A968,'1 Spec Ed Teacher'!$T$5:$T$2003)</f>
        <v>0</v>
      </c>
      <c r="C968" s="9"/>
      <c r="D968" s="7">
        <f>SUMIF(' Operations Ln 6'!$A$2:$A$1999,SSIDs!A968,' Operations Ln 6'!$B$2:$B$1999)</f>
        <v>0</v>
      </c>
      <c r="E968" s="7">
        <f>SUMIF('3 Instructional Supplies '!$A$5:$A$1996,SSIDs!A968,'3 Instructional Supplies '!$F$5:$F$1996)</f>
        <v>0</v>
      </c>
      <c r="F968" s="7">
        <f>SUMIF('4 Instructional Equipment'!$A$5:$A$1995,A968,'4 Instructional Equipment'!$F$5:$F$1995)</f>
        <v>0</v>
      </c>
      <c r="G968" s="12">
        <f>SUMIF('Transportation Ln 10'!$A$5:$A$1995,A968,'Transportation Ln 10'!$J$5:$J$1995)</f>
        <v>0</v>
      </c>
      <c r="H968" s="12">
        <f>SUMIFS('Services Ln 10'!$Y$5:$Y$3992,'Services Ln 10'!$A$5:$A$3992,A968,'Services Ln 10'!$B$5:$B$3992,"Physical Therapy")</f>
        <v>0</v>
      </c>
      <c r="I968" s="12">
        <f>SUMIFS('Services Ln 10'!$Y$5:$Y$3992,'Services Ln 10'!$A$5:$A$3992,A968,'Services Ln 10'!$B$5:$B$3992,"Occupational Therapy")</f>
        <v>0</v>
      </c>
      <c r="J968" s="12">
        <f>SUMIFS('Services Ln 10'!$Y$5:$Y$3992,'Services Ln 10'!$A$5:$A$3992,A968,'Services Ln 10'!$B$5:$B$3992,"Speech Services")</f>
        <v>0</v>
      </c>
      <c r="K968" s="103">
        <f>SUMIFS('Services Ln 10'!$Y$5:$Y$3992,'Services Ln 10'!$A$5:$A$3992,A968,'Services Ln 10'!$B$5:$B$3992,"Nurse Services")+SUMIFS('Services Ln 10'!$Y$5:$Y$3992,'Services Ln 10'!$A$5:$A$3992,A968,'Services Ln 10'!$B$5:$B$3992,"Audiology")+SUMIFS('Services Ln 10'!$Y$5:$Y$3992,'Services Ln 10'!$A$5:$A$3992,A968,'Services Ln 10'!$B$5:$B$3992,"Interpreter")+SUMIFS('Services Ln 10'!$Y$5:$Y$3992,'Services Ln 10'!$A$5:$A$3992,A968,'Services Ln 10'!$B$5:$B$3992,"Adaptive P.E.")+SUMIFS('Services Ln 10'!$Y$5:$Y$3992,'Services Ln 10'!$A$5:$A$3992,A968,'Services Ln 10'!$B$5:$B$3992,"Orientation and Mobility")+SUMIFS('Services Ln 10'!$Y$5:$Y$3992,'Services Ln 10'!$A$5:$A$3992,A968,'Services Ln 10'!$B$5:$B$3992,"Psychologist")+ SUMIF('Aides Ln 10'!$A$5:$A$1996,A968,'Aides Ln 10'!$V$5:$V$1996)</f>
        <v>0</v>
      </c>
      <c r="L968" s="12">
        <f>SUMIF('Contract Ed line 9'!$A$5:$A$1994,A968,'Contract Ed line 9'!$J$5:$J$1994)</f>
        <v>0</v>
      </c>
      <c r="M968" s="7">
        <f t="shared" si="15"/>
        <v>0</v>
      </c>
    </row>
    <row r="969" spans="2:13" x14ac:dyDescent="0.25">
      <c r="B969" s="7">
        <f>SUMIF('1 Spec Ed Teacher'!$A$5:$A$2003,A969,'1 Spec Ed Teacher'!$T$5:$T$2003)</f>
        <v>0</v>
      </c>
      <c r="C969" s="9"/>
      <c r="D969" s="7">
        <f>SUMIF(' Operations Ln 6'!$A$2:$A$1999,SSIDs!A969,' Operations Ln 6'!$B$2:$B$1999)</f>
        <v>0</v>
      </c>
      <c r="E969" s="7">
        <f>SUMIF('3 Instructional Supplies '!$A$5:$A$1996,SSIDs!A969,'3 Instructional Supplies '!$F$5:$F$1996)</f>
        <v>0</v>
      </c>
      <c r="F969" s="7">
        <f>SUMIF('4 Instructional Equipment'!$A$5:$A$1995,A969,'4 Instructional Equipment'!$F$5:$F$1995)</f>
        <v>0</v>
      </c>
      <c r="G969" s="12">
        <f>SUMIF('Transportation Ln 10'!$A$5:$A$1995,A969,'Transportation Ln 10'!$J$5:$J$1995)</f>
        <v>0</v>
      </c>
      <c r="H969" s="12">
        <f>SUMIFS('Services Ln 10'!$Y$5:$Y$3992,'Services Ln 10'!$A$5:$A$3992,A969,'Services Ln 10'!$B$5:$B$3992,"Physical Therapy")</f>
        <v>0</v>
      </c>
      <c r="I969" s="12">
        <f>SUMIFS('Services Ln 10'!$Y$5:$Y$3992,'Services Ln 10'!$A$5:$A$3992,A969,'Services Ln 10'!$B$5:$B$3992,"Occupational Therapy")</f>
        <v>0</v>
      </c>
      <c r="J969" s="12">
        <f>SUMIFS('Services Ln 10'!$Y$5:$Y$3992,'Services Ln 10'!$A$5:$A$3992,A969,'Services Ln 10'!$B$5:$B$3992,"Speech Services")</f>
        <v>0</v>
      </c>
      <c r="K969" s="103">
        <f>SUMIFS('Services Ln 10'!$Y$5:$Y$3992,'Services Ln 10'!$A$5:$A$3992,A969,'Services Ln 10'!$B$5:$B$3992,"Nurse Services")+SUMIFS('Services Ln 10'!$Y$5:$Y$3992,'Services Ln 10'!$A$5:$A$3992,A969,'Services Ln 10'!$B$5:$B$3992,"Audiology")+SUMIFS('Services Ln 10'!$Y$5:$Y$3992,'Services Ln 10'!$A$5:$A$3992,A969,'Services Ln 10'!$B$5:$B$3992,"Interpreter")+SUMIFS('Services Ln 10'!$Y$5:$Y$3992,'Services Ln 10'!$A$5:$A$3992,A969,'Services Ln 10'!$B$5:$B$3992,"Adaptive P.E.")+SUMIFS('Services Ln 10'!$Y$5:$Y$3992,'Services Ln 10'!$A$5:$A$3992,A969,'Services Ln 10'!$B$5:$B$3992,"Orientation and Mobility")+SUMIFS('Services Ln 10'!$Y$5:$Y$3992,'Services Ln 10'!$A$5:$A$3992,A969,'Services Ln 10'!$B$5:$B$3992,"Psychologist")+ SUMIF('Aides Ln 10'!$A$5:$A$1996,A969,'Aides Ln 10'!$V$5:$V$1996)</f>
        <v>0</v>
      </c>
      <c r="L969" s="12">
        <f>SUMIF('Contract Ed line 9'!$A$5:$A$1994,A969,'Contract Ed line 9'!$J$5:$J$1994)</f>
        <v>0</v>
      </c>
      <c r="M969" s="7">
        <f t="shared" si="15"/>
        <v>0</v>
      </c>
    </row>
    <row r="970" spans="2:13" x14ac:dyDescent="0.25">
      <c r="B970" s="7">
        <f>SUMIF('1 Spec Ed Teacher'!$A$5:$A$2003,A970,'1 Spec Ed Teacher'!$T$5:$T$2003)</f>
        <v>0</v>
      </c>
      <c r="C970" s="9"/>
      <c r="D970" s="7">
        <f>SUMIF(' Operations Ln 6'!$A$2:$A$1999,SSIDs!A970,' Operations Ln 6'!$B$2:$B$1999)</f>
        <v>0</v>
      </c>
      <c r="E970" s="7">
        <f>SUMIF('3 Instructional Supplies '!$A$5:$A$1996,SSIDs!A970,'3 Instructional Supplies '!$F$5:$F$1996)</f>
        <v>0</v>
      </c>
      <c r="F970" s="7">
        <f>SUMIF('4 Instructional Equipment'!$A$5:$A$1995,A970,'4 Instructional Equipment'!$F$5:$F$1995)</f>
        <v>0</v>
      </c>
      <c r="G970" s="12">
        <f>SUMIF('Transportation Ln 10'!$A$5:$A$1995,A970,'Transportation Ln 10'!$J$5:$J$1995)</f>
        <v>0</v>
      </c>
      <c r="H970" s="12">
        <f>SUMIFS('Services Ln 10'!$Y$5:$Y$3992,'Services Ln 10'!$A$5:$A$3992,A970,'Services Ln 10'!$B$5:$B$3992,"Physical Therapy")</f>
        <v>0</v>
      </c>
      <c r="I970" s="12">
        <f>SUMIFS('Services Ln 10'!$Y$5:$Y$3992,'Services Ln 10'!$A$5:$A$3992,A970,'Services Ln 10'!$B$5:$B$3992,"Occupational Therapy")</f>
        <v>0</v>
      </c>
      <c r="J970" s="12">
        <f>SUMIFS('Services Ln 10'!$Y$5:$Y$3992,'Services Ln 10'!$A$5:$A$3992,A970,'Services Ln 10'!$B$5:$B$3992,"Speech Services")</f>
        <v>0</v>
      </c>
      <c r="K970" s="103">
        <f>SUMIFS('Services Ln 10'!$Y$5:$Y$3992,'Services Ln 10'!$A$5:$A$3992,A970,'Services Ln 10'!$B$5:$B$3992,"Nurse Services")+SUMIFS('Services Ln 10'!$Y$5:$Y$3992,'Services Ln 10'!$A$5:$A$3992,A970,'Services Ln 10'!$B$5:$B$3992,"Audiology")+SUMIFS('Services Ln 10'!$Y$5:$Y$3992,'Services Ln 10'!$A$5:$A$3992,A970,'Services Ln 10'!$B$5:$B$3992,"Interpreter")+SUMIFS('Services Ln 10'!$Y$5:$Y$3992,'Services Ln 10'!$A$5:$A$3992,A970,'Services Ln 10'!$B$5:$B$3992,"Adaptive P.E.")+SUMIFS('Services Ln 10'!$Y$5:$Y$3992,'Services Ln 10'!$A$5:$A$3992,A970,'Services Ln 10'!$B$5:$B$3992,"Orientation and Mobility")+SUMIFS('Services Ln 10'!$Y$5:$Y$3992,'Services Ln 10'!$A$5:$A$3992,A970,'Services Ln 10'!$B$5:$B$3992,"Psychologist")+ SUMIF('Aides Ln 10'!$A$5:$A$1996,A970,'Aides Ln 10'!$V$5:$V$1996)</f>
        <v>0</v>
      </c>
      <c r="L970" s="12">
        <f>SUMIF('Contract Ed line 9'!$A$5:$A$1994,A970,'Contract Ed line 9'!$J$5:$J$1994)</f>
        <v>0</v>
      </c>
      <c r="M970" s="7">
        <f t="shared" si="15"/>
        <v>0</v>
      </c>
    </row>
    <row r="971" spans="2:13" x14ac:dyDescent="0.25">
      <c r="B971" s="7">
        <f>SUMIF('1 Spec Ed Teacher'!$A$5:$A$2003,A971,'1 Spec Ed Teacher'!$T$5:$T$2003)</f>
        <v>0</v>
      </c>
      <c r="C971" s="9"/>
      <c r="D971" s="7">
        <f>SUMIF(' Operations Ln 6'!$A$2:$A$1999,SSIDs!A971,' Operations Ln 6'!$B$2:$B$1999)</f>
        <v>0</v>
      </c>
      <c r="E971" s="7">
        <f>SUMIF('3 Instructional Supplies '!$A$5:$A$1996,SSIDs!A971,'3 Instructional Supplies '!$F$5:$F$1996)</f>
        <v>0</v>
      </c>
      <c r="F971" s="7">
        <f>SUMIF('4 Instructional Equipment'!$A$5:$A$1995,A971,'4 Instructional Equipment'!$F$5:$F$1995)</f>
        <v>0</v>
      </c>
      <c r="G971" s="12">
        <f>SUMIF('Transportation Ln 10'!$A$5:$A$1995,A971,'Transportation Ln 10'!$J$5:$J$1995)</f>
        <v>0</v>
      </c>
      <c r="H971" s="12">
        <f>SUMIFS('Services Ln 10'!$Y$5:$Y$3992,'Services Ln 10'!$A$5:$A$3992,A971,'Services Ln 10'!$B$5:$B$3992,"Physical Therapy")</f>
        <v>0</v>
      </c>
      <c r="I971" s="12">
        <f>SUMIFS('Services Ln 10'!$Y$5:$Y$3992,'Services Ln 10'!$A$5:$A$3992,A971,'Services Ln 10'!$B$5:$B$3992,"Occupational Therapy")</f>
        <v>0</v>
      </c>
      <c r="J971" s="12">
        <f>SUMIFS('Services Ln 10'!$Y$5:$Y$3992,'Services Ln 10'!$A$5:$A$3992,A971,'Services Ln 10'!$B$5:$B$3992,"Speech Services")</f>
        <v>0</v>
      </c>
      <c r="K971" s="103">
        <f>SUMIFS('Services Ln 10'!$Y$5:$Y$3992,'Services Ln 10'!$A$5:$A$3992,A971,'Services Ln 10'!$B$5:$B$3992,"Nurse Services")+SUMIFS('Services Ln 10'!$Y$5:$Y$3992,'Services Ln 10'!$A$5:$A$3992,A971,'Services Ln 10'!$B$5:$B$3992,"Audiology")+SUMIFS('Services Ln 10'!$Y$5:$Y$3992,'Services Ln 10'!$A$5:$A$3992,A971,'Services Ln 10'!$B$5:$B$3992,"Interpreter")+SUMIFS('Services Ln 10'!$Y$5:$Y$3992,'Services Ln 10'!$A$5:$A$3992,A971,'Services Ln 10'!$B$5:$B$3992,"Adaptive P.E.")+SUMIFS('Services Ln 10'!$Y$5:$Y$3992,'Services Ln 10'!$A$5:$A$3992,A971,'Services Ln 10'!$B$5:$B$3992,"Orientation and Mobility")+SUMIFS('Services Ln 10'!$Y$5:$Y$3992,'Services Ln 10'!$A$5:$A$3992,A971,'Services Ln 10'!$B$5:$B$3992,"Psychologist")+ SUMIF('Aides Ln 10'!$A$5:$A$1996,A971,'Aides Ln 10'!$V$5:$V$1996)</f>
        <v>0</v>
      </c>
      <c r="L971" s="12">
        <f>SUMIF('Contract Ed line 9'!$A$5:$A$1994,A971,'Contract Ed line 9'!$J$5:$J$1994)</f>
        <v>0</v>
      </c>
      <c r="M971" s="7">
        <f t="shared" si="15"/>
        <v>0</v>
      </c>
    </row>
    <row r="972" spans="2:13" x14ac:dyDescent="0.25">
      <c r="B972" s="7">
        <f>SUMIF('1 Spec Ed Teacher'!$A$5:$A$2003,A972,'1 Spec Ed Teacher'!$T$5:$T$2003)</f>
        <v>0</v>
      </c>
      <c r="C972" s="9"/>
      <c r="D972" s="7">
        <f>SUMIF(' Operations Ln 6'!$A$2:$A$1999,SSIDs!A972,' Operations Ln 6'!$B$2:$B$1999)</f>
        <v>0</v>
      </c>
      <c r="E972" s="7">
        <f>SUMIF('3 Instructional Supplies '!$A$5:$A$1996,SSIDs!A972,'3 Instructional Supplies '!$F$5:$F$1996)</f>
        <v>0</v>
      </c>
      <c r="F972" s="7">
        <f>SUMIF('4 Instructional Equipment'!$A$5:$A$1995,A972,'4 Instructional Equipment'!$F$5:$F$1995)</f>
        <v>0</v>
      </c>
      <c r="G972" s="12">
        <f>SUMIF('Transportation Ln 10'!$A$5:$A$1995,A972,'Transportation Ln 10'!$J$5:$J$1995)</f>
        <v>0</v>
      </c>
      <c r="H972" s="12">
        <f>SUMIFS('Services Ln 10'!$Y$5:$Y$3992,'Services Ln 10'!$A$5:$A$3992,A972,'Services Ln 10'!$B$5:$B$3992,"Physical Therapy")</f>
        <v>0</v>
      </c>
      <c r="I972" s="12">
        <f>SUMIFS('Services Ln 10'!$Y$5:$Y$3992,'Services Ln 10'!$A$5:$A$3992,A972,'Services Ln 10'!$B$5:$B$3992,"Occupational Therapy")</f>
        <v>0</v>
      </c>
      <c r="J972" s="12">
        <f>SUMIFS('Services Ln 10'!$Y$5:$Y$3992,'Services Ln 10'!$A$5:$A$3992,A972,'Services Ln 10'!$B$5:$B$3992,"Speech Services")</f>
        <v>0</v>
      </c>
      <c r="K972" s="103">
        <f>SUMIFS('Services Ln 10'!$Y$5:$Y$3992,'Services Ln 10'!$A$5:$A$3992,A972,'Services Ln 10'!$B$5:$B$3992,"Nurse Services")+SUMIFS('Services Ln 10'!$Y$5:$Y$3992,'Services Ln 10'!$A$5:$A$3992,A972,'Services Ln 10'!$B$5:$B$3992,"Audiology")+SUMIFS('Services Ln 10'!$Y$5:$Y$3992,'Services Ln 10'!$A$5:$A$3992,A972,'Services Ln 10'!$B$5:$B$3992,"Interpreter")+SUMIFS('Services Ln 10'!$Y$5:$Y$3992,'Services Ln 10'!$A$5:$A$3992,A972,'Services Ln 10'!$B$5:$B$3992,"Adaptive P.E.")+SUMIFS('Services Ln 10'!$Y$5:$Y$3992,'Services Ln 10'!$A$5:$A$3992,A972,'Services Ln 10'!$B$5:$B$3992,"Orientation and Mobility")+SUMIFS('Services Ln 10'!$Y$5:$Y$3992,'Services Ln 10'!$A$5:$A$3992,A972,'Services Ln 10'!$B$5:$B$3992,"Psychologist")+ SUMIF('Aides Ln 10'!$A$5:$A$1996,A972,'Aides Ln 10'!$V$5:$V$1996)</f>
        <v>0</v>
      </c>
      <c r="L972" s="12">
        <f>SUMIF('Contract Ed line 9'!$A$5:$A$1994,A972,'Contract Ed line 9'!$J$5:$J$1994)</f>
        <v>0</v>
      </c>
      <c r="M972" s="7">
        <f t="shared" si="15"/>
        <v>0</v>
      </c>
    </row>
    <row r="973" spans="2:13" x14ac:dyDescent="0.25">
      <c r="B973" s="7">
        <f>SUMIF('1 Spec Ed Teacher'!$A$5:$A$2003,A973,'1 Spec Ed Teacher'!$T$5:$T$2003)</f>
        <v>0</v>
      </c>
      <c r="C973" s="9"/>
      <c r="D973" s="7">
        <f>SUMIF(' Operations Ln 6'!$A$2:$A$1999,SSIDs!A973,' Operations Ln 6'!$B$2:$B$1999)</f>
        <v>0</v>
      </c>
      <c r="E973" s="7">
        <f>SUMIF('3 Instructional Supplies '!$A$5:$A$1996,SSIDs!A973,'3 Instructional Supplies '!$F$5:$F$1996)</f>
        <v>0</v>
      </c>
      <c r="F973" s="7">
        <f>SUMIF('4 Instructional Equipment'!$A$5:$A$1995,A973,'4 Instructional Equipment'!$F$5:$F$1995)</f>
        <v>0</v>
      </c>
      <c r="G973" s="12">
        <f>SUMIF('Transportation Ln 10'!$A$5:$A$1995,A973,'Transportation Ln 10'!$J$5:$J$1995)</f>
        <v>0</v>
      </c>
      <c r="H973" s="12">
        <f>SUMIFS('Services Ln 10'!$Y$5:$Y$3992,'Services Ln 10'!$A$5:$A$3992,A973,'Services Ln 10'!$B$5:$B$3992,"Physical Therapy")</f>
        <v>0</v>
      </c>
      <c r="I973" s="12">
        <f>SUMIFS('Services Ln 10'!$Y$5:$Y$3992,'Services Ln 10'!$A$5:$A$3992,A973,'Services Ln 10'!$B$5:$B$3992,"Occupational Therapy")</f>
        <v>0</v>
      </c>
      <c r="J973" s="12">
        <f>SUMIFS('Services Ln 10'!$Y$5:$Y$3992,'Services Ln 10'!$A$5:$A$3992,A973,'Services Ln 10'!$B$5:$B$3992,"Speech Services")</f>
        <v>0</v>
      </c>
      <c r="K973" s="103">
        <f>SUMIFS('Services Ln 10'!$Y$5:$Y$3992,'Services Ln 10'!$A$5:$A$3992,A973,'Services Ln 10'!$B$5:$B$3992,"Nurse Services")+SUMIFS('Services Ln 10'!$Y$5:$Y$3992,'Services Ln 10'!$A$5:$A$3992,A973,'Services Ln 10'!$B$5:$B$3992,"Audiology")+SUMIFS('Services Ln 10'!$Y$5:$Y$3992,'Services Ln 10'!$A$5:$A$3992,A973,'Services Ln 10'!$B$5:$B$3992,"Interpreter")+SUMIFS('Services Ln 10'!$Y$5:$Y$3992,'Services Ln 10'!$A$5:$A$3992,A973,'Services Ln 10'!$B$5:$B$3992,"Adaptive P.E.")+SUMIFS('Services Ln 10'!$Y$5:$Y$3992,'Services Ln 10'!$A$5:$A$3992,A973,'Services Ln 10'!$B$5:$B$3992,"Orientation and Mobility")+SUMIFS('Services Ln 10'!$Y$5:$Y$3992,'Services Ln 10'!$A$5:$A$3992,A973,'Services Ln 10'!$B$5:$B$3992,"Psychologist")+ SUMIF('Aides Ln 10'!$A$5:$A$1996,A973,'Aides Ln 10'!$V$5:$V$1996)</f>
        <v>0</v>
      </c>
      <c r="L973" s="12">
        <f>SUMIF('Contract Ed line 9'!$A$5:$A$1994,A973,'Contract Ed line 9'!$J$5:$J$1994)</f>
        <v>0</v>
      </c>
      <c r="M973" s="7">
        <f t="shared" si="15"/>
        <v>0</v>
      </c>
    </row>
    <row r="974" spans="2:13" x14ac:dyDescent="0.25">
      <c r="B974" s="7">
        <f>SUMIF('1 Spec Ed Teacher'!$A$5:$A$2003,A974,'1 Spec Ed Teacher'!$T$5:$T$2003)</f>
        <v>0</v>
      </c>
      <c r="C974" s="9"/>
      <c r="D974" s="7">
        <f>SUMIF(' Operations Ln 6'!$A$2:$A$1999,SSIDs!A974,' Operations Ln 6'!$B$2:$B$1999)</f>
        <v>0</v>
      </c>
      <c r="E974" s="7">
        <f>SUMIF('3 Instructional Supplies '!$A$5:$A$1996,SSIDs!A974,'3 Instructional Supplies '!$F$5:$F$1996)</f>
        <v>0</v>
      </c>
      <c r="F974" s="7">
        <f>SUMIF('4 Instructional Equipment'!$A$5:$A$1995,A974,'4 Instructional Equipment'!$F$5:$F$1995)</f>
        <v>0</v>
      </c>
      <c r="G974" s="12">
        <f>SUMIF('Transportation Ln 10'!$A$5:$A$1995,A974,'Transportation Ln 10'!$J$5:$J$1995)</f>
        <v>0</v>
      </c>
      <c r="H974" s="12">
        <f>SUMIFS('Services Ln 10'!$Y$5:$Y$3992,'Services Ln 10'!$A$5:$A$3992,A974,'Services Ln 10'!$B$5:$B$3992,"Physical Therapy")</f>
        <v>0</v>
      </c>
      <c r="I974" s="12">
        <f>SUMIFS('Services Ln 10'!$Y$5:$Y$3992,'Services Ln 10'!$A$5:$A$3992,A974,'Services Ln 10'!$B$5:$B$3992,"Occupational Therapy")</f>
        <v>0</v>
      </c>
      <c r="J974" s="12">
        <f>SUMIFS('Services Ln 10'!$Y$5:$Y$3992,'Services Ln 10'!$A$5:$A$3992,A974,'Services Ln 10'!$B$5:$B$3992,"Speech Services")</f>
        <v>0</v>
      </c>
      <c r="K974" s="103">
        <f>SUMIFS('Services Ln 10'!$Y$5:$Y$3992,'Services Ln 10'!$A$5:$A$3992,A974,'Services Ln 10'!$B$5:$B$3992,"Nurse Services")+SUMIFS('Services Ln 10'!$Y$5:$Y$3992,'Services Ln 10'!$A$5:$A$3992,A974,'Services Ln 10'!$B$5:$B$3992,"Audiology")+SUMIFS('Services Ln 10'!$Y$5:$Y$3992,'Services Ln 10'!$A$5:$A$3992,A974,'Services Ln 10'!$B$5:$B$3992,"Interpreter")+SUMIFS('Services Ln 10'!$Y$5:$Y$3992,'Services Ln 10'!$A$5:$A$3992,A974,'Services Ln 10'!$B$5:$B$3992,"Adaptive P.E.")+SUMIFS('Services Ln 10'!$Y$5:$Y$3992,'Services Ln 10'!$A$5:$A$3992,A974,'Services Ln 10'!$B$5:$B$3992,"Orientation and Mobility")+SUMIFS('Services Ln 10'!$Y$5:$Y$3992,'Services Ln 10'!$A$5:$A$3992,A974,'Services Ln 10'!$B$5:$B$3992,"Psychologist")+ SUMIF('Aides Ln 10'!$A$5:$A$1996,A974,'Aides Ln 10'!$V$5:$V$1996)</f>
        <v>0</v>
      </c>
      <c r="L974" s="12">
        <f>SUMIF('Contract Ed line 9'!$A$5:$A$1994,A974,'Contract Ed line 9'!$J$5:$J$1994)</f>
        <v>0</v>
      </c>
      <c r="M974" s="7">
        <f t="shared" si="15"/>
        <v>0</v>
      </c>
    </row>
    <row r="975" spans="2:13" x14ac:dyDescent="0.25">
      <c r="B975" s="7">
        <f>SUMIF('1 Spec Ed Teacher'!$A$5:$A$2003,A975,'1 Spec Ed Teacher'!$T$5:$T$2003)</f>
        <v>0</v>
      </c>
      <c r="C975" s="9"/>
      <c r="D975" s="7">
        <f>SUMIF(' Operations Ln 6'!$A$2:$A$1999,SSIDs!A975,' Operations Ln 6'!$B$2:$B$1999)</f>
        <v>0</v>
      </c>
      <c r="E975" s="7">
        <f>SUMIF('3 Instructional Supplies '!$A$5:$A$1996,SSIDs!A975,'3 Instructional Supplies '!$F$5:$F$1996)</f>
        <v>0</v>
      </c>
      <c r="F975" s="7">
        <f>SUMIF('4 Instructional Equipment'!$A$5:$A$1995,A975,'4 Instructional Equipment'!$F$5:$F$1995)</f>
        <v>0</v>
      </c>
      <c r="G975" s="12">
        <f>SUMIF('Transportation Ln 10'!$A$5:$A$1995,A975,'Transportation Ln 10'!$J$5:$J$1995)</f>
        <v>0</v>
      </c>
      <c r="H975" s="12">
        <f>SUMIFS('Services Ln 10'!$Y$5:$Y$3992,'Services Ln 10'!$A$5:$A$3992,A975,'Services Ln 10'!$B$5:$B$3992,"Physical Therapy")</f>
        <v>0</v>
      </c>
      <c r="I975" s="12">
        <f>SUMIFS('Services Ln 10'!$Y$5:$Y$3992,'Services Ln 10'!$A$5:$A$3992,A975,'Services Ln 10'!$B$5:$B$3992,"Occupational Therapy")</f>
        <v>0</v>
      </c>
      <c r="J975" s="12">
        <f>SUMIFS('Services Ln 10'!$Y$5:$Y$3992,'Services Ln 10'!$A$5:$A$3992,A975,'Services Ln 10'!$B$5:$B$3992,"Speech Services")</f>
        <v>0</v>
      </c>
      <c r="K975" s="103">
        <f>SUMIFS('Services Ln 10'!$Y$5:$Y$3992,'Services Ln 10'!$A$5:$A$3992,A975,'Services Ln 10'!$B$5:$B$3992,"Nurse Services")+SUMIFS('Services Ln 10'!$Y$5:$Y$3992,'Services Ln 10'!$A$5:$A$3992,A975,'Services Ln 10'!$B$5:$B$3992,"Audiology")+SUMIFS('Services Ln 10'!$Y$5:$Y$3992,'Services Ln 10'!$A$5:$A$3992,A975,'Services Ln 10'!$B$5:$B$3992,"Interpreter")+SUMIFS('Services Ln 10'!$Y$5:$Y$3992,'Services Ln 10'!$A$5:$A$3992,A975,'Services Ln 10'!$B$5:$B$3992,"Adaptive P.E.")+SUMIFS('Services Ln 10'!$Y$5:$Y$3992,'Services Ln 10'!$A$5:$A$3992,A975,'Services Ln 10'!$B$5:$B$3992,"Orientation and Mobility")+SUMIFS('Services Ln 10'!$Y$5:$Y$3992,'Services Ln 10'!$A$5:$A$3992,A975,'Services Ln 10'!$B$5:$B$3992,"Psychologist")+ SUMIF('Aides Ln 10'!$A$5:$A$1996,A975,'Aides Ln 10'!$V$5:$V$1996)</f>
        <v>0</v>
      </c>
      <c r="L975" s="12">
        <f>SUMIF('Contract Ed line 9'!$A$5:$A$1994,A975,'Contract Ed line 9'!$J$5:$J$1994)</f>
        <v>0</v>
      </c>
      <c r="M975" s="7">
        <f t="shared" si="15"/>
        <v>0</v>
      </c>
    </row>
    <row r="976" spans="2:13" x14ac:dyDescent="0.25">
      <c r="B976" s="7">
        <f>SUMIF('1 Spec Ed Teacher'!$A$5:$A$2003,A976,'1 Spec Ed Teacher'!$T$5:$T$2003)</f>
        <v>0</v>
      </c>
      <c r="C976" s="9"/>
      <c r="D976" s="7">
        <f>SUMIF(' Operations Ln 6'!$A$2:$A$1999,SSIDs!A976,' Operations Ln 6'!$B$2:$B$1999)</f>
        <v>0</v>
      </c>
      <c r="E976" s="7">
        <f>SUMIF('3 Instructional Supplies '!$A$5:$A$1996,SSIDs!A976,'3 Instructional Supplies '!$F$5:$F$1996)</f>
        <v>0</v>
      </c>
      <c r="F976" s="7">
        <f>SUMIF('4 Instructional Equipment'!$A$5:$A$1995,A976,'4 Instructional Equipment'!$F$5:$F$1995)</f>
        <v>0</v>
      </c>
      <c r="G976" s="12">
        <f>SUMIF('Transportation Ln 10'!$A$5:$A$1995,A976,'Transportation Ln 10'!$J$5:$J$1995)</f>
        <v>0</v>
      </c>
      <c r="H976" s="12">
        <f>SUMIFS('Services Ln 10'!$Y$5:$Y$3992,'Services Ln 10'!$A$5:$A$3992,A976,'Services Ln 10'!$B$5:$B$3992,"Physical Therapy")</f>
        <v>0</v>
      </c>
      <c r="I976" s="12">
        <f>SUMIFS('Services Ln 10'!$Y$5:$Y$3992,'Services Ln 10'!$A$5:$A$3992,A976,'Services Ln 10'!$B$5:$B$3992,"Occupational Therapy")</f>
        <v>0</v>
      </c>
      <c r="J976" s="12">
        <f>SUMIFS('Services Ln 10'!$Y$5:$Y$3992,'Services Ln 10'!$A$5:$A$3992,A976,'Services Ln 10'!$B$5:$B$3992,"Speech Services")</f>
        <v>0</v>
      </c>
      <c r="K976" s="103">
        <f>SUMIFS('Services Ln 10'!$Y$5:$Y$3992,'Services Ln 10'!$A$5:$A$3992,A976,'Services Ln 10'!$B$5:$B$3992,"Nurse Services")+SUMIFS('Services Ln 10'!$Y$5:$Y$3992,'Services Ln 10'!$A$5:$A$3992,A976,'Services Ln 10'!$B$5:$B$3992,"Audiology")+SUMIFS('Services Ln 10'!$Y$5:$Y$3992,'Services Ln 10'!$A$5:$A$3992,A976,'Services Ln 10'!$B$5:$B$3992,"Interpreter")+SUMIFS('Services Ln 10'!$Y$5:$Y$3992,'Services Ln 10'!$A$5:$A$3992,A976,'Services Ln 10'!$B$5:$B$3992,"Adaptive P.E.")+SUMIFS('Services Ln 10'!$Y$5:$Y$3992,'Services Ln 10'!$A$5:$A$3992,A976,'Services Ln 10'!$B$5:$B$3992,"Orientation and Mobility")+SUMIFS('Services Ln 10'!$Y$5:$Y$3992,'Services Ln 10'!$A$5:$A$3992,A976,'Services Ln 10'!$B$5:$B$3992,"Psychologist")+ SUMIF('Aides Ln 10'!$A$5:$A$1996,A976,'Aides Ln 10'!$V$5:$V$1996)</f>
        <v>0</v>
      </c>
      <c r="L976" s="12">
        <f>SUMIF('Contract Ed line 9'!$A$5:$A$1994,A976,'Contract Ed line 9'!$J$5:$J$1994)</f>
        <v>0</v>
      </c>
      <c r="M976" s="7">
        <f t="shared" si="15"/>
        <v>0</v>
      </c>
    </row>
    <row r="977" spans="2:13" x14ac:dyDescent="0.25">
      <c r="B977" s="7">
        <f>SUMIF('1 Spec Ed Teacher'!$A$5:$A$2003,A977,'1 Spec Ed Teacher'!$T$5:$T$2003)</f>
        <v>0</v>
      </c>
      <c r="C977" s="9"/>
      <c r="D977" s="7">
        <f>SUMIF(' Operations Ln 6'!$A$2:$A$1999,SSIDs!A977,' Operations Ln 6'!$B$2:$B$1999)</f>
        <v>0</v>
      </c>
      <c r="E977" s="7">
        <f>SUMIF('3 Instructional Supplies '!$A$5:$A$1996,SSIDs!A977,'3 Instructional Supplies '!$F$5:$F$1996)</f>
        <v>0</v>
      </c>
      <c r="F977" s="7">
        <f>SUMIF('4 Instructional Equipment'!$A$5:$A$1995,A977,'4 Instructional Equipment'!$F$5:$F$1995)</f>
        <v>0</v>
      </c>
      <c r="G977" s="12">
        <f>SUMIF('Transportation Ln 10'!$A$5:$A$1995,A977,'Transportation Ln 10'!$J$5:$J$1995)</f>
        <v>0</v>
      </c>
      <c r="H977" s="12">
        <f>SUMIFS('Services Ln 10'!$Y$5:$Y$3992,'Services Ln 10'!$A$5:$A$3992,A977,'Services Ln 10'!$B$5:$B$3992,"Physical Therapy")</f>
        <v>0</v>
      </c>
      <c r="I977" s="12">
        <f>SUMIFS('Services Ln 10'!$Y$5:$Y$3992,'Services Ln 10'!$A$5:$A$3992,A977,'Services Ln 10'!$B$5:$B$3992,"Occupational Therapy")</f>
        <v>0</v>
      </c>
      <c r="J977" s="12">
        <f>SUMIFS('Services Ln 10'!$Y$5:$Y$3992,'Services Ln 10'!$A$5:$A$3992,A977,'Services Ln 10'!$B$5:$B$3992,"Speech Services")</f>
        <v>0</v>
      </c>
      <c r="K977" s="103">
        <f>SUMIFS('Services Ln 10'!$Y$5:$Y$3992,'Services Ln 10'!$A$5:$A$3992,A977,'Services Ln 10'!$B$5:$B$3992,"Nurse Services")+SUMIFS('Services Ln 10'!$Y$5:$Y$3992,'Services Ln 10'!$A$5:$A$3992,A977,'Services Ln 10'!$B$5:$B$3992,"Audiology")+SUMIFS('Services Ln 10'!$Y$5:$Y$3992,'Services Ln 10'!$A$5:$A$3992,A977,'Services Ln 10'!$B$5:$B$3992,"Interpreter")+SUMIFS('Services Ln 10'!$Y$5:$Y$3992,'Services Ln 10'!$A$5:$A$3992,A977,'Services Ln 10'!$B$5:$B$3992,"Adaptive P.E.")+SUMIFS('Services Ln 10'!$Y$5:$Y$3992,'Services Ln 10'!$A$5:$A$3992,A977,'Services Ln 10'!$B$5:$B$3992,"Orientation and Mobility")+SUMIFS('Services Ln 10'!$Y$5:$Y$3992,'Services Ln 10'!$A$5:$A$3992,A977,'Services Ln 10'!$B$5:$B$3992,"Psychologist")+ SUMIF('Aides Ln 10'!$A$5:$A$1996,A977,'Aides Ln 10'!$V$5:$V$1996)</f>
        <v>0</v>
      </c>
      <c r="L977" s="12">
        <f>SUMIF('Contract Ed line 9'!$A$5:$A$1994,A977,'Contract Ed line 9'!$J$5:$J$1994)</f>
        <v>0</v>
      </c>
      <c r="M977" s="7">
        <f t="shared" si="15"/>
        <v>0</v>
      </c>
    </row>
    <row r="978" spans="2:13" x14ac:dyDescent="0.25">
      <c r="B978" s="7">
        <f>SUMIF('1 Spec Ed Teacher'!$A$5:$A$2003,A978,'1 Spec Ed Teacher'!$T$5:$T$2003)</f>
        <v>0</v>
      </c>
      <c r="C978" s="9"/>
      <c r="D978" s="7">
        <f>SUMIF(' Operations Ln 6'!$A$2:$A$1999,SSIDs!A978,' Operations Ln 6'!$B$2:$B$1999)</f>
        <v>0</v>
      </c>
      <c r="E978" s="7">
        <f>SUMIF('3 Instructional Supplies '!$A$5:$A$1996,SSIDs!A978,'3 Instructional Supplies '!$F$5:$F$1996)</f>
        <v>0</v>
      </c>
      <c r="F978" s="7">
        <f>SUMIF('4 Instructional Equipment'!$A$5:$A$1995,A978,'4 Instructional Equipment'!$F$5:$F$1995)</f>
        <v>0</v>
      </c>
      <c r="G978" s="12">
        <f>SUMIF('Transportation Ln 10'!$A$5:$A$1995,A978,'Transportation Ln 10'!$J$5:$J$1995)</f>
        <v>0</v>
      </c>
      <c r="H978" s="12">
        <f>SUMIFS('Services Ln 10'!$Y$5:$Y$3992,'Services Ln 10'!$A$5:$A$3992,A978,'Services Ln 10'!$B$5:$B$3992,"Physical Therapy")</f>
        <v>0</v>
      </c>
      <c r="I978" s="12">
        <f>SUMIFS('Services Ln 10'!$Y$5:$Y$3992,'Services Ln 10'!$A$5:$A$3992,A978,'Services Ln 10'!$B$5:$B$3992,"Occupational Therapy")</f>
        <v>0</v>
      </c>
      <c r="J978" s="12">
        <f>SUMIFS('Services Ln 10'!$Y$5:$Y$3992,'Services Ln 10'!$A$5:$A$3992,A978,'Services Ln 10'!$B$5:$B$3992,"Speech Services")</f>
        <v>0</v>
      </c>
      <c r="K978" s="103">
        <f>SUMIFS('Services Ln 10'!$Y$5:$Y$3992,'Services Ln 10'!$A$5:$A$3992,A978,'Services Ln 10'!$B$5:$B$3992,"Nurse Services")+SUMIFS('Services Ln 10'!$Y$5:$Y$3992,'Services Ln 10'!$A$5:$A$3992,A978,'Services Ln 10'!$B$5:$B$3992,"Audiology")+SUMIFS('Services Ln 10'!$Y$5:$Y$3992,'Services Ln 10'!$A$5:$A$3992,A978,'Services Ln 10'!$B$5:$B$3992,"Interpreter")+SUMIFS('Services Ln 10'!$Y$5:$Y$3992,'Services Ln 10'!$A$5:$A$3992,A978,'Services Ln 10'!$B$5:$B$3992,"Adaptive P.E.")+SUMIFS('Services Ln 10'!$Y$5:$Y$3992,'Services Ln 10'!$A$5:$A$3992,A978,'Services Ln 10'!$B$5:$B$3992,"Orientation and Mobility")+SUMIFS('Services Ln 10'!$Y$5:$Y$3992,'Services Ln 10'!$A$5:$A$3992,A978,'Services Ln 10'!$B$5:$B$3992,"Psychologist")+ SUMIF('Aides Ln 10'!$A$5:$A$1996,A978,'Aides Ln 10'!$V$5:$V$1996)</f>
        <v>0</v>
      </c>
      <c r="L978" s="12">
        <f>SUMIF('Contract Ed line 9'!$A$5:$A$1994,A978,'Contract Ed line 9'!$J$5:$J$1994)</f>
        <v>0</v>
      </c>
      <c r="M978" s="7">
        <f t="shared" si="15"/>
        <v>0</v>
      </c>
    </row>
    <row r="979" spans="2:13" x14ac:dyDescent="0.25">
      <c r="B979" s="7">
        <f>SUMIF('1 Spec Ed Teacher'!$A$5:$A$2003,A979,'1 Spec Ed Teacher'!$T$5:$T$2003)</f>
        <v>0</v>
      </c>
      <c r="C979" s="9"/>
      <c r="D979" s="7">
        <f>SUMIF(' Operations Ln 6'!$A$2:$A$1999,SSIDs!A979,' Operations Ln 6'!$B$2:$B$1999)</f>
        <v>0</v>
      </c>
      <c r="E979" s="7">
        <f>SUMIF('3 Instructional Supplies '!$A$5:$A$1996,SSIDs!A979,'3 Instructional Supplies '!$F$5:$F$1996)</f>
        <v>0</v>
      </c>
      <c r="F979" s="7">
        <f>SUMIF('4 Instructional Equipment'!$A$5:$A$1995,A979,'4 Instructional Equipment'!$F$5:$F$1995)</f>
        <v>0</v>
      </c>
      <c r="G979" s="12">
        <f>SUMIF('Transportation Ln 10'!$A$5:$A$1995,A979,'Transportation Ln 10'!$J$5:$J$1995)</f>
        <v>0</v>
      </c>
      <c r="H979" s="12">
        <f>SUMIFS('Services Ln 10'!$Y$5:$Y$3992,'Services Ln 10'!$A$5:$A$3992,A979,'Services Ln 10'!$B$5:$B$3992,"Physical Therapy")</f>
        <v>0</v>
      </c>
      <c r="I979" s="12">
        <f>SUMIFS('Services Ln 10'!$Y$5:$Y$3992,'Services Ln 10'!$A$5:$A$3992,A979,'Services Ln 10'!$B$5:$B$3992,"Occupational Therapy")</f>
        <v>0</v>
      </c>
      <c r="J979" s="12">
        <f>SUMIFS('Services Ln 10'!$Y$5:$Y$3992,'Services Ln 10'!$A$5:$A$3992,A979,'Services Ln 10'!$B$5:$B$3992,"Speech Services")</f>
        <v>0</v>
      </c>
      <c r="K979" s="103">
        <f>SUMIFS('Services Ln 10'!$Y$5:$Y$3992,'Services Ln 10'!$A$5:$A$3992,A979,'Services Ln 10'!$B$5:$B$3992,"Nurse Services")+SUMIFS('Services Ln 10'!$Y$5:$Y$3992,'Services Ln 10'!$A$5:$A$3992,A979,'Services Ln 10'!$B$5:$B$3992,"Audiology")+SUMIFS('Services Ln 10'!$Y$5:$Y$3992,'Services Ln 10'!$A$5:$A$3992,A979,'Services Ln 10'!$B$5:$B$3992,"Interpreter")+SUMIFS('Services Ln 10'!$Y$5:$Y$3992,'Services Ln 10'!$A$5:$A$3992,A979,'Services Ln 10'!$B$5:$B$3992,"Adaptive P.E.")+SUMIFS('Services Ln 10'!$Y$5:$Y$3992,'Services Ln 10'!$A$5:$A$3992,A979,'Services Ln 10'!$B$5:$B$3992,"Orientation and Mobility")+SUMIFS('Services Ln 10'!$Y$5:$Y$3992,'Services Ln 10'!$A$5:$A$3992,A979,'Services Ln 10'!$B$5:$B$3992,"Psychologist")+ SUMIF('Aides Ln 10'!$A$5:$A$1996,A979,'Aides Ln 10'!$V$5:$V$1996)</f>
        <v>0</v>
      </c>
      <c r="L979" s="12">
        <f>SUMIF('Contract Ed line 9'!$A$5:$A$1994,A979,'Contract Ed line 9'!$J$5:$J$1994)</f>
        <v>0</v>
      </c>
      <c r="M979" s="7">
        <f t="shared" si="15"/>
        <v>0</v>
      </c>
    </row>
    <row r="980" spans="2:13" x14ac:dyDescent="0.25">
      <c r="B980" s="7">
        <f>SUMIF('1 Spec Ed Teacher'!$A$5:$A$2003,A980,'1 Spec Ed Teacher'!$T$5:$T$2003)</f>
        <v>0</v>
      </c>
      <c r="C980" s="9"/>
      <c r="D980" s="7">
        <f>SUMIF(' Operations Ln 6'!$A$2:$A$1999,SSIDs!A980,' Operations Ln 6'!$B$2:$B$1999)</f>
        <v>0</v>
      </c>
      <c r="E980" s="7">
        <f>SUMIF('3 Instructional Supplies '!$A$5:$A$1996,SSIDs!A980,'3 Instructional Supplies '!$F$5:$F$1996)</f>
        <v>0</v>
      </c>
      <c r="F980" s="7">
        <f>SUMIF('4 Instructional Equipment'!$A$5:$A$1995,A980,'4 Instructional Equipment'!$F$5:$F$1995)</f>
        <v>0</v>
      </c>
      <c r="G980" s="12">
        <f>SUMIF('Transportation Ln 10'!$A$5:$A$1995,A980,'Transportation Ln 10'!$J$5:$J$1995)</f>
        <v>0</v>
      </c>
      <c r="H980" s="12">
        <f>SUMIFS('Services Ln 10'!$Y$5:$Y$3992,'Services Ln 10'!$A$5:$A$3992,A980,'Services Ln 10'!$B$5:$B$3992,"Physical Therapy")</f>
        <v>0</v>
      </c>
      <c r="I980" s="12">
        <f>SUMIFS('Services Ln 10'!$Y$5:$Y$3992,'Services Ln 10'!$A$5:$A$3992,A980,'Services Ln 10'!$B$5:$B$3992,"Occupational Therapy")</f>
        <v>0</v>
      </c>
      <c r="J980" s="12">
        <f>SUMIFS('Services Ln 10'!$Y$5:$Y$3992,'Services Ln 10'!$A$5:$A$3992,A980,'Services Ln 10'!$B$5:$B$3992,"Speech Services")</f>
        <v>0</v>
      </c>
      <c r="K980" s="103">
        <f>SUMIFS('Services Ln 10'!$Y$5:$Y$3992,'Services Ln 10'!$A$5:$A$3992,A980,'Services Ln 10'!$B$5:$B$3992,"Nurse Services")+SUMIFS('Services Ln 10'!$Y$5:$Y$3992,'Services Ln 10'!$A$5:$A$3992,A980,'Services Ln 10'!$B$5:$B$3992,"Audiology")+SUMIFS('Services Ln 10'!$Y$5:$Y$3992,'Services Ln 10'!$A$5:$A$3992,A980,'Services Ln 10'!$B$5:$B$3992,"Interpreter")+SUMIFS('Services Ln 10'!$Y$5:$Y$3992,'Services Ln 10'!$A$5:$A$3992,A980,'Services Ln 10'!$B$5:$B$3992,"Adaptive P.E.")+SUMIFS('Services Ln 10'!$Y$5:$Y$3992,'Services Ln 10'!$A$5:$A$3992,A980,'Services Ln 10'!$B$5:$B$3992,"Orientation and Mobility")+SUMIFS('Services Ln 10'!$Y$5:$Y$3992,'Services Ln 10'!$A$5:$A$3992,A980,'Services Ln 10'!$B$5:$B$3992,"Psychologist")+ SUMIF('Aides Ln 10'!$A$5:$A$1996,A980,'Aides Ln 10'!$V$5:$V$1996)</f>
        <v>0</v>
      </c>
      <c r="L980" s="12">
        <f>SUMIF('Contract Ed line 9'!$A$5:$A$1994,A980,'Contract Ed line 9'!$J$5:$J$1994)</f>
        <v>0</v>
      </c>
      <c r="M980" s="7">
        <f t="shared" si="15"/>
        <v>0</v>
      </c>
    </row>
    <row r="981" spans="2:13" x14ac:dyDescent="0.25">
      <c r="B981" s="7">
        <f>SUMIF('1 Spec Ed Teacher'!$A$5:$A$2003,A981,'1 Spec Ed Teacher'!$T$5:$T$2003)</f>
        <v>0</v>
      </c>
      <c r="C981" s="9"/>
      <c r="D981" s="7">
        <f>SUMIF(' Operations Ln 6'!$A$2:$A$1999,SSIDs!A981,' Operations Ln 6'!$B$2:$B$1999)</f>
        <v>0</v>
      </c>
      <c r="E981" s="7">
        <f>SUMIF('3 Instructional Supplies '!$A$5:$A$1996,SSIDs!A981,'3 Instructional Supplies '!$F$5:$F$1996)</f>
        <v>0</v>
      </c>
      <c r="F981" s="7">
        <f>SUMIF('4 Instructional Equipment'!$A$5:$A$1995,A981,'4 Instructional Equipment'!$F$5:$F$1995)</f>
        <v>0</v>
      </c>
      <c r="G981" s="12">
        <f>SUMIF('Transportation Ln 10'!$A$5:$A$1995,A981,'Transportation Ln 10'!$J$5:$J$1995)</f>
        <v>0</v>
      </c>
      <c r="H981" s="12">
        <f>SUMIFS('Services Ln 10'!$Y$5:$Y$3992,'Services Ln 10'!$A$5:$A$3992,A981,'Services Ln 10'!$B$5:$B$3992,"Physical Therapy")</f>
        <v>0</v>
      </c>
      <c r="I981" s="12">
        <f>SUMIFS('Services Ln 10'!$Y$5:$Y$3992,'Services Ln 10'!$A$5:$A$3992,A981,'Services Ln 10'!$B$5:$B$3992,"Occupational Therapy")</f>
        <v>0</v>
      </c>
      <c r="J981" s="12">
        <f>SUMIFS('Services Ln 10'!$Y$5:$Y$3992,'Services Ln 10'!$A$5:$A$3992,A981,'Services Ln 10'!$B$5:$B$3992,"Speech Services")</f>
        <v>0</v>
      </c>
      <c r="K981" s="103">
        <f>SUMIFS('Services Ln 10'!$Y$5:$Y$3992,'Services Ln 10'!$A$5:$A$3992,A981,'Services Ln 10'!$B$5:$B$3992,"Nurse Services")+SUMIFS('Services Ln 10'!$Y$5:$Y$3992,'Services Ln 10'!$A$5:$A$3992,A981,'Services Ln 10'!$B$5:$B$3992,"Audiology")+SUMIFS('Services Ln 10'!$Y$5:$Y$3992,'Services Ln 10'!$A$5:$A$3992,A981,'Services Ln 10'!$B$5:$B$3992,"Interpreter")+SUMIFS('Services Ln 10'!$Y$5:$Y$3992,'Services Ln 10'!$A$5:$A$3992,A981,'Services Ln 10'!$B$5:$B$3992,"Adaptive P.E.")+SUMIFS('Services Ln 10'!$Y$5:$Y$3992,'Services Ln 10'!$A$5:$A$3992,A981,'Services Ln 10'!$B$5:$B$3992,"Orientation and Mobility")+SUMIFS('Services Ln 10'!$Y$5:$Y$3992,'Services Ln 10'!$A$5:$A$3992,A981,'Services Ln 10'!$B$5:$B$3992,"Psychologist")+ SUMIF('Aides Ln 10'!$A$5:$A$1996,A981,'Aides Ln 10'!$V$5:$V$1996)</f>
        <v>0</v>
      </c>
      <c r="L981" s="12">
        <f>SUMIF('Contract Ed line 9'!$A$5:$A$1994,A981,'Contract Ed line 9'!$J$5:$J$1994)</f>
        <v>0</v>
      </c>
      <c r="M981" s="7">
        <f t="shared" si="15"/>
        <v>0</v>
      </c>
    </row>
    <row r="982" spans="2:13" x14ac:dyDescent="0.25">
      <c r="B982" s="7">
        <f>SUMIF('1 Spec Ed Teacher'!$A$5:$A$2003,A982,'1 Spec Ed Teacher'!$T$5:$T$2003)</f>
        <v>0</v>
      </c>
      <c r="C982" s="9"/>
      <c r="D982" s="7">
        <f>SUMIF(' Operations Ln 6'!$A$2:$A$1999,SSIDs!A982,' Operations Ln 6'!$B$2:$B$1999)</f>
        <v>0</v>
      </c>
      <c r="E982" s="7">
        <f>SUMIF('3 Instructional Supplies '!$A$5:$A$1996,SSIDs!A982,'3 Instructional Supplies '!$F$5:$F$1996)</f>
        <v>0</v>
      </c>
      <c r="F982" s="7">
        <f>SUMIF('4 Instructional Equipment'!$A$5:$A$1995,A982,'4 Instructional Equipment'!$F$5:$F$1995)</f>
        <v>0</v>
      </c>
      <c r="G982" s="12">
        <f>SUMIF('Transportation Ln 10'!$A$5:$A$1995,A982,'Transportation Ln 10'!$J$5:$J$1995)</f>
        <v>0</v>
      </c>
      <c r="H982" s="12">
        <f>SUMIFS('Services Ln 10'!$Y$5:$Y$3992,'Services Ln 10'!$A$5:$A$3992,A982,'Services Ln 10'!$B$5:$B$3992,"Physical Therapy")</f>
        <v>0</v>
      </c>
      <c r="I982" s="12">
        <f>SUMIFS('Services Ln 10'!$Y$5:$Y$3992,'Services Ln 10'!$A$5:$A$3992,A982,'Services Ln 10'!$B$5:$B$3992,"Occupational Therapy")</f>
        <v>0</v>
      </c>
      <c r="J982" s="12">
        <f>SUMIFS('Services Ln 10'!$Y$5:$Y$3992,'Services Ln 10'!$A$5:$A$3992,A982,'Services Ln 10'!$B$5:$B$3992,"Speech Services")</f>
        <v>0</v>
      </c>
      <c r="K982" s="103">
        <f>SUMIFS('Services Ln 10'!$Y$5:$Y$3992,'Services Ln 10'!$A$5:$A$3992,A982,'Services Ln 10'!$B$5:$B$3992,"Nurse Services")+SUMIFS('Services Ln 10'!$Y$5:$Y$3992,'Services Ln 10'!$A$5:$A$3992,A982,'Services Ln 10'!$B$5:$B$3992,"Audiology")+SUMIFS('Services Ln 10'!$Y$5:$Y$3992,'Services Ln 10'!$A$5:$A$3992,A982,'Services Ln 10'!$B$5:$B$3992,"Interpreter")+SUMIFS('Services Ln 10'!$Y$5:$Y$3992,'Services Ln 10'!$A$5:$A$3992,A982,'Services Ln 10'!$B$5:$B$3992,"Adaptive P.E.")+SUMIFS('Services Ln 10'!$Y$5:$Y$3992,'Services Ln 10'!$A$5:$A$3992,A982,'Services Ln 10'!$B$5:$B$3992,"Orientation and Mobility")+SUMIFS('Services Ln 10'!$Y$5:$Y$3992,'Services Ln 10'!$A$5:$A$3992,A982,'Services Ln 10'!$B$5:$B$3992,"Psychologist")+ SUMIF('Aides Ln 10'!$A$5:$A$1996,A982,'Aides Ln 10'!$V$5:$V$1996)</f>
        <v>0</v>
      </c>
      <c r="L982" s="12">
        <f>SUMIF('Contract Ed line 9'!$A$5:$A$1994,A982,'Contract Ed line 9'!$J$5:$J$1994)</f>
        <v>0</v>
      </c>
      <c r="M982" s="7">
        <f t="shared" si="15"/>
        <v>0</v>
      </c>
    </row>
    <row r="983" spans="2:13" x14ac:dyDescent="0.25">
      <c r="B983" s="7">
        <f>SUMIF('1 Spec Ed Teacher'!$A$5:$A$2003,A983,'1 Spec Ed Teacher'!$T$5:$T$2003)</f>
        <v>0</v>
      </c>
      <c r="C983" s="9"/>
      <c r="D983" s="7">
        <f>SUMIF(' Operations Ln 6'!$A$2:$A$1999,SSIDs!A983,' Operations Ln 6'!$B$2:$B$1999)</f>
        <v>0</v>
      </c>
      <c r="E983" s="7">
        <f>SUMIF('3 Instructional Supplies '!$A$5:$A$1996,SSIDs!A983,'3 Instructional Supplies '!$F$5:$F$1996)</f>
        <v>0</v>
      </c>
      <c r="F983" s="7">
        <f>SUMIF('4 Instructional Equipment'!$A$5:$A$1995,A983,'4 Instructional Equipment'!$F$5:$F$1995)</f>
        <v>0</v>
      </c>
      <c r="G983" s="12">
        <f>SUMIF('Transportation Ln 10'!$A$5:$A$1995,A983,'Transportation Ln 10'!$J$5:$J$1995)</f>
        <v>0</v>
      </c>
      <c r="H983" s="12">
        <f>SUMIFS('Services Ln 10'!$Y$5:$Y$3992,'Services Ln 10'!$A$5:$A$3992,A983,'Services Ln 10'!$B$5:$B$3992,"Physical Therapy")</f>
        <v>0</v>
      </c>
      <c r="I983" s="12">
        <f>SUMIFS('Services Ln 10'!$Y$5:$Y$3992,'Services Ln 10'!$A$5:$A$3992,A983,'Services Ln 10'!$B$5:$B$3992,"Occupational Therapy")</f>
        <v>0</v>
      </c>
      <c r="J983" s="12">
        <f>SUMIFS('Services Ln 10'!$Y$5:$Y$3992,'Services Ln 10'!$A$5:$A$3992,A983,'Services Ln 10'!$B$5:$B$3992,"Speech Services")</f>
        <v>0</v>
      </c>
      <c r="K983" s="103">
        <f>SUMIFS('Services Ln 10'!$Y$5:$Y$3992,'Services Ln 10'!$A$5:$A$3992,A983,'Services Ln 10'!$B$5:$B$3992,"Nurse Services")+SUMIFS('Services Ln 10'!$Y$5:$Y$3992,'Services Ln 10'!$A$5:$A$3992,A983,'Services Ln 10'!$B$5:$B$3992,"Audiology")+SUMIFS('Services Ln 10'!$Y$5:$Y$3992,'Services Ln 10'!$A$5:$A$3992,A983,'Services Ln 10'!$B$5:$B$3992,"Interpreter")+SUMIFS('Services Ln 10'!$Y$5:$Y$3992,'Services Ln 10'!$A$5:$A$3992,A983,'Services Ln 10'!$B$5:$B$3992,"Adaptive P.E.")+SUMIFS('Services Ln 10'!$Y$5:$Y$3992,'Services Ln 10'!$A$5:$A$3992,A983,'Services Ln 10'!$B$5:$B$3992,"Orientation and Mobility")+SUMIFS('Services Ln 10'!$Y$5:$Y$3992,'Services Ln 10'!$A$5:$A$3992,A983,'Services Ln 10'!$B$5:$B$3992,"Psychologist")+ SUMIF('Aides Ln 10'!$A$5:$A$1996,A983,'Aides Ln 10'!$V$5:$V$1996)</f>
        <v>0</v>
      </c>
      <c r="L983" s="12">
        <f>SUMIF('Contract Ed line 9'!$A$5:$A$1994,A983,'Contract Ed line 9'!$J$5:$J$1994)</f>
        <v>0</v>
      </c>
      <c r="M983" s="7">
        <f t="shared" si="15"/>
        <v>0</v>
      </c>
    </row>
    <row r="984" spans="2:13" x14ac:dyDescent="0.25">
      <c r="B984" s="7">
        <f>SUMIF('1 Spec Ed Teacher'!$A$5:$A$2003,A984,'1 Spec Ed Teacher'!$T$5:$T$2003)</f>
        <v>0</v>
      </c>
      <c r="C984" s="9"/>
      <c r="D984" s="7">
        <f>SUMIF(' Operations Ln 6'!$A$2:$A$1999,SSIDs!A984,' Operations Ln 6'!$B$2:$B$1999)</f>
        <v>0</v>
      </c>
      <c r="E984" s="7">
        <f>SUMIF('3 Instructional Supplies '!$A$5:$A$1996,SSIDs!A984,'3 Instructional Supplies '!$F$5:$F$1996)</f>
        <v>0</v>
      </c>
      <c r="F984" s="7">
        <f>SUMIF('4 Instructional Equipment'!$A$5:$A$1995,A984,'4 Instructional Equipment'!$F$5:$F$1995)</f>
        <v>0</v>
      </c>
      <c r="G984" s="12">
        <f>SUMIF('Transportation Ln 10'!$A$5:$A$1995,A984,'Transportation Ln 10'!$J$5:$J$1995)</f>
        <v>0</v>
      </c>
      <c r="H984" s="12">
        <f>SUMIFS('Services Ln 10'!$Y$5:$Y$3992,'Services Ln 10'!$A$5:$A$3992,A984,'Services Ln 10'!$B$5:$B$3992,"Physical Therapy")</f>
        <v>0</v>
      </c>
      <c r="I984" s="12">
        <f>SUMIFS('Services Ln 10'!$Y$5:$Y$3992,'Services Ln 10'!$A$5:$A$3992,A984,'Services Ln 10'!$B$5:$B$3992,"Occupational Therapy")</f>
        <v>0</v>
      </c>
      <c r="J984" s="12">
        <f>SUMIFS('Services Ln 10'!$Y$5:$Y$3992,'Services Ln 10'!$A$5:$A$3992,A984,'Services Ln 10'!$B$5:$B$3992,"Speech Services")</f>
        <v>0</v>
      </c>
      <c r="K984" s="103">
        <f>SUMIFS('Services Ln 10'!$Y$5:$Y$3992,'Services Ln 10'!$A$5:$A$3992,A984,'Services Ln 10'!$B$5:$B$3992,"Nurse Services")+SUMIFS('Services Ln 10'!$Y$5:$Y$3992,'Services Ln 10'!$A$5:$A$3992,A984,'Services Ln 10'!$B$5:$B$3992,"Audiology")+SUMIFS('Services Ln 10'!$Y$5:$Y$3992,'Services Ln 10'!$A$5:$A$3992,A984,'Services Ln 10'!$B$5:$B$3992,"Interpreter")+SUMIFS('Services Ln 10'!$Y$5:$Y$3992,'Services Ln 10'!$A$5:$A$3992,A984,'Services Ln 10'!$B$5:$B$3992,"Adaptive P.E.")+SUMIFS('Services Ln 10'!$Y$5:$Y$3992,'Services Ln 10'!$A$5:$A$3992,A984,'Services Ln 10'!$B$5:$B$3992,"Orientation and Mobility")+SUMIFS('Services Ln 10'!$Y$5:$Y$3992,'Services Ln 10'!$A$5:$A$3992,A984,'Services Ln 10'!$B$5:$B$3992,"Psychologist")+ SUMIF('Aides Ln 10'!$A$5:$A$1996,A984,'Aides Ln 10'!$V$5:$V$1996)</f>
        <v>0</v>
      </c>
      <c r="L984" s="12">
        <f>SUMIF('Contract Ed line 9'!$A$5:$A$1994,A984,'Contract Ed line 9'!$J$5:$J$1994)</f>
        <v>0</v>
      </c>
      <c r="M984" s="7">
        <f t="shared" si="15"/>
        <v>0</v>
      </c>
    </row>
    <row r="985" spans="2:13" x14ac:dyDescent="0.25">
      <c r="B985" s="7">
        <f>SUMIF('1 Spec Ed Teacher'!$A$5:$A$2003,A985,'1 Spec Ed Teacher'!$T$5:$T$2003)</f>
        <v>0</v>
      </c>
      <c r="C985" s="9"/>
      <c r="D985" s="7">
        <f>SUMIF(' Operations Ln 6'!$A$2:$A$1999,SSIDs!A985,' Operations Ln 6'!$B$2:$B$1999)</f>
        <v>0</v>
      </c>
      <c r="E985" s="7">
        <f>SUMIF('3 Instructional Supplies '!$A$5:$A$1996,SSIDs!A985,'3 Instructional Supplies '!$F$5:$F$1996)</f>
        <v>0</v>
      </c>
      <c r="F985" s="7">
        <f>SUMIF('4 Instructional Equipment'!$A$5:$A$1995,A985,'4 Instructional Equipment'!$F$5:$F$1995)</f>
        <v>0</v>
      </c>
      <c r="G985" s="12">
        <f>SUMIF('Transportation Ln 10'!$A$5:$A$1995,A985,'Transportation Ln 10'!$J$5:$J$1995)</f>
        <v>0</v>
      </c>
      <c r="H985" s="12">
        <f>SUMIFS('Services Ln 10'!$Y$5:$Y$3992,'Services Ln 10'!$A$5:$A$3992,A985,'Services Ln 10'!$B$5:$B$3992,"Physical Therapy")</f>
        <v>0</v>
      </c>
      <c r="I985" s="12">
        <f>SUMIFS('Services Ln 10'!$Y$5:$Y$3992,'Services Ln 10'!$A$5:$A$3992,A985,'Services Ln 10'!$B$5:$B$3992,"Occupational Therapy")</f>
        <v>0</v>
      </c>
      <c r="J985" s="12">
        <f>SUMIFS('Services Ln 10'!$Y$5:$Y$3992,'Services Ln 10'!$A$5:$A$3992,A985,'Services Ln 10'!$B$5:$B$3992,"Speech Services")</f>
        <v>0</v>
      </c>
      <c r="K985" s="103">
        <f>SUMIFS('Services Ln 10'!$Y$5:$Y$3992,'Services Ln 10'!$A$5:$A$3992,A985,'Services Ln 10'!$B$5:$B$3992,"Nurse Services")+SUMIFS('Services Ln 10'!$Y$5:$Y$3992,'Services Ln 10'!$A$5:$A$3992,A985,'Services Ln 10'!$B$5:$B$3992,"Audiology")+SUMIFS('Services Ln 10'!$Y$5:$Y$3992,'Services Ln 10'!$A$5:$A$3992,A985,'Services Ln 10'!$B$5:$B$3992,"Interpreter")+SUMIFS('Services Ln 10'!$Y$5:$Y$3992,'Services Ln 10'!$A$5:$A$3992,A985,'Services Ln 10'!$B$5:$B$3992,"Adaptive P.E.")+SUMIFS('Services Ln 10'!$Y$5:$Y$3992,'Services Ln 10'!$A$5:$A$3992,A985,'Services Ln 10'!$B$5:$B$3992,"Orientation and Mobility")+SUMIFS('Services Ln 10'!$Y$5:$Y$3992,'Services Ln 10'!$A$5:$A$3992,A985,'Services Ln 10'!$B$5:$B$3992,"Psychologist")+ SUMIF('Aides Ln 10'!$A$5:$A$1996,A985,'Aides Ln 10'!$V$5:$V$1996)</f>
        <v>0</v>
      </c>
      <c r="L985" s="12">
        <f>SUMIF('Contract Ed line 9'!$A$5:$A$1994,A985,'Contract Ed line 9'!$J$5:$J$1994)</f>
        <v>0</v>
      </c>
      <c r="M985" s="7">
        <f t="shared" si="15"/>
        <v>0</v>
      </c>
    </row>
    <row r="986" spans="2:13" x14ac:dyDescent="0.25">
      <c r="B986" s="7">
        <f>SUMIF('1 Spec Ed Teacher'!$A$5:$A$2003,A986,'1 Spec Ed Teacher'!$T$5:$T$2003)</f>
        <v>0</v>
      </c>
      <c r="C986" s="9"/>
      <c r="D986" s="7">
        <f>SUMIF(' Operations Ln 6'!$A$2:$A$1999,SSIDs!A986,' Operations Ln 6'!$B$2:$B$1999)</f>
        <v>0</v>
      </c>
      <c r="E986" s="7">
        <f>SUMIF('3 Instructional Supplies '!$A$5:$A$1996,SSIDs!A986,'3 Instructional Supplies '!$F$5:$F$1996)</f>
        <v>0</v>
      </c>
      <c r="F986" s="7">
        <f>SUMIF('4 Instructional Equipment'!$A$5:$A$1995,A986,'4 Instructional Equipment'!$F$5:$F$1995)</f>
        <v>0</v>
      </c>
      <c r="G986" s="12">
        <f>SUMIF('Transportation Ln 10'!$A$5:$A$1995,A986,'Transportation Ln 10'!$J$5:$J$1995)</f>
        <v>0</v>
      </c>
      <c r="H986" s="12">
        <f>SUMIFS('Services Ln 10'!$Y$5:$Y$3992,'Services Ln 10'!$A$5:$A$3992,A986,'Services Ln 10'!$B$5:$B$3992,"Physical Therapy")</f>
        <v>0</v>
      </c>
      <c r="I986" s="12">
        <f>SUMIFS('Services Ln 10'!$Y$5:$Y$3992,'Services Ln 10'!$A$5:$A$3992,A986,'Services Ln 10'!$B$5:$B$3992,"Occupational Therapy")</f>
        <v>0</v>
      </c>
      <c r="J986" s="12">
        <f>SUMIFS('Services Ln 10'!$Y$5:$Y$3992,'Services Ln 10'!$A$5:$A$3992,A986,'Services Ln 10'!$B$5:$B$3992,"Speech Services")</f>
        <v>0</v>
      </c>
      <c r="K986" s="103">
        <f>SUMIFS('Services Ln 10'!$Y$5:$Y$3992,'Services Ln 10'!$A$5:$A$3992,A986,'Services Ln 10'!$B$5:$B$3992,"Nurse Services")+SUMIFS('Services Ln 10'!$Y$5:$Y$3992,'Services Ln 10'!$A$5:$A$3992,A986,'Services Ln 10'!$B$5:$B$3992,"Audiology")+SUMIFS('Services Ln 10'!$Y$5:$Y$3992,'Services Ln 10'!$A$5:$A$3992,A986,'Services Ln 10'!$B$5:$B$3992,"Interpreter")+SUMIFS('Services Ln 10'!$Y$5:$Y$3992,'Services Ln 10'!$A$5:$A$3992,A986,'Services Ln 10'!$B$5:$B$3992,"Adaptive P.E.")+SUMIFS('Services Ln 10'!$Y$5:$Y$3992,'Services Ln 10'!$A$5:$A$3992,A986,'Services Ln 10'!$B$5:$B$3992,"Orientation and Mobility")+SUMIFS('Services Ln 10'!$Y$5:$Y$3992,'Services Ln 10'!$A$5:$A$3992,A986,'Services Ln 10'!$B$5:$B$3992,"Psychologist")+ SUMIF('Aides Ln 10'!$A$5:$A$1996,A986,'Aides Ln 10'!$V$5:$V$1996)</f>
        <v>0</v>
      </c>
      <c r="L986" s="12">
        <f>SUMIF('Contract Ed line 9'!$A$5:$A$1994,A986,'Contract Ed line 9'!$J$5:$J$1994)</f>
        <v>0</v>
      </c>
      <c r="M986" s="7">
        <f t="shared" si="15"/>
        <v>0</v>
      </c>
    </row>
    <row r="987" spans="2:13" x14ac:dyDescent="0.25">
      <c r="B987" s="7">
        <f>SUMIF('1 Spec Ed Teacher'!$A$5:$A$2003,A987,'1 Spec Ed Teacher'!$T$5:$T$2003)</f>
        <v>0</v>
      </c>
      <c r="C987" s="9"/>
      <c r="D987" s="7">
        <f>SUMIF(' Operations Ln 6'!$A$2:$A$1999,SSIDs!A987,' Operations Ln 6'!$B$2:$B$1999)</f>
        <v>0</v>
      </c>
      <c r="E987" s="7">
        <f>SUMIF('3 Instructional Supplies '!$A$5:$A$1996,SSIDs!A987,'3 Instructional Supplies '!$F$5:$F$1996)</f>
        <v>0</v>
      </c>
      <c r="F987" s="7">
        <f>SUMIF('4 Instructional Equipment'!$A$5:$A$1995,A987,'4 Instructional Equipment'!$F$5:$F$1995)</f>
        <v>0</v>
      </c>
      <c r="G987" s="12">
        <f>SUMIF('Transportation Ln 10'!$A$5:$A$1995,A987,'Transportation Ln 10'!$J$5:$J$1995)</f>
        <v>0</v>
      </c>
      <c r="H987" s="12">
        <f>SUMIFS('Services Ln 10'!$Y$5:$Y$3992,'Services Ln 10'!$A$5:$A$3992,A987,'Services Ln 10'!$B$5:$B$3992,"Physical Therapy")</f>
        <v>0</v>
      </c>
      <c r="I987" s="12">
        <f>SUMIFS('Services Ln 10'!$Y$5:$Y$3992,'Services Ln 10'!$A$5:$A$3992,A987,'Services Ln 10'!$B$5:$B$3992,"Occupational Therapy")</f>
        <v>0</v>
      </c>
      <c r="J987" s="12">
        <f>SUMIFS('Services Ln 10'!$Y$5:$Y$3992,'Services Ln 10'!$A$5:$A$3992,A987,'Services Ln 10'!$B$5:$B$3992,"Speech Services")</f>
        <v>0</v>
      </c>
      <c r="K987" s="103">
        <f>SUMIFS('Services Ln 10'!$Y$5:$Y$3992,'Services Ln 10'!$A$5:$A$3992,A987,'Services Ln 10'!$B$5:$B$3992,"Nurse Services")+SUMIFS('Services Ln 10'!$Y$5:$Y$3992,'Services Ln 10'!$A$5:$A$3992,A987,'Services Ln 10'!$B$5:$B$3992,"Audiology")+SUMIFS('Services Ln 10'!$Y$5:$Y$3992,'Services Ln 10'!$A$5:$A$3992,A987,'Services Ln 10'!$B$5:$B$3992,"Interpreter")+SUMIFS('Services Ln 10'!$Y$5:$Y$3992,'Services Ln 10'!$A$5:$A$3992,A987,'Services Ln 10'!$B$5:$B$3992,"Adaptive P.E.")+SUMIFS('Services Ln 10'!$Y$5:$Y$3992,'Services Ln 10'!$A$5:$A$3992,A987,'Services Ln 10'!$B$5:$B$3992,"Orientation and Mobility")+SUMIFS('Services Ln 10'!$Y$5:$Y$3992,'Services Ln 10'!$A$5:$A$3992,A987,'Services Ln 10'!$B$5:$B$3992,"Psychologist")+ SUMIF('Aides Ln 10'!$A$5:$A$1996,A987,'Aides Ln 10'!$V$5:$V$1996)</f>
        <v>0</v>
      </c>
      <c r="L987" s="12">
        <f>SUMIF('Contract Ed line 9'!$A$5:$A$1994,A987,'Contract Ed line 9'!$J$5:$J$1994)</f>
        <v>0</v>
      </c>
      <c r="M987" s="7">
        <f t="shared" si="15"/>
        <v>0</v>
      </c>
    </row>
    <row r="988" spans="2:13" x14ac:dyDescent="0.25">
      <c r="B988" s="7">
        <f>SUMIF('1 Spec Ed Teacher'!$A$5:$A$2003,A988,'1 Spec Ed Teacher'!$T$5:$T$2003)</f>
        <v>0</v>
      </c>
      <c r="C988" s="9"/>
      <c r="D988" s="7">
        <f>SUMIF(' Operations Ln 6'!$A$2:$A$1999,SSIDs!A988,' Operations Ln 6'!$B$2:$B$1999)</f>
        <v>0</v>
      </c>
      <c r="E988" s="7">
        <f>SUMIF('3 Instructional Supplies '!$A$5:$A$1996,SSIDs!A988,'3 Instructional Supplies '!$F$5:$F$1996)</f>
        <v>0</v>
      </c>
      <c r="F988" s="7">
        <f>SUMIF('4 Instructional Equipment'!$A$5:$A$1995,A988,'4 Instructional Equipment'!$F$5:$F$1995)</f>
        <v>0</v>
      </c>
      <c r="G988" s="12">
        <f>SUMIF('Transportation Ln 10'!$A$5:$A$1995,A988,'Transportation Ln 10'!$J$5:$J$1995)</f>
        <v>0</v>
      </c>
      <c r="H988" s="12">
        <f>SUMIFS('Services Ln 10'!$Y$5:$Y$3992,'Services Ln 10'!$A$5:$A$3992,A988,'Services Ln 10'!$B$5:$B$3992,"Physical Therapy")</f>
        <v>0</v>
      </c>
      <c r="I988" s="12">
        <f>SUMIFS('Services Ln 10'!$Y$5:$Y$3992,'Services Ln 10'!$A$5:$A$3992,A988,'Services Ln 10'!$B$5:$B$3992,"Occupational Therapy")</f>
        <v>0</v>
      </c>
      <c r="J988" s="12">
        <f>SUMIFS('Services Ln 10'!$Y$5:$Y$3992,'Services Ln 10'!$A$5:$A$3992,A988,'Services Ln 10'!$B$5:$B$3992,"Speech Services")</f>
        <v>0</v>
      </c>
      <c r="K988" s="103">
        <f>SUMIFS('Services Ln 10'!$Y$5:$Y$3992,'Services Ln 10'!$A$5:$A$3992,A988,'Services Ln 10'!$B$5:$B$3992,"Nurse Services")+SUMIFS('Services Ln 10'!$Y$5:$Y$3992,'Services Ln 10'!$A$5:$A$3992,A988,'Services Ln 10'!$B$5:$B$3992,"Audiology")+SUMIFS('Services Ln 10'!$Y$5:$Y$3992,'Services Ln 10'!$A$5:$A$3992,A988,'Services Ln 10'!$B$5:$B$3992,"Interpreter")+SUMIFS('Services Ln 10'!$Y$5:$Y$3992,'Services Ln 10'!$A$5:$A$3992,A988,'Services Ln 10'!$B$5:$B$3992,"Adaptive P.E.")+SUMIFS('Services Ln 10'!$Y$5:$Y$3992,'Services Ln 10'!$A$5:$A$3992,A988,'Services Ln 10'!$B$5:$B$3992,"Orientation and Mobility")+SUMIFS('Services Ln 10'!$Y$5:$Y$3992,'Services Ln 10'!$A$5:$A$3992,A988,'Services Ln 10'!$B$5:$B$3992,"Psychologist")+ SUMIF('Aides Ln 10'!$A$5:$A$1996,A988,'Aides Ln 10'!$V$5:$V$1996)</f>
        <v>0</v>
      </c>
      <c r="L988" s="12">
        <f>SUMIF('Contract Ed line 9'!$A$5:$A$1994,A988,'Contract Ed line 9'!$J$5:$J$1994)</f>
        <v>0</v>
      </c>
      <c r="M988" s="7">
        <f t="shared" si="15"/>
        <v>0</v>
      </c>
    </row>
    <row r="989" spans="2:13" x14ac:dyDescent="0.25">
      <c r="B989" s="7">
        <f>SUMIF('1 Spec Ed Teacher'!$A$5:$A$2003,A989,'1 Spec Ed Teacher'!$T$5:$T$2003)</f>
        <v>0</v>
      </c>
      <c r="C989" s="9"/>
      <c r="D989" s="7">
        <f>SUMIF(' Operations Ln 6'!$A$2:$A$1999,SSIDs!A989,' Operations Ln 6'!$B$2:$B$1999)</f>
        <v>0</v>
      </c>
      <c r="E989" s="7">
        <f>SUMIF('3 Instructional Supplies '!$A$5:$A$1996,SSIDs!A989,'3 Instructional Supplies '!$F$5:$F$1996)</f>
        <v>0</v>
      </c>
      <c r="F989" s="7">
        <f>SUMIF('4 Instructional Equipment'!$A$5:$A$1995,A989,'4 Instructional Equipment'!$F$5:$F$1995)</f>
        <v>0</v>
      </c>
      <c r="G989" s="12">
        <f>SUMIF('Transportation Ln 10'!$A$5:$A$1995,A989,'Transportation Ln 10'!$J$5:$J$1995)</f>
        <v>0</v>
      </c>
      <c r="H989" s="12">
        <f>SUMIFS('Services Ln 10'!$Y$5:$Y$3992,'Services Ln 10'!$A$5:$A$3992,A989,'Services Ln 10'!$B$5:$B$3992,"Physical Therapy")</f>
        <v>0</v>
      </c>
      <c r="I989" s="12">
        <f>SUMIFS('Services Ln 10'!$Y$5:$Y$3992,'Services Ln 10'!$A$5:$A$3992,A989,'Services Ln 10'!$B$5:$B$3992,"Occupational Therapy")</f>
        <v>0</v>
      </c>
      <c r="J989" s="12">
        <f>SUMIFS('Services Ln 10'!$Y$5:$Y$3992,'Services Ln 10'!$A$5:$A$3992,A989,'Services Ln 10'!$B$5:$B$3992,"Speech Services")</f>
        <v>0</v>
      </c>
      <c r="K989" s="103">
        <f>SUMIFS('Services Ln 10'!$Y$5:$Y$3992,'Services Ln 10'!$A$5:$A$3992,A989,'Services Ln 10'!$B$5:$B$3992,"Nurse Services")+SUMIFS('Services Ln 10'!$Y$5:$Y$3992,'Services Ln 10'!$A$5:$A$3992,A989,'Services Ln 10'!$B$5:$B$3992,"Audiology")+SUMIFS('Services Ln 10'!$Y$5:$Y$3992,'Services Ln 10'!$A$5:$A$3992,A989,'Services Ln 10'!$B$5:$B$3992,"Interpreter")+SUMIFS('Services Ln 10'!$Y$5:$Y$3992,'Services Ln 10'!$A$5:$A$3992,A989,'Services Ln 10'!$B$5:$B$3992,"Adaptive P.E.")+SUMIFS('Services Ln 10'!$Y$5:$Y$3992,'Services Ln 10'!$A$5:$A$3992,A989,'Services Ln 10'!$B$5:$B$3992,"Orientation and Mobility")+SUMIFS('Services Ln 10'!$Y$5:$Y$3992,'Services Ln 10'!$A$5:$A$3992,A989,'Services Ln 10'!$B$5:$B$3992,"Psychologist")+ SUMIF('Aides Ln 10'!$A$5:$A$1996,A989,'Aides Ln 10'!$V$5:$V$1996)</f>
        <v>0</v>
      </c>
      <c r="L989" s="12">
        <f>SUMIF('Contract Ed line 9'!$A$5:$A$1994,A989,'Contract Ed line 9'!$J$5:$J$1994)</f>
        <v>0</v>
      </c>
      <c r="M989" s="7">
        <f t="shared" si="15"/>
        <v>0</v>
      </c>
    </row>
    <row r="990" spans="2:13" x14ac:dyDescent="0.25">
      <c r="B990" s="7">
        <f>SUMIF('1 Spec Ed Teacher'!$A$5:$A$2003,A990,'1 Spec Ed Teacher'!$T$5:$T$2003)</f>
        <v>0</v>
      </c>
      <c r="C990" s="9"/>
      <c r="D990" s="7">
        <f>SUMIF(' Operations Ln 6'!$A$2:$A$1999,SSIDs!A990,' Operations Ln 6'!$B$2:$B$1999)</f>
        <v>0</v>
      </c>
      <c r="E990" s="7">
        <f>SUMIF('3 Instructional Supplies '!$A$5:$A$1996,SSIDs!A990,'3 Instructional Supplies '!$F$5:$F$1996)</f>
        <v>0</v>
      </c>
      <c r="F990" s="7">
        <f>SUMIF('4 Instructional Equipment'!$A$5:$A$1995,A990,'4 Instructional Equipment'!$F$5:$F$1995)</f>
        <v>0</v>
      </c>
      <c r="G990" s="12">
        <f>SUMIF('Transportation Ln 10'!$A$5:$A$1995,A990,'Transportation Ln 10'!$J$5:$J$1995)</f>
        <v>0</v>
      </c>
      <c r="H990" s="12">
        <f>SUMIFS('Services Ln 10'!$Y$5:$Y$3992,'Services Ln 10'!$A$5:$A$3992,A990,'Services Ln 10'!$B$5:$B$3992,"Physical Therapy")</f>
        <v>0</v>
      </c>
      <c r="I990" s="12">
        <f>SUMIFS('Services Ln 10'!$Y$5:$Y$3992,'Services Ln 10'!$A$5:$A$3992,A990,'Services Ln 10'!$B$5:$B$3992,"Occupational Therapy")</f>
        <v>0</v>
      </c>
      <c r="J990" s="12">
        <f>SUMIFS('Services Ln 10'!$Y$5:$Y$3992,'Services Ln 10'!$A$5:$A$3992,A990,'Services Ln 10'!$B$5:$B$3992,"Speech Services")</f>
        <v>0</v>
      </c>
      <c r="K990" s="103">
        <f>SUMIFS('Services Ln 10'!$Y$5:$Y$3992,'Services Ln 10'!$A$5:$A$3992,A990,'Services Ln 10'!$B$5:$B$3992,"Nurse Services")+SUMIFS('Services Ln 10'!$Y$5:$Y$3992,'Services Ln 10'!$A$5:$A$3992,A990,'Services Ln 10'!$B$5:$B$3992,"Audiology")+SUMIFS('Services Ln 10'!$Y$5:$Y$3992,'Services Ln 10'!$A$5:$A$3992,A990,'Services Ln 10'!$B$5:$B$3992,"Interpreter")+SUMIFS('Services Ln 10'!$Y$5:$Y$3992,'Services Ln 10'!$A$5:$A$3992,A990,'Services Ln 10'!$B$5:$B$3992,"Adaptive P.E.")+SUMIFS('Services Ln 10'!$Y$5:$Y$3992,'Services Ln 10'!$A$5:$A$3992,A990,'Services Ln 10'!$B$5:$B$3992,"Orientation and Mobility")+SUMIFS('Services Ln 10'!$Y$5:$Y$3992,'Services Ln 10'!$A$5:$A$3992,A990,'Services Ln 10'!$B$5:$B$3992,"Psychologist")+ SUMIF('Aides Ln 10'!$A$5:$A$1996,A990,'Aides Ln 10'!$V$5:$V$1996)</f>
        <v>0</v>
      </c>
      <c r="L990" s="12">
        <f>SUMIF('Contract Ed line 9'!$A$5:$A$1994,A990,'Contract Ed line 9'!$J$5:$J$1994)</f>
        <v>0</v>
      </c>
      <c r="M990" s="7">
        <f t="shared" si="15"/>
        <v>0</v>
      </c>
    </row>
    <row r="991" spans="2:13" x14ac:dyDescent="0.25">
      <c r="B991" s="7">
        <f>SUMIF('1 Spec Ed Teacher'!$A$5:$A$2003,A991,'1 Spec Ed Teacher'!$T$5:$T$2003)</f>
        <v>0</v>
      </c>
      <c r="C991" s="9"/>
      <c r="D991" s="7">
        <f>SUMIF(' Operations Ln 6'!$A$2:$A$1999,SSIDs!A991,' Operations Ln 6'!$B$2:$B$1999)</f>
        <v>0</v>
      </c>
      <c r="E991" s="7">
        <f>SUMIF('3 Instructional Supplies '!$A$5:$A$1996,SSIDs!A991,'3 Instructional Supplies '!$F$5:$F$1996)</f>
        <v>0</v>
      </c>
      <c r="F991" s="7">
        <f>SUMIF('4 Instructional Equipment'!$A$5:$A$1995,A991,'4 Instructional Equipment'!$F$5:$F$1995)</f>
        <v>0</v>
      </c>
      <c r="G991" s="12">
        <f>SUMIF('Transportation Ln 10'!$A$5:$A$1995,A991,'Transportation Ln 10'!$J$5:$J$1995)</f>
        <v>0</v>
      </c>
      <c r="H991" s="12">
        <f>SUMIFS('Services Ln 10'!$Y$5:$Y$3992,'Services Ln 10'!$A$5:$A$3992,A991,'Services Ln 10'!$B$5:$B$3992,"Physical Therapy")</f>
        <v>0</v>
      </c>
      <c r="I991" s="12">
        <f>SUMIFS('Services Ln 10'!$Y$5:$Y$3992,'Services Ln 10'!$A$5:$A$3992,A991,'Services Ln 10'!$B$5:$B$3992,"Occupational Therapy")</f>
        <v>0</v>
      </c>
      <c r="J991" s="12">
        <f>SUMIFS('Services Ln 10'!$Y$5:$Y$3992,'Services Ln 10'!$A$5:$A$3992,A991,'Services Ln 10'!$B$5:$B$3992,"Speech Services")</f>
        <v>0</v>
      </c>
      <c r="K991" s="103">
        <f>SUMIFS('Services Ln 10'!$Y$5:$Y$3992,'Services Ln 10'!$A$5:$A$3992,A991,'Services Ln 10'!$B$5:$B$3992,"Nurse Services")+SUMIFS('Services Ln 10'!$Y$5:$Y$3992,'Services Ln 10'!$A$5:$A$3992,A991,'Services Ln 10'!$B$5:$B$3992,"Audiology")+SUMIFS('Services Ln 10'!$Y$5:$Y$3992,'Services Ln 10'!$A$5:$A$3992,A991,'Services Ln 10'!$B$5:$B$3992,"Interpreter")+SUMIFS('Services Ln 10'!$Y$5:$Y$3992,'Services Ln 10'!$A$5:$A$3992,A991,'Services Ln 10'!$B$5:$B$3992,"Adaptive P.E.")+SUMIFS('Services Ln 10'!$Y$5:$Y$3992,'Services Ln 10'!$A$5:$A$3992,A991,'Services Ln 10'!$B$5:$B$3992,"Orientation and Mobility")+SUMIFS('Services Ln 10'!$Y$5:$Y$3992,'Services Ln 10'!$A$5:$A$3992,A991,'Services Ln 10'!$B$5:$B$3992,"Psychologist")+ SUMIF('Aides Ln 10'!$A$5:$A$1996,A991,'Aides Ln 10'!$V$5:$V$1996)</f>
        <v>0</v>
      </c>
      <c r="L991" s="12">
        <f>SUMIF('Contract Ed line 9'!$A$5:$A$1994,A991,'Contract Ed line 9'!$J$5:$J$1994)</f>
        <v>0</v>
      </c>
      <c r="M991" s="7">
        <f t="shared" si="15"/>
        <v>0</v>
      </c>
    </row>
    <row r="992" spans="2:13" x14ac:dyDescent="0.25">
      <c r="B992" s="7">
        <f>SUMIF('1 Spec Ed Teacher'!$A$5:$A$2003,A992,'1 Spec Ed Teacher'!$T$5:$T$2003)</f>
        <v>0</v>
      </c>
      <c r="C992" s="9"/>
      <c r="D992" s="7">
        <f>SUMIF(' Operations Ln 6'!$A$2:$A$1999,SSIDs!A992,' Operations Ln 6'!$B$2:$B$1999)</f>
        <v>0</v>
      </c>
      <c r="E992" s="7">
        <f>SUMIF('3 Instructional Supplies '!$A$5:$A$1996,SSIDs!A992,'3 Instructional Supplies '!$F$5:$F$1996)</f>
        <v>0</v>
      </c>
      <c r="F992" s="7">
        <f>SUMIF('4 Instructional Equipment'!$A$5:$A$1995,A992,'4 Instructional Equipment'!$F$5:$F$1995)</f>
        <v>0</v>
      </c>
      <c r="G992" s="12">
        <f>SUMIF('Transportation Ln 10'!$A$5:$A$1995,A992,'Transportation Ln 10'!$J$5:$J$1995)</f>
        <v>0</v>
      </c>
      <c r="H992" s="12">
        <f>SUMIFS('Services Ln 10'!$Y$5:$Y$3992,'Services Ln 10'!$A$5:$A$3992,A992,'Services Ln 10'!$B$5:$B$3992,"Physical Therapy")</f>
        <v>0</v>
      </c>
      <c r="I992" s="12">
        <f>SUMIFS('Services Ln 10'!$Y$5:$Y$3992,'Services Ln 10'!$A$5:$A$3992,A992,'Services Ln 10'!$B$5:$B$3992,"Occupational Therapy")</f>
        <v>0</v>
      </c>
      <c r="J992" s="12">
        <f>SUMIFS('Services Ln 10'!$Y$5:$Y$3992,'Services Ln 10'!$A$5:$A$3992,A992,'Services Ln 10'!$B$5:$B$3992,"Speech Services")</f>
        <v>0</v>
      </c>
      <c r="K992" s="103">
        <f>SUMIFS('Services Ln 10'!$Y$5:$Y$3992,'Services Ln 10'!$A$5:$A$3992,A992,'Services Ln 10'!$B$5:$B$3992,"Nurse Services")+SUMIFS('Services Ln 10'!$Y$5:$Y$3992,'Services Ln 10'!$A$5:$A$3992,A992,'Services Ln 10'!$B$5:$B$3992,"Audiology")+SUMIFS('Services Ln 10'!$Y$5:$Y$3992,'Services Ln 10'!$A$5:$A$3992,A992,'Services Ln 10'!$B$5:$B$3992,"Interpreter")+SUMIFS('Services Ln 10'!$Y$5:$Y$3992,'Services Ln 10'!$A$5:$A$3992,A992,'Services Ln 10'!$B$5:$B$3992,"Adaptive P.E.")+SUMIFS('Services Ln 10'!$Y$5:$Y$3992,'Services Ln 10'!$A$5:$A$3992,A992,'Services Ln 10'!$B$5:$B$3992,"Orientation and Mobility")+SUMIFS('Services Ln 10'!$Y$5:$Y$3992,'Services Ln 10'!$A$5:$A$3992,A992,'Services Ln 10'!$B$5:$B$3992,"Psychologist")+ SUMIF('Aides Ln 10'!$A$5:$A$1996,A992,'Aides Ln 10'!$V$5:$V$1996)</f>
        <v>0</v>
      </c>
      <c r="L992" s="12">
        <f>SUMIF('Contract Ed line 9'!$A$5:$A$1994,A992,'Contract Ed line 9'!$J$5:$J$1994)</f>
        <v>0</v>
      </c>
      <c r="M992" s="7">
        <f t="shared" si="15"/>
        <v>0</v>
      </c>
    </row>
    <row r="993" spans="1:13" x14ac:dyDescent="0.25">
      <c r="B993" s="7">
        <f>SUMIF('1 Spec Ed Teacher'!$A$5:$A$2003,A993,'1 Spec Ed Teacher'!$T$5:$T$2003)</f>
        <v>0</v>
      </c>
      <c r="C993" s="9"/>
      <c r="D993" s="7">
        <f>SUMIF(' Operations Ln 6'!$A$2:$A$1999,SSIDs!A993,' Operations Ln 6'!$B$2:$B$1999)</f>
        <v>0</v>
      </c>
      <c r="E993" s="7">
        <f>SUMIF('3 Instructional Supplies '!$A$5:$A$1996,SSIDs!A993,'3 Instructional Supplies '!$F$5:$F$1996)</f>
        <v>0</v>
      </c>
      <c r="F993" s="7">
        <f>SUMIF('4 Instructional Equipment'!$A$5:$A$1995,A993,'4 Instructional Equipment'!$F$5:$F$1995)</f>
        <v>0</v>
      </c>
      <c r="G993" s="12">
        <f>SUMIF('Transportation Ln 10'!$A$5:$A$1995,A993,'Transportation Ln 10'!$J$5:$J$1995)</f>
        <v>0</v>
      </c>
      <c r="H993" s="12">
        <f>SUMIFS('Services Ln 10'!$Y$5:$Y$3992,'Services Ln 10'!$A$5:$A$3992,A993,'Services Ln 10'!$B$5:$B$3992,"Physical Therapy")</f>
        <v>0</v>
      </c>
      <c r="I993" s="12">
        <f>SUMIFS('Services Ln 10'!$Y$5:$Y$3992,'Services Ln 10'!$A$5:$A$3992,A993,'Services Ln 10'!$B$5:$B$3992,"Occupational Therapy")</f>
        <v>0</v>
      </c>
      <c r="J993" s="12">
        <f>SUMIFS('Services Ln 10'!$Y$5:$Y$3992,'Services Ln 10'!$A$5:$A$3992,A993,'Services Ln 10'!$B$5:$B$3992,"Speech Services")</f>
        <v>0</v>
      </c>
      <c r="K993" s="103">
        <f>SUMIFS('Services Ln 10'!$Y$5:$Y$3992,'Services Ln 10'!$A$5:$A$3992,A993,'Services Ln 10'!$B$5:$B$3992,"Nurse Services")+SUMIFS('Services Ln 10'!$Y$5:$Y$3992,'Services Ln 10'!$A$5:$A$3992,A993,'Services Ln 10'!$B$5:$B$3992,"Audiology")+SUMIFS('Services Ln 10'!$Y$5:$Y$3992,'Services Ln 10'!$A$5:$A$3992,A993,'Services Ln 10'!$B$5:$B$3992,"Interpreter")+SUMIFS('Services Ln 10'!$Y$5:$Y$3992,'Services Ln 10'!$A$5:$A$3992,A993,'Services Ln 10'!$B$5:$B$3992,"Adaptive P.E.")+SUMIFS('Services Ln 10'!$Y$5:$Y$3992,'Services Ln 10'!$A$5:$A$3992,A993,'Services Ln 10'!$B$5:$B$3992,"Orientation and Mobility")+SUMIFS('Services Ln 10'!$Y$5:$Y$3992,'Services Ln 10'!$A$5:$A$3992,A993,'Services Ln 10'!$B$5:$B$3992,"Psychologist")+ SUMIF('Aides Ln 10'!$A$5:$A$1996,A993,'Aides Ln 10'!$V$5:$V$1996)</f>
        <v>0</v>
      </c>
      <c r="L993" s="12">
        <f>SUMIF('Contract Ed line 9'!$A$5:$A$1994,A993,'Contract Ed line 9'!$J$5:$J$1994)</f>
        <v>0</v>
      </c>
      <c r="M993" s="7">
        <f t="shared" si="15"/>
        <v>0</v>
      </c>
    </row>
    <row r="994" spans="1:13" x14ac:dyDescent="0.25">
      <c r="B994" s="7">
        <f>SUMIF('1 Spec Ed Teacher'!$A$5:$A$2003,A994,'1 Spec Ed Teacher'!$T$5:$T$2003)</f>
        <v>0</v>
      </c>
      <c r="C994" s="9"/>
      <c r="D994" s="7">
        <f>SUMIF(' Operations Ln 6'!$A$2:$A$1999,SSIDs!A994,' Operations Ln 6'!$B$2:$B$1999)</f>
        <v>0</v>
      </c>
      <c r="E994" s="7">
        <f>SUMIF('3 Instructional Supplies '!$A$5:$A$1996,SSIDs!A994,'3 Instructional Supplies '!$F$5:$F$1996)</f>
        <v>0</v>
      </c>
      <c r="F994" s="7">
        <f>SUMIF('4 Instructional Equipment'!$A$5:$A$1995,A994,'4 Instructional Equipment'!$F$5:$F$1995)</f>
        <v>0</v>
      </c>
      <c r="G994" s="12">
        <f>SUMIF('Transportation Ln 10'!$A$5:$A$1995,A994,'Transportation Ln 10'!$J$5:$J$1995)</f>
        <v>0</v>
      </c>
      <c r="H994" s="12">
        <f>SUMIFS('Services Ln 10'!$Y$5:$Y$3992,'Services Ln 10'!$A$5:$A$3992,A994,'Services Ln 10'!$B$5:$B$3992,"Physical Therapy")</f>
        <v>0</v>
      </c>
      <c r="I994" s="12">
        <f>SUMIFS('Services Ln 10'!$Y$5:$Y$3992,'Services Ln 10'!$A$5:$A$3992,A994,'Services Ln 10'!$B$5:$B$3992,"Occupational Therapy")</f>
        <v>0</v>
      </c>
      <c r="J994" s="12">
        <f>SUMIFS('Services Ln 10'!$Y$5:$Y$3992,'Services Ln 10'!$A$5:$A$3992,A994,'Services Ln 10'!$B$5:$B$3992,"Speech Services")</f>
        <v>0</v>
      </c>
      <c r="K994" s="103">
        <f>SUMIFS('Services Ln 10'!$Y$5:$Y$3992,'Services Ln 10'!$A$5:$A$3992,A994,'Services Ln 10'!$B$5:$B$3992,"Nurse Services")+SUMIFS('Services Ln 10'!$Y$5:$Y$3992,'Services Ln 10'!$A$5:$A$3992,A994,'Services Ln 10'!$B$5:$B$3992,"Audiology")+SUMIFS('Services Ln 10'!$Y$5:$Y$3992,'Services Ln 10'!$A$5:$A$3992,A994,'Services Ln 10'!$B$5:$B$3992,"Interpreter")+SUMIFS('Services Ln 10'!$Y$5:$Y$3992,'Services Ln 10'!$A$5:$A$3992,A994,'Services Ln 10'!$B$5:$B$3992,"Adaptive P.E.")+SUMIFS('Services Ln 10'!$Y$5:$Y$3992,'Services Ln 10'!$A$5:$A$3992,A994,'Services Ln 10'!$B$5:$B$3992,"Orientation and Mobility")+SUMIFS('Services Ln 10'!$Y$5:$Y$3992,'Services Ln 10'!$A$5:$A$3992,A994,'Services Ln 10'!$B$5:$B$3992,"Psychologist")+ SUMIF('Aides Ln 10'!$A$5:$A$1996,A994,'Aides Ln 10'!$V$5:$V$1996)</f>
        <v>0</v>
      </c>
      <c r="L994" s="12">
        <f>SUMIF('Contract Ed line 9'!$A$5:$A$1994,A994,'Contract Ed line 9'!$J$5:$J$1994)</f>
        <v>0</v>
      </c>
      <c r="M994" s="7">
        <f t="shared" si="15"/>
        <v>0</v>
      </c>
    </row>
    <row r="995" spans="1:13" x14ac:dyDescent="0.25">
      <c r="B995" s="7">
        <f>SUMIF('1 Spec Ed Teacher'!$A$5:$A$2003,A995,'1 Spec Ed Teacher'!$T$5:$T$2003)</f>
        <v>0</v>
      </c>
      <c r="C995" s="9"/>
      <c r="D995" s="7">
        <f>SUMIF(' Operations Ln 6'!$A$2:$A$1999,SSIDs!A995,' Operations Ln 6'!$B$2:$B$1999)</f>
        <v>0</v>
      </c>
      <c r="E995" s="7">
        <f>SUMIF('3 Instructional Supplies '!$A$5:$A$1996,SSIDs!A995,'3 Instructional Supplies '!$F$5:$F$1996)</f>
        <v>0</v>
      </c>
      <c r="F995" s="7">
        <f>SUMIF('4 Instructional Equipment'!$A$5:$A$1995,A995,'4 Instructional Equipment'!$F$5:$F$1995)</f>
        <v>0</v>
      </c>
      <c r="G995" s="12">
        <f>SUMIF('Transportation Ln 10'!$A$5:$A$1995,A995,'Transportation Ln 10'!$J$5:$J$1995)</f>
        <v>0</v>
      </c>
      <c r="H995" s="12">
        <f>SUMIFS('Services Ln 10'!$Y$5:$Y$3992,'Services Ln 10'!$A$5:$A$3992,A995,'Services Ln 10'!$B$5:$B$3992,"Physical Therapy")</f>
        <v>0</v>
      </c>
      <c r="I995" s="12">
        <f>SUMIFS('Services Ln 10'!$Y$5:$Y$3992,'Services Ln 10'!$A$5:$A$3992,A995,'Services Ln 10'!$B$5:$B$3992,"Occupational Therapy")</f>
        <v>0</v>
      </c>
      <c r="J995" s="12">
        <f>SUMIFS('Services Ln 10'!$Y$5:$Y$3992,'Services Ln 10'!$A$5:$A$3992,A995,'Services Ln 10'!$B$5:$B$3992,"Speech Services")</f>
        <v>0</v>
      </c>
      <c r="K995" s="103">
        <f>SUMIFS('Services Ln 10'!$Y$5:$Y$3992,'Services Ln 10'!$A$5:$A$3992,A995,'Services Ln 10'!$B$5:$B$3992,"Nurse Services")+SUMIFS('Services Ln 10'!$Y$5:$Y$3992,'Services Ln 10'!$A$5:$A$3992,A995,'Services Ln 10'!$B$5:$B$3992,"Audiology")+SUMIFS('Services Ln 10'!$Y$5:$Y$3992,'Services Ln 10'!$A$5:$A$3992,A995,'Services Ln 10'!$B$5:$B$3992,"Interpreter")+SUMIFS('Services Ln 10'!$Y$5:$Y$3992,'Services Ln 10'!$A$5:$A$3992,A995,'Services Ln 10'!$B$5:$B$3992,"Adaptive P.E.")+SUMIFS('Services Ln 10'!$Y$5:$Y$3992,'Services Ln 10'!$A$5:$A$3992,A995,'Services Ln 10'!$B$5:$B$3992,"Orientation and Mobility")+SUMIFS('Services Ln 10'!$Y$5:$Y$3992,'Services Ln 10'!$A$5:$A$3992,A995,'Services Ln 10'!$B$5:$B$3992,"Psychologist")+ SUMIF('Aides Ln 10'!$A$5:$A$1996,A995,'Aides Ln 10'!$V$5:$V$1996)</f>
        <v>0</v>
      </c>
      <c r="L995" s="12">
        <f>SUMIF('Contract Ed line 9'!$A$5:$A$1994,A995,'Contract Ed line 9'!$J$5:$J$1994)</f>
        <v>0</v>
      </c>
      <c r="M995" s="7">
        <f t="shared" si="15"/>
        <v>0</v>
      </c>
    </row>
    <row r="996" spans="1:13" x14ac:dyDescent="0.25">
      <c r="B996" s="7">
        <f>SUMIF('1 Spec Ed Teacher'!$A$5:$A$2003,A996,'1 Spec Ed Teacher'!$T$5:$T$2003)</f>
        <v>0</v>
      </c>
      <c r="C996" s="9"/>
      <c r="D996" s="7">
        <f>SUMIF(' Operations Ln 6'!$A$2:$A$1999,SSIDs!A996,' Operations Ln 6'!$B$2:$B$1999)</f>
        <v>0</v>
      </c>
      <c r="E996" s="7">
        <f>SUMIF('3 Instructional Supplies '!$A$5:$A$1996,SSIDs!A996,'3 Instructional Supplies '!$F$5:$F$1996)</f>
        <v>0</v>
      </c>
      <c r="F996" s="7">
        <f>SUMIF('4 Instructional Equipment'!$A$5:$A$1995,A996,'4 Instructional Equipment'!$F$5:$F$1995)</f>
        <v>0</v>
      </c>
      <c r="G996" s="12">
        <f>SUMIF('Transportation Ln 10'!$A$5:$A$1995,A996,'Transportation Ln 10'!$J$5:$J$1995)</f>
        <v>0</v>
      </c>
      <c r="H996" s="12">
        <f>SUMIFS('Services Ln 10'!$Y$5:$Y$3992,'Services Ln 10'!$A$5:$A$3992,A996,'Services Ln 10'!$B$5:$B$3992,"Physical Therapy")</f>
        <v>0</v>
      </c>
      <c r="I996" s="12">
        <f>SUMIFS('Services Ln 10'!$Y$5:$Y$3992,'Services Ln 10'!$A$5:$A$3992,A996,'Services Ln 10'!$B$5:$B$3992,"Occupational Therapy")</f>
        <v>0</v>
      </c>
      <c r="J996" s="12">
        <f>SUMIFS('Services Ln 10'!$Y$5:$Y$3992,'Services Ln 10'!$A$5:$A$3992,A996,'Services Ln 10'!$B$5:$B$3992,"Speech Services")</f>
        <v>0</v>
      </c>
      <c r="K996" s="103">
        <f>SUMIFS('Services Ln 10'!$Y$5:$Y$3992,'Services Ln 10'!$A$5:$A$3992,A996,'Services Ln 10'!$B$5:$B$3992,"Nurse Services")+SUMIFS('Services Ln 10'!$Y$5:$Y$3992,'Services Ln 10'!$A$5:$A$3992,A996,'Services Ln 10'!$B$5:$B$3992,"Audiology")+SUMIFS('Services Ln 10'!$Y$5:$Y$3992,'Services Ln 10'!$A$5:$A$3992,A996,'Services Ln 10'!$B$5:$B$3992,"Interpreter")+SUMIFS('Services Ln 10'!$Y$5:$Y$3992,'Services Ln 10'!$A$5:$A$3992,A996,'Services Ln 10'!$B$5:$B$3992,"Adaptive P.E.")+SUMIFS('Services Ln 10'!$Y$5:$Y$3992,'Services Ln 10'!$A$5:$A$3992,A996,'Services Ln 10'!$B$5:$B$3992,"Orientation and Mobility")+SUMIFS('Services Ln 10'!$Y$5:$Y$3992,'Services Ln 10'!$A$5:$A$3992,A996,'Services Ln 10'!$B$5:$B$3992,"Psychologist")+ SUMIF('Aides Ln 10'!$A$5:$A$1996,A996,'Aides Ln 10'!$V$5:$V$1996)</f>
        <v>0</v>
      </c>
      <c r="L996" s="12">
        <f>SUMIF('Contract Ed line 9'!$A$5:$A$1994,A996,'Contract Ed line 9'!$J$5:$J$1994)</f>
        <v>0</v>
      </c>
      <c r="M996" s="7">
        <f t="shared" si="15"/>
        <v>0</v>
      </c>
    </row>
    <row r="997" spans="1:13" x14ac:dyDescent="0.25">
      <c r="B997" s="7">
        <f>SUMIF('1 Spec Ed Teacher'!$A$5:$A$2003,A997,'1 Spec Ed Teacher'!$T$5:$T$2003)</f>
        <v>0</v>
      </c>
      <c r="C997" s="9"/>
      <c r="D997" s="7">
        <f>SUMIF(' Operations Ln 6'!$A$2:$A$1999,SSIDs!A997,' Operations Ln 6'!$B$2:$B$1999)</f>
        <v>0</v>
      </c>
      <c r="E997" s="7">
        <f>SUMIF('3 Instructional Supplies '!$A$5:$A$1996,SSIDs!A997,'3 Instructional Supplies '!$F$5:$F$1996)</f>
        <v>0</v>
      </c>
      <c r="F997" s="7">
        <f>SUMIF('4 Instructional Equipment'!$A$5:$A$1995,A997,'4 Instructional Equipment'!$F$5:$F$1995)</f>
        <v>0</v>
      </c>
      <c r="G997" s="12">
        <f>SUMIF('Transportation Ln 10'!$A$5:$A$1995,A997,'Transportation Ln 10'!$J$5:$J$1995)</f>
        <v>0</v>
      </c>
      <c r="H997" s="12">
        <f>SUMIFS('Services Ln 10'!$Y$5:$Y$3992,'Services Ln 10'!$A$5:$A$3992,A997,'Services Ln 10'!$B$5:$B$3992,"Physical Therapy")</f>
        <v>0</v>
      </c>
      <c r="I997" s="12">
        <f>SUMIFS('Services Ln 10'!$Y$5:$Y$3992,'Services Ln 10'!$A$5:$A$3992,A997,'Services Ln 10'!$B$5:$B$3992,"Occupational Therapy")</f>
        <v>0</v>
      </c>
      <c r="J997" s="12">
        <f>SUMIFS('Services Ln 10'!$Y$5:$Y$3992,'Services Ln 10'!$A$5:$A$3992,A997,'Services Ln 10'!$B$5:$B$3992,"Speech Services")</f>
        <v>0</v>
      </c>
      <c r="K997" s="103">
        <f>SUMIFS('Services Ln 10'!$Y$5:$Y$3992,'Services Ln 10'!$A$5:$A$3992,A997,'Services Ln 10'!$B$5:$B$3992,"Nurse Services")+SUMIFS('Services Ln 10'!$Y$5:$Y$3992,'Services Ln 10'!$A$5:$A$3992,A997,'Services Ln 10'!$B$5:$B$3992,"Audiology")+SUMIFS('Services Ln 10'!$Y$5:$Y$3992,'Services Ln 10'!$A$5:$A$3992,A997,'Services Ln 10'!$B$5:$B$3992,"Interpreter")+SUMIFS('Services Ln 10'!$Y$5:$Y$3992,'Services Ln 10'!$A$5:$A$3992,A997,'Services Ln 10'!$B$5:$B$3992,"Adaptive P.E.")+SUMIFS('Services Ln 10'!$Y$5:$Y$3992,'Services Ln 10'!$A$5:$A$3992,A997,'Services Ln 10'!$B$5:$B$3992,"Orientation and Mobility")+SUMIFS('Services Ln 10'!$Y$5:$Y$3992,'Services Ln 10'!$A$5:$A$3992,A997,'Services Ln 10'!$B$5:$B$3992,"Psychologist")+ SUMIF('Aides Ln 10'!$A$5:$A$1996,A997,'Aides Ln 10'!$V$5:$V$1996)</f>
        <v>0</v>
      </c>
      <c r="L997" s="12">
        <f>SUMIF('Contract Ed line 9'!$A$5:$A$1994,A997,'Contract Ed line 9'!$J$5:$J$1994)</f>
        <v>0</v>
      </c>
      <c r="M997" s="7">
        <f t="shared" si="15"/>
        <v>0</v>
      </c>
    </row>
    <row r="998" spans="1:13" x14ac:dyDescent="0.25">
      <c r="B998" s="7">
        <f>SUMIF('1 Spec Ed Teacher'!$A$5:$A$2003,A998,'1 Spec Ed Teacher'!$T$5:$T$2003)</f>
        <v>0</v>
      </c>
      <c r="C998" s="9"/>
      <c r="D998" s="7">
        <f>SUMIF(' Operations Ln 6'!$A$2:$A$1999,SSIDs!A998,' Operations Ln 6'!$B$2:$B$1999)</f>
        <v>0</v>
      </c>
      <c r="E998" s="7">
        <f>SUMIF('3 Instructional Supplies '!$A$5:$A$1996,SSIDs!A998,'3 Instructional Supplies '!$F$5:$F$1996)</f>
        <v>0</v>
      </c>
      <c r="F998" s="7">
        <f>SUMIF('4 Instructional Equipment'!$A$5:$A$1995,A998,'4 Instructional Equipment'!$F$5:$F$1995)</f>
        <v>0</v>
      </c>
      <c r="G998" s="12">
        <f>SUMIF('Transportation Ln 10'!$A$5:$A$1995,A998,'Transportation Ln 10'!$J$5:$J$1995)</f>
        <v>0</v>
      </c>
      <c r="H998" s="12">
        <f>SUMIFS('Services Ln 10'!$Y$5:$Y$3992,'Services Ln 10'!$A$5:$A$3992,A998,'Services Ln 10'!$B$5:$B$3992,"Physical Therapy")</f>
        <v>0</v>
      </c>
      <c r="I998" s="12">
        <f>SUMIFS('Services Ln 10'!$Y$5:$Y$3992,'Services Ln 10'!$A$5:$A$3992,A998,'Services Ln 10'!$B$5:$B$3992,"Occupational Therapy")</f>
        <v>0</v>
      </c>
      <c r="J998" s="12">
        <f>SUMIFS('Services Ln 10'!$Y$5:$Y$3992,'Services Ln 10'!$A$5:$A$3992,A998,'Services Ln 10'!$B$5:$B$3992,"Speech Services")</f>
        <v>0</v>
      </c>
      <c r="K998" s="103">
        <f>SUMIFS('Services Ln 10'!$Y$5:$Y$3992,'Services Ln 10'!$A$5:$A$3992,A998,'Services Ln 10'!$B$5:$B$3992,"Nurse Services")+SUMIFS('Services Ln 10'!$Y$5:$Y$3992,'Services Ln 10'!$A$5:$A$3992,A998,'Services Ln 10'!$B$5:$B$3992,"Audiology")+SUMIFS('Services Ln 10'!$Y$5:$Y$3992,'Services Ln 10'!$A$5:$A$3992,A998,'Services Ln 10'!$B$5:$B$3992,"Interpreter")+SUMIFS('Services Ln 10'!$Y$5:$Y$3992,'Services Ln 10'!$A$5:$A$3992,A998,'Services Ln 10'!$B$5:$B$3992,"Adaptive P.E.")+SUMIFS('Services Ln 10'!$Y$5:$Y$3992,'Services Ln 10'!$A$5:$A$3992,A998,'Services Ln 10'!$B$5:$B$3992,"Orientation and Mobility")+SUMIFS('Services Ln 10'!$Y$5:$Y$3992,'Services Ln 10'!$A$5:$A$3992,A998,'Services Ln 10'!$B$5:$B$3992,"Psychologist")+ SUMIF('Aides Ln 10'!$A$5:$A$1996,A998,'Aides Ln 10'!$V$5:$V$1996)</f>
        <v>0</v>
      </c>
      <c r="L998" s="12">
        <f>SUMIF('Contract Ed line 9'!$A$5:$A$1994,A998,'Contract Ed line 9'!$J$5:$J$1994)</f>
        <v>0</v>
      </c>
      <c r="M998" s="7">
        <f t="shared" si="15"/>
        <v>0</v>
      </c>
    </row>
    <row r="999" spans="1:13" x14ac:dyDescent="0.25">
      <c r="B999" s="7">
        <f>SUMIF('1 Spec Ed Teacher'!$A$5:$A$2003,A999,'1 Spec Ed Teacher'!$T$5:$T$2003)</f>
        <v>0</v>
      </c>
      <c r="C999" s="9"/>
      <c r="D999" s="7">
        <f>SUMIF(' Operations Ln 6'!$A$2:$A$1999,SSIDs!A999,' Operations Ln 6'!$B$2:$B$1999)</f>
        <v>0</v>
      </c>
      <c r="E999" s="7">
        <f>SUMIF('3 Instructional Supplies '!$A$5:$A$1996,SSIDs!A999,'3 Instructional Supplies '!$F$5:$F$1996)</f>
        <v>0</v>
      </c>
      <c r="F999" s="7">
        <f>SUMIF('4 Instructional Equipment'!$A$5:$A$1995,A999,'4 Instructional Equipment'!$F$5:$F$1995)</f>
        <v>0</v>
      </c>
      <c r="G999" s="12">
        <f>SUMIF('Transportation Ln 10'!$A$5:$A$1995,A999,'Transportation Ln 10'!$J$5:$J$1995)</f>
        <v>0</v>
      </c>
      <c r="H999" s="12">
        <f>SUMIFS('Services Ln 10'!$Y$5:$Y$3992,'Services Ln 10'!$A$5:$A$3992,A999,'Services Ln 10'!$B$5:$B$3992,"Physical Therapy")</f>
        <v>0</v>
      </c>
      <c r="I999" s="12">
        <f>SUMIFS('Services Ln 10'!$Y$5:$Y$3992,'Services Ln 10'!$A$5:$A$3992,A999,'Services Ln 10'!$B$5:$B$3992,"Occupational Therapy")</f>
        <v>0</v>
      </c>
      <c r="J999" s="12">
        <f>SUMIFS('Services Ln 10'!$Y$5:$Y$3992,'Services Ln 10'!$A$5:$A$3992,A999,'Services Ln 10'!$B$5:$B$3992,"Speech Services")</f>
        <v>0</v>
      </c>
      <c r="K999" s="103">
        <f>SUMIFS('Services Ln 10'!$Y$5:$Y$3992,'Services Ln 10'!$A$5:$A$3992,A999,'Services Ln 10'!$B$5:$B$3992,"Nurse Services")+SUMIFS('Services Ln 10'!$Y$5:$Y$3992,'Services Ln 10'!$A$5:$A$3992,A999,'Services Ln 10'!$B$5:$B$3992,"Audiology")+SUMIFS('Services Ln 10'!$Y$5:$Y$3992,'Services Ln 10'!$A$5:$A$3992,A999,'Services Ln 10'!$B$5:$B$3992,"Interpreter")+SUMIFS('Services Ln 10'!$Y$5:$Y$3992,'Services Ln 10'!$A$5:$A$3992,A999,'Services Ln 10'!$B$5:$B$3992,"Adaptive P.E.")+SUMIFS('Services Ln 10'!$Y$5:$Y$3992,'Services Ln 10'!$A$5:$A$3992,A999,'Services Ln 10'!$B$5:$B$3992,"Orientation and Mobility")+SUMIFS('Services Ln 10'!$Y$5:$Y$3992,'Services Ln 10'!$A$5:$A$3992,A999,'Services Ln 10'!$B$5:$B$3992,"Psychologist")+ SUMIF('Aides Ln 10'!$A$5:$A$1996,A999,'Aides Ln 10'!$V$5:$V$1996)</f>
        <v>0</v>
      </c>
      <c r="L999" s="12">
        <f>SUMIF('Contract Ed line 9'!$A$5:$A$1994,A999,'Contract Ed line 9'!$J$5:$J$1994)</f>
        <v>0</v>
      </c>
      <c r="M999" s="7">
        <f t="shared" si="15"/>
        <v>0</v>
      </c>
    </row>
    <row r="1000" spans="1:13" x14ac:dyDescent="0.25">
      <c r="A1000" t="s">
        <v>27</v>
      </c>
      <c r="B1000" s="7">
        <f>SUMIF('1 Spec Ed Teacher'!$A$5:$A$2003,A1000,'1 Spec Ed Teacher'!$T$5:$T$2003)</f>
        <v>0</v>
      </c>
      <c r="C1000" s="7"/>
      <c r="D1000" s="7">
        <f>SUMIF(' Operations Ln 6'!$A$2:$A$1999,SSIDs!A1000,' Operations Ln 6'!$B$2:$B$1999)</f>
        <v>0</v>
      </c>
      <c r="E1000" s="7">
        <f>SUMIF('3 Instructional Supplies '!$A$5:$A$1996,SSIDs!A1000,'3 Instructional Supplies '!$F$5:$F$1996)</f>
        <v>0</v>
      </c>
      <c r="F1000" s="7">
        <f>SUMIF('4 Instructional Equipment'!$A$5:$A$1995,A1000,'4 Instructional Equipment'!$F$5:$F$1995)</f>
        <v>0</v>
      </c>
      <c r="G1000" s="12">
        <f>SUMIF('Transportation Ln 10'!$A$5:$A$1995,A1000,'Transportation Ln 10'!$J$5:$J$1995)</f>
        <v>0</v>
      </c>
      <c r="H1000" s="12">
        <f>SUMIFS('Services Ln 10'!$Y$5:$Y$3992,'Services Ln 10'!$A$5:$A$3992,A1000,'Services Ln 10'!$B$5:$B$3992,"Physical Therapy")</f>
        <v>0</v>
      </c>
      <c r="I1000" s="12">
        <f>SUMIFS('Services Ln 10'!$Y$5:$Y$3992,'Services Ln 10'!$A$5:$A$3992,A1000,'Services Ln 10'!$B$5:$B$3992,"Occupational Therapy")</f>
        <v>0</v>
      </c>
      <c r="J1000" s="12">
        <f>SUMIFS('Services Ln 10'!$Y$5:$Y$3992,'Services Ln 10'!$A$5:$A$3992,A1000,'Services Ln 10'!$B$5:$B$3992,"Speech Services")</f>
        <v>0</v>
      </c>
      <c r="K1000" s="103">
        <f>SUMIFS('Services Ln 10'!$Y$5:$Y$3992,'Services Ln 10'!$A$5:$A$3992,A1000,'Services Ln 10'!$B$5:$B$3992,"Nurse Services")+SUMIFS('Services Ln 10'!$Y$5:$Y$3992,'Services Ln 10'!$A$5:$A$3992,A1000,'Services Ln 10'!$B$5:$B$3992,"Audiology")+SUMIFS('Services Ln 10'!$Y$5:$Y$3992,'Services Ln 10'!$A$5:$A$3992,A1000,'Services Ln 10'!$B$5:$B$3992,"Interpreter")+SUMIFS('Services Ln 10'!$Y$5:$Y$3992,'Services Ln 10'!$A$5:$A$3992,A1000,'Services Ln 10'!$B$5:$B$3992,"Adaptive P.E.")+SUMIFS('Services Ln 10'!$Y$5:$Y$3992,'Services Ln 10'!$A$5:$A$3992,A1000,'Services Ln 10'!$B$5:$B$3992,"Orientation and Mobility")+SUMIFS('Services Ln 10'!$Y$5:$Y$3992,'Services Ln 10'!$A$5:$A$3992,A1000,'Services Ln 10'!$B$5:$B$3992,"Psychologist")+ SUMIF('Aides Ln 10'!$A$5:$A$1996,A1000,'Aides Ln 10'!$V$5:$V$1996)</f>
        <v>0</v>
      </c>
      <c r="L1000" s="12">
        <f>SUMIF('Contract Ed line 9'!$A$5:$A$1994,A1000,'Contract Ed line 9'!$J$5:$J$1994)</f>
        <v>0</v>
      </c>
      <c r="M1000" s="7">
        <f t="shared" si="15"/>
        <v>0</v>
      </c>
    </row>
  </sheetData>
  <sortState ref="A6:G19">
    <sortCondition ref="A6:A19"/>
  </sortState>
  <pageMargins left="0" right="0" top="0.75" bottom="0.75" header="0.3" footer="0.3"/>
  <pageSetup scale="83" orientation="landscape" horizontalDpi="4294967293" verticalDpi="4294967293"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01"/>
  <sheetViews>
    <sheetView workbookViewId="0">
      <pane xSplit="1" ySplit="4" topLeftCell="F993" activePane="bottomRight" state="frozen"/>
      <selection pane="topRight" activeCell="B1" sqref="B1"/>
      <selection pane="bottomLeft" activeCell="A6" sqref="A6"/>
      <selection pane="bottomRight" activeCell="J1009" sqref="J1009"/>
    </sheetView>
  </sheetViews>
  <sheetFormatPr defaultRowHeight="15" x14ac:dyDescent="0.25"/>
  <cols>
    <col min="1" max="7" width="20.7109375" customWidth="1"/>
    <col min="8" max="8" width="23.7109375" customWidth="1"/>
    <col min="9" max="12" width="21.7109375" customWidth="1"/>
    <col min="13" max="14" width="20.7109375" customWidth="1"/>
    <col min="15" max="15" width="21.85546875" customWidth="1"/>
    <col min="16" max="20" width="20.7109375" customWidth="1"/>
  </cols>
  <sheetData>
    <row r="1" spans="1:20" ht="15.75" thickTop="1" x14ac:dyDescent="0.25">
      <c r="A1" s="15" t="s">
        <v>0</v>
      </c>
      <c r="B1" s="134" t="s">
        <v>28</v>
      </c>
      <c r="C1" s="134"/>
      <c r="D1" s="135"/>
    </row>
    <row r="2" spans="1:20" ht="15.75" thickBot="1" x14ac:dyDescent="0.3">
      <c r="A2" s="16" t="s">
        <v>1</v>
      </c>
      <c r="B2" s="136">
        <v>12345</v>
      </c>
      <c r="C2" s="136"/>
      <c r="D2" s="137"/>
      <c r="F2" s="42"/>
      <c r="G2" s="42"/>
    </row>
    <row r="3" spans="1:20" ht="30" customHeight="1" thickTop="1" thickBot="1" x14ac:dyDescent="0.35">
      <c r="B3" s="138" t="s">
        <v>58</v>
      </c>
      <c r="C3" s="138"/>
      <c r="D3" s="138"/>
      <c r="E3" s="138"/>
      <c r="F3" s="139" t="s">
        <v>125</v>
      </c>
      <c r="G3" s="139"/>
      <c r="H3" s="46">
        <v>0.01</v>
      </c>
      <c r="I3" s="1"/>
      <c r="J3" s="39"/>
      <c r="K3" s="39"/>
      <c r="P3" s="1"/>
      <c r="R3" s="1"/>
      <c r="S3" s="1"/>
    </row>
    <row r="4" spans="1:20" ht="60.75" thickTop="1" x14ac:dyDescent="0.25">
      <c r="A4" s="21" t="s">
        <v>57</v>
      </c>
      <c r="B4" s="19" t="s">
        <v>62</v>
      </c>
      <c r="C4" s="19" t="s">
        <v>63</v>
      </c>
      <c r="D4" s="21" t="s">
        <v>4</v>
      </c>
      <c r="E4" s="22" t="s">
        <v>64</v>
      </c>
      <c r="F4" s="19" t="s">
        <v>65</v>
      </c>
      <c r="G4" s="23" t="s">
        <v>66</v>
      </c>
      <c r="H4" s="44" t="s">
        <v>127</v>
      </c>
      <c r="I4" s="19" t="s">
        <v>131</v>
      </c>
      <c r="J4" s="19" t="s">
        <v>144</v>
      </c>
      <c r="K4" s="19" t="s">
        <v>145</v>
      </c>
      <c r="L4" s="19" t="s">
        <v>59</v>
      </c>
      <c r="M4" s="19" t="s">
        <v>69</v>
      </c>
      <c r="N4" s="19" t="s">
        <v>70</v>
      </c>
      <c r="O4" s="19" t="s">
        <v>67</v>
      </c>
      <c r="P4" s="19" t="s">
        <v>68</v>
      </c>
      <c r="Q4" s="45" t="s">
        <v>5</v>
      </c>
      <c r="R4" s="21" t="s">
        <v>54</v>
      </c>
      <c r="S4" s="21" t="s">
        <v>60</v>
      </c>
      <c r="T4" s="21" t="s">
        <v>61</v>
      </c>
    </row>
    <row r="5" spans="1:20" x14ac:dyDescent="0.25">
      <c r="D5" s="7"/>
      <c r="E5" s="7">
        <f>Table3[[#This Row],[Wages]]*0.14</f>
        <v>0</v>
      </c>
      <c r="F5" s="7"/>
      <c r="G5" s="7">
        <f>Table3[[#This Row],[Wages]]*0.0145</f>
        <v>0</v>
      </c>
      <c r="H5" s="43">
        <f>Table3[[#This Row],[Wages]]*$H$3</f>
        <v>0</v>
      </c>
      <c r="I5" s="7"/>
      <c r="J5" s="7"/>
      <c r="K5" s="7"/>
      <c r="L5" s="7"/>
      <c r="M5" s="7"/>
      <c r="N5" s="7"/>
      <c r="O5" s="7"/>
      <c r="P5" s="7">
        <v>0</v>
      </c>
      <c r="Q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R5" s="1"/>
      <c r="S5" s="10"/>
      <c r="T5" s="7" t="str">
        <f>IFERROR(Q5/R5*S5,"")</f>
        <v/>
      </c>
    </row>
    <row r="6" spans="1:20" x14ac:dyDescent="0.25">
      <c r="D6" s="7"/>
      <c r="E6" s="7">
        <f>Table3[[#This Row],[Wages]]*0.14</f>
        <v>0</v>
      </c>
      <c r="F6" s="7"/>
      <c r="G6" s="7">
        <f>Table3[[#This Row],[Wages]]*0.0145</f>
        <v>0</v>
      </c>
      <c r="H6" s="43">
        <f>Table3[[#This Row],[Wages]]*$H$3</f>
        <v>0</v>
      </c>
      <c r="I6" s="7"/>
      <c r="J6" s="7"/>
      <c r="K6" s="7"/>
      <c r="L6" s="7"/>
      <c r="M6" s="7"/>
      <c r="N6" s="7"/>
      <c r="O6" s="7"/>
      <c r="P6" s="7"/>
      <c r="Q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R6" s="1"/>
      <c r="S6" s="10"/>
      <c r="T6" s="7" t="str">
        <f t="shared" ref="T6:T69" si="0">IFERROR(Q6/R6*S6,"")</f>
        <v/>
      </c>
    </row>
    <row r="7" spans="1:20" x14ac:dyDescent="0.25">
      <c r="D7" s="7"/>
      <c r="E7" s="7">
        <f>Table3[[#This Row],[Wages]]*0.14</f>
        <v>0</v>
      </c>
      <c r="F7" s="7"/>
      <c r="G7" s="7">
        <f>Table3[[#This Row],[Wages]]*0.0145</f>
        <v>0</v>
      </c>
      <c r="H7" s="43">
        <f>Table3[[#This Row],[Wages]]*$H$3</f>
        <v>0</v>
      </c>
      <c r="I7" s="7"/>
      <c r="J7" s="7"/>
      <c r="K7" s="7"/>
      <c r="L7" s="7"/>
      <c r="M7" s="7"/>
      <c r="N7" s="7"/>
      <c r="O7" s="7"/>
      <c r="P7" s="7"/>
      <c r="Q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R7" s="1"/>
      <c r="S7" s="10"/>
      <c r="T7" s="7" t="str">
        <f t="shared" si="0"/>
        <v/>
      </c>
    </row>
    <row r="8" spans="1:20" x14ac:dyDescent="0.25">
      <c r="D8" s="7"/>
      <c r="E8" s="7">
        <f>Table3[[#This Row],[Wages]]*0.14</f>
        <v>0</v>
      </c>
      <c r="F8" s="7"/>
      <c r="G8" s="7">
        <f>Table3[[#This Row],[Wages]]*0.0145</f>
        <v>0</v>
      </c>
      <c r="H8" s="43">
        <f>Table3[[#This Row],[Wages]]*$H$3</f>
        <v>0</v>
      </c>
      <c r="I8" s="7"/>
      <c r="J8" s="7"/>
      <c r="K8" s="7"/>
      <c r="L8" s="7"/>
      <c r="M8" s="7"/>
      <c r="N8" s="7"/>
      <c r="O8" s="7"/>
      <c r="P8" s="7"/>
      <c r="Q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R8" s="1"/>
      <c r="S8" s="10"/>
      <c r="T8" s="7" t="str">
        <f t="shared" si="0"/>
        <v/>
      </c>
    </row>
    <row r="9" spans="1:20" x14ac:dyDescent="0.25">
      <c r="D9" s="7"/>
      <c r="E9" s="7">
        <f>Table3[[#This Row],[Wages]]*0.14</f>
        <v>0</v>
      </c>
      <c r="F9" s="7"/>
      <c r="G9" s="7">
        <f>Table3[[#This Row],[Wages]]*0.0145</f>
        <v>0</v>
      </c>
      <c r="H9" s="43">
        <f>Table3[[#This Row],[Wages]]*$H$3</f>
        <v>0</v>
      </c>
      <c r="I9" s="7"/>
      <c r="J9" s="7"/>
      <c r="K9" s="7"/>
      <c r="L9" s="7"/>
      <c r="M9" s="7"/>
      <c r="N9" s="7"/>
      <c r="O9" s="7"/>
      <c r="P9" s="7"/>
      <c r="Q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R9" s="1"/>
      <c r="S9" s="10"/>
      <c r="T9" s="7" t="str">
        <f t="shared" si="0"/>
        <v/>
      </c>
    </row>
    <row r="10" spans="1:20" x14ac:dyDescent="0.25">
      <c r="D10" s="7"/>
      <c r="E10" s="7">
        <f>Table3[[#This Row],[Wages]]*0.14</f>
        <v>0</v>
      </c>
      <c r="F10" s="7"/>
      <c r="G10" s="7">
        <f>Table3[[#This Row],[Wages]]*0.0145</f>
        <v>0</v>
      </c>
      <c r="H10" s="43">
        <f>Table3[[#This Row],[Wages]]*$H$3</f>
        <v>0</v>
      </c>
      <c r="I10" s="7"/>
      <c r="J10" s="7"/>
      <c r="K10" s="7"/>
      <c r="L10" s="7"/>
      <c r="M10" s="7"/>
      <c r="N10" s="7"/>
      <c r="O10" s="7"/>
      <c r="P10" s="7"/>
      <c r="Q1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R10" s="98"/>
      <c r="S10" s="10"/>
      <c r="T10" s="7" t="str">
        <f t="shared" si="0"/>
        <v/>
      </c>
    </row>
    <row r="11" spans="1:20" x14ac:dyDescent="0.25">
      <c r="D11" s="7"/>
      <c r="E11" s="7">
        <f>Table3[[#This Row],[Wages]]*0.14</f>
        <v>0</v>
      </c>
      <c r="F11" s="7"/>
      <c r="G11" s="7">
        <f>Table3[[#This Row],[Wages]]*0.0145</f>
        <v>0</v>
      </c>
      <c r="H11" s="43">
        <f>Table3[[#This Row],[Wages]]*$H$3</f>
        <v>0</v>
      </c>
      <c r="I11" s="7"/>
      <c r="J11" s="7"/>
      <c r="K11" s="7"/>
      <c r="L11" s="7"/>
      <c r="M11" s="7"/>
      <c r="N11" s="7"/>
      <c r="O11" s="7"/>
      <c r="P11" s="7"/>
      <c r="Q1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R11" s="98"/>
      <c r="S11" s="10"/>
      <c r="T11" s="7" t="str">
        <f t="shared" si="0"/>
        <v/>
      </c>
    </row>
    <row r="12" spans="1:20" x14ac:dyDescent="0.25">
      <c r="D12" s="7"/>
      <c r="E12" s="7">
        <f>Table3[[#This Row],[Wages]]*0.14</f>
        <v>0</v>
      </c>
      <c r="F12" s="7"/>
      <c r="G12" s="7">
        <f>Table3[[#This Row],[Wages]]*0.0145</f>
        <v>0</v>
      </c>
      <c r="H12" s="43">
        <f>Table3[[#This Row],[Wages]]*$H$3</f>
        <v>0</v>
      </c>
      <c r="I12" s="7"/>
      <c r="J12" s="7"/>
      <c r="K12" s="7"/>
      <c r="L12" s="7"/>
      <c r="M12" s="7"/>
      <c r="N12" s="7"/>
      <c r="O12" s="7"/>
      <c r="P12" s="7"/>
      <c r="Q1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R12" s="98"/>
      <c r="S12" s="10"/>
      <c r="T12" s="7" t="str">
        <f t="shared" si="0"/>
        <v/>
      </c>
    </row>
    <row r="13" spans="1:20" x14ac:dyDescent="0.25">
      <c r="D13" s="7"/>
      <c r="E13" s="7">
        <f>Table3[[#This Row],[Wages]]*0.14</f>
        <v>0</v>
      </c>
      <c r="F13" s="7"/>
      <c r="G13" s="7">
        <f>Table3[[#This Row],[Wages]]*0.0145</f>
        <v>0</v>
      </c>
      <c r="H13" s="43">
        <f>Table3[[#This Row],[Wages]]*$H$3</f>
        <v>0</v>
      </c>
      <c r="I13" s="7"/>
      <c r="J13" s="7"/>
      <c r="K13" s="7"/>
      <c r="L13" s="7"/>
      <c r="M13" s="7"/>
      <c r="N13" s="7"/>
      <c r="O13" s="7"/>
      <c r="P13" s="7"/>
      <c r="Q1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R13" s="98"/>
      <c r="S13" s="10"/>
      <c r="T13" s="7" t="str">
        <f t="shared" si="0"/>
        <v/>
      </c>
    </row>
    <row r="14" spans="1:20" x14ac:dyDescent="0.25">
      <c r="D14" s="7"/>
      <c r="E14" s="7"/>
      <c r="F14" s="7"/>
      <c r="G14" s="7"/>
      <c r="H14" s="43"/>
      <c r="I14" s="7"/>
      <c r="J14" s="7"/>
      <c r="K14" s="7"/>
      <c r="L14" s="7"/>
      <c r="M14" s="7"/>
      <c r="N14" s="7"/>
      <c r="O14" s="7"/>
      <c r="P14" s="7"/>
      <c r="Q1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R14" s="1"/>
      <c r="S14" s="10"/>
      <c r="T14" s="7" t="str">
        <f t="shared" si="0"/>
        <v/>
      </c>
    </row>
    <row r="15" spans="1:20" x14ac:dyDescent="0.25">
      <c r="D15" s="7"/>
      <c r="E15" s="7"/>
      <c r="F15" s="7"/>
      <c r="G15" s="7"/>
      <c r="H15" s="43"/>
      <c r="I15" s="7"/>
      <c r="J15" s="7"/>
      <c r="K15" s="7"/>
      <c r="L15" s="7"/>
      <c r="M15" s="7"/>
      <c r="N15" s="7"/>
      <c r="O15" s="7"/>
      <c r="P15" s="7"/>
      <c r="Q15" s="43"/>
      <c r="R15" s="1"/>
      <c r="S15" s="10"/>
      <c r="T15" s="7" t="str">
        <f t="shared" si="0"/>
        <v/>
      </c>
    </row>
    <row r="16" spans="1:20" x14ac:dyDescent="0.25">
      <c r="D16" s="7"/>
      <c r="E16" s="7">
        <f>Table3[[#This Row],[Wages]]*0.14</f>
        <v>0</v>
      </c>
      <c r="F16" s="7"/>
      <c r="G16" s="7">
        <f>Table3[[#This Row],[Wages]]*0.0145</f>
        <v>0</v>
      </c>
      <c r="H16" s="43">
        <f>Table3[[#This Row],[Wages]]*$H$3</f>
        <v>0</v>
      </c>
      <c r="I16" s="7"/>
      <c r="J16" s="7"/>
      <c r="K16" s="7"/>
      <c r="L16" s="7"/>
      <c r="M16" s="7"/>
      <c r="Q1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R16" s="1"/>
      <c r="S16" s="10"/>
      <c r="T16" s="7" t="str">
        <f t="shared" si="0"/>
        <v/>
      </c>
    </row>
    <row r="17" spans="4:20" x14ac:dyDescent="0.25">
      <c r="D17" s="7"/>
      <c r="E17" s="7">
        <f>Table3[[#This Row],[Wages]]*0.14</f>
        <v>0</v>
      </c>
      <c r="F17" s="7"/>
      <c r="G17" s="7">
        <f>Table3[[#This Row],[Wages]]*0.0145</f>
        <v>0</v>
      </c>
      <c r="H17" s="43">
        <f>Table3[[#This Row],[Wages]]*$H$3</f>
        <v>0</v>
      </c>
      <c r="I17" s="7"/>
      <c r="J17" s="7"/>
      <c r="K17" s="7"/>
      <c r="L17" s="7"/>
      <c r="M17" s="7"/>
      <c r="Q1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R17" s="1"/>
      <c r="S17" s="10"/>
      <c r="T17" s="7" t="str">
        <f t="shared" si="0"/>
        <v/>
      </c>
    </row>
    <row r="18" spans="4:20" x14ac:dyDescent="0.25">
      <c r="D18" s="8"/>
      <c r="E18" s="7">
        <f>Table3[[#This Row],[Wages]]*0.14</f>
        <v>0</v>
      </c>
      <c r="F18" s="7"/>
      <c r="G18" s="7">
        <f>Table3[[#This Row],[Wages]]*0.0145</f>
        <v>0</v>
      </c>
      <c r="H18" s="43">
        <f>Table3[[#This Row],[Wages]]*$H$3</f>
        <v>0</v>
      </c>
      <c r="I18" s="8"/>
      <c r="J18" s="8"/>
      <c r="K18" s="8"/>
      <c r="L18" s="7"/>
      <c r="M18" s="7"/>
      <c r="N18" s="8"/>
      <c r="O18" s="8"/>
      <c r="P18" s="8"/>
      <c r="Q1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R18" s="1"/>
      <c r="S18" s="10"/>
      <c r="T18" s="7" t="str">
        <f t="shared" si="0"/>
        <v/>
      </c>
    </row>
    <row r="19" spans="4:20" x14ac:dyDescent="0.25">
      <c r="D19" s="8"/>
      <c r="E19" s="7">
        <f>Table3[[#This Row],[Wages]]*0.14</f>
        <v>0</v>
      </c>
      <c r="F19" s="7"/>
      <c r="G19" s="7">
        <f>Table3[[#This Row],[Wages]]*0.0145</f>
        <v>0</v>
      </c>
      <c r="H19" s="43">
        <f>Table3[[#This Row],[Wages]]*$H$3</f>
        <v>0</v>
      </c>
      <c r="I19" s="8"/>
      <c r="J19" s="8"/>
      <c r="K19" s="8"/>
      <c r="L19" s="7"/>
      <c r="M19" s="7"/>
      <c r="N19" s="8"/>
      <c r="O19" s="8"/>
      <c r="P19" s="8"/>
      <c r="Q1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9" s="7" t="str">
        <f t="shared" si="0"/>
        <v/>
      </c>
    </row>
    <row r="20" spans="4:20" x14ac:dyDescent="0.25">
      <c r="D20" s="8"/>
      <c r="E20" s="7">
        <f>Table3[[#This Row],[Wages]]*0.14</f>
        <v>0</v>
      </c>
      <c r="F20" s="7"/>
      <c r="G20" s="7">
        <f>Table3[[#This Row],[Wages]]*0.0145</f>
        <v>0</v>
      </c>
      <c r="H20" s="43">
        <f>Table3[[#This Row],[Wages]]*$H$3</f>
        <v>0</v>
      </c>
      <c r="I20" s="8"/>
      <c r="J20" s="8"/>
      <c r="K20" s="8"/>
      <c r="L20" s="7"/>
      <c r="M20" s="7"/>
      <c r="N20" s="8"/>
      <c r="O20" s="8"/>
      <c r="P20" s="8"/>
      <c r="Q2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0" s="7" t="str">
        <f t="shared" si="0"/>
        <v/>
      </c>
    </row>
    <row r="21" spans="4:20" x14ac:dyDescent="0.25">
      <c r="D21" s="8"/>
      <c r="E21" s="7">
        <f>Table3[[#This Row],[Wages]]*0.14</f>
        <v>0</v>
      </c>
      <c r="F21" s="7"/>
      <c r="G21" s="7">
        <f>Table3[[#This Row],[Wages]]*0.0145</f>
        <v>0</v>
      </c>
      <c r="H21" s="43">
        <f>Table3[[#This Row],[Wages]]*$H$3</f>
        <v>0</v>
      </c>
      <c r="I21" s="8"/>
      <c r="J21" s="8"/>
      <c r="K21" s="8"/>
      <c r="L21" s="7"/>
      <c r="M21" s="7"/>
      <c r="N21" s="8"/>
      <c r="O21" s="8"/>
      <c r="P21" s="8"/>
      <c r="Q2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1" s="7" t="str">
        <f t="shared" si="0"/>
        <v/>
      </c>
    </row>
    <row r="22" spans="4:20" x14ac:dyDescent="0.25">
      <c r="D22" s="8"/>
      <c r="E22" s="7">
        <f>Table3[[#This Row],[Wages]]*0.14</f>
        <v>0</v>
      </c>
      <c r="F22" s="7"/>
      <c r="G22" s="7">
        <f>Table3[[#This Row],[Wages]]*0.0145</f>
        <v>0</v>
      </c>
      <c r="H22" s="43">
        <f>Table3[[#This Row],[Wages]]*$H$3</f>
        <v>0</v>
      </c>
      <c r="I22" s="8"/>
      <c r="J22" s="8"/>
      <c r="K22" s="8"/>
      <c r="L22" s="7"/>
      <c r="M22" s="7"/>
      <c r="N22" s="8"/>
      <c r="O22" s="8"/>
      <c r="P22" s="8"/>
      <c r="Q2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2" s="7" t="str">
        <f t="shared" si="0"/>
        <v/>
      </c>
    </row>
    <row r="23" spans="4:20" x14ac:dyDescent="0.25">
      <c r="D23" s="8"/>
      <c r="E23" s="7">
        <f>Table3[[#This Row],[Wages]]*0.14</f>
        <v>0</v>
      </c>
      <c r="F23" s="7"/>
      <c r="G23" s="7">
        <f>Table3[[#This Row],[Wages]]*0.0145</f>
        <v>0</v>
      </c>
      <c r="H23" s="43">
        <f>Table3[[#This Row],[Wages]]*$H$3</f>
        <v>0</v>
      </c>
      <c r="I23" s="8"/>
      <c r="J23" s="8"/>
      <c r="K23" s="8"/>
      <c r="L23" s="7"/>
      <c r="M23" s="7"/>
      <c r="N23" s="8"/>
      <c r="O23" s="8"/>
      <c r="P23" s="8"/>
      <c r="Q2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3" s="7" t="str">
        <f t="shared" si="0"/>
        <v/>
      </c>
    </row>
    <row r="24" spans="4:20" x14ac:dyDescent="0.25">
      <c r="D24" s="8"/>
      <c r="E24" s="7">
        <f>Table3[[#This Row],[Wages]]*0.14</f>
        <v>0</v>
      </c>
      <c r="F24" s="7"/>
      <c r="G24" s="7">
        <f>Table3[[#This Row],[Wages]]*0.0145</f>
        <v>0</v>
      </c>
      <c r="H24" s="43">
        <f>Table3[[#This Row],[Wages]]*$H$3</f>
        <v>0</v>
      </c>
      <c r="I24" s="8"/>
      <c r="J24" s="8"/>
      <c r="K24" s="8"/>
      <c r="L24" s="7"/>
      <c r="M24" s="7"/>
      <c r="N24" s="8"/>
      <c r="O24" s="8"/>
      <c r="P24" s="8"/>
      <c r="Q2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4" s="7" t="str">
        <f t="shared" si="0"/>
        <v/>
      </c>
    </row>
    <row r="25" spans="4:20" x14ac:dyDescent="0.25">
      <c r="D25" s="8"/>
      <c r="E25" s="7">
        <f>Table3[[#This Row],[Wages]]*0.14</f>
        <v>0</v>
      </c>
      <c r="F25" s="7"/>
      <c r="G25" s="7">
        <f>Table3[[#This Row],[Wages]]*0.0145</f>
        <v>0</v>
      </c>
      <c r="H25" s="43">
        <f>Table3[[#This Row],[Wages]]*$H$3</f>
        <v>0</v>
      </c>
      <c r="I25" s="8"/>
      <c r="J25" s="8"/>
      <c r="K25" s="8"/>
      <c r="L25" s="7"/>
      <c r="M25" s="7"/>
      <c r="N25" s="8"/>
      <c r="O25" s="8"/>
      <c r="P25" s="8"/>
      <c r="Q2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5" s="7" t="str">
        <f t="shared" si="0"/>
        <v/>
      </c>
    </row>
    <row r="26" spans="4:20" x14ac:dyDescent="0.25">
      <c r="D26" s="8"/>
      <c r="E26" s="7">
        <f>Table3[[#This Row],[Wages]]*0.14</f>
        <v>0</v>
      </c>
      <c r="F26" s="7"/>
      <c r="G26" s="7">
        <f>Table3[[#This Row],[Wages]]*0.0145</f>
        <v>0</v>
      </c>
      <c r="H26" s="43">
        <f>Table3[[#This Row],[Wages]]*$H$3</f>
        <v>0</v>
      </c>
      <c r="I26" s="8"/>
      <c r="J26" s="8"/>
      <c r="K26" s="8"/>
      <c r="L26" s="7"/>
      <c r="M26" s="7"/>
      <c r="N26" s="8"/>
      <c r="O26" s="8"/>
      <c r="P26" s="8"/>
      <c r="Q2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6" s="7" t="str">
        <f t="shared" si="0"/>
        <v/>
      </c>
    </row>
    <row r="27" spans="4:20" x14ac:dyDescent="0.25">
      <c r="D27" s="8"/>
      <c r="E27" s="7">
        <f>Table3[[#This Row],[Wages]]*0.14</f>
        <v>0</v>
      </c>
      <c r="F27" s="7"/>
      <c r="G27" s="7">
        <f>Table3[[#This Row],[Wages]]*0.0145</f>
        <v>0</v>
      </c>
      <c r="H27" s="43">
        <f>Table3[[#This Row],[Wages]]*$H$3</f>
        <v>0</v>
      </c>
      <c r="I27" s="8"/>
      <c r="J27" s="8"/>
      <c r="K27" s="8"/>
      <c r="L27" s="7"/>
      <c r="M27" s="7"/>
      <c r="N27" s="8"/>
      <c r="O27" s="8"/>
      <c r="P27" s="8"/>
      <c r="Q2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7" s="7" t="str">
        <f t="shared" si="0"/>
        <v/>
      </c>
    </row>
    <row r="28" spans="4:20" x14ac:dyDescent="0.25">
      <c r="E28" s="7">
        <f>Table3[[#This Row],[Wages]]*0.14</f>
        <v>0</v>
      </c>
      <c r="F28" s="7"/>
      <c r="G28" s="7">
        <f>Table3[[#This Row],[Wages]]*0.0145</f>
        <v>0</v>
      </c>
      <c r="H28" s="43">
        <f>Table3[[#This Row],[Wages]]*$H$3</f>
        <v>0</v>
      </c>
      <c r="L28" s="7"/>
      <c r="M28" s="7"/>
      <c r="Q2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8" s="7" t="str">
        <f t="shared" si="0"/>
        <v/>
      </c>
    </row>
    <row r="29" spans="4:20" x14ac:dyDescent="0.25">
      <c r="E29" s="7">
        <f>Table3[[#This Row],[Wages]]*0.14</f>
        <v>0</v>
      </c>
      <c r="F29" s="7"/>
      <c r="G29" s="7">
        <f>Table3[[#This Row],[Wages]]*0.0145</f>
        <v>0</v>
      </c>
      <c r="H29" s="43">
        <f>Table3[[#This Row],[Wages]]*$H$3</f>
        <v>0</v>
      </c>
      <c r="L29" s="7"/>
      <c r="M29" s="7"/>
      <c r="Q2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9" s="7" t="str">
        <f t="shared" si="0"/>
        <v/>
      </c>
    </row>
    <row r="30" spans="4:20" x14ac:dyDescent="0.25">
      <c r="E30" s="7">
        <f>Table3[[#This Row],[Wages]]*0.14</f>
        <v>0</v>
      </c>
      <c r="F30" s="7"/>
      <c r="G30" s="7">
        <f>Table3[[#This Row],[Wages]]*0.0145</f>
        <v>0</v>
      </c>
      <c r="H30" s="43">
        <f>Table3[[#This Row],[Wages]]*$H$3</f>
        <v>0</v>
      </c>
      <c r="L30" s="7"/>
      <c r="M30" s="7"/>
      <c r="Q3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0" s="7" t="str">
        <f t="shared" si="0"/>
        <v/>
      </c>
    </row>
    <row r="31" spans="4:20" x14ac:dyDescent="0.25">
      <c r="E31" s="7">
        <f>Table3[[#This Row],[Wages]]*0.14</f>
        <v>0</v>
      </c>
      <c r="F31" s="7"/>
      <c r="G31" s="7">
        <f>Table3[[#This Row],[Wages]]*0.0145</f>
        <v>0</v>
      </c>
      <c r="H31" s="43">
        <f>Table3[[#This Row],[Wages]]*$H$3</f>
        <v>0</v>
      </c>
      <c r="L31" s="7"/>
      <c r="M31" s="7"/>
      <c r="Q3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1" s="7" t="str">
        <f t="shared" si="0"/>
        <v/>
      </c>
    </row>
    <row r="32" spans="4:20" x14ac:dyDescent="0.25">
      <c r="E32" s="7">
        <f>Table3[[#This Row],[Wages]]*0.14</f>
        <v>0</v>
      </c>
      <c r="F32" s="7"/>
      <c r="G32" s="7">
        <f>Table3[[#This Row],[Wages]]*0.0145</f>
        <v>0</v>
      </c>
      <c r="H32" s="43">
        <f>Table3[[#This Row],[Wages]]*$H$3</f>
        <v>0</v>
      </c>
      <c r="L32" s="7"/>
      <c r="M32" s="7"/>
      <c r="Q3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2" s="7" t="str">
        <f t="shared" si="0"/>
        <v/>
      </c>
    </row>
    <row r="33" spans="5:20" x14ac:dyDescent="0.25">
      <c r="E33" s="7">
        <f>Table3[[#This Row],[Wages]]*0.14</f>
        <v>0</v>
      </c>
      <c r="F33" s="7"/>
      <c r="G33" s="7">
        <f>Table3[[#This Row],[Wages]]*0.0145</f>
        <v>0</v>
      </c>
      <c r="H33" s="43">
        <f>Table3[[#This Row],[Wages]]*$H$3</f>
        <v>0</v>
      </c>
      <c r="L33" s="7"/>
      <c r="M33" s="7"/>
      <c r="Q3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3" s="7" t="str">
        <f t="shared" si="0"/>
        <v/>
      </c>
    </row>
    <row r="34" spans="5:20" x14ac:dyDescent="0.25">
      <c r="E34" s="7">
        <f>Table3[[#This Row],[Wages]]*0.14</f>
        <v>0</v>
      </c>
      <c r="F34" s="7"/>
      <c r="G34" s="7">
        <f>Table3[[#This Row],[Wages]]*0.0145</f>
        <v>0</v>
      </c>
      <c r="H34" s="43">
        <f>Table3[[#This Row],[Wages]]*$H$3</f>
        <v>0</v>
      </c>
      <c r="L34" s="7"/>
      <c r="M34" s="7"/>
      <c r="Q3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4" s="7" t="str">
        <f t="shared" si="0"/>
        <v/>
      </c>
    </row>
    <row r="35" spans="5:20" x14ac:dyDescent="0.25">
      <c r="E35" s="7">
        <f>Table3[[#This Row],[Wages]]*0.14</f>
        <v>0</v>
      </c>
      <c r="F35" s="7"/>
      <c r="G35" s="7">
        <f>Table3[[#This Row],[Wages]]*0.0145</f>
        <v>0</v>
      </c>
      <c r="H35" s="43">
        <f>Table3[[#This Row],[Wages]]*$H$3</f>
        <v>0</v>
      </c>
      <c r="L35" s="7"/>
      <c r="M35" s="7"/>
      <c r="Q3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5" s="7" t="str">
        <f t="shared" si="0"/>
        <v/>
      </c>
    </row>
    <row r="36" spans="5:20" x14ac:dyDescent="0.25">
      <c r="E36" s="7">
        <f>Table3[[#This Row],[Wages]]*0.14</f>
        <v>0</v>
      </c>
      <c r="F36" s="7"/>
      <c r="G36" s="7">
        <f>Table3[[#This Row],[Wages]]*0.0145</f>
        <v>0</v>
      </c>
      <c r="H36" s="43">
        <f>Table3[[#This Row],[Wages]]*$H$3</f>
        <v>0</v>
      </c>
      <c r="L36" s="7"/>
      <c r="M36" s="7"/>
      <c r="Q3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6" s="7" t="str">
        <f t="shared" si="0"/>
        <v/>
      </c>
    </row>
    <row r="37" spans="5:20" x14ac:dyDescent="0.25">
      <c r="E37" s="7">
        <f>Table3[[#This Row],[Wages]]*0.14</f>
        <v>0</v>
      </c>
      <c r="F37" s="7"/>
      <c r="G37" s="7">
        <f>Table3[[#This Row],[Wages]]*0.0145</f>
        <v>0</v>
      </c>
      <c r="H37" s="43">
        <f>Table3[[#This Row],[Wages]]*$H$3</f>
        <v>0</v>
      </c>
      <c r="L37" s="7"/>
      <c r="M37" s="7"/>
      <c r="Q3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7" s="7" t="str">
        <f t="shared" si="0"/>
        <v/>
      </c>
    </row>
    <row r="38" spans="5:20" x14ac:dyDescent="0.25">
      <c r="E38" s="7">
        <f>Table3[[#This Row],[Wages]]*0.14</f>
        <v>0</v>
      </c>
      <c r="F38" s="7"/>
      <c r="G38" s="7">
        <f>Table3[[#This Row],[Wages]]*0.0145</f>
        <v>0</v>
      </c>
      <c r="H38" s="43">
        <f>Table3[[#This Row],[Wages]]*$H$3</f>
        <v>0</v>
      </c>
      <c r="L38" s="7"/>
      <c r="M38" s="7"/>
      <c r="Q3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8" s="7" t="str">
        <f t="shared" si="0"/>
        <v/>
      </c>
    </row>
    <row r="39" spans="5:20" x14ac:dyDescent="0.25">
      <c r="E39" s="7">
        <f>Table3[[#This Row],[Wages]]*0.14</f>
        <v>0</v>
      </c>
      <c r="F39" s="7"/>
      <c r="G39" s="7">
        <f>Table3[[#This Row],[Wages]]*0.0145</f>
        <v>0</v>
      </c>
      <c r="H39" s="43">
        <f>Table3[[#This Row],[Wages]]*$H$3</f>
        <v>0</v>
      </c>
      <c r="L39" s="7"/>
      <c r="M39" s="7"/>
      <c r="Q3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9" s="7" t="str">
        <f t="shared" si="0"/>
        <v/>
      </c>
    </row>
    <row r="40" spans="5:20" x14ac:dyDescent="0.25">
      <c r="E40" s="7">
        <f>Table3[[#This Row],[Wages]]*0.14</f>
        <v>0</v>
      </c>
      <c r="F40" s="7"/>
      <c r="G40" s="7">
        <f>Table3[[#This Row],[Wages]]*0.0145</f>
        <v>0</v>
      </c>
      <c r="H40" s="43">
        <f>Table3[[#This Row],[Wages]]*$H$3</f>
        <v>0</v>
      </c>
      <c r="L40" s="7"/>
      <c r="M40" s="7"/>
      <c r="Q4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0" s="7" t="str">
        <f t="shared" si="0"/>
        <v/>
      </c>
    </row>
    <row r="41" spans="5:20" x14ac:dyDescent="0.25">
      <c r="E41" s="7">
        <f>Table3[[#This Row],[Wages]]*0.14</f>
        <v>0</v>
      </c>
      <c r="F41" s="7"/>
      <c r="G41" s="7">
        <f>Table3[[#This Row],[Wages]]*0.0145</f>
        <v>0</v>
      </c>
      <c r="H41" s="43">
        <f>Table3[[#This Row],[Wages]]*$H$3</f>
        <v>0</v>
      </c>
      <c r="L41" s="7"/>
      <c r="M41" s="7"/>
      <c r="Q4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1" s="7" t="str">
        <f t="shared" si="0"/>
        <v/>
      </c>
    </row>
    <row r="42" spans="5:20" x14ac:dyDescent="0.25">
      <c r="E42" s="7">
        <f>Table3[[#This Row],[Wages]]*0.14</f>
        <v>0</v>
      </c>
      <c r="F42" s="7"/>
      <c r="G42" s="7">
        <f>Table3[[#This Row],[Wages]]*0.0145</f>
        <v>0</v>
      </c>
      <c r="H42" s="43">
        <f>Table3[[#This Row],[Wages]]*$H$3</f>
        <v>0</v>
      </c>
      <c r="L42" s="7"/>
      <c r="M42" s="7"/>
      <c r="Q4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2" s="7" t="str">
        <f t="shared" si="0"/>
        <v/>
      </c>
    </row>
    <row r="43" spans="5:20" x14ac:dyDescent="0.25">
      <c r="E43" s="7">
        <f>Table3[[#This Row],[Wages]]*0.14</f>
        <v>0</v>
      </c>
      <c r="F43" s="7"/>
      <c r="G43" s="7">
        <f>Table3[[#This Row],[Wages]]*0.0145</f>
        <v>0</v>
      </c>
      <c r="H43" s="43">
        <f>Table3[[#This Row],[Wages]]*$H$3</f>
        <v>0</v>
      </c>
      <c r="L43" s="7"/>
      <c r="M43" s="7"/>
      <c r="Q4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3" s="7" t="str">
        <f t="shared" si="0"/>
        <v/>
      </c>
    </row>
    <row r="44" spans="5:20" x14ac:dyDescent="0.25">
      <c r="E44" s="7">
        <f>Table3[[#This Row],[Wages]]*0.14</f>
        <v>0</v>
      </c>
      <c r="F44" s="7"/>
      <c r="G44" s="7">
        <f>Table3[[#This Row],[Wages]]*0.0145</f>
        <v>0</v>
      </c>
      <c r="H44" s="43">
        <f>Table3[[#This Row],[Wages]]*$H$3</f>
        <v>0</v>
      </c>
      <c r="L44" s="7"/>
      <c r="M44" s="7"/>
      <c r="Q4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4" s="7" t="str">
        <f t="shared" si="0"/>
        <v/>
      </c>
    </row>
    <row r="45" spans="5:20" x14ac:dyDescent="0.25">
      <c r="E45" s="7">
        <f>Table3[[#This Row],[Wages]]*0.14</f>
        <v>0</v>
      </c>
      <c r="F45" s="7"/>
      <c r="G45" s="7">
        <f>Table3[[#This Row],[Wages]]*0.0145</f>
        <v>0</v>
      </c>
      <c r="H45" s="43">
        <f>Table3[[#This Row],[Wages]]*$H$3</f>
        <v>0</v>
      </c>
      <c r="L45" s="7"/>
      <c r="M45" s="7"/>
      <c r="Q4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5" s="7" t="str">
        <f t="shared" si="0"/>
        <v/>
      </c>
    </row>
    <row r="46" spans="5:20" x14ac:dyDescent="0.25">
      <c r="E46" s="7">
        <f>Table3[[#This Row],[Wages]]*0.14</f>
        <v>0</v>
      </c>
      <c r="F46" s="7"/>
      <c r="G46" s="7">
        <f>Table3[[#This Row],[Wages]]*0.0145</f>
        <v>0</v>
      </c>
      <c r="H46" s="43">
        <f>Table3[[#This Row],[Wages]]*$H$3</f>
        <v>0</v>
      </c>
      <c r="L46" s="7"/>
      <c r="M46" s="7"/>
      <c r="Q4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6" s="7" t="str">
        <f t="shared" si="0"/>
        <v/>
      </c>
    </row>
    <row r="47" spans="5:20" x14ac:dyDescent="0.25">
      <c r="E47" s="7">
        <f>Table3[[#This Row],[Wages]]*0.14</f>
        <v>0</v>
      </c>
      <c r="F47" s="7"/>
      <c r="G47" s="7">
        <f>Table3[[#This Row],[Wages]]*0.0145</f>
        <v>0</v>
      </c>
      <c r="H47" s="43">
        <f>Table3[[#This Row],[Wages]]*$H$3</f>
        <v>0</v>
      </c>
      <c r="L47" s="7"/>
      <c r="M47" s="7"/>
      <c r="Q4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7" s="7" t="str">
        <f t="shared" si="0"/>
        <v/>
      </c>
    </row>
    <row r="48" spans="5:20" x14ac:dyDescent="0.25">
      <c r="E48" s="7">
        <f>Table3[[#This Row],[Wages]]*0.14</f>
        <v>0</v>
      </c>
      <c r="F48" s="7"/>
      <c r="G48" s="7">
        <f>Table3[[#This Row],[Wages]]*0.0145</f>
        <v>0</v>
      </c>
      <c r="H48" s="43">
        <f>Table3[[#This Row],[Wages]]*$H$3</f>
        <v>0</v>
      </c>
      <c r="L48" s="7"/>
      <c r="M48" s="7"/>
      <c r="Q4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8" s="7" t="str">
        <f t="shared" si="0"/>
        <v/>
      </c>
    </row>
    <row r="49" spans="5:20" x14ac:dyDescent="0.25">
      <c r="E49" s="7">
        <f>Table3[[#This Row],[Wages]]*0.14</f>
        <v>0</v>
      </c>
      <c r="F49" s="7"/>
      <c r="G49" s="7">
        <f>Table3[[#This Row],[Wages]]*0.0145</f>
        <v>0</v>
      </c>
      <c r="H49" s="43">
        <f>Table3[[#This Row],[Wages]]*$H$3</f>
        <v>0</v>
      </c>
      <c r="L49" s="7"/>
      <c r="M49" s="7"/>
      <c r="Q4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9" s="7" t="str">
        <f t="shared" si="0"/>
        <v/>
      </c>
    </row>
    <row r="50" spans="5:20" x14ac:dyDescent="0.25">
      <c r="E50" s="7">
        <f>Table3[[#This Row],[Wages]]*0.14</f>
        <v>0</v>
      </c>
      <c r="F50" s="7"/>
      <c r="G50" s="7">
        <f>Table3[[#This Row],[Wages]]*0.0145</f>
        <v>0</v>
      </c>
      <c r="H50" s="43">
        <f>Table3[[#This Row],[Wages]]*$H$3</f>
        <v>0</v>
      </c>
      <c r="L50" s="7"/>
      <c r="M50" s="7"/>
      <c r="Q5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0" s="7" t="str">
        <f t="shared" si="0"/>
        <v/>
      </c>
    </row>
    <row r="51" spans="5:20" x14ac:dyDescent="0.25">
      <c r="E51" s="7">
        <f>Table3[[#This Row],[Wages]]*0.14</f>
        <v>0</v>
      </c>
      <c r="F51" s="7"/>
      <c r="G51" s="7">
        <f>Table3[[#This Row],[Wages]]*0.0145</f>
        <v>0</v>
      </c>
      <c r="H51" s="43">
        <f>Table3[[#This Row],[Wages]]*$H$3</f>
        <v>0</v>
      </c>
      <c r="L51" s="7"/>
      <c r="M51" s="7"/>
      <c r="Q5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1" s="7" t="str">
        <f t="shared" si="0"/>
        <v/>
      </c>
    </row>
    <row r="52" spans="5:20" x14ac:dyDescent="0.25">
      <c r="E52" s="7">
        <f>Table3[[#This Row],[Wages]]*0.14</f>
        <v>0</v>
      </c>
      <c r="F52" s="7"/>
      <c r="G52" s="7">
        <f>Table3[[#This Row],[Wages]]*0.0145</f>
        <v>0</v>
      </c>
      <c r="H52" s="43">
        <f>Table3[[#This Row],[Wages]]*$H$3</f>
        <v>0</v>
      </c>
      <c r="L52" s="7"/>
      <c r="M52" s="7"/>
      <c r="Q5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2" s="7" t="str">
        <f t="shared" si="0"/>
        <v/>
      </c>
    </row>
    <row r="53" spans="5:20" x14ac:dyDescent="0.25">
      <c r="E53" s="7">
        <f>Table3[[#This Row],[Wages]]*0.14</f>
        <v>0</v>
      </c>
      <c r="F53" s="7"/>
      <c r="G53" s="7">
        <f>Table3[[#This Row],[Wages]]*0.0145</f>
        <v>0</v>
      </c>
      <c r="H53" s="43">
        <f>Table3[[#This Row],[Wages]]*$H$3</f>
        <v>0</v>
      </c>
      <c r="L53" s="7"/>
      <c r="M53" s="7"/>
      <c r="Q5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3" s="7" t="str">
        <f t="shared" si="0"/>
        <v/>
      </c>
    </row>
    <row r="54" spans="5:20" x14ac:dyDescent="0.25">
      <c r="E54" s="7">
        <f>Table3[[#This Row],[Wages]]*0.14</f>
        <v>0</v>
      </c>
      <c r="F54" s="7"/>
      <c r="G54" s="7">
        <f>Table3[[#This Row],[Wages]]*0.0145</f>
        <v>0</v>
      </c>
      <c r="H54" s="43">
        <f>Table3[[#This Row],[Wages]]*$H$3</f>
        <v>0</v>
      </c>
      <c r="L54" s="7"/>
      <c r="M54" s="7"/>
      <c r="Q5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4" s="7" t="str">
        <f t="shared" si="0"/>
        <v/>
      </c>
    </row>
    <row r="55" spans="5:20" x14ac:dyDescent="0.25">
      <c r="E55" s="7">
        <f>Table3[[#This Row],[Wages]]*0.14</f>
        <v>0</v>
      </c>
      <c r="F55" s="7"/>
      <c r="G55" s="7">
        <f>Table3[[#This Row],[Wages]]*0.0145</f>
        <v>0</v>
      </c>
      <c r="H55" s="43">
        <f>Table3[[#This Row],[Wages]]*$H$3</f>
        <v>0</v>
      </c>
      <c r="L55" s="7"/>
      <c r="M55" s="7"/>
      <c r="Q5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5" s="7" t="str">
        <f t="shared" si="0"/>
        <v/>
      </c>
    </row>
    <row r="56" spans="5:20" x14ac:dyDescent="0.25">
      <c r="E56" s="7">
        <f>Table3[[#This Row],[Wages]]*0.14</f>
        <v>0</v>
      </c>
      <c r="F56" s="7"/>
      <c r="G56" s="7">
        <f>Table3[[#This Row],[Wages]]*0.0145</f>
        <v>0</v>
      </c>
      <c r="H56" s="43">
        <f>Table3[[#This Row],[Wages]]*$H$3</f>
        <v>0</v>
      </c>
      <c r="L56" s="7"/>
      <c r="M56" s="7"/>
      <c r="Q5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6" s="7" t="str">
        <f t="shared" si="0"/>
        <v/>
      </c>
    </row>
    <row r="57" spans="5:20" x14ac:dyDescent="0.25">
      <c r="E57" s="7">
        <f>Table3[[#This Row],[Wages]]*0.14</f>
        <v>0</v>
      </c>
      <c r="F57" s="7"/>
      <c r="G57" s="7">
        <f>Table3[[#This Row],[Wages]]*0.0145</f>
        <v>0</v>
      </c>
      <c r="H57" s="43">
        <f>Table3[[#This Row],[Wages]]*$H$3</f>
        <v>0</v>
      </c>
      <c r="L57" s="7"/>
      <c r="M57" s="7"/>
      <c r="Q5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7" s="7" t="str">
        <f t="shared" si="0"/>
        <v/>
      </c>
    </row>
    <row r="58" spans="5:20" x14ac:dyDescent="0.25">
      <c r="E58" s="7">
        <f>Table3[[#This Row],[Wages]]*0.14</f>
        <v>0</v>
      </c>
      <c r="F58" s="7"/>
      <c r="G58" s="7">
        <f>Table3[[#This Row],[Wages]]*0.0145</f>
        <v>0</v>
      </c>
      <c r="H58" s="43">
        <f>Table3[[#This Row],[Wages]]*$H$3</f>
        <v>0</v>
      </c>
      <c r="L58" s="7"/>
      <c r="M58" s="7"/>
      <c r="Q5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8" s="7" t="str">
        <f t="shared" si="0"/>
        <v/>
      </c>
    </row>
    <row r="59" spans="5:20" x14ac:dyDescent="0.25">
      <c r="E59" s="7">
        <f>Table3[[#This Row],[Wages]]*0.14</f>
        <v>0</v>
      </c>
      <c r="F59" s="7"/>
      <c r="G59" s="7">
        <f>Table3[[#This Row],[Wages]]*0.0145</f>
        <v>0</v>
      </c>
      <c r="H59" s="43">
        <f>Table3[[#This Row],[Wages]]*$H$3</f>
        <v>0</v>
      </c>
      <c r="L59" s="7"/>
      <c r="M59" s="7"/>
      <c r="Q5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9" s="7" t="str">
        <f t="shared" si="0"/>
        <v/>
      </c>
    </row>
    <row r="60" spans="5:20" x14ac:dyDescent="0.25">
      <c r="E60" s="7">
        <f>Table3[[#This Row],[Wages]]*0.14</f>
        <v>0</v>
      </c>
      <c r="F60" s="7"/>
      <c r="G60" s="7">
        <f>Table3[[#This Row],[Wages]]*0.0145</f>
        <v>0</v>
      </c>
      <c r="H60" s="43">
        <f>Table3[[#This Row],[Wages]]*$H$3</f>
        <v>0</v>
      </c>
      <c r="L60" s="7"/>
      <c r="M60" s="7"/>
      <c r="Q6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0" s="7" t="str">
        <f t="shared" si="0"/>
        <v/>
      </c>
    </row>
    <row r="61" spans="5:20" x14ac:dyDescent="0.25">
      <c r="E61" s="7">
        <f>Table3[[#This Row],[Wages]]*0.14</f>
        <v>0</v>
      </c>
      <c r="F61" s="7"/>
      <c r="G61" s="7">
        <f>Table3[[#This Row],[Wages]]*0.0145</f>
        <v>0</v>
      </c>
      <c r="H61" s="43">
        <f>Table3[[#This Row],[Wages]]*$H$3</f>
        <v>0</v>
      </c>
      <c r="L61" s="7"/>
      <c r="M61" s="7"/>
      <c r="Q6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1" s="7" t="str">
        <f t="shared" si="0"/>
        <v/>
      </c>
    </row>
    <row r="62" spans="5:20" x14ac:dyDescent="0.25">
      <c r="E62" s="7">
        <f>Table3[[#This Row],[Wages]]*0.14</f>
        <v>0</v>
      </c>
      <c r="F62" s="7"/>
      <c r="G62" s="7">
        <f>Table3[[#This Row],[Wages]]*0.0145</f>
        <v>0</v>
      </c>
      <c r="H62" s="43">
        <f>Table3[[#This Row],[Wages]]*$H$3</f>
        <v>0</v>
      </c>
      <c r="L62" s="7"/>
      <c r="M62" s="7"/>
      <c r="Q6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2" s="7" t="str">
        <f t="shared" si="0"/>
        <v/>
      </c>
    </row>
    <row r="63" spans="5:20" x14ac:dyDescent="0.25">
      <c r="E63" s="7">
        <f>Table3[[#This Row],[Wages]]*0.14</f>
        <v>0</v>
      </c>
      <c r="F63" s="7"/>
      <c r="G63" s="7">
        <f>Table3[[#This Row],[Wages]]*0.0145</f>
        <v>0</v>
      </c>
      <c r="H63" s="43">
        <f>Table3[[#This Row],[Wages]]*$H$3</f>
        <v>0</v>
      </c>
      <c r="L63" s="7"/>
      <c r="M63" s="7"/>
      <c r="Q6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3" s="7" t="str">
        <f t="shared" si="0"/>
        <v/>
      </c>
    </row>
    <row r="64" spans="5:20" x14ac:dyDescent="0.25">
      <c r="E64" s="7">
        <f>Table3[[#This Row],[Wages]]*0.14</f>
        <v>0</v>
      </c>
      <c r="F64" s="7"/>
      <c r="G64" s="7">
        <f>Table3[[#This Row],[Wages]]*0.0145</f>
        <v>0</v>
      </c>
      <c r="H64" s="43">
        <f>Table3[[#This Row],[Wages]]*$H$3</f>
        <v>0</v>
      </c>
      <c r="L64" s="7"/>
      <c r="M64" s="7"/>
      <c r="Q6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4" s="7" t="str">
        <f t="shared" si="0"/>
        <v/>
      </c>
    </row>
    <row r="65" spans="5:20" x14ac:dyDescent="0.25">
      <c r="E65" s="7">
        <f>Table3[[#This Row],[Wages]]*0.14</f>
        <v>0</v>
      </c>
      <c r="F65" s="7"/>
      <c r="G65" s="7">
        <f>Table3[[#This Row],[Wages]]*0.0145</f>
        <v>0</v>
      </c>
      <c r="H65" s="43">
        <f>Table3[[#This Row],[Wages]]*$H$3</f>
        <v>0</v>
      </c>
      <c r="L65" s="7"/>
      <c r="M65" s="7"/>
      <c r="Q6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5" s="7" t="str">
        <f t="shared" si="0"/>
        <v/>
      </c>
    </row>
    <row r="66" spans="5:20" x14ac:dyDescent="0.25">
      <c r="E66" s="7">
        <f>Table3[[#This Row],[Wages]]*0.14</f>
        <v>0</v>
      </c>
      <c r="F66" s="7"/>
      <c r="G66" s="7">
        <f>Table3[[#This Row],[Wages]]*0.0145</f>
        <v>0</v>
      </c>
      <c r="H66" s="43">
        <f>Table3[[#This Row],[Wages]]*$H$3</f>
        <v>0</v>
      </c>
      <c r="L66" s="7"/>
      <c r="M66" s="7"/>
      <c r="Q6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6" s="7" t="str">
        <f t="shared" si="0"/>
        <v/>
      </c>
    </row>
    <row r="67" spans="5:20" x14ac:dyDescent="0.25">
      <c r="E67" s="7">
        <f>Table3[[#This Row],[Wages]]*0.14</f>
        <v>0</v>
      </c>
      <c r="F67" s="7"/>
      <c r="G67" s="7">
        <f>Table3[[#This Row],[Wages]]*0.0145</f>
        <v>0</v>
      </c>
      <c r="H67" s="43">
        <f>Table3[[#This Row],[Wages]]*$H$3</f>
        <v>0</v>
      </c>
      <c r="L67" s="7"/>
      <c r="M67" s="7"/>
      <c r="Q6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7" s="7" t="str">
        <f t="shared" si="0"/>
        <v/>
      </c>
    </row>
    <row r="68" spans="5:20" x14ac:dyDescent="0.25">
      <c r="E68" s="7">
        <f>Table3[[#This Row],[Wages]]*0.14</f>
        <v>0</v>
      </c>
      <c r="F68" s="7"/>
      <c r="G68" s="7">
        <f>Table3[[#This Row],[Wages]]*0.0145</f>
        <v>0</v>
      </c>
      <c r="H68" s="43">
        <f>Table3[[#This Row],[Wages]]*$H$3</f>
        <v>0</v>
      </c>
      <c r="L68" s="7"/>
      <c r="M68" s="7"/>
      <c r="Q6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8" s="7" t="str">
        <f t="shared" si="0"/>
        <v/>
      </c>
    </row>
    <row r="69" spans="5:20" x14ac:dyDescent="0.25">
      <c r="E69" s="7">
        <f>Table3[[#This Row],[Wages]]*0.14</f>
        <v>0</v>
      </c>
      <c r="F69" s="7"/>
      <c r="G69" s="7">
        <f>Table3[[#This Row],[Wages]]*0.0145</f>
        <v>0</v>
      </c>
      <c r="H69" s="43">
        <f>Table3[[#This Row],[Wages]]*$H$3</f>
        <v>0</v>
      </c>
      <c r="L69" s="7"/>
      <c r="M69" s="7"/>
      <c r="Q6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9" s="7" t="str">
        <f t="shared" si="0"/>
        <v/>
      </c>
    </row>
    <row r="70" spans="5:20" x14ac:dyDescent="0.25">
      <c r="E70" s="7">
        <f>Table3[[#This Row],[Wages]]*0.14</f>
        <v>0</v>
      </c>
      <c r="F70" s="7"/>
      <c r="G70" s="7">
        <f>Table3[[#This Row],[Wages]]*0.0145</f>
        <v>0</v>
      </c>
      <c r="H70" s="43">
        <f>Table3[[#This Row],[Wages]]*$H$3</f>
        <v>0</v>
      </c>
      <c r="L70" s="7"/>
      <c r="M70" s="7"/>
      <c r="Q7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0" s="7" t="str">
        <f t="shared" ref="T70:T133" si="1">IFERROR(Q70/R70*S70,"")</f>
        <v/>
      </c>
    </row>
    <row r="71" spans="5:20" x14ac:dyDescent="0.25">
      <c r="E71" s="7">
        <f>Table3[[#This Row],[Wages]]*0.14</f>
        <v>0</v>
      </c>
      <c r="F71" s="7"/>
      <c r="G71" s="7">
        <f>Table3[[#This Row],[Wages]]*0.0145</f>
        <v>0</v>
      </c>
      <c r="H71" s="43">
        <f>Table3[[#This Row],[Wages]]*$H$3</f>
        <v>0</v>
      </c>
      <c r="L71" s="7"/>
      <c r="M71" s="7"/>
      <c r="Q7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1" s="7" t="str">
        <f t="shared" si="1"/>
        <v/>
      </c>
    </row>
    <row r="72" spans="5:20" x14ac:dyDescent="0.25">
      <c r="E72" s="7">
        <f>Table3[[#This Row],[Wages]]*0.14</f>
        <v>0</v>
      </c>
      <c r="F72" s="7"/>
      <c r="G72" s="7">
        <f>Table3[[#This Row],[Wages]]*0.0145</f>
        <v>0</v>
      </c>
      <c r="H72" s="43">
        <f>Table3[[#This Row],[Wages]]*$H$3</f>
        <v>0</v>
      </c>
      <c r="L72" s="7"/>
      <c r="M72" s="7"/>
      <c r="Q7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2" s="7" t="str">
        <f t="shared" si="1"/>
        <v/>
      </c>
    </row>
    <row r="73" spans="5:20" x14ac:dyDescent="0.25">
      <c r="E73" s="7">
        <f>Table3[[#This Row],[Wages]]*0.14</f>
        <v>0</v>
      </c>
      <c r="F73" s="7"/>
      <c r="G73" s="7">
        <f>Table3[[#This Row],[Wages]]*0.0145</f>
        <v>0</v>
      </c>
      <c r="H73" s="43">
        <f>Table3[[#This Row],[Wages]]*$H$3</f>
        <v>0</v>
      </c>
      <c r="L73" s="7"/>
      <c r="M73" s="7"/>
      <c r="Q7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3" s="7" t="str">
        <f t="shared" si="1"/>
        <v/>
      </c>
    </row>
    <row r="74" spans="5:20" x14ac:dyDescent="0.25">
      <c r="E74" s="7">
        <f>Table3[[#This Row],[Wages]]*0.14</f>
        <v>0</v>
      </c>
      <c r="F74" s="7"/>
      <c r="G74" s="7">
        <f>Table3[[#This Row],[Wages]]*0.0145</f>
        <v>0</v>
      </c>
      <c r="H74" s="43">
        <f>Table3[[#This Row],[Wages]]*$H$3</f>
        <v>0</v>
      </c>
      <c r="L74" s="7"/>
      <c r="M74" s="7"/>
      <c r="Q7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4" s="7" t="str">
        <f t="shared" si="1"/>
        <v/>
      </c>
    </row>
    <row r="75" spans="5:20" x14ac:dyDescent="0.25">
      <c r="E75" s="7">
        <f>Table3[[#This Row],[Wages]]*0.14</f>
        <v>0</v>
      </c>
      <c r="F75" s="7"/>
      <c r="G75" s="7">
        <f>Table3[[#This Row],[Wages]]*0.0145</f>
        <v>0</v>
      </c>
      <c r="H75" s="43">
        <f>Table3[[#This Row],[Wages]]*$H$3</f>
        <v>0</v>
      </c>
      <c r="L75" s="7"/>
      <c r="M75" s="7"/>
      <c r="Q7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5" s="7" t="str">
        <f t="shared" si="1"/>
        <v/>
      </c>
    </row>
    <row r="76" spans="5:20" x14ac:dyDescent="0.25">
      <c r="E76" s="7">
        <f>Table3[[#This Row],[Wages]]*0.14</f>
        <v>0</v>
      </c>
      <c r="F76" s="7"/>
      <c r="G76" s="7">
        <f>Table3[[#This Row],[Wages]]*0.0145</f>
        <v>0</v>
      </c>
      <c r="H76" s="43">
        <f>Table3[[#This Row],[Wages]]*$H$3</f>
        <v>0</v>
      </c>
      <c r="L76" s="7"/>
      <c r="M76" s="7"/>
      <c r="Q7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6" s="7" t="str">
        <f t="shared" si="1"/>
        <v/>
      </c>
    </row>
    <row r="77" spans="5:20" x14ac:dyDescent="0.25">
      <c r="E77" s="7">
        <f>Table3[[#This Row],[Wages]]*0.14</f>
        <v>0</v>
      </c>
      <c r="F77" s="7"/>
      <c r="G77" s="7">
        <f>Table3[[#This Row],[Wages]]*0.0145</f>
        <v>0</v>
      </c>
      <c r="H77" s="43">
        <f>Table3[[#This Row],[Wages]]*$H$3</f>
        <v>0</v>
      </c>
      <c r="L77" s="7"/>
      <c r="M77" s="7"/>
      <c r="Q7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7" s="7" t="str">
        <f t="shared" si="1"/>
        <v/>
      </c>
    </row>
    <row r="78" spans="5:20" x14ac:dyDescent="0.25">
      <c r="E78" s="7">
        <f>Table3[[#This Row],[Wages]]*0.14</f>
        <v>0</v>
      </c>
      <c r="F78" s="7"/>
      <c r="G78" s="7">
        <f>Table3[[#This Row],[Wages]]*0.0145</f>
        <v>0</v>
      </c>
      <c r="H78" s="43">
        <f>Table3[[#This Row],[Wages]]*$H$3</f>
        <v>0</v>
      </c>
      <c r="L78" s="7"/>
      <c r="M78" s="7"/>
      <c r="Q7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8" s="7" t="str">
        <f t="shared" si="1"/>
        <v/>
      </c>
    </row>
    <row r="79" spans="5:20" x14ac:dyDescent="0.25">
      <c r="E79" s="7">
        <f>Table3[[#This Row],[Wages]]*0.14</f>
        <v>0</v>
      </c>
      <c r="F79" s="7"/>
      <c r="G79" s="7">
        <f>Table3[[#This Row],[Wages]]*0.0145</f>
        <v>0</v>
      </c>
      <c r="H79" s="43">
        <f>Table3[[#This Row],[Wages]]*$H$3</f>
        <v>0</v>
      </c>
      <c r="L79" s="7"/>
      <c r="M79" s="7"/>
      <c r="Q7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9" s="7" t="str">
        <f t="shared" si="1"/>
        <v/>
      </c>
    </row>
    <row r="80" spans="5:20" x14ac:dyDescent="0.25">
      <c r="E80" s="7">
        <f>Table3[[#This Row],[Wages]]*0.14</f>
        <v>0</v>
      </c>
      <c r="F80" s="7"/>
      <c r="G80" s="7">
        <f>Table3[[#This Row],[Wages]]*0.0145</f>
        <v>0</v>
      </c>
      <c r="H80" s="43">
        <f>Table3[[#This Row],[Wages]]*$H$3</f>
        <v>0</v>
      </c>
      <c r="L80" s="7"/>
      <c r="M80" s="7"/>
      <c r="Q8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0" s="7" t="str">
        <f t="shared" si="1"/>
        <v/>
      </c>
    </row>
    <row r="81" spans="5:20" x14ac:dyDescent="0.25">
      <c r="E81" s="7">
        <f>Table3[[#This Row],[Wages]]*0.14</f>
        <v>0</v>
      </c>
      <c r="F81" s="7"/>
      <c r="G81" s="7">
        <f>Table3[[#This Row],[Wages]]*0.0145</f>
        <v>0</v>
      </c>
      <c r="H81" s="43">
        <f>Table3[[#This Row],[Wages]]*$H$3</f>
        <v>0</v>
      </c>
      <c r="L81" s="7"/>
      <c r="M81" s="7"/>
      <c r="Q8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1" s="7" t="str">
        <f t="shared" si="1"/>
        <v/>
      </c>
    </row>
    <row r="82" spans="5:20" x14ac:dyDescent="0.25">
      <c r="E82" s="7">
        <f>Table3[[#This Row],[Wages]]*0.14</f>
        <v>0</v>
      </c>
      <c r="F82" s="7"/>
      <c r="G82" s="7">
        <f>Table3[[#This Row],[Wages]]*0.0145</f>
        <v>0</v>
      </c>
      <c r="H82" s="43">
        <f>Table3[[#This Row],[Wages]]*$H$3</f>
        <v>0</v>
      </c>
      <c r="L82" s="7"/>
      <c r="M82" s="7"/>
      <c r="Q8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2" s="7" t="str">
        <f t="shared" si="1"/>
        <v/>
      </c>
    </row>
    <row r="83" spans="5:20" x14ac:dyDescent="0.25">
      <c r="E83" s="7">
        <f>Table3[[#This Row],[Wages]]*0.14</f>
        <v>0</v>
      </c>
      <c r="F83" s="7"/>
      <c r="G83" s="7">
        <f>Table3[[#This Row],[Wages]]*0.0145</f>
        <v>0</v>
      </c>
      <c r="H83" s="43">
        <f>Table3[[#This Row],[Wages]]*$H$3</f>
        <v>0</v>
      </c>
      <c r="L83" s="7"/>
      <c r="M83" s="7"/>
      <c r="Q8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3" s="7" t="str">
        <f t="shared" si="1"/>
        <v/>
      </c>
    </row>
    <row r="84" spans="5:20" x14ac:dyDescent="0.25">
      <c r="E84" s="7">
        <f>Table3[[#This Row],[Wages]]*0.14</f>
        <v>0</v>
      </c>
      <c r="F84" s="7"/>
      <c r="G84" s="7">
        <f>Table3[[#This Row],[Wages]]*0.0145</f>
        <v>0</v>
      </c>
      <c r="H84" s="43">
        <f>Table3[[#This Row],[Wages]]*$H$3</f>
        <v>0</v>
      </c>
      <c r="L84" s="7"/>
      <c r="M84" s="7"/>
      <c r="Q8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4" s="7" t="str">
        <f t="shared" si="1"/>
        <v/>
      </c>
    </row>
    <row r="85" spans="5:20" x14ac:dyDescent="0.25">
      <c r="E85" s="7">
        <f>Table3[[#This Row],[Wages]]*0.14</f>
        <v>0</v>
      </c>
      <c r="F85" s="7"/>
      <c r="G85" s="7">
        <f>Table3[[#This Row],[Wages]]*0.0145</f>
        <v>0</v>
      </c>
      <c r="H85" s="43">
        <f>Table3[[#This Row],[Wages]]*$H$3</f>
        <v>0</v>
      </c>
      <c r="L85" s="7"/>
      <c r="M85" s="7"/>
      <c r="Q8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5" s="7" t="str">
        <f t="shared" si="1"/>
        <v/>
      </c>
    </row>
    <row r="86" spans="5:20" x14ac:dyDescent="0.25">
      <c r="E86" s="7">
        <f>Table3[[#This Row],[Wages]]*0.14</f>
        <v>0</v>
      </c>
      <c r="F86" s="7"/>
      <c r="G86" s="7">
        <f>Table3[[#This Row],[Wages]]*0.0145</f>
        <v>0</v>
      </c>
      <c r="H86" s="43">
        <f>Table3[[#This Row],[Wages]]*$H$3</f>
        <v>0</v>
      </c>
      <c r="L86" s="7"/>
      <c r="M86" s="7"/>
      <c r="Q8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6" s="7" t="str">
        <f t="shared" si="1"/>
        <v/>
      </c>
    </row>
    <row r="87" spans="5:20" x14ac:dyDescent="0.25">
      <c r="E87" s="7">
        <f>Table3[[#This Row],[Wages]]*0.14</f>
        <v>0</v>
      </c>
      <c r="F87" s="7"/>
      <c r="G87" s="7">
        <f>Table3[[#This Row],[Wages]]*0.0145</f>
        <v>0</v>
      </c>
      <c r="H87" s="43">
        <f>Table3[[#This Row],[Wages]]*$H$3</f>
        <v>0</v>
      </c>
      <c r="L87" s="7"/>
      <c r="M87" s="7"/>
      <c r="Q8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7" s="7" t="str">
        <f t="shared" si="1"/>
        <v/>
      </c>
    </row>
    <row r="88" spans="5:20" x14ac:dyDescent="0.25">
      <c r="E88" s="7">
        <f>Table3[[#This Row],[Wages]]*0.14</f>
        <v>0</v>
      </c>
      <c r="F88" s="7"/>
      <c r="G88" s="7">
        <f>Table3[[#This Row],[Wages]]*0.0145</f>
        <v>0</v>
      </c>
      <c r="H88" s="43">
        <f>Table3[[#This Row],[Wages]]*$H$3</f>
        <v>0</v>
      </c>
      <c r="L88" s="7"/>
      <c r="M88" s="7"/>
      <c r="Q8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8" s="7" t="str">
        <f t="shared" si="1"/>
        <v/>
      </c>
    </row>
    <row r="89" spans="5:20" x14ac:dyDescent="0.25">
      <c r="E89" s="7">
        <f>Table3[[#This Row],[Wages]]*0.14</f>
        <v>0</v>
      </c>
      <c r="F89" s="7"/>
      <c r="G89" s="7">
        <f>Table3[[#This Row],[Wages]]*0.0145</f>
        <v>0</v>
      </c>
      <c r="H89" s="43">
        <f>Table3[[#This Row],[Wages]]*$H$3</f>
        <v>0</v>
      </c>
      <c r="L89" s="7"/>
      <c r="M89" s="7"/>
      <c r="Q8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9" s="7" t="str">
        <f t="shared" si="1"/>
        <v/>
      </c>
    </row>
    <row r="90" spans="5:20" x14ac:dyDescent="0.25">
      <c r="E90" s="7">
        <f>Table3[[#This Row],[Wages]]*0.14</f>
        <v>0</v>
      </c>
      <c r="F90" s="7"/>
      <c r="G90" s="7">
        <f>Table3[[#This Row],[Wages]]*0.0145</f>
        <v>0</v>
      </c>
      <c r="H90" s="43">
        <f>Table3[[#This Row],[Wages]]*$H$3</f>
        <v>0</v>
      </c>
      <c r="L90" s="7"/>
      <c r="M90" s="7"/>
      <c r="Q9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0" s="7" t="str">
        <f t="shared" si="1"/>
        <v/>
      </c>
    </row>
    <row r="91" spans="5:20" x14ac:dyDescent="0.25">
      <c r="E91" s="7">
        <f>Table3[[#This Row],[Wages]]*0.14</f>
        <v>0</v>
      </c>
      <c r="F91" s="7"/>
      <c r="G91" s="7">
        <f>Table3[[#This Row],[Wages]]*0.0145</f>
        <v>0</v>
      </c>
      <c r="H91" s="43">
        <f>Table3[[#This Row],[Wages]]*$H$3</f>
        <v>0</v>
      </c>
      <c r="L91" s="7"/>
      <c r="M91" s="7"/>
      <c r="Q9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1" s="7" t="str">
        <f t="shared" si="1"/>
        <v/>
      </c>
    </row>
    <row r="92" spans="5:20" x14ac:dyDescent="0.25">
      <c r="E92" s="7">
        <f>Table3[[#This Row],[Wages]]*0.14</f>
        <v>0</v>
      </c>
      <c r="F92" s="7"/>
      <c r="G92" s="7">
        <f>Table3[[#This Row],[Wages]]*0.0145</f>
        <v>0</v>
      </c>
      <c r="H92" s="43">
        <f>Table3[[#This Row],[Wages]]*$H$3</f>
        <v>0</v>
      </c>
      <c r="L92" s="7"/>
      <c r="M92" s="7"/>
      <c r="Q9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2" s="7" t="str">
        <f t="shared" si="1"/>
        <v/>
      </c>
    </row>
    <row r="93" spans="5:20" x14ac:dyDescent="0.25">
      <c r="E93" s="7">
        <f>Table3[[#This Row],[Wages]]*0.14</f>
        <v>0</v>
      </c>
      <c r="F93" s="7"/>
      <c r="G93" s="7">
        <f>Table3[[#This Row],[Wages]]*0.0145</f>
        <v>0</v>
      </c>
      <c r="H93" s="43">
        <f>Table3[[#This Row],[Wages]]*$H$3</f>
        <v>0</v>
      </c>
      <c r="L93" s="7"/>
      <c r="M93" s="7"/>
      <c r="Q9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3" s="7" t="str">
        <f t="shared" si="1"/>
        <v/>
      </c>
    </row>
    <row r="94" spans="5:20" x14ac:dyDescent="0.25">
      <c r="E94" s="7">
        <f>Table3[[#This Row],[Wages]]*0.14</f>
        <v>0</v>
      </c>
      <c r="F94" s="7"/>
      <c r="G94" s="7">
        <f>Table3[[#This Row],[Wages]]*0.0145</f>
        <v>0</v>
      </c>
      <c r="H94" s="43">
        <f>Table3[[#This Row],[Wages]]*$H$3</f>
        <v>0</v>
      </c>
      <c r="L94" s="7"/>
      <c r="M94" s="7"/>
      <c r="Q9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4" s="7" t="str">
        <f t="shared" si="1"/>
        <v/>
      </c>
    </row>
    <row r="95" spans="5:20" x14ac:dyDescent="0.25">
      <c r="E95" s="7">
        <f>Table3[[#This Row],[Wages]]*0.14</f>
        <v>0</v>
      </c>
      <c r="F95" s="7"/>
      <c r="G95" s="7">
        <f>Table3[[#This Row],[Wages]]*0.0145</f>
        <v>0</v>
      </c>
      <c r="H95" s="43">
        <f>Table3[[#This Row],[Wages]]*$H$3</f>
        <v>0</v>
      </c>
      <c r="L95" s="7"/>
      <c r="M95" s="7"/>
      <c r="Q9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5" s="7" t="str">
        <f t="shared" si="1"/>
        <v/>
      </c>
    </row>
    <row r="96" spans="5:20" x14ac:dyDescent="0.25">
      <c r="E96" s="7">
        <f>Table3[[#This Row],[Wages]]*0.14</f>
        <v>0</v>
      </c>
      <c r="F96" s="7"/>
      <c r="G96" s="7">
        <f>Table3[[#This Row],[Wages]]*0.0145</f>
        <v>0</v>
      </c>
      <c r="H96" s="43">
        <f>Table3[[#This Row],[Wages]]*$H$3</f>
        <v>0</v>
      </c>
      <c r="L96" s="7"/>
      <c r="M96" s="7"/>
      <c r="Q9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6" s="7" t="str">
        <f t="shared" si="1"/>
        <v/>
      </c>
    </row>
    <row r="97" spans="5:20" x14ac:dyDescent="0.25">
      <c r="E97" s="7">
        <f>Table3[[#This Row],[Wages]]*0.14</f>
        <v>0</v>
      </c>
      <c r="F97" s="7"/>
      <c r="G97" s="7">
        <f>Table3[[#This Row],[Wages]]*0.0145</f>
        <v>0</v>
      </c>
      <c r="H97" s="43">
        <f>Table3[[#This Row],[Wages]]*$H$3</f>
        <v>0</v>
      </c>
      <c r="L97" s="7"/>
      <c r="M97" s="7"/>
      <c r="Q9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7" s="7" t="str">
        <f t="shared" si="1"/>
        <v/>
      </c>
    </row>
    <row r="98" spans="5:20" x14ac:dyDescent="0.25">
      <c r="E98" s="7">
        <f>Table3[[#This Row],[Wages]]*0.14</f>
        <v>0</v>
      </c>
      <c r="F98" s="7"/>
      <c r="G98" s="7">
        <f>Table3[[#This Row],[Wages]]*0.0145</f>
        <v>0</v>
      </c>
      <c r="H98" s="43">
        <f>Table3[[#This Row],[Wages]]*$H$3</f>
        <v>0</v>
      </c>
      <c r="L98" s="7"/>
      <c r="M98" s="7"/>
      <c r="Q9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8" s="7" t="str">
        <f t="shared" si="1"/>
        <v/>
      </c>
    </row>
    <row r="99" spans="5:20" x14ac:dyDescent="0.25">
      <c r="E99" s="7">
        <f>Table3[[#This Row],[Wages]]*0.14</f>
        <v>0</v>
      </c>
      <c r="F99" s="7"/>
      <c r="G99" s="7">
        <f>Table3[[#This Row],[Wages]]*0.0145</f>
        <v>0</v>
      </c>
      <c r="H99" s="43">
        <f>Table3[[#This Row],[Wages]]*$H$3</f>
        <v>0</v>
      </c>
      <c r="L99" s="7"/>
      <c r="M99" s="7"/>
      <c r="Q9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9" s="7" t="str">
        <f t="shared" si="1"/>
        <v/>
      </c>
    </row>
    <row r="100" spans="5:20" x14ac:dyDescent="0.25">
      <c r="E100" s="7">
        <f>Table3[[#This Row],[Wages]]*0.14</f>
        <v>0</v>
      </c>
      <c r="F100" s="7"/>
      <c r="G100" s="7">
        <f>Table3[[#This Row],[Wages]]*0.0145</f>
        <v>0</v>
      </c>
      <c r="H100" s="43">
        <f>Table3[[#This Row],[Wages]]*$H$3</f>
        <v>0</v>
      </c>
      <c r="L100" s="7"/>
      <c r="M100" s="7"/>
      <c r="Q10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00" s="7" t="str">
        <f t="shared" si="1"/>
        <v/>
      </c>
    </row>
    <row r="101" spans="5:20" x14ac:dyDescent="0.25">
      <c r="E101" s="7">
        <f>Table3[[#This Row],[Wages]]*0.14</f>
        <v>0</v>
      </c>
      <c r="F101" s="7"/>
      <c r="G101" s="7">
        <f>Table3[[#This Row],[Wages]]*0.0145</f>
        <v>0</v>
      </c>
      <c r="H101" s="43">
        <f>Table3[[#This Row],[Wages]]*$H$3</f>
        <v>0</v>
      </c>
      <c r="L101" s="7"/>
      <c r="M101" s="7"/>
      <c r="Q10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01" s="7" t="str">
        <f t="shared" si="1"/>
        <v/>
      </c>
    </row>
    <row r="102" spans="5:20" x14ac:dyDescent="0.25">
      <c r="E102" s="7">
        <f>Table3[[#This Row],[Wages]]*0.14</f>
        <v>0</v>
      </c>
      <c r="F102" s="7"/>
      <c r="G102" s="7">
        <f>Table3[[#This Row],[Wages]]*0.0145</f>
        <v>0</v>
      </c>
      <c r="H102" s="43">
        <f>Table3[[#This Row],[Wages]]*$H$3</f>
        <v>0</v>
      </c>
      <c r="L102" s="7"/>
      <c r="M102" s="7"/>
      <c r="Q10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02" s="7" t="str">
        <f t="shared" si="1"/>
        <v/>
      </c>
    </row>
    <row r="103" spans="5:20" x14ac:dyDescent="0.25">
      <c r="E103" s="7">
        <f>Table3[[#This Row],[Wages]]*0.14</f>
        <v>0</v>
      </c>
      <c r="F103" s="7"/>
      <c r="G103" s="7">
        <f>Table3[[#This Row],[Wages]]*0.0145</f>
        <v>0</v>
      </c>
      <c r="H103" s="43">
        <f>Table3[[#This Row],[Wages]]*$H$3</f>
        <v>0</v>
      </c>
      <c r="L103" s="7"/>
      <c r="M103" s="7"/>
      <c r="Q10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03" s="7" t="str">
        <f t="shared" si="1"/>
        <v/>
      </c>
    </row>
    <row r="104" spans="5:20" x14ac:dyDescent="0.25">
      <c r="E104" s="7">
        <f>Table3[[#This Row],[Wages]]*0.14</f>
        <v>0</v>
      </c>
      <c r="F104" s="7"/>
      <c r="G104" s="7">
        <f>Table3[[#This Row],[Wages]]*0.0145</f>
        <v>0</v>
      </c>
      <c r="H104" s="43">
        <f>Table3[[#This Row],[Wages]]*$H$3</f>
        <v>0</v>
      </c>
      <c r="L104" s="7"/>
      <c r="M104" s="7"/>
      <c r="Q10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04" s="7" t="str">
        <f t="shared" si="1"/>
        <v/>
      </c>
    </row>
    <row r="105" spans="5:20" x14ac:dyDescent="0.25">
      <c r="E105" s="7">
        <f>Table3[[#This Row],[Wages]]*0.14</f>
        <v>0</v>
      </c>
      <c r="F105" s="7"/>
      <c r="G105" s="7">
        <f>Table3[[#This Row],[Wages]]*0.0145</f>
        <v>0</v>
      </c>
      <c r="H105" s="43">
        <f>Table3[[#This Row],[Wages]]*$H$3</f>
        <v>0</v>
      </c>
      <c r="L105" s="7"/>
      <c r="M105" s="7"/>
      <c r="Q10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05" s="7" t="str">
        <f t="shared" si="1"/>
        <v/>
      </c>
    </row>
    <row r="106" spans="5:20" x14ac:dyDescent="0.25">
      <c r="E106" s="7">
        <f>Table3[[#This Row],[Wages]]*0.14</f>
        <v>0</v>
      </c>
      <c r="F106" s="7"/>
      <c r="G106" s="7">
        <f>Table3[[#This Row],[Wages]]*0.0145</f>
        <v>0</v>
      </c>
      <c r="H106" s="43">
        <f>Table3[[#This Row],[Wages]]*$H$3</f>
        <v>0</v>
      </c>
      <c r="L106" s="7"/>
      <c r="M106" s="7"/>
      <c r="Q10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06" s="7" t="str">
        <f t="shared" si="1"/>
        <v/>
      </c>
    </row>
    <row r="107" spans="5:20" x14ac:dyDescent="0.25">
      <c r="E107" s="7">
        <f>Table3[[#This Row],[Wages]]*0.14</f>
        <v>0</v>
      </c>
      <c r="F107" s="7"/>
      <c r="G107" s="7">
        <f>Table3[[#This Row],[Wages]]*0.0145</f>
        <v>0</v>
      </c>
      <c r="H107" s="43">
        <f>Table3[[#This Row],[Wages]]*$H$3</f>
        <v>0</v>
      </c>
      <c r="L107" s="7"/>
      <c r="M107" s="7"/>
      <c r="Q10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07" s="7" t="str">
        <f t="shared" si="1"/>
        <v/>
      </c>
    </row>
    <row r="108" spans="5:20" x14ac:dyDescent="0.25">
      <c r="E108" s="7">
        <f>Table3[[#This Row],[Wages]]*0.14</f>
        <v>0</v>
      </c>
      <c r="F108" s="7"/>
      <c r="G108" s="7">
        <f>Table3[[#This Row],[Wages]]*0.0145</f>
        <v>0</v>
      </c>
      <c r="H108" s="43">
        <f>Table3[[#This Row],[Wages]]*$H$3</f>
        <v>0</v>
      </c>
      <c r="L108" s="7"/>
      <c r="M108" s="7"/>
      <c r="Q10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08" s="7" t="str">
        <f t="shared" si="1"/>
        <v/>
      </c>
    </row>
    <row r="109" spans="5:20" x14ac:dyDescent="0.25">
      <c r="E109" s="7">
        <f>Table3[[#This Row],[Wages]]*0.14</f>
        <v>0</v>
      </c>
      <c r="F109" s="7"/>
      <c r="G109" s="7">
        <f>Table3[[#This Row],[Wages]]*0.0145</f>
        <v>0</v>
      </c>
      <c r="H109" s="43">
        <f>Table3[[#This Row],[Wages]]*$H$3</f>
        <v>0</v>
      </c>
      <c r="L109" s="7"/>
      <c r="M109" s="7"/>
      <c r="Q10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09" s="7" t="str">
        <f t="shared" si="1"/>
        <v/>
      </c>
    </row>
    <row r="110" spans="5:20" x14ac:dyDescent="0.25">
      <c r="E110" s="7">
        <f>Table3[[#This Row],[Wages]]*0.14</f>
        <v>0</v>
      </c>
      <c r="F110" s="7"/>
      <c r="G110" s="7">
        <f>Table3[[#This Row],[Wages]]*0.0145</f>
        <v>0</v>
      </c>
      <c r="H110" s="43">
        <f>Table3[[#This Row],[Wages]]*$H$3</f>
        <v>0</v>
      </c>
      <c r="L110" s="7"/>
      <c r="M110" s="7"/>
      <c r="Q11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10" s="7" t="str">
        <f t="shared" si="1"/>
        <v/>
      </c>
    </row>
    <row r="111" spans="5:20" x14ac:dyDescent="0.25">
      <c r="E111" s="7">
        <f>Table3[[#This Row],[Wages]]*0.14</f>
        <v>0</v>
      </c>
      <c r="F111" s="7"/>
      <c r="G111" s="7">
        <f>Table3[[#This Row],[Wages]]*0.0145</f>
        <v>0</v>
      </c>
      <c r="H111" s="43">
        <f>Table3[[#This Row],[Wages]]*$H$3</f>
        <v>0</v>
      </c>
      <c r="L111" s="7"/>
      <c r="M111" s="7"/>
      <c r="Q11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11" s="7" t="str">
        <f t="shared" si="1"/>
        <v/>
      </c>
    </row>
    <row r="112" spans="5:20" x14ac:dyDescent="0.25">
      <c r="E112" s="7">
        <f>Table3[[#This Row],[Wages]]*0.14</f>
        <v>0</v>
      </c>
      <c r="F112" s="7"/>
      <c r="G112" s="7">
        <f>Table3[[#This Row],[Wages]]*0.0145</f>
        <v>0</v>
      </c>
      <c r="H112" s="43">
        <f>Table3[[#This Row],[Wages]]*$H$3</f>
        <v>0</v>
      </c>
      <c r="L112" s="7"/>
      <c r="M112" s="7"/>
      <c r="Q11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12" s="7" t="str">
        <f t="shared" si="1"/>
        <v/>
      </c>
    </row>
    <row r="113" spans="5:20" x14ac:dyDescent="0.25">
      <c r="E113" s="7">
        <f>Table3[[#This Row],[Wages]]*0.14</f>
        <v>0</v>
      </c>
      <c r="F113" s="7"/>
      <c r="G113" s="7">
        <f>Table3[[#This Row],[Wages]]*0.0145</f>
        <v>0</v>
      </c>
      <c r="H113" s="43">
        <f>Table3[[#This Row],[Wages]]*$H$3</f>
        <v>0</v>
      </c>
      <c r="L113" s="7"/>
      <c r="M113" s="7"/>
      <c r="Q11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13" s="7" t="str">
        <f t="shared" si="1"/>
        <v/>
      </c>
    </row>
    <row r="114" spans="5:20" x14ac:dyDescent="0.25">
      <c r="E114" s="7">
        <f>Table3[[#This Row],[Wages]]*0.14</f>
        <v>0</v>
      </c>
      <c r="F114" s="7"/>
      <c r="G114" s="7">
        <f>Table3[[#This Row],[Wages]]*0.0145</f>
        <v>0</v>
      </c>
      <c r="H114" s="43">
        <f>Table3[[#This Row],[Wages]]*$H$3</f>
        <v>0</v>
      </c>
      <c r="L114" s="7"/>
      <c r="M114" s="7"/>
      <c r="Q11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14" s="7" t="str">
        <f t="shared" si="1"/>
        <v/>
      </c>
    </row>
    <row r="115" spans="5:20" x14ac:dyDescent="0.25">
      <c r="E115" s="7">
        <f>Table3[[#This Row],[Wages]]*0.14</f>
        <v>0</v>
      </c>
      <c r="F115" s="7"/>
      <c r="G115" s="7">
        <f>Table3[[#This Row],[Wages]]*0.0145</f>
        <v>0</v>
      </c>
      <c r="H115" s="43">
        <f>Table3[[#This Row],[Wages]]*$H$3</f>
        <v>0</v>
      </c>
      <c r="L115" s="7"/>
      <c r="M115" s="7"/>
      <c r="Q11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15" s="7" t="str">
        <f t="shared" si="1"/>
        <v/>
      </c>
    </row>
    <row r="116" spans="5:20" x14ac:dyDescent="0.25">
      <c r="E116" s="7">
        <f>Table3[[#This Row],[Wages]]*0.14</f>
        <v>0</v>
      </c>
      <c r="F116" s="7"/>
      <c r="G116" s="7">
        <f>Table3[[#This Row],[Wages]]*0.0145</f>
        <v>0</v>
      </c>
      <c r="H116" s="43">
        <f>Table3[[#This Row],[Wages]]*$H$3</f>
        <v>0</v>
      </c>
      <c r="L116" s="7"/>
      <c r="M116" s="7"/>
      <c r="Q11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16" s="7" t="str">
        <f t="shared" si="1"/>
        <v/>
      </c>
    </row>
    <row r="117" spans="5:20" x14ac:dyDescent="0.25">
      <c r="E117" s="7">
        <f>Table3[[#This Row],[Wages]]*0.14</f>
        <v>0</v>
      </c>
      <c r="F117" s="7"/>
      <c r="G117" s="7">
        <f>Table3[[#This Row],[Wages]]*0.0145</f>
        <v>0</v>
      </c>
      <c r="H117" s="43">
        <f>Table3[[#This Row],[Wages]]*$H$3</f>
        <v>0</v>
      </c>
      <c r="L117" s="7"/>
      <c r="M117" s="7"/>
      <c r="Q11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17" s="7" t="str">
        <f t="shared" si="1"/>
        <v/>
      </c>
    </row>
    <row r="118" spans="5:20" x14ac:dyDescent="0.25">
      <c r="E118" s="7">
        <f>Table3[[#This Row],[Wages]]*0.14</f>
        <v>0</v>
      </c>
      <c r="F118" s="7"/>
      <c r="G118" s="7">
        <f>Table3[[#This Row],[Wages]]*0.0145</f>
        <v>0</v>
      </c>
      <c r="H118" s="43">
        <f>Table3[[#This Row],[Wages]]*$H$3</f>
        <v>0</v>
      </c>
      <c r="L118" s="7"/>
      <c r="M118" s="7"/>
      <c r="Q11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18" s="7" t="str">
        <f t="shared" si="1"/>
        <v/>
      </c>
    </row>
    <row r="119" spans="5:20" x14ac:dyDescent="0.25">
      <c r="E119" s="7">
        <f>Table3[[#This Row],[Wages]]*0.14</f>
        <v>0</v>
      </c>
      <c r="F119" s="7"/>
      <c r="G119" s="7">
        <f>Table3[[#This Row],[Wages]]*0.0145</f>
        <v>0</v>
      </c>
      <c r="H119" s="43">
        <f>Table3[[#This Row],[Wages]]*$H$3</f>
        <v>0</v>
      </c>
      <c r="L119" s="7"/>
      <c r="M119" s="7"/>
      <c r="Q11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19" s="7" t="str">
        <f t="shared" si="1"/>
        <v/>
      </c>
    </row>
    <row r="120" spans="5:20" x14ac:dyDescent="0.25">
      <c r="E120" s="7">
        <f>Table3[[#This Row],[Wages]]*0.14</f>
        <v>0</v>
      </c>
      <c r="F120" s="7"/>
      <c r="G120" s="7">
        <f>Table3[[#This Row],[Wages]]*0.0145</f>
        <v>0</v>
      </c>
      <c r="H120" s="43">
        <f>Table3[[#This Row],[Wages]]*$H$3</f>
        <v>0</v>
      </c>
      <c r="L120" s="7"/>
      <c r="M120" s="7"/>
      <c r="Q12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20" s="7" t="str">
        <f t="shared" si="1"/>
        <v/>
      </c>
    </row>
    <row r="121" spans="5:20" x14ac:dyDescent="0.25">
      <c r="E121" s="7">
        <f>Table3[[#This Row],[Wages]]*0.14</f>
        <v>0</v>
      </c>
      <c r="F121" s="7"/>
      <c r="G121" s="7">
        <f>Table3[[#This Row],[Wages]]*0.0145</f>
        <v>0</v>
      </c>
      <c r="H121" s="43">
        <f>Table3[[#This Row],[Wages]]*$H$3</f>
        <v>0</v>
      </c>
      <c r="L121" s="7"/>
      <c r="M121" s="7"/>
      <c r="Q12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21" s="7" t="str">
        <f t="shared" si="1"/>
        <v/>
      </c>
    </row>
    <row r="122" spans="5:20" x14ac:dyDescent="0.25">
      <c r="E122" s="7">
        <f>Table3[[#This Row],[Wages]]*0.14</f>
        <v>0</v>
      </c>
      <c r="F122" s="7"/>
      <c r="G122" s="7">
        <f>Table3[[#This Row],[Wages]]*0.0145</f>
        <v>0</v>
      </c>
      <c r="H122" s="43">
        <f>Table3[[#This Row],[Wages]]*$H$3</f>
        <v>0</v>
      </c>
      <c r="L122" s="7"/>
      <c r="M122" s="7"/>
      <c r="Q12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22" s="7" t="str">
        <f t="shared" si="1"/>
        <v/>
      </c>
    </row>
    <row r="123" spans="5:20" x14ac:dyDescent="0.25">
      <c r="E123" s="7">
        <f>Table3[[#This Row],[Wages]]*0.14</f>
        <v>0</v>
      </c>
      <c r="F123" s="7"/>
      <c r="G123" s="7">
        <f>Table3[[#This Row],[Wages]]*0.0145</f>
        <v>0</v>
      </c>
      <c r="H123" s="43">
        <f>Table3[[#This Row],[Wages]]*$H$3</f>
        <v>0</v>
      </c>
      <c r="L123" s="7"/>
      <c r="M123" s="7"/>
      <c r="Q12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23" s="7" t="str">
        <f t="shared" si="1"/>
        <v/>
      </c>
    </row>
    <row r="124" spans="5:20" x14ac:dyDescent="0.25">
      <c r="E124" s="7">
        <f>Table3[[#This Row],[Wages]]*0.14</f>
        <v>0</v>
      </c>
      <c r="F124" s="7"/>
      <c r="G124" s="7">
        <f>Table3[[#This Row],[Wages]]*0.0145</f>
        <v>0</v>
      </c>
      <c r="H124" s="43">
        <f>Table3[[#This Row],[Wages]]*$H$3</f>
        <v>0</v>
      </c>
      <c r="L124" s="7"/>
      <c r="M124" s="7"/>
      <c r="Q12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24" s="7" t="str">
        <f t="shared" si="1"/>
        <v/>
      </c>
    </row>
    <row r="125" spans="5:20" x14ac:dyDescent="0.25">
      <c r="E125" s="7">
        <f>Table3[[#This Row],[Wages]]*0.14</f>
        <v>0</v>
      </c>
      <c r="F125" s="7"/>
      <c r="G125" s="7">
        <f>Table3[[#This Row],[Wages]]*0.0145</f>
        <v>0</v>
      </c>
      <c r="H125" s="43">
        <f>Table3[[#This Row],[Wages]]*$H$3</f>
        <v>0</v>
      </c>
      <c r="L125" s="7"/>
      <c r="M125" s="7"/>
      <c r="Q12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25" s="7" t="str">
        <f t="shared" si="1"/>
        <v/>
      </c>
    </row>
    <row r="126" spans="5:20" x14ac:dyDescent="0.25">
      <c r="E126" s="7">
        <f>Table3[[#This Row],[Wages]]*0.14</f>
        <v>0</v>
      </c>
      <c r="F126" s="7"/>
      <c r="G126" s="7">
        <f>Table3[[#This Row],[Wages]]*0.0145</f>
        <v>0</v>
      </c>
      <c r="H126" s="43">
        <f>Table3[[#This Row],[Wages]]*$H$3</f>
        <v>0</v>
      </c>
      <c r="L126" s="7"/>
      <c r="M126" s="7"/>
      <c r="Q12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26" s="7" t="str">
        <f t="shared" si="1"/>
        <v/>
      </c>
    </row>
    <row r="127" spans="5:20" x14ac:dyDescent="0.25">
      <c r="E127" s="7">
        <f>Table3[[#This Row],[Wages]]*0.14</f>
        <v>0</v>
      </c>
      <c r="F127" s="7"/>
      <c r="G127" s="7">
        <f>Table3[[#This Row],[Wages]]*0.0145</f>
        <v>0</v>
      </c>
      <c r="H127" s="43">
        <f>Table3[[#This Row],[Wages]]*$H$3</f>
        <v>0</v>
      </c>
      <c r="L127" s="7"/>
      <c r="M127" s="7"/>
      <c r="Q12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27" s="7" t="str">
        <f t="shared" si="1"/>
        <v/>
      </c>
    </row>
    <row r="128" spans="5:20" x14ac:dyDescent="0.25">
      <c r="E128" s="7">
        <f>Table3[[#This Row],[Wages]]*0.14</f>
        <v>0</v>
      </c>
      <c r="F128" s="7"/>
      <c r="G128" s="7">
        <f>Table3[[#This Row],[Wages]]*0.0145</f>
        <v>0</v>
      </c>
      <c r="H128" s="43">
        <f>Table3[[#This Row],[Wages]]*$H$3</f>
        <v>0</v>
      </c>
      <c r="L128" s="7"/>
      <c r="M128" s="7"/>
      <c r="Q12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28" s="7" t="str">
        <f t="shared" si="1"/>
        <v/>
      </c>
    </row>
    <row r="129" spans="5:20" x14ac:dyDescent="0.25">
      <c r="E129" s="7">
        <f>Table3[[#This Row],[Wages]]*0.14</f>
        <v>0</v>
      </c>
      <c r="F129" s="7"/>
      <c r="G129" s="7">
        <f>Table3[[#This Row],[Wages]]*0.0145</f>
        <v>0</v>
      </c>
      <c r="H129" s="43">
        <f>Table3[[#This Row],[Wages]]*$H$3</f>
        <v>0</v>
      </c>
      <c r="L129" s="7"/>
      <c r="M129" s="7"/>
      <c r="Q12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29" s="7" t="str">
        <f t="shared" si="1"/>
        <v/>
      </c>
    </row>
    <row r="130" spans="5:20" x14ac:dyDescent="0.25">
      <c r="E130" s="7">
        <f>Table3[[#This Row],[Wages]]*0.14</f>
        <v>0</v>
      </c>
      <c r="F130" s="7"/>
      <c r="G130" s="7">
        <f>Table3[[#This Row],[Wages]]*0.0145</f>
        <v>0</v>
      </c>
      <c r="H130" s="43">
        <f>Table3[[#This Row],[Wages]]*$H$3</f>
        <v>0</v>
      </c>
      <c r="L130" s="7"/>
      <c r="M130" s="7"/>
      <c r="Q13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30" s="7" t="str">
        <f t="shared" si="1"/>
        <v/>
      </c>
    </row>
    <row r="131" spans="5:20" x14ac:dyDescent="0.25">
      <c r="E131" s="7">
        <f>Table3[[#This Row],[Wages]]*0.14</f>
        <v>0</v>
      </c>
      <c r="F131" s="7"/>
      <c r="G131" s="7">
        <f>Table3[[#This Row],[Wages]]*0.0145</f>
        <v>0</v>
      </c>
      <c r="H131" s="43">
        <f>Table3[[#This Row],[Wages]]*$H$3</f>
        <v>0</v>
      </c>
      <c r="L131" s="7"/>
      <c r="M131" s="7"/>
      <c r="Q13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31" s="7" t="str">
        <f t="shared" si="1"/>
        <v/>
      </c>
    </row>
    <row r="132" spans="5:20" x14ac:dyDescent="0.25">
      <c r="E132" s="7">
        <f>Table3[[#This Row],[Wages]]*0.14</f>
        <v>0</v>
      </c>
      <c r="F132" s="7"/>
      <c r="G132" s="7">
        <f>Table3[[#This Row],[Wages]]*0.0145</f>
        <v>0</v>
      </c>
      <c r="H132" s="43">
        <f>Table3[[#This Row],[Wages]]*$H$3</f>
        <v>0</v>
      </c>
      <c r="L132" s="7"/>
      <c r="M132" s="7"/>
      <c r="Q13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32" s="7" t="str">
        <f t="shared" si="1"/>
        <v/>
      </c>
    </row>
    <row r="133" spans="5:20" x14ac:dyDescent="0.25">
      <c r="E133" s="7">
        <f>Table3[[#This Row],[Wages]]*0.14</f>
        <v>0</v>
      </c>
      <c r="F133" s="7"/>
      <c r="G133" s="7">
        <f>Table3[[#This Row],[Wages]]*0.0145</f>
        <v>0</v>
      </c>
      <c r="H133" s="43">
        <f>Table3[[#This Row],[Wages]]*$H$3</f>
        <v>0</v>
      </c>
      <c r="L133" s="7"/>
      <c r="M133" s="7"/>
      <c r="Q13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33" s="7" t="str">
        <f t="shared" si="1"/>
        <v/>
      </c>
    </row>
    <row r="134" spans="5:20" x14ac:dyDescent="0.25">
      <c r="E134" s="7">
        <f>Table3[[#This Row],[Wages]]*0.14</f>
        <v>0</v>
      </c>
      <c r="F134" s="7"/>
      <c r="G134" s="7">
        <f>Table3[[#This Row],[Wages]]*0.0145</f>
        <v>0</v>
      </c>
      <c r="H134" s="43">
        <f>Table3[[#This Row],[Wages]]*$H$3</f>
        <v>0</v>
      </c>
      <c r="L134" s="7"/>
      <c r="M134" s="7"/>
      <c r="Q13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34" s="7" t="str">
        <f t="shared" ref="T134:T197" si="2">IFERROR(Q134/R134*S134,"")</f>
        <v/>
      </c>
    </row>
    <row r="135" spans="5:20" x14ac:dyDescent="0.25">
      <c r="E135" s="7">
        <f>Table3[[#This Row],[Wages]]*0.14</f>
        <v>0</v>
      </c>
      <c r="F135" s="7"/>
      <c r="G135" s="7">
        <f>Table3[[#This Row],[Wages]]*0.0145</f>
        <v>0</v>
      </c>
      <c r="H135" s="43">
        <f>Table3[[#This Row],[Wages]]*$H$3</f>
        <v>0</v>
      </c>
      <c r="L135" s="7"/>
      <c r="M135" s="7"/>
      <c r="Q13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35" s="7" t="str">
        <f t="shared" si="2"/>
        <v/>
      </c>
    </row>
    <row r="136" spans="5:20" x14ac:dyDescent="0.25">
      <c r="E136" s="7">
        <f>Table3[[#This Row],[Wages]]*0.14</f>
        <v>0</v>
      </c>
      <c r="F136" s="7"/>
      <c r="G136" s="7">
        <f>Table3[[#This Row],[Wages]]*0.0145</f>
        <v>0</v>
      </c>
      <c r="H136" s="43">
        <f>Table3[[#This Row],[Wages]]*$H$3</f>
        <v>0</v>
      </c>
      <c r="L136" s="7"/>
      <c r="M136" s="7"/>
      <c r="Q13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36" s="7" t="str">
        <f t="shared" si="2"/>
        <v/>
      </c>
    </row>
    <row r="137" spans="5:20" x14ac:dyDescent="0.25">
      <c r="E137" s="7">
        <f>Table3[[#This Row],[Wages]]*0.14</f>
        <v>0</v>
      </c>
      <c r="F137" s="7"/>
      <c r="G137" s="7">
        <f>Table3[[#This Row],[Wages]]*0.0145</f>
        <v>0</v>
      </c>
      <c r="H137" s="43">
        <f>Table3[[#This Row],[Wages]]*$H$3</f>
        <v>0</v>
      </c>
      <c r="L137" s="7"/>
      <c r="M137" s="7"/>
      <c r="Q13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37" s="7" t="str">
        <f t="shared" si="2"/>
        <v/>
      </c>
    </row>
    <row r="138" spans="5:20" x14ac:dyDescent="0.25">
      <c r="E138" s="7">
        <f>Table3[[#This Row],[Wages]]*0.14</f>
        <v>0</v>
      </c>
      <c r="F138" s="7"/>
      <c r="G138" s="7">
        <f>Table3[[#This Row],[Wages]]*0.0145</f>
        <v>0</v>
      </c>
      <c r="H138" s="43">
        <f>Table3[[#This Row],[Wages]]*$H$3</f>
        <v>0</v>
      </c>
      <c r="L138" s="7"/>
      <c r="M138" s="7"/>
      <c r="Q13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38" s="7" t="str">
        <f t="shared" si="2"/>
        <v/>
      </c>
    </row>
    <row r="139" spans="5:20" x14ac:dyDescent="0.25">
      <c r="E139" s="7">
        <f>Table3[[#This Row],[Wages]]*0.14</f>
        <v>0</v>
      </c>
      <c r="F139" s="7"/>
      <c r="G139" s="7">
        <f>Table3[[#This Row],[Wages]]*0.0145</f>
        <v>0</v>
      </c>
      <c r="H139" s="43">
        <f>Table3[[#This Row],[Wages]]*$H$3</f>
        <v>0</v>
      </c>
      <c r="L139" s="7"/>
      <c r="M139" s="7"/>
      <c r="Q13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39" s="7" t="str">
        <f t="shared" si="2"/>
        <v/>
      </c>
    </row>
    <row r="140" spans="5:20" x14ac:dyDescent="0.25">
      <c r="E140" s="7">
        <f>Table3[[#This Row],[Wages]]*0.14</f>
        <v>0</v>
      </c>
      <c r="F140" s="7"/>
      <c r="G140" s="7">
        <f>Table3[[#This Row],[Wages]]*0.0145</f>
        <v>0</v>
      </c>
      <c r="H140" s="43">
        <f>Table3[[#This Row],[Wages]]*$H$3</f>
        <v>0</v>
      </c>
      <c r="L140" s="7"/>
      <c r="M140" s="7"/>
      <c r="Q14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40" s="7" t="str">
        <f t="shared" si="2"/>
        <v/>
      </c>
    </row>
    <row r="141" spans="5:20" x14ac:dyDescent="0.25">
      <c r="E141" s="7">
        <f>Table3[[#This Row],[Wages]]*0.14</f>
        <v>0</v>
      </c>
      <c r="F141" s="7"/>
      <c r="G141" s="7">
        <f>Table3[[#This Row],[Wages]]*0.0145</f>
        <v>0</v>
      </c>
      <c r="H141" s="43">
        <f>Table3[[#This Row],[Wages]]*$H$3</f>
        <v>0</v>
      </c>
      <c r="L141" s="7"/>
      <c r="M141" s="7"/>
      <c r="Q14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41" s="7" t="str">
        <f t="shared" si="2"/>
        <v/>
      </c>
    </row>
    <row r="142" spans="5:20" x14ac:dyDescent="0.25">
      <c r="E142" s="7">
        <f>Table3[[#This Row],[Wages]]*0.14</f>
        <v>0</v>
      </c>
      <c r="F142" s="7"/>
      <c r="G142" s="7">
        <f>Table3[[#This Row],[Wages]]*0.0145</f>
        <v>0</v>
      </c>
      <c r="H142" s="43">
        <f>Table3[[#This Row],[Wages]]*$H$3</f>
        <v>0</v>
      </c>
      <c r="L142" s="7"/>
      <c r="M142" s="7"/>
      <c r="Q14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42" s="7" t="str">
        <f t="shared" si="2"/>
        <v/>
      </c>
    </row>
    <row r="143" spans="5:20" x14ac:dyDescent="0.25">
      <c r="E143" s="7">
        <f>Table3[[#This Row],[Wages]]*0.14</f>
        <v>0</v>
      </c>
      <c r="F143" s="7"/>
      <c r="G143" s="7">
        <f>Table3[[#This Row],[Wages]]*0.0145</f>
        <v>0</v>
      </c>
      <c r="H143" s="43">
        <f>Table3[[#This Row],[Wages]]*$H$3</f>
        <v>0</v>
      </c>
      <c r="L143" s="7"/>
      <c r="M143" s="7"/>
      <c r="Q14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43" s="7" t="str">
        <f t="shared" si="2"/>
        <v/>
      </c>
    </row>
    <row r="144" spans="5:20" x14ac:dyDescent="0.25">
      <c r="E144" s="7">
        <f>Table3[[#This Row],[Wages]]*0.14</f>
        <v>0</v>
      </c>
      <c r="F144" s="7"/>
      <c r="G144" s="7">
        <f>Table3[[#This Row],[Wages]]*0.0145</f>
        <v>0</v>
      </c>
      <c r="H144" s="43">
        <f>Table3[[#This Row],[Wages]]*$H$3</f>
        <v>0</v>
      </c>
      <c r="L144" s="7"/>
      <c r="M144" s="7"/>
      <c r="Q14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44" s="7" t="str">
        <f t="shared" si="2"/>
        <v/>
      </c>
    </row>
    <row r="145" spans="5:20" x14ac:dyDescent="0.25">
      <c r="E145" s="7">
        <f>Table3[[#This Row],[Wages]]*0.14</f>
        <v>0</v>
      </c>
      <c r="F145" s="7"/>
      <c r="G145" s="7">
        <f>Table3[[#This Row],[Wages]]*0.0145</f>
        <v>0</v>
      </c>
      <c r="H145" s="43">
        <f>Table3[[#This Row],[Wages]]*$H$3</f>
        <v>0</v>
      </c>
      <c r="L145" s="7"/>
      <c r="M145" s="7"/>
      <c r="Q14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45" s="7" t="str">
        <f t="shared" si="2"/>
        <v/>
      </c>
    </row>
    <row r="146" spans="5:20" x14ac:dyDescent="0.25">
      <c r="E146" s="7">
        <f>Table3[[#This Row],[Wages]]*0.14</f>
        <v>0</v>
      </c>
      <c r="F146" s="7"/>
      <c r="G146" s="7">
        <f>Table3[[#This Row],[Wages]]*0.0145</f>
        <v>0</v>
      </c>
      <c r="H146" s="43">
        <f>Table3[[#This Row],[Wages]]*$H$3</f>
        <v>0</v>
      </c>
      <c r="L146" s="7"/>
      <c r="M146" s="7"/>
      <c r="Q14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46" s="7" t="str">
        <f t="shared" si="2"/>
        <v/>
      </c>
    </row>
    <row r="147" spans="5:20" x14ac:dyDescent="0.25">
      <c r="E147" s="7">
        <f>Table3[[#This Row],[Wages]]*0.14</f>
        <v>0</v>
      </c>
      <c r="F147" s="7"/>
      <c r="G147" s="7">
        <f>Table3[[#This Row],[Wages]]*0.0145</f>
        <v>0</v>
      </c>
      <c r="H147" s="43">
        <f>Table3[[#This Row],[Wages]]*$H$3</f>
        <v>0</v>
      </c>
      <c r="L147" s="7"/>
      <c r="M147" s="7"/>
      <c r="Q14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47" s="7" t="str">
        <f t="shared" si="2"/>
        <v/>
      </c>
    </row>
    <row r="148" spans="5:20" x14ac:dyDescent="0.25">
      <c r="E148" s="7">
        <f>Table3[[#This Row],[Wages]]*0.14</f>
        <v>0</v>
      </c>
      <c r="F148" s="7"/>
      <c r="G148" s="7">
        <f>Table3[[#This Row],[Wages]]*0.0145</f>
        <v>0</v>
      </c>
      <c r="H148" s="43">
        <f>Table3[[#This Row],[Wages]]*$H$3</f>
        <v>0</v>
      </c>
      <c r="L148" s="7"/>
      <c r="M148" s="7"/>
      <c r="Q14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48" s="7" t="str">
        <f t="shared" si="2"/>
        <v/>
      </c>
    </row>
    <row r="149" spans="5:20" x14ac:dyDescent="0.25">
      <c r="E149" s="7">
        <f>Table3[[#This Row],[Wages]]*0.14</f>
        <v>0</v>
      </c>
      <c r="F149" s="7"/>
      <c r="G149" s="7">
        <f>Table3[[#This Row],[Wages]]*0.0145</f>
        <v>0</v>
      </c>
      <c r="H149" s="43">
        <f>Table3[[#This Row],[Wages]]*$H$3</f>
        <v>0</v>
      </c>
      <c r="L149" s="7"/>
      <c r="M149" s="7"/>
      <c r="Q14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49" s="7" t="str">
        <f t="shared" si="2"/>
        <v/>
      </c>
    </row>
    <row r="150" spans="5:20" x14ac:dyDescent="0.25">
      <c r="E150" s="7">
        <f>Table3[[#This Row],[Wages]]*0.14</f>
        <v>0</v>
      </c>
      <c r="F150" s="7"/>
      <c r="G150" s="7">
        <f>Table3[[#This Row],[Wages]]*0.0145</f>
        <v>0</v>
      </c>
      <c r="H150" s="43">
        <f>Table3[[#This Row],[Wages]]*$H$3</f>
        <v>0</v>
      </c>
      <c r="L150" s="7"/>
      <c r="M150" s="7"/>
      <c r="Q15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50" s="7" t="str">
        <f t="shared" si="2"/>
        <v/>
      </c>
    </row>
    <row r="151" spans="5:20" x14ac:dyDescent="0.25">
      <c r="E151" s="7">
        <f>Table3[[#This Row],[Wages]]*0.14</f>
        <v>0</v>
      </c>
      <c r="F151" s="7"/>
      <c r="G151" s="7">
        <f>Table3[[#This Row],[Wages]]*0.0145</f>
        <v>0</v>
      </c>
      <c r="H151" s="43">
        <f>Table3[[#This Row],[Wages]]*$H$3</f>
        <v>0</v>
      </c>
      <c r="L151" s="7"/>
      <c r="M151" s="7"/>
      <c r="Q15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51" s="7" t="str">
        <f t="shared" si="2"/>
        <v/>
      </c>
    </row>
    <row r="152" spans="5:20" x14ac:dyDescent="0.25">
      <c r="E152" s="7">
        <f>Table3[[#This Row],[Wages]]*0.14</f>
        <v>0</v>
      </c>
      <c r="F152" s="7"/>
      <c r="G152" s="7">
        <f>Table3[[#This Row],[Wages]]*0.0145</f>
        <v>0</v>
      </c>
      <c r="H152" s="43">
        <f>Table3[[#This Row],[Wages]]*$H$3</f>
        <v>0</v>
      </c>
      <c r="L152" s="7"/>
      <c r="M152" s="7"/>
      <c r="Q15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52" s="7" t="str">
        <f t="shared" si="2"/>
        <v/>
      </c>
    </row>
    <row r="153" spans="5:20" x14ac:dyDescent="0.25">
      <c r="E153" s="7">
        <f>Table3[[#This Row],[Wages]]*0.14</f>
        <v>0</v>
      </c>
      <c r="F153" s="7"/>
      <c r="G153" s="7">
        <f>Table3[[#This Row],[Wages]]*0.0145</f>
        <v>0</v>
      </c>
      <c r="H153" s="43">
        <f>Table3[[#This Row],[Wages]]*$H$3</f>
        <v>0</v>
      </c>
      <c r="L153" s="7"/>
      <c r="M153" s="7"/>
      <c r="Q15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53" s="7" t="str">
        <f t="shared" si="2"/>
        <v/>
      </c>
    </row>
    <row r="154" spans="5:20" x14ac:dyDescent="0.25">
      <c r="E154" s="7">
        <f>Table3[[#This Row],[Wages]]*0.14</f>
        <v>0</v>
      </c>
      <c r="F154" s="7"/>
      <c r="G154" s="7">
        <f>Table3[[#This Row],[Wages]]*0.0145</f>
        <v>0</v>
      </c>
      <c r="H154" s="43">
        <f>Table3[[#This Row],[Wages]]*$H$3</f>
        <v>0</v>
      </c>
      <c r="L154" s="7"/>
      <c r="M154" s="7"/>
      <c r="Q15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54" s="7" t="str">
        <f t="shared" si="2"/>
        <v/>
      </c>
    </row>
    <row r="155" spans="5:20" x14ac:dyDescent="0.25">
      <c r="E155" s="7">
        <f>Table3[[#This Row],[Wages]]*0.14</f>
        <v>0</v>
      </c>
      <c r="F155" s="7"/>
      <c r="G155" s="7">
        <f>Table3[[#This Row],[Wages]]*0.0145</f>
        <v>0</v>
      </c>
      <c r="H155" s="43">
        <f>Table3[[#This Row],[Wages]]*$H$3</f>
        <v>0</v>
      </c>
      <c r="L155" s="7"/>
      <c r="M155" s="7"/>
      <c r="Q15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55" s="7" t="str">
        <f t="shared" si="2"/>
        <v/>
      </c>
    </row>
    <row r="156" spans="5:20" x14ac:dyDescent="0.25">
      <c r="E156" s="7">
        <f>Table3[[#This Row],[Wages]]*0.14</f>
        <v>0</v>
      </c>
      <c r="F156" s="7"/>
      <c r="G156" s="7">
        <f>Table3[[#This Row],[Wages]]*0.0145</f>
        <v>0</v>
      </c>
      <c r="H156" s="43">
        <f>Table3[[#This Row],[Wages]]*$H$3</f>
        <v>0</v>
      </c>
      <c r="L156" s="7"/>
      <c r="M156" s="7"/>
      <c r="Q15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56" s="7" t="str">
        <f t="shared" si="2"/>
        <v/>
      </c>
    </row>
    <row r="157" spans="5:20" x14ac:dyDescent="0.25">
      <c r="E157" s="7">
        <f>Table3[[#This Row],[Wages]]*0.14</f>
        <v>0</v>
      </c>
      <c r="F157" s="7"/>
      <c r="G157" s="7">
        <f>Table3[[#This Row],[Wages]]*0.0145</f>
        <v>0</v>
      </c>
      <c r="H157" s="43">
        <f>Table3[[#This Row],[Wages]]*$H$3</f>
        <v>0</v>
      </c>
      <c r="L157" s="7"/>
      <c r="M157" s="7"/>
      <c r="Q15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57" s="7" t="str">
        <f t="shared" si="2"/>
        <v/>
      </c>
    </row>
    <row r="158" spans="5:20" x14ac:dyDescent="0.25">
      <c r="E158" s="7">
        <f>Table3[[#This Row],[Wages]]*0.14</f>
        <v>0</v>
      </c>
      <c r="F158" s="7"/>
      <c r="G158" s="7">
        <f>Table3[[#This Row],[Wages]]*0.0145</f>
        <v>0</v>
      </c>
      <c r="H158" s="43">
        <f>Table3[[#This Row],[Wages]]*$H$3</f>
        <v>0</v>
      </c>
      <c r="L158" s="7"/>
      <c r="M158" s="7"/>
      <c r="Q15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58" s="7" t="str">
        <f t="shared" si="2"/>
        <v/>
      </c>
    </row>
    <row r="159" spans="5:20" x14ac:dyDescent="0.25">
      <c r="E159" s="7">
        <f>Table3[[#This Row],[Wages]]*0.14</f>
        <v>0</v>
      </c>
      <c r="F159" s="7"/>
      <c r="G159" s="7">
        <f>Table3[[#This Row],[Wages]]*0.0145</f>
        <v>0</v>
      </c>
      <c r="H159" s="43">
        <f>Table3[[#This Row],[Wages]]*$H$3</f>
        <v>0</v>
      </c>
      <c r="L159" s="7"/>
      <c r="M159" s="7"/>
      <c r="Q15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59" s="7" t="str">
        <f t="shared" si="2"/>
        <v/>
      </c>
    </row>
    <row r="160" spans="5:20" x14ac:dyDescent="0.25">
      <c r="E160" s="7">
        <f>Table3[[#This Row],[Wages]]*0.14</f>
        <v>0</v>
      </c>
      <c r="F160" s="7"/>
      <c r="G160" s="7">
        <f>Table3[[#This Row],[Wages]]*0.0145</f>
        <v>0</v>
      </c>
      <c r="H160" s="43">
        <f>Table3[[#This Row],[Wages]]*$H$3</f>
        <v>0</v>
      </c>
      <c r="L160" s="7"/>
      <c r="M160" s="7"/>
      <c r="Q16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60" s="7" t="str">
        <f t="shared" si="2"/>
        <v/>
      </c>
    </row>
    <row r="161" spans="5:20" x14ac:dyDescent="0.25">
      <c r="E161" s="7">
        <f>Table3[[#This Row],[Wages]]*0.14</f>
        <v>0</v>
      </c>
      <c r="F161" s="7"/>
      <c r="G161" s="7">
        <f>Table3[[#This Row],[Wages]]*0.0145</f>
        <v>0</v>
      </c>
      <c r="H161" s="43">
        <f>Table3[[#This Row],[Wages]]*$H$3</f>
        <v>0</v>
      </c>
      <c r="L161" s="7"/>
      <c r="M161" s="7"/>
      <c r="Q16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61" s="7" t="str">
        <f t="shared" si="2"/>
        <v/>
      </c>
    </row>
    <row r="162" spans="5:20" x14ac:dyDescent="0.25">
      <c r="E162" s="7">
        <f>Table3[[#This Row],[Wages]]*0.14</f>
        <v>0</v>
      </c>
      <c r="F162" s="7"/>
      <c r="G162" s="7">
        <f>Table3[[#This Row],[Wages]]*0.0145</f>
        <v>0</v>
      </c>
      <c r="H162" s="43">
        <f>Table3[[#This Row],[Wages]]*$H$3</f>
        <v>0</v>
      </c>
      <c r="L162" s="7"/>
      <c r="M162" s="7"/>
      <c r="Q16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62" s="7" t="str">
        <f t="shared" si="2"/>
        <v/>
      </c>
    </row>
    <row r="163" spans="5:20" x14ac:dyDescent="0.25">
      <c r="E163" s="7">
        <f>Table3[[#This Row],[Wages]]*0.14</f>
        <v>0</v>
      </c>
      <c r="F163" s="7"/>
      <c r="G163" s="7">
        <f>Table3[[#This Row],[Wages]]*0.0145</f>
        <v>0</v>
      </c>
      <c r="H163" s="43">
        <f>Table3[[#This Row],[Wages]]*$H$3</f>
        <v>0</v>
      </c>
      <c r="L163" s="7"/>
      <c r="M163" s="7"/>
      <c r="Q16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63" s="7" t="str">
        <f t="shared" si="2"/>
        <v/>
      </c>
    </row>
    <row r="164" spans="5:20" x14ac:dyDescent="0.25">
      <c r="E164" s="7">
        <f>Table3[[#This Row],[Wages]]*0.14</f>
        <v>0</v>
      </c>
      <c r="F164" s="7"/>
      <c r="G164" s="7">
        <f>Table3[[#This Row],[Wages]]*0.0145</f>
        <v>0</v>
      </c>
      <c r="H164" s="43">
        <f>Table3[[#This Row],[Wages]]*$H$3</f>
        <v>0</v>
      </c>
      <c r="L164" s="7"/>
      <c r="M164" s="7"/>
      <c r="Q16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64" s="7" t="str">
        <f t="shared" si="2"/>
        <v/>
      </c>
    </row>
    <row r="165" spans="5:20" x14ac:dyDescent="0.25">
      <c r="E165" s="7">
        <f>Table3[[#This Row],[Wages]]*0.14</f>
        <v>0</v>
      </c>
      <c r="F165" s="7"/>
      <c r="G165" s="7">
        <f>Table3[[#This Row],[Wages]]*0.0145</f>
        <v>0</v>
      </c>
      <c r="H165" s="43">
        <f>Table3[[#This Row],[Wages]]*$H$3</f>
        <v>0</v>
      </c>
      <c r="L165" s="7"/>
      <c r="M165" s="7"/>
      <c r="Q16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65" s="7" t="str">
        <f t="shared" si="2"/>
        <v/>
      </c>
    </row>
    <row r="166" spans="5:20" x14ac:dyDescent="0.25">
      <c r="E166" s="7">
        <f>Table3[[#This Row],[Wages]]*0.14</f>
        <v>0</v>
      </c>
      <c r="F166" s="7"/>
      <c r="G166" s="7">
        <f>Table3[[#This Row],[Wages]]*0.0145</f>
        <v>0</v>
      </c>
      <c r="H166" s="43">
        <f>Table3[[#This Row],[Wages]]*$H$3</f>
        <v>0</v>
      </c>
      <c r="L166" s="7"/>
      <c r="M166" s="7"/>
      <c r="Q16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66" s="7" t="str">
        <f t="shared" si="2"/>
        <v/>
      </c>
    </row>
    <row r="167" spans="5:20" x14ac:dyDescent="0.25">
      <c r="E167" s="7">
        <f>Table3[[#This Row],[Wages]]*0.14</f>
        <v>0</v>
      </c>
      <c r="F167" s="7"/>
      <c r="G167" s="7">
        <f>Table3[[#This Row],[Wages]]*0.0145</f>
        <v>0</v>
      </c>
      <c r="H167" s="43">
        <f>Table3[[#This Row],[Wages]]*$H$3</f>
        <v>0</v>
      </c>
      <c r="L167" s="7"/>
      <c r="M167" s="7"/>
      <c r="Q16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67" s="7" t="str">
        <f t="shared" si="2"/>
        <v/>
      </c>
    </row>
    <row r="168" spans="5:20" x14ac:dyDescent="0.25">
      <c r="E168" s="7">
        <f>Table3[[#This Row],[Wages]]*0.14</f>
        <v>0</v>
      </c>
      <c r="F168" s="7"/>
      <c r="G168" s="7">
        <f>Table3[[#This Row],[Wages]]*0.0145</f>
        <v>0</v>
      </c>
      <c r="H168" s="43">
        <f>Table3[[#This Row],[Wages]]*$H$3</f>
        <v>0</v>
      </c>
      <c r="L168" s="7"/>
      <c r="M168" s="7"/>
      <c r="Q16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68" s="7" t="str">
        <f t="shared" si="2"/>
        <v/>
      </c>
    </row>
    <row r="169" spans="5:20" x14ac:dyDescent="0.25">
      <c r="E169" s="7">
        <f>Table3[[#This Row],[Wages]]*0.14</f>
        <v>0</v>
      </c>
      <c r="F169" s="7"/>
      <c r="G169" s="7">
        <f>Table3[[#This Row],[Wages]]*0.0145</f>
        <v>0</v>
      </c>
      <c r="H169" s="43">
        <f>Table3[[#This Row],[Wages]]*$H$3</f>
        <v>0</v>
      </c>
      <c r="L169" s="7"/>
      <c r="M169" s="7"/>
      <c r="Q16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69" s="7" t="str">
        <f t="shared" si="2"/>
        <v/>
      </c>
    </row>
    <row r="170" spans="5:20" x14ac:dyDescent="0.25">
      <c r="E170" s="7">
        <f>Table3[[#This Row],[Wages]]*0.14</f>
        <v>0</v>
      </c>
      <c r="F170" s="7"/>
      <c r="G170" s="7">
        <f>Table3[[#This Row],[Wages]]*0.0145</f>
        <v>0</v>
      </c>
      <c r="H170" s="43">
        <f>Table3[[#This Row],[Wages]]*$H$3</f>
        <v>0</v>
      </c>
      <c r="L170" s="7"/>
      <c r="M170" s="7"/>
      <c r="Q17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70" s="7" t="str">
        <f t="shared" si="2"/>
        <v/>
      </c>
    </row>
    <row r="171" spans="5:20" x14ac:dyDescent="0.25">
      <c r="E171" s="7">
        <f>Table3[[#This Row],[Wages]]*0.14</f>
        <v>0</v>
      </c>
      <c r="F171" s="7"/>
      <c r="G171" s="7">
        <f>Table3[[#This Row],[Wages]]*0.0145</f>
        <v>0</v>
      </c>
      <c r="H171" s="43">
        <f>Table3[[#This Row],[Wages]]*$H$3</f>
        <v>0</v>
      </c>
      <c r="L171" s="7"/>
      <c r="M171" s="7"/>
      <c r="Q17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71" s="7" t="str">
        <f t="shared" si="2"/>
        <v/>
      </c>
    </row>
    <row r="172" spans="5:20" x14ac:dyDescent="0.25">
      <c r="E172" s="7">
        <f>Table3[[#This Row],[Wages]]*0.14</f>
        <v>0</v>
      </c>
      <c r="F172" s="7"/>
      <c r="G172" s="7">
        <f>Table3[[#This Row],[Wages]]*0.0145</f>
        <v>0</v>
      </c>
      <c r="H172" s="43">
        <f>Table3[[#This Row],[Wages]]*$H$3</f>
        <v>0</v>
      </c>
      <c r="L172" s="7"/>
      <c r="M172" s="7"/>
      <c r="Q17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72" s="7" t="str">
        <f t="shared" si="2"/>
        <v/>
      </c>
    </row>
    <row r="173" spans="5:20" x14ac:dyDescent="0.25">
      <c r="E173" s="7">
        <f>Table3[[#This Row],[Wages]]*0.14</f>
        <v>0</v>
      </c>
      <c r="F173" s="7"/>
      <c r="G173" s="7">
        <f>Table3[[#This Row],[Wages]]*0.0145</f>
        <v>0</v>
      </c>
      <c r="H173" s="43">
        <f>Table3[[#This Row],[Wages]]*$H$3</f>
        <v>0</v>
      </c>
      <c r="L173" s="7"/>
      <c r="M173" s="7"/>
      <c r="Q17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73" s="7" t="str">
        <f t="shared" si="2"/>
        <v/>
      </c>
    </row>
    <row r="174" spans="5:20" x14ac:dyDescent="0.25">
      <c r="E174" s="7">
        <f>Table3[[#This Row],[Wages]]*0.14</f>
        <v>0</v>
      </c>
      <c r="F174" s="7"/>
      <c r="G174" s="7">
        <f>Table3[[#This Row],[Wages]]*0.0145</f>
        <v>0</v>
      </c>
      <c r="H174" s="43">
        <f>Table3[[#This Row],[Wages]]*$H$3</f>
        <v>0</v>
      </c>
      <c r="L174" s="7"/>
      <c r="M174" s="7"/>
      <c r="Q17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74" s="7" t="str">
        <f t="shared" si="2"/>
        <v/>
      </c>
    </row>
    <row r="175" spans="5:20" x14ac:dyDescent="0.25">
      <c r="E175" s="7">
        <f>Table3[[#This Row],[Wages]]*0.14</f>
        <v>0</v>
      </c>
      <c r="F175" s="7"/>
      <c r="G175" s="7">
        <f>Table3[[#This Row],[Wages]]*0.0145</f>
        <v>0</v>
      </c>
      <c r="H175" s="43">
        <f>Table3[[#This Row],[Wages]]*$H$3</f>
        <v>0</v>
      </c>
      <c r="L175" s="7"/>
      <c r="M175" s="7"/>
      <c r="Q17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75" s="7" t="str">
        <f t="shared" si="2"/>
        <v/>
      </c>
    </row>
    <row r="176" spans="5:20" x14ac:dyDescent="0.25">
      <c r="E176" s="7">
        <f>Table3[[#This Row],[Wages]]*0.14</f>
        <v>0</v>
      </c>
      <c r="F176" s="7"/>
      <c r="G176" s="7">
        <f>Table3[[#This Row],[Wages]]*0.0145</f>
        <v>0</v>
      </c>
      <c r="H176" s="43">
        <f>Table3[[#This Row],[Wages]]*$H$3</f>
        <v>0</v>
      </c>
      <c r="L176" s="7"/>
      <c r="M176" s="7"/>
      <c r="Q17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76" s="7" t="str">
        <f t="shared" si="2"/>
        <v/>
      </c>
    </row>
    <row r="177" spans="5:20" x14ac:dyDescent="0.25">
      <c r="E177" s="7">
        <f>Table3[[#This Row],[Wages]]*0.14</f>
        <v>0</v>
      </c>
      <c r="F177" s="7"/>
      <c r="G177" s="7">
        <f>Table3[[#This Row],[Wages]]*0.0145</f>
        <v>0</v>
      </c>
      <c r="H177" s="43">
        <f>Table3[[#This Row],[Wages]]*$H$3</f>
        <v>0</v>
      </c>
      <c r="L177" s="7"/>
      <c r="M177" s="7"/>
      <c r="Q17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77" s="7" t="str">
        <f t="shared" si="2"/>
        <v/>
      </c>
    </row>
    <row r="178" spans="5:20" x14ac:dyDescent="0.25">
      <c r="E178" s="7">
        <f>Table3[[#This Row],[Wages]]*0.14</f>
        <v>0</v>
      </c>
      <c r="F178" s="7"/>
      <c r="G178" s="7">
        <f>Table3[[#This Row],[Wages]]*0.0145</f>
        <v>0</v>
      </c>
      <c r="H178" s="43">
        <f>Table3[[#This Row],[Wages]]*$H$3</f>
        <v>0</v>
      </c>
      <c r="L178" s="7"/>
      <c r="M178" s="7"/>
      <c r="Q17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78" s="7" t="str">
        <f t="shared" si="2"/>
        <v/>
      </c>
    </row>
    <row r="179" spans="5:20" x14ac:dyDescent="0.25">
      <c r="E179" s="7">
        <f>Table3[[#This Row],[Wages]]*0.14</f>
        <v>0</v>
      </c>
      <c r="F179" s="7"/>
      <c r="G179" s="7">
        <f>Table3[[#This Row],[Wages]]*0.0145</f>
        <v>0</v>
      </c>
      <c r="H179" s="43">
        <f>Table3[[#This Row],[Wages]]*$H$3</f>
        <v>0</v>
      </c>
      <c r="L179" s="7"/>
      <c r="M179" s="7"/>
      <c r="Q17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79" s="7" t="str">
        <f t="shared" si="2"/>
        <v/>
      </c>
    </row>
    <row r="180" spans="5:20" x14ac:dyDescent="0.25">
      <c r="E180" s="7">
        <f>Table3[[#This Row],[Wages]]*0.14</f>
        <v>0</v>
      </c>
      <c r="F180" s="7"/>
      <c r="G180" s="7">
        <f>Table3[[#This Row],[Wages]]*0.0145</f>
        <v>0</v>
      </c>
      <c r="H180" s="43">
        <f>Table3[[#This Row],[Wages]]*$H$3</f>
        <v>0</v>
      </c>
      <c r="L180" s="7"/>
      <c r="M180" s="7"/>
      <c r="Q18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80" s="7" t="str">
        <f t="shared" si="2"/>
        <v/>
      </c>
    </row>
    <row r="181" spans="5:20" x14ac:dyDescent="0.25">
      <c r="E181" s="7">
        <f>Table3[[#This Row],[Wages]]*0.14</f>
        <v>0</v>
      </c>
      <c r="F181" s="7"/>
      <c r="G181" s="7">
        <f>Table3[[#This Row],[Wages]]*0.0145</f>
        <v>0</v>
      </c>
      <c r="H181" s="43">
        <f>Table3[[#This Row],[Wages]]*$H$3</f>
        <v>0</v>
      </c>
      <c r="L181" s="7"/>
      <c r="M181" s="7"/>
      <c r="Q18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81" s="7" t="str">
        <f t="shared" si="2"/>
        <v/>
      </c>
    </row>
    <row r="182" spans="5:20" x14ac:dyDescent="0.25">
      <c r="E182" s="7">
        <f>Table3[[#This Row],[Wages]]*0.14</f>
        <v>0</v>
      </c>
      <c r="F182" s="7"/>
      <c r="G182" s="7">
        <f>Table3[[#This Row],[Wages]]*0.0145</f>
        <v>0</v>
      </c>
      <c r="H182" s="43">
        <f>Table3[[#This Row],[Wages]]*$H$3</f>
        <v>0</v>
      </c>
      <c r="L182" s="7"/>
      <c r="M182" s="7"/>
      <c r="Q18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82" s="7" t="str">
        <f t="shared" si="2"/>
        <v/>
      </c>
    </row>
    <row r="183" spans="5:20" x14ac:dyDescent="0.25">
      <c r="E183" s="7">
        <f>Table3[[#This Row],[Wages]]*0.14</f>
        <v>0</v>
      </c>
      <c r="F183" s="7"/>
      <c r="G183" s="7">
        <f>Table3[[#This Row],[Wages]]*0.0145</f>
        <v>0</v>
      </c>
      <c r="H183" s="43">
        <f>Table3[[#This Row],[Wages]]*$H$3</f>
        <v>0</v>
      </c>
      <c r="L183" s="7"/>
      <c r="M183" s="7"/>
      <c r="Q18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83" s="7" t="str">
        <f t="shared" si="2"/>
        <v/>
      </c>
    </row>
    <row r="184" spans="5:20" x14ac:dyDescent="0.25">
      <c r="E184" s="7">
        <f>Table3[[#This Row],[Wages]]*0.14</f>
        <v>0</v>
      </c>
      <c r="F184" s="7"/>
      <c r="G184" s="7">
        <f>Table3[[#This Row],[Wages]]*0.0145</f>
        <v>0</v>
      </c>
      <c r="H184" s="43">
        <f>Table3[[#This Row],[Wages]]*$H$3</f>
        <v>0</v>
      </c>
      <c r="L184" s="7"/>
      <c r="M184" s="7"/>
      <c r="Q18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84" s="7" t="str">
        <f t="shared" si="2"/>
        <v/>
      </c>
    </row>
    <row r="185" spans="5:20" x14ac:dyDescent="0.25">
      <c r="E185" s="7">
        <f>Table3[[#This Row],[Wages]]*0.14</f>
        <v>0</v>
      </c>
      <c r="F185" s="7"/>
      <c r="G185" s="7">
        <f>Table3[[#This Row],[Wages]]*0.0145</f>
        <v>0</v>
      </c>
      <c r="H185" s="43">
        <f>Table3[[#This Row],[Wages]]*$H$3</f>
        <v>0</v>
      </c>
      <c r="L185" s="7"/>
      <c r="M185" s="7"/>
      <c r="Q18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85" s="7" t="str">
        <f t="shared" si="2"/>
        <v/>
      </c>
    </row>
    <row r="186" spans="5:20" x14ac:dyDescent="0.25">
      <c r="E186" s="7">
        <f>Table3[[#This Row],[Wages]]*0.14</f>
        <v>0</v>
      </c>
      <c r="F186" s="7"/>
      <c r="G186" s="7">
        <f>Table3[[#This Row],[Wages]]*0.0145</f>
        <v>0</v>
      </c>
      <c r="H186" s="43">
        <f>Table3[[#This Row],[Wages]]*$H$3</f>
        <v>0</v>
      </c>
      <c r="L186" s="7"/>
      <c r="M186" s="7"/>
      <c r="Q18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86" s="7" t="str">
        <f t="shared" si="2"/>
        <v/>
      </c>
    </row>
    <row r="187" spans="5:20" x14ac:dyDescent="0.25">
      <c r="E187" s="7">
        <f>Table3[[#This Row],[Wages]]*0.14</f>
        <v>0</v>
      </c>
      <c r="F187" s="7"/>
      <c r="G187" s="7">
        <f>Table3[[#This Row],[Wages]]*0.0145</f>
        <v>0</v>
      </c>
      <c r="H187" s="43">
        <f>Table3[[#This Row],[Wages]]*$H$3</f>
        <v>0</v>
      </c>
      <c r="L187" s="7"/>
      <c r="M187" s="7"/>
      <c r="Q18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87" s="7" t="str">
        <f t="shared" si="2"/>
        <v/>
      </c>
    </row>
    <row r="188" spans="5:20" x14ac:dyDescent="0.25">
      <c r="E188" s="7">
        <f>Table3[[#This Row],[Wages]]*0.14</f>
        <v>0</v>
      </c>
      <c r="F188" s="7"/>
      <c r="G188" s="7">
        <f>Table3[[#This Row],[Wages]]*0.0145</f>
        <v>0</v>
      </c>
      <c r="H188" s="43">
        <f>Table3[[#This Row],[Wages]]*$H$3</f>
        <v>0</v>
      </c>
      <c r="L188" s="7"/>
      <c r="M188" s="7"/>
      <c r="Q18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88" s="7" t="str">
        <f t="shared" si="2"/>
        <v/>
      </c>
    </row>
    <row r="189" spans="5:20" x14ac:dyDescent="0.25">
      <c r="E189" s="7">
        <f>Table3[[#This Row],[Wages]]*0.14</f>
        <v>0</v>
      </c>
      <c r="F189" s="7"/>
      <c r="G189" s="7">
        <f>Table3[[#This Row],[Wages]]*0.0145</f>
        <v>0</v>
      </c>
      <c r="H189" s="43">
        <f>Table3[[#This Row],[Wages]]*$H$3</f>
        <v>0</v>
      </c>
      <c r="L189" s="7"/>
      <c r="M189" s="7"/>
      <c r="Q18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89" s="7" t="str">
        <f t="shared" si="2"/>
        <v/>
      </c>
    </row>
    <row r="190" spans="5:20" x14ac:dyDescent="0.25">
      <c r="E190" s="7">
        <f>Table3[[#This Row],[Wages]]*0.14</f>
        <v>0</v>
      </c>
      <c r="F190" s="7"/>
      <c r="G190" s="7">
        <f>Table3[[#This Row],[Wages]]*0.0145</f>
        <v>0</v>
      </c>
      <c r="H190" s="43">
        <f>Table3[[#This Row],[Wages]]*$H$3</f>
        <v>0</v>
      </c>
      <c r="L190" s="7"/>
      <c r="M190" s="7"/>
      <c r="Q19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90" s="7" t="str">
        <f t="shared" si="2"/>
        <v/>
      </c>
    </row>
    <row r="191" spans="5:20" x14ac:dyDescent="0.25">
      <c r="E191" s="7">
        <f>Table3[[#This Row],[Wages]]*0.14</f>
        <v>0</v>
      </c>
      <c r="F191" s="7"/>
      <c r="G191" s="7">
        <f>Table3[[#This Row],[Wages]]*0.0145</f>
        <v>0</v>
      </c>
      <c r="H191" s="43">
        <f>Table3[[#This Row],[Wages]]*$H$3</f>
        <v>0</v>
      </c>
      <c r="L191" s="7"/>
      <c r="M191" s="7"/>
      <c r="Q19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91" s="7" t="str">
        <f t="shared" si="2"/>
        <v/>
      </c>
    </row>
    <row r="192" spans="5:20" x14ac:dyDescent="0.25">
      <c r="E192" s="7">
        <f>Table3[[#This Row],[Wages]]*0.14</f>
        <v>0</v>
      </c>
      <c r="F192" s="7"/>
      <c r="G192" s="7">
        <f>Table3[[#This Row],[Wages]]*0.0145</f>
        <v>0</v>
      </c>
      <c r="H192" s="43">
        <f>Table3[[#This Row],[Wages]]*$H$3</f>
        <v>0</v>
      </c>
      <c r="L192" s="7"/>
      <c r="M192" s="7"/>
      <c r="Q19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92" s="7" t="str">
        <f t="shared" si="2"/>
        <v/>
      </c>
    </row>
    <row r="193" spans="5:20" x14ac:dyDescent="0.25">
      <c r="E193" s="7">
        <f>Table3[[#This Row],[Wages]]*0.14</f>
        <v>0</v>
      </c>
      <c r="F193" s="7"/>
      <c r="G193" s="7">
        <f>Table3[[#This Row],[Wages]]*0.0145</f>
        <v>0</v>
      </c>
      <c r="H193" s="43">
        <f>Table3[[#This Row],[Wages]]*$H$3</f>
        <v>0</v>
      </c>
      <c r="L193" s="7"/>
      <c r="M193" s="7"/>
      <c r="Q19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93" s="7" t="str">
        <f t="shared" si="2"/>
        <v/>
      </c>
    </row>
    <row r="194" spans="5:20" x14ac:dyDescent="0.25">
      <c r="E194" s="7">
        <f>Table3[[#This Row],[Wages]]*0.14</f>
        <v>0</v>
      </c>
      <c r="F194" s="7"/>
      <c r="G194" s="7">
        <f>Table3[[#This Row],[Wages]]*0.0145</f>
        <v>0</v>
      </c>
      <c r="H194" s="43">
        <f>Table3[[#This Row],[Wages]]*$H$3</f>
        <v>0</v>
      </c>
      <c r="L194" s="7"/>
      <c r="M194" s="7"/>
      <c r="Q19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94" s="7" t="str">
        <f t="shared" si="2"/>
        <v/>
      </c>
    </row>
    <row r="195" spans="5:20" x14ac:dyDescent="0.25">
      <c r="E195" s="7">
        <f>Table3[[#This Row],[Wages]]*0.14</f>
        <v>0</v>
      </c>
      <c r="F195" s="7"/>
      <c r="G195" s="7">
        <f>Table3[[#This Row],[Wages]]*0.0145</f>
        <v>0</v>
      </c>
      <c r="H195" s="43">
        <f>Table3[[#This Row],[Wages]]*$H$3</f>
        <v>0</v>
      </c>
      <c r="L195" s="7"/>
      <c r="M195" s="7"/>
      <c r="Q19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95" s="7" t="str">
        <f t="shared" si="2"/>
        <v/>
      </c>
    </row>
    <row r="196" spans="5:20" x14ac:dyDescent="0.25">
      <c r="E196" s="7">
        <f>Table3[[#This Row],[Wages]]*0.14</f>
        <v>0</v>
      </c>
      <c r="F196" s="7"/>
      <c r="G196" s="7">
        <f>Table3[[#This Row],[Wages]]*0.0145</f>
        <v>0</v>
      </c>
      <c r="H196" s="43">
        <f>Table3[[#This Row],[Wages]]*$H$3</f>
        <v>0</v>
      </c>
      <c r="L196" s="7"/>
      <c r="M196" s="7"/>
      <c r="Q19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96" s="7" t="str">
        <f t="shared" si="2"/>
        <v/>
      </c>
    </row>
    <row r="197" spans="5:20" x14ac:dyDescent="0.25">
      <c r="E197" s="7">
        <f>Table3[[#This Row],[Wages]]*0.14</f>
        <v>0</v>
      </c>
      <c r="F197" s="7"/>
      <c r="G197" s="7">
        <f>Table3[[#This Row],[Wages]]*0.0145</f>
        <v>0</v>
      </c>
      <c r="H197" s="43">
        <f>Table3[[#This Row],[Wages]]*$H$3</f>
        <v>0</v>
      </c>
      <c r="L197" s="7"/>
      <c r="M197" s="7"/>
      <c r="Q19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97" s="7" t="str">
        <f t="shared" si="2"/>
        <v/>
      </c>
    </row>
    <row r="198" spans="5:20" x14ac:dyDescent="0.25">
      <c r="E198" s="7">
        <f>Table3[[#This Row],[Wages]]*0.14</f>
        <v>0</v>
      </c>
      <c r="F198" s="7"/>
      <c r="G198" s="7">
        <f>Table3[[#This Row],[Wages]]*0.0145</f>
        <v>0</v>
      </c>
      <c r="H198" s="43">
        <f>Table3[[#This Row],[Wages]]*$H$3</f>
        <v>0</v>
      </c>
      <c r="L198" s="7"/>
      <c r="M198" s="7"/>
      <c r="Q19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98" s="7" t="str">
        <f t="shared" ref="T198:T261" si="3">IFERROR(Q198/R198*S198,"")</f>
        <v/>
      </c>
    </row>
    <row r="199" spans="5:20" x14ac:dyDescent="0.25">
      <c r="E199" s="7">
        <f>Table3[[#This Row],[Wages]]*0.14</f>
        <v>0</v>
      </c>
      <c r="F199" s="7"/>
      <c r="G199" s="7">
        <f>Table3[[#This Row],[Wages]]*0.0145</f>
        <v>0</v>
      </c>
      <c r="H199" s="43">
        <f>Table3[[#This Row],[Wages]]*$H$3</f>
        <v>0</v>
      </c>
      <c r="L199" s="7"/>
      <c r="M199" s="7"/>
      <c r="Q19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99" s="7" t="str">
        <f t="shared" si="3"/>
        <v/>
      </c>
    </row>
    <row r="200" spans="5:20" x14ac:dyDescent="0.25">
      <c r="E200" s="7">
        <f>Table3[[#This Row],[Wages]]*0.14</f>
        <v>0</v>
      </c>
      <c r="F200" s="7"/>
      <c r="G200" s="7">
        <f>Table3[[#This Row],[Wages]]*0.0145</f>
        <v>0</v>
      </c>
      <c r="H200" s="43">
        <f>Table3[[#This Row],[Wages]]*$H$3</f>
        <v>0</v>
      </c>
      <c r="L200" s="7"/>
      <c r="M200" s="7"/>
      <c r="Q20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00" s="7" t="str">
        <f t="shared" si="3"/>
        <v/>
      </c>
    </row>
    <row r="201" spans="5:20" x14ac:dyDescent="0.25">
      <c r="E201" s="7">
        <f>Table3[[#This Row],[Wages]]*0.14</f>
        <v>0</v>
      </c>
      <c r="F201" s="7"/>
      <c r="G201" s="7">
        <f>Table3[[#This Row],[Wages]]*0.0145</f>
        <v>0</v>
      </c>
      <c r="H201" s="43">
        <f>Table3[[#This Row],[Wages]]*$H$3</f>
        <v>0</v>
      </c>
      <c r="L201" s="7"/>
      <c r="M201" s="7"/>
      <c r="Q20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01" s="7" t="str">
        <f t="shared" si="3"/>
        <v/>
      </c>
    </row>
    <row r="202" spans="5:20" x14ac:dyDescent="0.25">
      <c r="E202" s="7">
        <f>Table3[[#This Row],[Wages]]*0.14</f>
        <v>0</v>
      </c>
      <c r="F202" s="7"/>
      <c r="G202" s="7">
        <f>Table3[[#This Row],[Wages]]*0.0145</f>
        <v>0</v>
      </c>
      <c r="H202" s="43">
        <f>Table3[[#This Row],[Wages]]*$H$3</f>
        <v>0</v>
      </c>
      <c r="L202" s="7"/>
      <c r="M202" s="7"/>
      <c r="Q20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02" s="7" t="str">
        <f t="shared" si="3"/>
        <v/>
      </c>
    </row>
    <row r="203" spans="5:20" x14ac:dyDescent="0.25">
      <c r="E203" s="7">
        <f>Table3[[#This Row],[Wages]]*0.14</f>
        <v>0</v>
      </c>
      <c r="F203" s="7"/>
      <c r="G203" s="7">
        <f>Table3[[#This Row],[Wages]]*0.0145</f>
        <v>0</v>
      </c>
      <c r="H203" s="43">
        <f>Table3[[#This Row],[Wages]]*$H$3</f>
        <v>0</v>
      </c>
      <c r="L203" s="7"/>
      <c r="M203" s="7"/>
      <c r="Q20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03" s="7" t="str">
        <f t="shared" si="3"/>
        <v/>
      </c>
    </row>
    <row r="204" spans="5:20" x14ac:dyDescent="0.25">
      <c r="E204" s="7">
        <f>Table3[[#This Row],[Wages]]*0.14</f>
        <v>0</v>
      </c>
      <c r="F204" s="7"/>
      <c r="G204" s="7">
        <f>Table3[[#This Row],[Wages]]*0.0145</f>
        <v>0</v>
      </c>
      <c r="H204" s="43">
        <f>Table3[[#This Row],[Wages]]*$H$3</f>
        <v>0</v>
      </c>
      <c r="L204" s="7"/>
      <c r="M204" s="7"/>
      <c r="Q20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04" s="7" t="str">
        <f t="shared" si="3"/>
        <v/>
      </c>
    </row>
    <row r="205" spans="5:20" x14ac:dyDescent="0.25">
      <c r="E205" s="7">
        <f>Table3[[#This Row],[Wages]]*0.14</f>
        <v>0</v>
      </c>
      <c r="F205" s="7"/>
      <c r="G205" s="7">
        <f>Table3[[#This Row],[Wages]]*0.0145</f>
        <v>0</v>
      </c>
      <c r="H205" s="43">
        <f>Table3[[#This Row],[Wages]]*$H$3</f>
        <v>0</v>
      </c>
      <c r="L205" s="7"/>
      <c r="M205" s="7"/>
      <c r="Q20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05" s="7" t="str">
        <f t="shared" si="3"/>
        <v/>
      </c>
    </row>
    <row r="206" spans="5:20" x14ac:dyDescent="0.25">
      <c r="E206" s="7">
        <f>Table3[[#This Row],[Wages]]*0.14</f>
        <v>0</v>
      </c>
      <c r="F206" s="7"/>
      <c r="G206" s="7">
        <f>Table3[[#This Row],[Wages]]*0.0145</f>
        <v>0</v>
      </c>
      <c r="H206" s="43">
        <f>Table3[[#This Row],[Wages]]*$H$3</f>
        <v>0</v>
      </c>
      <c r="L206" s="7"/>
      <c r="M206" s="7"/>
      <c r="Q20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06" s="7" t="str">
        <f t="shared" si="3"/>
        <v/>
      </c>
    </row>
    <row r="207" spans="5:20" x14ac:dyDescent="0.25">
      <c r="E207" s="7">
        <f>Table3[[#This Row],[Wages]]*0.14</f>
        <v>0</v>
      </c>
      <c r="F207" s="7"/>
      <c r="G207" s="7">
        <f>Table3[[#This Row],[Wages]]*0.0145</f>
        <v>0</v>
      </c>
      <c r="H207" s="43">
        <f>Table3[[#This Row],[Wages]]*$H$3</f>
        <v>0</v>
      </c>
      <c r="L207" s="7"/>
      <c r="M207" s="7"/>
      <c r="Q20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07" s="7" t="str">
        <f t="shared" si="3"/>
        <v/>
      </c>
    </row>
    <row r="208" spans="5:20" x14ac:dyDescent="0.25">
      <c r="E208" s="7">
        <f>Table3[[#This Row],[Wages]]*0.14</f>
        <v>0</v>
      </c>
      <c r="F208" s="7"/>
      <c r="G208" s="7">
        <f>Table3[[#This Row],[Wages]]*0.0145</f>
        <v>0</v>
      </c>
      <c r="H208" s="43">
        <f>Table3[[#This Row],[Wages]]*$H$3</f>
        <v>0</v>
      </c>
      <c r="L208" s="7"/>
      <c r="M208" s="7"/>
      <c r="Q20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08" s="7" t="str">
        <f t="shared" si="3"/>
        <v/>
      </c>
    </row>
    <row r="209" spans="5:20" x14ac:dyDescent="0.25">
      <c r="E209" s="7">
        <f>Table3[[#This Row],[Wages]]*0.14</f>
        <v>0</v>
      </c>
      <c r="F209" s="7"/>
      <c r="G209" s="7">
        <f>Table3[[#This Row],[Wages]]*0.0145</f>
        <v>0</v>
      </c>
      <c r="H209" s="43">
        <f>Table3[[#This Row],[Wages]]*$H$3</f>
        <v>0</v>
      </c>
      <c r="L209" s="7"/>
      <c r="M209" s="7"/>
      <c r="Q20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09" s="7" t="str">
        <f t="shared" si="3"/>
        <v/>
      </c>
    </row>
    <row r="210" spans="5:20" x14ac:dyDescent="0.25">
      <c r="E210" s="7">
        <f>Table3[[#This Row],[Wages]]*0.14</f>
        <v>0</v>
      </c>
      <c r="F210" s="7"/>
      <c r="G210" s="7">
        <f>Table3[[#This Row],[Wages]]*0.0145</f>
        <v>0</v>
      </c>
      <c r="H210" s="43">
        <f>Table3[[#This Row],[Wages]]*$H$3</f>
        <v>0</v>
      </c>
      <c r="L210" s="7"/>
      <c r="M210" s="7"/>
      <c r="Q21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10" s="7" t="str">
        <f t="shared" si="3"/>
        <v/>
      </c>
    </row>
    <row r="211" spans="5:20" x14ac:dyDescent="0.25">
      <c r="E211" s="7">
        <f>Table3[[#This Row],[Wages]]*0.14</f>
        <v>0</v>
      </c>
      <c r="F211" s="7"/>
      <c r="G211" s="7">
        <f>Table3[[#This Row],[Wages]]*0.0145</f>
        <v>0</v>
      </c>
      <c r="H211" s="43">
        <f>Table3[[#This Row],[Wages]]*$H$3</f>
        <v>0</v>
      </c>
      <c r="L211" s="7"/>
      <c r="M211" s="7"/>
      <c r="Q21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11" s="7" t="str">
        <f t="shared" si="3"/>
        <v/>
      </c>
    </row>
    <row r="212" spans="5:20" x14ac:dyDescent="0.25">
      <c r="E212" s="7">
        <f>Table3[[#This Row],[Wages]]*0.14</f>
        <v>0</v>
      </c>
      <c r="F212" s="7"/>
      <c r="G212" s="7">
        <f>Table3[[#This Row],[Wages]]*0.0145</f>
        <v>0</v>
      </c>
      <c r="H212" s="43">
        <f>Table3[[#This Row],[Wages]]*$H$3</f>
        <v>0</v>
      </c>
      <c r="L212" s="7"/>
      <c r="M212" s="7"/>
      <c r="Q21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12" s="7" t="str">
        <f t="shared" si="3"/>
        <v/>
      </c>
    </row>
    <row r="213" spans="5:20" x14ac:dyDescent="0.25">
      <c r="E213" s="7">
        <f>Table3[[#This Row],[Wages]]*0.14</f>
        <v>0</v>
      </c>
      <c r="F213" s="7"/>
      <c r="G213" s="7">
        <f>Table3[[#This Row],[Wages]]*0.0145</f>
        <v>0</v>
      </c>
      <c r="H213" s="43">
        <f>Table3[[#This Row],[Wages]]*$H$3</f>
        <v>0</v>
      </c>
      <c r="L213" s="7"/>
      <c r="M213" s="7"/>
      <c r="Q21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13" s="7" t="str">
        <f t="shared" si="3"/>
        <v/>
      </c>
    </row>
    <row r="214" spans="5:20" x14ac:dyDescent="0.25">
      <c r="E214" s="7">
        <f>Table3[[#This Row],[Wages]]*0.14</f>
        <v>0</v>
      </c>
      <c r="F214" s="7"/>
      <c r="G214" s="7">
        <f>Table3[[#This Row],[Wages]]*0.0145</f>
        <v>0</v>
      </c>
      <c r="H214" s="43">
        <f>Table3[[#This Row],[Wages]]*$H$3</f>
        <v>0</v>
      </c>
      <c r="L214" s="7"/>
      <c r="M214" s="7"/>
      <c r="Q21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14" s="7" t="str">
        <f t="shared" si="3"/>
        <v/>
      </c>
    </row>
    <row r="215" spans="5:20" x14ac:dyDescent="0.25">
      <c r="E215" s="7">
        <f>Table3[[#This Row],[Wages]]*0.14</f>
        <v>0</v>
      </c>
      <c r="F215" s="7"/>
      <c r="G215" s="7">
        <f>Table3[[#This Row],[Wages]]*0.0145</f>
        <v>0</v>
      </c>
      <c r="H215" s="43">
        <f>Table3[[#This Row],[Wages]]*$H$3</f>
        <v>0</v>
      </c>
      <c r="L215" s="7"/>
      <c r="M215" s="7"/>
      <c r="Q21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15" s="7" t="str">
        <f t="shared" si="3"/>
        <v/>
      </c>
    </row>
    <row r="216" spans="5:20" x14ac:dyDescent="0.25">
      <c r="E216" s="7">
        <f>Table3[[#This Row],[Wages]]*0.14</f>
        <v>0</v>
      </c>
      <c r="F216" s="7"/>
      <c r="G216" s="7">
        <f>Table3[[#This Row],[Wages]]*0.0145</f>
        <v>0</v>
      </c>
      <c r="H216" s="43">
        <f>Table3[[#This Row],[Wages]]*$H$3</f>
        <v>0</v>
      </c>
      <c r="L216" s="7"/>
      <c r="M216" s="7"/>
      <c r="Q21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16" s="7" t="str">
        <f t="shared" si="3"/>
        <v/>
      </c>
    </row>
    <row r="217" spans="5:20" x14ac:dyDescent="0.25">
      <c r="E217" s="7">
        <f>Table3[[#This Row],[Wages]]*0.14</f>
        <v>0</v>
      </c>
      <c r="F217" s="7"/>
      <c r="G217" s="7">
        <f>Table3[[#This Row],[Wages]]*0.0145</f>
        <v>0</v>
      </c>
      <c r="H217" s="43">
        <f>Table3[[#This Row],[Wages]]*$H$3</f>
        <v>0</v>
      </c>
      <c r="L217" s="7"/>
      <c r="M217" s="7"/>
      <c r="Q21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17" s="7" t="str">
        <f t="shared" si="3"/>
        <v/>
      </c>
    </row>
    <row r="218" spans="5:20" x14ac:dyDescent="0.25">
      <c r="E218" s="7">
        <f>Table3[[#This Row],[Wages]]*0.14</f>
        <v>0</v>
      </c>
      <c r="F218" s="7"/>
      <c r="G218" s="7">
        <f>Table3[[#This Row],[Wages]]*0.0145</f>
        <v>0</v>
      </c>
      <c r="H218" s="43">
        <f>Table3[[#This Row],[Wages]]*$H$3</f>
        <v>0</v>
      </c>
      <c r="L218" s="7"/>
      <c r="M218" s="7"/>
      <c r="Q21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18" s="7" t="str">
        <f t="shared" si="3"/>
        <v/>
      </c>
    </row>
    <row r="219" spans="5:20" x14ac:dyDescent="0.25">
      <c r="E219" s="7">
        <f>Table3[[#This Row],[Wages]]*0.14</f>
        <v>0</v>
      </c>
      <c r="F219" s="7"/>
      <c r="G219" s="7">
        <f>Table3[[#This Row],[Wages]]*0.0145</f>
        <v>0</v>
      </c>
      <c r="H219" s="43">
        <f>Table3[[#This Row],[Wages]]*$H$3</f>
        <v>0</v>
      </c>
      <c r="L219" s="7"/>
      <c r="M219" s="7"/>
      <c r="Q21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19" s="7" t="str">
        <f t="shared" si="3"/>
        <v/>
      </c>
    </row>
    <row r="220" spans="5:20" x14ac:dyDescent="0.25">
      <c r="E220" s="7">
        <f>Table3[[#This Row],[Wages]]*0.14</f>
        <v>0</v>
      </c>
      <c r="F220" s="7"/>
      <c r="G220" s="7">
        <f>Table3[[#This Row],[Wages]]*0.0145</f>
        <v>0</v>
      </c>
      <c r="H220" s="43">
        <f>Table3[[#This Row],[Wages]]*$H$3</f>
        <v>0</v>
      </c>
      <c r="L220" s="7"/>
      <c r="M220" s="7"/>
      <c r="Q22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20" s="7" t="str">
        <f t="shared" si="3"/>
        <v/>
      </c>
    </row>
    <row r="221" spans="5:20" x14ac:dyDescent="0.25">
      <c r="E221" s="7">
        <f>Table3[[#This Row],[Wages]]*0.14</f>
        <v>0</v>
      </c>
      <c r="F221" s="7"/>
      <c r="G221" s="7">
        <f>Table3[[#This Row],[Wages]]*0.0145</f>
        <v>0</v>
      </c>
      <c r="H221" s="43">
        <f>Table3[[#This Row],[Wages]]*$H$3</f>
        <v>0</v>
      </c>
      <c r="L221" s="7"/>
      <c r="M221" s="7"/>
      <c r="Q22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21" s="7" t="str">
        <f t="shared" si="3"/>
        <v/>
      </c>
    </row>
    <row r="222" spans="5:20" x14ac:dyDescent="0.25">
      <c r="E222" s="7">
        <f>Table3[[#This Row],[Wages]]*0.14</f>
        <v>0</v>
      </c>
      <c r="F222" s="7"/>
      <c r="G222" s="7">
        <f>Table3[[#This Row],[Wages]]*0.0145</f>
        <v>0</v>
      </c>
      <c r="H222" s="43">
        <f>Table3[[#This Row],[Wages]]*$H$3</f>
        <v>0</v>
      </c>
      <c r="L222" s="7"/>
      <c r="M222" s="7"/>
      <c r="Q22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22" s="7" t="str">
        <f t="shared" si="3"/>
        <v/>
      </c>
    </row>
    <row r="223" spans="5:20" x14ac:dyDescent="0.25">
      <c r="E223" s="7">
        <f>Table3[[#This Row],[Wages]]*0.14</f>
        <v>0</v>
      </c>
      <c r="F223" s="7"/>
      <c r="G223" s="7">
        <f>Table3[[#This Row],[Wages]]*0.0145</f>
        <v>0</v>
      </c>
      <c r="H223" s="43">
        <f>Table3[[#This Row],[Wages]]*$H$3</f>
        <v>0</v>
      </c>
      <c r="L223" s="7"/>
      <c r="M223" s="7"/>
      <c r="Q22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23" s="7" t="str">
        <f t="shared" si="3"/>
        <v/>
      </c>
    </row>
    <row r="224" spans="5:20" x14ac:dyDescent="0.25">
      <c r="E224" s="7">
        <f>Table3[[#This Row],[Wages]]*0.14</f>
        <v>0</v>
      </c>
      <c r="F224" s="7"/>
      <c r="G224" s="7">
        <f>Table3[[#This Row],[Wages]]*0.0145</f>
        <v>0</v>
      </c>
      <c r="H224" s="43">
        <f>Table3[[#This Row],[Wages]]*$H$3</f>
        <v>0</v>
      </c>
      <c r="L224" s="7"/>
      <c r="M224" s="7"/>
      <c r="Q22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24" s="7" t="str">
        <f t="shared" si="3"/>
        <v/>
      </c>
    </row>
    <row r="225" spans="5:20" x14ac:dyDescent="0.25">
      <c r="E225" s="7">
        <f>Table3[[#This Row],[Wages]]*0.14</f>
        <v>0</v>
      </c>
      <c r="F225" s="7"/>
      <c r="G225" s="7">
        <f>Table3[[#This Row],[Wages]]*0.0145</f>
        <v>0</v>
      </c>
      <c r="H225" s="43">
        <f>Table3[[#This Row],[Wages]]*$H$3</f>
        <v>0</v>
      </c>
      <c r="L225" s="7"/>
      <c r="M225" s="7"/>
      <c r="Q22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25" s="7" t="str">
        <f t="shared" si="3"/>
        <v/>
      </c>
    </row>
    <row r="226" spans="5:20" x14ac:dyDescent="0.25">
      <c r="E226" s="7">
        <f>Table3[[#This Row],[Wages]]*0.14</f>
        <v>0</v>
      </c>
      <c r="F226" s="7"/>
      <c r="G226" s="7">
        <f>Table3[[#This Row],[Wages]]*0.0145</f>
        <v>0</v>
      </c>
      <c r="H226" s="43">
        <f>Table3[[#This Row],[Wages]]*$H$3</f>
        <v>0</v>
      </c>
      <c r="L226" s="7"/>
      <c r="M226" s="7"/>
      <c r="Q22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26" s="7" t="str">
        <f t="shared" si="3"/>
        <v/>
      </c>
    </row>
    <row r="227" spans="5:20" x14ac:dyDescent="0.25">
      <c r="E227" s="7">
        <f>Table3[[#This Row],[Wages]]*0.14</f>
        <v>0</v>
      </c>
      <c r="F227" s="7"/>
      <c r="G227" s="7">
        <f>Table3[[#This Row],[Wages]]*0.0145</f>
        <v>0</v>
      </c>
      <c r="H227" s="43">
        <f>Table3[[#This Row],[Wages]]*$H$3</f>
        <v>0</v>
      </c>
      <c r="L227" s="7"/>
      <c r="M227" s="7"/>
      <c r="Q22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27" s="7" t="str">
        <f t="shared" si="3"/>
        <v/>
      </c>
    </row>
    <row r="228" spans="5:20" x14ac:dyDescent="0.25">
      <c r="E228" s="7">
        <f>Table3[[#This Row],[Wages]]*0.14</f>
        <v>0</v>
      </c>
      <c r="F228" s="7"/>
      <c r="G228" s="7">
        <f>Table3[[#This Row],[Wages]]*0.0145</f>
        <v>0</v>
      </c>
      <c r="H228" s="43">
        <f>Table3[[#This Row],[Wages]]*$H$3</f>
        <v>0</v>
      </c>
      <c r="L228" s="7"/>
      <c r="M228" s="7"/>
      <c r="Q22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28" s="7" t="str">
        <f t="shared" si="3"/>
        <v/>
      </c>
    </row>
    <row r="229" spans="5:20" x14ac:dyDescent="0.25">
      <c r="E229" s="7">
        <f>Table3[[#This Row],[Wages]]*0.14</f>
        <v>0</v>
      </c>
      <c r="F229" s="7"/>
      <c r="G229" s="7">
        <f>Table3[[#This Row],[Wages]]*0.0145</f>
        <v>0</v>
      </c>
      <c r="H229" s="43">
        <f>Table3[[#This Row],[Wages]]*$H$3</f>
        <v>0</v>
      </c>
      <c r="L229" s="7"/>
      <c r="M229" s="7"/>
      <c r="Q22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29" s="7" t="str">
        <f t="shared" si="3"/>
        <v/>
      </c>
    </row>
    <row r="230" spans="5:20" x14ac:dyDescent="0.25">
      <c r="E230" s="7">
        <f>Table3[[#This Row],[Wages]]*0.14</f>
        <v>0</v>
      </c>
      <c r="F230" s="7"/>
      <c r="G230" s="7">
        <f>Table3[[#This Row],[Wages]]*0.0145</f>
        <v>0</v>
      </c>
      <c r="H230" s="43">
        <f>Table3[[#This Row],[Wages]]*$H$3</f>
        <v>0</v>
      </c>
      <c r="L230" s="7"/>
      <c r="M230" s="7"/>
      <c r="Q23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30" s="7" t="str">
        <f t="shared" si="3"/>
        <v/>
      </c>
    </row>
    <row r="231" spans="5:20" x14ac:dyDescent="0.25">
      <c r="E231" s="7">
        <f>Table3[[#This Row],[Wages]]*0.14</f>
        <v>0</v>
      </c>
      <c r="F231" s="7"/>
      <c r="G231" s="7">
        <f>Table3[[#This Row],[Wages]]*0.0145</f>
        <v>0</v>
      </c>
      <c r="H231" s="43">
        <f>Table3[[#This Row],[Wages]]*$H$3</f>
        <v>0</v>
      </c>
      <c r="L231" s="7"/>
      <c r="M231" s="7"/>
      <c r="Q23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31" s="7" t="str">
        <f t="shared" si="3"/>
        <v/>
      </c>
    </row>
    <row r="232" spans="5:20" x14ac:dyDescent="0.25">
      <c r="E232" s="7">
        <f>Table3[[#This Row],[Wages]]*0.14</f>
        <v>0</v>
      </c>
      <c r="F232" s="7"/>
      <c r="G232" s="7">
        <f>Table3[[#This Row],[Wages]]*0.0145</f>
        <v>0</v>
      </c>
      <c r="H232" s="43">
        <f>Table3[[#This Row],[Wages]]*$H$3</f>
        <v>0</v>
      </c>
      <c r="L232" s="7"/>
      <c r="M232" s="7"/>
      <c r="Q23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32" s="7" t="str">
        <f t="shared" si="3"/>
        <v/>
      </c>
    </row>
    <row r="233" spans="5:20" x14ac:dyDescent="0.25">
      <c r="E233" s="7">
        <f>Table3[[#This Row],[Wages]]*0.14</f>
        <v>0</v>
      </c>
      <c r="F233" s="7"/>
      <c r="G233" s="7">
        <f>Table3[[#This Row],[Wages]]*0.0145</f>
        <v>0</v>
      </c>
      <c r="H233" s="43">
        <f>Table3[[#This Row],[Wages]]*$H$3</f>
        <v>0</v>
      </c>
      <c r="L233" s="7"/>
      <c r="M233" s="7"/>
      <c r="Q23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33" s="7" t="str">
        <f t="shared" si="3"/>
        <v/>
      </c>
    </row>
    <row r="234" spans="5:20" x14ac:dyDescent="0.25">
      <c r="E234" s="7">
        <f>Table3[[#This Row],[Wages]]*0.14</f>
        <v>0</v>
      </c>
      <c r="F234" s="7"/>
      <c r="G234" s="7">
        <f>Table3[[#This Row],[Wages]]*0.0145</f>
        <v>0</v>
      </c>
      <c r="H234" s="43">
        <f>Table3[[#This Row],[Wages]]*$H$3</f>
        <v>0</v>
      </c>
      <c r="L234" s="7"/>
      <c r="M234" s="7"/>
      <c r="Q23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34" s="7" t="str">
        <f t="shared" si="3"/>
        <v/>
      </c>
    </row>
    <row r="235" spans="5:20" x14ac:dyDescent="0.25">
      <c r="E235" s="7">
        <f>Table3[[#This Row],[Wages]]*0.14</f>
        <v>0</v>
      </c>
      <c r="F235" s="7"/>
      <c r="G235" s="7">
        <f>Table3[[#This Row],[Wages]]*0.0145</f>
        <v>0</v>
      </c>
      <c r="H235" s="43">
        <f>Table3[[#This Row],[Wages]]*$H$3</f>
        <v>0</v>
      </c>
      <c r="L235" s="7"/>
      <c r="M235" s="7"/>
      <c r="Q23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35" s="7" t="str">
        <f t="shared" si="3"/>
        <v/>
      </c>
    </row>
    <row r="236" spans="5:20" x14ac:dyDescent="0.25">
      <c r="E236" s="7">
        <f>Table3[[#This Row],[Wages]]*0.14</f>
        <v>0</v>
      </c>
      <c r="F236" s="7"/>
      <c r="G236" s="7">
        <f>Table3[[#This Row],[Wages]]*0.0145</f>
        <v>0</v>
      </c>
      <c r="H236" s="43">
        <f>Table3[[#This Row],[Wages]]*$H$3</f>
        <v>0</v>
      </c>
      <c r="L236" s="7"/>
      <c r="M236" s="7"/>
      <c r="Q23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36" s="7" t="str">
        <f t="shared" si="3"/>
        <v/>
      </c>
    </row>
    <row r="237" spans="5:20" x14ac:dyDescent="0.25">
      <c r="E237" s="7">
        <f>Table3[[#This Row],[Wages]]*0.14</f>
        <v>0</v>
      </c>
      <c r="F237" s="7"/>
      <c r="G237" s="7">
        <f>Table3[[#This Row],[Wages]]*0.0145</f>
        <v>0</v>
      </c>
      <c r="H237" s="43">
        <f>Table3[[#This Row],[Wages]]*$H$3</f>
        <v>0</v>
      </c>
      <c r="L237" s="7"/>
      <c r="M237" s="7"/>
      <c r="Q23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37" s="7" t="str">
        <f t="shared" si="3"/>
        <v/>
      </c>
    </row>
    <row r="238" spans="5:20" x14ac:dyDescent="0.25">
      <c r="E238" s="7">
        <f>Table3[[#This Row],[Wages]]*0.14</f>
        <v>0</v>
      </c>
      <c r="F238" s="7"/>
      <c r="G238" s="7">
        <f>Table3[[#This Row],[Wages]]*0.0145</f>
        <v>0</v>
      </c>
      <c r="H238" s="43">
        <f>Table3[[#This Row],[Wages]]*$H$3</f>
        <v>0</v>
      </c>
      <c r="L238" s="7"/>
      <c r="M238" s="7"/>
      <c r="Q23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38" s="7" t="str">
        <f t="shared" si="3"/>
        <v/>
      </c>
    </row>
    <row r="239" spans="5:20" x14ac:dyDescent="0.25">
      <c r="E239" s="7">
        <f>Table3[[#This Row],[Wages]]*0.14</f>
        <v>0</v>
      </c>
      <c r="F239" s="7"/>
      <c r="G239" s="7">
        <f>Table3[[#This Row],[Wages]]*0.0145</f>
        <v>0</v>
      </c>
      <c r="H239" s="43">
        <f>Table3[[#This Row],[Wages]]*$H$3</f>
        <v>0</v>
      </c>
      <c r="L239" s="7"/>
      <c r="M239" s="7"/>
      <c r="Q23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39" s="7" t="str">
        <f t="shared" si="3"/>
        <v/>
      </c>
    </row>
    <row r="240" spans="5:20" x14ac:dyDescent="0.25">
      <c r="E240" s="7">
        <f>Table3[[#This Row],[Wages]]*0.14</f>
        <v>0</v>
      </c>
      <c r="F240" s="7"/>
      <c r="G240" s="7">
        <f>Table3[[#This Row],[Wages]]*0.0145</f>
        <v>0</v>
      </c>
      <c r="H240" s="43">
        <f>Table3[[#This Row],[Wages]]*$H$3</f>
        <v>0</v>
      </c>
      <c r="L240" s="7"/>
      <c r="M240" s="7"/>
      <c r="Q24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40" s="7" t="str">
        <f t="shared" si="3"/>
        <v/>
      </c>
    </row>
    <row r="241" spans="5:20" x14ac:dyDescent="0.25">
      <c r="E241" s="7">
        <f>Table3[[#This Row],[Wages]]*0.14</f>
        <v>0</v>
      </c>
      <c r="F241" s="7"/>
      <c r="G241" s="7">
        <f>Table3[[#This Row],[Wages]]*0.0145</f>
        <v>0</v>
      </c>
      <c r="H241" s="43">
        <f>Table3[[#This Row],[Wages]]*$H$3</f>
        <v>0</v>
      </c>
      <c r="L241" s="7"/>
      <c r="M241" s="7"/>
      <c r="Q24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41" s="7" t="str">
        <f t="shared" si="3"/>
        <v/>
      </c>
    </row>
    <row r="242" spans="5:20" x14ac:dyDescent="0.25">
      <c r="E242" s="7">
        <f>Table3[[#This Row],[Wages]]*0.14</f>
        <v>0</v>
      </c>
      <c r="F242" s="7"/>
      <c r="G242" s="7">
        <f>Table3[[#This Row],[Wages]]*0.0145</f>
        <v>0</v>
      </c>
      <c r="H242" s="43">
        <f>Table3[[#This Row],[Wages]]*$H$3</f>
        <v>0</v>
      </c>
      <c r="L242" s="7"/>
      <c r="M242" s="7"/>
      <c r="Q24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42" s="7" t="str">
        <f t="shared" si="3"/>
        <v/>
      </c>
    </row>
    <row r="243" spans="5:20" x14ac:dyDescent="0.25">
      <c r="E243" s="7">
        <f>Table3[[#This Row],[Wages]]*0.14</f>
        <v>0</v>
      </c>
      <c r="F243" s="7"/>
      <c r="G243" s="7">
        <f>Table3[[#This Row],[Wages]]*0.0145</f>
        <v>0</v>
      </c>
      <c r="H243" s="43">
        <f>Table3[[#This Row],[Wages]]*$H$3</f>
        <v>0</v>
      </c>
      <c r="L243" s="7"/>
      <c r="M243" s="7"/>
      <c r="Q24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43" s="7" t="str">
        <f t="shared" si="3"/>
        <v/>
      </c>
    </row>
    <row r="244" spans="5:20" x14ac:dyDescent="0.25">
      <c r="E244" s="7">
        <f>Table3[[#This Row],[Wages]]*0.14</f>
        <v>0</v>
      </c>
      <c r="F244" s="7"/>
      <c r="G244" s="7">
        <f>Table3[[#This Row],[Wages]]*0.0145</f>
        <v>0</v>
      </c>
      <c r="H244" s="43">
        <f>Table3[[#This Row],[Wages]]*$H$3</f>
        <v>0</v>
      </c>
      <c r="L244" s="7"/>
      <c r="M244" s="7"/>
      <c r="Q24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44" s="7" t="str">
        <f t="shared" si="3"/>
        <v/>
      </c>
    </row>
    <row r="245" spans="5:20" x14ac:dyDescent="0.25">
      <c r="E245" s="7">
        <f>Table3[[#This Row],[Wages]]*0.14</f>
        <v>0</v>
      </c>
      <c r="F245" s="7"/>
      <c r="G245" s="7">
        <f>Table3[[#This Row],[Wages]]*0.0145</f>
        <v>0</v>
      </c>
      <c r="H245" s="43">
        <f>Table3[[#This Row],[Wages]]*$H$3</f>
        <v>0</v>
      </c>
      <c r="L245" s="7"/>
      <c r="M245" s="7"/>
      <c r="Q24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45" s="7" t="str">
        <f t="shared" si="3"/>
        <v/>
      </c>
    </row>
    <row r="246" spans="5:20" x14ac:dyDescent="0.25">
      <c r="E246" s="7">
        <f>Table3[[#This Row],[Wages]]*0.14</f>
        <v>0</v>
      </c>
      <c r="F246" s="7"/>
      <c r="G246" s="7">
        <f>Table3[[#This Row],[Wages]]*0.0145</f>
        <v>0</v>
      </c>
      <c r="H246" s="43">
        <f>Table3[[#This Row],[Wages]]*$H$3</f>
        <v>0</v>
      </c>
      <c r="L246" s="7"/>
      <c r="M246" s="7"/>
      <c r="Q24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46" s="7" t="str">
        <f t="shared" si="3"/>
        <v/>
      </c>
    </row>
    <row r="247" spans="5:20" x14ac:dyDescent="0.25">
      <c r="E247" s="7">
        <f>Table3[[#This Row],[Wages]]*0.14</f>
        <v>0</v>
      </c>
      <c r="F247" s="7"/>
      <c r="G247" s="7">
        <f>Table3[[#This Row],[Wages]]*0.0145</f>
        <v>0</v>
      </c>
      <c r="H247" s="43">
        <f>Table3[[#This Row],[Wages]]*$H$3</f>
        <v>0</v>
      </c>
      <c r="L247" s="7"/>
      <c r="M247" s="7"/>
      <c r="Q24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47" s="7" t="str">
        <f t="shared" si="3"/>
        <v/>
      </c>
    </row>
    <row r="248" spans="5:20" x14ac:dyDescent="0.25">
      <c r="E248" s="7">
        <f>Table3[[#This Row],[Wages]]*0.14</f>
        <v>0</v>
      </c>
      <c r="F248" s="7"/>
      <c r="G248" s="7">
        <f>Table3[[#This Row],[Wages]]*0.0145</f>
        <v>0</v>
      </c>
      <c r="H248" s="43">
        <f>Table3[[#This Row],[Wages]]*$H$3</f>
        <v>0</v>
      </c>
      <c r="L248" s="7"/>
      <c r="M248" s="7"/>
      <c r="Q24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48" s="7" t="str">
        <f t="shared" si="3"/>
        <v/>
      </c>
    </row>
    <row r="249" spans="5:20" x14ac:dyDescent="0.25">
      <c r="E249" s="7">
        <f>Table3[[#This Row],[Wages]]*0.14</f>
        <v>0</v>
      </c>
      <c r="F249" s="7"/>
      <c r="G249" s="7">
        <f>Table3[[#This Row],[Wages]]*0.0145</f>
        <v>0</v>
      </c>
      <c r="H249" s="43">
        <f>Table3[[#This Row],[Wages]]*$H$3</f>
        <v>0</v>
      </c>
      <c r="L249" s="7"/>
      <c r="M249" s="7"/>
      <c r="Q24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49" s="7" t="str">
        <f t="shared" si="3"/>
        <v/>
      </c>
    </row>
    <row r="250" spans="5:20" x14ac:dyDescent="0.25">
      <c r="E250" s="7">
        <f>Table3[[#This Row],[Wages]]*0.14</f>
        <v>0</v>
      </c>
      <c r="F250" s="7"/>
      <c r="G250" s="7">
        <f>Table3[[#This Row],[Wages]]*0.0145</f>
        <v>0</v>
      </c>
      <c r="H250" s="43">
        <f>Table3[[#This Row],[Wages]]*$H$3</f>
        <v>0</v>
      </c>
      <c r="L250" s="7"/>
      <c r="M250" s="7"/>
      <c r="Q25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50" s="7" t="str">
        <f t="shared" si="3"/>
        <v/>
      </c>
    </row>
    <row r="251" spans="5:20" x14ac:dyDescent="0.25">
      <c r="E251" s="7">
        <f>Table3[[#This Row],[Wages]]*0.14</f>
        <v>0</v>
      </c>
      <c r="F251" s="7"/>
      <c r="G251" s="7">
        <f>Table3[[#This Row],[Wages]]*0.0145</f>
        <v>0</v>
      </c>
      <c r="H251" s="43">
        <f>Table3[[#This Row],[Wages]]*$H$3</f>
        <v>0</v>
      </c>
      <c r="L251" s="7"/>
      <c r="M251" s="7"/>
      <c r="Q25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51" s="7" t="str">
        <f t="shared" si="3"/>
        <v/>
      </c>
    </row>
    <row r="252" spans="5:20" x14ac:dyDescent="0.25">
      <c r="E252" s="7">
        <f>Table3[[#This Row],[Wages]]*0.14</f>
        <v>0</v>
      </c>
      <c r="F252" s="7"/>
      <c r="G252" s="7">
        <f>Table3[[#This Row],[Wages]]*0.0145</f>
        <v>0</v>
      </c>
      <c r="H252" s="43">
        <f>Table3[[#This Row],[Wages]]*$H$3</f>
        <v>0</v>
      </c>
      <c r="L252" s="7"/>
      <c r="M252" s="7"/>
      <c r="Q25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52" s="7" t="str">
        <f t="shared" si="3"/>
        <v/>
      </c>
    </row>
    <row r="253" spans="5:20" x14ac:dyDescent="0.25">
      <c r="E253" s="7">
        <f>Table3[[#This Row],[Wages]]*0.14</f>
        <v>0</v>
      </c>
      <c r="F253" s="7"/>
      <c r="G253" s="7">
        <f>Table3[[#This Row],[Wages]]*0.0145</f>
        <v>0</v>
      </c>
      <c r="H253" s="43">
        <f>Table3[[#This Row],[Wages]]*$H$3</f>
        <v>0</v>
      </c>
      <c r="L253" s="7"/>
      <c r="M253" s="7"/>
      <c r="Q25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53" s="7" t="str">
        <f t="shared" si="3"/>
        <v/>
      </c>
    </row>
    <row r="254" spans="5:20" x14ac:dyDescent="0.25">
      <c r="E254" s="7">
        <f>Table3[[#This Row],[Wages]]*0.14</f>
        <v>0</v>
      </c>
      <c r="F254" s="7"/>
      <c r="G254" s="7">
        <f>Table3[[#This Row],[Wages]]*0.0145</f>
        <v>0</v>
      </c>
      <c r="H254" s="43">
        <f>Table3[[#This Row],[Wages]]*$H$3</f>
        <v>0</v>
      </c>
      <c r="L254" s="7"/>
      <c r="M254" s="7"/>
      <c r="Q25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54" s="7" t="str">
        <f t="shared" si="3"/>
        <v/>
      </c>
    </row>
    <row r="255" spans="5:20" x14ac:dyDescent="0.25">
      <c r="E255" s="7">
        <f>Table3[[#This Row],[Wages]]*0.14</f>
        <v>0</v>
      </c>
      <c r="F255" s="7"/>
      <c r="G255" s="7">
        <f>Table3[[#This Row],[Wages]]*0.0145</f>
        <v>0</v>
      </c>
      <c r="H255" s="43">
        <f>Table3[[#This Row],[Wages]]*$H$3</f>
        <v>0</v>
      </c>
      <c r="L255" s="7"/>
      <c r="M255" s="7"/>
      <c r="Q25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55" s="7" t="str">
        <f t="shared" si="3"/>
        <v/>
      </c>
    </row>
    <row r="256" spans="5:20" x14ac:dyDescent="0.25">
      <c r="E256" s="7">
        <f>Table3[[#This Row],[Wages]]*0.14</f>
        <v>0</v>
      </c>
      <c r="F256" s="7"/>
      <c r="G256" s="7">
        <f>Table3[[#This Row],[Wages]]*0.0145</f>
        <v>0</v>
      </c>
      <c r="H256" s="43">
        <f>Table3[[#This Row],[Wages]]*$H$3</f>
        <v>0</v>
      </c>
      <c r="L256" s="7"/>
      <c r="M256" s="7"/>
      <c r="Q25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56" s="7" t="str">
        <f t="shared" si="3"/>
        <v/>
      </c>
    </row>
    <row r="257" spans="5:20" x14ac:dyDescent="0.25">
      <c r="E257" s="7">
        <f>Table3[[#This Row],[Wages]]*0.14</f>
        <v>0</v>
      </c>
      <c r="F257" s="7"/>
      <c r="G257" s="7">
        <f>Table3[[#This Row],[Wages]]*0.0145</f>
        <v>0</v>
      </c>
      <c r="H257" s="43">
        <f>Table3[[#This Row],[Wages]]*$H$3</f>
        <v>0</v>
      </c>
      <c r="L257" s="7"/>
      <c r="M257" s="7"/>
      <c r="Q25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57" s="7" t="str">
        <f t="shared" si="3"/>
        <v/>
      </c>
    </row>
    <row r="258" spans="5:20" x14ac:dyDescent="0.25">
      <c r="E258" s="7">
        <f>Table3[[#This Row],[Wages]]*0.14</f>
        <v>0</v>
      </c>
      <c r="F258" s="7"/>
      <c r="G258" s="7">
        <f>Table3[[#This Row],[Wages]]*0.0145</f>
        <v>0</v>
      </c>
      <c r="H258" s="43">
        <f>Table3[[#This Row],[Wages]]*$H$3</f>
        <v>0</v>
      </c>
      <c r="L258" s="7"/>
      <c r="M258" s="7"/>
      <c r="Q25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58" s="7" t="str">
        <f t="shared" si="3"/>
        <v/>
      </c>
    </row>
    <row r="259" spans="5:20" x14ac:dyDescent="0.25">
      <c r="E259" s="7">
        <f>Table3[[#This Row],[Wages]]*0.14</f>
        <v>0</v>
      </c>
      <c r="F259" s="7"/>
      <c r="G259" s="7">
        <f>Table3[[#This Row],[Wages]]*0.0145</f>
        <v>0</v>
      </c>
      <c r="H259" s="43">
        <f>Table3[[#This Row],[Wages]]*$H$3</f>
        <v>0</v>
      </c>
      <c r="L259" s="7"/>
      <c r="M259" s="7"/>
      <c r="Q25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59" s="7" t="str">
        <f t="shared" si="3"/>
        <v/>
      </c>
    </row>
    <row r="260" spans="5:20" x14ac:dyDescent="0.25">
      <c r="E260" s="7">
        <f>Table3[[#This Row],[Wages]]*0.14</f>
        <v>0</v>
      </c>
      <c r="F260" s="7"/>
      <c r="G260" s="7">
        <f>Table3[[#This Row],[Wages]]*0.0145</f>
        <v>0</v>
      </c>
      <c r="H260" s="43">
        <f>Table3[[#This Row],[Wages]]*$H$3</f>
        <v>0</v>
      </c>
      <c r="L260" s="7"/>
      <c r="M260" s="7"/>
      <c r="Q26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60" s="7" t="str">
        <f t="shared" si="3"/>
        <v/>
      </c>
    </row>
    <row r="261" spans="5:20" x14ac:dyDescent="0.25">
      <c r="E261" s="7">
        <f>Table3[[#This Row],[Wages]]*0.14</f>
        <v>0</v>
      </c>
      <c r="F261" s="7"/>
      <c r="G261" s="7">
        <f>Table3[[#This Row],[Wages]]*0.0145</f>
        <v>0</v>
      </c>
      <c r="H261" s="43">
        <f>Table3[[#This Row],[Wages]]*$H$3</f>
        <v>0</v>
      </c>
      <c r="L261" s="7"/>
      <c r="M261" s="7"/>
      <c r="Q26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61" s="7" t="str">
        <f t="shared" si="3"/>
        <v/>
      </c>
    </row>
    <row r="262" spans="5:20" x14ac:dyDescent="0.25">
      <c r="E262" s="7">
        <f>Table3[[#This Row],[Wages]]*0.14</f>
        <v>0</v>
      </c>
      <c r="F262" s="7"/>
      <c r="G262" s="7">
        <f>Table3[[#This Row],[Wages]]*0.0145</f>
        <v>0</v>
      </c>
      <c r="H262" s="43">
        <f>Table3[[#This Row],[Wages]]*$H$3</f>
        <v>0</v>
      </c>
      <c r="L262" s="7"/>
      <c r="M262" s="7"/>
      <c r="Q26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62" s="7" t="str">
        <f t="shared" ref="T262:T325" si="4">IFERROR(Q262/R262*S262,"")</f>
        <v/>
      </c>
    </row>
    <row r="263" spans="5:20" x14ac:dyDescent="0.25">
      <c r="E263" s="7">
        <f>Table3[[#This Row],[Wages]]*0.14</f>
        <v>0</v>
      </c>
      <c r="F263" s="7"/>
      <c r="G263" s="7">
        <f>Table3[[#This Row],[Wages]]*0.0145</f>
        <v>0</v>
      </c>
      <c r="H263" s="43">
        <f>Table3[[#This Row],[Wages]]*$H$3</f>
        <v>0</v>
      </c>
      <c r="L263" s="7"/>
      <c r="M263" s="7"/>
      <c r="Q26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63" s="7" t="str">
        <f t="shared" si="4"/>
        <v/>
      </c>
    </row>
    <row r="264" spans="5:20" x14ac:dyDescent="0.25">
      <c r="E264" s="7">
        <f>Table3[[#This Row],[Wages]]*0.14</f>
        <v>0</v>
      </c>
      <c r="F264" s="7"/>
      <c r="G264" s="7">
        <f>Table3[[#This Row],[Wages]]*0.0145</f>
        <v>0</v>
      </c>
      <c r="H264" s="43">
        <f>Table3[[#This Row],[Wages]]*$H$3</f>
        <v>0</v>
      </c>
      <c r="L264" s="7"/>
      <c r="M264" s="7"/>
      <c r="Q26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64" s="7" t="str">
        <f t="shared" si="4"/>
        <v/>
      </c>
    </row>
    <row r="265" spans="5:20" x14ac:dyDescent="0.25">
      <c r="E265" s="7">
        <f>Table3[[#This Row],[Wages]]*0.14</f>
        <v>0</v>
      </c>
      <c r="F265" s="7"/>
      <c r="G265" s="7">
        <f>Table3[[#This Row],[Wages]]*0.0145</f>
        <v>0</v>
      </c>
      <c r="H265" s="43">
        <f>Table3[[#This Row],[Wages]]*$H$3</f>
        <v>0</v>
      </c>
      <c r="L265" s="7"/>
      <c r="M265" s="7"/>
      <c r="Q26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65" s="7" t="str">
        <f t="shared" si="4"/>
        <v/>
      </c>
    </row>
    <row r="266" spans="5:20" x14ac:dyDescent="0.25">
      <c r="E266" s="7">
        <f>Table3[[#This Row],[Wages]]*0.14</f>
        <v>0</v>
      </c>
      <c r="F266" s="7"/>
      <c r="G266" s="7">
        <f>Table3[[#This Row],[Wages]]*0.0145</f>
        <v>0</v>
      </c>
      <c r="H266" s="43">
        <f>Table3[[#This Row],[Wages]]*$H$3</f>
        <v>0</v>
      </c>
      <c r="L266" s="7"/>
      <c r="M266" s="7"/>
      <c r="Q26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66" s="7" t="str">
        <f t="shared" si="4"/>
        <v/>
      </c>
    </row>
    <row r="267" spans="5:20" x14ac:dyDescent="0.25">
      <c r="E267" s="7">
        <f>Table3[[#This Row],[Wages]]*0.14</f>
        <v>0</v>
      </c>
      <c r="F267" s="7"/>
      <c r="G267" s="7">
        <f>Table3[[#This Row],[Wages]]*0.0145</f>
        <v>0</v>
      </c>
      <c r="H267" s="43">
        <f>Table3[[#This Row],[Wages]]*$H$3</f>
        <v>0</v>
      </c>
      <c r="L267" s="7"/>
      <c r="M267" s="7"/>
      <c r="Q26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67" s="7" t="str">
        <f t="shared" si="4"/>
        <v/>
      </c>
    </row>
    <row r="268" spans="5:20" x14ac:dyDescent="0.25">
      <c r="E268" s="7">
        <f>Table3[[#This Row],[Wages]]*0.14</f>
        <v>0</v>
      </c>
      <c r="F268" s="7"/>
      <c r="G268" s="7">
        <f>Table3[[#This Row],[Wages]]*0.0145</f>
        <v>0</v>
      </c>
      <c r="H268" s="43">
        <f>Table3[[#This Row],[Wages]]*$H$3</f>
        <v>0</v>
      </c>
      <c r="L268" s="7"/>
      <c r="M268" s="7"/>
      <c r="Q26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68" s="7" t="str">
        <f t="shared" si="4"/>
        <v/>
      </c>
    </row>
    <row r="269" spans="5:20" x14ac:dyDescent="0.25">
      <c r="E269" s="7">
        <f>Table3[[#This Row],[Wages]]*0.14</f>
        <v>0</v>
      </c>
      <c r="F269" s="7"/>
      <c r="G269" s="7">
        <f>Table3[[#This Row],[Wages]]*0.0145</f>
        <v>0</v>
      </c>
      <c r="H269" s="43">
        <f>Table3[[#This Row],[Wages]]*$H$3</f>
        <v>0</v>
      </c>
      <c r="L269" s="7"/>
      <c r="M269" s="7"/>
      <c r="Q26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69" s="7" t="str">
        <f t="shared" si="4"/>
        <v/>
      </c>
    </row>
    <row r="270" spans="5:20" x14ac:dyDescent="0.25">
      <c r="E270" s="7">
        <f>Table3[[#This Row],[Wages]]*0.14</f>
        <v>0</v>
      </c>
      <c r="F270" s="7"/>
      <c r="G270" s="7">
        <f>Table3[[#This Row],[Wages]]*0.0145</f>
        <v>0</v>
      </c>
      <c r="H270" s="43">
        <f>Table3[[#This Row],[Wages]]*$H$3</f>
        <v>0</v>
      </c>
      <c r="L270" s="7"/>
      <c r="M270" s="7"/>
      <c r="Q27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70" s="7" t="str">
        <f t="shared" si="4"/>
        <v/>
      </c>
    </row>
    <row r="271" spans="5:20" x14ac:dyDescent="0.25">
      <c r="E271" s="7">
        <f>Table3[[#This Row],[Wages]]*0.14</f>
        <v>0</v>
      </c>
      <c r="F271" s="7"/>
      <c r="G271" s="7">
        <f>Table3[[#This Row],[Wages]]*0.0145</f>
        <v>0</v>
      </c>
      <c r="H271" s="43">
        <f>Table3[[#This Row],[Wages]]*$H$3</f>
        <v>0</v>
      </c>
      <c r="L271" s="7"/>
      <c r="M271" s="7"/>
      <c r="Q27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71" s="7" t="str">
        <f t="shared" si="4"/>
        <v/>
      </c>
    </row>
    <row r="272" spans="5:20" x14ac:dyDescent="0.25">
      <c r="E272" s="7">
        <f>Table3[[#This Row],[Wages]]*0.14</f>
        <v>0</v>
      </c>
      <c r="F272" s="7"/>
      <c r="G272" s="7">
        <f>Table3[[#This Row],[Wages]]*0.0145</f>
        <v>0</v>
      </c>
      <c r="H272" s="43">
        <f>Table3[[#This Row],[Wages]]*$H$3</f>
        <v>0</v>
      </c>
      <c r="L272" s="7"/>
      <c r="M272" s="7"/>
      <c r="Q27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72" s="7" t="str">
        <f t="shared" si="4"/>
        <v/>
      </c>
    </row>
    <row r="273" spans="5:20" x14ac:dyDescent="0.25">
      <c r="E273" s="7">
        <f>Table3[[#This Row],[Wages]]*0.14</f>
        <v>0</v>
      </c>
      <c r="F273" s="7"/>
      <c r="G273" s="7">
        <f>Table3[[#This Row],[Wages]]*0.0145</f>
        <v>0</v>
      </c>
      <c r="H273" s="43">
        <f>Table3[[#This Row],[Wages]]*$H$3</f>
        <v>0</v>
      </c>
      <c r="L273" s="7"/>
      <c r="M273" s="7"/>
      <c r="Q27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73" s="7" t="str">
        <f t="shared" si="4"/>
        <v/>
      </c>
    </row>
    <row r="274" spans="5:20" x14ac:dyDescent="0.25">
      <c r="E274" s="7">
        <f>Table3[[#This Row],[Wages]]*0.14</f>
        <v>0</v>
      </c>
      <c r="F274" s="7"/>
      <c r="G274" s="7">
        <f>Table3[[#This Row],[Wages]]*0.0145</f>
        <v>0</v>
      </c>
      <c r="H274" s="43">
        <f>Table3[[#This Row],[Wages]]*$H$3</f>
        <v>0</v>
      </c>
      <c r="L274" s="7"/>
      <c r="M274" s="7"/>
      <c r="Q27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74" s="7" t="str">
        <f t="shared" si="4"/>
        <v/>
      </c>
    </row>
    <row r="275" spans="5:20" x14ac:dyDescent="0.25">
      <c r="E275" s="7">
        <f>Table3[[#This Row],[Wages]]*0.14</f>
        <v>0</v>
      </c>
      <c r="F275" s="7"/>
      <c r="G275" s="7">
        <f>Table3[[#This Row],[Wages]]*0.0145</f>
        <v>0</v>
      </c>
      <c r="H275" s="43">
        <f>Table3[[#This Row],[Wages]]*$H$3</f>
        <v>0</v>
      </c>
      <c r="L275" s="7"/>
      <c r="M275" s="7"/>
      <c r="Q27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75" s="7" t="str">
        <f t="shared" si="4"/>
        <v/>
      </c>
    </row>
    <row r="276" spans="5:20" x14ac:dyDescent="0.25">
      <c r="E276" s="7">
        <f>Table3[[#This Row],[Wages]]*0.14</f>
        <v>0</v>
      </c>
      <c r="F276" s="7"/>
      <c r="G276" s="7">
        <f>Table3[[#This Row],[Wages]]*0.0145</f>
        <v>0</v>
      </c>
      <c r="H276" s="43">
        <f>Table3[[#This Row],[Wages]]*$H$3</f>
        <v>0</v>
      </c>
      <c r="L276" s="7"/>
      <c r="M276" s="7"/>
      <c r="Q27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76" s="7" t="str">
        <f t="shared" si="4"/>
        <v/>
      </c>
    </row>
    <row r="277" spans="5:20" x14ac:dyDescent="0.25">
      <c r="E277" s="7">
        <f>Table3[[#This Row],[Wages]]*0.14</f>
        <v>0</v>
      </c>
      <c r="F277" s="7"/>
      <c r="G277" s="7">
        <f>Table3[[#This Row],[Wages]]*0.0145</f>
        <v>0</v>
      </c>
      <c r="H277" s="43">
        <f>Table3[[#This Row],[Wages]]*$H$3</f>
        <v>0</v>
      </c>
      <c r="L277" s="7"/>
      <c r="M277" s="7"/>
      <c r="Q27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77" s="7" t="str">
        <f t="shared" si="4"/>
        <v/>
      </c>
    </row>
    <row r="278" spans="5:20" x14ac:dyDescent="0.25">
      <c r="E278" s="7">
        <f>Table3[[#This Row],[Wages]]*0.14</f>
        <v>0</v>
      </c>
      <c r="F278" s="7"/>
      <c r="G278" s="7">
        <f>Table3[[#This Row],[Wages]]*0.0145</f>
        <v>0</v>
      </c>
      <c r="H278" s="43">
        <f>Table3[[#This Row],[Wages]]*$H$3</f>
        <v>0</v>
      </c>
      <c r="L278" s="7"/>
      <c r="M278" s="7"/>
      <c r="Q27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78" s="7" t="str">
        <f t="shared" si="4"/>
        <v/>
      </c>
    </row>
    <row r="279" spans="5:20" x14ac:dyDescent="0.25">
      <c r="E279" s="7">
        <f>Table3[[#This Row],[Wages]]*0.14</f>
        <v>0</v>
      </c>
      <c r="F279" s="7"/>
      <c r="G279" s="7">
        <f>Table3[[#This Row],[Wages]]*0.0145</f>
        <v>0</v>
      </c>
      <c r="H279" s="43">
        <f>Table3[[#This Row],[Wages]]*$H$3</f>
        <v>0</v>
      </c>
      <c r="L279" s="7"/>
      <c r="M279" s="7"/>
      <c r="Q27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79" s="7" t="str">
        <f t="shared" si="4"/>
        <v/>
      </c>
    </row>
    <row r="280" spans="5:20" x14ac:dyDescent="0.25">
      <c r="E280" s="7">
        <f>Table3[[#This Row],[Wages]]*0.14</f>
        <v>0</v>
      </c>
      <c r="F280" s="7"/>
      <c r="G280" s="7">
        <f>Table3[[#This Row],[Wages]]*0.0145</f>
        <v>0</v>
      </c>
      <c r="H280" s="43">
        <f>Table3[[#This Row],[Wages]]*$H$3</f>
        <v>0</v>
      </c>
      <c r="L280" s="7"/>
      <c r="M280" s="7"/>
      <c r="Q28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80" s="7" t="str">
        <f t="shared" si="4"/>
        <v/>
      </c>
    </row>
    <row r="281" spans="5:20" x14ac:dyDescent="0.25">
      <c r="E281" s="7">
        <f>Table3[[#This Row],[Wages]]*0.14</f>
        <v>0</v>
      </c>
      <c r="F281" s="7"/>
      <c r="G281" s="7">
        <f>Table3[[#This Row],[Wages]]*0.0145</f>
        <v>0</v>
      </c>
      <c r="H281" s="43">
        <f>Table3[[#This Row],[Wages]]*$H$3</f>
        <v>0</v>
      </c>
      <c r="L281" s="7"/>
      <c r="M281" s="7"/>
      <c r="Q28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81" s="7" t="str">
        <f t="shared" si="4"/>
        <v/>
      </c>
    </row>
    <row r="282" spans="5:20" x14ac:dyDescent="0.25">
      <c r="E282" s="7">
        <f>Table3[[#This Row],[Wages]]*0.14</f>
        <v>0</v>
      </c>
      <c r="F282" s="7"/>
      <c r="G282" s="7">
        <f>Table3[[#This Row],[Wages]]*0.0145</f>
        <v>0</v>
      </c>
      <c r="H282" s="43">
        <f>Table3[[#This Row],[Wages]]*$H$3</f>
        <v>0</v>
      </c>
      <c r="L282" s="7"/>
      <c r="M282" s="7"/>
      <c r="Q28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82" s="7" t="str">
        <f t="shared" si="4"/>
        <v/>
      </c>
    </row>
    <row r="283" spans="5:20" x14ac:dyDescent="0.25">
      <c r="E283" s="7">
        <f>Table3[[#This Row],[Wages]]*0.14</f>
        <v>0</v>
      </c>
      <c r="F283" s="7"/>
      <c r="G283" s="7">
        <f>Table3[[#This Row],[Wages]]*0.0145</f>
        <v>0</v>
      </c>
      <c r="H283" s="43">
        <f>Table3[[#This Row],[Wages]]*$H$3</f>
        <v>0</v>
      </c>
      <c r="L283" s="7"/>
      <c r="M283" s="7"/>
      <c r="Q28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83" s="7" t="str">
        <f t="shared" si="4"/>
        <v/>
      </c>
    </row>
    <row r="284" spans="5:20" x14ac:dyDescent="0.25">
      <c r="E284" s="7">
        <f>Table3[[#This Row],[Wages]]*0.14</f>
        <v>0</v>
      </c>
      <c r="F284" s="7"/>
      <c r="G284" s="7">
        <f>Table3[[#This Row],[Wages]]*0.0145</f>
        <v>0</v>
      </c>
      <c r="H284" s="43">
        <f>Table3[[#This Row],[Wages]]*$H$3</f>
        <v>0</v>
      </c>
      <c r="L284" s="7"/>
      <c r="M284" s="7"/>
      <c r="Q28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84" s="7" t="str">
        <f t="shared" si="4"/>
        <v/>
      </c>
    </row>
    <row r="285" spans="5:20" x14ac:dyDescent="0.25">
      <c r="E285" s="7">
        <f>Table3[[#This Row],[Wages]]*0.14</f>
        <v>0</v>
      </c>
      <c r="F285" s="7"/>
      <c r="G285" s="7">
        <f>Table3[[#This Row],[Wages]]*0.0145</f>
        <v>0</v>
      </c>
      <c r="H285" s="43">
        <f>Table3[[#This Row],[Wages]]*$H$3</f>
        <v>0</v>
      </c>
      <c r="L285" s="7"/>
      <c r="M285" s="7"/>
      <c r="Q28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85" s="7" t="str">
        <f t="shared" si="4"/>
        <v/>
      </c>
    </row>
    <row r="286" spans="5:20" x14ac:dyDescent="0.25">
      <c r="E286" s="7">
        <f>Table3[[#This Row],[Wages]]*0.14</f>
        <v>0</v>
      </c>
      <c r="F286" s="7"/>
      <c r="G286" s="7">
        <f>Table3[[#This Row],[Wages]]*0.0145</f>
        <v>0</v>
      </c>
      <c r="H286" s="43">
        <f>Table3[[#This Row],[Wages]]*$H$3</f>
        <v>0</v>
      </c>
      <c r="L286" s="7"/>
      <c r="M286" s="7"/>
      <c r="Q28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86" s="7" t="str">
        <f t="shared" si="4"/>
        <v/>
      </c>
    </row>
    <row r="287" spans="5:20" x14ac:dyDescent="0.25">
      <c r="E287" s="7">
        <f>Table3[[#This Row],[Wages]]*0.14</f>
        <v>0</v>
      </c>
      <c r="F287" s="7"/>
      <c r="G287" s="7">
        <f>Table3[[#This Row],[Wages]]*0.0145</f>
        <v>0</v>
      </c>
      <c r="H287" s="43">
        <f>Table3[[#This Row],[Wages]]*$H$3</f>
        <v>0</v>
      </c>
      <c r="L287" s="7"/>
      <c r="M287" s="7"/>
      <c r="Q28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87" s="7" t="str">
        <f t="shared" si="4"/>
        <v/>
      </c>
    </row>
    <row r="288" spans="5:20" x14ac:dyDescent="0.25">
      <c r="E288" s="7">
        <f>Table3[[#This Row],[Wages]]*0.14</f>
        <v>0</v>
      </c>
      <c r="F288" s="7"/>
      <c r="G288" s="7">
        <f>Table3[[#This Row],[Wages]]*0.0145</f>
        <v>0</v>
      </c>
      <c r="H288" s="43">
        <f>Table3[[#This Row],[Wages]]*$H$3</f>
        <v>0</v>
      </c>
      <c r="L288" s="7"/>
      <c r="M288" s="7"/>
      <c r="Q28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88" s="7" t="str">
        <f t="shared" si="4"/>
        <v/>
      </c>
    </row>
    <row r="289" spans="5:20" x14ac:dyDescent="0.25">
      <c r="E289" s="7">
        <f>Table3[[#This Row],[Wages]]*0.14</f>
        <v>0</v>
      </c>
      <c r="F289" s="7"/>
      <c r="G289" s="7">
        <f>Table3[[#This Row],[Wages]]*0.0145</f>
        <v>0</v>
      </c>
      <c r="H289" s="43">
        <f>Table3[[#This Row],[Wages]]*$H$3</f>
        <v>0</v>
      </c>
      <c r="L289" s="7"/>
      <c r="M289" s="7"/>
      <c r="Q28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89" s="7" t="str">
        <f t="shared" si="4"/>
        <v/>
      </c>
    </row>
    <row r="290" spans="5:20" x14ac:dyDescent="0.25">
      <c r="E290" s="7">
        <f>Table3[[#This Row],[Wages]]*0.14</f>
        <v>0</v>
      </c>
      <c r="F290" s="7"/>
      <c r="G290" s="7">
        <f>Table3[[#This Row],[Wages]]*0.0145</f>
        <v>0</v>
      </c>
      <c r="H290" s="43">
        <f>Table3[[#This Row],[Wages]]*$H$3</f>
        <v>0</v>
      </c>
      <c r="L290" s="7"/>
      <c r="M290" s="7"/>
      <c r="Q29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90" s="7" t="str">
        <f t="shared" si="4"/>
        <v/>
      </c>
    </row>
    <row r="291" spans="5:20" x14ac:dyDescent="0.25">
      <c r="E291" s="7">
        <f>Table3[[#This Row],[Wages]]*0.14</f>
        <v>0</v>
      </c>
      <c r="F291" s="7"/>
      <c r="G291" s="7">
        <f>Table3[[#This Row],[Wages]]*0.0145</f>
        <v>0</v>
      </c>
      <c r="H291" s="43">
        <f>Table3[[#This Row],[Wages]]*$H$3</f>
        <v>0</v>
      </c>
      <c r="L291" s="7"/>
      <c r="M291" s="7"/>
      <c r="Q29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91" s="7" t="str">
        <f t="shared" si="4"/>
        <v/>
      </c>
    </row>
    <row r="292" spans="5:20" x14ac:dyDescent="0.25">
      <c r="E292" s="7">
        <f>Table3[[#This Row],[Wages]]*0.14</f>
        <v>0</v>
      </c>
      <c r="F292" s="7"/>
      <c r="G292" s="7">
        <f>Table3[[#This Row],[Wages]]*0.0145</f>
        <v>0</v>
      </c>
      <c r="H292" s="43">
        <f>Table3[[#This Row],[Wages]]*$H$3</f>
        <v>0</v>
      </c>
      <c r="L292" s="7"/>
      <c r="M292" s="7"/>
      <c r="Q29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92" s="7" t="str">
        <f t="shared" si="4"/>
        <v/>
      </c>
    </row>
    <row r="293" spans="5:20" x14ac:dyDescent="0.25">
      <c r="E293" s="7">
        <f>Table3[[#This Row],[Wages]]*0.14</f>
        <v>0</v>
      </c>
      <c r="F293" s="7"/>
      <c r="G293" s="7">
        <f>Table3[[#This Row],[Wages]]*0.0145</f>
        <v>0</v>
      </c>
      <c r="H293" s="43">
        <f>Table3[[#This Row],[Wages]]*$H$3</f>
        <v>0</v>
      </c>
      <c r="L293" s="7"/>
      <c r="M293" s="7"/>
      <c r="Q29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93" s="7" t="str">
        <f t="shared" si="4"/>
        <v/>
      </c>
    </row>
    <row r="294" spans="5:20" x14ac:dyDescent="0.25">
      <c r="E294" s="7">
        <f>Table3[[#This Row],[Wages]]*0.14</f>
        <v>0</v>
      </c>
      <c r="F294" s="7"/>
      <c r="G294" s="7">
        <f>Table3[[#This Row],[Wages]]*0.0145</f>
        <v>0</v>
      </c>
      <c r="H294" s="43">
        <f>Table3[[#This Row],[Wages]]*$H$3</f>
        <v>0</v>
      </c>
      <c r="L294" s="7"/>
      <c r="M294" s="7"/>
      <c r="Q29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94" s="7" t="str">
        <f t="shared" si="4"/>
        <v/>
      </c>
    </row>
    <row r="295" spans="5:20" x14ac:dyDescent="0.25">
      <c r="E295" s="7">
        <f>Table3[[#This Row],[Wages]]*0.14</f>
        <v>0</v>
      </c>
      <c r="F295" s="7"/>
      <c r="G295" s="7">
        <f>Table3[[#This Row],[Wages]]*0.0145</f>
        <v>0</v>
      </c>
      <c r="H295" s="43">
        <f>Table3[[#This Row],[Wages]]*$H$3</f>
        <v>0</v>
      </c>
      <c r="L295" s="7"/>
      <c r="M295" s="7"/>
      <c r="Q29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95" s="7" t="str">
        <f t="shared" si="4"/>
        <v/>
      </c>
    </row>
    <row r="296" spans="5:20" x14ac:dyDescent="0.25">
      <c r="E296" s="7">
        <f>Table3[[#This Row],[Wages]]*0.14</f>
        <v>0</v>
      </c>
      <c r="F296" s="7"/>
      <c r="G296" s="7">
        <f>Table3[[#This Row],[Wages]]*0.0145</f>
        <v>0</v>
      </c>
      <c r="H296" s="43">
        <f>Table3[[#This Row],[Wages]]*$H$3</f>
        <v>0</v>
      </c>
      <c r="L296" s="7"/>
      <c r="M296" s="7"/>
      <c r="Q29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96" s="7" t="str">
        <f t="shared" si="4"/>
        <v/>
      </c>
    </row>
    <row r="297" spans="5:20" x14ac:dyDescent="0.25">
      <c r="E297" s="7">
        <f>Table3[[#This Row],[Wages]]*0.14</f>
        <v>0</v>
      </c>
      <c r="F297" s="7"/>
      <c r="G297" s="7">
        <f>Table3[[#This Row],[Wages]]*0.0145</f>
        <v>0</v>
      </c>
      <c r="H297" s="43">
        <f>Table3[[#This Row],[Wages]]*$H$3</f>
        <v>0</v>
      </c>
      <c r="L297" s="7"/>
      <c r="M297" s="7"/>
      <c r="Q29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97" s="7" t="str">
        <f t="shared" si="4"/>
        <v/>
      </c>
    </row>
    <row r="298" spans="5:20" x14ac:dyDescent="0.25">
      <c r="E298" s="7">
        <f>Table3[[#This Row],[Wages]]*0.14</f>
        <v>0</v>
      </c>
      <c r="F298" s="7"/>
      <c r="G298" s="7">
        <f>Table3[[#This Row],[Wages]]*0.0145</f>
        <v>0</v>
      </c>
      <c r="H298" s="43">
        <f>Table3[[#This Row],[Wages]]*$H$3</f>
        <v>0</v>
      </c>
      <c r="L298" s="7"/>
      <c r="M298" s="7"/>
      <c r="Q29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98" s="7" t="str">
        <f t="shared" si="4"/>
        <v/>
      </c>
    </row>
    <row r="299" spans="5:20" x14ac:dyDescent="0.25">
      <c r="E299" s="7">
        <f>Table3[[#This Row],[Wages]]*0.14</f>
        <v>0</v>
      </c>
      <c r="F299" s="7"/>
      <c r="G299" s="7">
        <f>Table3[[#This Row],[Wages]]*0.0145</f>
        <v>0</v>
      </c>
      <c r="H299" s="43">
        <f>Table3[[#This Row],[Wages]]*$H$3</f>
        <v>0</v>
      </c>
      <c r="L299" s="7"/>
      <c r="M299" s="7"/>
      <c r="Q29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299" s="7" t="str">
        <f t="shared" si="4"/>
        <v/>
      </c>
    </row>
    <row r="300" spans="5:20" x14ac:dyDescent="0.25">
      <c r="E300" s="7">
        <f>Table3[[#This Row],[Wages]]*0.14</f>
        <v>0</v>
      </c>
      <c r="F300" s="7"/>
      <c r="G300" s="7">
        <f>Table3[[#This Row],[Wages]]*0.0145</f>
        <v>0</v>
      </c>
      <c r="H300" s="43">
        <f>Table3[[#This Row],[Wages]]*$H$3</f>
        <v>0</v>
      </c>
      <c r="L300" s="7"/>
      <c r="M300" s="7"/>
      <c r="Q30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00" s="7" t="str">
        <f t="shared" si="4"/>
        <v/>
      </c>
    </row>
    <row r="301" spans="5:20" x14ac:dyDescent="0.25">
      <c r="E301" s="7">
        <f>Table3[[#This Row],[Wages]]*0.14</f>
        <v>0</v>
      </c>
      <c r="F301" s="7"/>
      <c r="G301" s="7">
        <f>Table3[[#This Row],[Wages]]*0.0145</f>
        <v>0</v>
      </c>
      <c r="H301" s="43">
        <f>Table3[[#This Row],[Wages]]*$H$3</f>
        <v>0</v>
      </c>
      <c r="L301" s="7"/>
      <c r="M301" s="7"/>
      <c r="Q30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01" s="7" t="str">
        <f t="shared" si="4"/>
        <v/>
      </c>
    </row>
    <row r="302" spans="5:20" x14ac:dyDescent="0.25">
      <c r="E302" s="7">
        <f>Table3[[#This Row],[Wages]]*0.14</f>
        <v>0</v>
      </c>
      <c r="F302" s="7"/>
      <c r="G302" s="7">
        <f>Table3[[#This Row],[Wages]]*0.0145</f>
        <v>0</v>
      </c>
      <c r="H302" s="43">
        <f>Table3[[#This Row],[Wages]]*$H$3</f>
        <v>0</v>
      </c>
      <c r="L302" s="7"/>
      <c r="M302" s="7"/>
      <c r="Q30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02" s="7" t="str">
        <f t="shared" si="4"/>
        <v/>
      </c>
    </row>
    <row r="303" spans="5:20" x14ac:dyDescent="0.25">
      <c r="E303" s="7">
        <f>Table3[[#This Row],[Wages]]*0.14</f>
        <v>0</v>
      </c>
      <c r="F303" s="7"/>
      <c r="G303" s="7">
        <f>Table3[[#This Row],[Wages]]*0.0145</f>
        <v>0</v>
      </c>
      <c r="H303" s="43">
        <f>Table3[[#This Row],[Wages]]*$H$3</f>
        <v>0</v>
      </c>
      <c r="L303" s="7"/>
      <c r="M303" s="7"/>
      <c r="Q30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03" s="7" t="str">
        <f t="shared" si="4"/>
        <v/>
      </c>
    </row>
    <row r="304" spans="5:20" x14ac:dyDescent="0.25">
      <c r="E304" s="7">
        <f>Table3[[#This Row],[Wages]]*0.14</f>
        <v>0</v>
      </c>
      <c r="F304" s="7"/>
      <c r="G304" s="7">
        <f>Table3[[#This Row],[Wages]]*0.0145</f>
        <v>0</v>
      </c>
      <c r="H304" s="43">
        <f>Table3[[#This Row],[Wages]]*$H$3</f>
        <v>0</v>
      </c>
      <c r="L304" s="7"/>
      <c r="M304" s="7"/>
      <c r="Q30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04" s="7" t="str">
        <f t="shared" si="4"/>
        <v/>
      </c>
    </row>
    <row r="305" spans="5:20" x14ac:dyDescent="0.25">
      <c r="E305" s="7">
        <f>Table3[[#This Row],[Wages]]*0.14</f>
        <v>0</v>
      </c>
      <c r="F305" s="7"/>
      <c r="G305" s="7">
        <f>Table3[[#This Row],[Wages]]*0.0145</f>
        <v>0</v>
      </c>
      <c r="H305" s="43">
        <f>Table3[[#This Row],[Wages]]*$H$3</f>
        <v>0</v>
      </c>
      <c r="L305" s="7"/>
      <c r="M305" s="7"/>
      <c r="Q30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05" s="7" t="str">
        <f t="shared" si="4"/>
        <v/>
      </c>
    </row>
    <row r="306" spans="5:20" x14ac:dyDescent="0.25">
      <c r="E306" s="7">
        <f>Table3[[#This Row],[Wages]]*0.14</f>
        <v>0</v>
      </c>
      <c r="F306" s="7"/>
      <c r="G306" s="7">
        <f>Table3[[#This Row],[Wages]]*0.0145</f>
        <v>0</v>
      </c>
      <c r="H306" s="43">
        <f>Table3[[#This Row],[Wages]]*$H$3</f>
        <v>0</v>
      </c>
      <c r="L306" s="7"/>
      <c r="M306" s="7"/>
      <c r="Q30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06" s="7" t="str">
        <f t="shared" si="4"/>
        <v/>
      </c>
    </row>
    <row r="307" spans="5:20" x14ac:dyDescent="0.25">
      <c r="E307" s="7">
        <f>Table3[[#This Row],[Wages]]*0.14</f>
        <v>0</v>
      </c>
      <c r="F307" s="7"/>
      <c r="G307" s="7">
        <f>Table3[[#This Row],[Wages]]*0.0145</f>
        <v>0</v>
      </c>
      <c r="H307" s="43">
        <f>Table3[[#This Row],[Wages]]*$H$3</f>
        <v>0</v>
      </c>
      <c r="L307" s="7"/>
      <c r="M307" s="7"/>
      <c r="Q30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07" s="7" t="str">
        <f t="shared" si="4"/>
        <v/>
      </c>
    </row>
    <row r="308" spans="5:20" x14ac:dyDescent="0.25">
      <c r="E308" s="7">
        <f>Table3[[#This Row],[Wages]]*0.14</f>
        <v>0</v>
      </c>
      <c r="F308" s="7"/>
      <c r="G308" s="7">
        <f>Table3[[#This Row],[Wages]]*0.0145</f>
        <v>0</v>
      </c>
      <c r="H308" s="43">
        <f>Table3[[#This Row],[Wages]]*$H$3</f>
        <v>0</v>
      </c>
      <c r="L308" s="7"/>
      <c r="M308" s="7"/>
      <c r="Q30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08" s="7" t="str">
        <f t="shared" si="4"/>
        <v/>
      </c>
    </row>
    <row r="309" spans="5:20" x14ac:dyDescent="0.25">
      <c r="E309" s="7">
        <f>Table3[[#This Row],[Wages]]*0.14</f>
        <v>0</v>
      </c>
      <c r="F309" s="7"/>
      <c r="G309" s="7">
        <f>Table3[[#This Row],[Wages]]*0.0145</f>
        <v>0</v>
      </c>
      <c r="H309" s="43">
        <f>Table3[[#This Row],[Wages]]*$H$3</f>
        <v>0</v>
      </c>
      <c r="L309" s="7"/>
      <c r="M309" s="7"/>
      <c r="Q30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09" s="7" t="str">
        <f t="shared" si="4"/>
        <v/>
      </c>
    </row>
    <row r="310" spans="5:20" x14ac:dyDescent="0.25">
      <c r="E310" s="7">
        <f>Table3[[#This Row],[Wages]]*0.14</f>
        <v>0</v>
      </c>
      <c r="F310" s="7"/>
      <c r="G310" s="7">
        <f>Table3[[#This Row],[Wages]]*0.0145</f>
        <v>0</v>
      </c>
      <c r="H310" s="43">
        <f>Table3[[#This Row],[Wages]]*$H$3</f>
        <v>0</v>
      </c>
      <c r="L310" s="7"/>
      <c r="M310" s="7"/>
      <c r="Q31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10" s="7" t="str">
        <f t="shared" si="4"/>
        <v/>
      </c>
    </row>
    <row r="311" spans="5:20" x14ac:dyDescent="0.25">
      <c r="E311" s="7">
        <f>Table3[[#This Row],[Wages]]*0.14</f>
        <v>0</v>
      </c>
      <c r="F311" s="7"/>
      <c r="G311" s="7">
        <f>Table3[[#This Row],[Wages]]*0.0145</f>
        <v>0</v>
      </c>
      <c r="H311" s="43">
        <f>Table3[[#This Row],[Wages]]*$H$3</f>
        <v>0</v>
      </c>
      <c r="L311" s="7"/>
      <c r="M311" s="7"/>
      <c r="Q31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11" s="7" t="str">
        <f t="shared" si="4"/>
        <v/>
      </c>
    </row>
    <row r="312" spans="5:20" x14ac:dyDescent="0.25">
      <c r="E312" s="7">
        <f>Table3[[#This Row],[Wages]]*0.14</f>
        <v>0</v>
      </c>
      <c r="F312" s="7"/>
      <c r="G312" s="7">
        <f>Table3[[#This Row],[Wages]]*0.0145</f>
        <v>0</v>
      </c>
      <c r="H312" s="43">
        <f>Table3[[#This Row],[Wages]]*$H$3</f>
        <v>0</v>
      </c>
      <c r="L312" s="7"/>
      <c r="M312" s="7"/>
      <c r="Q31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12" s="7" t="str">
        <f t="shared" si="4"/>
        <v/>
      </c>
    </row>
    <row r="313" spans="5:20" x14ac:dyDescent="0.25">
      <c r="E313" s="7">
        <f>Table3[[#This Row],[Wages]]*0.14</f>
        <v>0</v>
      </c>
      <c r="F313" s="7"/>
      <c r="G313" s="7">
        <f>Table3[[#This Row],[Wages]]*0.0145</f>
        <v>0</v>
      </c>
      <c r="H313" s="43">
        <f>Table3[[#This Row],[Wages]]*$H$3</f>
        <v>0</v>
      </c>
      <c r="L313" s="7"/>
      <c r="M313" s="7"/>
      <c r="Q31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13" s="7" t="str">
        <f t="shared" si="4"/>
        <v/>
      </c>
    </row>
    <row r="314" spans="5:20" x14ac:dyDescent="0.25">
      <c r="E314" s="7">
        <f>Table3[[#This Row],[Wages]]*0.14</f>
        <v>0</v>
      </c>
      <c r="F314" s="7"/>
      <c r="G314" s="7">
        <f>Table3[[#This Row],[Wages]]*0.0145</f>
        <v>0</v>
      </c>
      <c r="H314" s="43">
        <f>Table3[[#This Row],[Wages]]*$H$3</f>
        <v>0</v>
      </c>
      <c r="L314" s="7"/>
      <c r="M314" s="7"/>
      <c r="Q31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14" s="7" t="str">
        <f t="shared" si="4"/>
        <v/>
      </c>
    </row>
    <row r="315" spans="5:20" x14ac:dyDescent="0.25">
      <c r="E315" s="7">
        <f>Table3[[#This Row],[Wages]]*0.14</f>
        <v>0</v>
      </c>
      <c r="F315" s="7"/>
      <c r="G315" s="7">
        <f>Table3[[#This Row],[Wages]]*0.0145</f>
        <v>0</v>
      </c>
      <c r="H315" s="43">
        <f>Table3[[#This Row],[Wages]]*$H$3</f>
        <v>0</v>
      </c>
      <c r="L315" s="7"/>
      <c r="M315" s="7"/>
      <c r="Q31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15" s="7" t="str">
        <f t="shared" si="4"/>
        <v/>
      </c>
    </row>
    <row r="316" spans="5:20" x14ac:dyDescent="0.25">
      <c r="E316" s="7">
        <f>Table3[[#This Row],[Wages]]*0.14</f>
        <v>0</v>
      </c>
      <c r="F316" s="7"/>
      <c r="G316" s="7">
        <f>Table3[[#This Row],[Wages]]*0.0145</f>
        <v>0</v>
      </c>
      <c r="H316" s="43">
        <f>Table3[[#This Row],[Wages]]*$H$3</f>
        <v>0</v>
      </c>
      <c r="L316" s="7"/>
      <c r="M316" s="7"/>
      <c r="Q31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16" s="7" t="str">
        <f t="shared" si="4"/>
        <v/>
      </c>
    </row>
    <row r="317" spans="5:20" x14ac:dyDescent="0.25">
      <c r="E317" s="7">
        <f>Table3[[#This Row],[Wages]]*0.14</f>
        <v>0</v>
      </c>
      <c r="F317" s="7"/>
      <c r="G317" s="7">
        <f>Table3[[#This Row],[Wages]]*0.0145</f>
        <v>0</v>
      </c>
      <c r="H317" s="43">
        <f>Table3[[#This Row],[Wages]]*$H$3</f>
        <v>0</v>
      </c>
      <c r="L317" s="7"/>
      <c r="M317" s="7"/>
      <c r="Q31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17" s="7" t="str">
        <f t="shared" si="4"/>
        <v/>
      </c>
    </row>
    <row r="318" spans="5:20" x14ac:dyDescent="0.25">
      <c r="E318" s="7">
        <f>Table3[[#This Row],[Wages]]*0.14</f>
        <v>0</v>
      </c>
      <c r="F318" s="7"/>
      <c r="G318" s="7">
        <f>Table3[[#This Row],[Wages]]*0.0145</f>
        <v>0</v>
      </c>
      <c r="H318" s="43">
        <f>Table3[[#This Row],[Wages]]*$H$3</f>
        <v>0</v>
      </c>
      <c r="L318" s="7"/>
      <c r="M318" s="7"/>
      <c r="Q31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18" s="7" t="str">
        <f t="shared" si="4"/>
        <v/>
      </c>
    </row>
    <row r="319" spans="5:20" x14ac:dyDescent="0.25">
      <c r="E319" s="7">
        <f>Table3[[#This Row],[Wages]]*0.14</f>
        <v>0</v>
      </c>
      <c r="F319" s="7"/>
      <c r="G319" s="7">
        <f>Table3[[#This Row],[Wages]]*0.0145</f>
        <v>0</v>
      </c>
      <c r="H319" s="43">
        <f>Table3[[#This Row],[Wages]]*$H$3</f>
        <v>0</v>
      </c>
      <c r="L319" s="7"/>
      <c r="M319" s="7"/>
      <c r="Q31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19" s="7" t="str">
        <f t="shared" si="4"/>
        <v/>
      </c>
    </row>
    <row r="320" spans="5:20" x14ac:dyDescent="0.25">
      <c r="E320" s="7">
        <f>Table3[[#This Row],[Wages]]*0.14</f>
        <v>0</v>
      </c>
      <c r="F320" s="7"/>
      <c r="G320" s="7">
        <f>Table3[[#This Row],[Wages]]*0.0145</f>
        <v>0</v>
      </c>
      <c r="H320" s="43">
        <f>Table3[[#This Row],[Wages]]*$H$3</f>
        <v>0</v>
      </c>
      <c r="L320" s="7"/>
      <c r="M320" s="7"/>
      <c r="Q32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20" s="7" t="str">
        <f t="shared" si="4"/>
        <v/>
      </c>
    </row>
    <row r="321" spans="5:20" x14ac:dyDescent="0.25">
      <c r="E321" s="7">
        <f>Table3[[#This Row],[Wages]]*0.14</f>
        <v>0</v>
      </c>
      <c r="F321" s="7"/>
      <c r="G321" s="7">
        <f>Table3[[#This Row],[Wages]]*0.0145</f>
        <v>0</v>
      </c>
      <c r="H321" s="43">
        <f>Table3[[#This Row],[Wages]]*$H$3</f>
        <v>0</v>
      </c>
      <c r="L321" s="7"/>
      <c r="M321" s="7"/>
      <c r="Q32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21" s="7" t="str">
        <f t="shared" si="4"/>
        <v/>
      </c>
    </row>
    <row r="322" spans="5:20" x14ac:dyDescent="0.25">
      <c r="E322" s="7">
        <f>Table3[[#This Row],[Wages]]*0.14</f>
        <v>0</v>
      </c>
      <c r="F322" s="7"/>
      <c r="G322" s="7">
        <f>Table3[[#This Row],[Wages]]*0.0145</f>
        <v>0</v>
      </c>
      <c r="H322" s="43">
        <f>Table3[[#This Row],[Wages]]*$H$3</f>
        <v>0</v>
      </c>
      <c r="L322" s="7"/>
      <c r="M322" s="7"/>
      <c r="Q32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22" s="7" t="str">
        <f t="shared" si="4"/>
        <v/>
      </c>
    </row>
    <row r="323" spans="5:20" x14ac:dyDescent="0.25">
      <c r="E323" s="7">
        <f>Table3[[#This Row],[Wages]]*0.14</f>
        <v>0</v>
      </c>
      <c r="F323" s="7"/>
      <c r="G323" s="7">
        <f>Table3[[#This Row],[Wages]]*0.0145</f>
        <v>0</v>
      </c>
      <c r="H323" s="43">
        <f>Table3[[#This Row],[Wages]]*$H$3</f>
        <v>0</v>
      </c>
      <c r="L323" s="7"/>
      <c r="M323" s="7"/>
      <c r="Q32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23" s="7" t="str">
        <f t="shared" si="4"/>
        <v/>
      </c>
    </row>
    <row r="324" spans="5:20" x14ac:dyDescent="0.25">
      <c r="E324" s="7">
        <f>Table3[[#This Row],[Wages]]*0.14</f>
        <v>0</v>
      </c>
      <c r="F324" s="7"/>
      <c r="G324" s="7">
        <f>Table3[[#This Row],[Wages]]*0.0145</f>
        <v>0</v>
      </c>
      <c r="H324" s="43">
        <f>Table3[[#This Row],[Wages]]*$H$3</f>
        <v>0</v>
      </c>
      <c r="L324" s="7"/>
      <c r="M324" s="7"/>
      <c r="Q32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24" s="7" t="str">
        <f t="shared" si="4"/>
        <v/>
      </c>
    </row>
    <row r="325" spans="5:20" x14ac:dyDescent="0.25">
      <c r="E325" s="7">
        <f>Table3[[#This Row],[Wages]]*0.14</f>
        <v>0</v>
      </c>
      <c r="F325" s="7"/>
      <c r="G325" s="7">
        <f>Table3[[#This Row],[Wages]]*0.0145</f>
        <v>0</v>
      </c>
      <c r="H325" s="43">
        <f>Table3[[#This Row],[Wages]]*$H$3</f>
        <v>0</v>
      </c>
      <c r="L325" s="7"/>
      <c r="M325" s="7"/>
      <c r="Q32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25" s="7" t="str">
        <f t="shared" si="4"/>
        <v/>
      </c>
    </row>
    <row r="326" spans="5:20" x14ac:dyDescent="0.25">
      <c r="E326" s="7">
        <f>Table3[[#This Row],[Wages]]*0.14</f>
        <v>0</v>
      </c>
      <c r="F326" s="7"/>
      <c r="G326" s="7">
        <f>Table3[[#This Row],[Wages]]*0.0145</f>
        <v>0</v>
      </c>
      <c r="H326" s="43">
        <f>Table3[[#This Row],[Wages]]*$H$3</f>
        <v>0</v>
      </c>
      <c r="L326" s="7"/>
      <c r="M326" s="7"/>
      <c r="Q32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26" s="7" t="str">
        <f t="shared" ref="T326:T389" si="5">IFERROR(Q326/R326*S326,"")</f>
        <v/>
      </c>
    </row>
    <row r="327" spans="5:20" x14ac:dyDescent="0.25">
      <c r="E327" s="7">
        <f>Table3[[#This Row],[Wages]]*0.14</f>
        <v>0</v>
      </c>
      <c r="F327" s="7"/>
      <c r="G327" s="7">
        <f>Table3[[#This Row],[Wages]]*0.0145</f>
        <v>0</v>
      </c>
      <c r="H327" s="43">
        <f>Table3[[#This Row],[Wages]]*$H$3</f>
        <v>0</v>
      </c>
      <c r="L327" s="7"/>
      <c r="M327" s="7"/>
      <c r="Q32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27" s="7" t="str">
        <f t="shared" si="5"/>
        <v/>
      </c>
    </row>
    <row r="328" spans="5:20" x14ac:dyDescent="0.25">
      <c r="E328" s="7">
        <f>Table3[[#This Row],[Wages]]*0.14</f>
        <v>0</v>
      </c>
      <c r="F328" s="7"/>
      <c r="G328" s="7">
        <f>Table3[[#This Row],[Wages]]*0.0145</f>
        <v>0</v>
      </c>
      <c r="H328" s="43">
        <f>Table3[[#This Row],[Wages]]*$H$3</f>
        <v>0</v>
      </c>
      <c r="L328" s="7"/>
      <c r="M328" s="7"/>
      <c r="Q32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28" s="7" t="str">
        <f t="shared" si="5"/>
        <v/>
      </c>
    </row>
    <row r="329" spans="5:20" x14ac:dyDescent="0.25">
      <c r="E329" s="7">
        <f>Table3[[#This Row],[Wages]]*0.14</f>
        <v>0</v>
      </c>
      <c r="F329" s="7"/>
      <c r="G329" s="7">
        <f>Table3[[#This Row],[Wages]]*0.0145</f>
        <v>0</v>
      </c>
      <c r="H329" s="43">
        <f>Table3[[#This Row],[Wages]]*$H$3</f>
        <v>0</v>
      </c>
      <c r="L329" s="7"/>
      <c r="M329" s="7"/>
      <c r="Q32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29" s="7" t="str">
        <f t="shared" si="5"/>
        <v/>
      </c>
    </row>
    <row r="330" spans="5:20" x14ac:dyDescent="0.25">
      <c r="E330" s="7">
        <f>Table3[[#This Row],[Wages]]*0.14</f>
        <v>0</v>
      </c>
      <c r="F330" s="7"/>
      <c r="G330" s="7">
        <f>Table3[[#This Row],[Wages]]*0.0145</f>
        <v>0</v>
      </c>
      <c r="H330" s="43">
        <f>Table3[[#This Row],[Wages]]*$H$3</f>
        <v>0</v>
      </c>
      <c r="L330" s="7"/>
      <c r="M330" s="7"/>
      <c r="Q33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30" s="7" t="str">
        <f t="shared" si="5"/>
        <v/>
      </c>
    </row>
    <row r="331" spans="5:20" x14ac:dyDescent="0.25">
      <c r="E331" s="7">
        <f>Table3[[#This Row],[Wages]]*0.14</f>
        <v>0</v>
      </c>
      <c r="F331" s="7"/>
      <c r="G331" s="7">
        <f>Table3[[#This Row],[Wages]]*0.0145</f>
        <v>0</v>
      </c>
      <c r="H331" s="43">
        <f>Table3[[#This Row],[Wages]]*$H$3</f>
        <v>0</v>
      </c>
      <c r="L331" s="7"/>
      <c r="M331" s="7"/>
      <c r="Q33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31" s="7" t="str">
        <f t="shared" si="5"/>
        <v/>
      </c>
    </row>
    <row r="332" spans="5:20" x14ac:dyDescent="0.25">
      <c r="E332" s="7">
        <f>Table3[[#This Row],[Wages]]*0.14</f>
        <v>0</v>
      </c>
      <c r="F332" s="7"/>
      <c r="G332" s="7">
        <f>Table3[[#This Row],[Wages]]*0.0145</f>
        <v>0</v>
      </c>
      <c r="H332" s="43">
        <f>Table3[[#This Row],[Wages]]*$H$3</f>
        <v>0</v>
      </c>
      <c r="L332" s="7"/>
      <c r="M332" s="7"/>
      <c r="Q33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32" s="7" t="str">
        <f t="shared" si="5"/>
        <v/>
      </c>
    </row>
    <row r="333" spans="5:20" x14ac:dyDescent="0.25">
      <c r="E333" s="7">
        <f>Table3[[#This Row],[Wages]]*0.14</f>
        <v>0</v>
      </c>
      <c r="F333" s="7"/>
      <c r="G333" s="7">
        <f>Table3[[#This Row],[Wages]]*0.0145</f>
        <v>0</v>
      </c>
      <c r="H333" s="43">
        <f>Table3[[#This Row],[Wages]]*$H$3</f>
        <v>0</v>
      </c>
      <c r="L333" s="7"/>
      <c r="M333" s="7"/>
      <c r="Q33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33" s="7" t="str">
        <f t="shared" si="5"/>
        <v/>
      </c>
    </row>
    <row r="334" spans="5:20" x14ac:dyDescent="0.25">
      <c r="E334" s="7">
        <f>Table3[[#This Row],[Wages]]*0.14</f>
        <v>0</v>
      </c>
      <c r="F334" s="7"/>
      <c r="G334" s="7">
        <f>Table3[[#This Row],[Wages]]*0.0145</f>
        <v>0</v>
      </c>
      <c r="H334" s="43">
        <f>Table3[[#This Row],[Wages]]*$H$3</f>
        <v>0</v>
      </c>
      <c r="L334" s="7"/>
      <c r="M334" s="7"/>
      <c r="Q33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34" s="7" t="str">
        <f t="shared" si="5"/>
        <v/>
      </c>
    </row>
    <row r="335" spans="5:20" x14ac:dyDescent="0.25">
      <c r="E335" s="7">
        <f>Table3[[#This Row],[Wages]]*0.14</f>
        <v>0</v>
      </c>
      <c r="F335" s="7"/>
      <c r="G335" s="7">
        <f>Table3[[#This Row],[Wages]]*0.0145</f>
        <v>0</v>
      </c>
      <c r="H335" s="43">
        <f>Table3[[#This Row],[Wages]]*$H$3</f>
        <v>0</v>
      </c>
      <c r="L335" s="7"/>
      <c r="M335" s="7"/>
      <c r="Q33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35" s="7" t="str">
        <f t="shared" si="5"/>
        <v/>
      </c>
    </row>
    <row r="336" spans="5:20" x14ac:dyDescent="0.25">
      <c r="E336" s="7">
        <f>Table3[[#This Row],[Wages]]*0.14</f>
        <v>0</v>
      </c>
      <c r="F336" s="7"/>
      <c r="G336" s="7">
        <f>Table3[[#This Row],[Wages]]*0.0145</f>
        <v>0</v>
      </c>
      <c r="H336" s="43">
        <f>Table3[[#This Row],[Wages]]*$H$3</f>
        <v>0</v>
      </c>
      <c r="L336" s="7"/>
      <c r="M336" s="7"/>
      <c r="Q33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36" s="7" t="str">
        <f t="shared" si="5"/>
        <v/>
      </c>
    </row>
    <row r="337" spans="5:20" x14ac:dyDescent="0.25">
      <c r="E337" s="7">
        <f>Table3[[#This Row],[Wages]]*0.14</f>
        <v>0</v>
      </c>
      <c r="F337" s="7"/>
      <c r="G337" s="7">
        <f>Table3[[#This Row],[Wages]]*0.0145</f>
        <v>0</v>
      </c>
      <c r="H337" s="43">
        <f>Table3[[#This Row],[Wages]]*$H$3</f>
        <v>0</v>
      </c>
      <c r="L337" s="7"/>
      <c r="M337" s="7"/>
      <c r="Q33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37" s="7" t="str">
        <f t="shared" si="5"/>
        <v/>
      </c>
    </row>
    <row r="338" spans="5:20" x14ac:dyDescent="0.25">
      <c r="E338" s="7">
        <f>Table3[[#This Row],[Wages]]*0.14</f>
        <v>0</v>
      </c>
      <c r="F338" s="7"/>
      <c r="G338" s="7">
        <f>Table3[[#This Row],[Wages]]*0.0145</f>
        <v>0</v>
      </c>
      <c r="H338" s="43">
        <f>Table3[[#This Row],[Wages]]*$H$3</f>
        <v>0</v>
      </c>
      <c r="L338" s="7"/>
      <c r="M338" s="7"/>
      <c r="Q33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38" s="7" t="str">
        <f t="shared" si="5"/>
        <v/>
      </c>
    </row>
    <row r="339" spans="5:20" x14ac:dyDescent="0.25">
      <c r="E339" s="7">
        <f>Table3[[#This Row],[Wages]]*0.14</f>
        <v>0</v>
      </c>
      <c r="F339" s="7"/>
      <c r="G339" s="7">
        <f>Table3[[#This Row],[Wages]]*0.0145</f>
        <v>0</v>
      </c>
      <c r="H339" s="43">
        <f>Table3[[#This Row],[Wages]]*$H$3</f>
        <v>0</v>
      </c>
      <c r="L339" s="7"/>
      <c r="M339" s="7"/>
      <c r="Q33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39" s="7" t="str">
        <f t="shared" si="5"/>
        <v/>
      </c>
    </row>
    <row r="340" spans="5:20" x14ac:dyDescent="0.25">
      <c r="E340" s="7">
        <f>Table3[[#This Row],[Wages]]*0.14</f>
        <v>0</v>
      </c>
      <c r="F340" s="7"/>
      <c r="G340" s="7">
        <f>Table3[[#This Row],[Wages]]*0.0145</f>
        <v>0</v>
      </c>
      <c r="H340" s="43">
        <f>Table3[[#This Row],[Wages]]*$H$3</f>
        <v>0</v>
      </c>
      <c r="L340" s="7"/>
      <c r="M340" s="7"/>
      <c r="Q34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40" s="7" t="str">
        <f t="shared" si="5"/>
        <v/>
      </c>
    </row>
    <row r="341" spans="5:20" x14ac:dyDescent="0.25">
      <c r="E341" s="7">
        <f>Table3[[#This Row],[Wages]]*0.14</f>
        <v>0</v>
      </c>
      <c r="F341" s="7"/>
      <c r="G341" s="7">
        <f>Table3[[#This Row],[Wages]]*0.0145</f>
        <v>0</v>
      </c>
      <c r="H341" s="43">
        <f>Table3[[#This Row],[Wages]]*$H$3</f>
        <v>0</v>
      </c>
      <c r="L341" s="7"/>
      <c r="M341" s="7"/>
      <c r="Q34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41" s="7" t="str">
        <f t="shared" si="5"/>
        <v/>
      </c>
    </row>
    <row r="342" spans="5:20" x14ac:dyDescent="0.25">
      <c r="E342" s="7">
        <f>Table3[[#This Row],[Wages]]*0.14</f>
        <v>0</v>
      </c>
      <c r="F342" s="7"/>
      <c r="G342" s="7">
        <f>Table3[[#This Row],[Wages]]*0.0145</f>
        <v>0</v>
      </c>
      <c r="H342" s="43">
        <f>Table3[[#This Row],[Wages]]*$H$3</f>
        <v>0</v>
      </c>
      <c r="L342" s="7"/>
      <c r="M342" s="7"/>
      <c r="Q34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42" s="7" t="str">
        <f t="shared" si="5"/>
        <v/>
      </c>
    </row>
    <row r="343" spans="5:20" x14ac:dyDescent="0.25">
      <c r="E343" s="7">
        <f>Table3[[#This Row],[Wages]]*0.14</f>
        <v>0</v>
      </c>
      <c r="F343" s="7"/>
      <c r="G343" s="7">
        <f>Table3[[#This Row],[Wages]]*0.0145</f>
        <v>0</v>
      </c>
      <c r="H343" s="43">
        <f>Table3[[#This Row],[Wages]]*$H$3</f>
        <v>0</v>
      </c>
      <c r="L343" s="7"/>
      <c r="M343" s="7"/>
      <c r="Q34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43" s="7" t="str">
        <f t="shared" si="5"/>
        <v/>
      </c>
    </row>
    <row r="344" spans="5:20" x14ac:dyDescent="0.25">
      <c r="E344" s="7">
        <f>Table3[[#This Row],[Wages]]*0.14</f>
        <v>0</v>
      </c>
      <c r="F344" s="7"/>
      <c r="G344" s="7">
        <f>Table3[[#This Row],[Wages]]*0.0145</f>
        <v>0</v>
      </c>
      <c r="H344" s="43">
        <f>Table3[[#This Row],[Wages]]*$H$3</f>
        <v>0</v>
      </c>
      <c r="L344" s="7"/>
      <c r="M344" s="7"/>
      <c r="Q34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44" s="7" t="str">
        <f t="shared" si="5"/>
        <v/>
      </c>
    </row>
    <row r="345" spans="5:20" x14ac:dyDescent="0.25">
      <c r="E345" s="7">
        <f>Table3[[#This Row],[Wages]]*0.14</f>
        <v>0</v>
      </c>
      <c r="F345" s="7"/>
      <c r="G345" s="7">
        <f>Table3[[#This Row],[Wages]]*0.0145</f>
        <v>0</v>
      </c>
      <c r="H345" s="43">
        <f>Table3[[#This Row],[Wages]]*$H$3</f>
        <v>0</v>
      </c>
      <c r="L345" s="7"/>
      <c r="M345" s="7"/>
      <c r="Q34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45" s="7" t="str">
        <f t="shared" si="5"/>
        <v/>
      </c>
    </row>
    <row r="346" spans="5:20" x14ac:dyDescent="0.25">
      <c r="E346" s="7">
        <f>Table3[[#This Row],[Wages]]*0.14</f>
        <v>0</v>
      </c>
      <c r="F346" s="7"/>
      <c r="G346" s="7">
        <f>Table3[[#This Row],[Wages]]*0.0145</f>
        <v>0</v>
      </c>
      <c r="H346" s="43">
        <f>Table3[[#This Row],[Wages]]*$H$3</f>
        <v>0</v>
      </c>
      <c r="L346" s="7"/>
      <c r="M346" s="7"/>
      <c r="Q34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46" s="7" t="str">
        <f t="shared" si="5"/>
        <v/>
      </c>
    </row>
    <row r="347" spans="5:20" x14ac:dyDescent="0.25">
      <c r="E347" s="7">
        <f>Table3[[#This Row],[Wages]]*0.14</f>
        <v>0</v>
      </c>
      <c r="F347" s="7"/>
      <c r="G347" s="7">
        <f>Table3[[#This Row],[Wages]]*0.0145</f>
        <v>0</v>
      </c>
      <c r="H347" s="43">
        <f>Table3[[#This Row],[Wages]]*$H$3</f>
        <v>0</v>
      </c>
      <c r="L347" s="7"/>
      <c r="M347" s="7"/>
      <c r="Q34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47" s="7" t="str">
        <f t="shared" si="5"/>
        <v/>
      </c>
    </row>
    <row r="348" spans="5:20" x14ac:dyDescent="0.25">
      <c r="E348" s="7">
        <f>Table3[[#This Row],[Wages]]*0.14</f>
        <v>0</v>
      </c>
      <c r="F348" s="7"/>
      <c r="G348" s="7">
        <f>Table3[[#This Row],[Wages]]*0.0145</f>
        <v>0</v>
      </c>
      <c r="H348" s="43">
        <f>Table3[[#This Row],[Wages]]*$H$3</f>
        <v>0</v>
      </c>
      <c r="L348" s="7"/>
      <c r="M348" s="7"/>
      <c r="Q34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48" s="7" t="str">
        <f t="shared" si="5"/>
        <v/>
      </c>
    </row>
    <row r="349" spans="5:20" x14ac:dyDescent="0.25">
      <c r="E349" s="7">
        <f>Table3[[#This Row],[Wages]]*0.14</f>
        <v>0</v>
      </c>
      <c r="F349" s="7"/>
      <c r="G349" s="7">
        <f>Table3[[#This Row],[Wages]]*0.0145</f>
        <v>0</v>
      </c>
      <c r="H349" s="43">
        <f>Table3[[#This Row],[Wages]]*$H$3</f>
        <v>0</v>
      </c>
      <c r="L349" s="7"/>
      <c r="M349" s="7"/>
      <c r="Q34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49" s="7" t="str">
        <f t="shared" si="5"/>
        <v/>
      </c>
    </row>
    <row r="350" spans="5:20" x14ac:dyDescent="0.25">
      <c r="E350" s="7">
        <f>Table3[[#This Row],[Wages]]*0.14</f>
        <v>0</v>
      </c>
      <c r="F350" s="7"/>
      <c r="G350" s="7">
        <f>Table3[[#This Row],[Wages]]*0.0145</f>
        <v>0</v>
      </c>
      <c r="H350" s="43">
        <f>Table3[[#This Row],[Wages]]*$H$3</f>
        <v>0</v>
      </c>
      <c r="L350" s="7"/>
      <c r="M350" s="7"/>
      <c r="Q35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50" s="7" t="str">
        <f t="shared" si="5"/>
        <v/>
      </c>
    </row>
    <row r="351" spans="5:20" x14ac:dyDescent="0.25">
      <c r="E351" s="7">
        <f>Table3[[#This Row],[Wages]]*0.14</f>
        <v>0</v>
      </c>
      <c r="F351" s="7"/>
      <c r="G351" s="7">
        <f>Table3[[#This Row],[Wages]]*0.0145</f>
        <v>0</v>
      </c>
      <c r="H351" s="43">
        <f>Table3[[#This Row],[Wages]]*$H$3</f>
        <v>0</v>
      </c>
      <c r="L351" s="7"/>
      <c r="M351" s="7"/>
      <c r="Q35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51" s="7" t="str">
        <f t="shared" si="5"/>
        <v/>
      </c>
    </row>
    <row r="352" spans="5:20" x14ac:dyDescent="0.25">
      <c r="E352" s="7">
        <f>Table3[[#This Row],[Wages]]*0.14</f>
        <v>0</v>
      </c>
      <c r="F352" s="7"/>
      <c r="G352" s="7">
        <f>Table3[[#This Row],[Wages]]*0.0145</f>
        <v>0</v>
      </c>
      <c r="H352" s="43">
        <f>Table3[[#This Row],[Wages]]*$H$3</f>
        <v>0</v>
      </c>
      <c r="L352" s="7"/>
      <c r="M352" s="7"/>
      <c r="Q35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52" s="7" t="str">
        <f t="shared" si="5"/>
        <v/>
      </c>
    </row>
    <row r="353" spans="5:20" x14ac:dyDescent="0.25">
      <c r="E353" s="7">
        <f>Table3[[#This Row],[Wages]]*0.14</f>
        <v>0</v>
      </c>
      <c r="F353" s="7"/>
      <c r="G353" s="7">
        <f>Table3[[#This Row],[Wages]]*0.0145</f>
        <v>0</v>
      </c>
      <c r="H353" s="43">
        <f>Table3[[#This Row],[Wages]]*$H$3</f>
        <v>0</v>
      </c>
      <c r="L353" s="7"/>
      <c r="M353" s="7"/>
      <c r="Q35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53" s="7" t="str">
        <f t="shared" si="5"/>
        <v/>
      </c>
    </row>
    <row r="354" spans="5:20" x14ac:dyDescent="0.25">
      <c r="E354" s="7">
        <f>Table3[[#This Row],[Wages]]*0.14</f>
        <v>0</v>
      </c>
      <c r="F354" s="7"/>
      <c r="G354" s="7">
        <f>Table3[[#This Row],[Wages]]*0.0145</f>
        <v>0</v>
      </c>
      <c r="H354" s="43">
        <f>Table3[[#This Row],[Wages]]*$H$3</f>
        <v>0</v>
      </c>
      <c r="L354" s="7"/>
      <c r="M354" s="7"/>
      <c r="Q35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54" s="7" t="str">
        <f t="shared" si="5"/>
        <v/>
      </c>
    </row>
    <row r="355" spans="5:20" x14ac:dyDescent="0.25">
      <c r="E355" s="7">
        <f>Table3[[#This Row],[Wages]]*0.14</f>
        <v>0</v>
      </c>
      <c r="F355" s="7"/>
      <c r="G355" s="7">
        <f>Table3[[#This Row],[Wages]]*0.0145</f>
        <v>0</v>
      </c>
      <c r="H355" s="43">
        <f>Table3[[#This Row],[Wages]]*$H$3</f>
        <v>0</v>
      </c>
      <c r="L355" s="7"/>
      <c r="M355" s="7"/>
      <c r="Q35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55" s="7" t="str">
        <f t="shared" si="5"/>
        <v/>
      </c>
    </row>
    <row r="356" spans="5:20" x14ac:dyDescent="0.25">
      <c r="E356" s="7">
        <f>Table3[[#This Row],[Wages]]*0.14</f>
        <v>0</v>
      </c>
      <c r="F356" s="7"/>
      <c r="G356" s="7">
        <f>Table3[[#This Row],[Wages]]*0.0145</f>
        <v>0</v>
      </c>
      <c r="H356" s="43">
        <f>Table3[[#This Row],[Wages]]*$H$3</f>
        <v>0</v>
      </c>
      <c r="L356" s="7"/>
      <c r="M356" s="7"/>
      <c r="Q35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56" s="7" t="str">
        <f t="shared" si="5"/>
        <v/>
      </c>
    </row>
    <row r="357" spans="5:20" x14ac:dyDescent="0.25">
      <c r="E357" s="7">
        <f>Table3[[#This Row],[Wages]]*0.14</f>
        <v>0</v>
      </c>
      <c r="F357" s="7"/>
      <c r="G357" s="7">
        <f>Table3[[#This Row],[Wages]]*0.0145</f>
        <v>0</v>
      </c>
      <c r="H357" s="43">
        <f>Table3[[#This Row],[Wages]]*$H$3</f>
        <v>0</v>
      </c>
      <c r="L357" s="7"/>
      <c r="M357" s="7"/>
      <c r="Q35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57" s="7" t="str">
        <f t="shared" si="5"/>
        <v/>
      </c>
    </row>
    <row r="358" spans="5:20" x14ac:dyDescent="0.25">
      <c r="E358" s="7">
        <f>Table3[[#This Row],[Wages]]*0.14</f>
        <v>0</v>
      </c>
      <c r="F358" s="7"/>
      <c r="G358" s="7">
        <f>Table3[[#This Row],[Wages]]*0.0145</f>
        <v>0</v>
      </c>
      <c r="H358" s="43">
        <f>Table3[[#This Row],[Wages]]*$H$3</f>
        <v>0</v>
      </c>
      <c r="L358" s="7"/>
      <c r="M358" s="7"/>
      <c r="Q35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58" s="7" t="str">
        <f t="shared" si="5"/>
        <v/>
      </c>
    </row>
    <row r="359" spans="5:20" x14ac:dyDescent="0.25">
      <c r="E359" s="7">
        <f>Table3[[#This Row],[Wages]]*0.14</f>
        <v>0</v>
      </c>
      <c r="F359" s="7"/>
      <c r="G359" s="7">
        <f>Table3[[#This Row],[Wages]]*0.0145</f>
        <v>0</v>
      </c>
      <c r="H359" s="43">
        <f>Table3[[#This Row],[Wages]]*$H$3</f>
        <v>0</v>
      </c>
      <c r="L359" s="7"/>
      <c r="M359" s="7"/>
      <c r="Q35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59" s="7" t="str">
        <f t="shared" si="5"/>
        <v/>
      </c>
    </row>
    <row r="360" spans="5:20" x14ac:dyDescent="0.25">
      <c r="E360" s="7">
        <f>Table3[[#This Row],[Wages]]*0.14</f>
        <v>0</v>
      </c>
      <c r="F360" s="7"/>
      <c r="G360" s="7">
        <f>Table3[[#This Row],[Wages]]*0.0145</f>
        <v>0</v>
      </c>
      <c r="H360" s="43">
        <f>Table3[[#This Row],[Wages]]*$H$3</f>
        <v>0</v>
      </c>
      <c r="L360" s="7"/>
      <c r="M360" s="7"/>
      <c r="Q36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60" s="7" t="str">
        <f t="shared" si="5"/>
        <v/>
      </c>
    </row>
    <row r="361" spans="5:20" x14ac:dyDescent="0.25">
      <c r="E361" s="7">
        <f>Table3[[#This Row],[Wages]]*0.14</f>
        <v>0</v>
      </c>
      <c r="F361" s="7"/>
      <c r="G361" s="7">
        <f>Table3[[#This Row],[Wages]]*0.0145</f>
        <v>0</v>
      </c>
      <c r="H361" s="43">
        <f>Table3[[#This Row],[Wages]]*$H$3</f>
        <v>0</v>
      </c>
      <c r="L361" s="7"/>
      <c r="M361" s="7"/>
      <c r="Q36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61" s="7" t="str">
        <f t="shared" si="5"/>
        <v/>
      </c>
    </row>
    <row r="362" spans="5:20" x14ac:dyDescent="0.25">
      <c r="E362" s="7">
        <f>Table3[[#This Row],[Wages]]*0.14</f>
        <v>0</v>
      </c>
      <c r="F362" s="7"/>
      <c r="G362" s="7">
        <f>Table3[[#This Row],[Wages]]*0.0145</f>
        <v>0</v>
      </c>
      <c r="H362" s="43">
        <f>Table3[[#This Row],[Wages]]*$H$3</f>
        <v>0</v>
      </c>
      <c r="L362" s="7"/>
      <c r="M362" s="7"/>
      <c r="Q36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62" s="7" t="str">
        <f t="shared" si="5"/>
        <v/>
      </c>
    </row>
    <row r="363" spans="5:20" x14ac:dyDescent="0.25">
      <c r="E363" s="7">
        <f>Table3[[#This Row],[Wages]]*0.14</f>
        <v>0</v>
      </c>
      <c r="F363" s="7"/>
      <c r="G363" s="7">
        <f>Table3[[#This Row],[Wages]]*0.0145</f>
        <v>0</v>
      </c>
      <c r="H363" s="43">
        <f>Table3[[#This Row],[Wages]]*$H$3</f>
        <v>0</v>
      </c>
      <c r="L363" s="7"/>
      <c r="M363" s="7"/>
      <c r="Q36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63" s="7" t="str">
        <f t="shared" si="5"/>
        <v/>
      </c>
    </row>
    <row r="364" spans="5:20" x14ac:dyDescent="0.25">
      <c r="E364" s="7">
        <f>Table3[[#This Row],[Wages]]*0.14</f>
        <v>0</v>
      </c>
      <c r="F364" s="7"/>
      <c r="G364" s="7">
        <f>Table3[[#This Row],[Wages]]*0.0145</f>
        <v>0</v>
      </c>
      <c r="H364" s="43">
        <f>Table3[[#This Row],[Wages]]*$H$3</f>
        <v>0</v>
      </c>
      <c r="L364" s="7"/>
      <c r="M364" s="7"/>
      <c r="Q36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64" s="7" t="str">
        <f t="shared" si="5"/>
        <v/>
      </c>
    </row>
    <row r="365" spans="5:20" x14ac:dyDescent="0.25">
      <c r="E365" s="7">
        <f>Table3[[#This Row],[Wages]]*0.14</f>
        <v>0</v>
      </c>
      <c r="F365" s="7"/>
      <c r="G365" s="7">
        <f>Table3[[#This Row],[Wages]]*0.0145</f>
        <v>0</v>
      </c>
      <c r="H365" s="43">
        <f>Table3[[#This Row],[Wages]]*$H$3</f>
        <v>0</v>
      </c>
      <c r="L365" s="7"/>
      <c r="M365" s="7"/>
      <c r="Q36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65" s="7" t="str">
        <f t="shared" si="5"/>
        <v/>
      </c>
    </row>
    <row r="366" spans="5:20" x14ac:dyDescent="0.25">
      <c r="E366" s="7">
        <f>Table3[[#This Row],[Wages]]*0.14</f>
        <v>0</v>
      </c>
      <c r="F366" s="7"/>
      <c r="G366" s="7">
        <f>Table3[[#This Row],[Wages]]*0.0145</f>
        <v>0</v>
      </c>
      <c r="H366" s="43">
        <f>Table3[[#This Row],[Wages]]*$H$3</f>
        <v>0</v>
      </c>
      <c r="L366" s="7"/>
      <c r="M366" s="7"/>
      <c r="Q36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66" s="7" t="str">
        <f t="shared" si="5"/>
        <v/>
      </c>
    </row>
    <row r="367" spans="5:20" x14ac:dyDescent="0.25">
      <c r="E367" s="7">
        <f>Table3[[#This Row],[Wages]]*0.14</f>
        <v>0</v>
      </c>
      <c r="F367" s="7"/>
      <c r="G367" s="7">
        <f>Table3[[#This Row],[Wages]]*0.0145</f>
        <v>0</v>
      </c>
      <c r="H367" s="43">
        <f>Table3[[#This Row],[Wages]]*$H$3</f>
        <v>0</v>
      </c>
      <c r="L367" s="7"/>
      <c r="M367" s="7"/>
      <c r="Q36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67" s="7" t="str">
        <f t="shared" si="5"/>
        <v/>
      </c>
    </row>
    <row r="368" spans="5:20" x14ac:dyDescent="0.25">
      <c r="E368" s="7">
        <f>Table3[[#This Row],[Wages]]*0.14</f>
        <v>0</v>
      </c>
      <c r="F368" s="7"/>
      <c r="G368" s="7">
        <f>Table3[[#This Row],[Wages]]*0.0145</f>
        <v>0</v>
      </c>
      <c r="H368" s="43">
        <f>Table3[[#This Row],[Wages]]*$H$3</f>
        <v>0</v>
      </c>
      <c r="L368" s="7"/>
      <c r="M368" s="7"/>
      <c r="Q36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68" s="7" t="str">
        <f t="shared" si="5"/>
        <v/>
      </c>
    </row>
    <row r="369" spans="5:20" x14ac:dyDescent="0.25">
      <c r="E369" s="7">
        <f>Table3[[#This Row],[Wages]]*0.14</f>
        <v>0</v>
      </c>
      <c r="F369" s="7"/>
      <c r="G369" s="7">
        <f>Table3[[#This Row],[Wages]]*0.0145</f>
        <v>0</v>
      </c>
      <c r="H369" s="43">
        <f>Table3[[#This Row],[Wages]]*$H$3</f>
        <v>0</v>
      </c>
      <c r="L369" s="7"/>
      <c r="M369" s="7"/>
      <c r="Q36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69" s="7" t="str">
        <f t="shared" si="5"/>
        <v/>
      </c>
    </row>
    <row r="370" spans="5:20" x14ac:dyDescent="0.25">
      <c r="E370" s="7">
        <f>Table3[[#This Row],[Wages]]*0.14</f>
        <v>0</v>
      </c>
      <c r="F370" s="7"/>
      <c r="G370" s="7">
        <f>Table3[[#This Row],[Wages]]*0.0145</f>
        <v>0</v>
      </c>
      <c r="H370" s="43">
        <f>Table3[[#This Row],[Wages]]*$H$3</f>
        <v>0</v>
      </c>
      <c r="L370" s="7"/>
      <c r="M370" s="7"/>
      <c r="Q37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70" s="7" t="str">
        <f t="shared" si="5"/>
        <v/>
      </c>
    </row>
    <row r="371" spans="5:20" x14ac:dyDescent="0.25">
      <c r="E371" s="7">
        <f>Table3[[#This Row],[Wages]]*0.14</f>
        <v>0</v>
      </c>
      <c r="F371" s="7"/>
      <c r="G371" s="7">
        <f>Table3[[#This Row],[Wages]]*0.0145</f>
        <v>0</v>
      </c>
      <c r="H371" s="43">
        <f>Table3[[#This Row],[Wages]]*$H$3</f>
        <v>0</v>
      </c>
      <c r="L371" s="7"/>
      <c r="M371" s="7"/>
      <c r="Q37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71" s="7" t="str">
        <f t="shared" si="5"/>
        <v/>
      </c>
    </row>
    <row r="372" spans="5:20" x14ac:dyDescent="0.25">
      <c r="E372" s="7">
        <f>Table3[[#This Row],[Wages]]*0.14</f>
        <v>0</v>
      </c>
      <c r="F372" s="7"/>
      <c r="G372" s="7">
        <f>Table3[[#This Row],[Wages]]*0.0145</f>
        <v>0</v>
      </c>
      <c r="H372" s="43">
        <f>Table3[[#This Row],[Wages]]*$H$3</f>
        <v>0</v>
      </c>
      <c r="L372" s="7"/>
      <c r="M372" s="7"/>
      <c r="Q37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72" s="7" t="str">
        <f t="shared" si="5"/>
        <v/>
      </c>
    </row>
    <row r="373" spans="5:20" x14ac:dyDescent="0.25">
      <c r="E373" s="7">
        <f>Table3[[#This Row],[Wages]]*0.14</f>
        <v>0</v>
      </c>
      <c r="F373" s="7"/>
      <c r="G373" s="7">
        <f>Table3[[#This Row],[Wages]]*0.0145</f>
        <v>0</v>
      </c>
      <c r="H373" s="43">
        <f>Table3[[#This Row],[Wages]]*$H$3</f>
        <v>0</v>
      </c>
      <c r="L373" s="7"/>
      <c r="M373" s="7"/>
      <c r="Q37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73" s="7" t="str">
        <f t="shared" si="5"/>
        <v/>
      </c>
    </row>
    <row r="374" spans="5:20" x14ac:dyDescent="0.25">
      <c r="E374" s="7">
        <f>Table3[[#This Row],[Wages]]*0.14</f>
        <v>0</v>
      </c>
      <c r="F374" s="7"/>
      <c r="G374" s="7">
        <f>Table3[[#This Row],[Wages]]*0.0145</f>
        <v>0</v>
      </c>
      <c r="H374" s="43">
        <f>Table3[[#This Row],[Wages]]*$H$3</f>
        <v>0</v>
      </c>
      <c r="L374" s="7"/>
      <c r="M374" s="7"/>
      <c r="Q37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74" s="7" t="str">
        <f t="shared" si="5"/>
        <v/>
      </c>
    </row>
    <row r="375" spans="5:20" x14ac:dyDescent="0.25">
      <c r="E375" s="7">
        <f>Table3[[#This Row],[Wages]]*0.14</f>
        <v>0</v>
      </c>
      <c r="F375" s="7"/>
      <c r="G375" s="7">
        <f>Table3[[#This Row],[Wages]]*0.0145</f>
        <v>0</v>
      </c>
      <c r="H375" s="43">
        <f>Table3[[#This Row],[Wages]]*$H$3</f>
        <v>0</v>
      </c>
      <c r="L375" s="7"/>
      <c r="M375" s="7"/>
      <c r="Q37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75" s="7" t="str">
        <f t="shared" si="5"/>
        <v/>
      </c>
    </row>
    <row r="376" spans="5:20" x14ac:dyDescent="0.25">
      <c r="E376" s="7">
        <f>Table3[[#This Row],[Wages]]*0.14</f>
        <v>0</v>
      </c>
      <c r="F376" s="7"/>
      <c r="G376" s="7">
        <f>Table3[[#This Row],[Wages]]*0.0145</f>
        <v>0</v>
      </c>
      <c r="H376" s="43">
        <f>Table3[[#This Row],[Wages]]*$H$3</f>
        <v>0</v>
      </c>
      <c r="L376" s="7"/>
      <c r="M376" s="7"/>
      <c r="Q37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76" s="7" t="str">
        <f t="shared" si="5"/>
        <v/>
      </c>
    </row>
    <row r="377" spans="5:20" x14ac:dyDescent="0.25">
      <c r="E377" s="7">
        <f>Table3[[#This Row],[Wages]]*0.14</f>
        <v>0</v>
      </c>
      <c r="F377" s="7"/>
      <c r="G377" s="7">
        <f>Table3[[#This Row],[Wages]]*0.0145</f>
        <v>0</v>
      </c>
      <c r="H377" s="43">
        <f>Table3[[#This Row],[Wages]]*$H$3</f>
        <v>0</v>
      </c>
      <c r="L377" s="7"/>
      <c r="M377" s="7"/>
      <c r="Q37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77" s="7" t="str">
        <f t="shared" si="5"/>
        <v/>
      </c>
    </row>
    <row r="378" spans="5:20" x14ac:dyDescent="0.25">
      <c r="E378" s="7">
        <f>Table3[[#This Row],[Wages]]*0.14</f>
        <v>0</v>
      </c>
      <c r="F378" s="7"/>
      <c r="G378" s="7">
        <f>Table3[[#This Row],[Wages]]*0.0145</f>
        <v>0</v>
      </c>
      <c r="H378" s="43">
        <f>Table3[[#This Row],[Wages]]*$H$3</f>
        <v>0</v>
      </c>
      <c r="L378" s="7"/>
      <c r="M378" s="7"/>
      <c r="Q37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78" s="7" t="str">
        <f t="shared" si="5"/>
        <v/>
      </c>
    </row>
    <row r="379" spans="5:20" x14ac:dyDescent="0.25">
      <c r="E379" s="7">
        <f>Table3[[#This Row],[Wages]]*0.14</f>
        <v>0</v>
      </c>
      <c r="F379" s="7"/>
      <c r="G379" s="7">
        <f>Table3[[#This Row],[Wages]]*0.0145</f>
        <v>0</v>
      </c>
      <c r="H379" s="43">
        <f>Table3[[#This Row],[Wages]]*$H$3</f>
        <v>0</v>
      </c>
      <c r="L379" s="7"/>
      <c r="M379" s="7"/>
      <c r="Q37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79" s="7" t="str">
        <f t="shared" si="5"/>
        <v/>
      </c>
    </row>
    <row r="380" spans="5:20" x14ac:dyDescent="0.25">
      <c r="E380" s="7">
        <f>Table3[[#This Row],[Wages]]*0.14</f>
        <v>0</v>
      </c>
      <c r="F380" s="7"/>
      <c r="G380" s="7">
        <f>Table3[[#This Row],[Wages]]*0.0145</f>
        <v>0</v>
      </c>
      <c r="H380" s="43">
        <f>Table3[[#This Row],[Wages]]*$H$3</f>
        <v>0</v>
      </c>
      <c r="L380" s="7"/>
      <c r="M380" s="7"/>
      <c r="Q38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80" s="7" t="str">
        <f t="shared" si="5"/>
        <v/>
      </c>
    </row>
    <row r="381" spans="5:20" x14ac:dyDescent="0.25">
      <c r="E381" s="7">
        <f>Table3[[#This Row],[Wages]]*0.14</f>
        <v>0</v>
      </c>
      <c r="F381" s="7"/>
      <c r="G381" s="7">
        <f>Table3[[#This Row],[Wages]]*0.0145</f>
        <v>0</v>
      </c>
      <c r="H381" s="43">
        <f>Table3[[#This Row],[Wages]]*$H$3</f>
        <v>0</v>
      </c>
      <c r="L381" s="7"/>
      <c r="M381" s="7"/>
      <c r="Q38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81" s="7" t="str">
        <f t="shared" si="5"/>
        <v/>
      </c>
    </row>
    <row r="382" spans="5:20" x14ac:dyDescent="0.25">
      <c r="E382" s="7">
        <f>Table3[[#This Row],[Wages]]*0.14</f>
        <v>0</v>
      </c>
      <c r="F382" s="7"/>
      <c r="G382" s="7">
        <f>Table3[[#This Row],[Wages]]*0.0145</f>
        <v>0</v>
      </c>
      <c r="H382" s="43">
        <f>Table3[[#This Row],[Wages]]*$H$3</f>
        <v>0</v>
      </c>
      <c r="L382" s="7"/>
      <c r="M382" s="7"/>
      <c r="Q38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82" s="7" t="str">
        <f t="shared" si="5"/>
        <v/>
      </c>
    </row>
    <row r="383" spans="5:20" x14ac:dyDescent="0.25">
      <c r="E383" s="7">
        <f>Table3[[#This Row],[Wages]]*0.14</f>
        <v>0</v>
      </c>
      <c r="F383" s="7"/>
      <c r="G383" s="7">
        <f>Table3[[#This Row],[Wages]]*0.0145</f>
        <v>0</v>
      </c>
      <c r="H383" s="43">
        <f>Table3[[#This Row],[Wages]]*$H$3</f>
        <v>0</v>
      </c>
      <c r="L383" s="7"/>
      <c r="M383" s="7"/>
      <c r="Q38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83" s="7" t="str">
        <f t="shared" si="5"/>
        <v/>
      </c>
    </row>
    <row r="384" spans="5:20" x14ac:dyDescent="0.25">
      <c r="E384" s="7">
        <f>Table3[[#This Row],[Wages]]*0.14</f>
        <v>0</v>
      </c>
      <c r="F384" s="7"/>
      <c r="G384" s="7">
        <f>Table3[[#This Row],[Wages]]*0.0145</f>
        <v>0</v>
      </c>
      <c r="H384" s="43">
        <f>Table3[[#This Row],[Wages]]*$H$3</f>
        <v>0</v>
      </c>
      <c r="L384" s="7"/>
      <c r="M384" s="7"/>
      <c r="Q38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84" s="7" t="str">
        <f t="shared" si="5"/>
        <v/>
      </c>
    </row>
    <row r="385" spans="5:20" x14ac:dyDescent="0.25">
      <c r="E385" s="7">
        <f>Table3[[#This Row],[Wages]]*0.14</f>
        <v>0</v>
      </c>
      <c r="F385" s="7"/>
      <c r="G385" s="7">
        <f>Table3[[#This Row],[Wages]]*0.0145</f>
        <v>0</v>
      </c>
      <c r="H385" s="43">
        <f>Table3[[#This Row],[Wages]]*$H$3</f>
        <v>0</v>
      </c>
      <c r="L385" s="7"/>
      <c r="M385" s="7"/>
      <c r="Q38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85" s="7" t="str">
        <f t="shared" si="5"/>
        <v/>
      </c>
    </row>
    <row r="386" spans="5:20" x14ac:dyDescent="0.25">
      <c r="E386" s="7">
        <f>Table3[[#This Row],[Wages]]*0.14</f>
        <v>0</v>
      </c>
      <c r="F386" s="7"/>
      <c r="G386" s="7">
        <f>Table3[[#This Row],[Wages]]*0.0145</f>
        <v>0</v>
      </c>
      <c r="H386" s="43">
        <f>Table3[[#This Row],[Wages]]*$H$3</f>
        <v>0</v>
      </c>
      <c r="L386" s="7"/>
      <c r="M386" s="7"/>
      <c r="Q38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86" s="7" t="str">
        <f t="shared" si="5"/>
        <v/>
      </c>
    </row>
    <row r="387" spans="5:20" x14ac:dyDescent="0.25">
      <c r="E387" s="7">
        <f>Table3[[#This Row],[Wages]]*0.14</f>
        <v>0</v>
      </c>
      <c r="F387" s="7"/>
      <c r="G387" s="7">
        <f>Table3[[#This Row],[Wages]]*0.0145</f>
        <v>0</v>
      </c>
      <c r="H387" s="43">
        <f>Table3[[#This Row],[Wages]]*$H$3</f>
        <v>0</v>
      </c>
      <c r="L387" s="7"/>
      <c r="M387" s="7"/>
      <c r="Q38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87" s="7" t="str">
        <f t="shared" si="5"/>
        <v/>
      </c>
    </row>
    <row r="388" spans="5:20" x14ac:dyDescent="0.25">
      <c r="E388" s="7">
        <f>Table3[[#This Row],[Wages]]*0.14</f>
        <v>0</v>
      </c>
      <c r="F388" s="7"/>
      <c r="G388" s="7">
        <f>Table3[[#This Row],[Wages]]*0.0145</f>
        <v>0</v>
      </c>
      <c r="H388" s="43">
        <f>Table3[[#This Row],[Wages]]*$H$3</f>
        <v>0</v>
      </c>
      <c r="L388" s="7"/>
      <c r="M388" s="7"/>
      <c r="Q38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88" s="7" t="str">
        <f t="shared" si="5"/>
        <v/>
      </c>
    </row>
    <row r="389" spans="5:20" x14ac:dyDescent="0.25">
      <c r="E389" s="7">
        <f>Table3[[#This Row],[Wages]]*0.14</f>
        <v>0</v>
      </c>
      <c r="F389" s="7"/>
      <c r="G389" s="7">
        <f>Table3[[#This Row],[Wages]]*0.0145</f>
        <v>0</v>
      </c>
      <c r="H389" s="43">
        <f>Table3[[#This Row],[Wages]]*$H$3</f>
        <v>0</v>
      </c>
      <c r="L389" s="7"/>
      <c r="M389" s="7"/>
      <c r="Q38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89" s="7" t="str">
        <f t="shared" si="5"/>
        <v/>
      </c>
    </row>
    <row r="390" spans="5:20" x14ac:dyDescent="0.25">
      <c r="E390" s="7">
        <f>Table3[[#This Row],[Wages]]*0.14</f>
        <v>0</v>
      </c>
      <c r="F390" s="7"/>
      <c r="G390" s="7">
        <f>Table3[[#This Row],[Wages]]*0.0145</f>
        <v>0</v>
      </c>
      <c r="H390" s="43">
        <f>Table3[[#This Row],[Wages]]*$H$3</f>
        <v>0</v>
      </c>
      <c r="L390" s="7"/>
      <c r="M390" s="7"/>
      <c r="Q39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90" s="7" t="str">
        <f t="shared" ref="T390:T453" si="6">IFERROR(Q390/R390*S390,"")</f>
        <v/>
      </c>
    </row>
    <row r="391" spans="5:20" x14ac:dyDescent="0.25">
      <c r="E391" s="7">
        <f>Table3[[#This Row],[Wages]]*0.14</f>
        <v>0</v>
      </c>
      <c r="F391" s="7"/>
      <c r="G391" s="7">
        <f>Table3[[#This Row],[Wages]]*0.0145</f>
        <v>0</v>
      </c>
      <c r="H391" s="43">
        <f>Table3[[#This Row],[Wages]]*$H$3</f>
        <v>0</v>
      </c>
      <c r="L391" s="7"/>
      <c r="M391" s="7"/>
      <c r="Q39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91" s="7" t="str">
        <f t="shared" si="6"/>
        <v/>
      </c>
    </row>
    <row r="392" spans="5:20" x14ac:dyDescent="0.25">
      <c r="E392" s="7">
        <f>Table3[[#This Row],[Wages]]*0.14</f>
        <v>0</v>
      </c>
      <c r="F392" s="7"/>
      <c r="G392" s="7">
        <f>Table3[[#This Row],[Wages]]*0.0145</f>
        <v>0</v>
      </c>
      <c r="H392" s="43">
        <f>Table3[[#This Row],[Wages]]*$H$3</f>
        <v>0</v>
      </c>
      <c r="L392" s="7"/>
      <c r="M392" s="7"/>
      <c r="Q39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92" s="7" t="str">
        <f t="shared" si="6"/>
        <v/>
      </c>
    </row>
    <row r="393" spans="5:20" x14ac:dyDescent="0.25">
      <c r="E393" s="7">
        <f>Table3[[#This Row],[Wages]]*0.14</f>
        <v>0</v>
      </c>
      <c r="F393" s="7"/>
      <c r="G393" s="7">
        <f>Table3[[#This Row],[Wages]]*0.0145</f>
        <v>0</v>
      </c>
      <c r="H393" s="43">
        <f>Table3[[#This Row],[Wages]]*$H$3</f>
        <v>0</v>
      </c>
      <c r="L393" s="7"/>
      <c r="M393" s="7"/>
      <c r="Q39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93" s="7" t="str">
        <f t="shared" si="6"/>
        <v/>
      </c>
    </row>
    <row r="394" spans="5:20" x14ac:dyDescent="0.25">
      <c r="E394" s="7">
        <f>Table3[[#This Row],[Wages]]*0.14</f>
        <v>0</v>
      </c>
      <c r="F394" s="7"/>
      <c r="G394" s="7">
        <f>Table3[[#This Row],[Wages]]*0.0145</f>
        <v>0</v>
      </c>
      <c r="H394" s="43">
        <f>Table3[[#This Row],[Wages]]*$H$3</f>
        <v>0</v>
      </c>
      <c r="L394" s="7"/>
      <c r="M394" s="7"/>
      <c r="Q39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94" s="7" t="str">
        <f t="shared" si="6"/>
        <v/>
      </c>
    </row>
    <row r="395" spans="5:20" x14ac:dyDescent="0.25">
      <c r="E395" s="7">
        <f>Table3[[#This Row],[Wages]]*0.14</f>
        <v>0</v>
      </c>
      <c r="F395" s="7"/>
      <c r="G395" s="7">
        <f>Table3[[#This Row],[Wages]]*0.0145</f>
        <v>0</v>
      </c>
      <c r="H395" s="43">
        <f>Table3[[#This Row],[Wages]]*$H$3</f>
        <v>0</v>
      </c>
      <c r="L395" s="7"/>
      <c r="M395" s="7"/>
      <c r="Q39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95" s="7" t="str">
        <f t="shared" si="6"/>
        <v/>
      </c>
    </row>
    <row r="396" spans="5:20" x14ac:dyDescent="0.25">
      <c r="E396" s="7">
        <f>Table3[[#This Row],[Wages]]*0.14</f>
        <v>0</v>
      </c>
      <c r="F396" s="7"/>
      <c r="G396" s="7">
        <f>Table3[[#This Row],[Wages]]*0.0145</f>
        <v>0</v>
      </c>
      <c r="H396" s="43">
        <f>Table3[[#This Row],[Wages]]*$H$3</f>
        <v>0</v>
      </c>
      <c r="L396" s="7"/>
      <c r="M396" s="7"/>
      <c r="Q39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96" s="7" t="str">
        <f t="shared" si="6"/>
        <v/>
      </c>
    </row>
    <row r="397" spans="5:20" x14ac:dyDescent="0.25">
      <c r="E397" s="7">
        <f>Table3[[#This Row],[Wages]]*0.14</f>
        <v>0</v>
      </c>
      <c r="F397" s="7"/>
      <c r="G397" s="7">
        <f>Table3[[#This Row],[Wages]]*0.0145</f>
        <v>0</v>
      </c>
      <c r="H397" s="43">
        <f>Table3[[#This Row],[Wages]]*$H$3</f>
        <v>0</v>
      </c>
      <c r="L397" s="7"/>
      <c r="M397" s="7"/>
      <c r="Q39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97" s="7" t="str">
        <f t="shared" si="6"/>
        <v/>
      </c>
    </row>
    <row r="398" spans="5:20" x14ac:dyDescent="0.25">
      <c r="E398" s="7">
        <f>Table3[[#This Row],[Wages]]*0.14</f>
        <v>0</v>
      </c>
      <c r="F398" s="7"/>
      <c r="G398" s="7">
        <f>Table3[[#This Row],[Wages]]*0.0145</f>
        <v>0</v>
      </c>
      <c r="H398" s="43">
        <f>Table3[[#This Row],[Wages]]*$H$3</f>
        <v>0</v>
      </c>
      <c r="L398" s="7"/>
      <c r="M398" s="7"/>
      <c r="Q39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98" s="7" t="str">
        <f t="shared" si="6"/>
        <v/>
      </c>
    </row>
    <row r="399" spans="5:20" x14ac:dyDescent="0.25">
      <c r="E399" s="7">
        <f>Table3[[#This Row],[Wages]]*0.14</f>
        <v>0</v>
      </c>
      <c r="F399" s="7"/>
      <c r="G399" s="7">
        <f>Table3[[#This Row],[Wages]]*0.0145</f>
        <v>0</v>
      </c>
      <c r="H399" s="43">
        <f>Table3[[#This Row],[Wages]]*$H$3</f>
        <v>0</v>
      </c>
      <c r="L399" s="7"/>
      <c r="M399" s="7"/>
      <c r="Q39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399" s="7" t="str">
        <f t="shared" si="6"/>
        <v/>
      </c>
    </row>
    <row r="400" spans="5:20" x14ac:dyDescent="0.25">
      <c r="E400" s="7">
        <f>Table3[[#This Row],[Wages]]*0.14</f>
        <v>0</v>
      </c>
      <c r="F400" s="7"/>
      <c r="G400" s="7">
        <f>Table3[[#This Row],[Wages]]*0.0145</f>
        <v>0</v>
      </c>
      <c r="H400" s="43">
        <f>Table3[[#This Row],[Wages]]*$H$3</f>
        <v>0</v>
      </c>
      <c r="L400" s="7"/>
      <c r="M400" s="7"/>
      <c r="Q40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00" s="7" t="str">
        <f t="shared" si="6"/>
        <v/>
      </c>
    </row>
    <row r="401" spans="5:20" x14ac:dyDescent="0.25">
      <c r="E401" s="7">
        <f>Table3[[#This Row],[Wages]]*0.14</f>
        <v>0</v>
      </c>
      <c r="F401" s="7"/>
      <c r="G401" s="7">
        <f>Table3[[#This Row],[Wages]]*0.0145</f>
        <v>0</v>
      </c>
      <c r="H401" s="43">
        <f>Table3[[#This Row],[Wages]]*$H$3</f>
        <v>0</v>
      </c>
      <c r="L401" s="7"/>
      <c r="M401" s="7"/>
      <c r="Q40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01" s="7" t="str">
        <f t="shared" si="6"/>
        <v/>
      </c>
    </row>
    <row r="402" spans="5:20" x14ac:dyDescent="0.25">
      <c r="E402" s="7">
        <f>Table3[[#This Row],[Wages]]*0.14</f>
        <v>0</v>
      </c>
      <c r="F402" s="7"/>
      <c r="G402" s="7">
        <f>Table3[[#This Row],[Wages]]*0.0145</f>
        <v>0</v>
      </c>
      <c r="H402" s="43">
        <f>Table3[[#This Row],[Wages]]*$H$3</f>
        <v>0</v>
      </c>
      <c r="L402" s="7"/>
      <c r="M402" s="7"/>
      <c r="Q40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02" s="7" t="str">
        <f t="shared" si="6"/>
        <v/>
      </c>
    </row>
    <row r="403" spans="5:20" x14ac:dyDescent="0.25">
      <c r="E403" s="7">
        <f>Table3[[#This Row],[Wages]]*0.14</f>
        <v>0</v>
      </c>
      <c r="F403" s="7"/>
      <c r="G403" s="7">
        <f>Table3[[#This Row],[Wages]]*0.0145</f>
        <v>0</v>
      </c>
      <c r="H403" s="43">
        <f>Table3[[#This Row],[Wages]]*$H$3</f>
        <v>0</v>
      </c>
      <c r="L403" s="7"/>
      <c r="M403" s="7"/>
      <c r="Q40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03" s="7" t="str">
        <f t="shared" si="6"/>
        <v/>
      </c>
    </row>
    <row r="404" spans="5:20" x14ac:dyDescent="0.25">
      <c r="E404" s="7">
        <f>Table3[[#This Row],[Wages]]*0.14</f>
        <v>0</v>
      </c>
      <c r="F404" s="7"/>
      <c r="G404" s="7">
        <f>Table3[[#This Row],[Wages]]*0.0145</f>
        <v>0</v>
      </c>
      <c r="H404" s="43">
        <f>Table3[[#This Row],[Wages]]*$H$3</f>
        <v>0</v>
      </c>
      <c r="L404" s="7"/>
      <c r="M404" s="7"/>
      <c r="Q40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04" s="7" t="str">
        <f t="shared" si="6"/>
        <v/>
      </c>
    </row>
    <row r="405" spans="5:20" x14ac:dyDescent="0.25">
      <c r="E405" s="7">
        <f>Table3[[#This Row],[Wages]]*0.14</f>
        <v>0</v>
      </c>
      <c r="F405" s="7"/>
      <c r="G405" s="7">
        <f>Table3[[#This Row],[Wages]]*0.0145</f>
        <v>0</v>
      </c>
      <c r="H405" s="43">
        <f>Table3[[#This Row],[Wages]]*$H$3</f>
        <v>0</v>
      </c>
      <c r="L405" s="7"/>
      <c r="M405" s="7"/>
      <c r="Q40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05" s="7" t="str">
        <f t="shared" si="6"/>
        <v/>
      </c>
    </row>
    <row r="406" spans="5:20" x14ac:dyDescent="0.25">
      <c r="E406" s="7">
        <f>Table3[[#This Row],[Wages]]*0.14</f>
        <v>0</v>
      </c>
      <c r="F406" s="7"/>
      <c r="G406" s="7">
        <f>Table3[[#This Row],[Wages]]*0.0145</f>
        <v>0</v>
      </c>
      <c r="H406" s="43">
        <f>Table3[[#This Row],[Wages]]*$H$3</f>
        <v>0</v>
      </c>
      <c r="L406" s="7"/>
      <c r="M406" s="7"/>
      <c r="Q40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06" s="7" t="str">
        <f t="shared" si="6"/>
        <v/>
      </c>
    </row>
    <row r="407" spans="5:20" x14ac:dyDescent="0.25">
      <c r="E407" s="7">
        <f>Table3[[#This Row],[Wages]]*0.14</f>
        <v>0</v>
      </c>
      <c r="F407" s="7"/>
      <c r="G407" s="7">
        <f>Table3[[#This Row],[Wages]]*0.0145</f>
        <v>0</v>
      </c>
      <c r="H407" s="43">
        <f>Table3[[#This Row],[Wages]]*$H$3</f>
        <v>0</v>
      </c>
      <c r="L407" s="7"/>
      <c r="M407" s="7"/>
      <c r="Q40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07" s="7" t="str">
        <f t="shared" si="6"/>
        <v/>
      </c>
    </row>
    <row r="408" spans="5:20" x14ac:dyDescent="0.25">
      <c r="E408" s="7">
        <f>Table3[[#This Row],[Wages]]*0.14</f>
        <v>0</v>
      </c>
      <c r="F408" s="7"/>
      <c r="G408" s="7">
        <f>Table3[[#This Row],[Wages]]*0.0145</f>
        <v>0</v>
      </c>
      <c r="H408" s="43">
        <f>Table3[[#This Row],[Wages]]*$H$3</f>
        <v>0</v>
      </c>
      <c r="L408" s="7"/>
      <c r="M408" s="7"/>
      <c r="Q40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08" s="7" t="str">
        <f t="shared" si="6"/>
        <v/>
      </c>
    </row>
    <row r="409" spans="5:20" x14ac:dyDescent="0.25">
      <c r="E409" s="7">
        <f>Table3[[#This Row],[Wages]]*0.14</f>
        <v>0</v>
      </c>
      <c r="F409" s="7"/>
      <c r="G409" s="7">
        <f>Table3[[#This Row],[Wages]]*0.0145</f>
        <v>0</v>
      </c>
      <c r="H409" s="43">
        <f>Table3[[#This Row],[Wages]]*$H$3</f>
        <v>0</v>
      </c>
      <c r="L409" s="7"/>
      <c r="M409" s="7"/>
      <c r="Q40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09" s="7" t="str">
        <f t="shared" si="6"/>
        <v/>
      </c>
    </row>
    <row r="410" spans="5:20" x14ac:dyDescent="0.25">
      <c r="E410" s="7">
        <f>Table3[[#This Row],[Wages]]*0.14</f>
        <v>0</v>
      </c>
      <c r="F410" s="7"/>
      <c r="G410" s="7">
        <f>Table3[[#This Row],[Wages]]*0.0145</f>
        <v>0</v>
      </c>
      <c r="H410" s="43">
        <f>Table3[[#This Row],[Wages]]*$H$3</f>
        <v>0</v>
      </c>
      <c r="L410" s="7"/>
      <c r="M410" s="7"/>
      <c r="Q41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10" s="7" t="str">
        <f t="shared" si="6"/>
        <v/>
      </c>
    </row>
    <row r="411" spans="5:20" x14ac:dyDescent="0.25">
      <c r="E411" s="7">
        <f>Table3[[#This Row],[Wages]]*0.14</f>
        <v>0</v>
      </c>
      <c r="F411" s="7"/>
      <c r="G411" s="7">
        <f>Table3[[#This Row],[Wages]]*0.0145</f>
        <v>0</v>
      </c>
      <c r="H411" s="43">
        <f>Table3[[#This Row],[Wages]]*$H$3</f>
        <v>0</v>
      </c>
      <c r="L411" s="7"/>
      <c r="M411" s="7"/>
      <c r="Q41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11" s="7" t="str">
        <f t="shared" si="6"/>
        <v/>
      </c>
    </row>
    <row r="412" spans="5:20" x14ac:dyDescent="0.25">
      <c r="E412" s="7">
        <f>Table3[[#This Row],[Wages]]*0.14</f>
        <v>0</v>
      </c>
      <c r="F412" s="7"/>
      <c r="G412" s="7">
        <f>Table3[[#This Row],[Wages]]*0.0145</f>
        <v>0</v>
      </c>
      <c r="H412" s="43">
        <f>Table3[[#This Row],[Wages]]*$H$3</f>
        <v>0</v>
      </c>
      <c r="L412" s="7"/>
      <c r="M412" s="7"/>
      <c r="Q41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12" s="7" t="str">
        <f t="shared" si="6"/>
        <v/>
      </c>
    </row>
    <row r="413" spans="5:20" x14ac:dyDescent="0.25">
      <c r="E413" s="7">
        <f>Table3[[#This Row],[Wages]]*0.14</f>
        <v>0</v>
      </c>
      <c r="F413" s="7"/>
      <c r="G413" s="7">
        <f>Table3[[#This Row],[Wages]]*0.0145</f>
        <v>0</v>
      </c>
      <c r="H413" s="43">
        <f>Table3[[#This Row],[Wages]]*$H$3</f>
        <v>0</v>
      </c>
      <c r="L413" s="7"/>
      <c r="M413" s="7"/>
      <c r="Q41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13" s="7" t="str">
        <f t="shared" si="6"/>
        <v/>
      </c>
    </row>
    <row r="414" spans="5:20" x14ac:dyDescent="0.25">
      <c r="E414" s="7">
        <f>Table3[[#This Row],[Wages]]*0.14</f>
        <v>0</v>
      </c>
      <c r="F414" s="7"/>
      <c r="G414" s="7">
        <f>Table3[[#This Row],[Wages]]*0.0145</f>
        <v>0</v>
      </c>
      <c r="H414" s="43">
        <f>Table3[[#This Row],[Wages]]*$H$3</f>
        <v>0</v>
      </c>
      <c r="L414" s="7"/>
      <c r="M414" s="7"/>
      <c r="Q41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14" s="7" t="str">
        <f t="shared" si="6"/>
        <v/>
      </c>
    </row>
    <row r="415" spans="5:20" x14ac:dyDescent="0.25">
      <c r="E415" s="7">
        <f>Table3[[#This Row],[Wages]]*0.14</f>
        <v>0</v>
      </c>
      <c r="F415" s="7"/>
      <c r="G415" s="7">
        <f>Table3[[#This Row],[Wages]]*0.0145</f>
        <v>0</v>
      </c>
      <c r="H415" s="43">
        <f>Table3[[#This Row],[Wages]]*$H$3</f>
        <v>0</v>
      </c>
      <c r="L415" s="7"/>
      <c r="M415" s="7"/>
      <c r="Q41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15" s="7" t="str">
        <f t="shared" si="6"/>
        <v/>
      </c>
    </row>
    <row r="416" spans="5:20" x14ac:dyDescent="0.25">
      <c r="E416" s="7">
        <f>Table3[[#This Row],[Wages]]*0.14</f>
        <v>0</v>
      </c>
      <c r="F416" s="7"/>
      <c r="G416" s="7">
        <f>Table3[[#This Row],[Wages]]*0.0145</f>
        <v>0</v>
      </c>
      <c r="H416" s="43">
        <f>Table3[[#This Row],[Wages]]*$H$3</f>
        <v>0</v>
      </c>
      <c r="L416" s="7"/>
      <c r="M416" s="7"/>
      <c r="Q41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16" s="7" t="str">
        <f t="shared" si="6"/>
        <v/>
      </c>
    </row>
    <row r="417" spans="5:20" x14ac:dyDescent="0.25">
      <c r="E417" s="7">
        <f>Table3[[#This Row],[Wages]]*0.14</f>
        <v>0</v>
      </c>
      <c r="F417" s="7"/>
      <c r="G417" s="7">
        <f>Table3[[#This Row],[Wages]]*0.0145</f>
        <v>0</v>
      </c>
      <c r="H417" s="43">
        <f>Table3[[#This Row],[Wages]]*$H$3</f>
        <v>0</v>
      </c>
      <c r="L417" s="7"/>
      <c r="M417" s="7"/>
      <c r="Q41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17" s="7" t="str">
        <f t="shared" si="6"/>
        <v/>
      </c>
    </row>
    <row r="418" spans="5:20" x14ac:dyDescent="0.25">
      <c r="E418" s="7">
        <f>Table3[[#This Row],[Wages]]*0.14</f>
        <v>0</v>
      </c>
      <c r="F418" s="7"/>
      <c r="G418" s="7">
        <f>Table3[[#This Row],[Wages]]*0.0145</f>
        <v>0</v>
      </c>
      <c r="H418" s="43">
        <f>Table3[[#This Row],[Wages]]*$H$3</f>
        <v>0</v>
      </c>
      <c r="L418" s="7"/>
      <c r="M418" s="7"/>
      <c r="Q41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18" s="7" t="str">
        <f t="shared" si="6"/>
        <v/>
      </c>
    </row>
    <row r="419" spans="5:20" x14ac:dyDescent="0.25">
      <c r="E419" s="7">
        <f>Table3[[#This Row],[Wages]]*0.14</f>
        <v>0</v>
      </c>
      <c r="F419" s="7"/>
      <c r="G419" s="7">
        <f>Table3[[#This Row],[Wages]]*0.0145</f>
        <v>0</v>
      </c>
      <c r="H419" s="43">
        <f>Table3[[#This Row],[Wages]]*$H$3</f>
        <v>0</v>
      </c>
      <c r="L419" s="7"/>
      <c r="M419" s="7"/>
      <c r="Q41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19" s="7" t="str">
        <f t="shared" si="6"/>
        <v/>
      </c>
    </row>
    <row r="420" spans="5:20" x14ac:dyDescent="0.25">
      <c r="E420" s="7">
        <f>Table3[[#This Row],[Wages]]*0.14</f>
        <v>0</v>
      </c>
      <c r="F420" s="7"/>
      <c r="G420" s="7">
        <f>Table3[[#This Row],[Wages]]*0.0145</f>
        <v>0</v>
      </c>
      <c r="H420" s="43">
        <f>Table3[[#This Row],[Wages]]*$H$3</f>
        <v>0</v>
      </c>
      <c r="L420" s="7"/>
      <c r="M420" s="7"/>
      <c r="Q42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20" s="7" t="str">
        <f t="shared" si="6"/>
        <v/>
      </c>
    </row>
    <row r="421" spans="5:20" x14ac:dyDescent="0.25">
      <c r="E421" s="7">
        <f>Table3[[#This Row],[Wages]]*0.14</f>
        <v>0</v>
      </c>
      <c r="F421" s="7"/>
      <c r="G421" s="7">
        <f>Table3[[#This Row],[Wages]]*0.0145</f>
        <v>0</v>
      </c>
      <c r="H421" s="43">
        <f>Table3[[#This Row],[Wages]]*$H$3</f>
        <v>0</v>
      </c>
      <c r="L421" s="7"/>
      <c r="M421" s="7"/>
      <c r="Q42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21" s="7" t="str">
        <f t="shared" si="6"/>
        <v/>
      </c>
    </row>
    <row r="422" spans="5:20" x14ac:dyDescent="0.25">
      <c r="E422" s="7">
        <f>Table3[[#This Row],[Wages]]*0.14</f>
        <v>0</v>
      </c>
      <c r="F422" s="7"/>
      <c r="G422" s="7">
        <f>Table3[[#This Row],[Wages]]*0.0145</f>
        <v>0</v>
      </c>
      <c r="H422" s="43">
        <f>Table3[[#This Row],[Wages]]*$H$3</f>
        <v>0</v>
      </c>
      <c r="L422" s="7"/>
      <c r="M422" s="7"/>
      <c r="Q42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22" s="7" t="str">
        <f t="shared" si="6"/>
        <v/>
      </c>
    </row>
    <row r="423" spans="5:20" x14ac:dyDescent="0.25">
      <c r="E423" s="7">
        <f>Table3[[#This Row],[Wages]]*0.14</f>
        <v>0</v>
      </c>
      <c r="F423" s="7"/>
      <c r="G423" s="7">
        <f>Table3[[#This Row],[Wages]]*0.0145</f>
        <v>0</v>
      </c>
      <c r="H423" s="43">
        <f>Table3[[#This Row],[Wages]]*$H$3</f>
        <v>0</v>
      </c>
      <c r="L423" s="7"/>
      <c r="M423" s="7"/>
      <c r="Q42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23" s="7" t="str">
        <f t="shared" si="6"/>
        <v/>
      </c>
    </row>
    <row r="424" spans="5:20" x14ac:dyDescent="0.25">
      <c r="E424" s="7">
        <f>Table3[[#This Row],[Wages]]*0.14</f>
        <v>0</v>
      </c>
      <c r="F424" s="7"/>
      <c r="G424" s="7">
        <f>Table3[[#This Row],[Wages]]*0.0145</f>
        <v>0</v>
      </c>
      <c r="H424" s="43">
        <f>Table3[[#This Row],[Wages]]*$H$3</f>
        <v>0</v>
      </c>
      <c r="L424" s="7"/>
      <c r="M424" s="7"/>
      <c r="Q42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24" s="7" t="str">
        <f t="shared" si="6"/>
        <v/>
      </c>
    </row>
    <row r="425" spans="5:20" x14ac:dyDescent="0.25">
      <c r="E425" s="7">
        <f>Table3[[#This Row],[Wages]]*0.14</f>
        <v>0</v>
      </c>
      <c r="F425" s="7"/>
      <c r="G425" s="7">
        <f>Table3[[#This Row],[Wages]]*0.0145</f>
        <v>0</v>
      </c>
      <c r="H425" s="43">
        <f>Table3[[#This Row],[Wages]]*$H$3</f>
        <v>0</v>
      </c>
      <c r="L425" s="7"/>
      <c r="M425" s="7"/>
      <c r="Q42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25" s="7" t="str">
        <f t="shared" si="6"/>
        <v/>
      </c>
    </row>
    <row r="426" spans="5:20" x14ac:dyDescent="0.25">
      <c r="E426" s="7">
        <f>Table3[[#This Row],[Wages]]*0.14</f>
        <v>0</v>
      </c>
      <c r="F426" s="7"/>
      <c r="G426" s="7">
        <f>Table3[[#This Row],[Wages]]*0.0145</f>
        <v>0</v>
      </c>
      <c r="H426" s="43">
        <f>Table3[[#This Row],[Wages]]*$H$3</f>
        <v>0</v>
      </c>
      <c r="L426" s="7"/>
      <c r="M426" s="7"/>
      <c r="Q42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26" s="7" t="str">
        <f t="shared" si="6"/>
        <v/>
      </c>
    </row>
    <row r="427" spans="5:20" x14ac:dyDescent="0.25">
      <c r="E427" s="7">
        <f>Table3[[#This Row],[Wages]]*0.14</f>
        <v>0</v>
      </c>
      <c r="F427" s="7"/>
      <c r="G427" s="7">
        <f>Table3[[#This Row],[Wages]]*0.0145</f>
        <v>0</v>
      </c>
      <c r="H427" s="43">
        <f>Table3[[#This Row],[Wages]]*$H$3</f>
        <v>0</v>
      </c>
      <c r="L427" s="7"/>
      <c r="M427" s="7"/>
      <c r="Q42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27" s="7" t="str">
        <f t="shared" si="6"/>
        <v/>
      </c>
    </row>
    <row r="428" spans="5:20" x14ac:dyDescent="0.25">
      <c r="E428" s="7">
        <f>Table3[[#This Row],[Wages]]*0.14</f>
        <v>0</v>
      </c>
      <c r="F428" s="7"/>
      <c r="G428" s="7">
        <f>Table3[[#This Row],[Wages]]*0.0145</f>
        <v>0</v>
      </c>
      <c r="H428" s="43">
        <f>Table3[[#This Row],[Wages]]*$H$3</f>
        <v>0</v>
      </c>
      <c r="L428" s="7"/>
      <c r="M428" s="7"/>
      <c r="Q42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28" s="7" t="str">
        <f t="shared" si="6"/>
        <v/>
      </c>
    </row>
    <row r="429" spans="5:20" x14ac:dyDescent="0.25">
      <c r="E429" s="7">
        <f>Table3[[#This Row],[Wages]]*0.14</f>
        <v>0</v>
      </c>
      <c r="F429" s="7"/>
      <c r="G429" s="7">
        <f>Table3[[#This Row],[Wages]]*0.0145</f>
        <v>0</v>
      </c>
      <c r="H429" s="43">
        <f>Table3[[#This Row],[Wages]]*$H$3</f>
        <v>0</v>
      </c>
      <c r="L429" s="7"/>
      <c r="M429" s="7"/>
      <c r="Q42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29" s="7" t="str">
        <f t="shared" si="6"/>
        <v/>
      </c>
    </row>
    <row r="430" spans="5:20" x14ac:dyDescent="0.25">
      <c r="E430" s="7">
        <f>Table3[[#This Row],[Wages]]*0.14</f>
        <v>0</v>
      </c>
      <c r="F430" s="7"/>
      <c r="G430" s="7">
        <f>Table3[[#This Row],[Wages]]*0.0145</f>
        <v>0</v>
      </c>
      <c r="H430" s="43">
        <f>Table3[[#This Row],[Wages]]*$H$3</f>
        <v>0</v>
      </c>
      <c r="L430" s="7"/>
      <c r="M430" s="7"/>
      <c r="Q43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30" s="7" t="str">
        <f t="shared" si="6"/>
        <v/>
      </c>
    </row>
    <row r="431" spans="5:20" x14ac:dyDescent="0.25">
      <c r="E431" s="7">
        <f>Table3[[#This Row],[Wages]]*0.14</f>
        <v>0</v>
      </c>
      <c r="F431" s="7"/>
      <c r="G431" s="7">
        <f>Table3[[#This Row],[Wages]]*0.0145</f>
        <v>0</v>
      </c>
      <c r="H431" s="43">
        <f>Table3[[#This Row],[Wages]]*$H$3</f>
        <v>0</v>
      </c>
      <c r="L431" s="7"/>
      <c r="M431" s="7"/>
      <c r="Q43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31" s="7" t="str">
        <f t="shared" si="6"/>
        <v/>
      </c>
    </row>
    <row r="432" spans="5:20" x14ac:dyDescent="0.25">
      <c r="E432" s="7">
        <f>Table3[[#This Row],[Wages]]*0.14</f>
        <v>0</v>
      </c>
      <c r="F432" s="7"/>
      <c r="G432" s="7">
        <f>Table3[[#This Row],[Wages]]*0.0145</f>
        <v>0</v>
      </c>
      <c r="H432" s="43">
        <f>Table3[[#This Row],[Wages]]*$H$3</f>
        <v>0</v>
      </c>
      <c r="L432" s="7"/>
      <c r="M432" s="7"/>
      <c r="Q43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32" s="7" t="str">
        <f t="shared" si="6"/>
        <v/>
      </c>
    </row>
    <row r="433" spans="5:20" x14ac:dyDescent="0.25">
      <c r="E433" s="7">
        <f>Table3[[#This Row],[Wages]]*0.14</f>
        <v>0</v>
      </c>
      <c r="F433" s="7"/>
      <c r="G433" s="7">
        <f>Table3[[#This Row],[Wages]]*0.0145</f>
        <v>0</v>
      </c>
      <c r="H433" s="43">
        <f>Table3[[#This Row],[Wages]]*$H$3</f>
        <v>0</v>
      </c>
      <c r="L433" s="7"/>
      <c r="M433" s="7"/>
      <c r="Q43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33" s="7" t="str">
        <f t="shared" si="6"/>
        <v/>
      </c>
    </row>
    <row r="434" spans="5:20" x14ac:dyDescent="0.25">
      <c r="E434" s="7">
        <f>Table3[[#This Row],[Wages]]*0.14</f>
        <v>0</v>
      </c>
      <c r="F434" s="7"/>
      <c r="G434" s="7">
        <f>Table3[[#This Row],[Wages]]*0.0145</f>
        <v>0</v>
      </c>
      <c r="H434" s="43">
        <f>Table3[[#This Row],[Wages]]*$H$3</f>
        <v>0</v>
      </c>
      <c r="L434" s="7"/>
      <c r="M434" s="7"/>
      <c r="Q43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34" s="7" t="str">
        <f t="shared" si="6"/>
        <v/>
      </c>
    </row>
    <row r="435" spans="5:20" x14ac:dyDescent="0.25">
      <c r="E435" s="7">
        <f>Table3[[#This Row],[Wages]]*0.14</f>
        <v>0</v>
      </c>
      <c r="F435" s="7"/>
      <c r="G435" s="7">
        <f>Table3[[#This Row],[Wages]]*0.0145</f>
        <v>0</v>
      </c>
      <c r="H435" s="43">
        <f>Table3[[#This Row],[Wages]]*$H$3</f>
        <v>0</v>
      </c>
      <c r="L435" s="7"/>
      <c r="M435" s="7"/>
      <c r="Q43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35" s="7" t="str">
        <f t="shared" si="6"/>
        <v/>
      </c>
    </row>
    <row r="436" spans="5:20" x14ac:dyDescent="0.25">
      <c r="E436" s="7">
        <f>Table3[[#This Row],[Wages]]*0.14</f>
        <v>0</v>
      </c>
      <c r="F436" s="7"/>
      <c r="G436" s="7">
        <f>Table3[[#This Row],[Wages]]*0.0145</f>
        <v>0</v>
      </c>
      <c r="H436" s="43">
        <f>Table3[[#This Row],[Wages]]*$H$3</f>
        <v>0</v>
      </c>
      <c r="L436" s="7"/>
      <c r="M436" s="7"/>
      <c r="Q43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36" s="7" t="str">
        <f t="shared" si="6"/>
        <v/>
      </c>
    </row>
    <row r="437" spans="5:20" x14ac:dyDescent="0.25">
      <c r="E437" s="7">
        <f>Table3[[#This Row],[Wages]]*0.14</f>
        <v>0</v>
      </c>
      <c r="F437" s="7"/>
      <c r="G437" s="7">
        <f>Table3[[#This Row],[Wages]]*0.0145</f>
        <v>0</v>
      </c>
      <c r="H437" s="43">
        <f>Table3[[#This Row],[Wages]]*$H$3</f>
        <v>0</v>
      </c>
      <c r="L437" s="7"/>
      <c r="M437" s="7"/>
      <c r="Q43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37" s="7" t="str">
        <f t="shared" si="6"/>
        <v/>
      </c>
    </row>
    <row r="438" spans="5:20" x14ac:dyDescent="0.25">
      <c r="E438" s="7">
        <f>Table3[[#This Row],[Wages]]*0.14</f>
        <v>0</v>
      </c>
      <c r="F438" s="7"/>
      <c r="G438" s="7">
        <f>Table3[[#This Row],[Wages]]*0.0145</f>
        <v>0</v>
      </c>
      <c r="H438" s="43">
        <f>Table3[[#This Row],[Wages]]*$H$3</f>
        <v>0</v>
      </c>
      <c r="L438" s="7"/>
      <c r="M438" s="7"/>
      <c r="Q43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38" s="7" t="str">
        <f t="shared" si="6"/>
        <v/>
      </c>
    </row>
    <row r="439" spans="5:20" x14ac:dyDescent="0.25">
      <c r="E439" s="7">
        <f>Table3[[#This Row],[Wages]]*0.14</f>
        <v>0</v>
      </c>
      <c r="F439" s="7"/>
      <c r="G439" s="7">
        <f>Table3[[#This Row],[Wages]]*0.0145</f>
        <v>0</v>
      </c>
      <c r="H439" s="43">
        <f>Table3[[#This Row],[Wages]]*$H$3</f>
        <v>0</v>
      </c>
      <c r="L439" s="7"/>
      <c r="M439" s="7"/>
      <c r="Q43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39" s="7" t="str">
        <f t="shared" si="6"/>
        <v/>
      </c>
    </row>
    <row r="440" spans="5:20" x14ac:dyDescent="0.25">
      <c r="E440" s="7">
        <f>Table3[[#This Row],[Wages]]*0.14</f>
        <v>0</v>
      </c>
      <c r="F440" s="7"/>
      <c r="G440" s="7">
        <f>Table3[[#This Row],[Wages]]*0.0145</f>
        <v>0</v>
      </c>
      <c r="H440" s="43">
        <f>Table3[[#This Row],[Wages]]*$H$3</f>
        <v>0</v>
      </c>
      <c r="L440" s="7"/>
      <c r="M440" s="7"/>
      <c r="Q44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40" s="7" t="str">
        <f t="shared" si="6"/>
        <v/>
      </c>
    </row>
    <row r="441" spans="5:20" x14ac:dyDescent="0.25">
      <c r="E441" s="7">
        <f>Table3[[#This Row],[Wages]]*0.14</f>
        <v>0</v>
      </c>
      <c r="F441" s="7"/>
      <c r="G441" s="7">
        <f>Table3[[#This Row],[Wages]]*0.0145</f>
        <v>0</v>
      </c>
      <c r="H441" s="43">
        <f>Table3[[#This Row],[Wages]]*$H$3</f>
        <v>0</v>
      </c>
      <c r="L441" s="7"/>
      <c r="M441" s="7"/>
      <c r="Q44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41" s="7" t="str">
        <f t="shared" si="6"/>
        <v/>
      </c>
    </row>
    <row r="442" spans="5:20" x14ac:dyDescent="0.25">
      <c r="E442" s="7">
        <f>Table3[[#This Row],[Wages]]*0.14</f>
        <v>0</v>
      </c>
      <c r="F442" s="7"/>
      <c r="G442" s="7">
        <f>Table3[[#This Row],[Wages]]*0.0145</f>
        <v>0</v>
      </c>
      <c r="H442" s="43">
        <f>Table3[[#This Row],[Wages]]*$H$3</f>
        <v>0</v>
      </c>
      <c r="L442" s="7"/>
      <c r="M442" s="7"/>
      <c r="Q44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42" s="7" t="str">
        <f t="shared" si="6"/>
        <v/>
      </c>
    </row>
    <row r="443" spans="5:20" x14ac:dyDescent="0.25">
      <c r="E443" s="7">
        <f>Table3[[#This Row],[Wages]]*0.14</f>
        <v>0</v>
      </c>
      <c r="F443" s="7"/>
      <c r="G443" s="7">
        <f>Table3[[#This Row],[Wages]]*0.0145</f>
        <v>0</v>
      </c>
      <c r="H443" s="43">
        <f>Table3[[#This Row],[Wages]]*$H$3</f>
        <v>0</v>
      </c>
      <c r="L443" s="7"/>
      <c r="M443" s="7"/>
      <c r="Q44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43" s="7" t="str">
        <f t="shared" si="6"/>
        <v/>
      </c>
    </row>
    <row r="444" spans="5:20" x14ac:dyDescent="0.25">
      <c r="E444" s="7">
        <f>Table3[[#This Row],[Wages]]*0.14</f>
        <v>0</v>
      </c>
      <c r="F444" s="7"/>
      <c r="G444" s="7">
        <f>Table3[[#This Row],[Wages]]*0.0145</f>
        <v>0</v>
      </c>
      <c r="H444" s="43">
        <f>Table3[[#This Row],[Wages]]*$H$3</f>
        <v>0</v>
      </c>
      <c r="L444" s="7"/>
      <c r="M444" s="7"/>
      <c r="Q44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44" s="7" t="str">
        <f t="shared" si="6"/>
        <v/>
      </c>
    </row>
    <row r="445" spans="5:20" x14ac:dyDescent="0.25">
      <c r="E445" s="7">
        <f>Table3[[#This Row],[Wages]]*0.14</f>
        <v>0</v>
      </c>
      <c r="F445" s="7"/>
      <c r="G445" s="7">
        <f>Table3[[#This Row],[Wages]]*0.0145</f>
        <v>0</v>
      </c>
      <c r="H445" s="43">
        <f>Table3[[#This Row],[Wages]]*$H$3</f>
        <v>0</v>
      </c>
      <c r="L445" s="7"/>
      <c r="M445" s="7"/>
      <c r="Q44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45" s="7" t="str">
        <f t="shared" si="6"/>
        <v/>
      </c>
    </row>
    <row r="446" spans="5:20" x14ac:dyDescent="0.25">
      <c r="E446" s="7">
        <f>Table3[[#This Row],[Wages]]*0.14</f>
        <v>0</v>
      </c>
      <c r="F446" s="7"/>
      <c r="G446" s="7">
        <f>Table3[[#This Row],[Wages]]*0.0145</f>
        <v>0</v>
      </c>
      <c r="H446" s="43">
        <f>Table3[[#This Row],[Wages]]*$H$3</f>
        <v>0</v>
      </c>
      <c r="L446" s="7"/>
      <c r="M446" s="7"/>
      <c r="Q44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46" s="7" t="str">
        <f t="shared" si="6"/>
        <v/>
      </c>
    </row>
    <row r="447" spans="5:20" x14ac:dyDescent="0.25">
      <c r="E447" s="7">
        <f>Table3[[#This Row],[Wages]]*0.14</f>
        <v>0</v>
      </c>
      <c r="F447" s="7"/>
      <c r="G447" s="7">
        <f>Table3[[#This Row],[Wages]]*0.0145</f>
        <v>0</v>
      </c>
      <c r="H447" s="43">
        <f>Table3[[#This Row],[Wages]]*$H$3</f>
        <v>0</v>
      </c>
      <c r="L447" s="7"/>
      <c r="M447" s="7"/>
      <c r="Q44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47" s="7" t="str">
        <f t="shared" si="6"/>
        <v/>
      </c>
    </row>
    <row r="448" spans="5:20" x14ac:dyDescent="0.25">
      <c r="E448" s="7">
        <f>Table3[[#This Row],[Wages]]*0.14</f>
        <v>0</v>
      </c>
      <c r="F448" s="7"/>
      <c r="G448" s="7">
        <f>Table3[[#This Row],[Wages]]*0.0145</f>
        <v>0</v>
      </c>
      <c r="H448" s="43">
        <f>Table3[[#This Row],[Wages]]*$H$3</f>
        <v>0</v>
      </c>
      <c r="L448" s="7"/>
      <c r="M448" s="7"/>
      <c r="Q44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48" s="7" t="str">
        <f t="shared" si="6"/>
        <v/>
      </c>
    </row>
    <row r="449" spans="5:20" x14ac:dyDescent="0.25">
      <c r="E449" s="7">
        <f>Table3[[#This Row],[Wages]]*0.14</f>
        <v>0</v>
      </c>
      <c r="F449" s="7"/>
      <c r="G449" s="7">
        <f>Table3[[#This Row],[Wages]]*0.0145</f>
        <v>0</v>
      </c>
      <c r="H449" s="43">
        <f>Table3[[#This Row],[Wages]]*$H$3</f>
        <v>0</v>
      </c>
      <c r="L449" s="7"/>
      <c r="M449" s="7"/>
      <c r="Q44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49" s="7" t="str">
        <f t="shared" si="6"/>
        <v/>
      </c>
    </row>
    <row r="450" spans="5:20" x14ac:dyDescent="0.25">
      <c r="E450" s="7">
        <f>Table3[[#This Row],[Wages]]*0.14</f>
        <v>0</v>
      </c>
      <c r="F450" s="7"/>
      <c r="G450" s="7">
        <f>Table3[[#This Row],[Wages]]*0.0145</f>
        <v>0</v>
      </c>
      <c r="H450" s="43">
        <f>Table3[[#This Row],[Wages]]*$H$3</f>
        <v>0</v>
      </c>
      <c r="L450" s="7"/>
      <c r="M450" s="7"/>
      <c r="Q45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50" s="7" t="str">
        <f t="shared" si="6"/>
        <v/>
      </c>
    </row>
    <row r="451" spans="5:20" x14ac:dyDescent="0.25">
      <c r="E451" s="7">
        <f>Table3[[#This Row],[Wages]]*0.14</f>
        <v>0</v>
      </c>
      <c r="F451" s="7"/>
      <c r="G451" s="7">
        <f>Table3[[#This Row],[Wages]]*0.0145</f>
        <v>0</v>
      </c>
      <c r="H451" s="43">
        <f>Table3[[#This Row],[Wages]]*$H$3</f>
        <v>0</v>
      </c>
      <c r="L451" s="7"/>
      <c r="M451" s="7"/>
      <c r="Q45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51" s="7" t="str">
        <f t="shared" si="6"/>
        <v/>
      </c>
    </row>
    <row r="452" spans="5:20" x14ac:dyDescent="0.25">
      <c r="E452" s="7">
        <f>Table3[[#This Row],[Wages]]*0.14</f>
        <v>0</v>
      </c>
      <c r="F452" s="7"/>
      <c r="G452" s="7">
        <f>Table3[[#This Row],[Wages]]*0.0145</f>
        <v>0</v>
      </c>
      <c r="H452" s="43">
        <f>Table3[[#This Row],[Wages]]*$H$3</f>
        <v>0</v>
      </c>
      <c r="L452" s="7"/>
      <c r="M452" s="7"/>
      <c r="Q45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52" s="7" t="str">
        <f t="shared" si="6"/>
        <v/>
      </c>
    </row>
    <row r="453" spans="5:20" x14ac:dyDescent="0.25">
      <c r="E453" s="7">
        <f>Table3[[#This Row],[Wages]]*0.14</f>
        <v>0</v>
      </c>
      <c r="F453" s="7"/>
      <c r="G453" s="7">
        <f>Table3[[#This Row],[Wages]]*0.0145</f>
        <v>0</v>
      </c>
      <c r="H453" s="43">
        <f>Table3[[#This Row],[Wages]]*$H$3</f>
        <v>0</v>
      </c>
      <c r="L453" s="7"/>
      <c r="M453" s="7"/>
      <c r="Q45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53" s="7" t="str">
        <f t="shared" si="6"/>
        <v/>
      </c>
    </row>
    <row r="454" spans="5:20" x14ac:dyDescent="0.25">
      <c r="E454" s="7">
        <f>Table3[[#This Row],[Wages]]*0.14</f>
        <v>0</v>
      </c>
      <c r="F454" s="7"/>
      <c r="G454" s="7">
        <f>Table3[[#This Row],[Wages]]*0.0145</f>
        <v>0</v>
      </c>
      <c r="H454" s="43">
        <f>Table3[[#This Row],[Wages]]*$H$3</f>
        <v>0</v>
      </c>
      <c r="L454" s="7"/>
      <c r="M454" s="7"/>
      <c r="Q45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54" s="7" t="str">
        <f t="shared" ref="T454:T517" si="7">IFERROR(Q454/R454*S454,"")</f>
        <v/>
      </c>
    </row>
    <row r="455" spans="5:20" x14ac:dyDescent="0.25">
      <c r="E455" s="7">
        <f>Table3[[#This Row],[Wages]]*0.14</f>
        <v>0</v>
      </c>
      <c r="F455" s="7"/>
      <c r="G455" s="7">
        <f>Table3[[#This Row],[Wages]]*0.0145</f>
        <v>0</v>
      </c>
      <c r="H455" s="43">
        <f>Table3[[#This Row],[Wages]]*$H$3</f>
        <v>0</v>
      </c>
      <c r="L455" s="7"/>
      <c r="M455" s="7"/>
      <c r="Q45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55" s="7" t="str">
        <f t="shared" si="7"/>
        <v/>
      </c>
    </row>
    <row r="456" spans="5:20" x14ac:dyDescent="0.25">
      <c r="E456" s="7">
        <f>Table3[[#This Row],[Wages]]*0.14</f>
        <v>0</v>
      </c>
      <c r="F456" s="7"/>
      <c r="G456" s="7">
        <f>Table3[[#This Row],[Wages]]*0.0145</f>
        <v>0</v>
      </c>
      <c r="H456" s="43">
        <f>Table3[[#This Row],[Wages]]*$H$3</f>
        <v>0</v>
      </c>
      <c r="L456" s="7"/>
      <c r="M456" s="7"/>
      <c r="Q45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56" s="7" t="str">
        <f t="shared" si="7"/>
        <v/>
      </c>
    </row>
    <row r="457" spans="5:20" x14ac:dyDescent="0.25">
      <c r="E457" s="7">
        <f>Table3[[#This Row],[Wages]]*0.14</f>
        <v>0</v>
      </c>
      <c r="F457" s="7"/>
      <c r="G457" s="7">
        <f>Table3[[#This Row],[Wages]]*0.0145</f>
        <v>0</v>
      </c>
      <c r="H457" s="43">
        <f>Table3[[#This Row],[Wages]]*$H$3</f>
        <v>0</v>
      </c>
      <c r="L457" s="7"/>
      <c r="M457" s="7"/>
      <c r="Q45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57" s="7" t="str">
        <f t="shared" si="7"/>
        <v/>
      </c>
    </row>
    <row r="458" spans="5:20" x14ac:dyDescent="0.25">
      <c r="E458" s="7">
        <f>Table3[[#This Row],[Wages]]*0.14</f>
        <v>0</v>
      </c>
      <c r="F458" s="7"/>
      <c r="G458" s="7">
        <f>Table3[[#This Row],[Wages]]*0.0145</f>
        <v>0</v>
      </c>
      <c r="H458" s="43">
        <f>Table3[[#This Row],[Wages]]*$H$3</f>
        <v>0</v>
      </c>
      <c r="L458" s="7"/>
      <c r="M458" s="7"/>
      <c r="Q45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58" s="7" t="str">
        <f t="shared" si="7"/>
        <v/>
      </c>
    </row>
    <row r="459" spans="5:20" x14ac:dyDescent="0.25">
      <c r="E459" s="7">
        <f>Table3[[#This Row],[Wages]]*0.14</f>
        <v>0</v>
      </c>
      <c r="F459" s="7"/>
      <c r="G459" s="7">
        <f>Table3[[#This Row],[Wages]]*0.0145</f>
        <v>0</v>
      </c>
      <c r="H459" s="43">
        <f>Table3[[#This Row],[Wages]]*$H$3</f>
        <v>0</v>
      </c>
      <c r="L459" s="7"/>
      <c r="M459" s="7"/>
      <c r="Q45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59" s="7" t="str">
        <f t="shared" si="7"/>
        <v/>
      </c>
    </row>
    <row r="460" spans="5:20" x14ac:dyDescent="0.25">
      <c r="E460" s="7">
        <f>Table3[[#This Row],[Wages]]*0.14</f>
        <v>0</v>
      </c>
      <c r="F460" s="7"/>
      <c r="G460" s="7">
        <f>Table3[[#This Row],[Wages]]*0.0145</f>
        <v>0</v>
      </c>
      <c r="H460" s="43">
        <f>Table3[[#This Row],[Wages]]*$H$3</f>
        <v>0</v>
      </c>
      <c r="L460" s="7"/>
      <c r="M460" s="7"/>
      <c r="Q46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60" s="7" t="str">
        <f t="shared" si="7"/>
        <v/>
      </c>
    </row>
    <row r="461" spans="5:20" x14ac:dyDescent="0.25">
      <c r="E461" s="7">
        <f>Table3[[#This Row],[Wages]]*0.14</f>
        <v>0</v>
      </c>
      <c r="F461" s="7"/>
      <c r="G461" s="7">
        <f>Table3[[#This Row],[Wages]]*0.0145</f>
        <v>0</v>
      </c>
      <c r="H461" s="43">
        <f>Table3[[#This Row],[Wages]]*$H$3</f>
        <v>0</v>
      </c>
      <c r="L461" s="7"/>
      <c r="M461" s="7"/>
      <c r="Q46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61" s="7" t="str">
        <f t="shared" si="7"/>
        <v/>
      </c>
    </row>
    <row r="462" spans="5:20" x14ac:dyDescent="0.25">
      <c r="E462" s="7">
        <f>Table3[[#This Row],[Wages]]*0.14</f>
        <v>0</v>
      </c>
      <c r="F462" s="7"/>
      <c r="G462" s="7">
        <f>Table3[[#This Row],[Wages]]*0.0145</f>
        <v>0</v>
      </c>
      <c r="H462" s="43">
        <f>Table3[[#This Row],[Wages]]*$H$3</f>
        <v>0</v>
      </c>
      <c r="L462" s="7"/>
      <c r="M462" s="7"/>
      <c r="Q46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62" s="7" t="str">
        <f t="shared" si="7"/>
        <v/>
      </c>
    </row>
    <row r="463" spans="5:20" x14ac:dyDescent="0.25">
      <c r="E463" s="7">
        <f>Table3[[#This Row],[Wages]]*0.14</f>
        <v>0</v>
      </c>
      <c r="F463" s="7"/>
      <c r="G463" s="7">
        <f>Table3[[#This Row],[Wages]]*0.0145</f>
        <v>0</v>
      </c>
      <c r="H463" s="43">
        <f>Table3[[#This Row],[Wages]]*$H$3</f>
        <v>0</v>
      </c>
      <c r="L463" s="7"/>
      <c r="M463" s="7"/>
      <c r="Q46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63" s="7" t="str">
        <f t="shared" si="7"/>
        <v/>
      </c>
    </row>
    <row r="464" spans="5:20" x14ac:dyDescent="0.25">
      <c r="E464" s="7">
        <f>Table3[[#This Row],[Wages]]*0.14</f>
        <v>0</v>
      </c>
      <c r="F464" s="7"/>
      <c r="G464" s="7">
        <f>Table3[[#This Row],[Wages]]*0.0145</f>
        <v>0</v>
      </c>
      <c r="H464" s="43">
        <f>Table3[[#This Row],[Wages]]*$H$3</f>
        <v>0</v>
      </c>
      <c r="L464" s="7"/>
      <c r="M464" s="7"/>
      <c r="Q46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64" s="7" t="str">
        <f t="shared" si="7"/>
        <v/>
      </c>
    </row>
    <row r="465" spans="5:20" x14ac:dyDescent="0.25">
      <c r="E465" s="7">
        <f>Table3[[#This Row],[Wages]]*0.14</f>
        <v>0</v>
      </c>
      <c r="F465" s="7"/>
      <c r="G465" s="7">
        <f>Table3[[#This Row],[Wages]]*0.0145</f>
        <v>0</v>
      </c>
      <c r="H465" s="43">
        <f>Table3[[#This Row],[Wages]]*$H$3</f>
        <v>0</v>
      </c>
      <c r="L465" s="7"/>
      <c r="M465" s="7"/>
      <c r="Q46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65" s="7" t="str">
        <f t="shared" si="7"/>
        <v/>
      </c>
    </row>
    <row r="466" spans="5:20" x14ac:dyDescent="0.25">
      <c r="E466" s="7">
        <f>Table3[[#This Row],[Wages]]*0.14</f>
        <v>0</v>
      </c>
      <c r="F466" s="7"/>
      <c r="G466" s="7">
        <f>Table3[[#This Row],[Wages]]*0.0145</f>
        <v>0</v>
      </c>
      <c r="H466" s="43">
        <f>Table3[[#This Row],[Wages]]*$H$3</f>
        <v>0</v>
      </c>
      <c r="L466" s="7"/>
      <c r="M466" s="7"/>
      <c r="Q46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66" s="7" t="str">
        <f t="shared" si="7"/>
        <v/>
      </c>
    </row>
    <row r="467" spans="5:20" x14ac:dyDescent="0.25">
      <c r="E467" s="7">
        <f>Table3[[#This Row],[Wages]]*0.14</f>
        <v>0</v>
      </c>
      <c r="F467" s="7"/>
      <c r="G467" s="7">
        <f>Table3[[#This Row],[Wages]]*0.0145</f>
        <v>0</v>
      </c>
      <c r="H467" s="43">
        <f>Table3[[#This Row],[Wages]]*$H$3</f>
        <v>0</v>
      </c>
      <c r="L467" s="7"/>
      <c r="M467" s="7"/>
      <c r="Q46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67" s="7" t="str">
        <f t="shared" si="7"/>
        <v/>
      </c>
    </row>
    <row r="468" spans="5:20" x14ac:dyDescent="0.25">
      <c r="E468" s="7">
        <f>Table3[[#This Row],[Wages]]*0.14</f>
        <v>0</v>
      </c>
      <c r="F468" s="7"/>
      <c r="G468" s="7">
        <f>Table3[[#This Row],[Wages]]*0.0145</f>
        <v>0</v>
      </c>
      <c r="H468" s="43">
        <f>Table3[[#This Row],[Wages]]*$H$3</f>
        <v>0</v>
      </c>
      <c r="L468" s="7"/>
      <c r="M468" s="7"/>
      <c r="Q46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68" s="7" t="str">
        <f t="shared" si="7"/>
        <v/>
      </c>
    </row>
    <row r="469" spans="5:20" x14ac:dyDescent="0.25">
      <c r="E469" s="7">
        <f>Table3[[#This Row],[Wages]]*0.14</f>
        <v>0</v>
      </c>
      <c r="F469" s="7"/>
      <c r="G469" s="7">
        <f>Table3[[#This Row],[Wages]]*0.0145</f>
        <v>0</v>
      </c>
      <c r="H469" s="43">
        <f>Table3[[#This Row],[Wages]]*$H$3</f>
        <v>0</v>
      </c>
      <c r="L469" s="7"/>
      <c r="M469" s="7"/>
      <c r="Q46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69" s="7" t="str">
        <f t="shared" si="7"/>
        <v/>
      </c>
    </row>
    <row r="470" spans="5:20" x14ac:dyDescent="0.25">
      <c r="E470" s="7">
        <f>Table3[[#This Row],[Wages]]*0.14</f>
        <v>0</v>
      </c>
      <c r="F470" s="7"/>
      <c r="G470" s="7">
        <f>Table3[[#This Row],[Wages]]*0.0145</f>
        <v>0</v>
      </c>
      <c r="H470" s="43">
        <f>Table3[[#This Row],[Wages]]*$H$3</f>
        <v>0</v>
      </c>
      <c r="L470" s="7"/>
      <c r="M470" s="7"/>
      <c r="Q47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70" s="7" t="str">
        <f t="shared" si="7"/>
        <v/>
      </c>
    </row>
    <row r="471" spans="5:20" x14ac:dyDescent="0.25">
      <c r="E471" s="7">
        <f>Table3[[#This Row],[Wages]]*0.14</f>
        <v>0</v>
      </c>
      <c r="F471" s="7"/>
      <c r="G471" s="7">
        <f>Table3[[#This Row],[Wages]]*0.0145</f>
        <v>0</v>
      </c>
      <c r="H471" s="43">
        <f>Table3[[#This Row],[Wages]]*$H$3</f>
        <v>0</v>
      </c>
      <c r="L471" s="7"/>
      <c r="M471" s="7"/>
      <c r="Q47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71" s="7" t="str">
        <f t="shared" si="7"/>
        <v/>
      </c>
    </row>
    <row r="472" spans="5:20" x14ac:dyDescent="0.25">
      <c r="E472" s="7">
        <f>Table3[[#This Row],[Wages]]*0.14</f>
        <v>0</v>
      </c>
      <c r="F472" s="7"/>
      <c r="G472" s="7">
        <f>Table3[[#This Row],[Wages]]*0.0145</f>
        <v>0</v>
      </c>
      <c r="H472" s="43">
        <f>Table3[[#This Row],[Wages]]*$H$3</f>
        <v>0</v>
      </c>
      <c r="L472" s="7"/>
      <c r="M472" s="7"/>
      <c r="Q47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72" s="7" t="str">
        <f t="shared" si="7"/>
        <v/>
      </c>
    </row>
    <row r="473" spans="5:20" x14ac:dyDescent="0.25">
      <c r="E473" s="7">
        <f>Table3[[#This Row],[Wages]]*0.14</f>
        <v>0</v>
      </c>
      <c r="F473" s="7"/>
      <c r="G473" s="7">
        <f>Table3[[#This Row],[Wages]]*0.0145</f>
        <v>0</v>
      </c>
      <c r="H473" s="43">
        <f>Table3[[#This Row],[Wages]]*$H$3</f>
        <v>0</v>
      </c>
      <c r="L473" s="7"/>
      <c r="M473" s="7"/>
      <c r="Q47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73" s="7" t="str">
        <f t="shared" si="7"/>
        <v/>
      </c>
    </row>
    <row r="474" spans="5:20" x14ac:dyDescent="0.25">
      <c r="E474" s="7">
        <f>Table3[[#This Row],[Wages]]*0.14</f>
        <v>0</v>
      </c>
      <c r="F474" s="7"/>
      <c r="G474" s="7">
        <f>Table3[[#This Row],[Wages]]*0.0145</f>
        <v>0</v>
      </c>
      <c r="H474" s="43">
        <f>Table3[[#This Row],[Wages]]*$H$3</f>
        <v>0</v>
      </c>
      <c r="L474" s="7"/>
      <c r="M474" s="7"/>
      <c r="Q47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74" s="7" t="str">
        <f t="shared" si="7"/>
        <v/>
      </c>
    </row>
    <row r="475" spans="5:20" x14ac:dyDescent="0.25">
      <c r="E475" s="7">
        <f>Table3[[#This Row],[Wages]]*0.14</f>
        <v>0</v>
      </c>
      <c r="F475" s="7"/>
      <c r="G475" s="7">
        <f>Table3[[#This Row],[Wages]]*0.0145</f>
        <v>0</v>
      </c>
      <c r="H475" s="43">
        <f>Table3[[#This Row],[Wages]]*$H$3</f>
        <v>0</v>
      </c>
      <c r="L475" s="7"/>
      <c r="M475" s="7"/>
      <c r="Q47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75" s="7" t="str">
        <f t="shared" si="7"/>
        <v/>
      </c>
    </row>
    <row r="476" spans="5:20" x14ac:dyDescent="0.25">
      <c r="E476" s="7">
        <f>Table3[[#This Row],[Wages]]*0.14</f>
        <v>0</v>
      </c>
      <c r="F476" s="7"/>
      <c r="G476" s="7">
        <f>Table3[[#This Row],[Wages]]*0.0145</f>
        <v>0</v>
      </c>
      <c r="H476" s="43">
        <f>Table3[[#This Row],[Wages]]*$H$3</f>
        <v>0</v>
      </c>
      <c r="L476" s="7"/>
      <c r="M476" s="7"/>
      <c r="Q47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76" s="7" t="str">
        <f t="shared" si="7"/>
        <v/>
      </c>
    </row>
    <row r="477" spans="5:20" x14ac:dyDescent="0.25">
      <c r="E477" s="7">
        <f>Table3[[#This Row],[Wages]]*0.14</f>
        <v>0</v>
      </c>
      <c r="F477" s="7"/>
      <c r="G477" s="7">
        <f>Table3[[#This Row],[Wages]]*0.0145</f>
        <v>0</v>
      </c>
      <c r="H477" s="43">
        <f>Table3[[#This Row],[Wages]]*$H$3</f>
        <v>0</v>
      </c>
      <c r="L477" s="7"/>
      <c r="M477" s="7"/>
      <c r="Q47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77" s="7" t="str">
        <f t="shared" si="7"/>
        <v/>
      </c>
    </row>
    <row r="478" spans="5:20" x14ac:dyDescent="0.25">
      <c r="E478" s="7">
        <f>Table3[[#This Row],[Wages]]*0.14</f>
        <v>0</v>
      </c>
      <c r="F478" s="7"/>
      <c r="G478" s="7">
        <f>Table3[[#This Row],[Wages]]*0.0145</f>
        <v>0</v>
      </c>
      <c r="H478" s="43">
        <f>Table3[[#This Row],[Wages]]*$H$3</f>
        <v>0</v>
      </c>
      <c r="L478" s="7"/>
      <c r="M478" s="7"/>
      <c r="Q47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78" s="7" t="str">
        <f t="shared" si="7"/>
        <v/>
      </c>
    </row>
    <row r="479" spans="5:20" x14ac:dyDescent="0.25">
      <c r="E479" s="7">
        <f>Table3[[#This Row],[Wages]]*0.14</f>
        <v>0</v>
      </c>
      <c r="F479" s="7"/>
      <c r="G479" s="7">
        <f>Table3[[#This Row],[Wages]]*0.0145</f>
        <v>0</v>
      </c>
      <c r="H479" s="43">
        <f>Table3[[#This Row],[Wages]]*$H$3</f>
        <v>0</v>
      </c>
      <c r="L479" s="7"/>
      <c r="M479" s="7"/>
      <c r="Q47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79" s="7" t="str">
        <f t="shared" si="7"/>
        <v/>
      </c>
    </row>
    <row r="480" spans="5:20" x14ac:dyDescent="0.25">
      <c r="E480" s="7">
        <f>Table3[[#This Row],[Wages]]*0.14</f>
        <v>0</v>
      </c>
      <c r="F480" s="7"/>
      <c r="G480" s="7">
        <f>Table3[[#This Row],[Wages]]*0.0145</f>
        <v>0</v>
      </c>
      <c r="H480" s="43">
        <f>Table3[[#This Row],[Wages]]*$H$3</f>
        <v>0</v>
      </c>
      <c r="L480" s="7"/>
      <c r="M480" s="7"/>
      <c r="Q48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80" s="7" t="str">
        <f t="shared" si="7"/>
        <v/>
      </c>
    </row>
    <row r="481" spans="5:20" x14ac:dyDescent="0.25">
      <c r="E481" s="7">
        <f>Table3[[#This Row],[Wages]]*0.14</f>
        <v>0</v>
      </c>
      <c r="F481" s="7"/>
      <c r="G481" s="7">
        <f>Table3[[#This Row],[Wages]]*0.0145</f>
        <v>0</v>
      </c>
      <c r="H481" s="43">
        <f>Table3[[#This Row],[Wages]]*$H$3</f>
        <v>0</v>
      </c>
      <c r="L481" s="7"/>
      <c r="M481" s="7"/>
      <c r="Q48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81" s="7" t="str">
        <f t="shared" si="7"/>
        <v/>
      </c>
    </row>
    <row r="482" spans="5:20" x14ac:dyDescent="0.25">
      <c r="E482" s="7">
        <f>Table3[[#This Row],[Wages]]*0.14</f>
        <v>0</v>
      </c>
      <c r="F482" s="7"/>
      <c r="G482" s="7">
        <f>Table3[[#This Row],[Wages]]*0.0145</f>
        <v>0</v>
      </c>
      <c r="H482" s="43">
        <f>Table3[[#This Row],[Wages]]*$H$3</f>
        <v>0</v>
      </c>
      <c r="L482" s="7"/>
      <c r="M482" s="7"/>
      <c r="Q48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82" s="7" t="str">
        <f t="shared" si="7"/>
        <v/>
      </c>
    </row>
    <row r="483" spans="5:20" x14ac:dyDescent="0.25">
      <c r="E483" s="7">
        <f>Table3[[#This Row],[Wages]]*0.14</f>
        <v>0</v>
      </c>
      <c r="F483" s="7"/>
      <c r="G483" s="7">
        <f>Table3[[#This Row],[Wages]]*0.0145</f>
        <v>0</v>
      </c>
      <c r="H483" s="43">
        <f>Table3[[#This Row],[Wages]]*$H$3</f>
        <v>0</v>
      </c>
      <c r="L483" s="7"/>
      <c r="M483" s="7"/>
      <c r="Q48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83" s="7" t="str">
        <f t="shared" si="7"/>
        <v/>
      </c>
    </row>
    <row r="484" spans="5:20" x14ac:dyDescent="0.25">
      <c r="E484" s="7">
        <f>Table3[[#This Row],[Wages]]*0.14</f>
        <v>0</v>
      </c>
      <c r="F484" s="7"/>
      <c r="G484" s="7">
        <f>Table3[[#This Row],[Wages]]*0.0145</f>
        <v>0</v>
      </c>
      <c r="H484" s="43">
        <f>Table3[[#This Row],[Wages]]*$H$3</f>
        <v>0</v>
      </c>
      <c r="L484" s="7"/>
      <c r="M484" s="7"/>
      <c r="Q48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84" s="7" t="str">
        <f t="shared" si="7"/>
        <v/>
      </c>
    </row>
    <row r="485" spans="5:20" x14ac:dyDescent="0.25">
      <c r="E485" s="7">
        <f>Table3[[#This Row],[Wages]]*0.14</f>
        <v>0</v>
      </c>
      <c r="F485" s="7"/>
      <c r="G485" s="7">
        <f>Table3[[#This Row],[Wages]]*0.0145</f>
        <v>0</v>
      </c>
      <c r="H485" s="43">
        <f>Table3[[#This Row],[Wages]]*$H$3</f>
        <v>0</v>
      </c>
      <c r="L485" s="7"/>
      <c r="M485" s="7"/>
      <c r="Q48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85" s="7" t="str">
        <f t="shared" si="7"/>
        <v/>
      </c>
    </row>
    <row r="486" spans="5:20" x14ac:dyDescent="0.25">
      <c r="E486" s="7">
        <f>Table3[[#This Row],[Wages]]*0.14</f>
        <v>0</v>
      </c>
      <c r="F486" s="7"/>
      <c r="G486" s="7">
        <f>Table3[[#This Row],[Wages]]*0.0145</f>
        <v>0</v>
      </c>
      <c r="H486" s="43">
        <f>Table3[[#This Row],[Wages]]*$H$3</f>
        <v>0</v>
      </c>
      <c r="L486" s="7"/>
      <c r="M486" s="7"/>
      <c r="Q48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86" s="7" t="str">
        <f t="shared" si="7"/>
        <v/>
      </c>
    </row>
    <row r="487" spans="5:20" x14ac:dyDescent="0.25">
      <c r="E487" s="7">
        <f>Table3[[#This Row],[Wages]]*0.14</f>
        <v>0</v>
      </c>
      <c r="F487" s="7"/>
      <c r="G487" s="7">
        <f>Table3[[#This Row],[Wages]]*0.0145</f>
        <v>0</v>
      </c>
      <c r="H487" s="43">
        <f>Table3[[#This Row],[Wages]]*$H$3</f>
        <v>0</v>
      </c>
      <c r="L487" s="7"/>
      <c r="M487" s="7"/>
      <c r="Q48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87" s="7" t="str">
        <f t="shared" si="7"/>
        <v/>
      </c>
    </row>
    <row r="488" spans="5:20" x14ac:dyDescent="0.25">
      <c r="E488" s="7">
        <f>Table3[[#This Row],[Wages]]*0.14</f>
        <v>0</v>
      </c>
      <c r="F488" s="7"/>
      <c r="G488" s="7">
        <f>Table3[[#This Row],[Wages]]*0.0145</f>
        <v>0</v>
      </c>
      <c r="H488" s="43">
        <f>Table3[[#This Row],[Wages]]*$H$3</f>
        <v>0</v>
      </c>
      <c r="L488" s="7"/>
      <c r="M488" s="7"/>
      <c r="Q48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88" s="7" t="str">
        <f t="shared" si="7"/>
        <v/>
      </c>
    </row>
    <row r="489" spans="5:20" x14ac:dyDescent="0.25">
      <c r="E489" s="7">
        <f>Table3[[#This Row],[Wages]]*0.14</f>
        <v>0</v>
      </c>
      <c r="F489" s="7"/>
      <c r="G489" s="7">
        <f>Table3[[#This Row],[Wages]]*0.0145</f>
        <v>0</v>
      </c>
      <c r="H489" s="43">
        <f>Table3[[#This Row],[Wages]]*$H$3</f>
        <v>0</v>
      </c>
      <c r="L489" s="7"/>
      <c r="M489" s="7"/>
      <c r="Q48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89" s="7" t="str">
        <f t="shared" si="7"/>
        <v/>
      </c>
    </row>
    <row r="490" spans="5:20" x14ac:dyDescent="0.25">
      <c r="E490" s="7">
        <f>Table3[[#This Row],[Wages]]*0.14</f>
        <v>0</v>
      </c>
      <c r="F490" s="7"/>
      <c r="G490" s="7">
        <f>Table3[[#This Row],[Wages]]*0.0145</f>
        <v>0</v>
      </c>
      <c r="H490" s="43">
        <f>Table3[[#This Row],[Wages]]*$H$3</f>
        <v>0</v>
      </c>
      <c r="L490" s="7"/>
      <c r="M490" s="7"/>
      <c r="Q49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90" s="7" t="str">
        <f t="shared" si="7"/>
        <v/>
      </c>
    </row>
    <row r="491" spans="5:20" x14ac:dyDescent="0.25">
      <c r="E491" s="7">
        <f>Table3[[#This Row],[Wages]]*0.14</f>
        <v>0</v>
      </c>
      <c r="F491" s="7"/>
      <c r="G491" s="7">
        <f>Table3[[#This Row],[Wages]]*0.0145</f>
        <v>0</v>
      </c>
      <c r="H491" s="43">
        <f>Table3[[#This Row],[Wages]]*$H$3</f>
        <v>0</v>
      </c>
      <c r="L491" s="7"/>
      <c r="M491" s="7"/>
      <c r="Q49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91" s="7" t="str">
        <f t="shared" si="7"/>
        <v/>
      </c>
    </row>
    <row r="492" spans="5:20" x14ac:dyDescent="0.25">
      <c r="E492" s="7">
        <f>Table3[[#This Row],[Wages]]*0.14</f>
        <v>0</v>
      </c>
      <c r="F492" s="7"/>
      <c r="G492" s="7">
        <f>Table3[[#This Row],[Wages]]*0.0145</f>
        <v>0</v>
      </c>
      <c r="H492" s="43">
        <f>Table3[[#This Row],[Wages]]*$H$3</f>
        <v>0</v>
      </c>
      <c r="L492" s="7"/>
      <c r="M492" s="7"/>
      <c r="Q49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92" s="7" t="str">
        <f t="shared" si="7"/>
        <v/>
      </c>
    </row>
    <row r="493" spans="5:20" x14ac:dyDescent="0.25">
      <c r="E493" s="7">
        <f>Table3[[#This Row],[Wages]]*0.14</f>
        <v>0</v>
      </c>
      <c r="F493" s="7"/>
      <c r="G493" s="7">
        <f>Table3[[#This Row],[Wages]]*0.0145</f>
        <v>0</v>
      </c>
      <c r="H493" s="43">
        <f>Table3[[#This Row],[Wages]]*$H$3</f>
        <v>0</v>
      </c>
      <c r="L493" s="7"/>
      <c r="M493" s="7"/>
      <c r="Q49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93" s="7" t="str">
        <f t="shared" si="7"/>
        <v/>
      </c>
    </row>
    <row r="494" spans="5:20" x14ac:dyDescent="0.25">
      <c r="E494" s="7">
        <f>Table3[[#This Row],[Wages]]*0.14</f>
        <v>0</v>
      </c>
      <c r="F494" s="7"/>
      <c r="G494" s="7">
        <f>Table3[[#This Row],[Wages]]*0.0145</f>
        <v>0</v>
      </c>
      <c r="H494" s="43">
        <f>Table3[[#This Row],[Wages]]*$H$3</f>
        <v>0</v>
      </c>
      <c r="L494" s="7"/>
      <c r="M494" s="7"/>
      <c r="Q49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94" s="7" t="str">
        <f t="shared" si="7"/>
        <v/>
      </c>
    </row>
    <row r="495" spans="5:20" x14ac:dyDescent="0.25">
      <c r="E495" s="7">
        <f>Table3[[#This Row],[Wages]]*0.14</f>
        <v>0</v>
      </c>
      <c r="F495" s="7"/>
      <c r="G495" s="7">
        <f>Table3[[#This Row],[Wages]]*0.0145</f>
        <v>0</v>
      </c>
      <c r="H495" s="43">
        <f>Table3[[#This Row],[Wages]]*$H$3</f>
        <v>0</v>
      </c>
      <c r="L495" s="7"/>
      <c r="M495" s="7"/>
      <c r="Q49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95" s="7" t="str">
        <f t="shared" si="7"/>
        <v/>
      </c>
    </row>
    <row r="496" spans="5:20" x14ac:dyDescent="0.25">
      <c r="E496" s="7">
        <f>Table3[[#This Row],[Wages]]*0.14</f>
        <v>0</v>
      </c>
      <c r="F496" s="7"/>
      <c r="G496" s="7">
        <f>Table3[[#This Row],[Wages]]*0.0145</f>
        <v>0</v>
      </c>
      <c r="H496" s="43">
        <f>Table3[[#This Row],[Wages]]*$H$3</f>
        <v>0</v>
      </c>
      <c r="L496" s="7"/>
      <c r="M496" s="7"/>
      <c r="Q49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96" s="7" t="str">
        <f t="shared" si="7"/>
        <v/>
      </c>
    </row>
    <row r="497" spans="5:20" x14ac:dyDescent="0.25">
      <c r="E497" s="7">
        <f>Table3[[#This Row],[Wages]]*0.14</f>
        <v>0</v>
      </c>
      <c r="F497" s="7"/>
      <c r="G497" s="7">
        <f>Table3[[#This Row],[Wages]]*0.0145</f>
        <v>0</v>
      </c>
      <c r="H497" s="43">
        <f>Table3[[#This Row],[Wages]]*$H$3</f>
        <v>0</v>
      </c>
      <c r="L497" s="7"/>
      <c r="M497" s="7"/>
      <c r="Q49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97" s="7" t="str">
        <f t="shared" si="7"/>
        <v/>
      </c>
    </row>
    <row r="498" spans="5:20" x14ac:dyDescent="0.25">
      <c r="E498" s="7">
        <f>Table3[[#This Row],[Wages]]*0.14</f>
        <v>0</v>
      </c>
      <c r="F498" s="7"/>
      <c r="G498" s="7">
        <f>Table3[[#This Row],[Wages]]*0.0145</f>
        <v>0</v>
      </c>
      <c r="H498" s="43">
        <f>Table3[[#This Row],[Wages]]*$H$3</f>
        <v>0</v>
      </c>
      <c r="L498" s="7"/>
      <c r="M498" s="7"/>
      <c r="Q49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98" s="7" t="str">
        <f t="shared" si="7"/>
        <v/>
      </c>
    </row>
    <row r="499" spans="5:20" x14ac:dyDescent="0.25">
      <c r="E499" s="7">
        <f>Table3[[#This Row],[Wages]]*0.14</f>
        <v>0</v>
      </c>
      <c r="F499" s="7"/>
      <c r="G499" s="7">
        <f>Table3[[#This Row],[Wages]]*0.0145</f>
        <v>0</v>
      </c>
      <c r="H499" s="43">
        <f>Table3[[#This Row],[Wages]]*$H$3</f>
        <v>0</v>
      </c>
      <c r="L499" s="7"/>
      <c r="M499" s="7"/>
      <c r="Q49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499" s="7" t="str">
        <f t="shared" si="7"/>
        <v/>
      </c>
    </row>
    <row r="500" spans="5:20" x14ac:dyDescent="0.25">
      <c r="E500" s="7">
        <f>Table3[[#This Row],[Wages]]*0.14</f>
        <v>0</v>
      </c>
      <c r="F500" s="7"/>
      <c r="G500" s="7">
        <f>Table3[[#This Row],[Wages]]*0.0145</f>
        <v>0</v>
      </c>
      <c r="H500" s="43">
        <f>Table3[[#This Row],[Wages]]*$H$3</f>
        <v>0</v>
      </c>
      <c r="L500" s="7"/>
      <c r="M500" s="7"/>
      <c r="Q50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00" s="7" t="str">
        <f t="shared" si="7"/>
        <v/>
      </c>
    </row>
    <row r="501" spans="5:20" x14ac:dyDescent="0.25">
      <c r="E501" s="7">
        <f>Table3[[#This Row],[Wages]]*0.14</f>
        <v>0</v>
      </c>
      <c r="F501" s="7"/>
      <c r="G501" s="7">
        <f>Table3[[#This Row],[Wages]]*0.0145</f>
        <v>0</v>
      </c>
      <c r="H501" s="43">
        <f>Table3[[#This Row],[Wages]]*$H$3</f>
        <v>0</v>
      </c>
      <c r="L501" s="7"/>
      <c r="M501" s="7"/>
      <c r="Q50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01" s="7" t="str">
        <f t="shared" si="7"/>
        <v/>
      </c>
    </row>
    <row r="502" spans="5:20" x14ac:dyDescent="0.25">
      <c r="E502" s="7">
        <f>Table3[[#This Row],[Wages]]*0.14</f>
        <v>0</v>
      </c>
      <c r="F502" s="7"/>
      <c r="G502" s="7">
        <f>Table3[[#This Row],[Wages]]*0.0145</f>
        <v>0</v>
      </c>
      <c r="H502" s="43">
        <f>Table3[[#This Row],[Wages]]*$H$3</f>
        <v>0</v>
      </c>
      <c r="L502" s="7"/>
      <c r="M502" s="7"/>
      <c r="Q50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02" s="7" t="str">
        <f t="shared" si="7"/>
        <v/>
      </c>
    </row>
    <row r="503" spans="5:20" x14ac:dyDescent="0.25">
      <c r="E503" s="7">
        <f>Table3[[#This Row],[Wages]]*0.14</f>
        <v>0</v>
      </c>
      <c r="F503" s="7"/>
      <c r="G503" s="7">
        <f>Table3[[#This Row],[Wages]]*0.0145</f>
        <v>0</v>
      </c>
      <c r="H503" s="43">
        <f>Table3[[#This Row],[Wages]]*$H$3</f>
        <v>0</v>
      </c>
      <c r="L503" s="7"/>
      <c r="M503" s="7"/>
      <c r="Q50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03" s="7" t="str">
        <f t="shared" si="7"/>
        <v/>
      </c>
    </row>
    <row r="504" spans="5:20" x14ac:dyDescent="0.25">
      <c r="E504" s="7">
        <f>Table3[[#This Row],[Wages]]*0.14</f>
        <v>0</v>
      </c>
      <c r="F504" s="7"/>
      <c r="G504" s="7">
        <f>Table3[[#This Row],[Wages]]*0.0145</f>
        <v>0</v>
      </c>
      <c r="H504" s="43">
        <f>Table3[[#This Row],[Wages]]*$H$3</f>
        <v>0</v>
      </c>
      <c r="L504" s="7"/>
      <c r="M504" s="7"/>
      <c r="Q50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04" s="7" t="str">
        <f t="shared" si="7"/>
        <v/>
      </c>
    </row>
    <row r="505" spans="5:20" x14ac:dyDescent="0.25">
      <c r="E505" s="7">
        <f>Table3[[#This Row],[Wages]]*0.14</f>
        <v>0</v>
      </c>
      <c r="F505" s="7"/>
      <c r="G505" s="7">
        <f>Table3[[#This Row],[Wages]]*0.0145</f>
        <v>0</v>
      </c>
      <c r="H505" s="43">
        <f>Table3[[#This Row],[Wages]]*$H$3</f>
        <v>0</v>
      </c>
      <c r="L505" s="7"/>
      <c r="M505" s="7"/>
      <c r="Q50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05" s="7" t="str">
        <f t="shared" si="7"/>
        <v/>
      </c>
    </row>
    <row r="506" spans="5:20" x14ac:dyDescent="0.25">
      <c r="E506" s="7">
        <f>Table3[[#This Row],[Wages]]*0.14</f>
        <v>0</v>
      </c>
      <c r="F506" s="7"/>
      <c r="G506" s="7">
        <f>Table3[[#This Row],[Wages]]*0.0145</f>
        <v>0</v>
      </c>
      <c r="H506" s="43">
        <f>Table3[[#This Row],[Wages]]*$H$3</f>
        <v>0</v>
      </c>
      <c r="L506" s="7"/>
      <c r="M506" s="7"/>
      <c r="Q50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06" s="7" t="str">
        <f t="shared" si="7"/>
        <v/>
      </c>
    </row>
    <row r="507" spans="5:20" x14ac:dyDescent="0.25">
      <c r="E507" s="7">
        <f>Table3[[#This Row],[Wages]]*0.14</f>
        <v>0</v>
      </c>
      <c r="F507" s="7"/>
      <c r="G507" s="7">
        <f>Table3[[#This Row],[Wages]]*0.0145</f>
        <v>0</v>
      </c>
      <c r="H507" s="43">
        <f>Table3[[#This Row],[Wages]]*$H$3</f>
        <v>0</v>
      </c>
      <c r="L507" s="7"/>
      <c r="M507" s="7"/>
      <c r="Q50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07" s="7" t="str">
        <f t="shared" si="7"/>
        <v/>
      </c>
    </row>
    <row r="508" spans="5:20" x14ac:dyDescent="0.25">
      <c r="E508" s="7">
        <f>Table3[[#This Row],[Wages]]*0.14</f>
        <v>0</v>
      </c>
      <c r="F508" s="7"/>
      <c r="G508" s="7">
        <f>Table3[[#This Row],[Wages]]*0.0145</f>
        <v>0</v>
      </c>
      <c r="H508" s="43">
        <f>Table3[[#This Row],[Wages]]*$H$3</f>
        <v>0</v>
      </c>
      <c r="L508" s="7"/>
      <c r="M508" s="7"/>
      <c r="Q50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08" s="7" t="str">
        <f t="shared" si="7"/>
        <v/>
      </c>
    </row>
    <row r="509" spans="5:20" x14ac:dyDescent="0.25">
      <c r="E509" s="7">
        <f>Table3[[#This Row],[Wages]]*0.14</f>
        <v>0</v>
      </c>
      <c r="F509" s="7"/>
      <c r="G509" s="7">
        <f>Table3[[#This Row],[Wages]]*0.0145</f>
        <v>0</v>
      </c>
      <c r="H509" s="43">
        <f>Table3[[#This Row],[Wages]]*$H$3</f>
        <v>0</v>
      </c>
      <c r="L509" s="7"/>
      <c r="M509" s="7"/>
      <c r="Q50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09" s="7" t="str">
        <f t="shared" si="7"/>
        <v/>
      </c>
    </row>
    <row r="510" spans="5:20" x14ac:dyDescent="0.25">
      <c r="E510" s="7">
        <f>Table3[[#This Row],[Wages]]*0.14</f>
        <v>0</v>
      </c>
      <c r="F510" s="7"/>
      <c r="G510" s="7">
        <f>Table3[[#This Row],[Wages]]*0.0145</f>
        <v>0</v>
      </c>
      <c r="H510" s="43">
        <f>Table3[[#This Row],[Wages]]*$H$3</f>
        <v>0</v>
      </c>
      <c r="L510" s="7"/>
      <c r="M510" s="7"/>
      <c r="Q51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10" s="7" t="str">
        <f t="shared" si="7"/>
        <v/>
      </c>
    </row>
    <row r="511" spans="5:20" x14ac:dyDescent="0.25">
      <c r="E511" s="7">
        <f>Table3[[#This Row],[Wages]]*0.14</f>
        <v>0</v>
      </c>
      <c r="F511" s="7"/>
      <c r="G511" s="7">
        <f>Table3[[#This Row],[Wages]]*0.0145</f>
        <v>0</v>
      </c>
      <c r="H511" s="43">
        <f>Table3[[#This Row],[Wages]]*$H$3</f>
        <v>0</v>
      </c>
      <c r="L511" s="7"/>
      <c r="M511" s="7"/>
      <c r="Q51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11" s="7" t="str">
        <f t="shared" si="7"/>
        <v/>
      </c>
    </row>
    <row r="512" spans="5:20" x14ac:dyDescent="0.25">
      <c r="E512" s="7">
        <f>Table3[[#This Row],[Wages]]*0.14</f>
        <v>0</v>
      </c>
      <c r="F512" s="7"/>
      <c r="G512" s="7">
        <f>Table3[[#This Row],[Wages]]*0.0145</f>
        <v>0</v>
      </c>
      <c r="H512" s="43">
        <f>Table3[[#This Row],[Wages]]*$H$3</f>
        <v>0</v>
      </c>
      <c r="L512" s="7"/>
      <c r="M512" s="7"/>
      <c r="Q51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12" s="7" t="str">
        <f t="shared" si="7"/>
        <v/>
      </c>
    </row>
    <row r="513" spans="5:20" x14ac:dyDescent="0.25">
      <c r="E513" s="7">
        <f>Table3[[#This Row],[Wages]]*0.14</f>
        <v>0</v>
      </c>
      <c r="F513" s="7"/>
      <c r="G513" s="7">
        <f>Table3[[#This Row],[Wages]]*0.0145</f>
        <v>0</v>
      </c>
      <c r="H513" s="43">
        <f>Table3[[#This Row],[Wages]]*$H$3</f>
        <v>0</v>
      </c>
      <c r="L513" s="7"/>
      <c r="M513" s="7"/>
      <c r="Q51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13" s="7" t="str">
        <f t="shared" si="7"/>
        <v/>
      </c>
    </row>
    <row r="514" spans="5:20" x14ac:dyDescent="0.25">
      <c r="E514" s="7">
        <f>Table3[[#This Row],[Wages]]*0.14</f>
        <v>0</v>
      </c>
      <c r="F514" s="7"/>
      <c r="G514" s="7">
        <f>Table3[[#This Row],[Wages]]*0.0145</f>
        <v>0</v>
      </c>
      <c r="H514" s="43">
        <f>Table3[[#This Row],[Wages]]*$H$3</f>
        <v>0</v>
      </c>
      <c r="L514" s="7"/>
      <c r="M514" s="7"/>
      <c r="Q51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14" s="7" t="str">
        <f t="shared" si="7"/>
        <v/>
      </c>
    </row>
    <row r="515" spans="5:20" x14ac:dyDescent="0.25">
      <c r="E515" s="7">
        <f>Table3[[#This Row],[Wages]]*0.14</f>
        <v>0</v>
      </c>
      <c r="F515" s="7"/>
      <c r="G515" s="7">
        <f>Table3[[#This Row],[Wages]]*0.0145</f>
        <v>0</v>
      </c>
      <c r="H515" s="43">
        <f>Table3[[#This Row],[Wages]]*$H$3</f>
        <v>0</v>
      </c>
      <c r="L515" s="7"/>
      <c r="M515" s="7"/>
      <c r="Q51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15" s="7" t="str">
        <f t="shared" si="7"/>
        <v/>
      </c>
    </row>
    <row r="516" spans="5:20" x14ac:dyDescent="0.25">
      <c r="E516" s="7">
        <f>Table3[[#This Row],[Wages]]*0.14</f>
        <v>0</v>
      </c>
      <c r="F516" s="7"/>
      <c r="G516" s="7">
        <f>Table3[[#This Row],[Wages]]*0.0145</f>
        <v>0</v>
      </c>
      <c r="H516" s="43">
        <f>Table3[[#This Row],[Wages]]*$H$3</f>
        <v>0</v>
      </c>
      <c r="L516" s="7"/>
      <c r="M516" s="7"/>
      <c r="Q51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16" s="7" t="str">
        <f t="shared" si="7"/>
        <v/>
      </c>
    </row>
    <row r="517" spans="5:20" x14ac:dyDescent="0.25">
      <c r="E517" s="7">
        <f>Table3[[#This Row],[Wages]]*0.14</f>
        <v>0</v>
      </c>
      <c r="F517" s="7"/>
      <c r="G517" s="7">
        <f>Table3[[#This Row],[Wages]]*0.0145</f>
        <v>0</v>
      </c>
      <c r="H517" s="43">
        <f>Table3[[#This Row],[Wages]]*$H$3</f>
        <v>0</v>
      </c>
      <c r="L517" s="7"/>
      <c r="M517" s="7"/>
      <c r="Q51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17" s="7" t="str">
        <f t="shared" si="7"/>
        <v/>
      </c>
    </row>
    <row r="518" spans="5:20" x14ac:dyDescent="0.25">
      <c r="E518" s="7">
        <f>Table3[[#This Row],[Wages]]*0.14</f>
        <v>0</v>
      </c>
      <c r="F518" s="7"/>
      <c r="G518" s="7">
        <f>Table3[[#This Row],[Wages]]*0.0145</f>
        <v>0</v>
      </c>
      <c r="H518" s="43">
        <f>Table3[[#This Row],[Wages]]*$H$3</f>
        <v>0</v>
      </c>
      <c r="L518" s="7"/>
      <c r="M518" s="7"/>
      <c r="Q51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18" s="7" t="str">
        <f t="shared" ref="T518:T581" si="8">IFERROR(Q518/R518*S518,"")</f>
        <v/>
      </c>
    </row>
    <row r="519" spans="5:20" x14ac:dyDescent="0.25">
      <c r="E519" s="7">
        <f>Table3[[#This Row],[Wages]]*0.14</f>
        <v>0</v>
      </c>
      <c r="F519" s="7"/>
      <c r="G519" s="7">
        <f>Table3[[#This Row],[Wages]]*0.0145</f>
        <v>0</v>
      </c>
      <c r="H519" s="43">
        <f>Table3[[#This Row],[Wages]]*$H$3</f>
        <v>0</v>
      </c>
      <c r="L519" s="7"/>
      <c r="M519" s="7"/>
      <c r="Q51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19" s="7" t="str">
        <f t="shared" si="8"/>
        <v/>
      </c>
    </row>
    <row r="520" spans="5:20" x14ac:dyDescent="0.25">
      <c r="E520" s="7">
        <f>Table3[[#This Row],[Wages]]*0.14</f>
        <v>0</v>
      </c>
      <c r="F520" s="7"/>
      <c r="G520" s="7">
        <f>Table3[[#This Row],[Wages]]*0.0145</f>
        <v>0</v>
      </c>
      <c r="H520" s="43">
        <f>Table3[[#This Row],[Wages]]*$H$3</f>
        <v>0</v>
      </c>
      <c r="L520" s="7"/>
      <c r="M520" s="7"/>
      <c r="Q52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20" s="7" t="str">
        <f t="shared" si="8"/>
        <v/>
      </c>
    </row>
    <row r="521" spans="5:20" x14ac:dyDescent="0.25">
      <c r="E521" s="7">
        <f>Table3[[#This Row],[Wages]]*0.14</f>
        <v>0</v>
      </c>
      <c r="F521" s="7"/>
      <c r="G521" s="7">
        <f>Table3[[#This Row],[Wages]]*0.0145</f>
        <v>0</v>
      </c>
      <c r="H521" s="43">
        <f>Table3[[#This Row],[Wages]]*$H$3</f>
        <v>0</v>
      </c>
      <c r="L521" s="7"/>
      <c r="M521" s="7"/>
      <c r="Q52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21" s="7" t="str">
        <f t="shared" si="8"/>
        <v/>
      </c>
    </row>
    <row r="522" spans="5:20" x14ac:dyDescent="0.25">
      <c r="E522" s="7">
        <f>Table3[[#This Row],[Wages]]*0.14</f>
        <v>0</v>
      </c>
      <c r="F522" s="7"/>
      <c r="G522" s="7">
        <f>Table3[[#This Row],[Wages]]*0.0145</f>
        <v>0</v>
      </c>
      <c r="H522" s="43">
        <f>Table3[[#This Row],[Wages]]*$H$3</f>
        <v>0</v>
      </c>
      <c r="L522" s="7"/>
      <c r="M522" s="7"/>
      <c r="Q52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22" s="7" t="str">
        <f t="shared" si="8"/>
        <v/>
      </c>
    </row>
    <row r="523" spans="5:20" x14ac:dyDescent="0.25">
      <c r="E523" s="7">
        <f>Table3[[#This Row],[Wages]]*0.14</f>
        <v>0</v>
      </c>
      <c r="F523" s="7"/>
      <c r="G523" s="7">
        <f>Table3[[#This Row],[Wages]]*0.0145</f>
        <v>0</v>
      </c>
      <c r="H523" s="43">
        <f>Table3[[#This Row],[Wages]]*$H$3</f>
        <v>0</v>
      </c>
      <c r="L523" s="7"/>
      <c r="M523" s="7"/>
      <c r="Q52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23" s="7" t="str">
        <f t="shared" si="8"/>
        <v/>
      </c>
    </row>
    <row r="524" spans="5:20" x14ac:dyDescent="0.25">
      <c r="E524" s="7">
        <f>Table3[[#This Row],[Wages]]*0.14</f>
        <v>0</v>
      </c>
      <c r="F524" s="7"/>
      <c r="G524" s="7">
        <f>Table3[[#This Row],[Wages]]*0.0145</f>
        <v>0</v>
      </c>
      <c r="H524" s="43">
        <f>Table3[[#This Row],[Wages]]*$H$3</f>
        <v>0</v>
      </c>
      <c r="L524" s="7"/>
      <c r="M524" s="7"/>
      <c r="Q52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24" s="7" t="str">
        <f t="shared" si="8"/>
        <v/>
      </c>
    </row>
    <row r="525" spans="5:20" x14ac:dyDescent="0.25">
      <c r="E525" s="7">
        <f>Table3[[#This Row],[Wages]]*0.14</f>
        <v>0</v>
      </c>
      <c r="F525" s="7"/>
      <c r="G525" s="7">
        <f>Table3[[#This Row],[Wages]]*0.0145</f>
        <v>0</v>
      </c>
      <c r="H525" s="43">
        <f>Table3[[#This Row],[Wages]]*$H$3</f>
        <v>0</v>
      </c>
      <c r="L525" s="7"/>
      <c r="M525" s="7"/>
      <c r="Q52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25" s="7" t="str">
        <f t="shared" si="8"/>
        <v/>
      </c>
    </row>
    <row r="526" spans="5:20" x14ac:dyDescent="0.25">
      <c r="E526" s="7">
        <f>Table3[[#This Row],[Wages]]*0.14</f>
        <v>0</v>
      </c>
      <c r="F526" s="7"/>
      <c r="G526" s="7">
        <f>Table3[[#This Row],[Wages]]*0.0145</f>
        <v>0</v>
      </c>
      <c r="H526" s="43">
        <f>Table3[[#This Row],[Wages]]*$H$3</f>
        <v>0</v>
      </c>
      <c r="L526" s="7"/>
      <c r="M526" s="7"/>
      <c r="Q52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26" s="7" t="str">
        <f t="shared" si="8"/>
        <v/>
      </c>
    </row>
    <row r="527" spans="5:20" x14ac:dyDescent="0.25">
      <c r="E527" s="7">
        <f>Table3[[#This Row],[Wages]]*0.14</f>
        <v>0</v>
      </c>
      <c r="F527" s="7"/>
      <c r="G527" s="7">
        <f>Table3[[#This Row],[Wages]]*0.0145</f>
        <v>0</v>
      </c>
      <c r="H527" s="43">
        <f>Table3[[#This Row],[Wages]]*$H$3</f>
        <v>0</v>
      </c>
      <c r="L527" s="7"/>
      <c r="M527" s="7"/>
      <c r="Q52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27" s="7" t="str">
        <f t="shared" si="8"/>
        <v/>
      </c>
    </row>
    <row r="528" spans="5:20" x14ac:dyDescent="0.25">
      <c r="E528" s="7">
        <f>Table3[[#This Row],[Wages]]*0.14</f>
        <v>0</v>
      </c>
      <c r="F528" s="7"/>
      <c r="G528" s="7">
        <f>Table3[[#This Row],[Wages]]*0.0145</f>
        <v>0</v>
      </c>
      <c r="H528" s="43">
        <f>Table3[[#This Row],[Wages]]*$H$3</f>
        <v>0</v>
      </c>
      <c r="L528" s="7"/>
      <c r="M528" s="7"/>
      <c r="Q52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28" s="7" t="str">
        <f t="shared" si="8"/>
        <v/>
      </c>
    </row>
    <row r="529" spans="5:20" x14ac:dyDescent="0.25">
      <c r="E529" s="7">
        <f>Table3[[#This Row],[Wages]]*0.14</f>
        <v>0</v>
      </c>
      <c r="F529" s="7"/>
      <c r="G529" s="7">
        <f>Table3[[#This Row],[Wages]]*0.0145</f>
        <v>0</v>
      </c>
      <c r="H529" s="43">
        <f>Table3[[#This Row],[Wages]]*$H$3</f>
        <v>0</v>
      </c>
      <c r="L529" s="7"/>
      <c r="M529" s="7"/>
      <c r="Q52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29" s="7" t="str">
        <f t="shared" si="8"/>
        <v/>
      </c>
    </row>
    <row r="530" spans="5:20" x14ac:dyDescent="0.25">
      <c r="E530" s="7">
        <f>Table3[[#This Row],[Wages]]*0.14</f>
        <v>0</v>
      </c>
      <c r="F530" s="7"/>
      <c r="G530" s="7">
        <f>Table3[[#This Row],[Wages]]*0.0145</f>
        <v>0</v>
      </c>
      <c r="H530" s="43">
        <f>Table3[[#This Row],[Wages]]*$H$3</f>
        <v>0</v>
      </c>
      <c r="L530" s="7"/>
      <c r="M530" s="7"/>
      <c r="Q53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30" s="7" t="str">
        <f t="shared" si="8"/>
        <v/>
      </c>
    </row>
    <row r="531" spans="5:20" x14ac:dyDescent="0.25">
      <c r="E531" s="7">
        <f>Table3[[#This Row],[Wages]]*0.14</f>
        <v>0</v>
      </c>
      <c r="F531" s="7"/>
      <c r="G531" s="7">
        <f>Table3[[#This Row],[Wages]]*0.0145</f>
        <v>0</v>
      </c>
      <c r="H531" s="43">
        <f>Table3[[#This Row],[Wages]]*$H$3</f>
        <v>0</v>
      </c>
      <c r="L531" s="7"/>
      <c r="M531" s="7"/>
      <c r="Q53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31" s="7" t="str">
        <f t="shared" si="8"/>
        <v/>
      </c>
    </row>
    <row r="532" spans="5:20" x14ac:dyDescent="0.25">
      <c r="E532" s="7">
        <f>Table3[[#This Row],[Wages]]*0.14</f>
        <v>0</v>
      </c>
      <c r="F532" s="7"/>
      <c r="G532" s="7">
        <f>Table3[[#This Row],[Wages]]*0.0145</f>
        <v>0</v>
      </c>
      <c r="H532" s="43">
        <f>Table3[[#This Row],[Wages]]*$H$3</f>
        <v>0</v>
      </c>
      <c r="L532" s="7"/>
      <c r="M532" s="7"/>
      <c r="Q53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32" s="7" t="str">
        <f t="shared" si="8"/>
        <v/>
      </c>
    </row>
    <row r="533" spans="5:20" x14ac:dyDescent="0.25">
      <c r="E533" s="7">
        <f>Table3[[#This Row],[Wages]]*0.14</f>
        <v>0</v>
      </c>
      <c r="F533" s="7"/>
      <c r="G533" s="7">
        <f>Table3[[#This Row],[Wages]]*0.0145</f>
        <v>0</v>
      </c>
      <c r="H533" s="43">
        <f>Table3[[#This Row],[Wages]]*$H$3</f>
        <v>0</v>
      </c>
      <c r="L533" s="7"/>
      <c r="M533" s="7"/>
      <c r="Q53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33" s="7" t="str">
        <f t="shared" si="8"/>
        <v/>
      </c>
    </row>
    <row r="534" spans="5:20" x14ac:dyDescent="0.25">
      <c r="E534" s="7">
        <f>Table3[[#This Row],[Wages]]*0.14</f>
        <v>0</v>
      </c>
      <c r="F534" s="7"/>
      <c r="G534" s="7">
        <f>Table3[[#This Row],[Wages]]*0.0145</f>
        <v>0</v>
      </c>
      <c r="H534" s="43">
        <f>Table3[[#This Row],[Wages]]*$H$3</f>
        <v>0</v>
      </c>
      <c r="L534" s="7"/>
      <c r="M534" s="7"/>
      <c r="Q53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34" s="7" t="str">
        <f t="shared" si="8"/>
        <v/>
      </c>
    </row>
    <row r="535" spans="5:20" x14ac:dyDescent="0.25">
      <c r="E535" s="7">
        <f>Table3[[#This Row],[Wages]]*0.14</f>
        <v>0</v>
      </c>
      <c r="F535" s="7"/>
      <c r="G535" s="7">
        <f>Table3[[#This Row],[Wages]]*0.0145</f>
        <v>0</v>
      </c>
      <c r="H535" s="43">
        <f>Table3[[#This Row],[Wages]]*$H$3</f>
        <v>0</v>
      </c>
      <c r="L535" s="7"/>
      <c r="M535" s="7"/>
      <c r="Q53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35" s="7" t="str">
        <f t="shared" si="8"/>
        <v/>
      </c>
    </row>
    <row r="536" spans="5:20" x14ac:dyDescent="0.25">
      <c r="E536" s="7">
        <f>Table3[[#This Row],[Wages]]*0.14</f>
        <v>0</v>
      </c>
      <c r="F536" s="7"/>
      <c r="G536" s="7">
        <f>Table3[[#This Row],[Wages]]*0.0145</f>
        <v>0</v>
      </c>
      <c r="H536" s="43">
        <f>Table3[[#This Row],[Wages]]*$H$3</f>
        <v>0</v>
      </c>
      <c r="L536" s="7"/>
      <c r="M536" s="7"/>
      <c r="Q53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36" s="7" t="str">
        <f t="shared" si="8"/>
        <v/>
      </c>
    </row>
    <row r="537" spans="5:20" x14ac:dyDescent="0.25">
      <c r="E537" s="7">
        <f>Table3[[#This Row],[Wages]]*0.14</f>
        <v>0</v>
      </c>
      <c r="F537" s="7"/>
      <c r="G537" s="7">
        <f>Table3[[#This Row],[Wages]]*0.0145</f>
        <v>0</v>
      </c>
      <c r="H537" s="43">
        <f>Table3[[#This Row],[Wages]]*$H$3</f>
        <v>0</v>
      </c>
      <c r="L537" s="7"/>
      <c r="M537" s="7"/>
      <c r="Q53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37" s="7" t="str">
        <f t="shared" si="8"/>
        <v/>
      </c>
    </row>
    <row r="538" spans="5:20" x14ac:dyDescent="0.25">
      <c r="E538" s="7">
        <f>Table3[[#This Row],[Wages]]*0.14</f>
        <v>0</v>
      </c>
      <c r="F538" s="7"/>
      <c r="G538" s="7">
        <f>Table3[[#This Row],[Wages]]*0.0145</f>
        <v>0</v>
      </c>
      <c r="H538" s="43">
        <f>Table3[[#This Row],[Wages]]*$H$3</f>
        <v>0</v>
      </c>
      <c r="L538" s="7"/>
      <c r="M538" s="7"/>
      <c r="Q53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38" s="7" t="str">
        <f t="shared" si="8"/>
        <v/>
      </c>
    </row>
    <row r="539" spans="5:20" x14ac:dyDescent="0.25">
      <c r="E539" s="7">
        <f>Table3[[#This Row],[Wages]]*0.14</f>
        <v>0</v>
      </c>
      <c r="F539" s="7"/>
      <c r="G539" s="7">
        <f>Table3[[#This Row],[Wages]]*0.0145</f>
        <v>0</v>
      </c>
      <c r="H539" s="43">
        <f>Table3[[#This Row],[Wages]]*$H$3</f>
        <v>0</v>
      </c>
      <c r="L539" s="7"/>
      <c r="M539" s="7"/>
      <c r="Q53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39" s="7" t="str">
        <f t="shared" si="8"/>
        <v/>
      </c>
    </row>
    <row r="540" spans="5:20" x14ac:dyDescent="0.25">
      <c r="E540" s="7">
        <f>Table3[[#This Row],[Wages]]*0.14</f>
        <v>0</v>
      </c>
      <c r="F540" s="7"/>
      <c r="G540" s="7">
        <f>Table3[[#This Row],[Wages]]*0.0145</f>
        <v>0</v>
      </c>
      <c r="H540" s="43">
        <f>Table3[[#This Row],[Wages]]*$H$3</f>
        <v>0</v>
      </c>
      <c r="L540" s="7"/>
      <c r="M540" s="7"/>
      <c r="Q54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40" s="7" t="str">
        <f t="shared" si="8"/>
        <v/>
      </c>
    </row>
    <row r="541" spans="5:20" x14ac:dyDescent="0.25">
      <c r="E541" s="7">
        <f>Table3[[#This Row],[Wages]]*0.14</f>
        <v>0</v>
      </c>
      <c r="F541" s="7"/>
      <c r="G541" s="7">
        <f>Table3[[#This Row],[Wages]]*0.0145</f>
        <v>0</v>
      </c>
      <c r="H541" s="43">
        <f>Table3[[#This Row],[Wages]]*$H$3</f>
        <v>0</v>
      </c>
      <c r="L541" s="7"/>
      <c r="M541" s="7"/>
      <c r="Q54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41" s="7" t="str">
        <f t="shared" si="8"/>
        <v/>
      </c>
    </row>
    <row r="542" spans="5:20" x14ac:dyDescent="0.25">
      <c r="E542" s="7">
        <f>Table3[[#This Row],[Wages]]*0.14</f>
        <v>0</v>
      </c>
      <c r="F542" s="7"/>
      <c r="G542" s="7">
        <f>Table3[[#This Row],[Wages]]*0.0145</f>
        <v>0</v>
      </c>
      <c r="H542" s="43">
        <f>Table3[[#This Row],[Wages]]*$H$3</f>
        <v>0</v>
      </c>
      <c r="L542" s="7"/>
      <c r="M542" s="7"/>
      <c r="Q54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42" s="7" t="str">
        <f t="shared" si="8"/>
        <v/>
      </c>
    </row>
    <row r="543" spans="5:20" x14ac:dyDescent="0.25">
      <c r="E543" s="7">
        <f>Table3[[#This Row],[Wages]]*0.14</f>
        <v>0</v>
      </c>
      <c r="F543" s="7"/>
      <c r="G543" s="7">
        <f>Table3[[#This Row],[Wages]]*0.0145</f>
        <v>0</v>
      </c>
      <c r="H543" s="43">
        <f>Table3[[#This Row],[Wages]]*$H$3</f>
        <v>0</v>
      </c>
      <c r="L543" s="7"/>
      <c r="M543" s="7"/>
      <c r="Q54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43" s="7" t="str">
        <f t="shared" si="8"/>
        <v/>
      </c>
    </row>
    <row r="544" spans="5:20" x14ac:dyDescent="0.25">
      <c r="E544" s="7">
        <f>Table3[[#This Row],[Wages]]*0.14</f>
        <v>0</v>
      </c>
      <c r="F544" s="7"/>
      <c r="G544" s="7">
        <f>Table3[[#This Row],[Wages]]*0.0145</f>
        <v>0</v>
      </c>
      <c r="H544" s="43">
        <f>Table3[[#This Row],[Wages]]*$H$3</f>
        <v>0</v>
      </c>
      <c r="L544" s="7"/>
      <c r="M544" s="7"/>
      <c r="Q54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44" s="7" t="str">
        <f t="shared" si="8"/>
        <v/>
      </c>
    </row>
    <row r="545" spans="5:20" x14ac:dyDescent="0.25">
      <c r="E545" s="7">
        <f>Table3[[#This Row],[Wages]]*0.14</f>
        <v>0</v>
      </c>
      <c r="F545" s="7"/>
      <c r="G545" s="7">
        <f>Table3[[#This Row],[Wages]]*0.0145</f>
        <v>0</v>
      </c>
      <c r="H545" s="43">
        <f>Table3[[#This Row],[Wages]]*$H$3</f>
        <v>0</v>
      </c>
      <c r="L545" s="7"/>
      <c r="M545" s="7"/>
      <c r="Q54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45" s="7" t="str">
        <f t="shared" si="8"/>
        <v/>
      </c>
    </row>
    <row r="546" spans="5:20" x14ac:dyDescent="0.25">
      <c r="E546" s="7">
        <f>Table3[[#This Row],[Wages]]*0.14</f>
        <v>0</v>
      </c>
      <c r="F546" s="7"/>
      <c r="G546" s="7">
        <f>Table3[[#This Row],[Wages]]*0.0145</f>
        <v>0</v>
      </c>
      <c r="H546" s="43">
        <f>Table3[[#This Row],[Wages]]*$H$3</f>
        <v>0</v>
      </c>
      <c r="L546" s="7"/>
      <c r="M546" s="7"/>
      <c r="Q54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46" s="7" t="str">
        <f t="shared" si="8"/>
        <v/>
      </c>
    </row>
    <row r="547" spans="5:20" x14ac:dyDescent="0.25">
      <c r="E547" s="7">
        <f>Table3[[#This Row],[Wages]]*0.14</f>
        <v>0</v>
      </c>
      <c r="F547" s="7"/>
      <c r="G547" s="7">
        <f>Table3[[#This Row],[Wages]]*0.0145</f>
        <v>0</v>
      </c>
      <c r="H547" s="43">
        <f>Table3[[#This Row],[Wages]]*$H$3</f>
        <v>0</v>
      </c>
      <c r="L547" s="7"/>
      <c r="M547" s="7"/>
      <c r="Q54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47" s="7" t="str">
        <f t="shared" si="8"/>
        <v/>
      </c>
    </row>
    <row r="548" spans="5:20" x14ac:dyDescent="0.25">
      <c r="E548" s="7">
        <f>Table3[[#This Row],[Wages]]*0.14</f>
        <v>0</v>
      </c>
      <c r="F548" s="7"/>
      <c r="G548" s="7">
        <f>Table3[[#This Row],[Wages]]*0.0145</f>
        <v>0</v>
      </c>
      <c r="H548" s="43">
        <f>Table3[[#This Row],[Wages]]*$H$3</f>
        <v>0</v>
      </c>
      <c r="L548" s="7"/>
      <c r="M548" s="7"/>
      <c r="Q54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48" s="7" t="str">
        <f t="shared" si="8"/>
        <v/>
      </c>
    </row>
    <row r="549" spans="5:20" x14ac:dyDescent="0.25">
      <c r="E549" s="7">
        <f>Table3[[#This Row],[Wages]]*0.14</f>
        <v>0</v>
      </c>
      <c r="F549" s="7"/>
      <c r="G549" s="7">
        <f>Table3[[#This Row],[Wages]]*0.0145</f>
        <v>0</v>
      </c>
      <c r="H549" s="43">
        <f>Table3[[#This Row],[Wages]]*$H$3</f>
        <v>0</v>
      </c>
      <c r="L549" s="7"/>
      <c r="M549" s="7"/>
      <c r="Q54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49" s="7" t="str">
        <f t="shared" si="8"/>
        <v/>
      </c>
    </row>
    <row r="550" spans="5:20" x14ac:dyDescent="0.25">
      <c r="E550" s="7">
        <f>Table3[[#This Row],[Wages]]*0.14</f>
        <v>0</v>
      </c>
      <c r="F550" s="7"/>
      <c r="G550" s="7">
        <f>Table3[[#This Row],[Wages]]*0.0145</f>
        <v>0</v>
      </c>
      <c r="H550" s="43">
        <f>Table3[[#This Row],[Wages]]*$H$3</f>
        <v>0</v>
      </c>
      <c r="L550" s="7"/>
      <c r="M550" s="7"/>
      <c r="Q55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50" s="7" t="str">
        <f t="shared" si="8"/>
        <v/>
      </c>
    </row>
    <row r="551" spans="5:20" x14ac:dyDescent="0.25">
      <c r="E551" s="7">
        <f>Table3[[#This Row],[Wages]]*0.14</f>
        <v>0</v>
      </c>
      <c r="F551" s="7"/>
      <c r="G551" s="7">
        <f>Table3[[#This Row],[Wages]]*0.0145</f>
        <v>0</v>
      </c>
      <c r="H551" s="43">
        <f>Table3[[#This Row],[Wages]]*$H$3</f>
        <v>0</v>
      </c>
      <c r="L551" s="7"/>
      <c r="M551" s="7"/>
      <c r="Q55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51" s="7" t="str">
        <f t="shared" si="8"/>
        <v/>
      </c>
    </row>
    <row r="552" spans="5:20" x14ac:dyDescent="0.25">
      <c r="E552" s="7">
        <f>Table3[[#This Row],[Wages]]*0.14</f>
        <v>0</v>
      </c>
      <c r="F552" s="7"/>
      <c r="G552" s="7">
        <f>Table3[[#This Row],[Wages]]*0.0145</f>
        <v>0</v>
      </c>
      <c r="H552" s="43">
        <f>Table3[[#This Row],[Wages]]*$H$3</f>
        <v>0</v>
      </c>
      <c r="L552" s="7"/>
      <c r="M552" s="7"/>
      <c r="Q55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52" s="7" t="str">
        <f t="shared" si="8"/>
        <v/>
      </c>
    </row>
    <row r="553" spans="5:20" x14ac:dyDescent="0.25">
      <c r="E553" s="7">
        <f>Table3[[#This Row],[Wages]]*0.14</f>
        <v>0</v>
      </c>
      <c r="F553" s="7"/>
      <c r="G553" s="7">
        <f>Table3[[#This Row],[Wages]]*0.0145</f>
        <v>0</v>
      </c>
      <c r="H553" s="43">
        <f>Table3[[#This Row],[Wages]]*$H$3</f>
        <v>0</v>
      </c>
      <c r="L553" s="7"/>
      <c r="M553" s="7"/>
      <c r="Q55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53" s="7" t="str">
        <f t="shared" si="8"/>
        <v/>
      </c>
    </row>
    <row r="554" spans="5:20" x14ac:dyDescent="0.25">
      <c r="E554" s="7">
        <f>Table3[[#This Row],[Wages]]*0.14</f>
        <v>0</v>
      </c>
      <c r="F554" s="7"/>
      <c r="G554" s="7">
        <f>Table3[[#This Row],[Wages]]*0.0145</f>
        <v>0</v>
      </c>
      <c r="H554" s="43">
        <f>Table3[[#This Row],[Wages]]*$H$3</f>
        <v>0</v>
      </c>
      <c r="L554" s="7"/>
      <c r="M554" s="7"/>
      <c r="Q55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54" s="7" t="str">
        <f t="shared" si="8"/>
        <v/>
      </c>
    </row>
    <row r="555" spans="5:20" x14ac:dyDescent="0.25">
      <c r="E555" s="7">
        <f>Table3[[#This Row],[Wages]]*0.14</f>
        <v>0</v>
      </c>
      <c r="F555" s="7"/>
      <c r="G555" s="7">
        <f>Table3[[#This Row],[Wages]]*0.0145</f>
        <v>0</v>
      </c>
      <c r="H555" s="43">
        <f>Table3[[#This Row],[Wages]]*$H$3</f>
        <v>0</v>
      </c>
      <c r="L555" s="7"/>
      <c r="M555" s="7"/>
      <c r="Q55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55" s="7" t="str">
        <f t="shared" si="8"/>
        <v/>
      </c>
    </row>
    <row r="556" spans="5:20" x14ac:dyDescent="0.25">
      <c r="E556" s="7">
        <f>Table3[[#This Row],[Wages]]*0.14</f>
        <v>0</v>
      </c>
      <c r="F556" s="7"/>
      <c r="G556" s="7">
        <f>Table3[[#This Row],[Wages]]*0.0145</f>
        <v>0</v>
      </c>
      <c r="H556" s="43">
        <f>Table3[[#This Row],[Wages]]*$H$3</f>
        <v>0</v>
      </c>
      <c r="L556" s="7"/>
      <c r="M556" s="7"/>
      <c r="Q55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56" s="7" t="str">
        <f t="shared" si="8"/>
        <v/>
      </c>
    </row>
    <row r="557" spans="5:20" x14ac:dyDescent="0.25">
      <c r="E557" s="7">
        <f>Table3[[#This Row],[Wages]]*0.14</f>
        <v>0</v>
      </c>
      <c r="F557" s="7"/>
      <c r="G557" s="7">
        <f>Table3[[#This Row],[Wages]]*0.0145</f>
        <v>0</v>
      </c>
      <c r="H557" s="43">
        <f>Table3[[#This Row],[Wages]]*$H$3</f>
        <v>0</v>
      </c>
      <c r="L557" s="7"/>
      <c r="M557" s="7"/>
      <c r="Q55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57" s="7" t="str">
        <f t="shared" si="8"/>
        <v/>
      </c>
    </row>
    <row r="558" spans="5:20" x14ac:dyDescent="0.25">
      <c r="E558" s="7">
        <f>Table3[[#This Row],[Wages]]*0.14</f>
        <v>0</v>
      </c>
      <c r="F558" s="7"/>
      <c r="G558" s="7">
        <f>Table3[[#This Row],[Wages]]*0.0145</f>
        <v>0</v>
      </c>
      <c r="H558" s="43">
        <f>Table3[[#This Row],[Wages]]*$H$3</f>
        <v>0</v>
      </c>
      <c r="L558" s="7"/>
      <c r="M558" s="7"/>
      <c r="Q55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58" s="7" t="str">
        <f t="shared" si="8"/>
        <v/>
      </c>
    </row>
    <row r="559" spans="5:20" x14ac:dyDescent="0.25">
      <c r="E559" s="7">
        <f>Table3[[#This Row],[Wages]]*0.14</f>
        <v>0</v>
      </c>
      <c r="F559" s="7"/>
      <c r="G559" s="7">
        <f>Table3[[#This Row],[Wages]]*0.0145</f>
        <v>0</v>
      </c>
      <c r="H559" s="43">
        <f>Table3[[#This Row],[Wages]]*$H$3</f>
        <v>0</v>
      </c>
      <c r="L559" s="7"/>
      <c r="M559" s="7"/>
      <c r="Q55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59" s="7" t="str">
        <f t="shared" si="8"/>
        <v/>
      </c>
    </row>
    <row r="560" spans="5:20" x14ac:dyDescent="0.25">
      <c r="E560" s="7">
        <f>Table3[[#This Row],[Wages]]*0.14</f>
        <v>0</v>
      </c>
      <c r="F560" s="7"/>
      <c r="G560" s="7">
        <f>Table3[[#This Row],[Wages]]*0.0145</f>
        <v>0</v>
      </c>
      <c r="H560" s="43">
        <f>Table3[[#This Row],[Wages]]*$H$3</f>
        <v>0</v>
      </c>
      <c r="L560" s="7"/>
      <c r="M560" s="7"/>
      <c r="Q56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60" s="7" t="str">
        <f t="shared" si="8"/>
        <v/>
      </c>
    </row>
    <row r="561" spans="5:20" x14ac:dyDescent="0.25">
      <c r="E561" s="7">
        <f>Table3[[#This Row],[Wages]]*0.14</f>
        <v>0</v>
      </c>
      <c r="F561" s="7"/>
      <c r="G561" s="7">
        <f>Table3[[#This Row],[Wages]]*0.0145</f>
        <v>0</v>
      </c>
      <c r="H561" s="43">
        <f>Table3[[#This Row],[Wages]]*$H$3</f>
        <v>0</v>
      </c>
      <c r="L561" s="7"/>
      <c r="M561" s="7"/>
      <c r="Q56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61" s="7" t="str">
        <f t="shared" si="8"/>
        <v/>
      </c>
    </row>
    <row r="562" spans="5:20" x14ac:dyDescent="0.25">
      <c r="E562" s="7">
        <f>Table3[[#This Row],[Wages]]*0.14</f>
        <v>0</v>
      </c>
      <c r="F562" s="7"/>
      <c r="G562" s="7">
        <f>Table3[[#This Row],[Wages]]*0.0145</f>
        <v>0</v>
      </c>
      <c r="H562" s="43">
        <f>Table3[[#This Row],[Wages]]*$H$3</f>
        <v>0</v>
      </c>
      <c r="L562" s="7"/>
      <c r="M562" s="7"/>
      <c r="Q56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62" s="7" t="str">
        <f t="shared" si="8"/>
        <v/>
      </c>
    </row>
    <row r="563" spans="5:20" x14ac:dyDescent="0.25">
      <c r="E563" s="7">
        <f>Table3[[#This Row],[Wages]]*0.14</f>
        <v>0</v>
      </c>
      <c r="F563" s="7"/>
      <c r="G563" s="7">
        <f>Table3[[#This Row],[Wages]]*0.0145</f>
        <v>0</v>
      </c>
      <c r="H563" s="43">
        <f>Table3[[#This Row],[Wages]]*$H$3</f>
        <v>0</v>
      </c>
      <c r="L563" s="7"/>
      <c r="M563" s="7"/>
      <c r="Q56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63" s="7" t="str">
        <f t="shared" si="8"/>
        <v/>
      </c>
    </row>
    <row r="564" spans="5:20" x14ac:dyDescent="0.25">
      <c r="E564" s="7">
        <f>Table3[[#This Row],[Wages]]*0.14</f>
        <v>0</v>
      </c>
      <c r="F564" s="7"/>
      <c r="G564" s="7">
        <f>Table3[[#This Row],[Wages]]*0.0145</f>
        <v>0</v>
      </c>
      <c r="H564" s="43">
        <f>Table3[[#This Row],[Wages]]*$H$3</f>
        <v>0</v>
      </c>
      <c r="L564" s="7"/>
      <c r="M564" s="7"/>
      <c r="Q56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64" s="7" t="str">
        <f t="shared" si="8"/>
        <v/>
      </c>
    </row>
    <row r="565" spans="5:20" x14ac:dyDescent="0.25">
      <c r="E565" s="7">
        <f>Table3[[#This Row],[Wages]]*0.14</f>
        <v>0</v>
      </c>
      <c r="F565" s="7"/>
      <c r="G565" s="7">
        <f>Table3[[#This Row],[Wages]]*0.0145</f>
        <v>0</v>
      </c>
      <c r="H565" s="43">
        <f>Table3[[#This Row],[Wages]]*$H$3</f>
        <v>0</v>
      </c>
      <c r="L565" s="7"/>
      <c r="M565" s="7"/>
      <c r="Q56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65" s="7" t="str">
        <f t="shared" si="8"/>
        <v/>
      </c>
    </row>
    <row r="566" spans="5:20" x14ac:dyDescent="0.25">
      <c r="E566" s="7">
        <f>Table3[[#This Row],[Wages]]*0.14</f>
        <v>0</v>
      </c>
      <c r="F566" s="7"/>
      <c r="G566" s="7">
        <f>Table3[[#This Row],[Wages]]*0.0145</f>
        <v>0</v>
      </c>
      <c r="H566" s="43">
        <f>Table3[[#This Row],[Wages]]*$H$3</f>
        <v>0</v>
      </c>
      <c r="L566" s="7"/>
      <c r="M566" s="7"/>
      <c r="Q56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66" s="7" t="str">
        <f t="shared" si="8"/>
        <v/>
      </c>
    </row>
    <row r="567" spans="5:20" x14ac:dyDescent="0.25">
      <c r="E567" s="7">
        <f>Table3[[#This Row],[Wages]]*0.14</f>
        <v>0</v>
      </c>
      <c r="F567" s="7"/>
      <c r="G567" s="7">
        <f>Table3[[#This Row],[Wages]]*0.0145</f>
        <v>0</v>
      </c>
      <c r="H567" s="43">
        <f>Table3[[#This Row],[Wages]]*$H$3</f>
        <v>0</v>
      </c>
      <c r="L567" s="7"/>
      <c r="M567" s="7"/>
      <c r="Q56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67" s="7" t="str">
        <f t="shared" si="8"/>
        <v/>
      </c>
    </row>
    <row r="568" spans="5:20" x14ac:dyDescent="0.25">
      <c r="E568" s="7">
        <f>Table3[[#This Row],[Wages]]*0.14</f>
        <v>0</v>
      </c>
      <c r="F568" s="7"/>
      <c r="G568" s="7">
        <f>Table3[[#This Row],[Wages]]*0.0145</f>
        <v>0</v>
      </c>
      <c r="H568" s="43">
        <f>Table3[[#This Row],[Wages]]*$H$3</f>
        <v>0</v>
      </c>
      <c r="L568" s="7"/>
      <c r="M568" s="7"/>
      <c r="Q56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68" s="7" t="str">
        <f t="shared" si="8"/>
        <v/>
      </c>
    </row>
    <row r="569" spans="5:20" x14ac:dyDescent="0.25">
      <c r="E569" s="7">
        <f>Table3[[#This Row],[Wages]]*0.14</f>
        <v>0</v>
      </c>
      <c r="F569" s="7"/>
      <c r="G569" s="7">
        <f>Table3[[#This Row],[Wages]]*0.0145</f>
        <v>0</v>
      </c>
      <c r="H569" s="43">
        <f>Table3[[#This Row],[Wages]]*$H$3</f>
        <v>0</v>
      </c>
      <c r="L569" s="7"/>
      <c r="M569" s="7"/>
      <c r="Q56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69" s="7" t="str">
        <f t="shared" si="8"/>
        <v/>
      </c>
    </row>
    <row r="570" spans="5:20" x14ac:dyDescent="0.25">
      <c r="E570" s="7">
        <f>Table3[[#This Row],[Wages]]*0.14</f>
        <v>0</v>
      </c>
      <c r="F570" s="7"/>
      <c r="G570" s="7">
        <f>Table3[[#This Row],[Wages]]*0.0145</f>
        <v>0</v>
      </c>
      <c r="H570" s="43">
        <f>Table3[[#This Row],[Wages]]*$H$3</f>
        <v>0</v>
      </c>
      <c r="L570" s="7"/>
      <c r="M570" s="7"/>
      <c r="Q57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70" s="7" t="str">
        <f t="shared" si="8"/>
        <v/>
      </c>
    </row>
    <row r="571" spans="5:20" x14ac:dyDescent="0.25">
      <c r="E571" s="7">
        <f>Table3[[#This Row],[Wages]]*0.14</f>
        <v>0</v>
      </c>
      <c r="F571" s="7"/>
      <c r="G571" s="7">
        <f>Table3[[#This Row],[Wages]]*0.0145</f>
        <v>0</v>
      </c>
      <c r="H571" s="43">
        <f>Table3[[#This Row],[Wages]]*$H$3</f>
        <v>0</v>
      </c>
      <c r="L571" s="7"/>
      <c r="M571" s="7"/>
      <c r="Q57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71" s="7" t="str">
        <f t="shared" si="8"/>
        <v/>
      </c>
    </row>
    <row r="572" spans="5:20" x14ac:dyDescent="0.25">
      <c r="E572" s="7">
        <f>Table3[[#This Row],[Wages]]*0.14</f>
        <v>0</v>
      </c>
      <c r="F572" s="7"/>
      <c r="G572" s="7">
        <f>Table3[[#This Row],[Wages]]*0.0145</f>
        <v>0</v>
      </c>
      <c r="H572" s="43">
        <f>Table3[[#This Row],[Wages]]*$H$3</f>
        <v>0</v>
      </c>
      <c r="L572" s="7"/>
      <c r="M572" s="7"/>
      <c r="Q57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72" s="7" t="str">
        <f t="shared" si="8"/>
        <v/>
      </c>
    </row>
    <row r="573" spans="5:20" x14ac:dyDescent="0.25">
      <c r="E573" s="7">
        <f>Table3[[#This Row],[Wages]]*0.14</f>
        <v>0</v>
      </c>
      <c r="F573" s="7"/>
      <c r="G573" s="7">
        <f>Table3[[#This Row],[Wages]]*0.0145</f>
        <v>0</v>
      </c>
      <c r="H573" s="43">
        <f>Table3[[#This Row],[Wages]]*$H$3</f>
        <v>0</v>
      </c>
      <c r="L573" s="7"/>
      <c r="M573" s="7"/>
      <c r="Q57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73" s="7" t="str">
        <f t="shared" si="8"/>
        <v/>
      </c>
    </row>
    <row r="574" spans="5:20" x14ac:dyDescent="0.25">
      <c r="E574" s="7">
        <f>Table3[[#This Row],[Wages]]*0.14</f>
        <v>0</v>
      </c>
      <c r="F574" s="7"/>
      <c r="G574" s="7">
        <f>Table3[[#This Row],[Wages]]*0.0145</f>
        <v>0</v>
      </c>
      <c r="H574" s="43">
        <f>Table3[[#This Row],[Wages]]*$H$3</f>
        <v>0</v>
      </c>
      <c r="L574" s="7"/>
      <c r="M574" s="7"/>
      <c r="Q57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74" s="7" t="str">
        <f t="shared" si="8"/>
        <v/>
      </c>
    </row>
    <row r="575" spans="5:20" x14ac:dyDescent="0.25">
      <c r="E575" s="7">
        <f>Table3[[#This Row],[Wages]]*0.14</f>
        <v>0</v>
      </c>
      <c r="F575" s="7"/>
      <c r="G575" s="7">
        <f>Table3[[#This Row],[Wages]]*0.0145</f>
        <v>0</v>
      </c>
      <c r="H575" s="43">
        <f>Table3[[#This Row],[Wages]]*$H$3</f>
        <v>0</v>
      </c>
      <c r="L575" s="7"/>
      <c r="M575" s="7"/>
      <c r="Q57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75" s="7" t="str">
        <f t="shared" si="8"/>
        <v/>
      </c>
    </row>
    <row r="576" spans="5:20" x14ac:dyDescent="0.25">
      <c r="E576" s="7">
        <f>Table3[[#This Row],[Wages]]*0.14</f>
        <v>0</v>
      </c>
      <c r="F576" s="7"/>
      <c r="G576" s="7">
        <f>Table3[[#This Row],[Wages]]*0.0145</f>
        <v>0</v>
      </c>
      <c r="H576" s="43">
        <f>Table3[[#This Row],[Wages]]*$H$3</f>
        <v>0</v>
      </c>
      <c r="L576" s="7"/>
      <c r="M576" s="7"/>
      <c r="Q57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76" s="7" t="str">
        <f t="shared" si="8"/>
        <v/>
      </c>
    </row>
    <row r="577" spans="5:20" x14ac:dyDescent="0.25">
      <c r="E577" s="7">
        <f>Table3[[#This Row],[Wages]]*0.14</f>
        <v>0</v>
      </c>
      <c r="F577" s="7"/>
      <c r="G577" s="7">
        <f>Table3[[#This Row],[Wages]]*0.0145</f>
        <v>0</v>
      </c>
      <c r="H577" s="43">
        <f>Table3[[#This Row],[Wages]]*$H$3</f>
        <v>0</v>
      </c>
      <c r="L577" s="7"/>
      <c r="M577" s="7"/>
      <c r="Q57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77" s="7" t="str">
        <f t="shared" si="8"/>
        <v/>
      </c>
    </row>
    <row r="578" spans="5:20" x14ac:dyDescent="0.25">
      <c r="E578" s="7">
        <f>Table3[[#This Row],[Wages]]*0.14</f>
        <v>0</v>
      </c>
      <c r="F578" s="7"/>
      <c r="G578" s="7">
        <f>Table3[[#This Row],[Wages]]*0.0145</f>
        <v>0</v>
      </c>
      <c r="H578" s="43">
        <f>Table3[[#This Row],[Wages]]*$H$3</f>
        <v>0</v>
      </c>
      <c r="L578" s="7"/>
      <c r="M578" s="7"/>
      <c r="Q57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78" s="7" t="str">
        <f t="shared" si="8"/>
        <v/>
      </c>
    </row>
    <row r="579" spans="5:20" x14ac:dyDescent="0.25">
      <c r="E579" s="7">
        <f>Table3[[#This Row],[Wages]]*0.14</f>
        <v>0</v>
      </c>
      <c r="F579" s="7"/>
      <c r="G579" s="7">
        <f>Table3[[#This Row],[Wages]]*0.0145</f>
        <v>0</v>
      </c>
      <c r="H579" s="43">
        <f>Table3[[#This Row],[Wages]]*$H$3</f>
        <v>0</v>
      </c>
      <c r="L579" s="7"/>
      <c r="M579" s="7"/>
      <c r="Q57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79" s="7" t="str">
        <f t="shared" si="8"/>
        <v/>
      </c>
    </row>
    <row r="580" spans="5:20" x14ac:dyDescent="0.25">
      <c r="E580" s="7">
        <f>Table3[[#This Row],[Wages]]*0.14</f>
        <v>0</v>
      </c>
      <c r="F580" s="7"/>
      <c r="G580" s="7">
        <f>Table3[[#This Row],[Wages]]*0.0145</f>
        <v>0</v>
      </c>
      <c r="H580" s="43">
        <f>Table3[[#This Row],[Wages]]*$H$3</f>
        <v>0</v>
      </c>
      <c r="L580" s="7"/>
      <c r="M580" s="7"/>
      <c r="Q58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80" s="7" t="str">
        <f t="shared" si="8"/>
        <v/>
      </c>
    </row>
    <row r="581" spans="5:20" x14ac:dyDescent="0.25">
      <c r="E581" s="7">
        <f>Table3[[#This Row],[Wages]]*0.14</f>
        <v>0</v>
      </c>
      <c r="F581" s="7"/>
      <c r="G581" s="7">
        <f>Table3[[#This Row],[Wages]]*0.0145</f>
        <v>0</v>
      </c>
      <c r="H581" s="43">
        <f>Table3[[#This Row],[Wages]]*$H$3</f>
        <v>0</v>
      </c>
      <c r="L581" s="7"/>
      <c r="M581" s="7"/>
      <c r="Q58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81" s="7" t="str">
        <f t="shared" si="8"/>
        <v/>
      </c>
    </row>
    <row r="582" spans="5:20" x14ac:dyDescent="0.25">
      <c r="E582" s="7">
        <f>Table3[[#This Row],[Wages]]*0.14</f>
        <v>0</v>
      </c>
      <c r="F582" s="7"/>
      <c r="G582" s="7">
        <f>Table3[[#This Row],[Wages]]*0.0145</f>
        <v>0</v>
      </c>
      <c r="H582" s="43">
        <f>Table3[[#This Row],[Wages]]*$H$3</f>
        <v>0</v>
      </c>
      <c r="L582" s="7"/>
      <c r="M582" s="7"/>
      <c r="Q58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82" s="7" t="str">
        <f t="shared" ref="T582:T645" si="9">IFERROR(Q582/R582*S582,"")</f>
        <v/>
      </c>
    </row>
    <row r="583" spans="5:20" x14ac:dyDescent="0.25">
      <c r="E583" s="7">
        <f>Table3[[#This Row],[Wages]]*0.14</f>
        <v>0</v>
      </c>
      <c r="F583" s="7"/>
      <c r="G583" s="7">
        <f>Table3[[#This Row],[Wages]]*0.0145</f>
        <v>0</v>
      </c>
      <c r="H583" s="43">
        <f>Table3[[#This Row],[Wages]]*$H$3</f>
        <v>0</v>
      </c>
      <c r="L583" s="7"/>
      <c r="M583" s="7"/>
      <c r="Q58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83" s="7" t="str">
        <f t="shared" si="9"/>
        <v/>
      </c>
    </row>
    <row r="584" spans="5:20" x14ac:dyDescent="0.25">
      <c r="E584" s="7">
        <f>Table3[[#This Row],[Wages]]*0.14</f>
        <v>0</v>
      </c>
      <c r="F584" s="7"/>
      <c r="G584" s="7">
        <f>Table3[[#This Row],[Wages]]*0.0145</f>
        <v>0</v>
      </c>
      <c r="H584" s="43">
        <f>Table3[[#This Row],[Wages]]*$H$3</f>
        <v>0</v>
      </c>
      <c r="L584" s="7"/>
      <c r="M584" s="7"/>
      <c r="Q58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84" s="7" t="str">
        <f t="shared" si="9"/>
        <v/>
      </c>
    </row>
    <row r="585" spans="5:20" x14ac:dyDescent="0.25">
      <c r="E585" s="7">
        <f>Table3[[#This Row],[Wages]]*0.14</f>
        <v>0</v>
      </c>
      <c r="F585" s="7"/>
      <c r="G585" s="7">
        <f>Table3[[#This Row],[Wages]]*0.0145</f>
        <v>0</v>
      </c>
      <c r="H585" s="43">
        <f>Table3[[#This Row],[Wages]]*$H$3</f>
        <v>0</v>
      </c>
      <c r="L585" s="7"/>
      <c r="M585" s="7"/>
      <c r="Q58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85" s="7" t="str">
        <f t="shared" si="9"/>
        <v/>
      </c>
    </row>
    <row r="586" spans="5:20" x14ac:dyDescent="0.25">
      <c r="E586" s="7">
        <f>Table3[[#This Row],[Wages]]*0.14</f>
        <v>0</v>
      </c>
      <c r="F586" s="7"/>
      <c r="G586" s="7">
        <f>Table3[[#This Row],[Wages]]*0.0145</f>
        <v>0</v>
      </c>
      <c r="H586" s="43">
        <f>Table3[[#This Row],[Wages]]*$H$3</f>
        <v>0</v>
      </c>
      <c r="L586" s="7"/>
      <c r="M586" s="7"/>
      <c r="Q58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86" s="7" t="str">
        <f t="shared" si="9"/>
        <v/>
      </c>
    </row>
    <row r="587" spans="5:20" x14ac:dyDescent="0.25">
      <c r="E587" s="7">
        <f>Table3[[#This Row],[Wages]]*0.14</f>
        <v>0</v>
      </c>
      <c r="F587" s="7"/>
      <c r="G587" s="7">
        <f>Table3[[#This Row],[Wages]]*0.0145</f>
        <v>0</v>
      </c>
      <c r="H587" s="43">
        <f>Table3[[#This Row],[Wages]]*$H$3</f>
        <v>0</v>
      </c>
      <c r="L587" s="7"/>
      <c r="M587" s="7"/>
      <c r="Q58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87" s="7" t="str">
        <f t="shared" si="9"/>
        <v/>
      </c>
    </row>
    <row r="588" spans="5:20" x14ac:dyDescent="0.25">
      <c r="E588" s="7">
        <f>Table3[[#This Row],[Wages]]*0.14</f>
        <v>0</v>
      </c>
      <c r="F588" s="7"/>
      <c r="G588" s="7">
        <f>Table3[[#This Row],[Wages]]*0.0145</f>
        <v>0</v>
      </c>
      <c r="H588" s="43">
        <f>Table3[[#This Row],[Wages]]*$H$3</f>
        <v>0</v>
      </c>
      <c r="L588" s="7"/>
      <c r="M588" s="7"/>
      <c r="Q58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88" s="7" t="str">
        <f t="shared" si="9"/>
        <v/>
      </c>
    </row>
    <row r="589" spans="5:20" x14ac:dyDescent="0.25">
      <c r="E589" s="7">
        <f>Table3[[#This Row],[Wages]]*0.14</f>
        <v>0</v>
      </c>
      <c r="F589" s="7"/>
      <c r="G589" s="7">
        <f>Table3[[#This Row],[Wages]]*0.0145</f>
        <v>0</v>
      </c>
      <c r="H589" s="43">
        <f>Table3[[#This Row],[Wages]]*$H$3</f>
        <v>0</v>
      </c>
      <c r="L589" s="7"/>
      <c r="M589" s="7"/>
      <c r="Q58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89" s="7" t="str">
        <f t="shared" si="9"/>
        <v/>
      </c>
    </row>
    <row r="590" spans="5:20" x14ac:dyDescent="0.25">
      <c r="E590" s="7">
        <f>Table3[[#This Row],[Wages]]*0.14</f>
        <v>0</v>
      </c>
      <c r="F590" s="7"/>
      <c r="G590" s="7">
        <f>Table3[[#This Row],[Wages]]*0.0145</f>
        <v>0</v>
      </c>
      <c r="H590" s="43">
        <f>Table3[[#This Row],[Wages]]*$H$3</f>
        <v>0</v>
      </c>
      <c r="L590" s="7"/>
      <c r="M590" s="7"/>
      <c r="Q59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90" s="7" t="str">
        <f t="shared" si="9"/>
        <v/>
      </c>
    </row>
    <row r="591" spans="5:20" x14ac:dyDescent="0.25">
      <c r="E591" s="7">
        <f>Table3[[#This Row],[Wages]]*0.14</f>
        <v>0</v>
      </c>
      <c r="F591" s="7"/>
      <c r="G591" s="7">
        <f>Table3[[#This Row],[Wages]]*0.0145</f>
        <v>0</v>
      </c>
      <c r="H591" s="43">
        <f>Table3[[#This Row],[Wages]]*$H$3</f>
        <v>0</v>
      </c>
      <c r="L591" s="7"/>
      <c r="M591" s="7"/>
      <c r="Q59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91" s="7" t="str">
        <f t="shared" si="9"/>
        <v/>
      </c>
    </row>
    <row r="592" spans="5:20" x14ac:dyDescent="0.25">
      <c r="E592" s="7">
        <f>Table3[[#This Row],[Wages]]*0.14</f>
        <v>0</v>
      </c>
      <c r="F592" s="7"/>
      <c r="G592" s="7">
        <f>Table3[[#This Row],[Wages]]*0.0145</f>
        <v>0</v>
      </c>
      <c r="H592" s="43">
        <f>Table3[[#This Row],[Wages]]*$H$3</f>
        <v>0</v>
      </c>
      <c r="L592" s="7"/>
      <c r="M592" s="7"/>
      <c r="Q59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92" s="7" t="str">
        <f t="shared" si="9"/>
        <v/>
      </c>
    </row>
    <row r="593" spans="5:20" x14ac:dyDescent="0.25">
      <c r="E593" s="7">
        <f>Table3[[#This Row],[Wages]]*0.14</f>
        <v>0</v>
      </c>
      <c r="F593" s="7"/>
      <c r="G593" s="7">
        <f>Table3[[#This Row],[Wages]]*0.0145</f>
        <v>0</v>
      </c>
      <c r="H593" s="43">
        <f>Table3[[#This Row],[Wages]]*$H$3</f>
        <v>0</v>
      </c>
      <c r="L593" s="7"/>
      <c r="M593" s="7"/>
      <c r="Q59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93" s="7" t="str">
        <f t="shared" si="9"/>
        <v/>
      </c>
    </row>
    <row r="594" spans="5:20" x14ac:dyDescent="0.25">
      <c r="E594" s="7">
        <f>Table3[[#This Row],[Wages]]*0.14</f>
        <v>0</v>
      </c>
      <c r="F594" s="7"/>
      <c r="G594" s="7">
        <f>Table3[[#This Row],[Wages]]*0.0145</f>
        <v>0</v>
      </c>
      <c r="H594" s="43">
        <f>Table3[[#This Row],[Wages]]*$H$3</f>
        <v>0</v>
      </c>
      <c r="L594" s="7"/>
      <c r="M594" s="7"/>
      <c r="Q59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94" s="7" t="str">
        <f t="shared" si="9"/>
        <v/>
      </c>
    </row>
    <row r="595" spans="5:20" x14ac:dyDescent="0.25">
      <c r="E595" s="7">
        <f>Table3[[#This Row],[Wages]]*0.14</f>
        <v>0</v>
      </c>
      <c r="F595" s="7"/>
      <c r="G595" s="7">
        <f>Table3[[#This Row],[Wages]]*0.0145</f>
        <v>0</v>
      </c>
      <c r="H595" s="43">
        <f>Table3[[#This Row],[Wages]]*$H$3</f>
        <v>0</v>
      </c>
      <c r="L595" s="7"/>
      <c r="M595" s="7"/>
      <c r="Q59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95" s="7" t="str">
        <f t="shared" si="9"/>
        <v/>
      </c>
    </row>
    <row r="596" spans="5:20" x14ac:dyDescent="0.25">
      <c r="E596" s="7">
        <f>Table3[[#This Row],[Wages]]*0.14</f>
        <v>0</v>
      </c>
      <c r="F596" s="7"/>
      <c r="G596" s="7">
        <f>Table3[[#This Row],[Wages]]*0.0145</f>
        <v>0</v>
      </c>
      <c r="H596" s="43">
        <f>Table3[[#This Row],[Wages]]*$H$3</f>
        <v>0</v>
      </c>
      <c r="L596" s="7"/>
      <c r="M596" s="7"/>
      <c r="Q59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96" s="7" t="str">
        <f t="shared" si="9"/>
        <v/>
      </c>
    </row>
    <row r="597" spans="5:20" x14ac:dyDescent="0.25">
      <c r="E597" s="7">
        <f>Table3[[#This Row],[Wages]]*0.14</f>
        <v>0</v>
      </c>
      <c r="F597" s="7"/>
      <c r="G597" s="7">
        <f>Table3[[#This Row],[Wages]]*0.0145</f>
        <v>0</v>
      </c>
      <c r="H597" s="43">
        <f>Table3[[#This Row],[Wages]]*$H$3</f>
        <v>0</v>
      </c>
      <c r="L597" s="7"/>
      <c r="M597" s="7"/>
      <c r="Q59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97" s="7" t="str">
        <f t="shared" si="9"/>
        <v/>
      </c>
    </row>
    <row r="598" spans="5:20" x14ac:dyDescent="0.25">
      <c r="E598" s="7">
        <f>Table3[[#This Row],[Wages]]*0.14</f>
        <v>0</v>
      </c>
      <c r="F598" s="7"/>
      <c r="G598" s="7">
        <f>Table3[[#This Row],[Wages]]*0.0145</f>
        <v>0</v>
      </c>
      <c r="H598" s="43">
        <f>Table3[[#This Row],[Wages]]*$H$3</f>
        <v>0</v>
      </c>
      <c r="L598" s="7"/>
      <c r="M598" s="7"/>
      <c r="Q59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98" s="7" t="str">
        <f t="shared" si="9"/>
        <v/>
      </c>
    </row>
    <row r="599" spans="5:20" x14ac:dyDescent="0.25">
      <c r="E599" s="7">
        <f>Table3[[#This Row],[Wages]]*0.14</f>
        <v>0</v>
      </c>
      <c r="F599" s="7"/>
      <c r="G599" s="7">
        <f>Table3[[#This Row],[Wages]]*0.0145</f>
        <v>0</v>
      </c>
      <c r="H599" s="43">
        <f>Table3[[#This Row],[Wages]]*$H$3</f>
        <v>0</v>
      </c>
      <c r="L599" s="7"/>
      <c r="M599" s="7"/>
      <c r="Q59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599" s="7" t="str">
        <f t="shared" si="9"/>
        <v/>
      </c>
    </row>
    <row r="600" spans="5:20" x14ac:dyDescent="0.25">
      <c r="E600" s="7">
        <f>Table3[[#This Row],[Wages]]*0.14</f>
        <v>0</v>
      </c>
      <c r="F600" s="7"/>
      <c r="G600" s="7">
        <f>Table3[[#This Row],[Wages]]*0.0145</f>
        <v>0</v>
      </c>
      <c r="H600" s="43">
        <f>Table3[[#This Row],[Wages]]*$H$3</f>
        <v>0</v>
      </c>
      <c r="L600" s="7"/>
      <c r="M600" s="7"/>
      <c r="Q60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00" s="7" t="str">
        <f t="shared" si="9"/>
        <v/>
      </c>
    </row>
    <row r="601" spans="5:20" x14ac:dyDescent="0.25">
      <c r="E601" s="7">
        <f>Table3[[#This Row],[Wages]]*0.14</f>
        <v>0</v>
      </c>
      <c r="F601" s="7"/>
      <c r="G601" s="7">
        <f>Table3[[#This Row],[Wages]]*0.0145</f>
        <v>0</v>
      </c>
      <c r="H601" s="43">
        <f>Table3[[#This Row],[Wages]]*$H$3</f>
        <v>0</v>
      </c>
      <c r="L601" s="7"/>
      <c r="M601" s="7"/>
      <c r="Q60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01" s="7" t="str">
        <f t="shared" si="9"/>
        <v/>
      </c>
    </row>
    <row r="602" spans="5:20" x14ac:dyDescent="0.25">
      <c r="E602" s="7">
        <f>Table3[[#This Row],[Wages]]*0.14</f>
        <v>0</v>
      </c>
      <c r="F602" s="7"/>
      <c r="G602" s="7">
        <f>Table3[[#This Row],[Wages]]*0.0145</f>
        <v>0</v>
      </c>
      <c r="H602" s="43">
        <f>Table3[[#This Row],[Wages]]*$H$3</f>
        <v>0</v>
      </c>
      <c r="L602" s="7"/>
      <c r="M602" s="7"/>
      <c r="Q60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02" s="7" t="str">
        <f t="shared" si="9"/>
        <v/>
      </c>
    </row>
    <row r="603" spans="5:20" x14ac:dyDescent="0.25">
      <c r="E603" s="7">
        <f>Table3[[#This Row],[Wages]]*0.14</f>
        <v>0</v>
      </c>
      <c r="F603" s="7"/>
      <c r="G603" s="7">
        <f>Table3[[#This Row],[Wages]]*0.0145</f>
        <v>0</v>
      </c>
      <c r="H603" s="43">
        <f>Table3[[#This Row],[Wages]]*$H$3</f>
        <v>0</v>
      </c>
      <c r="L603" s="7"/>
      <c r="M603" s="7"/>
      <c r="Q60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03" s="7" t="str">
        <f t="shared" si="9"/>
        <v/>
      </c>
    </row>
    <row r="604" spans="5:20" x14ac:dyDescent="0.25">
      <c r="E604" s="7">
        <f>Table3[[#This Row],[Wages]]*0.14</f>
        <v>0</v>
      </c>
      <c r="F604" s="7"/>
      <c r="G604" s="7">
        <f>Table3[[#This Row],[Wages]]*0.0145</f>
        <v>0</v>
      </c>
      <c r="H604" s="43">
        <f>Table3[[#This Row],[Wages]]*$H$3</f>
        <v>0</v>
      </c>
      <c r="L604" s="7"/>
      <c r="M604" s="7"/>
      <c r="Q60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04" s="7" t="str">
        <f t="shared" si="9"/>
        <v/>
      </c>
    </row>
    <row r="605" spans="5:20" x14ac:dyDescent="0.25">
      <c r="E605" s="7">
        <f>Table3[[#This Row],[Wages]]*0.14</f>
        <v>0</v>
      </c>
      <c r="F605" s="7"/>
      <c r="G605" s="7">
        <f>Table3[[#This Row],[Wages]]*0.0145</f>
        <v>0</v>
      </c>
      <c r="H605" s="43">
        <f>Table3[[#This Row],[Wages]]*$H$3</f>
        <v>0</v>
      </c>
      <c r="L605" s="7"/>
      <c r="M605" s="7"/>
      <c r="Q60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05" s="7" t="str">
        <f t="shared" si="9"/>
        <v/>
      </c>
    </row>
    <row r="606" spans="5:20" x14ac:dyDescent="0.25">
      <c r="E606" s="7">
        <f>Table3[[#This Row],[Wages]]*0.14</f>
        <v>0</v>
      </c>
      <c r="F606" s="7"/>
      <c r="G606" s="7">
        <f>Table3[[#This Row],[Wages]]*0.0145</f>
        <v>0</v>
      </c>
      <c r="H606" s="43">
        <f>Table3[[#This Row],[Wages]]*$H$3</f>
        <v>0</v>
      </c>
      <c r="L606" s="7"/>
      <c r="M606" s="7"/>
      <c r="Q60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06" s="7" t="str">
        <f t="shared" si="9"/>
        <v/>
      </c>
    </row>
    <row r="607" spans="5:20" x14ac:dyDescent="0.25">
      <c r="E607" s="7">
        <f>Table3[[#This Row],[Wages]]*0.14</f>
        <v>0</v>
      </c>
      <c r="F607" s="7"/>
      <c r="G607" s="7">
        <f>Table3[[#This Row],[Wages]]*0.0145</f>
        <v>0</v>
      </c>
      <c r="H607" s="43">
        <f>Table3[[#This Row],[Wages]]*$H$3</f>
        <v>0</v>
      </c>
      <c r="L607" s="7"/>
      <c r="M607" s="7"/>
      <c r="Q60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07" s="7" t="str">
        <f t="shared" si="9"/>
        <v/>
      </c>
    </row>
    <row r="608" spans="5:20" x14ac:dyDescent="0.25">
      <c r="E608" s="7">
        <f>Table3[[#This Row],[Wages]]*0.14</f>
        <v>0</v>
      </c>
      <c r="F608" s="7"/>
      <c r="G608" s="7">
        <f>Table3[[#This Row],[Wages]]*0.0145</f>
        <v>0</v>
      </c>
      <c r="H608" s="43">
        <f>Table3[[#This Row],[Wages]]*$H$3</f>
        <v>0</v>
      </c>
      <c r="L608" s="7"/>
      <c r="M608" s="7"/>
      <c r="Q60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08" s="7" t="str">
        <f t="shared" si="9"/>
        <v/>
      </c>
    </row>
    <row r="609" spans="5:20" x14ac:dyDescent="0.25">
      <c r="E609" s="7">
        <f>Table3[[#This Row],[Wages]]*0.14</f>
        <v>0</v>
      </c>
      <c r="F609" s="7"/>
      <c r="G609" s="7">
        <f>Table3[[#This Row],[Wages]]*0.0145</f>
        <v>0</v>
      </c>
      <c r="H609" s="43">
        <f>Table3[[#This Row],[Wages]]*$H$3</f>
        <v>0</v>
      </c>
      <c r="L609" s="7"/>
      <c r="M609" s="7"/>
      <c r="Q60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09" s="7" t="str">
        <f t="shared" si="9"/>
        <v/>
      </c>
    </row>
    <row r="610" spans="5:20" x14ac:dyDescent="0.25">
      <c r="E610" s="7">
        <f>Table3[[#This Row],[Wages]]*0.14</f>
        <v>0</v>
      </c>
      <c r="F610" s="7"/>
      <c r="G610" s="7">
        <f>Table3[[#This Row],[Wages]]*0.0145</f>
        <v>0</v>
      </c>
      <c r="H610" s="43">
        <f>Table3[[#This Row],[Wages]]*$H$3</f>
        <v>0</v>
      </c>
      <c r="L610" s="7"/>
      <c r="M610" s="7"/>
      <c r="Q61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10" s="7" t="str">
        <f t="shared" si="9"/>
        <v/>
      </c>
    </row>
    <row r="611" spans="5:20" x14ac:dyDescent="0.25">
      <c r="E611" s="7">
        <f>Table3[[#This Row],[Wages]]*0.14</f>
        <v>0</v>
      </c>
      <c r="F611" s="7"/>
      <c r="G611" s="7">
        <f>Table3[[#This Row],[Wages]]*0.0145</f>
        <v>0</v>
      </c>
      <c r="H611" s="43">
        <f>Table3[[#This Row],[Wages]]*$H$3</f>
        <v>0</v>
      </c>
      <c r="L611" s="7"/>
      <c r="M611" s="7"/>
      <c r="Q61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11" s="7" t="str">
        <f t="shared" si="9"/>
        <v/>
      </c>
    </row>
    <row r="612" spans="5:20" x14ac:dyDescent="0.25">
      <c r="E612" s="7">
        <f>Table3[[#This Row],[Wages]]*0.14</f>
        <v>0</v>
      </c>
      <c r="F612" s="7"/>
      <c r="G612" s="7">
        <f>Table3[[#This Row],[Wages]]*0.0145</f>
        <v>0</v>
      </c>
      <c r="H612" s="43">
        <f>Table3[[#This Row],[Wages]]*$H$3</f>
        <v>0</v>
      </c>
      <c r="L612" s="7"/>
      <c r="M612" s="7"/>
      <c r="Q61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12" s="7" t="str">
        <f t="shared" si="9"/>
        <v/>
      </c>
    </row>
    <row r="613" spans="5:20" x14ac:dyDescent="0.25">
      <c r="E613" s="7">
        <f>Table3[[#This Row],[Wages]]*0.14</f>
        <v>0</v>
      </c>
      <c r="F613" s="7"/>
      <c r="G613" s="7">
        <f>Table3[[#This Row],[Wages]]*0.0145</f>
        <v>0</v>
      </c>
      <c r="H613" s="43">
        <f>Table3[[#This Row],[Wages]]*$H$3</f>
        <v>0</v>
      </c>
      <c r="L613" s="7"/>
      <c r="M613" s="7"/>
      <c r="Q61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13" s="7" t="str">
        <f t="shared" si="9"/>
        <v/>
      </c>
    </row>
    <row r="614" spans="5:20" x14ac:dyDescent="0.25">
      <c r="E614" s="7">
        <f>Table3[[#This Row],[Wages]]*0.14</f>
        <v>0</v>
      </c>
      <c r="F614" s="7"/>
      <c r="G614" s="7">
        <f>Table3[[#This Row],[Wages]]*0.0145</f>
        <v>0</v>
      </c>
      <c r="H614" s="43">
        <f>Table3[[#This Row],[Wages]]*$H$3</f>
        <v>0</v>
      </c>
      <c r="L614" s="7"/>
      <c r="M614" s="7"/>
      <c r="Q61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14" s="7" t="str">
        <f t="shared" si="9"/>
        <v/>
      </c>
    </row>
    <row r="615" spans="5:20" x14ac:dyDescent="0.25">
      <c r="E615" s="7">
        <f>Table3[[#This Row],[Wages]]*0.14</f>
        <v>0</v>
      </c>
      <c r="F615" s="7"/>
      <c r="G615" s="7">
        <f>Table3[[#This Row],[Wages]]*0.0145</f>
        <v>0</v>
      </c>
      <c r="H615" s="43">
        <f>Table3[[#This Row],[Wages]]*$H$3</f>
        <v>0</v>
      </c>
      <c r="L615" s="7"/>
      <c r="M615" s="7"/>
      <c r="Q61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15" s="7" t="str">
        <f t="shared" si="9"/>
        <v/>
      </c>
    </row>
    <row r="616" spans="5:20" x14ac:dyDescent="0.25">
      <c r="E616" s="7">
        <f>Table3[[#This Row],[Wages]]*0.14</f>
        <v>0</v>
      </c>
      <c r="F616" s="7"/>
      <c r="G616" s="7">
        <f>Table3[[#This Row],[Wages]]*0.0145</f>
        <v>0</v>
      </c>
      <c r="H616" s="43">
        <f>Table3[[#This Row],[Wages]]*$H$3</f>
        <v>0</v>
      </c>
      <c r="L616" s="7"/>
      <c r="M616" s="7"/>
      <c r="Q61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16" s="7" t="str">
        <f t="shared" si="9"/>
        <v/>
      </c>
    </row>
    <row r="617" spans="5:20" x14ac:dyDescent="0.25">
      <c r="E617" s="7">
        <f>Table3[[#This Row],[Wages]]*0.14</f>
        <v>0</v>
      </c>
      <c r="F617" s="7"/>
      <c r="G617" s="7">
        <f>Table3[[#This Row],[Wages]]*0.0145</f>
        <v>0</v>
      </c>
      <c r="H617" s="43">
        <f>Table3[[#This Row],[Wages]]*$H$3</f>
        <v>0</v>
      </c>
      <c r="L617" s="7"/>
      <c r="M617" s="7"/>
      <c r="Q61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17" s="7" t="str">
        <f t="shared" si="9"/>
        <v/>
      </c>
    </row>
    <row r="618" spans="5:20" x14ac:dyDescent="0.25">
      <c r="E618" s="7">
        <f>Table3[[#This Row],[Wages]]*0.14</f>
        <v>0</v>
      </c>
      <c r="F618" s="7"/>
      <c r="G618" s="7">
        <f>Table3[[#This Row],[Wages]]*0.0145</f>
        <v>0</v>
      </c>
      <c r="H618" s="43">
        <f>Table3[[#This Row],[Wages]]*$H$3</f>
        <v>0</v>
      </c>
      <c r="L618" s="7"/>
      <c r="M618" s="7"/>
      <c r="Q61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18" s="7" t="str">
        <f t="shared" si="9"/>
        <v/>
      </c>
    </row>
    <row r="619" spans="5:20" x14ac:dyDescent="0.25">
      <c r="E619" s="7">
        <f>Table3[[#This Row],[Wages]]*0.14</f>
        <v>0</v>
      </c>
      <c r="F619" s="7"/>
      <c r="G619" s="7">
        <f>Table3[[#This Row],[Wages]]*0.0145</f>
        <v>0</v>
      </c>
      <c r="H619" s="43">
        <f>Table3[[#This Row],[Wages]]*$H$3</f>
        <v>0</v>
      </c>
      <c r="L619" s="7"/>
      <c r="M619" s="7"/>
      <c r="Q61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19" s="7" t="str">
        <f t="shared" si="9"/>
        <v/>
      </c>
    </row>
    <row r="620" spans="5:20" x14ac:dyDescent="0.25">
      <c r="E620" s="7">
        <f>Table3[[#This Row],[Wages]]*0.14</f>
        <v>0</v>
      </c>
      <c r="F620" s="7"/>
      <c r="G620" s="7">
        <f>Table3[[#This Row],[Wages]]*0.0145</f>
        <v>0</v>
      </c>
      <c r="H620" s="43">
        <f>Table3[[#This Row],[Wages]]*$H$3</f>
        <v>0</v>
      </c>
      <c r="L620" s="7"/>
      <c r="M620" s="7"/>
      <c r="Q62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20" s="7" t="str">
        <f t="shared" si="9"/>
        <v/>
      </c>
    </row>
    <row r="621" spans="5:20" x14ac:dyDescent="0.25">
      <c r="E621" s="7">
        <f>Table3[[#This Row],[Wages]]*0.14</f>
        <v>0</v>
      </c>
      <c r="F621" s="7"/>
      <c r="G621" s="7">
        <f>Table3[[#This Row],[Wages]]*0.0145</f>
        <v>0</v>
      </c>
      <c r="H621" s="43">
        <f>Table3[[#This Row],[Wages]]*$H$3</f>
        <v>0</v>
      </c>
      <c r="L621" s="7"/>
      <c r="M621" s="7"/>
      <c r="Q62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21" s="7" t="str">
        <f t="shared" si="9"/>
        <v/>
      </c>
    </row>
    <row r="622" spans="5:20" x14ac:dyDescent="0.25">
      <c r="E622" s="7">
        <f>Table3[[#This Row],[Wages]]*0.14</f>
        <v>0</v>
      </c>
      <c r="F622" s="7"/>
      <c r="G622" s="7">
        <f>Table3[[#This Row],[Wages]]*0.0145</f>
        <v>0</v>
      </c>
      <c r="H622" s="43">
        <f>Table3[[#This Row],[Wages]]*$H$3</f>
        <v>0</v>
      </c>
      <c r="L622" s="7"/>
      <c r="M622" s="7"/>
      <c r="Q62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22" s="7" t="str">
        <f t="shared" si="9"/>
        <v/>
      </c>
    </row>
    <row r="623" spans="5:20" x14ac:dyDescent="0.25">
      <c r="E623" s="7">
        <f>Table3[[#This Row],[Wages]]*0.14</f>
        <v>0</v>
      </c>
      <c r="F623" s="7"/>
      <c r="G623" s="7">
        <f>Table3[[#This Row],[Wages]]*0.0145</f>
        <v>0</v>
      </c>
      <c r="H623" s="43">
        <f>Table3[[#This Row],[Wages]]*$H$3</f>
        <v>0</v>
      </c>
      <c r="L623" s="7"/>
      <c r="M623" s="7"/>
      <c r="Q62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23" s="7" t="str">
        <f t="shared" si="9"/>
        <v/>
      </c>
    </row>
    <row r="624" spans="5:20" x14ac:dyDescent="0.25">
      <c r="E624" s="7">
        <f>Table3[[#This Row],[Wages]]*0.14</f>
        <v>0</v>
      </c>
      <c r="F624" s="7"/>
      <c r="G624" s="7">
        <f>Table3[[#This Row],[Wages]]*0.0145</f>
        <v>0</v>
      </c>
      <c r="H624" s="43">
        <f>Table3[[#This Row],[Wages]]*$H$3</f>
        <v>0</v>
      </c>
      <c r="L624" s="7"/>
      <c r="M624" s="7"/>
      <c r="Q62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24" s="7" t="str">
        <f t="shared" si="9"/>
        <v/>
      </c>
    </row>
    <row r="625" spans="5:20" x14ac:dyDescent="0.25">
      <c r="E625" s="7">
        <f>Table3[[#This Row],[Wages]]*0.14</f>
        <v>0</v>
      </c>
      <c r="F625" s="7"/>
      <c r="G625" s="7">
        <f>Table3[[#This Row],[Wages]]*0.0145</f>
        <v>0</v>
      </c>
      <c r="H625" s="43">
        <f>Table3[[#This Row],[Wages]]*$H$3</f>
        <v>0</v>
      </c>
      <c r="L625" s="7"/>
      <c r="M625" s="7"/>
      <c r="Q62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25" s="7" t="str">
        <f t="shared" si="9"/>
        <v/>
      </c>
    </row>
    <row r="626" spans="5:20" x14ac:dyDescent="0.25">
      <c r="E626" s="7">
        <f>Table3[[#This Row],[Wages]]*0.14</f>
        <v>0</v>
      </c>
      <c r="F626" s="7"/>
      <c r="G626" s="7">
        <f>Table3[[#This Row],[Wages]]*0.0145</f>
        <v>0</v>
      </c>
      <c r="H626" s="43">
        <f>Table3[[#This Row],[Wages]]*$H$3</f>
        <v>0</v>
      </c>
      <c r="L626" s="7"/>
      <c r="M626" s="7"/>
      <c r="Q62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26" s="7" t="str">
        <f t="shared" si="9"/>
        <v/>
      </c>
    </row>
    <row r="627" spans="5:20" x14ac:dyDescent="0.25">
      <c r="E627" s="7">
        <f>Table3[[#This Row],[Wages]]*0.14</f>
        <v>0</v>
      </c>
      <c r="F627" s="7"/>
      <c r="G627" s="7">
        <f>Table3[[#This Row],[Wages]]*0.0145</f>
        <v>0</v>
      </c>
      <c r="H627" s="43">
        <f>Table3[[#This Row],[Wages]]*$H$3</f>
        <v>0</v>
      </c>
      <c r="L627" s="7"/>
      <c r="M627" s="7"/>
      <c r="Q62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27" s="7" t="str">
        <f t="shared" si="9"/>
        <v/>
      </c>
    </row>
    <row r="628" spans="5:20" x14ac:dyDescent="0.25">
      <c r="E628" s="7">
        <f>Table3[[#This Row],[Wages]]*0.14</f>
        <v>0</v>
      </c>
      <c r="F628" s="7"/>
      <c r="G628" s="7">
        <f>Table3[[#This Row],[Wages]]*0.0145</f>
        <v>0</v>
      </c>
      <c r="H628" s="43">
        <f>Table3[[#This Row],[Wages]]*$H$3</f>
        <v>0</v>
      </c>
      <c r="L628" s="7"/>
      <c r="M628" s="7"/>
      <c r="Q62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28" s="7" t="str">
        <f t="shared" si="9"/>
        <v/>
      </c>
    </row>
    <row r="629" spans="5:20" x14ac:dyDescent="0.25">
      <c r="E629" s="7">
        <f>Table3[[#This Row],[Wages]]*0.14</f>
        <v>0</v>
      </c>
      <c r="F629" s="7"/>
      <c r="G629" s="7">
        <f>Table3[[#This Row],[Wages]]*0.0145</f>
        <v>0</v>
      </c>
      <c r="H629" s="43">
        <f>Table3[[#This Row],[Wages]]*$H$3</f>
        <v>0</v>
      </c>
      <c r="L629" s="7"/>
      <c r="M629" s="7"/>
      <c r="Q62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29" s="7" t="str">
        <f t="shared" si="9"/>
        <v/>
      </c>
    </row>
    <row r="630" spans="5:20" x14ac:dyDescent="0.25">
      <c r="E630" s="7">
        <f>Table3[[#This Row],[Wages]]*0.14</f>
        <v>0</v>
      </c>
      <c r="F630" s="7"/>
      <c r="G630" s="7">
        <f>Table3[[#This Row],[Wages]]*0.0145</f>
        <v>0</v>
      </c>
      <c r="H630" s="43">
        <f>Table3[[#This Row],[Wages]]*$H$3</f>
        <v>0</v>
      </c>
      <c r="L630" s="7"/>
      <c r="M630" s="7"/>
      <c r="Q63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30" s="7" t="str">
        <f t="shared" si="9"/>
        <v/>
      </c>
    </row>
    <row r="631" spans="5:20" x14ac:dyDescent="0.25">
      <c r="E631" s="7">
        <f>Table3[[#This Row],[Wages]]*0.14</f>
        <v>0</v>
      </c>
      <c r="F631" s="7"/>
      <c r="G631" s="7">
        <f>Table3[[#This Row],[Wages]]*0.0145</f>
        <v>0</v>
      </c>
      <c r="H631" s="43">
        <f>Table3[[#This Row],[Wages]]*$H$3</f>
        <v>0</v>
      </c>
      <c r="L631" s="7"/>
      <c r="M631" s="7"/>
      <c r="Q63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31" s="7" t="str">
        <f t="shared" si="9"/>
        <v/>
      </c>
    </row>
    <row r="632" spans="5:20" x14ac:dyDescent="0.25">
      <c r="E632" s="7">
        <f>Table3[[#This Row],[Wages]]*0.14</f>
        <v>0</v>
      </c>
      <c r="F632" s="7"/>
      <c r="G632" s="7">
        <f>Table3[[#This Row],[Wages]]*0.0145</f>
        <v>0</v>
      </c>
      <c r="H632" s="43">
        <f>Table3[[#This Row],[Wages]]*$H$3</f>
        <v>0</v>
      </c>
      <c r="L632" s="7"/>
      <c r="M632" s="7"/>
      <c r="Q63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32" s="7" t="str">
        <f t="shared" si="9"/>
        <v/>
      </c>
    </row>
    <row r="633" spans="5:20" x14ac:dyDescent="0.25">
      <c r="E633" s="7">
        <f>Table3[[#This Row],[Wages]]*0.14</f>
        <v>0</v>
      </c>
      <c r="F633" s="7"/>
      <c r="G633" s="7">
        <f>Table3[[#This Row],[Wages]]*0.0145</f>
        <v>0</v>
      </c>
      <c r="H633" s="43">
        <f>Table3[[#This Row],[Wages]]*$H$3</f>
        <v>0</v>
      </c>
      <c r="L633" s="7"/>
      <c r="M633" s="7"/>
      <c r="Q63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33" s="7" t="str">
        <f t="shared" si="9"/>
        <v/>
      </c>
    </row>
    <row r="634" spans="5:20" x14ac:dyDescent="0.25">
      <c r="E634" s="7">
        <f>Table3[[#This Row],[Wages]]*0.14</f>
        <v>0</v>
      </c>
      <c r="F634" s="7"/>
      <c r="G634" s="7">
        <f>Table3[[#This Row],[Wages]]*0.0145</f>
        <v>0</v>
      </c>
      <c r="H634" s="43">
        <f>Table3[[#This Row],[Wages]]*$H$3</f>
        <v>0</v>
      </c>
      <c r="L634" s="7"/>
      <c r="M634" s="7"/>
      <c r="Q63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34" s="7" t="str">
        <f t="shared" si="9"/>
        <v/>
      </c>
    </row>
    <row r="635" spans="5:20" x14ac:dyDescent="0.25">
      <c r="E635" s="7">
        <f>Table3[[#This Row],[Wages]]*0.14</f>
        <v>0</v>
      </c>
      <c r="F635" s="7"/>
      <c r="G635" s="7">
        <f>Table3[[#This Row],[Wages]]*0.0145</f>
        <v>0</v>
      </c>
      <c r="H635" s="43">
        <f>Table3[[#This Row],[Wages]]*$H$3</f>
        <v>0</v>
      </c>
      <c r="L635" s="7"/>
      <c r="M635" s="7"/>
      <c r="Q63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35" s="7" t="str">
        <f t="shared" si="9"/>
        <v/>
      </c>
    </row>
    <row r="636" spans="5:20" x14ac:dyDescent="0.25">
      <c r="E636" s="7">
        <f>Table3[[#This Row],[Wages]]*0.14</f>
        <v>0</v>
      </c>
      <c r="F636" s="7"/>
      <c r="G636" s="7">
        <f>Table3[[#This Row],[Wages]]*0.0145</f>
        <v>0</v>
      </c>
      <c r="H636" s="43">
        <f>Table3[[#This Row],[Wages]]*$H$3</f>
        <v>0</v>
      </c>
      <c r="L636" s="7"/>
      <c r="M636" s="7"/>
      <c r="Q63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36" s="7" t="str">
        <f t="shared" si="9"/>
        <v/>
      </c>
    </row>
    <row r="637" spans="5:20" x14ac:dyDescent="0.25">
      <c r="E637" s="7">
        <f>Table3[[#This Row],[Wages]]*0.14</f>
        <v>0</v>
      </c>
      <c r="F637" s="7"/>
      <c r="G637" s="7">
        <f>Table3[[#This Row],[Wages]]*0.0145</f>
        <v>0</v>
      </c>
      <c r="H637" s="43">
        <f>Table3[[#This Row],[Wages]]*$H$3</f>
        <v>0</v>
      </c>
      <c r="L637" s="7"/>
      <c r="M637" s="7"/>
      <c r="Q63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37" s="7" t="str">
        <f t="shared" si="9"/>
        <v/>
      </c>
    </row>
    <row r="638" spans="5:20" x14ac:dyDescent="0.25">
      <c r="E638" s="7">
        <f>Table3[[#This Row],[Wages]]*0.14</f>
        <v>0</v>
      </c>
      <c r="F638" s="7"/>
      <c r="G638" s="7">
        <f>Table3[[#This Row],[Wages]]*0.0145</f>
        <v>0</v>
      </c>
      <c r="H638" s="43">
        <f>Table3[[#This Row],[Wages]]*$H$3</f>
        <v>0</v>
      </c>
      <c r="L638" s="7"/>
      <c r="M638" s="7"/>
      <c r="Q63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38" s="7" t="str">
        <f t="shared" si="9"/>
        <v/>
      </c>
    </row>
    <row r="639" spans="5:20" x14ac:dyDescent="0.25">
      <c r="E639" s="7">
        <f>Table3[[#This Row],[Wages]]*0.14</f>
        <v>0</v>
      </c>
      <c r="F639" s="7"/>
      <c r="G639" s="7">
        <f>Table3[[#This Row],[Wages]]*0.0145</f>
        <v>0</v>
      </c>
      <c r="H639" s="43">
        <f>Table3[[#This Row],[Wages]]*$H$3</f>
        <v>0</v>
      </c>
      <c r="L639" s="7"/>
      <c r="M639" s="7"/>
      <c r="Q63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39" s="7" t="str">
        <f t="shared" si="9"/>
        <v/>
      </c>
    </row>
    <row r="640" spans="5:20" x14ac:dyDescent="0.25">
      <c r="E640" s="7">
        <f>Table3[[#This Row],[Wages]]*0.14</f>
        <v>0</v>
      </c>
      <c r="F640" s="7"/>
      <c r="G640" s="7">
        <f>Table3[[#This Row],[Wages]]*0.0145</f>
        <v>0</v>
      </c>
      <c r="H640" s="43">
        <f>Table3[[#This Row],[Wages]]*$H$3</f>
        <v>0</v>
      </c>
      <c r="L640" s="7"/>
      <c r="M640" s="7"/>
      <c r="Q64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40" s="7" t="str">
        <f t="shared" si="9"/>
        <v/>
      </c>
    </row>
    <row r="641" spans="5:20" x14ac:dyDescent="0.25">
      <c r="E641" s="7">
        <f>Table3[[#This Row],[Wages]]*0.14</f>
        <v>0</v>
      </c>
      <c r="F641" s="7"/>
      <c r="G641" s="7">
        <f>Table3[[#This Row],[Wages]]*0.0145</f>
        <v>0</v>
      </c>
      <c r="H641" s="43">
        <f>Table3[[#This Row],[Wages]]*$H$3</f>
        <v>0</v>
      </c>
      <c r="L641" s="7"/>
      <c r="M641" s="7"/>
      <c r="Q64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41" s="7" t="str">
        <f t="shared" si="9"/>
        <v/>
      </c>
    </row>
    <row r="642" spans="5:20" x14ac:dyDescent="0.25">
      <c r="E642" s="7">
        <f>Table3[[#This Row],[Wages]]*0.14</f>
        <v>0</v>
      </c>
      <c r="F642" s="7"/>
      <c r="G642" s="7">
        <f>Table3[[#This Row],[Wages]]*0.0145</f>
        <v>0</v>
      </c>
      <c r="H642" s="43">
        <f>Table3[[#This Row],[Wages]]*$H$3</f>
        <v>0</v>
      </c>
      <c r="L642" s="7"/>
      <c r="M642" s="7"/>
      <c r="Q64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42" s="7" t="str">
        <f t="shared" si="9"/>
        <v/>
      </c>
    </row>
    <row r="643" spans="5:20" x14ac:dyDescent="0.25">
      <c r="E643" s="7">
        <f>Table3[[#This Row],[Wages]]*0.14</f>
        <v>0</v>
      </c>
      <c r="F643" s="7"/>
      <c r="G643" s="7">
        <f>Table3[[#This Row],[Wages]]*0.0145</f>
        <v>0</v>
      </c>
      <c r="H643" s="43">
        <f>Table3[[#This Row],[Wages]]*$H$3</f>
        <v>0</v>
      </c>
      <c r="L643" s="7"/>
      <c r="M643" s="7"/>
      <c r="Q64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43" s="7" t="str">
        <f t="shared" si="9"/>
        <v/>
      </c>
    </row>
    <row r="644" spans="5:20" x14ac:dyDescent="0.25">
      <c r="E644" s="7">
        <f>Table3[[#This Row],[Wages]]*0.14</f>
        <v>0</v>
      </c>
      <c r="F644" s="7"/>
      <c r="G644" s="7">
        <f>Table3[[#This Row],[Wages]]*0.0145</f>
        <v>0</v>
      </c>
      <c r="H644" s="43">
        <f>Table3[[#This Row],[Wages]]*$H$3</f>
        <v>0</v>
      </c>
      <c r="L644" s="7"/>
      <c r="M644" s="7"/>
      <c r="Q64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44" s="7" t="str">
        <f t="shared" si="9"/>
        <v/>
      </c>
    </row>
    <row r="645" spans="5:20" x14ac:dyDescent="0.25">
      <c r="E645" s="7">
        <f>Table3[[#This Row],[Wages]]*0.14</f>
        <v>0</v>
      </c>
      <c r="F645" s="7"/>
      <c r="G645" s="7">
        <f>Table3[[#This Row],[Wages]]*0.0145</f>
        <v>0</v>
      </c>
      <c r="H645" s="43">
        <f>Table3[[#This Row],[Wages]]*$H$3</f>
        <v>0</v>
      </c>
      <c r="L645" s="7"/>
      <c r="M645" s="7"/>
      <c r="Q64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45" s="7" t="str">
        <f t="shared" si="9"/>
        <v/>
      </c>
    </row>
    <row r="646" spans="5:20" x14ac:dyDescent="0.25">
      <c r="E646" s="7">
        <f>Table3[[#This Row],[Wages]]*0.14</f>
        <v>0</v>
      </c>
      <c r="F646" s="7"/>
      <c r="G646" s="7">
        <f>Table3[[#This Row],[Wages]]*0.0145</f>
        <v>0</v>
      </c>
      <c r="H646" s="43">
        <f>Table3[[#This Row],[Wages]]*$H$3</f>
        <v>0</v>
      </c>
      <c r="L646" s="7"/>
      <c r="M646" s="7"/>
      <c r="Q64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46" s="7" t="str">
        <f t="shared" ref="T646:T709" si="10">IFERROR(Q646/R646*S646,"")</f>
        <v/>
      </c>
    </row>
    <row r="647" spans="5:20" x14ac:dyDescent="0.25">
      <c r="E647" s="7">
        <f>Table3[[#This Row],[Wages]]*0.14</f>
        <v>0</v>
      </c>
      <c r="F647" s="7"/>
      <c r="G647" s="7">
        <f>Table3[[#This Row],[Wages]]*0.0145</f>
        <v>0</v>
      </c>
      <c r="H647" s="43">
        <f>Table3[[#This Row],[Wages]]*$H$3</f>
        <v>0</v>
      </c>
      <c r="L647" s="7"/>
      <c r="M647" s="7"/>
      <c r="Q64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47" s="7" t="str">
        <f t="shared" si="10"/>
        <v/>
      </c>
    </row>
    <row r="648" spans="5:20" x14ac:dyDescent="0.25">
      <c r="E648" s="7">
        <f>Table3[[#This Row],[Wages]]*0.14</f>
        <v>0</v>
      </c>
      <c r="F648" s="7"/>
      <c r="G648" s="7">
        <f>Table3[[#This Row],[Wages]]*0.0145</f>
        <v>0</v>
      </c>
      <c r="H648" s="43">
        <f>Table3[[#This Row],[Wages]]*$H$3</f>
        <v>0</v>
      </c>
      <c r="L648" s="7"/>
      <c r="M648" s="7"/>
      <c r="Q64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48" s="7" t="str">
        <f t="shared" si="10"/>
        <v/>
      </c>
    </row>
    <row r="649" spans="5:20" x14ac:dyDescent="0.25">
      <c r="E649" s="7">
        <f>Table3[[#This Row],[Wages]]*0.14</f>
        <v>0</v>
      </c>
      <c r="F649" s="7"/>
      <c r="G649" s="7">
        <f>Table3[[#This Row],[Wages]]*0.0145</f>
        <v>0</v>
      </c>
      <c r="H649" s="43">
        <f>Table3[[#This Row],[Wages]]*$H$3</f>
        <v>0</v>
      </c>
      <c r="L649" s="7"/>
      <c r="M649" s="7"/>
      <c r="Q64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49" s="7" t="str">
        <f t="shared" si="10"/>
        <v/>
      </c>
    </row>
    <row r="650" spans="5:20" x14ac:dyDescent="0.25">
      <c r="E650" s="7">
        <f>Table3[[#This Row],[Wages]]*0.14</f>
        <v>0</v>
      </c>
      <c r="F650" s="7"/>
      <c r="G650" s="7">
        <f>Table3[[#This Row],[Wages]]*0.0145</f>
        <v>0</v>
      </c>
      <c r="H650" s="43">
        <f>Table3[[#This Row],[Wages]]*$H$3</f>
        <v>0</v>
      </c>
      <c r="L650" s="7"/>
      <c r="M650" s="7"/>
      <c r="Q65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50" s="7" t="str">
        <f t="shared" si="10"/>
        <v/>
      </c>
    </row>
    <row r="651" spans="5:20" x14ac:dyDescent="0.25">
      <c r="E651" s="7">
        <f>Table3[[#This Row],[Wages]]*0.14</f>
        <v>0</v>
      </c>
      <c r="F651" s="7"/>
      <c r="G651" s="7">
        <f>Table3[[#This Row],[Wages]]*0.0145</f>
        <v>0</v>
      </c>
      <c r="H651" s="43">
        <f>Table3[[#This Row],[Wages]]*$H$3</f>
        <v>0</v>
      </c>
      <c r="L651" s="7"/>
      <c r="M651" s="7"/>
      <c r="Q65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51" s="7" t="str">
        <f t="shared" si="10"/>
        <v/>
      </c>
    </row>
    <row r="652" spans="5:20" x14ac:dyDescent="0.25">
      <c r="E652" s="7">
        <f>Table3[[#This Row],[Wages]]*0.14</f>
        <v>0</v>
      </c>
      <c r="F652" s="7"/>
      <c r="G652" s="7">
        <f>Table3[[#This Row],[Wages]]*0.0145</f>
        <v>0</v>
      </c>
      <c r="H652" s="43">
        <f>Table3[[#This Row],[Wages]]*$H$3</f>
        <v>0</v>
      </c>
      <c r="L652" s="7"/>
      <c r="M652" s="7"/>
      <c r="Q65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52" s="7" t="str">
        <f t="shared" si="10"/>
        <v/>
      </c>
    </row>
    <row r="653" spans="5:20" x14ac:dyDescent="0.25">
      <c r="E653" s="7">
        <f>Table3[[#This Row],[Wages]]*0.14</f>
        <v>0</v>
      </c>
      <c r="F653" s="7"/>
      <c r="G653" s="7">
        <f>Table3[[#This Row],[Wages]]*0.0145</f>
        <v>0</v>
      </c>
      <c r="H653" s="43">
        <f>Table3[[#This Row],[Wages]]*$H$3</f>
        <v>0</v>
      </c>
      <c r="L653" s="7"/>
      <c r="M653" s="7"/>
      <c r="Q65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53" s="7" t="str">
        <f t="shared" si="10"/>
        <v/>
      </c>
    </row>
    <row r="654" spans="5:20" x14ac:dyDescent="0.25">
      <c r="E654" s="7">
        <f>Table3[[#This Row],[Wages]]*0.14</f>
        <v>0</v>
      </c>
      <c r="F654" s="7"/>
      <c r="G654" s="7">
        <f>Table3[[#This Row],[Wages]]*0.0145</f>
        <v>0</v>
      </c>
      <c r="H654" s="43">
        <f>Table3[[#This Row],[Wages]]*$H$3</f>
        <v>0</v>
      </c>
      <c r="L654" s="7"/>
      <c r="M654" s="7"/>
      <c r="Q65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54" s="7" t="str">
        <f t="shared" si="10"/>
        <v/>
      </c>
    </row>
    <row r="655" spans="5:20" x14ac:dyDescent="0.25">
      <c r="E655" s="7">
        <f>Table3[[#This Row],[Wages]]*0.14</f>
        <v>0</v>
      </c>
      <c r="F655" s="7"/>
      <c r="G655" s="7">
        <f>Table3[[#This Row],[Wages]]*0.0145</f>
        <v>0</v>
      </c>
      <c r="H655" s="43">
        <f>Table3[[#This Row],[Wages]]*$H$3</f>
        <v>0</v>
      </c>
      <c r="L655" s="7"/>
      <c r="M655" s="7"/>
      <c r="Q65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55" s="7" t="str">
        <f t="shared" si="10"/>
        <v/>
      </c>
    </row>
    <row r="656" spans="5:20" x14ac:dyDescent="0.25">
      <c r="E656" s="7">
        <f>Table3[[#This Row],[Wages]]*0.14</f>
        <v>0</v>
      </c>
      <c r="F656" s="7"/>
      <c r="G656" s="7">
        <f>Table3[[#This Row],[Wages]]*0.0145</f>
        <v>0</v>
      </c>
      <c r="H656" s="43">
        <f>Table3[[#This Row],[Wages]]*$H$3</f>
        <v>0</v>
      </c>
      <c r="L656" s="7"/>
      <c r="M656" s="7"/>
      <c r="Q65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56" s="7" t="str">
        <f t="shared" si="10"/>
        <v/>
      </c>
    </row>
    <row r="657" spans="5:20" x14ac:dyDescent="0.25">
      <c r="E657" s="7">
        <f>Table3[[#This Row],[Wages]]*0.14</f>
        <v>0</v>
      </c>
      <c r="F657" s="7"/>
      <c r="G657" s="7">
        <f>Table3[[#This Row],[Wages]]*0.0145</f>
        <v>0</v>
      </c>
      <c r="H657" s="43">
        <f>Table3[[#This Row],[Wages]]*$H$3</f>
        <v>0</v>
      </c>
      <c r="L657" s="7"/>
      <c r="M657" s="7"/>
      <c r="Q65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57" s="7" t="str">
        <f t="shared" si="10"/>
        <v/>
      </c>
    </row>
    <row r="658" spans="5:20" x14ac:dyDescent="0.25">
      <c r="E658" s="7">
        <f>Table3[[#This Row],[Wages]]*0.14</f>
        <v>0</v>
      </c>
      <c r="F658" s="7"/>
      <c r="G658" s="7">
        <f>Table3[[#This Row],[Wages]]*0.0145</f>
        <v>0</v>
      </c>
      <c r="H658" s="43">
        <f>Table3[[#This Row],[Wages]]*$H$3</f>
        <v>0</v>
      </c>
      <c r="L658" s="7"/>
      <c r="M658" s="7"/>
      <c r="Q65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58" s="7" t="str">
        <f t="shared" si="10"/>
        <v/>
      </c>
    </row>
    <row r="659" spans="5:20" x14ac:dyDescent="0.25">
      <c r="E659" s="7">
        <f>Table3[[#This Row],[Wages]]*0.14</f>
        <v>0</v>
      </c>
      <c r="F659" s="7"/>
      <c r="G659" s="7">
        <f>Table3[[#This Row],[Wages]]*0.0145</f>
        <v>0</v>
      </c>
      <c r="H659" s="43">
        <f>Table3[[#This Row],[Wages]]*$H$3</f>
        <v>0</v>
      </c>
      <c r="L659" s="7"/>
      <c r="M659" s="7"/>
      <c r="Q65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59" s="7" t="str">
        <f t="shared" si="10"/>
        <v/>
      </c>
    </row>
    <row r="660" spans="5:20" x14ac:dyDescent="0.25">
      <c r="E660" s="7">
        <f>Table3[[#This Row],[Wages]]*0.14</f>
        <v>0</v>
      </c>
      <c r="F660" s="7"/>
      <c r="G660" s="7">
        <f>Table3[[#This Row],[Wages]]*0.0145</f>
        <v>0</v>
      </c>
      <c r="H660" s="43">
        <f>Table3[[#This Row],[Wages]]*$H$3</f>
        <v>0</v>
      </c>
      <c r="L660" s="7"/>
      <c r="M660" s="7"/>
      <c r="Q66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60" s="7" t="str">
        <f t="shared" si="10"/>
        <v/>
      </c>
    </row>
    <row r="661" spans="5:20" x14ac:dyDescent="0.25">
      <c r="E661" s="7">
        <f>Table3[[#This Row],[Wages]]*0.14</f>
        <v>0</v>
      </c>
      <c r="F661" s="7"/>
      <c r="G661" s="7">
        <f>Table3[[#This Row],[Wages]]*0.0145</f>
        <v>0</v>
      </c>
      <c r="H661" s="43">
        <f>Table3[[#This Row],[Wages]]*$H$3</f>
        <v>0</v>
      </c>
      <c r="L661" s="7"/>
      <c r="M661" s="7"/>
      <c r="Q66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61" s="7" t="str">
        <f t="shared" si="10"/>
        <v/>
      </c>
    </row>
    <row r="662" spans="5:20" x14ac:dyDescent="0.25">
      <c r="E662" s="7">
        <f>Table3[[#This Row],[Wages]]*0.14</f>
        <v>0</v>
      </c>
      <c r="F662" s="7"/>
      <c r="G662" s="7">
        <f>Table3[[#This Row],[Wages]]*0.0145</f>
        <v>0</v>
      </c>
      <c r="H662" s="43">
        <f>Table3[[#This Row],[Wages]]*$H$3</f>
        <v>0</v>
      </c>
      <c r="L662" s="7"/>
      <c r="M662" s="7"/>
      <c r="Q66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62" s="7" t="str">
        <f t="shared" si="10"/>
        <v/>
      </c>
    </row>
    <row r="663" spans="5:20" x14ac:dyDescent="0.25">
      <c r="E663" s="7">
        <f>Table3[[#This Row],[Wages]]*0.14</f>
        <v>0</v>
      </c>
      <c r="F663" s="7"/>
      <c r="G663" s="7">
        <f>Table3[[#This Row],[Wages]]*0.0145</f>
        <v>0</v>
      </c>
      <c r="H663" s="43">
        <f>Table3[[#This Row],[Wages]]*$H$3</f>
        <v>0</v>
      </c>
      <c r="L663" s="7"/>
      <c r="M663" s="7"/>
      <c r="Q66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63" s="7" t="str">
        <f t="shared" si="10"/>
        <v/>
      </c>
    </row>
    <row r="664" spans="5:20" x14ac:dyDescent="0.25">
      <c r="E664" s="7">
        <f>Table3[[#This Row],[Wages]]*0.14</f>
        <v>0</v>
      </c>
      <c r="F664" s="7"/>
      <c r="G664" s="7">
        <f>Table3[[#This Row],[Wages]]*0.0145</f>
        <v>0</v>
      </c>
      <c r="H664" s="43">
        <f>Table3[[#This Row],[Wages]]*$H$3</f>
        <v>0</v>
      </c>
      <c r="L664" s="7"/>
      <c r="M664" s="7"/>
      <c r="Q66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64" s="7" t="str">
        <f t="shared" si="10"/>
        <v/>
      </c>
    </row>
    <row r="665" spans="5:20" x14ac:dyDescent="0.25">
      <c r="E665" s="7">
        <f>Table3[[#This Row],[Wages]]*0.14</f>
        <v>0</v>
      </c>
      <c r="F665" s="7"/>
      <c r="G665" s="7">
        <f>Table3[[#This Row],[Wages]]*0.0145</f>
        <v>0</v>
      </c>
      <c r="H665" s="43">
        <f>Table3[[#This Row],[Wages]]*$H$3</f>
        <v>0</v>
      </c>
      <c r="L665" s="7"/>
      <c r="M665" s="7"/>
      <c r="Q66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65" s="7" t="str">
        <f t="shared" si="10"/>
        <v/>
      </c>
    </row>
    <row r="666" spans="5:20" x14ac:dyDescent="0.25">
      <c r="E666" s="7">
        <f>Table3[[#This Row],[Wages]]*0.14</f>
        <v>0</v>
      </c>
      <c r="F666" s="7"/>
      <c r="G666" s="7">
        <f>Table3[[#This Row],[Wages]]*0.0145</f>
        <v>0</v>
      </c>
      <c r="H666" s="43">
        <f>Table3[[#This Row],[Wages]]*$H$3</f>
        <v>0</v>
      </c>
      <c r="L666" s="7"/>
      <c r="M666" s="7"/>
      <c r="Q66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66" s="7" t="str">
        <f t="shared" si="10"/>
        <v/>
      </c>
    </row>
    <row r="667" spans="5:20" x14ac:dyDescent="0.25">
      <c r="E667" s="7">
        <f>Table3[[#This Row],[Wages]]*0.14</f>
        <v>0</v>
      </c>
      <c r="F667" s="7"/>
      <c r="G667" s="7">
        <f>Table3[[#This Row],[Wages]]*0.0145</f>
        <v>0</v>
      </c>
      <c r="H667" s="43">
        <f>Table3[[#This Row],[Wages]]*$H$3</f>
        <v>0</v>
      </c>
      <c r="L667" s="7"/>
      <c r="M667" s="7"/>
      <c r="Q66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67" s="7" t="str">
        <f t="shared" si="10"/>
        <v/>
      </c>
    </row>
    <row r="668" spans="5:20" x14ac:dyDescent="0.25">
      <c r="E668" s="7">
        <f>Table3[[#This Row],[Wages]]*0.14</f>
        <v>0</v>
      </c>
      <c r="F668" s="7"/>
      <c r="G668" s="7">
        <f>Table3[[#This Row],[Wages]]*0.0145</f>
        <v>0</v>
      </c>
      <c r="H668" s="43">
        <f>Table3[[#This Row],[Wages]]*$H$3</f>
        <v>0</v>
      </c>
      <c r="L668" s="7"/>
      <c r="M668" s="7"/>
      <c r="Q66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68" s="7" t="str">
        <f t="shared" si="10"/>
        <v/>
      </c>
    </row>
    <row r="669" spans="5:20" x14ac:dyDescent="0.25">
      <c r="E669" s="7">
        <f>Table3[[#This Row],[Wages]]*0.14</f>
        <v>0</v>
      </c>
      <c r="F669" s="7"/>
      <c r="G669" s="7">
        <f>Table3[[#This Row],[Wages]]*0.0145</f>
        <v>0</v>
      </c>
      <c r="H669" s="43">
        <f>Table3[[#This Row],[Wages]]*$H$3</f>
        <v>0</v>
      </c>
      <c r="L669" s="7"/>
      <c r="M669" s="7"/>
      <c r="Q66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69" s="7" t="str">
        <f t="shared" si="10"/>
        <v/>
      </c>
    </row>
    <row r="670" spans="5:20" x14ac:dyDescent="0.25">
      <c r="E670" s="7">
        <f>Table3[[#This Row],[Wages]]*0.14</f>
        <v>0</v>
      </c>
      <c r="F670" s="7"/>
      <c r="G670" s="7">
        <f>Table3[[#This Row],[Wages]]*0.0145</f>
        <v>0</v>
      </c>
      <c r="H670" s="43">
        <f>Table3[[#This Row],[Wages]]*$H$3</f>
        <v>0</v>
      </c>
      <c r="L670" s="7"/>
      <c r="M670" s="7"/>
      <c r="Q67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70" s="7" t="str">
        <f t="shared" si="10"/>
        <v/>
      </c>
    </row>
    <row r="671" spans="5:20" x14ac:dyDescent="0.25">
      <c r="E671" s="7">
        <f>Table3[[#This Row],[Wages]]*0.14</f>
        <v>0</v>
      </c>
      <c r="F671" s="7"/>
      <c r="G671" s="7">
        <f>Table3[[#This Row],[Wages]]*0.0145</f>
        <v>0</v>
      </c>
      <c r="H671" s="43">
        <f>Table3[[#This Row],[Wages]]*$H$3</f>
        <v>0</v>
      </c>
      <c r="L671" s="7"/>
      <c r="M671" s="7"/>
      <c r="Q67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71" s="7" t="str">
        <f t="shared" si="10"/>
        <v/>
      </c>
    </row>
    <row r="672" spans="5:20" x14ac:dyDescent="0.25">
      <c r="E672" s="7">
        <f>Table3[[#This Row],[Wages]]*0.14</f>
        <v>0</v>
      </c>
      <c r="F672" s="7"/>
      <c r="G672" s="7">
        <f>Table3[[#This Row],[Wages]]*0.0145</f>
        <v>0</v>
      </c>
      <c r="H672" s="43">
        <f>Table3[[#This Row],[Wages]]*$H$3</f>
        <v>0</v>
      </c>
      <c r="L672" s="7"/>
      <c r="M672" s="7"/>
      <c r="Q67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72" s="7" t="str">
        <f t="shared" si="10"/>
        <v/>
      </c>
    </row>
    <row r="673" spans="5:20" x14ac:dyDescent="0.25">
      <c r="E673" s="7">
        <f>Table3[[#This Row],[Wages]]*0.14</f>
        <v>0</v>
      </c>
      <c r="F673" s="7"/>
      <c r="G673" s="7">
        <f>Table3[[#This Row],[Wages]]*0.0145</f>
        <v>0</v>
      </c>
      <c r="H673" s="43">
        <f>Table3[[#This Row],[Wages]]*$H$3</f>
        <v>0</v>
      </c>
      <c r="L673" s="7"/>
      <c r="M673" s="7"/>
      <c r="Q67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73" s="7" t="str">
        <f t="shared" si="10"/>
        <v/>
      </c>
    </row>
    <row r="674" spans="5:20" x14ac:dyDescent="0.25">
      <c r="E674" s="7">
        <f>Table3[[#This Row],[Wages]]*0.14</f>
        <v>0</v>
      </c>
      <c r="F674" s="7"/>
      <c r="G674" s="7">
        <f>Table3[[#This Row],[Wages]]*0.0145</f>
        <v>0</v>
      </c>
      <c r="H674" s="43">
        <f>Table3[[#This Row],[Wages]]*$H$3</f>
        <v>0</v>
      </c>
      <c r="L674" s="7"/>
      <c r="M674" s="7"/>
      <c r="Q67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74" s="7" t="str">
        <f t="shared" si="10"/>
        <v/>
      </c>
    </row>
    <row r="675" spans="5:20" x14ac:dyDescent="0.25">
      <c r="E675" s="7">
        <f>Table3[[#This Row],[Wages]]*0.14</f>
        <v>0</v>
      </c>
      <c r="F675" s="7"/>
      <c r="G675" s="7">
        <f>Table3[[#This Row],[Wages]]*0.0145</f>
        <v>0</v>
      </c>
      <c r="H675" s="43">
        <f>Table3[[#This Row],[Wages]]*$H$3</f>
        <v>0</v>
      </c>
      <c r="L675" s="7"/>
      <c r="M675" s="7"/>
      <c r="Q67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75" s="7" t="str">
        <f t="shared" si="10"/>
        <v/>
      </c>
    </row>
    <row r="676" spans="5:20" x14ac:dyDescent="0.25">
      <c r="E676" s="7">
        <f>Table3[[#This Row],[Wages]]*0.14</f>
        <v>0</v>
      </c>
      <c r="F676" s="7"/>
      <c r="G676" s="7">
        <f>Table3[[#This Row],[Wages]]*0.0145</f>
        <v>0</v>
      </c>
      <c r="H676" s="43">
        <f>Table3[[#This Row],[Wages]]*$H$3</f>
        <v>0</v>
      </c>
      <c r="L676" s="7"/>
      <c r="M676" s="7"/>
      <c r="Q67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76" s="7" t="str">
        <f t="shared" si="10"/>
        <v/>
      </c>
    </row>
    <row r="677" spans="5:20" x14ac:dyDescent="0.25">
      <c r="E677" s="7">
        <f>Table3[[#This Row],[Wages]]*0.14</f>
        <v>0</v>
      </c>
      <c r="F677" s="7"/>
      <c r="G677" s="7">
        <f>Table3[[#This Row],[Wages]]*0.0145</f>
        <v>0</v>
      </c>
      <c r="H677" s="43">
        <f>Table3[[#This Row],[Wages]]*$H$3</f>
        <v>0</v>
      </c>
      <c r="L677" s="7"/>
      <c r="M677" s="7"/>
      <c r="Q67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77" s="7" t="str">
        <f t="shared" si="10"/>
        <v/>
      </c>
    </row>
    <row r="678" spans="5:20" x14ac:dyDescent="0.25">
      <c r="E678" s="7">
        <f>Table3[[#This Row],[Wages]]*0.14</f>
        <v>0</v>
      </c>
      <c r="F678" s="7"/>
      <c r="G678" s="7">
        <f>Table3[[#This Row],[Wages]]*0.0145</f>
        <v>0</v>
      </c>
      <c r="H678" s="43">
        <f>Table3[[#This Row],[Wages]]*$H$3</f>
        <v>0</v>
      </c>
      <c r="L678" s="7"/>
      <c r="M678" s="7"/>
      <c r="Q67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78" s="7" t="str">
        <f t="shared" si="10"/>
        <v/>
      </c>
    </row>
    <row r="679" spans="5:20" x14ac:dyDescent="0.25">
      <c r="E679" s="7">
        <f>Table3[[#This Row],[Wages]]*0.14</f>
        <v>0</v>
      </c>
      <c r="F679" s="7"/>
      <c r="G679" s="7">
        <f>Table3[[#This Row],[Wages]]*0.0145</f>
        <v>0</v>
      </c>
      <c r="H679" s="43">
        <f>Table3[[#This Row],[Wages]]*$H$3</f>
        <v>0</v>
      </c>
      <c r="L679" s="7"/>
      <c r="M679" s="7"/>
      <c r="Q67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79" s="7" t="str">
        <f t="shared" si="10"/>
        <v/>
      </c>
    </row>
    <row r="680" spans="5:20" x14ac:dyDescent="0.25">
      <c r="E680" s="7">
        <f>Table3[[#This Row],[Wages]]*0.14</f>
        <v>0</v>
      </c>
      <c r="F680" s="7"/>
      <c r="G680" s="7">
        <f>Table3[[#This Row],[Wages]]*0.0145</f>
        <v>0</v>
      </c>
      <c r="H680" s="43">
        <f>Table3[[#This Row],[Wages]]*$H$3</f>
        <v>0</v>
      </c>
      <c r="L680" s="7"/>
      <c r="M680" s="7"/>
      <c r="Q68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80" s="7" t="str">
        <f t="shared" si="10"/>
        <v/>
      </c>
    </row>
    <row r="681" spans="5:20" x14ac:dyDescent="0.25">
      <c r="E681" s="7">
        <f>Table3[[#This Row],[Wages]]*0.14</f>
        <v>0</v>
      </c>
      <c r="F681" s="7"/>
      <c r="G681" s="7">
        <f>Table3[[#This Row],[Wages]]*0.0145</f>
        <v>0</v>
      </c>
      <c r="H681" s="43">
        <f>Table3[[#This Row],[Wages]]*$H$3</f>
        <v>0</v>
      </c>
      <c r="L681" s="7"/>
      <c r="M681" s="7"/>
      <c r="Q68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81" s="7" t="str">
        <f t="shared" si="10"/>
        <v/>
      </c>
    </row>
    <row r="682" spans="5:20" x14ac:dyDescent="0.25">
      <c r="E682" s="7">
        <f>Table3[[#This Row],[Wages]]*0.14</f>
        <v>0</v>
      </c>
      <c r="F682" s="7"/>
      <c r="G682" s="7">
        <f>Table3[[#This Row],[Wages]]*0.0145</f>
        <v>0</v>
      </c>
      <c r="H682" s="43">
        <f>Table3[[#This Row],[Wages]]*$H$3</f>
        <v>0</v>
      </c>
      <c r="L682" s="7"/>
      <c r="M682" s="7"/>
      <c r="Q68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82" s="7" t="str">
        <f t="shared" si="10"/>
        <v/>
      </c>
    </row>
    <row r="683" spans="5:20" x14ac:dyDescent="0.25">
      <c r="E683" s="7">
        <f>Table3[[#This Row],[Wages]]*0.14</f>
        <v>0</v>
      </c>
      <c r="F683" s="7"/>
      <c r="G683" s="7">
        <f>Table3[[#This Row],[Wages]]*0.0145</f>
        <v>0</v>
      </c>
      <c r="H683" s="43">
        <f>Table3[[#This Row],[Wages]]*$H$3</f>
        <v>0</v>
      </c>
      <c r="L683" s="7"/>
      <c r="M683" s="7"/>
      <c r="Q68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83" s="7" t="str">
        <f t="shared" si="10"/>
        <v/>
      </c>
    </row>
    <row r="684" spans="5:20" x14ac:dyDescent="0.25">
      <c r="E684" s="7">
        <f>Table3[[#This Row],[Wages]]*0.14</f>
        <v>0</v>
      </c>
      <c r="F684" s="7"/>
      <c r="G684" s="7">
        <f>Table3[[#This Row],[Wages]]*0.0145</f>
        <v>0</v>
      </c>
      <c r="H684" s="43">
        <f>Table3[[#This Row],[Wages]]*$H$3</f>
        <v>0</v>
      </c>
      <c r="L684" s="7"/>
      <c r="M684" s="7"/>
      <c r="Q68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84" s="7" t="str">
        <f t="shared" si="10"/>
        <v/>
      </c>
    </row>
    <row r="685" spans="5:20" x14ac:dyDescent="0.25">
      <c r="E685" s="7">
        <f>Table3[[#This Row],[Wages]]*0.14</f>
        <v>0</v>
      </c>
      <c r="F685" s="7"/>
      <c r="G685" s="7">
        <f>Table3[[#This Row],[Wages]]*0.0145</f>
        <v>0</v>
      </c>
      <c r="H685" s="43">
        <f>Table3[[#This Row],[Wages]]*$H$3</f>
        <v>0</v>
      </c>
      <c r="L685" s="7"/>
      <c r="M685" s="7"/>
      <c r="Q68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85" s="7" t="str">
        <f t="shared" si="10"/>
        <v/>
      </c>
    </row>
    <row r="686" spans="5:20" x14ac:dyDescent="0.25">
      <c r="E686" s="7">
        <f>Table3[[#This Row],[Wages]]*0.14</f>
        <v>0</v>
      </c>
      <c r="F686" s="7"/>
      <c r="G686" s="7">
        <f>Table3[[#This Row],[Wages]]*0.0145</f>
        <v>0</v>
      </c>
      <c r="H686" s="43">
        <f>Table3[[#This Row],[Wages]]*$H$3</f>
        <v>0</v>
      </c>
      <c r="L686" s="7"/>
      <c r="M686" s="7"/>
      <c r="Q68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86" s="7" t="str">
        <f t="shared" si="10"/>
        <v/>
      </c>
    </row>
    <row r="687" spans="5:20" x14ac:dyDescent="0.25">
      <c r="E687" s="7">
        <f>Table3[[#This Row],[Wages]]*0.14</f>
        <v>0</v>
      </c>
      <c r="F687" s="7"/>
      <c r="G687" s="7">
        <f>Table3[[#This Row],[Wages]]*0.0145</f>
        <v>0</v>
      </c>
      <c r="H687" s="43">
        <f>Table3[[#This Row],[Wages]]*$H$3</f>
        <v>0</v>
      </c>
      <c r="L687" s="7"/>
      <c r="M687" s="7"/>
      <c r="Q68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87" s="7" t="str">
        <f t="shared" si="10"/>
        <v/>
      </c>
    </row>
    <row r="688" spans="5:20" x14ac:dyDescent="0.25">
      <c r="E688" s="7">
        <f>Table3[[#This Row],[Wages]]*0.14</f>
        <v>0</v>
      </c>
      <c r="F688" s="7"/>
      <c r="G688" s="7">
        <f>Table3[[#This Row],[Wages]]*0.0145</f>
        <v>0</v>
      </c>
      <c r="H688" s="43">
        <f>Table3[[#This Row],[Wages]]*$H$3</f>
        <v>0</v>
      </c>
      <c r="L688" s="7"/>
      <c r="M688" s="7"/>
      <c r="Q68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88" s="7" t="str">
        <f t="shared" si="10"/>
        <v/>
      </c>
    </row>
    <row r="689" spans="5:20" x14ac:dyDescent="0.25">
      <c r="E689" s="7">
        <f>Table3[[#This Row],[Wages]]*0.14</f>
        <v>0</v>
      </c>
      <c r="F689" s="7"/>
      <c r="G689" s="7">
        <f>Table3[[#This Row],[Wages]]*0.0145</f>
        <v>0</v>
      </c>
      <c r="H689" s="43">
        <f>Table3[[#This Row],[Wages]]*$H$3</f>
        <v>0</v>
      </c>
      <c r="L689" s="7"/>
      <c r="M689" s="7"/>
      <c r="Q68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89" s="7" t="str">
        <f t="shared" si="10"/>
        <v/>
      </c>
    </row>
    <row r="690" spans="5:20" x14ac:dyDescent="0.25">
      <c r="E690" s="7">
        <f>Table3[[#This Row],[Wages]]*0.14</f>
        <v>0</v>
      </c>
      <c r="F690" s="7"/>
      <c r="G690" s="7">
        <f>Table3[[#This Row],[Wages]]*0.0145</f>
        <v>0</v>
      </c>
      <c r="H690" s="43">
        <f>Table3[[#This Row],[Wages]]*$H$3</f>
        <v>0</v>
      </c>
      <c r="L690" s="7"/>
      <c r="M690" s="7"/>
      <c r="Q69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90" s="7" t="str">
        <f t="shared" si="10"/>
        <v/>
      </c>
    </row>
    <row r="691" spans="5:20" x14ac:dyDescent="0.25">
      <c r="E691" s="7">
        <f>Table3[[#This Row],[Wages]]*0.14</f>
        <v>0</v>
      </c>
      <c r="F691" s="7"/>
      <c r="G691" s="7">
        <f>Table3[[#This Row],[Wages]]*0.0145</f>
        <v>0</v>
      </c>
      <c r="H691" s="43">
        <f>Table3[[#This Row],[Wages]]*$H$3</f>
        <v>0</v>
      </c>
      <c r="L691" s="7"/>
      <c r="M691" s="7"/>
      <c r="Q69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91" s="7" t="str">
        <f t="shared" si="10"/>
        <v/>
      </c>
    </row>
    <row r="692" spans="5:20" x14ac:dyDescent="0.25">
      <c r="E692" s="7">
        <f>Table3[[#This Row],[Wages]]*0.14</f>
        <v>0</v>
      </c>
      <c r="F692" s="7"/>
      <c r="G692" s="7">
        <f>Table3[[#This Row],[Wages]]*0.0145</f>
        <v>0</v>
      </c>
      <c r="H692" s="43">
        <f>Table3[[#This Row],[Wages]]*$H$3</f>
        <v>0</v>
      </c>
      <c r="L692" s="7"/>
      <c r="M692" s="7"/>
      <c r="Q69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92" s="7" t="str">
        <f t="shared" si="10"/>
        <v/>
      </c>
    </row>
    <row r="693" spans="5:20" x14ac:dyDescent="0.25">
      <c r="E693" s="7">
        <f>Table3[[#This Row],[Wages]]*0.14</f>
        <v>0</v>
      </c>
      <c r="F693" s="7"/>
      <c r="G693" s="7">
        <f>Table3[[#This Row],[Wages]]*0.0145</f>
        <v>0</v>
      </c>
      <c r="H693" s="43">
        <f>Table3[[#This Row],[Wages]]*$H$3</f>
        <v>0</v>
      </c>
      <c r="L693" s="7"/>
      <c r="M693" s="7"/>
      <c r="Q69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93" s="7" t="str">
        <f t="shared" si="10"/>
        <v/>
      </c>
    </row>
    <row r="694" spans="5:20" x14ac:dyDescent="0.25">
      <c r="E694" s="7">
        <f>Table3[[#This Row],[Wages]]*0.14</f>
        <v>0</v>
      </c>
      <c r="F694" s="7"/>
      <c r="G694" s="7">
        <f>Table3[[#This Row],[Wages]]*0.0145</f>
        <v>0</v>
      </c>
      <c r="H694" s="43">
        <f>Table3[[#This Row],[Wages]]*$H$3</f>
        <v>0</v>
      </c>
      <c r="L694" s="7"/>
      <c r="M694" s="7"/>
      <c r="Q69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94" s="7" t="str">
        <f t="shared" si="10"/>
        <v/>
      </c>
    </row>
    <row r="695" spans="5:20" x14ac:dyDescent="0.25">
      <c r="E695" s="7">
        <f>Table3[[#This Row],[Wages]]*0.14</f>
        <v>0</v>
      </c>
      <c r="F695" s="7"/>
      <c r="G695" s="7">
        <f>Table3[[#This Row],[Wages]]*0.0145</f>
        <v>0</v>
      </c>
      <c r="H695" s="43">
        <f>Table3[[#This Row],[Wages]]*$H$3</f>
        <v>0</v>
      </c>
      <c r="L695" s="7"/>
      <c r="M695" s="7"/>
      <c r="Q69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95" s="7" t="str">
        <f t="shared" si="10"/>
        <v/>
      </c>
    </row>
    <row r="696" spans="5:20" x14ac:dyDescent="0.25">
      <c r="E696" s="7">
        <f>Table3[[#This Row],[Wages]]*0.14</f>
        <v>0</v>
      </c>
      <c r="F696" s="7"/>
      <c r="G696" s="7">
        <f>Table3[[#This Row],[Wages]]*0.0145</f>
        <v>0</v>
      </c>
      <c r="H696" s="43">
        <f>Table3[[#This Row],[Wages]]*$H$3</f>
        <v>0</v>
      </c>
      <c r="L696" s="7"/>
      <c r="M696" s="7"/>
      <c r="Q69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96" s="7" t="str">
        <f t="shared" si="10"/>
        <v/>
      </c>
    </row>
    <row r="697" spans="5:20" x14ac:dyDescent="0.25">
      <c r="E697" s="7">
        <f>Table3[[#This Row],[Wages]]*0.14</f>
        <v>0</v>
      </c>
      <c r="F697" s="7"/>
      <c r="G697" s="7">
        <f>Table3[[#This Row],[Wages]]*0.0145</f>
        <v>0</v>
      </c>
      <c r="H697" s="43">
        <f>Table3[[#This Row],[Wages]]*$H$3</f>
        <v>0</v>
      </c>
      <c r="L697" s="7"/>
      <c r="M697" s="7"/>
      <c r="Q69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97" s="7" t="str">
        <f t="shared" si="10"/>
        <v/>
      </c>
    </row>
    <row r="698" spans="5:20" x14ac:dyDescent="0.25">
      <c r="E698" s="7">
        <f>Table3[[#This Row],[Wages]]*0.14</f>
        <v>0</v>
      </c>
      <c r="F698" s="7"/>
      <c r="G698" s="7">
        <f>Table3[[#This Row],[Wages]]*0.0145</f>
        <v>0</v>
      </c>
      <c r="H698" s="43">
        <f>Table3[[#This Row],[Wages]]*$H$3</f>
        <v>0</v>
      </c>
      <c r="L698" s="7"/>
      <c r="M698" s="7"/>
      <c r="Q69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98" s="7" t="str">
        <f t="shared" si="10"/>
        <v/>
      </c>
    </row>
    <row r="699" spans="5:20" x14ac:dyDescent="0.25">
      <c r="E699" s="7">
        <f>Table3[[#This Row],[Wages]]*0.14</f>
        <v>0</v>
      </c>
      <c r="F699" s="7"/>
      <c r="G699" s="7">
        <f>Table3[[#This Row],[Wages]]*0.0145</f>
        <v>0</v>
      </c>
      <c r="H699" s="43">
        <f>Table3[[#This Row],[Wages]]*$H$3</f>
        <v>0</v>
      </c>
      <c r="L699" s="7"/>
      <c r="M699" s="7"/>
      <c r="Q69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699" s="7" t="str">
        <f t="shared" si="10"/>
        <v/>
      </c>
    </row>
    <row r="700" spans="5:20" x14ac:dyDescent="0.25">
      <c r="E700" s="7">
        <f>Table3[[#This Row],[Wages]]*0.14</f>
        <v>0</v>
      </c>
      <c r="F700" s="7"/>
      <c r="G700" s="7">
        <f>Table3[[#This Row],[Wages]]*0.0145</f>
        <v>0</v>
      </c>
      <c r="H700" s="43">
        <f>Table3[[#This Row],[Wages]]*$H$3</f>
        <v>0</v>
      </c>
      <c r="L700" s="7"/>
      <c r="M700" s="7"/>
      <c r="Q70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00" s="7" t="str">
        <f t="shared" si="10"/>
        <v/>
      </c>
    </row>
    <row r="701" spans="5:20" x14ac:dyDescent="0.25">
      <c r="E701" s="7">
        <f>Table3[[#This Row],[Wages]]*0.14</f>
        <v>0</v>
      </c>
      <c r="F701" s="7"/>
      <c r="G701" s="7">
        <f>Table3[[#This Row],[Wages]]*0.0145</f>
        <v>0</v>
      </c>
      <c r="H701" s="43">
        <f>Table3[[#This Row],[Wages]]*$H$3</f>
        <v>0</v>
      </c>
      <c r="L701" s="7"/>
      <c r="M701" s="7"/>
      <c r="Q70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01" s="7" t="str">
        <f t="shared" si="10"/>
        <v/>
      </c>
    </row>
    <row r="702" spans="5:20" x14ac:dyDescent="0.25">
      <c r="E702" s="7">
        <f>Table3[[#This Row],[Wages]]*0.14</f>
        <v>0</v>
      </c>
      <c r="F702" s="7"/>
      <c r="G702" s="7">
        <f>Table3[[#This Row],[Wages]]*0.0145</f>
        <v>0</v>
      </c>
      <c r="H702" s="43">
        <f>Table3[[#This Row],[Wages]]*$H$3</f>
        <v>0</v>
      </c>
      <c r="L702" s="7"/>
      <c r="M702" s="7"/>
      <c r="Q70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02" s="7" t="str">
        <f t="shared" si="10"/>
        <v/>
      </c>
    </row>
    <row r="703" spans="5:20" x14ac:dyDescent="0.25">
      <c r="E703" s="7">
        <f>Table3[[#This Row],[Wages]]*0.14</f>
        <v>0</v>
      </c>
      <c r="F703" s="7"/>
      <c r="G703" s="7">
        <f>Table3[[#This Row],[Wages]]*0.0145</f>
        <v>0</v>
      </c>
      <c r="H703" s="43">
        <f>Table3[[#This Row],[Wages]]*$H$3</f>
        <v>0</v>
      </c>
      <c r="L703" s="7"/>
      <c r="M703" s="7"/>
      <c r="Q70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03" s="7" t="str">
        <f t="shared" si="10"/>
        <v/>
      </c>
    </row>
    <row r="704" spans="5:20" x14ac:dyDescent="0.25">
      <c r="E704" s="7">
        <f>Table3[[#This Row],[Wages]]*0.14</f>
        <v>0</v>
      </c>
      <c r="F704" s="7"/>
      <c r="G704" s="7">
        <f>Table3[[#This Row],[Wages]]*0.0145</f>
        <v>0</v>
      </c>
      <c r="H704" s="43">
        <f>Table3[[#This Row],[Wages]]*$H$3</f>
        <v>0</v>
      </c>
      <c r="L704" s="7"/>
      <c r="M704" s="7"/>
      <c r="Q70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04" s="7" t="str">
        <f t="shared" si="10"/>
        <v/>
      </c>
    </row>
    <row r="705" spans="5:20" x14ac:dyDescent="0.25">
      <c r="E705" s="7">
        <f>Table3[[#This Row],[Wages]]*0.14</f>
        <v>0</v>
      </c>
      <c r="F705" s="7"/>
      <c r="G705" s="7">
        <f>Table3[[#This Row],[Wages]]*0.0145</f>
        <v>0</v>
      </c>
      <c r="H705" s="43">
        <f>Table3[[#This Row],[Wages]]*$H$3</f>
        <v>0</v>
      </c>
      <c r="L705" s="7"/>
      <c r="M705" s="7"/>
      <c r="Q70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05" s="7" t="str">
        <f t="shared" si="10"/>
        <v/>
      </c>
    </row>
    <row r="706" spans="5:20" x14ac:dyDescent="0.25">
      <c r="E706" s="7">
        <f>Table3[[#This Row],[Wages]]*0.14</f>
        <v>0</v>
      </c>
      <c r="F706" s="7"/>
      <c r="G706" s="7">
        <f>Table3[[#This Row],[Wages]]*0.0145</f>
        <v>0</v>
      </c>
      <c r="H706" s="43">
        <f>Table3[[#This Row],[Wages]]*$H$3</f>
        <v>0</v>
      </c>
      <c r="L706" s="7"/>
      <c r="M706" s="7"/>
      <c r="Q70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06" s="7" t="str">
        <f t="shared" si="10"/>
        <v/>
      </c>
    </row>
    <row r="707" spans="5:20" x14ac:dyDescent="0.25">
      <c r="E707" s="7">
        <f>Table3[[#This Row],[Wages]]*0.14</f>
        <v>0</v>
      </c>
      <c r="F707" s="7"/>
      <c r="G707" s="7">
        <f>Table3[[#This Row],[Wages]]*0.0145</f>
        <v>0</v>
      </c>
      <c r="H707" s="43">
        <f>Table3[[#This Row],[Wages]]*$H$3</f>
        <v>0</v>
      </c>
      <c r="L707" s="7"/>
      <c r="M707" s="7"/>
      <c r="Q70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07" s="7" t="str">
        <f t="shared" si="10"/>
        <v/>
      </c>
    </row>
    <row r="708" spans="5:20" x14ac:dyDescent="0.25">
      <c r="E708" s="7">
        <f>Table3[[#This Row],[Wages]]*0.14</f>
        <v>0</v>
      </c>
      <c r="F708" s="7"/>
      <c r="G708" s="7">
        <f>Table3[[#This Row],[Wages]]*0.0145</f>
        <v>0</v>
      </c>
      <c r="H708" s="43">
        <f>Table3[[#This Row],[Wages]]*$H$3</f>
        <v>0</v>
      </c>
      <c r="L708" s="7"/>
      <c r="M708" s="7"/>
      <c r="Q70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08" s="7" t="str">
        <f t="shared" si="10"/>
        <v/>
      </c>
    </row>
    <row r="709" spans="5:20" x14ac:dyDescent="0.25">
      <c r="E709" s="7">
        <f>Table3[[#This Row],[Wages]]*0.14</f>
        <v>0</v>
      </c>
      <c r="F709" s="7"/>
      <c r="G709" s="7">
        <f>Table3[[#This Row],[Wages]]*0.0145</f>
        <v>0</v>
      </c>
      <c r="H709" s="43">
        <f>Table3[[#This Row],[Wages]]*$H$3</f>
        <v>0</v>
      </c>
      <c r="L709" s="7"/>
      <c r="M709" s="7"/>
      <c r="Q70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09" s="7" t="str">
        <f t="shared" si="10"/>
        <v/>
      </c>
    </row>
    <row r="710" spans="5:20" x14ac:dyDescent="0.25">
      <c r="E710" s="7">
        <f>Table3[[#This Row],[Wages]]*0.14</f>
        <v>0</v>
      </c>
      <c r="F710" s="7"/>
      <c r="G710" s="7">
        <f>Table3[[#This Row],[Wages]]*0.0145</f>
        <v>0</v>
      </c>
      <c r="H710" s="43">
        <f>Table3[[#This Row],[Wages]]*$H$3</f>
        <v>0</v>
      </c>
      <c r="L710" s="7"/>
      <c r="M710" s="7"/>
      <c r="Q71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10" s="7" t="str">
        <f t="shared" ref="T710:T773" si="11">IFERROR(Q710/R710*S710,"")</f>
        <v/>
      </c>
    </row>
    <row r="711" spans="5:20" x14ac:dyDescent="0.25">
      <c r="E711" s="7">
        <f>Table3[[#This Row],[Wages]]*0.14</f>
        <v>0</v>
      </c>
      <c r="F711" s="7"/>
      <c r="G711" s="7">
        <f>Table3[[#This Row],[Wages]]*0.0145</f>
        <v>0</v>
      </c>
      <c r="H711" s="43">
        <f>Table3[[#This Row],[Wages]]*$H$3</f>
        <v>0</v>
      </c>
      <c r="L711" s="7"/>
      <c r="M711" s="7"/>
      <c r="Q71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11" s="7" t="str">
        <f t="shared" si="11"/>
        <v/>
      </c>
    </row>
    <row r="712" spans="5:20" x14ac:dyDescent="0.25">
      <c r="E712" s="7">
        <f>Table3[[#This Row],[Wages]]*0.14</f>
        <v>0</v>
      </c>
      <c r="F712" s="7"/>
      <c r="G712" s="7">
        <f>Table3[[#This Row],[Wages]]*0.0145</f>
        <v>0</v>
      </c>
      <c r="H712" s="43">
        <f>Table3[[#This Row],[Wages]]*$H$3</f>
        <v>0</v>
      </c>
      <c r="L712" s="7"/>
      <c r="M712" s="7"/>
      <c r="Q71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12" s="7" t="str">
        <f t="shared" si="11"/>
        <v/>
      </c>
    </row>
    <row r="713" spans="5:20" x14ac:dyDescent="0.25">
      <c r="E713" s="7">
        <f>Table3[[#This Row],[Wages]]*0.14</f>
        <v>0</v>
      </c>
      <c r="F713" s="7"/>
      <c r="G713" s="7">
        <f>Table3[[#This Row],[Wages]]*0.0145</f>
        <v>0</v>
      </c>
      <c r="H713" s="43">
        <f>Table3[[#This Row],[Wages]]*$H$3</f>
        <v>0</v>
      </c>
      <c r="L713" s="7"/>
      <c r="M713" s="7"/>
      <c r="Q71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13" s="7" t="str">
        <f t="shared" si="11"/>
        <v/>
      </c>
    </row>
    <row r="714" spans="5:20" x14ac:dyDescent="0.25">
      <c r="E714" s="7">
        <f>Table3[[#This Row],[Wages]]*0.14</f>
        <v>0</v>
      </c>
      <c r="F714" s="7"/>
      <c r="G714" s="7">
        <f>Table3[[#This Row],[Wages]]*0.0145</f>
        <v>0</v>
      </c>
      <c r="H714" s="43">
        <f>Table3[[#This Row],[Wages]]*$H$3</f>
        <v>0</v>
      </c>
      <c r="L714" s="7"/>
      <c r="M714" s="7"/>
      <c r="Q71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14" s="7" t="str">
        <f t="shared" si="11"/>
        <v/>
      </c>
    </row>
    <row r="715" spans="5:20" x14ac:dyDescent="0.25">
      <c r="E715" s="7">
        <f>Table3[[#This Row],[Wages]]*0.14</f>
        <v>0</v>
      </c>
      <c r="F715" s="7"/>
      <c r="G715" s="7">
        <f>Table3[[#This Row],[Wages]]*0.0145</f>
        <v>0</v>
      </c>
      <c r="H715" s="43">
        <f>Table3[[#This Row],[Wages]]*$H$3</f>
        <v>0</v>
      </c>
      <c r="L715" s="7"/>
      <c r="M715" s="7"/>
      <c r="Q71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15" s="7" t="str">
        <f t="shared" si="11"/>
        <v/>
      </c>
    </row>
    <row r="716" spans="5:20" x14ac:dyDescent="0.25">
      <c r="E716" s="7">
        <f>Table3[[#This Row],[Wages]]*0.14</f>
        <v>0</v>
      </c>
      <c r="F716" s="7"/>
      <c r="G716" s="7">
        <f>Table3[[#This Row],[Wages]]*0.0145</f>
        <v>0</v>
      </c>
      <c r="H716" s="43">
        <f>Table3[[#This Row],[Wages]]*$H$3</f>
        <v>0</v>
      </c>
      <c r="L716" s="7"/>
      <c r="M716" s="7"/>
      <c r="Q71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16" s="7" t="str">
        <f t="shared" si="11"/>
        <v/>
      </c>
    </row>
    <row r="717" spans="5:20" x14ac:dyDescent="0.25">
      <c r="E717" s="7">
        <f>Table3[[#This Row],[Wages]]*0.14</f>
        <v>0</v>
      </c>
      <c r="F717" s="7"/>
      <c r="G717" s="7">
        <f>Table3[[#This Row],[Wages]]*0.0145</f>
        <v>0</v>
      </c>
      <c r="H717" s="43">
        <f>Table3[[#This Row],[Wages]]*$H$3</f>
        <v>0</v>
      </c>
      <c r="L717" s="7"/>
      <c r="M717" s="7"/>
      <c r="Q71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17" s="7" t="str">
        <f t="shared" si="11"/>
        <v/>
      </c>
    </row>
    <row r="718" spans="5:20" x14ac:dyDescent="0.25">
      <c r="E718" s="7">
        <f>Table3[[#This Row],[Wages]]*0.14</f>
        <v>0</v>
      </c>
      <c r="F718" s="7"/>
      <c r="G718" s="7">
        <f>Table3[[#This Row],[Wages]]*0.0145</f>
        <v>0</v>
      </c>
      <c r="H718" s="43">
        <f>Table3[[#This Row],[Wages]]*$H$3</f>
        <v>0</v>
      </c>
      <c r="L718" s="7"/>
      <c r="M718" s="7"/>
      <c r="Q71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18" s="7" t="str">
        <f t="shared" si="11"/>
        <v/>
      </c>
    </row>
    <row r="719" spans="5:20" x14ac:dyDescent="0.25">
      <c r="E719" s="7">
        <f>Table3[[#This Row],[Wages]]*0.14</f>
        <v>0</v>
      </c>
      <c r="F719" s="7"/>
      <c r="G719" s="7">
        <f>Table3[[#This Row],[Wages]]*0.0145</f>
        <v>0</v>
      </c>
      <c r="H719" s="43">
        <f>Table3[[#This Row],[Wages]]*$H$3</f>
        <v>0</v>
      </c>
      <c r="L719" s="7"/>
      <c r="M719" s="7"/>
      <c r="Q71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19" s="7" t="str">
        <f t="shared" si="11"/>
        <v/>
      </c>
    </row>
    <row r="720" spans="5:20" x14ac:dyDescent="0.25">
      <c r="E720" s="7">
        <f>Table3[[#This Row],[Wages]]*0.14</f>
        <v>0</v>
      </c>
      <c r="F720" s="7"/>
      <c r="G720" s="7">
        <f>Table3[[#This Row],[Wages]]*0.0145</f>
        <v>0</v>
      </c>
      <c r="H720" s="43">
        <f>Table3[[#This Row],[Wages]]*$H$3</f>
        <v>0</v>
      </c>
      <c r="L720" s="7"/>
      <c r="M720" s="7"/>
      <c r="Q72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20" s="7" t="str">
        <f t="shared" si="11"/>
        <v/>
      </c>
    </row>
    <row r="721" spans="5:20" x14ac:dyDescent="0.25">
      <c r="E721" s="7">
        <f>Table3[[#This Row],[Wages]]*0.14</f>
        <v>0</v>
      </c>
      <c r="F721" s="7"/>
      <c r="G721" s="7">
        <f>Table3[[#This Row],[Wages]]*0.0145</f>
        <v>0</v>
      </c>
      <c r="H721" s="43">
        <f>Table3[[#This Row],[Wages]]*$H$3</f>
        <v>0</v>
      </c>
      <c r="L721" s="7"/>
      <c r="M721" s="7"/>
      <c r="Q72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21" s="7" t="str">
        <f t="shared" si="11"/>
        <v/>
      </c>
    </row>
    <row r="722" spans="5:20" x14ac:dyDescent="0.25">
      <c r="E722" s="7">
        <f>Table3[[#This Row],[Wages]]*0.14</f>
        <v>0</v>
      </c>
      <c r="F722" s="7"/>
      <c r="G722" s="7">
        <f>Table3[[#This Row],[Wages]]*0.0145</f>
        <v>0</v>
      </c>
      <c r="H722" s="43">
        <f>Table3[[#This Row],[Wages]]*$H$3</f>
        <v>0</v>
      </c>
      <c r="L722" s="7"/>
      <c r="M722" s="7"/>
      <c r="Q72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22" s="7" t="str">
        <f t="shared" si="11"/>
        <v/>
      </c>
    </row>
    <row r="723" spans="5:20" x14ac:dyDescent="0.25">
      <c r="E723" s="7">
        <f>Table3[[#This Row],[Wages]]*0.14</f>
        <v>0</v>
      </c>
      <c r="F723" s="7"/>
      <c r="G723" s="7">
        <f>Table3[[#This Row],[Wages]]*0.0145</f>
        <v>0</v>
      </c>
      <c r="H723" s="43">
        <f>Table3[[#This Row],[Wages]]*$H$3</f>
        <v>0</v>
      </c>
      <c r="L723" s="7"/>
      <c r="M723" s="7"/>
      <c r="Q72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23" s="7" t="str">
        <f t="shared" si="11"/>
        <v/>
      </c>
    </row>
    <row r="724" spans="5:20" x14ac:dyDescent="0.25">
      <c r="E724" s="7">
        <f>Table3[[#This Row],[Wages]]*0.14</f>
        <v>0</v>
      </c>
      <c r="F724" s="7"/>
      <c r="G724" s="7">
        <f>Table3[[#This Row],[Wages]]*0.0145</f>
        <v>0</v>
      </c>
      <c r="H724" s="43">
        <f>Table3[[#This Row],[Wages]]*$H$3</f>
        <v>0</v>
      </c>
      <c r="L724" s="7"/>
      <c r="M724" s="7"/>
      <c r="Q72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24" s="7" t="str">
        <f t="shared" si="11"/>
        <v/>
      </c>
    </row>
    <row r="725" spans="5:20" x14ac:dyDescent="0.25">
      <c r="E725" s="7">
        <f>Table3[[#This Row],[Wages]]*0.14</f>
        <v>0</v>
      </c>
      <c r="F725" s="7"/>
      <c r="G725" s="7">
        <f>Table3[[#This Row],[Wages]]*0.0145</f>
        <v>0</v>
      </c>
      <c r="H725" s="43">
        <f>Table3[[#This Row],[Wages]]*$H$3</f>
        <v>0</v>
      </c>
      <c r="L725" s="7"/>
      <c r="M725" s="7"/>
      <c r="Q72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25" s="7" t="str">
        <f t="shared" si="11"/>
        <v/>
      </c>
    </row>
    <row r="726" spans="5:20" x14ac:dyDescent="0.25">
      <c r="E726" s="7">
        <f>Table3[[#This Row],[Wages]]*0.14</f>
        <v>0</v>
      </c>
      <c r="F726" s="7"/>
      <c r="G726" s="7">
        <f>Table3[[#This Row],[Wages]]*0.0145</f>
        <v>0</v>
      </c>
      <c r="H726" s="43">
        <f>Table3[[#This Row],[Wages]]*$H$3</f>
        <v>0</v>
      </c>
      <c r="L726" s="7"/>
      <c r="M726" s="7"/>
      <c r="Q72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26" s="7" t="str">
        <f t="shared" si="11"/>
        <v/>
      </c>
    </row>
    <row r="727" spans="5:20" x14ac:dyDescent="0.25">
      <c r="E727" s="7">
        <f>Table3[[#This Row],[Wages]]*0.14</f>
        <v>0</v>
      </c>
      <c r="F727" s="7"/>
      <c r="G727" s="7">
        <f>Table3[[#This Row],[Wages]]*0.0145</f>
        <v>0</v>
      </c>
      <c r="H727" s="43">
        <f>Table3[[#This Row],[Wages]]*$H$3</f>
        <v>0</v>
      </c>
      <c r="L727" s="7"/>
      <c r="M727" s="7"/>
      <c r="Q72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27" s="7" t="str">
        <f t="shared" si="11"/>
        <v/>
      </c>
    </row>
    <row r="728" spans="5:20" x14ac:dyDescent="0.25">
      <c r="E728" s="7">
        <f>Table3[[#This Row],[Wages]]*0.14</f>
        <v>0</v>
      </c>
      <c r="F728" s="7"/>
      <c r="G728" s="7">
        <f>Table3[[#This Row],[Wages]]*0.0145</f>
        <v>0</v>
      </c>
      <c r="H728" s="43">
        <f>Table3[[#This Row],[Wages]]*$H$3</f>
        <v>0</v>
      </c>
      <c r="L728" s="7"/>
      <c r="M728" s="7"/>
      <c r="Q72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28" s="7" t="str">
        <f t="shared" si="11"/>
        <v/>
      </c>
    </row>
    <row r="729" spans="5:20" x14ac:dyDescent="0.25">
      <c r="E729" s="7">
        <f>Table3[[#This Row],[Wages]]*0.14</f>
        <v>0</v>
      </c>
      <c r="F729" s="7"/>
      <c r="G729" s="7">
        <f>Table3[[#This Row],[Wages]]*0.0145</f>
        <v>0</v>
      </c>
      <c r="H729" s="43">
        <f>Table3[[#This Row],[Wages]]*$H$3</f>
        <v>0</v>
      </c>
      <c r="L729" s="7"/>
      <c r="M729" s="7"/>
      <c r="Q72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29" s="7" t="str">
        <f t="shared" si="11"/>
        <v/>
      </c>
    </row>
    <row r="730" spans="5:20" x14ac:dyDescent="0.25">
      <c r="E730" s="7">
        <f>Table3[[#This Row],[Wages]]*0.14</f>
        <v>0</v>
      </c>
      <c r="F730" s="7"/>
      <c r="G730" s="7">
        <f>Table3[[#This Row],[Wages]]*0.0145</f>
        <v>0</v>
      </c>
      <c r="H730" s="43">
        <f>Table3[[#This Row],[Wages]]*$H$3</f>
        <v>0</v>
      </c>
      <c r="L730" s="7"/>
      <c r="M730" s="7"/>
      <c r="Q73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30" s="7" t="str">
        <f t="shared" si="11"/>
        <v/>
      </c>
    </row>
    <row r="731" spans="5:20" x14ac:dyDescent="0.25">
      <c r="E731" s="7">
        <f>Table3[[#This Row],[Wages]]*0.14</f>
        <v>0</v>
      </c>
      <c r="F731" s="7"/>
      <c r="G731" s="7">
        <f>Table3[[#This Row],[Wages]]*0.0145</f>
        <v>0</v>
      </c>
      <c r="H731" s="43">
        <f>Table3[[#This Row],[Wages]]*$H$3</f>
        <v>0</v>
      </c>
      <c r="L731" s="7"/>
      <c r="M731" s="7"/>
      <c r="Q73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31" s="7" t="str">
        <f t="shared" si="11"/>
        <v/>
      </c>
    </row>
    <row r="732" spans="5:20" x14ac:dyDescent="0.25">
      <c r="E732" s="7">
        <f>Table3[[#This Row],[Wages]]*0.14</f>
        <v>0</v>
      </c>
      <c r="F732" s="7"/>
      <c r="G732" s="7">
        <f>Table3[[#This Row],[Wages]]*0.0145</f>
        <v>0</v>
      </c>
      <c r="H732" s="43">
        <f>Table3[[#This Row],[Wages]]*$H$3</f>
        <v>0</v>
      </c>
      <c r="L732" s="7"/>
      <c r="M732" s="7"/>
      <c r="Q73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32" s="7" t="str">
        <f t="shared" si="11"/>
        <v/>
      </c>
    </row>
    <row r="733" spans="5:20" x14ac:dyDescent="0.25">
      <c r="E733" s="7">
        <f>Table3[[#This Row],[Wages]]*0.14</f>
        <v>0</v>
      </c>
      <c r="F733" s="7"/>
      <c r="G733" s="7">
        <f>Table3[[#This Row],[Wages]]*0.0145</f>
        <v>0</v>
      </c>
      <c r="H733" s="43">
        <f>Table3[[#This Row],[Wages]]*$H$3</f>
        <v>0</v>
      </c>
      <c r="L733" s="7"/>
      <c r="M733" s="7"/>
      <c r="Q73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33" s="7" t="str">
        <f t="shared" si="11"/>
        <v/>
      </c>
    </row>
    <row r="734" spans="5:20" x14ac:dyDescent="0.25">
      <c r="E734" s="7">
        <f>Table3[[#This Row],[Wages]]*0.14</f>
        <v>0</v>
      </c>
      <c r="F734" s="7"/>
      <c r="G734" s="7">
        <f>Table3[[#This Row],[Wages]]*0.0145</f>
        <v>0</v>
      </c>
      <c r="H734" s="43">
        <f>Table3[[#This Row],[Wages]]*$H$3</f>
        <v>0</v>
      </c>
      <c r="L734" s="7"/>
      <c r="M734" s="7"/>
      <c r="Q73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34" s="7" t="str">
        <f t="shared" si="11"/>
        <v/>
      </c>
    </row>
    <row r="735" spans="5:20" x14ac:dyDescent="0.25">
      <c r="E735" s="7">
        <f>Table3[[#This Row],[Wages]]*0.14</f>
        <v>0</v>
      </c>
      <c r="F735" s="7"/>
      <c r="G735" s="7">
        <f>Table3[[#This Row],[Wages]]*0.0145</f>
        <v>0</v>
      </c>
      <c r="H735" s="43">
        <f>Table3[[#This Row],[Wages]]*$H$3</f>
        <v>0</v>
      </c>
      <c r="L735" s="7"/>
      <c r="M735" s="7"/>
      <c r="Q73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35" s="7" t="str">
        <f t="shared" si="11"/>
        <v/>
      </c>
    </row>
    <row r="736" spans="5:20" x14ac:dyDescent="0.25">
      <c r="E736" s="7">
        <f>Table3[[#This Row],[Wages]]*0.14</f>
        <v>0</v>
      </c>
      <c r="F736" s="7"/>
      <c r="G736" s="7">
        <f>Table3[[#This Row],[Wages]]*0.0145</f>
        <v>0</v>
      </c>
      <c r="H736" s="43">
        <f>Table3[[#This Row],[Wages]]*$H$3</f>
        <v>0</v>
      </c>
      <c r="L736" s="7"/>
      <c r="M736" s="7"/>
      <c r="Q73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36" s="7" t="str">
        <f t="shared" si="11"/>
        <v/>
      </c>
    </row>
    <row r="737" spans="5:20" x14ac:dyDescent="0.25">
      <c r="E737" s="7">
        <f>Table3[[#This Row],[Wages]]*0.14</f>
        <v>0</v>
      </c>
      <c r="F737" s="7"/>
      <c r="G737" s="7">
        <f>Table3[[#This Row],[Wages]]*0.0145</f>
        <v>0</v>
      </c>
      <c r="H737" s="43">
        <f>Table3[[#This Row],[Wages]]*$H$3</f>
        <v>0</v>
      </c>
      <c r="L737" s="7"/>
      <c r="M737" s="7"/>
      <c r="Q73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37" s="7" t="str">
        <f t="shared" si="11"/>
        <v/>
      </c>
    </row>
    <row r="738" spans="5:20" x14ac:dyDescent="0.25">
      <c r="E738" s="7">
        <f>Table3[[#This Row],[Wages]]*0.14</f>
        <v>0</v>
      </c>
      <c r="F738" s="7"/>
      <c r="G738" s="7">
        <f>Table3[[#This Row],[Wages]]*0.0145</f>
        <v>0</v>
      </c>
      <c r="H738" s="43">
        <f>Table3[[#This Row],[Wages]]*$H$3</f>
        <v>0</v>
      </c>
      <c r="L738" s="7"/>
      <c r="M738" s="7"/>
      <c r="Q73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38" s="7" t="str">
        <f t="shared" si="11"/>
        <v/>
      </c>
    </row>
    <row r="739" spans="5:20" x14ac:dyDescent="0.25">
      <c r="E739" s="7">
        <f>Table3[[#This Row],[Wages]]*0.14</f>
        <v>0</v>
      </c>
      <c r="F739" s="7"/>
      <c r="G739" s="7">
        <f>Table3[[#This Row],[Wages]]*0.0145</f>
        <v>0</v>
      </c>
      <c r="H739" s="43">
        <f>Table3[[#This Row],[Wages]]*$H$3</f>
        <v>0</v>
      </c>
      <c r="L739" s="7"/>
      <c r="M739" s="7"/>
      <c r="Q73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39" s="7" t="str">
        <f t="shared" si="11"/>
        <v/>
      </c>
    </row>
    <row r="740" spans="5:20" x14ac:dyDescent="0.25">
      <c r="E740" s="7">
        <f>Table3[[#This Row],[Wages]]*0.14</f>
        <v>0</v>
      </c>
      <c r="F740" s="7"/>
      <c r="G740" s="7">
        <f>Table3[[#This Row],[Wages]]*0.0145</f>
        <v>0</v>
      </c>
      <c r="H740" s="43">
        <f>Table3[[#This Row],[Wages]]*$H$3</f>
        <v>0</v>
      </c>
      <c r="L740" s="7"/>
      <c r="M740" s="7"/>
      <c r="Q74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40" s="7" t="str">
        <f t="shared" si="11"/>
        <v/>
      </c>
    </row>
    <row r="741" spans="5:20" x14ac:dyDescent="0.25">
      <c r="E741" s="7">
        <f>Table3[[#This Row],[Wages]]*0.14</f>
        <v>0</v>
      </c>
      <c r="F741" s="7"/>
      <c r="G741" s="7">
        <f>Table3[[#This Row],[Wages]]*0.0145</f>
        <v>0</v>
      </c>
      <c r="H741" s="43">
        <f>Table3[[#This Row],[Wages]]*$H$3</f>
        <v>0</v>
      </c>
      <c r="L741" s="7"/>
      <c r="M741" s="7"/>
      <c r="Q74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41" s="7" t="str">
        <f t="shared" si="11"/>
        <v/>
      </c>
    </row>
    <row r="742" spans="5:20" x14ac:dyDescent="0.25">
      <c r="E742" s="7">
        <f>Table3[[#This Row],[Wages]]*0.14</f>
        <v>0</v>
      </c>
      <c r="F742" s="7"/>
      <c r="G742" s="7">
        <f>Table3[[#This Row],[Wages]]*0.0145</f>
        <v>0</v>
      </c>
      <c r="H742" s="43">
        <f>Table3[[#This Row],[Wages]]*$H$3</f>
        <v>0</v>
      </c>
      <c r="L742" s="7"/>
      <c r="M742" s="7"/>
      <c r="Q74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42" s="7" t="str">
        <f t="shared" si="11"/>
        <v/>
      </c>
    </row>
    <row r="743" spans="5:20" x14ac:dyDescent="0.25">
      <c r="E743" s="7">
        <f>Table3[[#This Row],[Wages]]*0.14</f>
        <v>0</v>
      </c>
      <c r="F743" s="7"/>
      <c r="G743" s="7">
        <f>Table3[[#This Row],[Wages]]*0.0145</f>
        <v>0</v>
      </c>
      <c r="H743" s="43">
        <f>Table3[[#This Row],[Wages]]*$H$3</f>
        <v>0</v>
      </c>
      <c r="L743" s="7"/>
      <c r="M743" s="7"/>
      <c r="Q74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43" s="7" t="str">
        <f t="shared" si="11"/>
        <v/>
      </c>
    </row>
    <row r="744" spans="5:20" x14ac:dyDescent="0.25">
      <c r="E744" s="7">
        <f>Table3[[#This Row],[Wages]]*0.14</f>
        <v>0</v>
      </c>
      <c r="F744" s="7"/>
      <c r="G744" s="7">
        <f>Table3[[#This Row],[Wages]]*0.0145</f>
        <v>0</v>
      </c>
      <c r="H744" s="43">
        <f>Table3[[#This Row],[Wages]]*$H$3</f>
        <v>0</v>
      </c>
      <c r="L744" s="7"/>
      <c r="M744" s="7"/>
      <c r="Q74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44" s="7" t="str">
        <f t="shared" si="11"/>
        <v/>
      </c>
    </row>
    <row r="745" spans="5:20" x14ac:dyDescent="0.25">
      <c r="E745" s="7">
        <f>Table3[[#This Row],[Wages]]*0.14</f>
        <v>0</v>
      </c>
      <c r="F745" s="7"/>
      <c r="G745" s="7">
        <f>Table3[[#This Row],[Wages]]*0.0145</f>
        <v>0</v>
      </c>
      <c r="H745" s="43">
        <f>Table3[[#This Row],[Wages]]*$H$3</f>
        <v>0</v>
      </c>
      <c r="L745" s="7"/>
      <c r="M745" s="7"/>
      <c r="Q74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45" s="7" t="str">
        <f t="shared" si="11"/>
        <v/>
      </c>
    </row>
    <row r="746" spans="5:20" x14ac:dyDescent="0.25">
      <c r="E746" s="7">
        <f>Table3[[#This Row],[Wages]]*0.14</f>
        <v>0</v>
      </c>
      <c r="F746" s="7"/>
      <c r="G746" s="7">
        <f>Table3[[#This Row],[Wages]]*0.0145</f>
        <v>0</v>
      </c>
      <c r="H746" s="43">
        <f>Table3[[#This Row],[Wages]]*$H$3</f>
        <v>0</v>
      </c>
      <c r="L746" s="7"/>
      <c r="M746" s="7"/>
      <c r="Q74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46" s="7" t="str">
        <f t="shared" si="11"/>
        <v/>
      </c>
    </row>
    <row r="747" spans="5:20" x14ac:dyDescent="0.25">
      <c r="E747" s="7">
        <f>Table3[[#This Row],[Wages]]*0.14</f>
        <v>0</v>
      </c>
      <c r="F747" s="7"/>
      <c r="G747" s="7">
        <f>Table3[[#This Row],[Wages]]*0.0145</f>
        <v>0</v>
      </c>
      <c r="H747" s="43">
        <f>Table3[[#This Row],[Wages]]*$H$3</f>
        <v>0</v>
      </c>
      <c r="L747" s="7"/>
      <c r="M747" s="7"/>
      <c r="Q74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47" s="7" t="str">
        <f t="shared" si="11"/>
        <v/>
      </c>
    </row>
    <row r="748" spans="5:20" x14ac:dyDescent="0.25">
      <c r="E748" s="7">
        <f>Table3[[#This Row],[Wages]]*0.14</f>
        <v>0</v>
      </c>
      <c r="F748" s="7"/>
      <c r="G748" s="7">
        <f>Table3[[#This Row],[Wages]]*0.0145</f>
        <v>0</v>
      </c>
      <c r="H748" s="43">
        <f>Table3[[#This Row],[Wages]]*$H$3</f>
        <v>0</v>
      </c>
      <c r="L748" s="7"/>
      <c r="M748" s="7"/>
      <c r="Q74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48" s="7" t="str">
        <f t="shared" si="11"/>
        <v/>
      </c>
    </row>
    <row r="749" spans="5:20" x14ac:dyDescent="0.25">
      <c r="E749" s="7">
        <f>Table3[[#This Row],[Wages]]*0.14</f>
        <v>0</v>
      </c>
      <c r="F749" s="7"/>
      <c r="G749" s="7">
        <f>Table3[[#This Row],[Wages]]*0.0145</f>
        <v>0</v>
      </c>
      <c r="H749" s="43">
        <f>Table3[[#This Row],[Wages]]*$H$3</f>
        <v>0</v>
      </c>
      <c r="L749" s="7"/>
      <c r="M749" s="7"/>
      <c r="Q74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49" s="7" t="str">
        <f t="shared" si="11"/>
        <v/>
      </c>
    </row>
    <row r="750" spans="5:20" x14ac:dyDescent="0.25">
      <c r="E750" s="7">
        <f>Table3[[#This Row],[Wages]]*0.14</f>
        <v>0</v>
      </c>
      <c r="F750" s="7"/>
      <c r="G750" s="7">
        <f>Table3[[#This Row],[Wages]]*0.0145</f>
        <v>0</v>
      </c>
      <c r="H750" s="43">
        <f>Table3[[#This Row],[Wages]]*$H$3</f>
        <v>0</v>
      </c>
      <c r="L750" s="7"/>
      <c r="M750" s="7"/>
      <c r="Q75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50" s="7" t="str">
        <f t="shared" si="11"/>
        <v/>
      </c>
    </row>
    <row r="751" spans="5:20" x14ac:dyDescent="0.25">
      <c r="E751" s="7">
        <f>Table3[[#This Row],[Wages]]*0.14</f>
        <v>0</v>
      </c>
      <c r="F751" s="7"/>
      <c r="G751" s="7">
        <f>Table3[[#This Row],[Wages]]*0.0145</f>
        <v>0</v>
      </c>
      <c r="H751" s="43">
        <f>Table3[[#This Row],[Wages]]*$H$3</f>
        <v>0</v>
      </c>
      <c r="L751" s="7"/>
      <c r="M751" s="7"/>
      <c r="Q75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51" s="7" t="str">
        <f t="shared" si="11"/>
        <v/>
      </c>
    </row>
    <row r="752" spans="5:20" x14ac:dyDescent="0.25">
      <c r="E752" s="7">
        <f>Table3[[#This Row],[Wages]]*0.14</f>
        <v>0</v>
      </c>
      <c r="F752" s="7"/>
      <c r="G752" s="7">
        <f>Table3[[#This Row],[Wages]]*0.0145</f>
        <v>0</v>
      </c>
      <c r="H752" s="43">
        <f>Table3[[#This Row],[Wages]]*$H$3</f>
        <v>0</v>
      </c>
      <c r="L752" s="7"/>
      <c r="M752" s="7"/>
      <c r="Q75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52" s="7" t="str">
        <f t="shared" si="11"/>
        <v/>
      </c>
    </row>
    <row r="753" spans="5:20" x14ac:dyDescent="0.25">
      <c r="E753" s="7">
        <f>Table3[[#This Row],[Wages]]*0.14</f>
        <v>0</v>
      </c>
      <c r="F753" s="7"/>
      <c r="G753" s="7">
        <f>Table3[[#This Row],[Wages]]*0.0145</f>
        <v>0</v>
      </c>
      <c r="H753" s="43">
        <f>Table3[[#This Row],[Wages]]*$H$3</f>
        <v>0</v>
      </c>
      <c r="L753" s="7"/>
      <c r="M753" s="7"/>
      <c r="Q75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53" s="7" t="str">
        <f t="shared" si="11"/>
        <v/>
      </c>
    </row>
    <row r="754" spans="5:20" x14ac:dyDescent="0.25">
      <c r="E754" s="7">
        <f>Table3[[#This Row],[Wages]]*0.14</f>
        <v>0</v>
      </c>
      <c r="F754" s="7"/>
      <c r="G754" s="7">
        <f>Table3[[#This Row],[Wages]]*0.0145</f>
        <v>0</v>
      </c>
      <c r="H754" s="43">
        <f>Table3[[#This Row],[Wages]]*$H$3</f>
        <v>0</v>
      </c>
      <c r="L754" s="7"/>
      <c r="M754" s="7"/>
      <c r="Q75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54" s="7" t="str">
        <f t="shared" si="11"/>
        <v/>
      </c>
    </row>
    <row r="755" spans="5:20" x14ac:dyDescent="0.25">
      <c r="E755" s="7">
        <f>Table3[[#This Row],[Wages]]*0.14</f>
        <v>0</v>
      </c>
      <c r="F755" s="7"/>
      <c r="G755" s="7">
        <f>Table3[[#This Row],[Wages]]*0.0145</f>
        <v>0</v>
      </c>
      <c r="H755" s="43">
        <f>Table3[[#This Row],[Wages]]*$H$3</f>
        <v>0</v>
      </c>
      <c r="L755" s="7"/>
      <c r="M755" s="7"/>
      <c r="Q75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55" s="7" t="str">
        <f t="shared" si="11"/>
        <v/>
      </c>
    </row>
    <row r="756" spans="5:20" x14ac:dyDescent="0.25">
      <c r="E756" s="7">
        <f>Table3[[#This Row],[Wages]]*0.14</f>
        <v>0</v>
      </c>
      <c r="F756" s="7"/>
      <c r="G756" s="7">
        <f>Table3[[#This Row],[Wages]]*0.0145</f>
        <v>0</v>
      </c>
      <c r="H756" s="43">
        <f>Table3[[#This Row],[Wages]]*$H$3</f>
        <v>0</v>
      </c>
      <c r="L756" s="7"/>
      <c r="M756" s="7"/>
      <c r="Q75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56" s="7" t="str">
        <f t="shared" si="11"/>
        <v/>
      </c>
    </row>
    <row r="757" spans="5:20" x14ac:dyDescent="0.25">
      <c r="E757" s="7">
        <f>Table3[[#This Row],[Wages]]*0.14</f>
        <v>0</v>
      </c>
      <c r="F757" s="7"/>
      <c r="G757" s="7">
        <f>Table3[[#This Row],[Wages]]*0.0145</f>
        <v>0</v>
      </c>
      <c r="H757" s="43">
        <f>Table3[[#This Row],[Wages]]*$H$3</f>
        <v>0</v>
      </c>
      <c r="L757" s="7"/>
      <c r="M757" s="7"/>
      <c r="Q75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57" s="7" t="str">
        <f t="shared" si="11"/>
        <v/>
      </c>
    </row>
    <row r="758" spans="5:20" x14ac:dyDescent="0.25">
      <c r="E758" s="7">
        <f>Table3[[#This Row],[Wages]]*0.14</f>
        <v>0</v>
      </c>
      <c r="F758" s="7"/>
      <c r="G758" s="7">
        <f>Table3[[#This Row],[Wages]]*0.0145</f>
        <v>0</v>
      </c>
      <c r="H758" s="43">
        <f>Table3[[#This Row],[Wages]]*$H$3</f>
        <v>0</v>
      </c>
      <c r="L758" s="7"/>
      <c r="M758" s="7"/>
      <c r="Q75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58" s="7" t="str">
        <f t="shared" si="11"/>
        <v/>
      </c>
    </row>
    <row r="759" spans="5:20" x14ac:dyDescent="0.25">
      <c r="E759" s="7">
        <f>Table3[[#This Row],[Wages]]*0.14</f>
        <v>0</v>
      </c>
      <c r="F759" s="7"/>
      <c r="G759" s="7">
        <f>Table3[[#This Row],[Wages]]*0.0145</f>
        <v>0</v>
      </c>
      <c r="H759" s="43">
        <f>Table3[[#This Row],[Wages]]*$H$3</f>
        <v>0</v>
      </c>
      <c r="L759" s="7"/>
      <c r="M759" s="7"/>
      <c r="Q75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59" s="7" t="str">
        <f t="shared" si="11"/>
        <v/>
      </c>
    </row>
    <row r="760" spans="5:20" x14ac:dyDescent="0.25">
      <c r="E760" s="7">
        <f>Table3[[#This Row],[Wages]]*0.14</f>
        <v>0</v>
      </c>
      <c r="F760" s="7"/>
      <c r="G760" s="7">
        <f>Table3[[#This Row],[Wages]]*0.0145</f>
        <v>0</v>
      </c>
      <c r="H760" s="43">
        <f>Table3[[#This Row],[Wages]]*$H$3</f>
        <v>0</v>
      </c>
      <c r="L760" s="7"/>
      <c r="M760" s="7"/>
      <c r="Q76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60" s="7" t="str">
        <f t="shared" si="11"/>
        <v/>
      </c>
    </row>
    <row r="761" spans="5:20" x14ac:dyDescent="0.25">
      <c r="E761" s="7">
        <f>Table3[[#This Row],[Wages]]*0.14</f>
        <v>0</v>
      </c>
      <c r="F761" s="7"/>
      <c r="G761" s="7">
        <f>Table3[[#This Row],[Wages]]*0.0145</f>
        <v>0</v>
      </c>
      <c r="H761" s="43">
        <f>Table3[[#This Row],[Wages]]*$H$3</f>
        <v>0</v>
      </c>
      <c r="L761" s="7"/>
      <c r="M761" s="7"/>
      <c r="Q76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61" s="7" t="str">
        <f t="shared" si="11"/>
        <v/>
      </c>
    </row>
    <row r="762" spans="5:20" x14ac:dyDescent="0.25">
      <c r="E762" s="7">
        <f>Table3[[#This Row],[Wages]]*0.14</f>
        <v>0</v>
      </c>
      <c r="F762" s="7"/>
      <c r="G762" s="7">
        <f>Table3[[#This Row],[Wages]]*0.0145</f>
        <v>0</v>
      </c>
      <c r="H762" s="43">
        <f>Table3[[#This Row],[Wages]]*$H$3</f>
        <v>0</v>
      </c>
      <c r="L762" s="7"/>
      <c r="M762" s="7"/>
      <c r="Q76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62" s="7" t="str">
        <f t="shared" si="11"/>
        <v/>
      </c>
    </row>
    <row r="763" spans="5:20" x14ac:dyDescent="0.25">
      <c r="E763" s="7">
        <f>Table3[[#This Row],[Wages]]*0.14</f>
        <v>0</v>
      </c>
      <c r="F763" s="7"/>
      <c r="G763" s="7">
        <f>Table3[[#This Row],[Wages]]*0.0145</f>
        <v>0</v>
      </c>
      <c r="H763" s="43">
        <f>Table3[[#This Row],[Wages]]*$H$3</f>
        <v>0</v>
      </c>
      <c r="L763" s="7"/>
      <c r="M763" s="7"/>
      <c r="Q76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63" s="7" t="str">
        <f t="shared" si="11"/>
        <v/>
      </c>
    </row>
    <row r="764" spans="5:20" x14ac:dyDescent="0.25">
      <c r="E764" s="7">
        <f>Table3[[#This Row],[Wages]]*0.14</f>
        <v>0</v>
      </c>
      <c r="F764" s="7"/>
      <c r="G764" s="7">
        <f>Table3[[#This Row],[Wages]]*0.0145</f>
        <v>0</v>
      </c>
      <c r="H764" s="43">
        <f>Table3[[#This Row],[Wages]]*$H$3</f>
        <v>0</v>
      </c>
      <c r="L764" s="7"/>
      <c r="M764" s="7"/>
      <c r="Q76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64" s="7" t="str">
        <f t="shared" si="11"/>
        <v/>
      </c>
    </row>
    <row r="765" spans="5:20" x14ac:dyDescent="0.25">
      <c r="E765" s="7">
        <f>Table3[[#This Row],[Wages]]*0.14</f>
        <v>0</v>
      </c>
      <c r="F765" s="7"/>
      <c r="G765" s="7">
        <f>Table3[[#This Row],[Wages]]*0.0145</f>
        <v>0</v>
      </c>
      <c r="H765" s="43">
        <f>Table3[[#This Row],[Wages]]*$H$3</f>
        <v>0</v>
      </c>
      <c r="L765" s="7"/>
      <c r="M765" s="7"/>
      <c r="Q76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65" s="7" t="str">
        <f t="shared" si="11"/>
        <v/>
      </c>
    </row>
    <row r="766" spans="5:20" x14ac:dyDescent="0.25">
      <c r="E766" s="7">
        <f>Table3[[#This Row],[Wages]]*0.14</f>
        <v>0</v>
      </c>
      <c r="F766" s="7"/>
      <c r="G766" s="7">
        <f>Table3[[#This Row],[Wages]]*0.0145</f>
        <v>0</v>
      </c>
      <c r="H766" s="43">
        <f>Table3[[#This Row],[Wages]]*$H$3</f>
        <v>0</v>
      </c>
      <c r="L766" s="7"/>
      <c r="M766" s="7"/>
      <c r="Q76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66" s="7" t="str">
        <f t="shared" si="11"/>
        <v/>
      </c>
    </row>
    <row r="767" spans="5:20" x14ac:dyDescent="0.25">
      <c r="E767" s="7">
        <f>Table3[[#This Row],[Wages]]*0.14</f>
        <v>0</v>
      </c>
      <c r="F767" s="7"/>
      <c r="G767" s="7">
        <f>Table3[[#This Row],[Wages]]*0.0145</f>
        <v>0</v>
      </c>
      <c r="H767" s="43">
        <f>Table3[[#This Row],[Wages]]*$H$3</f>
        <v>0</v>
      </c>
      <c r="L767" s="7"/>
      <c r="M767" s="7"/>
      <c r="Q76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67" s="7" t="str">
        <f t="shared" si="11"/>
        <v/>
      </c>
    </row>
    <row r="768" spans="5:20" x14ac:dyDescent="0.25">
      <c r="E768" s="7">
        <f>Table3[[#This Row],[Wages]]*0.14</f>
        <v>0</v>
      </c>
      <c r="F768" s="7"/>
      <c r="G768" s="7">
        <f>Table3[[#This Row],[Wages]]*0.0145</f>
        <v>0</v>
      </c>
      <c r="H768" s="43">
        <f>Table3[[#This Row],[Wages]]*$H$3</f>
        <v>0</v>
      </c>
      <c r="L768" s="7"/>
      <c r="M768" s="7"/>
      <c r="Q76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68" s="7" t="str">
        <f t="shared" si="11"/>
        <v/>
      </c>
    </row>
    <row r="769" spans="5:20" x14ac:dyDescent="0.25">
      <c r="E769" s="7">
        <f>Table3[[#This Row],[Wages]]*0.14</f>
        <v>0</v>
      </c>
      <c r="F769" s="7"/>
      <c r="G769" s="7">
        <f>Table3[[#This Row],[Wages]]*0.0145</f>
        <v>0</v>
      </c>
      <c r="H769" s="43">
        <f>Table3[[#This Row],[Wages]]*$H$3</f>
        <v>0</v>
      </c>
      <c r="L769" s="7"/>
      <c r="M769" s="7"/>
      <c r="Q76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69" s="7" t="str">
        <f t="shared" si="11"/>
        <v/>
      </c>
    </row>
    <row r="770" spans="5:20" x14ac:dyDescent="0.25">
      <c r="E770" s="7">
        <f>Table3[[#This Row],[Wages]]*0.14</f>
        <v>0</v>
      </c>
      <c r="F770" s="7"/>
      <c r="G770" s="7">
        <f>Table3[[#This Row],[Wages]]*0.0145</f>
        <v>0</v>
      </c>
      <c r="H770" s="43">
        <f>Table3[[#This Row],[Wages]]*$H$3</f>
        <v>0</v>
      </c>
      <c r="L770" s="7"/>
      <c r="M770" s="7"/>
      <c r="Q77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70" s="7" t="str">
        <f t="shared" si="11"/>
        <v/>
      </c>
    </row>
    <row r="771" spans="5:20" x14ac:dyDescent="0.25">
      <c r="E771" s="7">
        <f>Table3[[#This Row],[Wages]]*0.14</f>
        <v>0</v>
      </c>
      <c r="F771" s="7"/>
      <c r="G771" s="7">
        <f>Table3[[#This Row],[Wages]]*0.0145</f>
        <v>0</v>
      </c>
      <c r="H771" s="43">
        <f>Table3[[#This Row],[Wages]]*$H$3</f>
        <v>0</v>
      </c>
      <c r="L771" s="7"/>
      <c r="M771" s="7"/>
      <c r="Q77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71" s="7" t="str">
        <f t="shared" si="11"/>
        <v/>
      </c>
    </row>
    <row r="772" spans="5:20" x14ac:dyDescent="0.25">
      <c r="E772" s="7">
        <f>Table3[[#This Row],[Wages]]*0.14</f>
        <v>0</v>
      </c>
      <c r="F772" s="7"/>
      <c r="G772" s="7">
        <f>Table3[[#This Row],[Wages]]*0.0145</f>
        <v>0</v>
      </c>
      <c r="H772" s="43">
        <f>Table3[[#This Row],[Wages]]*$H$3</f>
        <v>0</v>
      </c>
      <c r="L772" s="7"/>
      <c r="M772" s="7"/>
      <c r="Q77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72" s="7" t="str">
        <f t="shared" si="11"/>
        <v/>
      </c>
    </row>
    <row r="773" spans="5:20" x14ac:dyDescent="0.25">
      <c r="E773" s="7">
        <f>Table3[[#This Row],[Wages]]*0.14</f>
        <v>0</v>
      </c>
      <c r="F773" s="7"/>
      <c r="G773" s="7">
        <f>Table3[[#This Row],[Wages]]*0.0145</f>
        <v>0</v>
      </c>
      <c r="H773" s="43">
        <f>Table3[[#This Row],[Wages]]*$H$3</f>
        <v>0</v>
      </c>
      <c r="L773" s="7"/>
      <c r="M773" s="7"/>
      <c r="Q77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73" s="7" t="str">
        <f t="shared" si="11"/>
        <v/>
      </c>
    </row>
    <row r="774" spans="5:20" x14ac:dyDescent="0.25">
      <c r="E774" s="7">
        <f>Table3[[#This Row],[Wages]]*0.14</f>
        <v>0</v>
      </c>
      <c r="F774" s="7"/>
      <c r="G774" s="7">
        <f>Table3[[#This Row],[Wages]]*0.0145</f>
        <v>0</v>
      </c>
      <c r="H774" s="43">
        <f>Table3[[#This Row],[Wages]]*$H$3</f>
        <v>0</v>
      </c>
      <c r="L774" s="7"/>
      <c r="M774" s="7"/>
      <c r="Q77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74" s="7" t="str">
        <f t="shared" ref="T774:T837" si="12">IFERROR(Q774/R774*S774,"")</f>
        <v/>
      </c>
    </row>
    <row r="775" spans="5:20" x14ac:dyDescent="0.25">
      <c r="E775" s="7">
        <f>Table3[[#This Row],[Wages]]*0.14</f>
        <v>0</v>
      </c>
      <c r="F775" s="7"/>
      <c r="G775" s="7">
        <f>Table3[[#This Row],[Wages]]*0.0145</f>
        <v>0</v>
      </c>
      <c r="H775" s="43">
        <f>Table3[[#This Row],[Wages]]*$H$3</f>
        <v>0</v>
      </c>
      <c r="L775" s="7"/>
      <c r="M775" s="7"/>
      <c r="Q77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75" s="7" t="str">
        <f t="shared" si="12"/>
        <v/>
      </c>
    </row>
    <row r="776" spans="5:20" x14ac:dyDescent="0.25">
      <c r="E776" s="7">
        <f>Table3[[#This Row],[Wages]]*0.14</f>
        <v>0</v>
      </c>
      <c r="F776" s="7"/>
      <c r="G776" s="7">
        <f>Table3[[#This Row],[Wages]]*0.0145</f>
        <v>0</v>
      </c>
      <c r="H776" s="43">
        <f>Table3[[#This Row],[Wages]]*$H$3</f>
        <v>0</v>
      </c>
      <c r="L776" s="7"/>
      <c r="M776" s="7"/>
      <c r="Q77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76" s="7" t="str">
        <f t="shared" si="12"/>
        <v/>
      </c>
    </row>
    <row r="777" spans="5:20" x14ac:dyDescent="0.25">
      <c r="E777" s="7">
        <f>Table3[[#This Row],[Wages]]*0.14</f>
        <v>0</v>
      </c>
      <c r="F777" s="7"/>
      <c r="G777" s="7">
        <f>Table3[[#This Row],[Wages]]*0.0145</f>
        <v>0</v>
      </c>
      <c r="H777" s="43">
        <f>Table3[[#This Row],[Wages]]*$H$3</f>
        <v>0</v>
      </c>
      <c r="L777" s="7"/>
      <c r="M777" s="7"/>
      <c r="Q77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77" s="7" t="str">
        <f t="shared" si="12"/>
        <v/>
      </c>
    </row>
    <row r="778" spans="5:20" x14ac:dyDescent="0.25">
      <c r="E778" s="7">
        <f>Table3[[#This Row],[Wages]]*0.14</f>
        <v>0</v>
      </c>
      <c r="F778" s="7"/>
      <c r="G778" s="7">
        <f>Table3[[#This Row],[Wages]]*0.0145</f>
        <v>0</v>
      </c>
      <c r="H778" s="43">
        <f>Table3[[#This Row],[Wages]]*$H$3</f>
        <v>0</v>
      </c>
      <c r="L778" s="7"/>
      <c r="M778" s="7"/>
      <c r="Q77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78" s="7" t="str">
        <f t="shared" si="12"/>
        <v/>
      </c>
    </row>
    <row r="779" spans="5:20" x14ac:dyDescent="0.25">
      <c r="E779" s="7">
        <f>Table3[[#This Row],[Wages]]*0.14</f>
        <v>0</v>
      </c>
      <c r="F779" s="7"/>
      <c r="G779" s="7">
        <f>Table3[[#This Row],[Wages]]*0.0145</f>
        <v>0</v>
      </c>
      <c r="H779" s="43">
        <f>Table3[[#This Row],[Wages]]*$H$3</f>
        <v>0</v>
      </c>
      <c r="L779" s="7"/>
      <c r="M779" s="7"/>
      <c r="Q77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79" s="7" t="str">
        <f t="shared" si="12"/>
        <v/>
      </c>
    </row>
    <row r="780" spans="5:20" x14ac:dyDescent="0.25">
      <c r="E780" s="7">
        <f>Table3[[#This Row],[Wages]]*0.14</f>
        <v>0</v>
      </c>
      <c r="F780" s="7"/>
      <c r="G780" s="7">
        <f>Table3[[#This Row],[Wages]]*0.0145</f>
        <v>0</v>
      </c>
      <c r="H780" s="43">
        <f>Table3[[#This Row],[Wages]]*$H$3</f>
        <v>0</v>
      </c>
      <c r="L780" s="7"/>
      <c r="M780" s="7"/>
      <c r="Q78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80" s="7" t="str">
        <f t="shared" si="12"/>
        <v/>
      </c>
    </row>
    <row r="781" spans="5:20" x14ac:dyDescent="0.25">
      <c r="E781" s="7">
        <f>Table3[[#This Row],[Wages]]*0.14</f>
        <v>0</v>
      </c>
      <c r="F781" s="7"/>
      <c r="G781" s="7">
        <f>Table3[[#This Row],[Wages]]*0.0145</f>
        <v>0</v>
      </c>
      <c r="H781" s="43">
        <f>Table3[[#This Row],[Wages]]*$H$3</f>
        <v>0</v>
      </c>
      <c r="L781" s="7"/>
      <c r="M781" s="7"/>
      <c r="Q78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81" s="7" t="str">
        <f t="shared" si="12"/>
        <v/>
      </c>
    </row>
    <row r="782" spans="5:20" x14ac:dyDescent="0.25">
      <c r="E782" s="7">
        <f>Table3[[#This Row],[Wages]]*0.14</f>
        <v>0</v>
      </c>
      <c r="F782" s="7"/>
      <c r="G782" s="7">
        <f>Table3[[#This Row],[Wages]]*0.0145</f>
        <v>0</v>
      </c>
      <c r="H782" s="43">
        <f>Table3[[#This Row],[Wages]]*$H$3</f>
        <v>0</v>
      </c>
      <c r="L782" s="7"/>
      <c r="M782" s="7"/>
      <c r="Q78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82" s="7" t="str">
        <f t="shared" si="12"/>
        <v/>
      </c>
    </row>
    <row r="783" spans="5:20" x14ac:dyDescent="0.25">
      <c r="E783" s="7">
        <f>Table3[[#This Row],[Wages]]*0.14</f>
        <v>0</v>
      </c>
      <c r="F783" s="7"/>
      <c r="G783" s="7">
        <f>Table3[[#This Row],[Wages]]*0.0145</f>
        <v>0</v>
      </c>
      <c r="H783" s="43">
        <f>Table3[[#This Row],[Wages]]*$H$3</f>
        <v>0</v>
      </c>
      <c r="L783" s="7"/>
      <c r="M783" s="7"/>
      <c r="Q78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83" s="7" t="str">
        <f t="shared" si="12"/>
        <v/>
      </c>
    </row>
    <row r="784" spans="5:20" x14ac:dyDescent="0.25">
      <c r="E784" s="7">
        <f>Table3[[#This Row],[Wages]]*0.14</f>
        <v>0</v>
      </c>
      <c r="F784" s="7"/>
      <c r="G784" s="7">
        <f>Table3[[#This Row],[Wages]]*0.0145</f>
        <v>0</v>
      </c>
      <c r="H784" s="43">
        <f>Table3[[#This Row],[Wages]]*$H$3</f>
        <v>0</v>
      </c>
      <c r="L784" s="7"/>
      <c r="M784" s="7"/>
      <c r="Q78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84" s="7" t="str">
        <f t="shared" si="12"/>
        <v/>
      </c>
    </row>
    <row r="785" spans="5:20" x14ac:dyDescent="0.25">
      <c r="E785" s="7">
        <f>Table3[[#This Row],[Wages]]*0.14</f>
        <v>0</v>
      </c>
      <c r="F785" s="7"/>
      <c r="G785" s="7">
        <f>Table3[[#This Row],[Wages]]*0.0145</f>
        <v>0</v>
      </c>
      <c r="H785" s="43">
        <f>Table3[[#This Row],[Wages]]*$H$3</f>
        <v>0</v>
      </c>
      <c r="L785" s="7"/>
      <c r="M785" s="7"/>
      <c r="Q78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85" s="7" t="str">
        <f t="shared" si="12"/>
        <v/>
      </c>
    </row>
    <row r="786" spans="5:20" x14ac:dyDescent="0.25">
      <c r="E786" s="7">
        <f>Table3[[#This Row],[Wages]]*0.14</f>
        <v>0</v>
      </c>
      <c r="F786" s="7"/>
      <c r="G786" s="7">
        <f>Table3[[#This Row],[Wages]]*0.0145</f>
        <v>0</v>
      </c>
      <c r="H786" s="43">
        <f>Table3[[#This Row],[Wages]]*$H$3</f>
        <v>0</v>
      </c>
      <c r="L786" s="7"/>
      <c r="M786" s="7"/>
      <c r="Q78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86" s="7" t="str">
        <f t="shared" si="12"/>
        <v/>
      </c>
    </row>
    <row r="787" spans="5:20" x14ac:dyDescent="0.25">
      <c r="E787" s="7">
        <f>Table3[[#This Row],[Wages]]*0.14</f>
        <v>0</v>
      </c>
      <c r="F787" s="7"/>
      <c r="G787" s="7">
        <f>Table3[[#This Row],[Wages]]*0.0145</f>
        <v>0</v>
      </c>
      <c r="H787" s="43">
        <f>Table3[[#This Row],[Wages]]*$H$3</f>
        <v>0</v>
      </c>
      <c r="L787" s="7"/>
      <c r="M787" s="7"/>
      <c r="Q78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87" s="7" t="str">
        <f t="shared" si="12"/>
        <v/>
      </c>
    </row>
    <row r="788" spans="5:20" x14ac:dyDescent="0.25">
      <c r="E788" s="7">
        <f>Table3[[#This Row],[Wages]]*0.14</f>
        <v>0</v>
      </c>
      <c r="F788" s="7"/>
      <c r="G788" s="7">
        <f>Table3[[#This Row],[Wages]]*0.0145</f>
        <v>0</v>
      </c>
      <c r="H788" s="43">
        <f>Table3[[#This Row],[Wages]]*$H$3</f>
        <v>0</v>
      </c>
      <c r="L788" s="7"/>
      <c r="M788" s="7"/>
      <c r="Q78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88" s="7" t="str">
        <f t="shared" si="12"/>
        <v/>
      </c>
    </row>
    <row r="789" spans="5:20" x14ac:dyDescent="0.25">
      <c r="E789" s="7">
        <f>Table3[[#This Row],[Wages]]*0.14</f>
        <v>0</v>
      </c>
      <c r="F789" s="7"/>
      <c r="G789" s="7">
        <f>Table3[[#This Row],[Wages]]*0.0145</f>
        <v>0</v>
      </c>
      <c r="H789" s="43">
        <f>Table3[[#This Row],[Wages]]*$H$3</f>
        <v>0</v>
      </c>
      <c r="L789" s="7"/>
      <c r="M789" s="7"/>
      <c r="Q78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89" s="7" t="str">
        <f t="shared" si="12"/>
        <v/>
      </c>
    </row>
    <row r="790" spans="5:20" x14ac:dyDescent="0.25">
      <c r="E790" s="7">
        <f>Table3[[#This Row],[Wages]]*0.14</f>
        <v>0</v>
      </c>
      <c r="F790" s="7"/>
      <c r="G790" s="7">
        <f>Table3[[#This Row],[Wages]]*0.0145</f>
        <v>0</v>
      </c>
      <c r="H790" s="43">
        <f>Table3[[#This Row],[Wages]]*$H$3</f>
        <v>0</v>
      </c>
      <c r="L790" s="7"/>
      <c r="M790" s="7"/>
      <c r="Q79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90" s="7" t="str">
        <f t="shared" si="12"/>
        <v/>
      </c>
    </row>
    <row r="791" spans="5:20" x14ac:dyDescent="0.25">
      <c r="E791" s="7">
        <f>Table3[[#This Row],[Wages]]*0.14</f>
        <v>0</v>
      </c>
      <c r="F791" s="7"/>
      <c r="G791" s="7">
        <f>Table3[[#This Row],[Wages]]*0.0145</f>
        <v>0</v>
      </c>
      <c r="H791" s="43">
        <f>Table3[[#This Row],[Wages]]*$H$3</f>
        <v>0</v>
      </c>
      <c r="L791" s="7"/>
      <c r="M791" s="7"/>
      <c r="Q79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91" s="7" t="str">
        <f t="shared" si="12"/>
        <v/>
      </c>
    </row>
    <row r="792" spans="5:20" x14ac:dyDescent="0.25">
      <c r="E792" s="7">
        <f>Table3[[#This Row],[Wages]]*0.14</f>
        <v>0</v>
      </c>
      <c r="F792" s="7"/>
      <c r="G792" s="7">
        <f>Table3[[#This Row],[Wages]]*0.0145</f>
        <v>0</v>
      </c>
      <c r="H792" s="43">
        <f>Table3[[#This Row],[Wages]]*$H$3</f>
        <v>0</v>
      </c>
      <c r="L792" s="7"/>
      <c r="M792" s="7"/>
      <c r="Q79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92" s="7" t="str">
        <f t="shared" si="12"/>
        <v/>
      </c>
    </row>
    <row r="793" spans="5:20" x14ac:dyDescent="0.25">
      <c r="E793" s="7">
        <f>Table3[[#This Row],[Wages]]*0.14</f>
        <v>0</v>
      </c>
      <c r="F793" s="7"/>
      <c r="G793" s="7">
        <f>Table3[[#This Row],[Wages]]*0.0145</f>
        <v>0</v>
      </c>
      <c r="H793" s="43">
        <f>Table3[[#This Row],[Wages]]*$H$3</f>
        <v>0</v>
      </c>
      <c r="L793" s="7"/>
      <c r="M793" s="7"/>
      <c r="Q79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93" s="7" t="str">
        <f t="shared" si="12"/>
        <v/>
      </c>
    </row>
    <row r="794" spans="5:20" x14ac:dyDescent="0.25">
      <c r="E794" s="7">
        <f>Table3[[#This Row],[Wages]]*0.14</f>
        <v>0</v>
      </c>
      <c r="F794" s="7"/>
      <c r="G794" s="7">
        <f>Table3[[#This Row],[Wages]]*0.0145</f>
        <v>0</v>
      </c>
      <c r="H794" s="43">
        <f>Table3[[#This Row],[Wages]]*$H$3</f>
        <v>0</v>
      </c>
      <c r="L794" s="7"/>
      <c r="M794" s="7"/>
      <c r="Q79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94" s="7" t="str">
        <f t="shared" si="12"/>
        <v/>
      </c>
    </row>
    <row r="795" spans="5:20" x14ac:dyDescent="0.25">
      <c r="E795" s="7">
        <f>Table3[[#This Row],[Wages]]*0.14</f>
        <v>0</v>
      </c>
      <c r="F795" s="7"/>
      <c r="G795" s="7">
        <f>Table3[[#This Row],[Wages]]*0.0145</f>
        <v>0</v>
      </c>
      <c r="H795" s="43">
        <f>Table3[[#This Row],[Wages]]*$H$3</f>
        <v>0</v>
      </c>
      <c r="L795" s="7"/>
      <c r="M795" s="7"/>
      <c r="Q79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95" s="7" t="str">
        <f t="shared" si="12"/>
        <v/>
      </c>
    </row>
    <row r="796" spans="5:20" x14ac:dyDescent="0.25">
      <c r="E796" s="7">
        <f>Table3[[#This Row],[Wages]]*0.14</f>
        <v>0</v>
      </c>
      <c r="F796" s="7"/>
      <c r="G796" s="7">
        <f>Table3[[#This Row],[Wages]]*0.0145</f>
        <v>0</v>
      </c>
      <c r="H796" s="43">
        <f>Table3[[#This Row],[Wages]]*$H$3</f>
        <v>0</v>
      </c>
      <c r="L796" s="7"/>
      <c r="M796" s="7"/>
      <c r="Q79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96" s="7" t="str">
        <f t="shared" si="12"/>
        <v/>
      </c>
    </row>
    <row r="797" spans="5:20" x14ac:dyDescent="0.25">
      <c r="E797" s="7">
        <f>Table3[[#This Row],[Wages]]*0.14</f>
        <v>0</v>
      </c>
      <c r="F797" s="7"/>
      <c r="G797" s="7">
        <f>Table3[[#This Row],[Wages]]*0.0145</f>
        <v>0</v>
      </c>
      <c r="H797" s="43">
        <f>Table3[[#This Row],[Wages]]*$H$3</f>
        <v>0</v>
      </c>
      <c r="L797" s="7"/>
      <c r="M797" s="7"/>
      <c r="Q79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97" s="7" t="str">
        <f t="shared" si="12"/>
        <v/>
      </c>
    </row>
    <row r="798" spans="5:20" x14ac:dyDescent="0.25">
      <c r="E798" s="7">
        <f>Table3[[#This Row],[Wages]]*0.14</f>
        <v>0</v>
      </c>
      <c r="F798" s="7"/>
      <c r="G798" s="7">
        <f>Table3[[#This Row],[Wages]]*0.0145</f>
        <v>0</v>
      </c>
      <c r="H798" s="43">
        <f>Table3[[#This Row],[Wages]]*$H$3</f>
        <v>0</v>
      </c>
      <c r="L798" s="7"/>
      <c r="M798" s="7"/>
      <c r="Q79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98" s="7" t="str">
        <f t="shared" si="12"/>
        <v/>
      </c>
    </row>
    <row r="799" spans="5:20" x14ac:dyDescent="0.25">
      <c r="E799" s="7">
        <f>Table3[[#This Row],[Wages]]*0.14</f>
        <v>0</v>
      </c>
      <c r="F799" s="7"/>
      <c r="G799" s="7">
        <f>Table3[[#This Row],[Wages]]*0.0145</f>
        <v>0</v>
      </c>
      <c r="H799" s="43">
        <f>Table3[[#This Row],[Wages]]*$H$3</f>
        <v>0</v>
      </c>
      <c r="L799" s="7"/>
      <c r="M799" s="7"/>
      <c r="Q79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799" s="7" t="str">
        <f t="shared" si="12"/>
        <v/>
      </c>
    </row>
    <row r="800" spans="5:20" x14ac:dyDescent="0.25">
      <c r="E800" s="7">
        <f>Table3[[#This Row],[Wages]]*0.14</f>
        <v>0</v>
      </c>
      <c r="F800" s="7"/>
      <c r="G800" s="7">
        <f>Table3[[#This Row],[Wages]]*0.0145</f>
        <v>0</v>
      </c>
      <c r="H800" s="43">
        <f>Table3[[#This Row],[Wages]]*$H$3</f>
        <v>0</v>
      </c>
      <c r="L800" s="7"/>
      <c r="M800" s="7"/>
      <c r="Q80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00" s="7" t="str">
        <f t="shared" si="12"/>
        <v/>
      </c>
    </row>
    <row r="801" spans="5:20" x14ac:dyDescent="0.25">
      <c r="E801" s="7">
        <f>Table3[[#This Row],[Wages]]*0.14</f>
        <v>0</v>
      </c>
      <c r="F801" s="7"/>
      <c r="G801" s="7">
        <f>Table3[[#This Row],[Wages]]*0.0145</f>
        <v>0</v>
      </c>
      <c r="H801" s="43">
        <f>Table3[[#This Row],[Wages]]*$H$3</f>
        <v>0</v>
      </c>
      <c r="L801" s="7"/>
      <c r="M801" s="7"/>
      <c r="Q80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01" s="7" t="str">
        <f t="shared" si="12"/>
        <v/>
      </c>
    </row>
    <row r="802" spans="5:20" x14ac:dyDescent="0.25">
      <c r="E802" s="7">
        <f>Table3[[#This Row],[Wages]]*0.14</f>
        <v>0</v>
      </c>
      <c r="F802" s="7"/>
      <c r="G802" s="7">
        <f>Table3[[#This Row],[Wages]]*0.0145</f>
        <v>0</v>
      </c>
      <c r="H802" s="43">
        <f>Table3[[#This Row],[Wages]]*$H$3</f>
        <v>0</v>
      </c>
      <c r="L802" s="7"/>
      <c r="M802" s="7"/>
      <c r="Q80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02" s="7" t="str">
        <f t="shared" si="12"/>
        <v/>
      </c>
    </row>
    <row r="803" spans="5:20" x14ac:dyDescent="0.25">
      <c r="E803" s="7">
        <f>Table3[[#This Row],[Wages]]*0.14</f>
        <v>0</v>
      </c>
      <c r="F803" s="7"/>
      <c r="G803" s="7">
        <f>Table3[[#This Row],[Wages]]*0.0145</f>
        <v>0</v>
      </c>
      <c r="H803" s="43">
        <f>Table3[[#This Row],[Wages]]*$H$3</f>
        <v>0</v>
      </c>
      <c r="L803" s="7"/>
      <c r="M803" s="7"/>
      <c r="Q80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03" s="7" t="str">
        <f t="shared" si="12"/>
        <v/>
      </c>
    </row>
    <row r="804" spans="5:20" x14ac:dyDescent="0.25">
      <c r="E804" s="7">
        <f>Table3[[#This Row],[Wages]]*0.14</f>
        <v>0</v>
      </c>
      <c r="F804" s="7"/>
      <c r="G804" s="7">
        <f>Table3[[#This Row],[Wages]]*0.0145</f>
        <v>0</v>
      </c>
      <c r="H804" s="43">
        <f>Table3[[#This Row],[Wages]]*$H$3</f>
        <v>0</v>
      </c>
      <c r="L804" s="7"/>
      <c r="M804" s="7"/>
      <c r="Q80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04" s="7" t="str">
        <f t="shared" si="12"/>
        <v/>
      </c>
    </row>
    <row r="805" spans="5:20" x14ac:dyDescent="0.25">
      <c r="E805" s="7">
        <f>Table3[[#This Row],[Wages]]*0.14</f>
        <v>0</v>
      </c>
      <c r="F805" s="7"/>
      <c r="G805" s="7">
        <f>Table3[[#This Row],[Wages]]*0.0145</f>
        <v>0</v>
      </c>
      <c r="H805" s="43">
        <f>Table3[[#This Row],[Wages]]*$H$3</f>
        <v>0</v>
      </c>
      <c r="L805" s="7"/>
      <c r="M805" s="7"/>
      <c r="Q80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05" s="7" t="str">
        <f t="shared" si="12"/>
        <v/>
      </c>
    </row>
    <row r="806" spans="5:20" x14ac:dyDescent="0.25">
      <c r="E806" s="7">
        <f>Table3[[#This Row],[Wages]]*0.14</f>
        <v>0</v>
      </c>
      <c r="F806" s="7"/>
      <c r="G806" s="7">
        <f>Table3[[#This Row],[Wages]]*0.0145</f>
        <v>0</v>
      </c>
      <c r="H806" s="43">
        <f>Table3[[#This Row],[Wages]]*$H$3</f>
        <v>0</v>
      </c>
      <c r="L806" s="7"/>
      <c r="M806" s="7"/>
      <c r="Q80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06" s="7" t="str">
        <f t="shared" si="12"/>
        <v/>
      </c>
    </row>
    <row r="807" spans="5:20" x14ac:dyDescent="0.25">
      <c r="E807" s="7">
        <f>Table3[[#This Row],[Wages]]*0.14</f>
        <v>0</v>
      </c>
      <c r="F807" s="7"/>
      <c r="G807" s="7">
        <f>Table3[[#This Row],[Wages]]*0.0145</f>
        <v>0</v>
      </c>
      <c r="H807" s="43">
        <f>Table3[[#This Row],[Wages]]*$H$3</f>
        <v>0</v>
      </c>
      <c r="L807" s="7"/>
      <c r="M807" s="7"/>
      <c r="Q80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07" s="7" t="str">
        <f t="shared" si="12"/>
        <v/>
      </c>
    </row>
    <row r="808" spans="5:20" x14ac:dyDescent="0.25">
      <c r="E808" s="7">
        <f>Table3[[#This Row],[Wages]]*0.14</f>
        <v>0</v>
      </c>
      <c r="F808" s="7"/>
      <c r="G808" s="7">
        <f>Table3[[#This Row],[Wages]]*0.0145</f>
        <v>0</v>
      </c>
      <c r="H808" s="43">
        <f>Table3[[#This Row],[Wages]]*$H$3</f>
        <v>0</v>
      </c>
      <c r="L808" s="7"/>
      <c r="M808" s="7"/>
      <c r="Q80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08" s="7" t="str">
        <f t="shared" si="12"/>
        <v/>
      </c>
    </row>
    <row r="809" spans="5:20" x14ac:dyDescent="0.25">
      <c r="E809" s="7">
        <f>Table3[[#This Row],[Wages]]*0.14</f>
        <v>0</v>
      </c>
      <c r="F809" s="7"/>
      <c r="G809" s="7">
        <f>Table3[[#This Row],[Wages]]*0.0145</f>
        <v>0</v>
      </c>
      <c r="H809" s="43">
        <f>Table3[[#This Row],[Wages]]*$H$3</f>
        <v>0</v>
      </c>
      <c r="L809" s="7"/>
      <c r="M809" s="7"/>
      <c r="Q80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09" s="7" t="str">
        <f t="shared" si="12"/>
        <v/>
      </c>
    </row>
    <row r="810" spans="5:20" x14ac:dyDescent="0.25">
      <c r="E810" s="7">
        <f>Table3[[#This Row],[Wages]]*0.14</f>
        <v>0</v>
      </c>
      <c r="F810" s="7"/>
      <c r="G810" s="7">
        <f>Table3[[#This Row],[Wages]]*0.0145</f>
        <v>0</v>
      </c>
      <c r="H810" s="43">
        <f>Table3[[#This Row],[Wages]]*$H$3</f>
        <v>0</v>
      </c>
      <c r="L810" s="7"/>
      <c r="M810" s="7"/>
      <c r="Q81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10" s="7" t="str">
        <f t="shared" si="12"/>
        <v/>
      </c>
    </row>
    <row r="811" spans="5:20" x14ac:dyDescent="0.25">
      <c r="E811" s="7">
        <f>Table3[[#This Row],[Wages]]*0.14</f>
        <v>0</v>
      </c>
      <c r="F811" s="7"/>
      <c r="G811" s="7">
        <f>Table3[[#This Row],[Wages]]*0.0145</f>
        <v>0</v>
      </c>
      <c r="H811" s="43">
        <f>Table3[[#This Row],[Wages]]*$H$3</f>
        <v>0</v>
      </c>
      <c r="L811" s="7"/>
      <c r="M811" s="7"/>
      <c r="Q81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11" s="7" t="str">
        <f t="shared" si="12"/>
        <v/>
      </c>
    </row>
    <row r="812" spans="5:20" x14ac:dyDescent="0.25">
      <c r="E812" s="7">
        <f>Table3[[#This Row],[Wages]]*0.14</f>
        <v>0</v>
      </c>
      <c r="F812" s="7"/>
      <c r="G812" s="7">
        <f>Table3[[#This Row],[Wages]]*0.0145</f>
        <v>0</v>
      </c>
      <c r="H812" s="43">
        <f>Table3[[#This Row],[Wages]]*$H$3</f>
        <v>0</v>
      </c>
      <c r="L812" s="7"/>
      <c r="M812" s="7"/>
      <c r="Q81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12" s="7" t="str">
        <f t="shared" si="12"/>
        <v/>
      </c>
    </row>
    <row r="813" spans="5:20" x14ac:dyDescent="0.25">
      <c r="E813" s="7">
        <f>Table3[[#This Row],[Wages]]*0.14</f>
        <v>0</v>
      </c>
      <c r="F813" s="7"/>
      <c r="G813" s="7">
        <f>Table3[[#This Row],[Wages]]*0.0145</f>
        <v>0</v>
      </c>
      <c r="H813" s="43">
        <f>Table3[[#This Row],[Wages]]*$H$3</f>
        <v>0</v>
      </c>
      <c r="L813" s="7"/>
      <c r="M813" s="7"/>
      <c r="Q81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13" s="7" t="str">
        <f t="shared" si="12"/>
        <v/>
      </c>
    </row>
    <row r="814" spans="5:20" x14ac:dyDescent="0.25">
      <c r="E814" s="7">
        <f>Table3[[#This Row],[Wages]]*0.14</f>
        <v>0</v>
      </c>
      <c r="F814" s="7"/>
      <c r="G814" s="7">
        <f>Table3[[#This Row],[Wages]]*0.0145</f>
        <v>0</v>
      </c>
      <c r="H814" s="43">
        <f>Table3[[#This Row],[Wages]]*$H$3</f>
        <v>0</v>
      </c>
      <c r="L814" s="7"/>
      <c r="M814" s="7"/>
      <c r="Q81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14" s="7" t="str">
        <f t="shared" si="12"/>
        <v/>
      </c>
    </row>
    <row r="815" spans="5:20" x14ac:dyDescent="0.25">
      <c r="E815" s="7">
        <f>Table3[[#This Row],[Wages]]*0.14</f>
        <v>0</v>
      </c>
      <c r="F815" s="7"/>
      <c r="G815" s="7">
        <f>Table3[[#This Row],[Wages]]*0.0145</f>
        <v>0</v>
      </c>
      <c r="H815" s="43">
        <f>Table3[[#This Row],[Wages]]*$H$3</f>
        <v>0</v>
      </c>
      <c r="L815" s="7"/>
      <c r="M815" s="7"/>
      <c r="Q81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15" s="7" t="str">
        <f t="shared" si="12"/>
        <v/>
      </c>
    </row>
    <row r="816" spans="5:20" x14ac:dyDescent="0.25">
      <c r="E816" s="7">
        <f>Table3[[#This Row],[Wages]]*0.14</f>
        <v>0</v>
      </c>
      <c r="F816" s="7"/>
      <c r="G816" s="7">
        <f>Table3[[#This Row],[Wages]]*0.0145</f>
        <v>0</v>
      </c>
      <c r="H816" s="43">
        <f>Table3[[#This Row],[Wages]]*$H$3</f>
        <v>0</v>
      </c>
      <c r="L816" s="7"/>
      <c r="M816" s="7"/>
      <c r="Q81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16" s="7" t="str">
        <f t="shared" si="12"/>
        <v/>
      </c>
    </row>
    <row r="817" spans="5:20" x14ac:dyDescent="0.25">
      <c r="E817" s="7">
        <f>Table3[[#This Row],[Wages]]*0.14</f>
        <v>0</v>
      </c>
      <c r="F817" s="7"/>
      <c r="G817" s="7">
        <f>Table3[[#This Row],[Wages]]*0.0145</f>
        <v>0</v>
      </c>
      <c r="H817" s="43">
        <f>Table3[[#This Row],[Wages]]*$H$3</f>
        <v>0</v>
      </c>
      <c r="L817" s="7"/>
      <c r="M817" s="7"/>
      <c r="Q81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17" s="7" t="str">
        <f t="shared" si="12"/>
        <v/>
      </c>
    </row>
    <row r="818" spans="5:20" x14ac:dyDescent="0.25">
      <c r="E818" s="7">
        <f>Table3[[#This Row],[Wages]]*0.14</f>
        <v>0</v>
      </c>
      <c r="F818" s="7"/>
      <c r="G818" s="7">
        <f>Table3[[#This Row],[Wages]]*0.0145</f>
        <v>0</v>
      </c>
      <c r="H818" s="43">
        <f>Table3[[#This Row],[Wages]]*$H$3</f>
        <v>0</v>
      </c>
      <c r="L818" s="7"/>
      <c r="M818" s="7"/>
      <c r="Q81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18" s="7" t="str">
        <f t="shared" si="12"/>
        <v/>
      </c>
    </row>
    <row r="819" spans="5:20" x14ac:dyDescent="0.25">
      <c r="E819" s="7">
        <f>Table3[[#This Row],[Wages]]*0.14</f>
        <v>0</v>
      </c>
      <c r="F819" s="7"/>
      <c r="G819" s="7">
        <f>Table3[[#This Row],[Wages]]*0.0145</f>
        <v>0</v>
      </c>
      <c r="H819" s="43">
        <f>Table3[[#This Row],[Wages]]*$H$3</f>
        <v>0</v>
      </c>
      <c r="L819" s="7"/>
      <c r="M819" s="7"/>
      <c r="Q81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19" s="7" t="str">
        <f t="shared" si="12"/>
        <v/>
      </c>
    </row>
    <row r="820" spans="5:20" x14ac:dyDescent="0.25">
      <c r="E820" s="7">
        <f>Table3[[#This Row],[Wages]]*0.14</f>
        <v>0</v>
      </c>
      <c r="F820" s="7"/>
      <c r="G820" s="7">
        <f>Table3[[#This Row],[Wages]]*0.0145</f>
        <v>0</v>
      </c>
      <c r="H820" s="43">
        <f>Table3[[#This Row],[Wages]]*$H$3</f>
        <v>0</v>
      </c>
      <c r="L820" s="7"/>
      <c r="M820" s="7"/>
      <c r="Q82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20" s="7" t="str">
        <f t="shared" si="12"/>
        <v/>
      </c>
    </row>
    <row r="821" spans="5:20" x14ac:dyDescent="0.25">
      <c r="E821" s="7">
        <f>Table3[[#This Row],[Wages]]*0.14</f>
        <v>0</v>
      </c>
      <c r="F821" s="7"/>
      <c r="G821" s="7">
        <f>Table3[[#This Row],[Wages]]*0.0145</f>
        <v>0</v>
      </c>
      <c r="H821" s="43">
        <f>Table3[[#This Row],[Wages]]*$H$3</f>
        <v>0</v>
      </c>
      <c r="L821" s="7"/>
      <c r="M821" s="7"/>
      <c r="Q82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21" s="7" t="str">
        <f t="shared" si="12"/>
        <v/>
      </c>
    </row>
    <row r="822" spans="5:20" x14ac:dyDescent="0.25">
      <c r="E822" s="7">
        <f>Table3[[#This Row],[Wages]]*0.14</f>
        <v>0</v>
      </c>
      <c r="F822" s="7"/>
      <c r="G822" s="7">
        <f>Table3[[#This Row],[Wages]]*0.0145</f>
        <v>0</v>
      </c>
      <c r="H822" s="43">
        <f>Table3[[#This Row],[Wages]]*$H$3</f>
        <v>0</v>
      </c>
      <c r="L822" s="7"/>
      <c r="M822" s="7"/>
      <c r="Q82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22" s="7" t="str">
        <f t="shared" si="12"/>
        <v/>
      </c>
    </row>
    <row r="823" spans="5:20" x14ac:dyDescent="0.25">
      <c r="E823" s="7">
        <f>Table3[[#This Row],[Wages]]*0.14</f>
        <v>0</v>
      </c>
      <c r="F823" s="7"/>
      <c r="G823" s="7">
        <f>Table3[[#This Row],[Wages]]*0.0145</f>
        <v>0</v>
      </c>
      <c r="H823" s="43">
        <f>Table3[[#This Row],[Wages]]*$H$3</f>
        <v>0</v>
      </c>
      <c r="L823" s="7"/>
      <c r="M823" s="7"/>
      <c r="Q82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23" s="7" t="str">
        <f t="shared" si="12"/>
        <v/>
      </c>
    </row>
    <row r="824" spans="5:20" x14ac:dyDescent="0.25">
      <c r="E824" s="7">
        <f>Table3[[#This Row],[Wages]]*0.14</f>
        <v>0</v>
      </c>
      <c r="F824" s="7"/>
      <c r="G824" s="7">
        <f>Table3[[#This Row],[Wages]]*0.0145</f>
        <v>0</v>
      </c>
      <c r="H824" s="43">
        <f>Table3[[#This Row],[Wages]]*$H$3</f>
        <v>0</v>
      </c>
      <c r="L824" s="7"/>
      <c r="M824" s="7"/>
      <c r="Q82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24" s="7" t="str">
        <f t="shared" si="12"/>
        <v/>
      </c>
    </row>
    <row r="825" spans="5:20" x14ac:dyDescent="0.25">
      <c r="E825" s="7">
        <f>Table3[[#This Row],[Wages]]*0.14</f>
        <v>0</v>
      </c>
      <c r="F825" s="7"/>
      <c r="G825" s="7">
        <f>Table3[[#This Row],[Wages]]*0.0145</f>
        <v>0</v>
      </c>
      <c r="H825" s="43">
        <f>Table3[[#This Row],[Wages]]*$H$3</f>
        <v>0</v>
      </c>
      <c r="L825" s="7"/>
      <c r="M825" s="7"/>
      <c r="Q82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25" s="7" t="str">
        <f t="shared" si="12"/>
        <v/>
      </c>
    </row>
    <row r="826" spans="5:20" x14ac:dyDescent="0.25">
      <c r="E826" s="7">
        <f>Table3[[#This Row],[Wages]]*0.14</f>
        <v>0</v>
      </c>
      <c r="F826" s="7"/>
      <c r="G826" s="7">
        <f>Table3[[#This Row],[Wages]]*0.0145</f>
        <v>0</v>
      </c>
      <c r="H826" s="43">
        <f>Table3[[#This Row],[Wages]]*$H$3</f>
        <v>0</v>
      </c>
      <c r="L826" s="7"/>
      <c r="M826" s="7"/>
      <c r="Q82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26" s="7" t="str">
        <f t="shared" si="12"/>
        <v/>
      </c>
    </row>
    <row r="827" spans="5:20" x14ac:dyDescent="0.25">
      <c r="E827" s="7">
        <f>Table3[[#This Row],[Wages]]*0.14</f>
        <v>0</v>
      </c>
      <c r="F827" s="7"/>
      <c r="G827" s="7">
        <f>Table3[[#This Row],[Wages]]*0.0145</f>
        <v>0</v>
      </c>
      <c r="H827" s="43">
        <f>Table3[[#This Row],[Wages]]*$H$3</f>
        <v>0</v>
      </c>
      <c r="L827" s="7"/>
      <c r="M827" s="7"/>
      <c r="Q82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27" s="7" t="str">
        <f t="shared" si="12"/>
        <v/>
      </c>
    </row>
    <row r="828" spans="5:20" x14ac:dyDescent="0.25">
      <c r="E828" s="7">
        <f>Table3[[#This Row],[Wages]]*0.14</f>
        <v>0</v>
      </c>
      <c r="F828" s="7"/>
      <c r="G828" s="7">
        <f>Table3[[#This Row],[Wages]]*0.0145</f>
        <v>0</v>
      </c>
      <c r="H828" s="43">
        <f>Table3[[#This Row],[Wages]]*$H$3</f>
        <v>0</v>
      </c>
      <c r="L828" s="7"/>
      <c r="M828" s="7"/>
      <c r="Q82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28" s="7" t="str">
        <f t="shared" si="12"/>
        <v/>
      </c>
    </row>
    <row r="829" spans="5:20" x14ac:dyDescent="0.25">
      <c r="E829" s="7">
        <f>Table3[[#This Row],[Wages]]*0.14</f>
        <v>0</v>
      </c>
      <c r="F829" s="7"/>
      <c r="G829" s="7">
        <f>Table3[[#This Row],[Wages]]*0.0145</f>
        <v>0</v>
      </c>
      <c r="H829" s="43">
        <f>Table3[[#This Row],[Wages]]*$H$3</f>
        <v>0</v>
      </c>
      <c r="L829" s="7"/>
      <c r="M829" s="7"/>
      <c r="Q82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29" s="7" t="str">
        <f t="shared" si="12"/>
        <v/>
      </c>
    </row>
    <row r="830" spans="5:20" x14ac:dyDescent="0.25">
      <c r="E830" s="7">
        <f>Table3[[#This Row],[Wages]]*0.14</f>
        <v>0</v>
      </c>
      <c r="F830" s="7"/>
      <c r="G830" s="7">
        <f>Table3[[#This Row],[Wages]]*0.0145</f>
        <v>0</v>
      </c>
      <c r="H830" s="43">
        <f>Table3[[#This Row],[Wages]]*$H$3</f>
        <v>0</v>
      </c>
      <c r="L830" s="7"/>
      <c r="M830" s="7"/>
      <c r="Q83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30" s="7" t="str">
        <f t="shared" si="12"/>
        <v/>
      </c>
    </row>
    <row r="831" spans="5:20" x14ac:dyDescent="0.25">
      <c r="E831" s="7">
        <f>Table3[[#This Row],[Wages]]*0.14</f>
        <v>0</v>
      </c>
      <c r="F831" s="7"/>
      <c r="G831" s="7">
        <f>Table3[[#This Row],[Wages]]*0.0145</f>
        <v>0</v>
      </c>
      <c r="H831" s="43">
        <f>Table3[[#This Row],[Wages]]*$H$3</f>
        <v>0</v>
      </c>
      <c r="L831" s="7"/>
      <c r="M831" s="7"/>
      <c r="Q83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31" s="7" t="str">
        <f t="shared" si="12"/>
        <v/>
      </c>
    </row>
    <row r="832" spans="5:20" x14ac:dyDescent="0.25">
      <c r="E832" s="7">
        <f>Table3[[#This Row],[Wages]]*0.14</f>
        <v>0</v>
      </c>
      <c r="F832" s="7"/>
      <c r="G832" s="7">
        <f>Table3[[#This Row],[Wages]]*0.0145</f>
        <v>0</v>
      </c>
      <c r="H832" s="43">
        <f>Table3[[#This Row],[Wages]]*$H$3</f>
        <v>0</v>
      </c>
      <c r="L832" s="7"/>
      <c r="M832" s="7"/>
      <c r="Q83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32" s="7" t="str">
        <f t="shared" si="12"/>
        <v/>
      </c>
    </row>
    <row r="833" spans="5:20" x14ac:dyDescent="0.25">
      <c r="E833" s="7">
        <f>Table3[[#This Row],[Wages]]*0.14</f>
        <v>0</v>
      </c>
      <c r="F833" s="7"/>
      <c r="G833" s="7">
        <f>Table3[[#This Row],[Wages]]*0.0145</f>
        <v>0</v>
      </c>
      <c r="H833" s="43">
        <f>Table3[[#This Row],[Wages]]*$H$3</f>
        <v>0</v>
      </c>
      <c r="L833" s="7"/>
      <c r="M833" s="7"/>
      <c r="Q83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33" s="7" t="str">
        <f t="shared" si="12"/>
        <v/>
      </c>
    </row>
    <row r="834" spans="5:20" x14ac:dyDescent="0.25">
      <c r="E834" s="7">
        <f>Table3[[#This Row],[Wages]]*0.14</f>
        <v>0</v>
      </c>
      <c r="F834" s="7"/>
      <c r="G834" s="7">
        <f>Table3[[#This Row],[Wages]]*0.0145</f>
        <v>0</v>
      </c>
      <c r="H834" s="43">
        <f>Table3[[#This Row],[Wages]]*$H$3</f>
        <v>0</v>
      </c>
      <c r="L834" s="7"/>
      <c r="M834" s="7"/>
      <c r="Q83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34" s="7" t="str">
        <f t="shared" si="12"/>
        <v/>
      </c>
    </row>
    <row r="835" spans="5:20" x14ac:dyDescent="0.25">
      <c r="E835" s="7">
        <f>Table3[[#This Row],[Wages]]*0.14</f>
        <v>0</v>
      </c>
      <c r="F835" s="7"/>
      <c r="G835" s="7">
        <f>Table3[[#This Row],[Wages]]*0.0145</f>
        <v>0</v>
      </c>
      <c r="H835" s="43">
        <f>Table3[[#This Row],[Wages]]*$H$3</f>
        <v>0</v>
      </c>
      <c r="L835" s="7"/>
      <c r="M835" s="7"/>
      <c r="Q83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35" s="7" t="str">
        <f t="shared" si="12"/>
        <v/>
      </c>
    </row>
    <row r="836" spans="5:20" x14ac:dyDescent="0.25">
      <c r="E836" s="7">
        <f>Table3[[#This Row],[Wages]]*0.14</f>
        <v>0</v>
      </c>
      <c r="F836" s="7"/>
      <c r="G836" s="7">
        <f>Table3[[#This Row],[Wages]]*0.0145</f>
        <v>0</v>
      </c>
      <c r="H836" s="43">
        <f>Table3[[#This Row],[Wages]]*$H$3</f>
        <v>0</v>
      </c>
      <c r="L836" s="7"/>
      <c r="M836" s="7"/>
      <c r="Q83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36" s="7" t="str">
        <f t="shared" si="12"/>
        <v/>
      </c>
    </row>
    <row r="837" spans="5:20" x14ac:dyDescent="0.25">
      <c r="E837" s="7">
        <f>Table3[[#This Row],[Wages]]*0.14</f>
        <v>0</v>
      </c>
      <c r="F837" s="7"/>
      <c r="G837" s="7">
        <f>Table3[[#This Row],[Wages]]*0.0145</f>
        <v>0</v>
      </c>
      <c r="H837" s="43">
        <f>Table3[[#This Row],[Wages]]*$H$3</f>
        <v>0</v>
      </c>
      <c r="L837" s="7"/>
      <c r="M837" s="7"/>
      <c r="Q83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37" s="7" t="str">
        <f t="shared" si="12"/>
        <v/>
      </c>
    </row>
    <row r="838" spans="5:20" x14ac:dyDescent="0.25">
      <c r="E838" s="7">
        <f>Table3[[#This Row],[Wages]]*0.14</f>
        <v>0</v>
      </c>
      <c r="F838" s="7"/>
      <c r="G838" s="7">
        <f>Table3[[#This Row],[Wages]]*0.0145</f>
        <v>0</v>
      </c>
      <c r="H838" s="43">
        <f>Table3[[#This Row],[Wages]]*$H$3</f>
        <v>0</v>
      </c>
      <c r="L838" s="7"/>
      <c r="M838" s="7"/>
      <c r="Q83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38" s="7" t="str">
        <f t="shared" ref="T838:T901" si="13">IFERROR(Q838/R838*S838,"")</f>
        <v/>
      </c>
    </row>
    <row r="839" spans="5:20" x14ac:dyDescent="0.25">
      <c r="E839" s="7">
        <f>Table3[[#This Row],[Wages]]*0.14</f>
        <v>0</v>
      </c>
      <c r="F839" s="7"/>
      <c r="G839" s="7">
        <f>Table3[[#This Row],[Wages]]*0.0145</f>
        <v>0</v>
      </c>
      <c r="H839" s="43">
        <f>Table3[[#This Row],[Wages]]*$H$3</f>
        <v>0</v>
      </c>
      <c r="L839" s="7"/>
      <c r="M839" s="7"/>
      <c r="Q83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39" s="7" t="str">
        <f t="shared" si="13"/>
        <v/>
      </c>
    </row>
    <row r="840" spans="5:20" x14ac:dyDescent="0.25">
      <c r="E840" s="7">
        <f>Table3[[#This Row],[Wages]]*0.14</f>
        <v>0</v>
      </c>
      <c r="F840" s="7"/>
      <c r="G840" s="7">
        <f>Table3[[#This Row],[Wages]]*0.0145</f>
        <v>0</v>
      </c>
      <c r="H840" s="43">
        <f>Table3[[#This Row],[Wages]]*$H$3</f>
        <v>0</v>
      </c>
      <c r="L840" s="7"/>
      <c r="M840" s="7"/>
      <c r="Q84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40" s="7" t="str">
        <f t="shared" si="13"/>
        <v/>
      </c>
    </row>
    <row r="841" spans="5:20" x14ac:dyDescent="0.25">
      <c r="E841" s="7">
        <f>Table3[[#This Row],[Wages]]*0.14</f>
        <v>0</v>
      </c>
      <c r="F841" s="7"/>
      <c r="G841" s="7">
        <f>Table3[[#This Row],[Wages]]*0.0145</f>
        <v>0</v>
      </c>
      <c r="H841" s="43">
        <f>Table3[[#This Row],[Wages]]*$H$3</f>
        <v>0</v>
      </c>
      <c r="L841" s="7"/>
      <c r="M841" s="7"/>
      <c r="Q84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41" s="7" t="str">
        <f t="shared" si="13"/>
        <v/>
      </c>
    </row>
    <row r="842" spans="5:20" x14ac:dyDescent="0.25">
      <c r="E842" s="7">
        <f>Table3[[#This Row],[Wages]]*0.14</f>
        <v>0</v>
      </c>
      <c r="F842" s="7"/>
      <c r="G842" s="7">
        <f>Table3[[#This Row],[Wages]]*0.0145</f>
        <v>0</v>
      </c>
      <c r="H842" s="43">
        <f>Table3[[#This Row],[Wages]]*$H$3</f>
        <v>0</v>
      </c>
      <c r="L842" s="7"/>
      <c r="M842" s="7"/>
      <c r="Q84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42" s="7" t="str">
        <f t="shared" si="13"/>
        <v/>
      </c>
    </row>
    <row r="843" spans="5:20" x14ac:dyDescent="0.25">
      <c r="E843" s="7">
        <f>Table3[[#This Row],[Wages]]*0.14</f>
        <v>0</v>
      </c>
      <c r="F843" s="7"/>
      <c r="G843" s="7">
        <f>Table3[[#This Row],[Wages]]*0.0145</f>
        <v>0</v>
      </c>
      <c r="H843" s="43">
        <f>Table3[[#This Row],[Wages]]*$H$3</f>
        <v>0</v>
      </c>
      <c r="L843" s="7"/>
      <c r="M843" s="7"/>
      <c r="Q84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43" s="7" t="str">
        <f t="shared" si="13"/>
        <v/>
      </c>
    </row>
    <row r="844" spans="5:20" x14ac:dyDescent="0.25">
      <c r="E844" s="7">
        <f>Table3[[#This Row],[Wages]]*0.14</f>
        <v>0</v>
      </c>
      <c r="F844" s="7"/>
      <c r="G844" s="7">
        <f>Table3[[#This Row],[Wages]]*0.0145</f>
        <v>0</v>
      </c>
      <c r="H844" s="43">
        <f>Table3[[#This Row],[Wages]]*$H$3</f>
        <v>0</v>
      </c>
      <c r="L844" s="7"/>
      <c r="M844" s="7"/>
      <c r="Q84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44" s="7" t="str">
        <f t="shared" si="13"/>
        <v/>
      </c>
    </row>
    <row r="845" spans="5:20" x14ac:dyDescent="0.25">
      <c r="E845" s="7">
        <f>Table3[[#This Row],[Wages]]*0.14</f>
        <v>0</v>
      </c>
      <c r="F845" s="7"/>
      <c r="G845" s="7">
        <f>Table3[[#This Row],[Wages]]*0.0145</f>
        <v>0</v>
      </c>
      <c r="H845" s="43">
        <f>Table3[[#This Row],[Wages]]*$H$3</f>
        <v>0</v>
      </c>
      <c r="L845" s="7"/>
      <c r="M845" s="7"/>
      <c r="Q84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45" s="7" t="str">
        <f t="shared" si="13"/>
        <v/>
      </c>
    </row>
    <row r="846" spans="5:20" x14ac:dyDescent="0.25">
      <c r="E846" s="7">
        <f>Table3[[#This Row],[Wages]]*0.14</f>
        <v>0</v>
      </c>
      <c r="F846" s="7"/>
      <c r="G846" s="7">
        <f>Table3[[#This Row],[Wages]]*0.0145</f>
        <v>0</v>
      </c>
      <c r="H846" s="43">
        <f>Table3[[#This Row],[Wages]]*$H$3</f>
        <v>0</v>
      </c>
      <c r="L846" s="7"/>
      <c r="M846" s="7"/>
      <c r="Q84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46" s="7" t="str">
        <f t="shared" si="13"/>
        <v/>
      </c>
    </row>
    <row r="847" spans="5:20" x14ac:dyDescent="0.25">
      <c r="E847" s="7">
        <f>Table3[[#This Row],[Wages]]*0.14</f>
        <v>0</v>
      </c>
      <c r="F847" s="7"/>
      <c r="G847" s="7">
        <f>Table3[[#This Row],[Wages]]*0.0145</f>
        <v>0</v>
      </c>
      <c r="H847" s="43">
        <f>Table3[[#This Row],[Wages]]*$H$3</f>
        <v>0</v>
      </c>
      <c r="L847" s="7"/>
      <c r="M847" s="7"/>
      <c r="Q84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47" s="7" t="str">
        <f t="shared" si="13"/>
        <v/>
      </c>
    </row>
    <row r="848" spans="5:20" x14ac:dyDescent="0.25">
      <c r="E848" s="7">
        <f>Table3[[#This Row],[Wages]]*0.14</f>
        <v>0</v>
      </c>
      <c r="F848" s="7"/>
      <c r="G848" s="7">
        <f>Table3[[#This Row],[Wages]]*0.0145</f>
        <v>0</v>
      </c>
      <c r="H848" s="43">
        <f>Table3[[#This Row],[Wages]]*$H$3</f>
        <v>0</v>
      </c>
      <c r="L848" s="7"/>
      <c r="M848" s="7"/>
      <c r="Q84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48" s="7" t="str">
        <f t="shared" si="13"/>
        <v/>
      </c>
    </row>
    <row r="849" spans="5:20" x14ac:dyDescent="0.25">
      <c r="E849" s="7">
        <f>Table3[[#This Row],[Wages]]*0.14</f>
        <v>0</v>
      </c>
      <c r="F849" s="7"/>
      <c r="G849" s="7">
        <f>Table3[[#This Row],[Wages]]*0.0145</f>
        <v>0</v>
      </c>
      <c r="H849" s="43">
        <f>Table3[[#This Row],[Wages]]*$H$3</f>
        <v>0</v>
      </c>
      <c r="L849" s="7"/>
      <c r="M849" s="7"/>
      <c r="Q84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49" s="7" t="str">
        <f t="shared" si="13"/>
        <v/>
      </c>
    </row>
    <row r="850" spans="5:20" x14ac:dyDescent="0.25">
      <c r="E850" s="7">
        <f>Table3[[#This Row],[Wages]]*0.14</f>
        <v>0</v>
      </c>
      <c r="F850" s="7"/>
      <c r="G850" s="7">
        <f>Table3[[#This Row],[Wages]]*0.0145</f>
        <v>0</v>
      </c>
      <c r="H850" s="43">
        <f>Table3[[#This Row],[Wages]]*$H$3</f>
        <v>0</v>
      </c>
      <c r="L850" s="7"/>
      <c r="M850" s="7"/>
      <c r="Q85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50" s="7" t="str">
        <f t="shared" si="13"/>
        <v/>
      </c>
    </row>
    <row r="851" spans="5:20" x14ac:dyDescent="0.25">
      <c r="E851" s="7">
        <f>Table3[[#This Row],[Wages]]*0.14</f>
        <v>0</v>
      </c>
      <c r="F851" s="7"/>
      <c r="G851" s="7">
        <f>Table3[[#This Row],[Wages]]*0.0145</f>
        <v>0</v>
      </c>
      <c r="H851" s="43">
        <f>Table3[[#This Row],[Wages]]*$H$3</f>
        <v>0</v>
      </c>
      <c r="L851" s="7"/>
      <c r="M851" s="7"/>
      <c r="Q85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51" s="7" t="str">
        <f t="shared" si="13"/>
        <v/>
      </c>
    </row>
    <row r="852" spans="5:20" x14ac:dyDescent="0.25">
      <c r="E852" s="7">
        <f>Table3[[#This Row],[Wages]]*0.14</f>
        <v>0</v>
      </c>
      <c r="F852" s="7"/>
      <c r="G852" s="7">
        <f>Table3[[#This Row],[Wages]]*0.0145</f>
        <v>0</v>
      </c>
      <c r="H852" s="43">
        <f>Table3[[#This Row],[Wages]]*$H$3</f>
        <v>0</v>
      </c>
      <c r="L852" s="7"/>
      <c r="M852" s="7"/>
      <c r="Q85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52" s="7" t="str">
        <f t="shared" si="13"/>
        <v/>
      </c>
    </row>
    <row r="853" spans="5:20" x14ac:dyDescent="0.25">
      <c r="E853" s="7">
        <f>Table3[[#This Row],[Wages]]*0.14</f>
        <v>0</v>
      </c>
      <c r="F853" s="7"/>
      <c r="G853" s="7">
        <f>Table3[[#This Row],[Wages]]*0.0145</f>
        <v>0</v>
      </c>
      <c r="H853" s="43">
        <f>Table3[[#This Row],[Wages]]*$H$3</f>
        <v>0</v>
      </c>
      <c r="L853" s="7"/>
      <c r="M853" s="7"/>
      <c r="Q85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53" s="7" t="str">
        <f t="shared" si="13"/>
        <v/>
      </c>
    </row>
    <row r="854" spans="5:20" x14ac:dyDescent="0.25">
      <c r="E854" s="7">
        <f>Table3[[#This Row],[Wages]]*0.14</f>
        <v>0</v>
      </c>
      <c r="F854" s="7"/>
      <c r="G854" s="7">
        <f>Table3[[#This Row],[Wages]]*0.0145</f>
        <v>0</v>
      </c>
      <c r="H854" s="43">
        <f>Table3[[#This Row],[Wages]]*$H$3</f>
        <v>0</v>
      </c>
      <c r="L854" s="7"/>
      <c r="M854" s="7"/>
      <c r="Q85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54" s="7" t="str">
        <f t="shared" si="13"/>
        <v/>
      </c>
    </row>
    <row r="855" spans="5:20" x14ac:dyDescent="0.25">
      <c r="E855" s="7">
        <f>Table3[[#This Row],[Wages]]*0.14</f>
        <v>0</v>
      </c>
      <c r="F855" s="7"/>
      <c r="G855" s="7">
        <f>Table3[[#This Row],[Wages]]*0.0145</f>
        <v>0</v>
      </c>
      <c r="H855" s="43">
        <f>Table3[[#This Row],[Wages]]*$H$3</f>
        <v>0</v>
      </c>
      <c r="L855" s="7"/>
      <c r="M855" s="7"/>
      <c r="Q85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55" s="7" t="str">
        <f t="shared" si="13"/>
        <v/>
      </c>
    </row>
    <row r="856" spans="5:20" x14ac:dyDescent="0.25">
      <c r="E856" s="7">
        <f>Table3[[#This Row],[Wages]]*0.14</f>
        <v>0</v>
      </c>
      <c r="F856" s="7"/>
      <c r="G856" s="7">
        <f>Table3[[#This Row],[Wages]]*0.0145</f>
        <v>0</v>
      </c>
      <c r="H856" s="43">
        <f>Table3[[#This Row],[Wages]]*$H$3</f>
        <v>0</v>
      </c>
      <c r="L856" s="7"/>
      <c r="M856" s="7"/>
      <c r="Q85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56" s="7" t="str">
        <f t="shared" si="13"/>
        <v/>
      </c>
    </row>
    <row r="857" spans="5:20" x14ac:dyDescent="0.25">
      <c r="E857" s="7">
        <f>Table3[[#This Row],[Wages]]*0.14</f>
        <v>0</v>
      </c>
      <c r="F857" s="7"/>
      <c r="G857" s="7">
        <f>Table3[[#This Row],[Wages]]*0.0145</f>
        <v>0</v>
      </c>
      <c r="H857" s="43">
        <f>Table3[[#This Row],[Wages]]*$H$3</f>
        <v>0</v>
      </c>
      <c r="L857" s="7"/>
      <c r="M857" s="7"/>
      <c r="Q85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57" s="7" t="str">
        <f t="shared" si="13"/>
        <v/>
      </c>
    </row>
    <row r="858" spans="5:20" x14ac:dyDescent="0.25">
      <c r="E858" s="7">
        <f>Table3[[#This Row],[Wages]]*0.14</f>
        <v>0</v>
      </c>
      <c r="F858" s="7"/>
      <c r="G858" s="7">
        <f>Table3[[#This Row],[Wages]]*0.0145</f>
        <v>0</v>
      </c>
      <c r="H858" s="43">
        <f>Table3[[#This Row],[Wages]]*$H$3</f>
        <v>0</v>
      </c>
      <c r="L858" s="7"/>
      <c r="M858" s="7"/>
      <c r="Q85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58" s="7" t="str">
        <f t="shared" si="13"/>
        <v/>
      </c>
    </row>
    <row r="859" spans="5:20" x14ac:dyDescent="0.25">
      <c r="E859" s="7">
        <f>Table3[[#This Row],[Wages]]*0.14</f>
        <v>0</v>
      </c>
      <c r="F859" s="7"/>
      <c r="G859" s="7">
        <f>Table3[[#This Row],[Wages]]*0.0145</f>
        <v>0</v>
      </c>
      <c r="H859" s="43">
        <f>Table3[[#This Row],[Wages]]*$H$3</f>
        <v>0</v>
      </c>
      <c r="L859" s="7"/>
      <c r="M859" s="7"/>
      <c r="Q85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59" s="7" t="str">
        <f t="shared" si="13"/>
        <v/>
      </c>
    </row>
    <row r="860" spans="5:20" x14ac:dyDescent="0.25">
      <c r="E860" s="7">
        <f>Table3[[#This Row],[Wages]]*0.14</f>
        <v>0</v>
      </c>
      <c r="F860" s="7"/>
      <c r="G860" s="7">
        <f>Table3[[#This Row],[Wages]]*0.0145</f>
        <v>0</v>
      </c>
      <c r="H860" s="43">
        <f>Table3[[#This Row],[Wages]]*$H$3</f>
        <v>0</v>
      </c>
      <c r="L860" s="7"/>
      <c r="M860" s="7"/>
      <c r="Q86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60" s="7" t="str">
        <f t="shared" si="13"/>
        <v/>
      </c>
    </row>
    <row r="861" spans="5:20" x14ac:dyDescent="0.25">
      <c r="E861" s="7">
        <f>Table3[[#This Row],[Wages]]*0.14</f>
        <v>0</v>
      </c>
      <c r="F861" s="7"/>
      <c r="G861" s="7">
        <f>Table3[[#This Row],[Wages]]*0.0145</f>
        <v>0</v>
      </c>
      <c r="H861" s="43">
        <f>Table3[[#This Row],[Wages]]*$H$3</f>
        <v>0</v>
      </c>
      <c r="L861" s="7"/>
      <c r="M861" s="7"/>
      <c r="Q86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61" s="7" t="str">
        <f t="shared" si="13"/>
        <v/>
      </c>
    </row>
    <row r="862" spans="5:20" x14ac:dyDescent="0.25">
      <c r="E862" s="7">
        <f>Table3[[#This Row],[Wages]]*0.14</f>
        <v>0</v>
      </c>
      <c r="F862" s="7"/>
      <c r="G862" s="7">
        <f>Table3[[#This Row],[Wages]]*0.0145</f>
        <v>0</v>
      </c>
      <c r="H862" s="43">
        <f>Table3[[#This Row],[Wages]]*$H$3</f>
        <v>0</v>
      </c>
      <c r="L862" s="7"/>
      <c r="M862" s="7"/>
      <c r="Q86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62" s="7" t="str">
        <f t="shared" si="13"/>
        <v/>
      </c>
    </row>
    <row r="863" spans="5:20" x14ac:dyDescent="0.25">
      <c r="E863" s="7">
        <f>Table3[[#This Row],[Wages]]*0.14</f>
        <v>0</v>
      </c>
      <c r="F863" s="7"/>
      <c r="G863" s="7">
        <f>Table3[[#This Row],[Wages]]*0.0145</f>
        <v>0</v>
      </c>
      <c r="H863" s="43">
        <f>Table3[[#This Row],[Wages]]*$H$3</f>
        <v>0</v>
      </c>
      <c r="L863" s="7"/>
      <c r="M863" s="7"/>
      <c r="Q86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63" s="7" t="str">
        <f t="shared" si="13"/>
        <v/>
      </c>
    </row>
    <row r="864" spans="5:20" x14ac:dyDescent="0.25">
      <c r="E864" s="7">
        <f>Table3[[#This Row],[Wages]]*0.14</f>
        <v>0</v>
      </c>
      <c r="F864" s="7"/>
      <c r="G864" s="7">
        <f>Table3[[#This Row],[Wages]]*0.0145</f>
        <v>0</v>
      </c>
      <c r="H864" s="43">
        <f>Table3[[#This Row],[Wages]]*$H$3</f>
        <v>0</v>
      </c>
      <c r="L864" s="7"/>
      <c r="M864" s="7"/>
      <c r="Q86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64" s="7" t="str">
        <f t="shared" si="13"/>
        <v/>
      </c>
    </row>
    <row r="865" spans="5:20" x14ac:dyDescent="0.25">
      <c r="E865" s="7">
        <f>Table3[[#This Row],[Wages]]*0.14</f>
        <v>0</v>
      </c>
      <c r="F865" s="7"/>
      <c r="G865" s="7">
        <f>Table3[[#This Row],[Wages]]*0.0145</f>
        <v>0</v>
      </c>
      <c r="H865" s="43">
        <f>Table3[[#This Row],[Wages]]*$H$3</f>
        <v>0</v>
      </c>
      <c r="L865" s="7"/>
      <c r="M865" s="7"/>
      <c r="Q86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65" s="7" t="str">
        <f t="shared" si="13"/>
        <v/>
      </c>
    </row>
    <row r="866" spans="5:20" x14ac:dyDescent="0.25">
      <c r="E866" s="7">
        <f>Table3[[#This Row],[Wages]]*0.14</f>
        <v>0</v>
      </c>
      <c r="F866" s="7"/>
      <c r="G866" s="7">
        <f>Table3[[#This Row],[Wages]]*0.0145</f>
        <v>0</v>
      </c>
      <c r="H866" s="43">
        <f>Table3[[#This Row],[Wages]]*$H$3</f>
        <v>0</v>
      </c>
      <c r="L866" s="7"/>
      <c r="M866" s="7"/>
      <c r="Q86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66" s="7" t="str">
        <f t="shared" si="13"/>
        <v/>
      </c>
    </row>
    <row r="867" spans="5:20" x14ac:dyDescent="0.25">
      <c r="E867" s="7">
        <f>Table3[[#This Row],[Wages]]*0.14</f>
        <v>0</v>
      </c>
      <c r="F867" s="7"/>
      <c r="G867" s="7">
        <f>Table3[[#This Row],[Wages]]*0.0145</f>
        <v>0</v>
      </c>
      <c r="H867" s="43">
        <f>Table3[[#This Row],[Wages]]*$H$3</f>
        <v>0</v>
      </c>
      <c r="L867" s="7"/>
      <c r="M867" s="7"/>
      <c r="Q86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67" s="7" t="str">
        <f t="shared" si="13"/>
        <v/>
      </c>
    </row>
    <row r="868" spans="5:20" x14ac:dyDescent="0.25">
      <c r="E868" s="7">
        <f>Table3[[#This Row],[Wages]]*0.14</f>
        <v>0</v>
      </c>
      <c r="F868" s="7"/>
      <c r="G868" s="7">
        <f>Table3[[#This Row],[Wages]]*0.0145</f>
        <v>0</v>
      </c>
      <c r="H868" s="43">
        <f>Table3[[#This Row],[Wages]]*$H$3</f>
        <v>0</v>
      </c>
      <c r="L868" s="7"/>
      <c r="M868" s="7"/>
      <c r="Q86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68" s="7" t="str">
        <f t="shared" si="13"/>
        <v/>
      </c>
    </row>
    <row r="869" spans="5:20" x14ac:dyDescent="0.25">
      <c r="E869" s="7">
        <f>Table3[[#This Row],[Wages]]*0.14</f>
        <v>0</v>
      </c>
      <c r="F869" s="7"/>
      <c r="G869" s="7">
        <f>Table3[[#This Row],[Wages]]*0.0145</f>
        <v>0</v>
      </c>
      <c r="H869" s="43">
        <f>Table3[[#This Row],[Wages]]*$H$3</f>
        <v>0</v>
      </c>
      <c r="L869" s="7"/>
      <c r="M869" s="7"/>
      <c r="Q86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69" s="7" t="str">
        <f t="shared" si="13"/>
        <v/>
      </c>
    </row>
    <row r="870" spans="5:20" x14ac:dyDescent="0.25">
      <c r="E870" s="7">
        <f>Table3[[#This Row],[Wages]]*0.14</f>
        <v>0</v>
      </c>
      <c r="F870" s="7"/>
      <c r="G870" s="7">
        <f>Table3[[#This Row],[Wages]]*0.0145</f>
        <v>0</v>
      </c>
      <c r="H870" s="43">
        <f>Table3[[#This Row],[Wages]]*$H$3</f>
        <v>0</v>
      </c>
      <c r="L870" s="7"/>
      <c r="M870" s="7"/>
      <c r="Q87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70" s="7" t="str">
        <f t="shared" si="13"/>
        <v/>
      </c>
    </row>
    <row r="871" spans="5:20" x14ac:dyDescent="0.25">
      <c r="E871" s="7">
        <f>Table3[[#This Row],[Wages]]*0.14</f>
        <v>0</v>
      </c>
      <c r="F871" s="7"/>
      <c r="G871" s="7">
        <f>Table3[[#This Row],[Wages]]*0.0145</f>
        <v>0</v>
      </c>
      <c r="H871" s="43">
        <f>Table3[[#This Row],[Wages]]*$H$3</f>
        <v>0</v>
      </c>
      <c r="L871" s="7"/>
      <c r="M871" s="7"/>
      <c r="Q87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71" s="7" t="str">
        <f t="shared" si="13"/>
        <v/>
      </c>
    </row>
    <row r="872" spans="5:20" x14ac:dyDescent="0.25">
      <c r="E872" s="7">
        <f>Table3[[#This Row],[Wages]]*0.14</f>
        <v>0</v>
      </c>
      <c r="F872" s="7"/>
      <c r="G872" s="7">
        <f>Table3[[#This Row],[Wages]]*0.0145</f>
        <v>0</v>
      </c>
      <c r="H872" s="43">
        <f>Table3[[#This Row],[Wages]]*$H$3</f>
        <v>0</v>
      </c>
      <c r="L872" s="7"/>
      <c r="M872" s="7"/>
      <c r="Q87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72" s="7" t="str">
        <f t="shared" si="13"/>
        <v/>
      </c>
    </row>
    <row r="873" spans="5:20" x14ac:dyDescent="0.25">
      <c r="E873" s="7">
        <f>Table3[[#This Row],[Wages]]*0.14</f>
        <v>0</v>
      </c>
      <c r="F873" s="7"/>
      <c r="G873" s="7">
        <f>Table3[[#This Row],[Wages]]*0.0145</f>
        <v>0</v>
      </c>
      <c r="H873" s="43">
        <f>Table3[[#This Row],[Wages]]*$H$3</f>
        <v>0</v>
      </c>
      <c r="L873" s="7"/>
      <c r="M873" s="7"/>
      <c r="Q87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73" s="7" t="str">
        <f t="shared" si="13"/>
        <v/>
      </c>
    </row>
    <row r="874" spans="5:20" x14ac:dyDescent="0.25">
      <c r="E874" s="7">
        <f>Table3[[#This Row],[Wages]]*0.14</f>
        <v>0</v>
      </c>
      <c r="F874" s="7"/>
      <c r="G874" s="7">
        <f>Table3[[#This Row],[Wages]]*0.0145</f>
        <v>0</v>
      </c>
      <c r="H874" s="43">
        <f>Table3[[#This Row],[Wages]]*$H$3</f>
        <v>0</v>
      </c>
      <c r="L874" s="7"/>
      <c r="M874" s="7"/>
      <c r="Q87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74" s="7" t="str">
        <f t="shared" si="13"/>
        <v/>
      </c>
    </row>
    <row r="875" spans="5:20" x14ac:dyDescent="0.25">
      <c r="E875" s="7">
        <f>Table3[[#This Row],[Wages]]*0.14</f>
        <v>0</v>
      </c>
      <c r="F875" s="7"/>
      <c r="G875" s="7">
        <f>Table3[[#This Row],[Wages]]*0.0145</f>
        <v>0</v>
      </c>
      <c r="H875" s="43">
        <f>Table3[[#This Row],[Wages]]*$H$3</f>
        <v>0</v>
      </c>
      <c r="L875" s="7"/>
      <c r="M875" s="7"/>
      <c r="Q87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75" s="7" t="str">
        <f t="shared" si="13"/>
        <v/>
      </c>
    </row>
    <row r="876" spans="5:20" x14ac:dyDescent="0.25">
      <c r="E876" s="7">
        <f>Table3[[#This Row],[Wages]]*0.14</f>
        <v>0</v>
      </c>
      <c r="F876" s="7"/>
      <c r="G876" s="7">
        <f>Table3[[#This Row],[Wages]]*0.0145</f>
        <v>0</v>
      </c>
      <c r="H876" s="43">
        <f>Table3[[#This Row],[Wages]]*$H$3</f>
        <v>0</v>
      </c>
      <c r="L876" s="7"/>
      <c r="M876" s="7"/>
      <c r="Q87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76" s="7" t="str">
        <f t="shared" si="13"/>
        <v/>
      </c>
    </row>
    <row r="877" spans="5:20" x14ac:dyDescent="0.25">
      <c r="E877" s="7">
        <f>Table3[[#This Row],[Wages]]*0.14</f>
        <v>0</v>
      </c>
      <c r="F877" s="7"/>
      <c r="G877" s="7">
        <f>Table3[[#This Row],[Wages]]*0.0145</f>
        <v>0</v>
      </c>
      <c r="H877" s="43">
        <f>Table3[[#This Row],[Wages]]*$H$3</f>
        <v>0</v>
      </c>
      <c r="L877" s="7"/>
      <c r="M877" s="7"/>
      <c r="Q87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77" s="7" t="str">
        <f t="shared" si="13"/>
        <v/>
      </c>
    </row>
    <row r="878" spans="5:20" x14ac:dyDescent="0.25">
      <c r="E878" s="7">
        <f>Table3[[#This Row],[Wages]]*0.14</f>
        <v>0</v>
      </c>
      <c r="F878" s="7"/>
      <c r="G878" s="7">
        <f>Table3[[#This Row],[Wages]]*0.0145</f>
        <v>0</v>
      </c>
      <c r="H878" s="43">
        <f>Table3[[#This Row],[Wages]]*$H$3</f>
        <v>0</v>
      </c>
      <c r="L878" s="7"/>
      <c r="M878" s="7"/>
      <c r="Q87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78" s="7" t="str">
        <f t="shared" si="13"/>
        <v/>
      </c>
    </row>
    <row r="879" spans="5:20" x14ac:dyDescent="0.25">
      <c r="E879" s="7">
        <f>Table3[[#This Row],[Wages]]*0.14</f>
        <v>0</v>
      </c>
      <c r="F879" s="7"/>
      <c r="G879" s="7">
        <f>Table3[[#This Row],[Wages]]*0.0145</f>
        <v>0</v>
      </c>
      <c r="H879" s="43">
        <f>Table3[[#This Row],[Wages]]*$H$3</f>
        <v>0</v>
      </c>
      <c r="L879" s="7"/>
      <c r="M879" s="7"/>
      <c r="Q87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79" s="7" t="str">
        <f t="shared" si="13"/>
        <v/>
      </c>
    </row>
    <row r="880" spans="5:20" x14ac:dyDescent="0.25">
      <c r="E880" s="7">
        <f>Table3[[#This Row],[Wages]]*0.14</f>
        <v>0</v>
      </c>
      <c r="F880" s="7"/>
      <c r="G880" s="7">
        <f>Table3[[#This Row],[Wages]]*0.0145</f>
        <v>0</v>
      </c>
      <c r="H880" s="43">
        <f>Table3[[#This Row],[Wages]]*$H$3</f>
        <v>0</v>
      </c>
      <c r="L880" s="7"/>
      <c r="M880" s="7"/>
      <c r="Q88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80" s="7" t="str">
        <f t="shared" si="13"/>
        <v/>
      </c>
    </row>
    <row r="881" spans="5:20" x14ac:dyDescent="0.25">
      <c r="E881" s="7">
        <f>Table3[[#This Row],[Wages]]*0.14</f>
        <v>0</v>
      </c>
      <c r="F881" s="7"/>
      <c r="G881" s="7">
        <f>Table3[[#This Row],[Wages]]*0.0145</f>
        <v>0</v>
      </c>
      <c r="H881" s="43">
        <f>Table3[[#This Row],[Wages]]*$H$3</f>
        <v>0</v>
      </c>
      <c r="L881" s="7"/>
      <c r="M881" s="7"/>
      <c r="Q88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81" s="7" t="str">
        <f t="shared" si="13"/>
        <v/>
      </c>
    </row>
    <row r="882" spans="5:20" x14ac:dyDescent="0.25">
      <c r="E882" s="7">
        <f>Table3[[#This Row],[Wages]]*0.14</f>
        <v>0</v>
      </c>
      <c r="F882" s="7"/>
      <c r="G882" s="7">
        <f>Table3[[#This Row],[Wages]]*0.0145</f>
        <v>0</v>
      </c>
      <c r="H882" s="43">
        <f>Table3[[#This Row],[Wages]]*$H$3</f>
        <v>0</v>
      </c>
      <c r="L882" s="7"/>
      <c r="M882" s="7"/>
      <c r="Q88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82" s="7" t="str">
        <f t="shared" si="13"/>
        <v/>
      </c>
    </row>
    <row r="883" spans="5:20" x14ac:dyDescent="0.25">
      <c r="E883" s="7">
        <f>Table3[[#This Row],[Wages]]*0.14</f>
        <v>0</v>
      </c>
      <c r="F883" s="7"/>
      <c r="G883" s="7">
        <f>Table3[[#This Row],[Wages]]*0.0145</f>
        <v>0</v>
      </c>
      <c r="H883" s="43">
        <f>Table3[[#This Row],[Wages]]*$H$3</f>
        <v>0</v>
      </c>
      <c r="L883" s="7"/>
      <c r="M883" s="7"/>
      <c r="Q88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83" s="7" t="str">
        <f t="shared" si="13"/>
        <v/>
      </c>
    </row>
    <row r="884" spans="5:20" x14ac:dyDescent="0.25">
      <c r="E884" s="7">
        <f>Table3[[#This Row],[Wages]]*0.14</f>
        <v>0</v>
      </c>
      <c r="F884" s="7"/>
      <c r="G884" s="7">
        <f>Table3[[#This Row],[Wages]]*0.0145</f>
        <v>0</v>
      </c>
      <c r="H884" s="43">
        <f>Table3[[#This Row],[Wages]]*$H$3</f>
        <v>0</v>
      </c>
      <c r="L884" s="7"/>
      <c r="M884" s="7"/>
      <c r="Q88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84" s="7" t="str">
        <f t="shared" si="13"/>
        <v/>
      </c>
    </row>
    <row r="885" spans="5:20" x14ac:dyDescent="0.25">
      <c r="E885" s="7">
        <f>Table3[[#This Row],[Wages]]*0.14</f>
        <v>0</v>
      </c>
      <c r="F885" s="7"/>
      <c r="G885" s="7">
        <f>Table3[[#This Row],[Wages]]*0.0145</f>
        <v>0</v>
      </c>
      <c r="H885" s="43">
        <f>Table3[[#This Row],[Wages]]*$H$3</f>
        <v>0</v>
      </c>
      <c r="L885" s="7"/>
      <c r="M885" s="7"/>
      <c r="Q88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85" s="7" t="str">
        <f t="shared" si="13"/>
        <v/>
      </c>
    </row>
    <row r="886" spans="5:20" x14ac:dyDescent="0.25">
      <c r="E886" s="7">
        <f>Table3[[#This Row],[Wages]]*0.14</f>
        <v>0</v>
      </c>
      <c r="F886" s="7"/>
      <c r="G886" s="7">
        <f>Table3[[#This Row],[Wages]]*0.0145</f>
        <v>0</v>
      </c>
      <c r="H886" s="43">
        <f>Table3[[#This Row],[Wages]]*$H$3</f>
        <v>0</v>
      </c>
      <c r="L886" s="7"/>
      <c r="M886" s="7"/>
      <c r="Q88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86" s="7" t="str">
        <f t="shared" si="13"/>
        <v/>
      </c>
    </row>
    <row r="887" spans="5:20" x14ac:dyDescent="0.25">
      <c r="E887" s="7">
        <f>Table3[[#This Row],[Wages]]*0.14</f>
        <v>0</v>
      </c>
      <c r="F887" s="7"/>
      <c r="G887" s="7">
        <f>Table3[[#This Row],[Wages]]*0.0145</f>
        <v>0</v>
      </c>
      <c r="H887" s="43">
        <f>Table3[[#This Row],[Wages]]*$H$3</f>
        <v>0</v>
      </c>
      <c r="L887" s="7"/>
      <c r="M887" s="7"/>
      <c r="Q88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87" s="7" t="str">
        <f t="shared" si="13"/>
        <v/>
      </c>
    </row>
    <row r="888" spans="5:20" x14ac:dyDescent="0.25">
      <c r="E888" s="7">
        <f>Table3[[#This Row],[Wages]]*0.14</f>
        <v>0</v>
      </c>
      <c r="F888" s="7"/>
      <c r="G888" s="7">
        <f>Table3[[#This Row],[Wages]]*0.0145</f>
        <v>0</v>
      </c>
      <c r="H888" s="43">
        <f>Table3[[#This Row],[Wages]]*$H$3</f>
        <v>0</v>
      </c>
      <c r="L888" s="7"/>
      <c r="M888" s="7"/>
      <c r="Q88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88" s="7" t="str">
        <f t="shared" si="13"/>
        <v/>
      </c>
    </row>
    <row r="889" spans="5:20" x14ac:dyDescent="0.25">
      <c r="E889" s="7">
        <f>Table3[[#This Row],[Wages]]*0.14</f>
        <v>0</v>
      </c>
      <c r="F889" s="7"/>
      <c r="G889" s="7">
        <f>Table3[[#This Row],[Wages]]*0.0145</f>
        <v>0</v>
      </c>
      <c r="H889" s="43">
        <f>Table3[[#This Row],[Wages]]*$H$3</f>
        <v>0</v>
      </c>
      <c r="L889" s="7"/>
      <c r="M889" s="7"/>
      <c r="Q88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89" s="7" t="str">
        <f t="shared" si="13"/>
        <v/>
      </c>
    </row>
    <row r="890" spans="5:20" x14ac:dyDescent="0.25">
      <c r="E890" s="7">
        <f>Table3[[#This Row],[Wages]]*0.14</f>
        <v>0</v>
      </c>
      <c r="F890" s="7"/>
      <c r="G890" s="7">
        <f>Table3[[#This Row],[Wages]]*0.0145</f>
        <v>0</v>
      </c>
      <c r="H890" s="43">
        <f>Table3[[#This Row],[Wages]]*$H$3</f>
        <v>0</v>
      </c>
      <c r="L890" s="7"/>
      <c r="M890" s="7"/>
      <c r="Q89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90" s="7" t="str">
        <f t="shared" si="13"/>
        <v/>
      </c>
    </row>
    <row r="891" spans="5:20" x14ac:dyDescent="0.25">
      <c r="E891" s="7">
        <f>Table3[[#This Row],[Wages]]*0.14</f>
        <v>0</v>
      </c>
      <c r="F891" s="7"/>
      <c r="G891" s="7">
        <f>Table3[[#This Row],[Wages]]*0.0145</f>
        <v>0</v>
      </c>
      <c r="H891" s="43">
        <f>Table3[[#This Row],[Wages]]*$H$3</f>
        <v>0</v>
      </c>
      <c r="L891" s="7"/>
      <c r="M891" s="7"/>
      <c r="Q89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91" s="7" t="str">
        <f t="shared" si="13"/>
        <v/>
      </c>
    </row>
    <row r="892" spans="5:20" x14ac:dyDescent="0.25">
      <c r="E892" s="7">
        <f>Table3[[#This Row],[Wages]]*0.14</f>
        <v>0</v>
      </c>
      <c r="F892" s="7"/>
      <c r="G892" s="7">
        <f>Table3[[#This Row],[Wages]]*0.0145</f>
        <v>0</v>
      </c>
      <c r="H892" s="43">
        <f>Table3[[#This Row],[Wages]]*$H$3</f>
        <v>0</v>
      </c>
      <c r="L892" s="7"/>
      <c r="M892" s="7"/>
      <c r="Q89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92" s="7" t="str">
        <f t="shared" si="13"/>
        <v/>
      </c>
    </row>
    <row r="893" spans="5:20" x14ac:dyDescent="0.25">
      <c r="E893" s="7">
        <f>Table3[[#This Row],[Wages]]*0.14</f>
        <v>0</v>
      </c>
      <c r="F893" s="7"/>
      <c r="G893" s="7">
        <f>Table3[[#This Row],[Wages]]*0.0145</f>
        <v>0</v>
      </c>
      <c r="H893" s="43">
        <f>Table3[[#This Row],[Wages]]*$H$3</f>
        <v>0</v>
      </c>
      <c r="L893" s="7"/>
      <c r="M893" s="7"/>
      <c r="Q89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93" s="7" t="str">
        <f t="shared" si="13"/>
        <v/>
      </c>
    </row>
    <row r="894" spans="5:20" x14ac:dyDescent="0.25">
      <c r="E894" s="7">
        <f>Table3[[#This Row],[Wages]]*0.14</f>
        <v>0</v>
      </c>
      <c r="F894" s="7"/>
      <c r="G894" s="7">
        <f>Table3[[#This Row],[Wages]]*0.0145</f>
        <v>0</v>
      </c>
      <c r="H894" s="43">
        <f>Table3[[#This Row],[Wages]]*$H$3</f>
        <v>0</v>
      </c>
      <c r="L894" s="7"/>
      <c r="M894" s="7"/>
      <c r="Q89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94" s="7" t="str">
        <f t="shared" si="13"/>
        <v/>
      </c>
    </row>
    <row r="895" spans="5:20" x14ac:dyDescent="0.25">
      <c r="E895" s="7">
        <f>Table3[[#This Row],[Wages]]*0.14</f>
        <v>0</v>
      </c>
      <c r="F895" s="7"/>
      <c r="G895" s="7">
        <f>Table3[[#This Row],[Wages]]*0.0145</f>
        <v>0</v>
      </c>
      <c r="H895" s="43">
        <f>Table3[[#This Row],[Wages]]*$H$3</f>
        <v>0</v>
      </c>
      <c r="L895" s="7"/>
      <c r="M895" s="7"/>
      <c r="Q89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95" s="7" t="str">
        <f t="shared" si="13"/>
        <v/>
      </c>
    </row>
    <row r="896" spans="5:20" x14ac:dyDescent="0.25">
      <c r="E896" s="7">
        <f>Table3[[#This Row],[Wages]]*0.14</f>
        <v>0</v>
      </c>
      <c r="F896" s="7"/>
      <c r="G896" s="7">
        <f>Table3[[#This Row],[Wages]]*0.0145</f>
        <v>0</v>
      </c>
      <c r="H896" s="43">
        <f>Table3[[#This Row],[Wages]]*$H$3</f>
        <v>0</v>
      </c>
      <c r="L896" s="7"/>
      <c r="M896" s="7"/>
      <c r="Q89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96" s="7" t="str">
        <f t="shared" si="13"/>
        <v/>
      </c>
    </row>
    <row r="897" spans="5:20" x14ac:dyDescent="0.25">
      <c r="E897" s="7">
        <f>Table3[[#This Row],[Wages]]*0.14</f>
        <v>0</v>
      </c>
      <c r="F897" s="7"/>
      <c r="G897" s="7">
        <f>Table3[[#This Row],[Wages]]*0.0145</f>
        <v>0</v>
      </c>
      <c r="H897" s="43">
        <f>Table3[[#This Row],[Wages]]*$H$3</f>
        <v>0</v>
      </c>
      <c r="L897" s="7"/>
      <c r="M897" s="7"/>
      <c r="Q89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97" s="7" t="str">
        <f t="shared" si="13"/>
        <v/>
      </c>
    </row>
    <row r="898" spans="5:20" x14ac:dyDescent="0.25">
      <c r="E898" s="7">
        <f>Table3[[#This Row],[Wages]]*0.14</f>
        <v>0</v>
      </c>
      <c r="F898" s="7"/>
      <c r="G898" s="7">
        <f>Table3[[#This Row],[Wages]]*0.0145</f>
        <v>0</v>
      </c>
      <c r="H898" s="43">
        <f>Table3[[#This Row],[Wages]]*$H$3</f>
        <v>0</v>
      </c>
      <c r="L898" s="7"/>
      <c r="M898" s="7"/>
      <c r="Q89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98" s="7" t="str">
        <f t="shared" si="13"/>
        <v/>
      </c>
    </row>
    <row r="899" spans="5:20" x14ac:dyDescent="0.25">
      <c r="E899" s="7">
        <f>Table3[[#This Row],[Wages]]*0.14</f>
        <v>0</v>
      </c>
      <c r="F899" s="7"/>
      <c r="G899" s="7">
        <f>Table3[[#This Row],[Wages]]*0.0145</f>
        <v>0</v>
      </c>
      <c r="H899" s="43">
        <f>Table3[[#This Row],[Wages]]*$H$3</f>
        <v>0</v>
      </c>
      <c r="L899" s="7"/>
      <c r="M899" s="7"/>
      <c r="Q89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899" s="7" t="str">
        <f t="shared" si="13"/>
        <v/>
      </c>
    </row>
    <row r="900" spans="5:20" x14ac:dyDescent="0.25">
      <c r="E900" s="7">
        <f>Table3[[#This Row],[Wages]]*0.14</f>
        <v>0</v>
      </c>
      <c r="F900" s="7"/>
      <c r="G900" s="7">
        <f>Table3[[#This Row],[Wages]]*0.0145</f>
        <v>0</v>
      </c>
      <c r="H900" s="43">
        <f>Table3[[#This Row],[Wages]]*$H$3</f>
        <v>0</v>
      </c>
      <c r="L900" s="7"/>
      <c r="M900" s="7"/>
      <c r="Q90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00" s="7" t="str">
        <f t="shared" si="13"/>
        <v/>
      </c>
    </row>
    <row r="901" spans="5:20" x14ac:dyDescent="0.25">
      <c r="E901" s="7">
        <f>Table3[[#This Row],[Wages]]*0.14</f>
        <v>0</v>
      </c>
      <c r="F901" s="7"/>
      <c r="G901" s="7">
        <f>Table3[[#This Row],[Wages]]*0.0145</f>
        <v>0</v>
      </c>
      <c r="H901" s="43">
        <f>Table3[[#This Row],[Wages]]*$H$3</f>
        <v>0</v>
      </c>
      <c r="L901" s="7"/>
      <c r="M901" s="7"/>
      <c r="Q90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01" s="7" t="str">
        <f t="shared" si="13"/>
        <v/>
      </c>
    </row>
    <row r="902" spans="5:20" x14ac:dyDescent="0.25">
      <c r="E902" s="7">
        <f>Table3[[#This Row],[Wages]]*0.14</f>
        <v>0</v>
      </c>
      <c r="F902" s="7"/>
      <c r="G902" s="7">
        <f>Table3[[#This Row],[Wages]]*0.0145</f>
        <v>0</v>
      </c>
      <c r="H902" s="43">
        <f>Table3[[#This Row],[Wages]]*$H$3</f>
        <v>0</v>
      </c>
      <c r="L902" s="7"/>
      <c r="M902" s="7"/>
      <c r="Q90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02" s="7" t="str">
        <f t="shared" ref="T902:T965" si="14">IFERROR(Q902/R902*S902,"")</f>
        <v/>
      </c>
    </row>
    <row r="903" spans="5:20" x14ac:dyDescent="0.25">
      <c r="E903" s="7">
        <f>Table3[[#This Row],[Wages]]*0.14</f>
        <v>0</v>
      </c>
      <c r="F903" s="7"/>
      <c r="G903" s="7">
        <f>Table3[[#This Row],[Wages]]*0.0145</f>
        <v>0</v>
      </c>
      <c r="H903" s="43">
        <f>Table3[[#This Row],[Wages]]*$H$3</f>
        <v>0</v>
      </c>
      <c r="L903" s="7"/>
      <c r="M903" s="7"/>
      <c r="Q90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03" s="7" t="str">
        <f t="shared" si="14"/>
        <v/>
      </c>
    </row>
    <row r="904" spans="5:20" x14ac:dyDescent="0.25">
      <c r="E904" s="7">
        <f>Table3[[#This Row],[Wages]]*0.14</f>
        <v>0</v>
      </c>
      <c r="F904" s="7"/>
      <c r="G904" s="7">
        <f>Table3[[#This Row],[Wages]]*0.0145</f>
        <v>0</v>
      </c>
      <c r="H904" s="43">
        <f>Table3[[#This Row],[Wages]]*$H$3</f>
        <v>0</v>
      </c>
      <c r="L904" s="7"/>
      <c r="M904" s="7"/>
      <c r="Q90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04" s="7" t="str">
        <f t="shared" si="14"/>
        <v/>
      </c>
    </row>
    <row r="905" spans="5:20" x14ac:dyDescent="0.25">
      <c r="E905" s="7">
        <f>Table3[[#This Row],[Wages]]*0.14</f>
        <v>0</v>
      </c>
      <c r="F905" s="7"/>
      <c r="G905" s="7">
        <f>Table3[[#This Row],[Wages]]*0.0145</f>
        <v>0</v>
      </c>
      <c r="H905" s="43">
        <f>Table3[[#This Row],[Wages]]*$H$3</f>
        <v>0</v>
      </c>
      <c r="L905" s="7"/>
      <c r="M905" s="7"/>
      <c r="Q90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05" s="7" t="str">
        <f t="shared" si="14"/>
        <v/>
      </c>
    </row>
    <row r="906" spans="5:20" x14ac:dyDescent="0.25">
      <c r="E906" s="7">
        <f>Table3[[#This Row],[Wages]]*0.14</f>
        <v>0</v>
      </c>
      <c r="F906" s="7"/>
      <c r="G906" s="7">
        <f>Table3[[#This Row],[Wages]]*0.0145</f>
        <v>0</v>
      </c>
      <c r="H906" s="43">
        <f>Table3[[#This Row],[Wages]]*$H$3</f>
        <v>0</v>
      </c>
      <c r="L906" s="7"/>
      <c r="M906" s="7"/>
      <c r="Q90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06" s="7" t="str">
        <f t="shared" si="14"/>
        <v/>
      </c>
    </row>
    <row r="907" spans="5:20" x14ac:dyDescent="0.25">
      <c r="E907" s="7">
        <f>Table3[[#This Row],[Wages]]*0.14</f>
        <v>0</v>
      </c>
      <c r="F907" s="7"/>
      <c r="G907" s="7">
        <f>Table3[[#This Row],[Wages]]*0.0145</f>
        <v>0</v>
      </c>
      <c r="H907" s="43">
        <f>Table3[[#This Row],[Wages]]*$H$3</f>
        <v>0</v>
      </c>
      <c r="L907" s="7"/>
      <c r="M907" s="7"/>
      <c r="Q90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07" s="7" t="str">
        <f t="shared" si="14"/>
        <v/>
      </c>
    </row>
    <row r="908" spans="5:20" x14ac:dyDescent="0.25">
      <c r="E908" s="7">
        <f>Table3[[#This Row],[Wages]]*0.14</f>
        <v>0</v>
      </c>
      <c r="F908" s="7"/>
      <c r="G908" s="7">
        <f>Table3[[#This Row],[Wages]]*0.0145</f>
        <v>0</v>
      </c>
      <c r="H908" s="43">
        <f>Table3[[#This Row],[Wages]]*$H$3</f>
        <v>0</v>
      </c>
      <c r="L908" s="7"/>
      <c r="M908" s="7"/>
      <c r="Q90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08" s="7" t="str">
        <f t="shared" si="14"/>
        <v/>
      </c>
    </row>
    <row r="909" spans="5:20" x14ac:dyDescent="0.25">
      <c r="E909" s="7">
        <f>Table3[[#This Row],[Wages]]*0.14</f>
        <v>0</v>
      </c>
      <c r="F909" s="7"/>
      <c r="G909" s="7">
        <f>Table3[[#This Row],[Wages]]*0.0145</f>
        <v>0</v>
      </c>
      <c r="H909" s="43">
        <f>Table3[[#This Row],[Wages]]*$H$3</f>
        <v>0</v>
      </c>
      <c r="L909" s="7"/>
      <c r="M909" s="7"/>
      <c r="Q90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09" s="7" t="str">
        <f t="shared" si="14"/>
        <v/>
      </c>
    </row>
    <row r="910" spans="5:20" x14ac:dyDescent="0.25">
      <c r="E910" s="7">
        <f>Table3[[#This Row],[Wages]]*0.14</f>
        <v>0</v>
      </c>
      <c r="F910" s="7"/>
      <c r="G910" s="7">
        <f>Table3[[#This Row],[Wages]]*0.0145</f>
        <v>0</v>
      </c>
      <c r="H910" s="43">
        <f>Table3[[#This Row],[Wages]]*$H$3</f>
        <v>0</v>
      </c>
      <c r="L910" s="7"/>
      <c r="M910" s="7"/>
      <c r="Q91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10" s="7" t="str">
        <f t="shared" si="14"/>
        <v/>
      </c>
    </row>
    <row r="911" spans="5:20" x14ac:dyDescent="0.25">
      <c r="E911" s="7">
        <f>Table3[[#This Row],[Wages]]*0.14</f>
        <v>0</v>
      </c>
      <c r="F911" s="7"/>
      <c r="G911" s="7">
        <f>Table3[[#This Row],[Wages]]*0.0145</f>
        <v>0</v>
      </c>
      <c r="H911" s="43">
        <f>Table3[[#This Row],[Wages]]*$H$3</f>
        <v>0</v>
      </c>
      <c r="L911" s="7"/>
      <c r="M911" s="7"/>
      <c r="Q91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11" s="7" t="str">
        <f t="shared" si="14"/>
        <v/>
      </c>
    </row>
    <row r="912" spans="5:20" x14ac:dyDescent="0.25">
      <c r="E912" s="7">
        <f>Table3[[#This Row],[Wages]]*0.14</f>
        <v>0</v>
      </c>
      <c r="F912" s="7"/>
      <c r="G912" s="7">
        <f>Table3[[#This Row],[Wages]]*0.0145</f>
        <v>0</v>
      </c>
      <c r="H912" s="43">
        <f>Table3[[#This Row],[Wages]]*$H$3</f>
        <v>0</v>
      </c>
      <c r="L912" s="7"/>
      <c r="M912" s="7"/>
      <c r="Q91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12" s="7" t="str">
        <f t="shared" si="14"/>
        <v/>
      </c>
    </row>
    <row r="913" spans="5:20" x14ac:dyDescent="0.25">
      <c r="E913" s="7">
        <f>Table3[[#This Row],[Wages]]*0.14</f>
        <v>0</v>
      </c>
      <c r="F913" s="7"/>
      <c r="G913" s="7">
        <f>Table3[[#This Row],[Wages]]*0.0145</f>
        <v>0</v>
      </c>
      <c r="H913" s="43">
        <f>Table3[[#This Row],[Wages]]*$H$3</f>
        <v>0</v>
      </c>
      <c r="L913" s="7"/>
      <c r="M913" s="7"/>
      <c r="Q91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13" s="7" t="str">
        <f t="shared" si="14"/>
        <v/>
      </c>
    </row>
    <row r="914" spans="5:20" x14ac:dyDescent="0.25">
      <c r="E914" s="7">
        <f>Table3[[#This Row],[Wages]]*0.14</f>
        <v>0</v>
      </c>
      <c r="F914" s="7"/>
      <c r="G914" s="7">
        <f>Table3[[#This Row],[Wages]]*0.0145</f>
        <v>0</v>
      </c>
      <c r="H914" s="43">
        <f>Table3[[#This Row],[Wages]]*$H$3</f>
        <v>0</v>
      </c>
      <c r="L914" s="7"/>
      <c r="M914" s="7"/>
      <c r="Q91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14" s="7" t="str">
        <f t="shared" si="14"/>
        <v/>
      </c>
    </row>
    <row r="915" spans="5:20" x14ac:dyDescent="0.25">
      <c r="E915" s="7">
        <f>Table3[[#This Row],[Wages]]*0.14</f>
        <v>0</v>
      </c>
      <c r="F915" s="7"/>
      <c r="G915" s="7">
        <f>Table3[[#This Row],[Wages]]*0.0145</f>
        <v>0</v>
      </c>
      <c r="H915" s="43">
        <f>Table3[[#This Row],[Wages]]*$H$3</f>
        <v>0</v>
      </c>
      <c r="L915" s="7"/>
      <c r="M915" s="7"/>
      <c r="Q91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15" s="7" t="str">
        <f t="shared" si="14"/>
        <v/>
      </c>
    </row>
    <row r="916" spans="5:20" x14ac:dyDescent="0.25">
      <c r="E916" s="7">
        <f>Table3[[#This Row],[Wages]]*0.14</f>
        <v>0</v>
      </c>
      <c r="F916" s="7"/>
      <c r="G916" s="7">
        <f>Table3[[#This Row],[Wages]]*0.0145</f>
        <v>0</v>
      </c>
      <c r="H916" s="43">
        <f>Table3[[#This Row],[Wages]]*$H$3</f>
        <v>0</v>
      </c>
      <c r="L916" s="7"/>
      <c r="M916" s="7"/>
      <c r="Q91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16" s="7" t="str">
        <f t="shared" si="14"/>
        <v/>
      </c>
    </row>
    <row r="917" spans="5:20" x14ac:dyDescent="0.25">
      <c r="E917" s="7">
        <f>Table3[[#This Row],[Wages]]*0.14</f>
        <v>0</v>
      </c>
      <c r="F917" s="7"/>
      <c r="G917" s="7">
        <f>Table3[[#This Row],[Wages]]*0.0145</f>
        <v>0</v>
      </c>
      <c r="H917" s="43">
        <f>Table3[[#This Row],[Wages]]*$H$3</f>
        <v>0</v>
      </c>
      <c r="L917" s="7"/>
      <c r="M917" s="7"/>
      <c r="Q91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17" s="7" t="str">
        <f t="shared" si="14"/>
        <v/>
      </c>
    </row>
    <row r="918" spans="5:20" x14ac:dyDescent="0.25">
      <c r="E918" s="7">
        <f>Table3[[#This Row],[Wages]]*0.14</f>
        <v>0</v>
      </c>
      <c r="F918" s="7"/>
      <c r="G918" s="7">
        <f>Table3[[#This Row],[Wages]]*0.0145</f>
        <v>0</v>
      </c>
      <c r="H918" s="43">
        <f>Table3[[#This Row],[Wages]]*$H$3</f>
        <v>0</v>
      </c>
      <c r="L918" s="7"/>
      <c r="M918" s="7"/>
      <c r="Q91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18" s="7" t="str">
        <f t="shared" si="14"/>
        <v/>
      </c>
    </row>
    <row r="919" spans="5:20" x14ac:dyDescent="0.25">
      <c r="E919" s="7">
        <f>Table3[[#This Row],[Wages]]*0.14</f>
        <v>0</v>
      </c>
      <c r="F919" s="7"/>
      <c r="G919" s="7">
        <f>Table3[[#This Row],[Wages]]*0.0145</f>
        <v>0</v>
      </c>
      <c r="H919" s="43">
        <f>Table3[[#This Row],[Wages]]*$H$3</f>
        <v>0</v>
      </c>
      <c r="L919" s="7"/>
      <c r="M919" s="7"/>
      <c r="Q91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19" s="7" t="str">
        <f t="shared" si="14"/>
        <v/>
      </c>
    </row>
    <row r="920" spans="5:20" x14ac:dyDescent="0.25">
      <c r="E920" s="7">
        <f>Table3[[#This Row],[Wages]]*0.14</f>
        <v>0</v>
      </c>
      <c r="F920" s="7"/>
      <c r="G920" s="7">
        <f>Table3[[#This Row],[Wages]]*0.0145</f>
        <v>0</v>
      </c>
      <c r="H920" s="43">
        <f>Table3[[#This Row],[Wages]]*$H$3</f>
        <v>0</v>
      </c>
      <c r="L920" s="7"/>
      <c r="M920" s="7"/>
      <c r="Q92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20" s="7" t="str">
        <f t="shared" si="14"/>
        <v/>
      </c>
    </row>
    <row r="921" spans="5:20" x14ac:dyDescent="0.25">
      <c r="E921" s="7">
        <f>Table3[[#This Row],[Wages]]*0.14</f>
        <v>0</v>
      </c>
      <c r="F921" s="7"/>
      <c r="G921" s="7">
        <f>Table3[[#This Row],[Wages]]*0.0145</f>
        <v>0</v>
      </c>
      <c r="H921" s="43">
        <f>Table3[[#This Row],[Wages]]*$H$3</f>
        <v>0</v>
      </c>
      <c r="L921" s="7"/>
      <c r="M921" s="7"/>
      <c r="Q92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21" s="7" t="str">
        <f t="shared" si="14"/>
        <v/>
      </c>
    </row>
    <row r="922" spans="5:20" x14ac:dyDescent="0.25">
      <c r="E922" s="7">
        <f>Table3[[#This Row],[Wages]]*0.14</f>
        <v>0</v>
      </c>
      <c r="F922" s="7"/>
      <c r="G922" s="7">
        <f>Table3[[#This Row],[Wages]]*0.0145</f>
        <v>0</v>
      </c>
      <c r="H922" s="43">
        <f>Table3[[#This Row],[Wages]]*$H$3</f>
        <v>0</v>
      </c>
      <c r="L922" s="7"/>
      <c r="M922" s="7"/>
      <c r="Q92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22" s="7" t="str">
        <f t="shared" si="14"/>
        <v/>
      </c>
    </row>
    <row r="923" spans="5:20" x14ac:dyDescent="0.25">
      <c r="E923" s="7">
        <f>Table3[[#This Row],[Wages]]*0.14</f>
        <v>0</v>
      </c>
      <c r="F923" s="7"/>
      <c r="G923" s="7">
        <f>Table3[[#This Row],[Wages]]*0.0145</f>
        <v>0</v>
      </c>
      <c r="H923" s="43">
        <f>Table3[[#This Row],[Wages]]*$H$3</f>
        <v>0</v>
      </c>
      <c r="L923" s="7"/>
      <c r="M923" s="7"/>
      <c r="Q92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23" s="7" t="str">
        <f t="shared" si="14"/>
        <v/>
      </c>
    </row>
    <row r="924" spans="5:20" x14ac:dyDescent="0.25">
      <c r="E924" s="7">
        <f>Table3[[#This Row],[Wages]]*0.14</f>
        <v>0</v>
      </c>
      <c r="F924" s="7"/>
      <c r="G924" s="7">
        <f>Table3[[#This Row],[Wages]]*0.0145</f>
        <v>0</v>
      </c>
      <c r="H924" s="43">
        <f>Table3[[#This Row],[Wages]]*$H$3</f>
        <v>0</v>
      </c>
      <c r="L924" s="7"/>
      <c r="M924" s="7"/>
      <c r="Q92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24" s="7" t="str">
        <f t="shared" si="14"/>
        <v/>
      </c>
    </row>
    <row r="925" spans="5:20" x14ac:dyDescent="0.25">
      <c r="E925" s="7">
        <f>Table3[[#This Row],[Wages]]*0.14</f>
        <v>0</v>
      </c>
      <c r="F925" s="7"/>
      <c r="G925" s="7">
        <f>Table3[[#This Row],[Wages]]*0.0145</f>
        <v>0</v>
      </c>
      <c r="H925" s="43">
        <f>Table3[[#This Row],[Wages]]*$H$3</f>
        <v>0</v>
      </c>
      <c r="L925" s="7"/>
      <c r="M925" s="7"/>
      <c r="Q92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25" s="7" t="str">
        <f t="shared" si="14"/>
        <v/>
      </c>
    </row>
    <row r="926" spans="5:20" x14ac:dyDescent="0.25">
      <c r="E926" s="7">
        <f>Table3[[#This Row],[Wages]]*0.14</f>
        <v>0</v>
      </c>
      <c r="F926" s="7"/>
      <c r="G926" s="7">
        <f>Table3[[#This Row],[Wages]]*0.0145</f>
        <v>0</v>
      </c>
      <c r="H926" s="43">
        <f>Table3[[#This Row],[Wages]]*$H$3</f>
        <v>0</v>
      </c>
      <c r="L926" s="7"/>
      <c r="M926" s="7"/>
      <c r="Q92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26" s="7" t="str">
        <f t="shared" si="14"/>
        <v/>
      </c>
    </row>
    <row r="927" spans="5:20" x14ac:dyDescent="0.25">
      <c r="E927" s="7">
        <f>Table3[[#This Row],[Wages]]*0.14</f>
        <v>0</v>
      </c>
      <c r="F927" s="7"/>
      <c r="G927" s="7">
        <f>Table3[[#This Row],[Wages]]*0.0145</f>
        <v>0</v>
      </c>
      <c r="H927" s="43">
        <f>Table3[[#This Row],[Wages]]*$H$3</f>
        <v>0</v>
      </c>
      <c r="L927" s="7"/>
      <c r="M927" s="7"/>
      <c r="Q92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27" s="7" t="str">
        <f t="shared" si="14"/>
        <v/>
      </c>
    </row>
    <row r="928" spans="5:20" x14ac:dyDescent="0.25">
      <c r="E928" s="7">
        <f>Table3[[#This Row],[Wages]]*0.14</f>
        <v>0</v>
      </c>
      <c r="F928" s="7"/>
      <c r="G928" s="7">
        <f>Table3[[#This Row],[Wages]]*0.0145</f>
        <v>0</v>
      </c>
      <c r="H928" s="43">
        <f>Table3[[#This Row],[Wages]]*$H$3</f>
        <v>0</v>
      </c>
      <c r="L928" s="7"/>
      <c r="M928" s="7"/>
      <c r="Q92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28" s="7" t="str">
        <f t="shared" si="14"/>
        <v/>
      </c>
    </row>
    <row r="929" spans="5:20" x14ac:dyDescent="0.25">
      <c r="E929" s="7">
        <f>Table3[[#This Row],[Wages]]*0.14</f>
        <v>0</v>
      </c>
      <c r="F929" s="7"/>
      <c r="G929" s="7">
        <f>Table3[[#This Row],[Wages]]*0.0145</f>
        <v>0</v>
      </c>
      <c r="H929" s="43">
        <f>Table3[[#This Row],[Wages]]*$H$3</f>
        <v>0</v>
      </c>
      <c r="L929" s="7"/>
      <c r="M929" s="7"/>
      <c r="Q92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29" s="7" t="str">
        <f t="shared" si="14"/>
        <v/>
      </c>
    </row>
    <row r="930" spans="5:20" x14ac:dyDescent="0.25">
      <c r="E930" s="7">
        <f>Table3[[#This Row],[Wages]]*0.14</f>
        <v>0</v>
      </c>
      <c r="F930" s="7"/>
      <c r="G930" s="7">
        <f>Table3[[#This Row],[Wages]]*0.0145</f>
        <v>0</v>
      </c>
      <c r="H930" s="43">
        <f>Table3[[#This Row],[Wages]]*$H$3</f>
        <v>0</v>
      </c>
      <c r="L930" s="7"/>
      <c r="M930" s="7"/>
      <c r="Q93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30" s="7" t="str">
        <f t="shared" si="14"/>
        <v/>
      </c>
    </row>
    <row r="931" spans="5:20" x14ac:dyDescent="0.25">
      <c r="E931" s="7">
        <f>Table3[[#This Row],[Wages]]*0.14</f>
        <v>0</v>
      </c>
      <c r="F931" s="7"/>
      <c r="G931" s="7">
        <f>Table3[[#This Row],[Wages]]*0.0145</f>
        <v>0</v>
      </c>
      <c r="H931" s="43">
        <f>Table3[[#This Row],[Wages]]*$H$3</f>
        <v>0</v>
      </c>
      <c r="L931" s="7"/>
      <c r="M931" s="7"/>
      <c r="Q93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31" s="7" t="str">
        <f t="shared" si="14"/>
        <v/>
      </c>
    </row>
    <row r="932" spans="5:20" x14ac:dyDescent="0.25">
      <c r="E932" s="7">
        <f>Table3[[#This Row],[Wages]]*0.14</f>
        <v>0</v>
      </c>
      <c r="F932" s="7"/>
      <c r="G932" s="7">
        <f>Table3[[#This Row],[Wages]]*0.0145</f>
        <v>0</v>
      </c>
      <c r="H932" s="43">
        <f>Table3[[#This Row],[Wages]]*$H$3</f>
        <v>0</v>
      </c>
      <c r="L932" s="7"/>
      <c r="M932" s="7"/>
      <c r="Q93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32" s="7" t="str">
        <f t="shared" si="14"/>
        <v/>
      </c>
    </row>
    <row r="933" spans="5:20" x14ac:dyDescent="0.25">
      <c r="E933" s="7">
        <f>Table3[[#This Row],[Wages]]*0.14</f>
        <v>0</v>
      </c>
      <c r="F933" s="7"/>
      <c r="G933" s="7">
        <f>Table3[[#This Row],[Wages]]*0.0145</f>
        <v>0</v>
      </c>
      <c r="H933" s="43">
        <f>Table3[[#This Row],[Wages]]*$H$3</f>
        <v>0</v>
      </c>
      <c r="L933" s="7"/>
      <c r="M933" s="7"/>
      <c r="Q93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33" s="7" t="str">
        <f t="shared" si="14"/>
        <v/>
      </c>
    </row>
    <row r="934" spans="5:20" x14ac:dyDescent="0.25">
      <c r="E934" s="7">
        <f>Table3[[#This Row],[Wages]]*0.14</f>
        <v>0</v>
      </c>
      <c r="F934" s="7"/>
      <c r="G934" s="7">
        <f>Table3[[#This Row],[Wages]]*0.0145</f>
        <v>0</v>
      </c>
      <c r="H934" s="43">
        <f>Table3[[#This Row],[Wages]]*$H$3</f>
        <v>0</v>
      </c>
      <c r="L934" s="7"/>
      <c r="M934" s="7"/>
      <c r="Q93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34" s="7" t="str">
        <f t="shared" si="14"/>
        <v/>
      </c>
    </row>
    <row r="935" spans="5:20" x14ac:dyDescent="0.25">
      <c r="E935" s="7">
        <f>Table3[[#This Row],[Wages]]*0.14</f>
        <v>0</v>
      </c>
      <c r="F935" s="7"/>
      <c r="G935" s="7">
        <f>Table3[[#This Row],[Wages]]*0.0145</f>
        <v>0</v>
      </c>
      <c r="H935" s="43">
        <f>Table3[[#This Row],[Wages]]*$H$3</f>
        <v>0</v>
      </c>
      <c r="L935" s="7"/>
      <c r="M935" s="7"/>
      <c r="Q93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35" s="7" t="str">
        <f t="shared" si="14"/>
        <v/>
      </c>
    </row>
    <row r="936" spans="5:20" x14ac:dyDescent="0.25">
      <c r="E936" s="7">
        <f>Table3[[#This Row],[Wages]]*0.14</f>
        <v>0</v>
      </c>
      <c r="F936" s="7"/>
      <c r="G936" s="7">
        <f>Table3[[#This Row],[Wages]]*0.0145</f>
        <v>0</v>
      </c>
      <c r="H936" s="43">
        <f>Table3[[#This Row],[Wages]]*$H$3</f>
        <v>0</v>
      </c>
      <c r="L936" s="7"/>
      <c r="M936" s="7"/>
      <c r="Q93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36" s="7" t="str">
        <f t="shared" si="14"/>
        <v/>
      </c>
    </row>
    <row r="937" spans="5:20" x14ac:dyDescent="0.25">
      <c r="E937" s="7">
        <f>Table3[[#This Row],[Wages]]*0.14</f>
        <v>0</v>
      </c>
      <c r="F937" s="7"/>
      <c r="G937" s="7">
        <f>Table3[[#This Row],[Wages]]*0.0145</f>
        <v>0</v>
      </c>
      <c r="H937" s="43">
        <f>Table3[[#This Row],[Wages]]*$H$3</f>
        <v>0</v>
      </c>
      <c r="L937" s="7"/>
      <c r="M937" s="7"/>
      <c r="Q93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37" s="7" t="str">
        <f t="shared" si="14"/>
        <v/>
      </c>
    </row>
    <row r="938" spans="5:20" x14ac:dyDescent="0.25">
      <c r="E938" s="7">
        <f>Table3[[#This Row],[Wages]]*0.14</f>
        <v>0</v>
      </c>
      <c r="F938" s="7"/>
      <c r="G938" s="7">
        <f>Table3[[#This Row],[Wages]]*0.0145</f>
        <v>0</v>
      </c>
      <c r="H938" s="43">
        <f>Table3[[#This Row],[Wages]]*$H$3</f>
        <v>0</v>
      </c>
      <c r="L938" s="7"/>
      <c r="M938" s="7"/>
      <c r="Q93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38" s="7" t="str">
        <f t="shared" si="14"/>
        <v/>
      </c>
    </row>
    <row r="939" spans="5:20" x14ac:dyDescent="0.25">
      <c r="E939" s="7">
        <f>Table3[[#This Row],[Wages]]*0.14</f>
        <v>0</v>
      </c>
      <c r="F939" s="7"/>
      <c r="G939" s="7">
        <f>Table3[[#This Row],[Wages]]*0.0145</f>
        <v>0</v>
      </c>
      <c r="H939" s="43">
        <f>Table3[[#This Row],[Wages]]*$H$3</f>
        <v>0</v>
      </c>
      <c r="L939" s="7"/>
      <c r="M939" s="7"/>
      <c r="Q93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39" s="7" t="str">
        <f t="shared" si="14"/>
        <v/>
      </c>
    </row>
    <row r="940" spans="5:20" x14ac:dyDescent="0.25">
      <c r="E940" s="7">
        <f>Table3[[#This Row],[Wages]]*0.14</f>
        <v>0</v>
      </c>
      <c r="F940" s="7"/>
      <c r="G940" s="7">
        <f>Table3[[#This Row],[Wages]]*0.0145</f>
        <v>0</v>
      </c>
      <c r="H940" s="43">
        <f>Table3[[#This Row],[Wages]]*$H$3</f>
        <v>0</v>
      </c>
      <c r="L940" s="7"/>
      <c r="M940" s="7"/>
      <c r="Q94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40" s="7" t="str">
        <f t="shared" si="14"/>
        <v/>
      </c>
    </row>
    <row r="941" spans="5:20" x14ac:dyDescent="0.25">
      <c r="E941" s="7">
        <f>Table3[[#This Row],[Wages]]*0.14</f>
        <v>0</v>
      </c>
      <c r="F941" s="7"/>
      <c r="G941" s="7">
        <f>Table3[[#This Row],[Wages]]*0.0145</f>
        <v>0</v>
      </c>
      <c r="H941" s="43">
        <f>Table3[[#This Row],[Wages]]*$H$3</f>
        <v>0</v>
      </c>
      <c r="L941" s="7"/>
      <c r="M941" s="7"/>
      <c r="Q94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41" s="7" t="str">
        <f t="shared" si="14"/>
        <v/>
      </c>
    </row>
    <row r="942" spans="5:20" x14ac:dyDescent="0.25">
      <c r="E942" s="7">
        <f>Table3[[#This Row],[Wages]]*0.14</f>
        <v>0</v>
      </c>
      <c r="F942" s="7"/>
      <c r="G942" s="7">
        <f>Table3[[#This Row],[Wages]]*0.0145</f>
        <v>0</v>
      </c>
      <c r="H942" s="43">
        <f>Table3[[#This Row],[Wages]]*$H$3</f>
        <v>0</v>
      </c>
      <c r="L942" s="7"/>
      <c r="M942" s="7"/>
      <c r="Q94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42" s="7" t="str">
        <f t="shared" si="14"/>
        <v/>
      </c>
    </row>
    <row r="943" spans="5:20" x14ac:dyDescent="0.25">
      <c r="E943" s="7">
        <f>Table3[[#This Row],[Wages]]*0.14</f>
        <v>0</v>
      </c>
      <c r="F943" s="7"/>
      <c r="G943" s="7">
        <f>Table3[[#This Row],[Wages]]*0.0145</f>
        <v>0</v>
      </c>
      <c r="H943" s="43">
        <f>Table3[[#This Row],[Wages]]*$H$3</f>
        <v>0</v>
      </c>
      <c r="L943" s="7"/>
      <c r="M943" s="7"/>
      <c r="Q94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43" s="7" t="str">
        <f t="shared" si="14"/>
        <v/>
      </c>
    </row>
    <row r="944" spans="5:20" x14ac:dyDescent="0.25">
      <c r="E944" s="7">
        <f>Table3[[#This Row],[Wages]]*0.14</f>
        <v>0</v>
      </c>
      <c r="F944" s="7"/>
      <c r="G944" s="7">
        <f>Table3[[#This Row],[Wages]]*0.0145</f>
        <v>0</v>
      </c>
      <c r="H944" s="43">
        <f>Table3[[#This Row],[Wages]]*$H$3</f>
        <v>0</v>
      </c>
      <c r="L944" s="7"/>
      <c r="M944" s="7"/>
      <c r="Q94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44" s="7" t="str">
        <f t="shared" si="14"/>
        <v/>
      </c>
    </row>
    <row r="945" spans="5:20" x14ac:dyDescent="0.25">
      <c r="E945" s="7">
        <f>Table3[[#This Row],[Wages]]*0.14</f>
        <v>0</v>
      </c>
      <c r="F945" s="7"/>
      <c r="G945" s="7">
        <f>Table3[[#This Row],[Wages]]*0.0145</f>
        <v>0</v>
      </c>
      <c r="H945" s="43">
        <f>Table3[[#This Row],[Wages]]*$H$3</f>
        <v>0</v>
      </c>
      <c r="L945" s="7"/>
      <c r="M945" s="7"/>
      <c r="Q94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45" s="7" t="str">
        <f t="shared" si="14"/>
        <v/>
      </c>
    </row>
    <row r="946" spans="5:20" x14ac:dyDescent="0.25">
      <c r="E946" s="7">
        <f>Table3[[#This Row],[Wages]]*0.14</f>
        <v>0</v>
      </c>
      <c r="F946" s="7"/>
      <c r="G946" s="7">
        <f>Table3[[#This Row],[Wages]]*0.0145</f>
        <v>0</v>
      </c>
      <c r="H946" s="43">
        <f>Table3[[#This Row],[Wages]]*$H$3</f>
        <v>0</v>
      </c>
      <c r="L946" s="7"/>
      <c r="M946" s="7"/>
      <c r="Q94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46" s="7" t="str">
        <f t="shared" si="14"/>
        <v/>
      </c>
    </row>
    <row r="947" spans="5:20" x14ac:dyDescent="0.25">
      <c r="E947" s="7">
        <f>Table3[[#This Row],[Wages]]*0.14</f>
        <v>0</v>
      </c>
      <c r="F947" s="7"/>
      <c r="G947" s="7">
        <f>Table3[[#This Row],[Wages]]*0.0145</f>
        <v>0</v>
      </c>
      <c r="H947" s="43">
        <f>Table3[[#This Row],[Wages]]*$H$3</f>
        <v>0</v>
      </c>
      <c r="L947" s="7"/>
      <c r="M947" s="7"/>
      <c r="Q94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47" s="7" t="str">
        <f t="shared" si="14"/>
        <v/>
      </c>
    </row>
    <row r="948" spans="5:20" x14ac:dyDescent="0.25">
      <c r="E948" s="7">
        <f>Table3[[#This Row],[Wages]]*0.14</f>
        <v>0</v>
      </c>
      <c r="F948" s="7"/>
      <c r="G948" s="7">
        <f>Table3[[#This Row],[Wages]]*0.0145</f>
        <v>0</v>
      </c>
      <c r="H948" s="43">
        <f>Table3[[#This Row],[Wages]]*$H$3</f>
        <v>0</v>
      </c>
      <c r="L948" s="7"/>
      <c r="M948" s="7"/>
      <c r="Q94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48" s="7" t="str">
        <f t="shared" si="14"/>
        <v/>
      </c>
    </row>
    <row r="949" spans="5:20" x14ac:dyDescent="0.25">
      <c r="E949" s="7">
        <f>Table3[[#This Row],[Wages]]*0.14</f>
        <v>0</v>
      </c>
      <c r="F949" s="7"/>
      <c r="G949" s="7">
        <f>Table3[[#This Row],[Wages]]*0.0145</f>
        <v>0</v>
      </c>
      <c r="H949" s="43">
        <f>Table3[[#This Row],[Wages]]*$H$3</f>
        <v>0</v>
      </c>
      <c r="L949" s="7"/>
      <c r="M949" s="7"/>
      <c r="Q94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49" s="7" t="str">
        <f t="shared" si="14"/>
        <v/>
      </c>
    </row>
    <row r="950" spans="5:20" x14ac:dyDescent="0.25">
      <c r="E950" s="7">
        <f>Table3[[#This Row],[Wages]]*0.14</f>
        <v>0</v>
      </c>
      <c r="F950" s="7"/>
      <c r="G950" s="7">
        <f>Table3[[#This Row],[Wages]]*0.0145</f>
        <v>0</v>
      </c>
      <c r="H950" s="43">
        <f>Table3[[#This Row],[Wages]]*$H$3</f>
        <v>0</v>
      </c>
      <c r="L950" s="7"/>
      <c r="M950" s="7"/>
      <c r="Q95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50" s="7" t="str">
        <f t="shared" si="14"/>
        <v/>
      </c>
    </row>
    <row r="951" spans="5:20" x14ac:dyDescent="0.25">
      <c r="E951" s="7">
        <f>Table3[[#This Row],[Wages]]*0.14</f>
        <v>0</v>
      </c>
      <c r="F951" s="7"/>
      <c r="G951" s="7">
        <f>Table3[[#This Row],[Wages]]*0.0145</f>
        <v>0</v>
      </c>
      <c r="H951" s="43">
        <f>Table3[[#This Row],[Wages]]*$H$3</f>
        <v>0</v>
      </c>
      <c r="L951" s="7"/>
      <c r="M951" s="7"/>
      <c r="Q95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51" s="7" t="str">
        <f t="shared" si="14"/>
        <v/>
      </c>
    </row>
    <row r="952" spans="5:20" x14ac:dyDescent="0.25">
      <c r="E952" s="7">
        <f>Table3[[#This Row],[Wages]]*0.14</f>
        <v>0</v>
      </c>
      <c r="F952" s="7"/>
      <c r="G952" s="7">
        <f>Table3[[#This Row],[Wages]]*0.0145</f>
        <v>0</v>
      </c>
      <c r="H952" s="43">
        <f>Table3[[#This Row],[Wages]]*$H$3</f>
        <v>0</v>
      </c>
      <c r="L952" s="7"/>
      <c r="M952" s="7"/>
      <c r="Q95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52" s="7" t="str">
        <f t="shared" si="14"/>
        <v/>
      </c>
    </row>
    <row r="953" spans="5:20" x14ac:dyDescent="0.25">
      <c r="E953" s="7">
        <f>Table3[[#This Row],[Wages]]*0.14</f>
        <v>0</v>
      </c>
      <c r="F953" s="7"/>
      <c r="G953" s="7">
        <f>Table3[[#This Row],[Wages]]*0.0145</f>
        <v>0</v>
      </c>
      <c r="H953" s="43">
        <f>Table3[[#This Row],[Wages]]*$H$3</f>
        <v>0</v>
      </c>
      <c r="L953" s="7"/>
      <c r="M953" s="7"/>
      <c r="Q95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53" s="7" t="str">
        <f t="shared" si="14"/>
        <v/>
      </c>
    </row>
    <row r="954" spans="5:20" x14ac:dyDescent="0.25">
      <c r="E954" s="7">
        <f>Table3[[#This Row],[Wages]]*0.14</f>
        <v>0</v>
      </c>
      <c r="F954" s="7"/>
      <c r="G954" s="7">
        <f>Table3[[#This Row],[Wages]]*0.0145</f>
        <v>0</v>
      </c>
      <c r="H954" s="43">
        <f>Table3[[#This Row],[Wages]]*$H$3</f>
        <v>0</v>
      </c>
      <c r="L954" s="7"/>
      <c r="M954" s="7"/>
      <c r="Q95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54" s="7" t="str">
        <f t="shared" si="14"/>
        <v/>
      </c>
    </row>
    <row r="955" spans="5:20" x14ac:dyDescent="0.25">
      <c r="E955" s="7">
        <f>Table3[[#This Row],[Wages]]*0.14</f>
        <v>0</v>
      </c>
      <c r="F955" s="7"/>
      <c r="G955" s="7">
        <f>Table3[[#This Row],[Wages]]*0.0145</f>
        <v>0</v>
      </c>
      <c r="H955" s="43">
        <f>Table3[[#This Row],[Wages]]*$H$3</f>
        <v>0</v>
      </c>
      <c r="L955" s="7"/>
      <c r="M955" s="7"/>
      <c r="Q95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55" s="7" t="str">
        <f t="shared" si="14"/>
        <v/>
      </c>
    </row>
    <row r="956" spans="5:20" x14ac:dyDescent="0.25">
      <c r="E956" s="7">
        <f>Table3[[#This Row],[Wages]]*0.14</f>
        <v>0</v>
      </c>
      <c r="F956" s="7"/>
      <c r="G956" s="7">
        <f>Table3[[#This Row],[Wages]]*0.0145</f>
        <v>0</v>
      </c>
      <c r="H956" s="43">
        <f>Table3[[#This Row],[Wages]]*$H$3</f>
        <v>0</v>
      </c>
      <c r="L956" s="7"/>
      <c r="M956" s="7"/>
      <c r="Q95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56" s="7" t="str">
        <f t="shared" si="14"/>
        <v/>
      </c>
    </row>
    <row r="957" spans="5:20" x14ac:dyDescent="0.25">
      <c r="E957" s="7">
        <f>Table3[[#This Row],[Wages]]*0.14</f>
        <v>0</v>
      </c>
      <c r="F957" s="7"/>
      <c r="G957" s="7">
        <f>Table3[[#This Row],[Wages]]*0.0145</f>
        <v>0</v>
      </c>
      <c r="H957" s="43">
        <f>Table3[[#This Row],[Wages]]*$H$3</f>
        <v>0</v>
      </c>
      <c r="L957" s="7"/>
      <c r="M957" s="7"/>
      <c r="Q95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57" s="7" t="str">
        <f t="shared" si="14"/>
        <v/>
      </c>
    </row>
    <row r="958" spans="5:20" x14ac:dyDescent="0.25">
      <c r="E958" s="7">
        <f>Table3[[#This Row],[Wages]]*0.14</f>
        <v>0</v>
      </c>
      <c r="F958" s="7"/>
      <c r="G958" s="7">
        <f>Table3[[#This Row],[Wages]]*0.0145</f>
        <v>0</v>
      </c>
      <c r="H958" s="43">
        <f>Table3[[#This Row],[Wages]]*$H$3</f>
        <v>0</v>
      </c>
      <c r="L958" s="7"/>
      <c r="M958" s="7"/>
      <c r="Q95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58" s="7" t="str">
        <f t="shared" si="14"/>
        <v/>
      </c>
    </row>
    <row r="959" spans="5:20" x14ac:dyDescent="0.25">
      <c r="E959" s="7">
        <f>Table3[[#This Row],[Wages]]*0.14</f>
        <v>0</v>
      </c>
      <c r="F959" s="7"/>
      <c r="G959" s="7">
        <f>Table3[[#This Row],[Wages]]*0.0145</f>
        <v>0</v>
      </c>
      <c r="H959" s="43">
        <f>Table3[[#This Row],[Wages]]*$H$3</f>
        <v>0</v>
      </c>
      <c r="L959" s="7"/>
      <c r="M959" s="7"/>
      <c r="Q95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59" s="7" t="str">
        <f t="shared" si="14"/>
        <v/>
      </c>
    </row>
    <row r="960" spans="5:20" x14ac:dyDescent="0.25">
      <c r="E960" s="7">
        <f>Table3[[#This Row],[Wages]]*0.14</f>
        <v>0</v>
      </c>
      <c r="F960" s="7"/>
      <c r="G960" s="7">
        <f>Table3[[#This Row],[Wages]]*0.0145</f>
        <v>0</v>
      </c>
      <c r="H960" s="43">
        <f>Table3[[#This Row],[Wages]]*$H$3</f>
        <v>0</v>
      </c>
      <c r="L960" s="7"/>
      <c r="M960" s="7"/>
      <c r="Q96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60" s="7" t="str">
        <f t="shared" si="14"/>
        <v/>
      </c>
    </row>
    <row r="961" spans="5:20" x14ac:dyDescent="0.25">
      <c r="E961" s="7">
        <f>Table3[[#This Row],[Wages]]*0.14</f>
        <v>0</v>
      </c>
      <c r="F961" s="7"/>
      <c r="G961" s="7">
        <f>Table3[[#This Row],[Wages]]*0.0145</f>
        <v>0</v>
      </c>
      <c r="H961" s="43">
        <f>Table3[[#This Row],[Wages]]*$H$3</f>
        <v>0</v>
      </c>
      <c r="L961" s="7"/>
      <c r="M961" s="7"/>
      <c r="Q96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61" s="7" t="str">
        <f t="shared" si="14"/>
        <v/>
      </c>
    </row>
    <row r="962" spans="5:20" x14ac:dyDescent="0.25">
      <c r="E962" s="7">
        <f>Table3[[#This Row],[Wages]]*0.14</f>
        <v>0</v>
      </c>
      <c r="F962" s="7"/>
      <c r="G962" s="7">
        <f>Table3[[#This Row],[Wages]]*0.0145</f>
        <v>0</v>
      </c>
      <c r="H962" s="43">
        <f>Table3[[#This Row],[Wages]]*$H$3</f>
        <v>0</v>
      </c>
      <c r="L962" s="7"/>
      <c r="M962" s="7"/>
      <c r="Q96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62" s="7" t="str">
        <f t="shared" si="14"/>
        <v/>
      </c>
    </row>
    <row r="963" spans="5:20" x14ac:dyDescent="0.25">
      <c r="E963" s="7">
        <f>Table3[[#This Row],[Wages]]*0.14</f>
        <v>0</v>
      </c>
      <c r="F963" s="7"/>
      <c r="G963" s="7">
        <f>Table3[[#This Row],[Wages]]*0.0145</f>
        <v>0</v>
      </c>
      <c r="H963" s="43">
        <f>Table3[[#This Row],[Wages]]*$H$3</f>
        <v>0</v>
      </c>
      <c r="L963" s="7"/>
      <c r="M963" s="7"/>
      <c r="Q96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63" s="7" t="str">
        <f t="shared" si="14"/>
        <v/>
      </c>
    </row>
    <row r="964" spans="5:20" x14ac:dyDescent="0.25">
      <c r="E964" s="7">
        <f>Table3[[#This Row],[Wages]]*0.14</f>
        <v>0</v>
      </c>
      <c r="F964" s="7"/>
      <c r="G964" s="7">
        <f>Table3[[#This Row],[Wages]]*0.0145</f>
        <v>0</v>
      </c>
      <c r="H964" s="43">
        <f>Table3[[#This Row],[Wages]]*$H$3</f>
        <v>0</v>
      </c>
      <c r="L964" s="7"/>
      <c r="M964" s="7"/>
      <c r="Q96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64" s="7" t="str">
        <f t="shared" si="14"/>
        <v/>
      </c>
    </row>
    <row r="965" spans="5:20" x14ac:dyDescent="0.25">
      <c r="E965" s="7">
        <f>Table3[[#This Row],[Wages]]*0.14</f>
        <v>0</v>
      </c>
      <c r="F965" s="7"/>
      <c r="G965" s="7">
        <f>Table3[[#This Row],[Wages]]*0.0145</f>
        <v>0</v>
      </c>
      <c r="H965" s="43">
        <f>Table3[[#This Row],[Wages]]*$H$3</f>
        <v>0</v>
      </c>
      <c r="L965" s="7"/>
      <c r="M965" s="7"/>
      <c r="Q96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65" s="7" t="str">
        <f t="shared" si="14"/>
        <v/>
      </c>
    </row>
    <row r="966" spans="5:20" x14ac:dyDescent="0.25">
      <c r="E966" s="7">
        <f>Table3[[#This Row],[Wages]]*0.14</f>
        <v>0</v>
      </c>
      <c r="F966" s="7"/>
      <c r="G966" s="7">
        <f>Table3[[#This Row],[Wages]]*0.0145</f>
        <v>0</v>
      </c>
      <c r="H966" s="43">
        <f>Table3[[#This Row],[Wages]]*$H$3</f>
        <v>0</v>
      </c>
      <c r="L966" s="7"/>
      <c r="M966" s="7"/>
      <c r="Q96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66" s="7" t="str">
        <f t="shared" ref="T966:T1001" si="15">IFERROR(Q966/R966*S966,"")</f>
        <v/>
      </c>
    </row>
    <row r="967" spans="5:20" x14ac:dyDescent="0.25">
      <c r="E967" s="7">
        <f>Table3[[#This Row],[Wages]]*0.14</f>
        <v>0</v>
      </c>
      <c r="F967" s="7"/>
      <c r="G967" s="7">
        <f>Table3[[#This Row],[Wages]]*0.0145</f>
        <v>0</v>
      </c>
      <c r="H967" s="43">
        <f>Table3[[#This Row],[Wages]]*$H$3</f>
        <v>0</v>
      </c>
      <c r="L967" s="7"/>
      <c r="M967" s="7"/>
      <c r="Q96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67" s="7" t="str">
        <f t="shared" si="15"/>
        <v/>
      </c>
    </row>
    <row r="968" spans="5:20" x14ac:dyDescent="0.25">
      <c r="E968" s="7">
        <f>Table3[[#This Row],[Wages]]*0.14</f>
        <v>0</v>
      </c>
      <c r="F968" s="7"/>
      <c r="G968" s="7">
        <f>Table3[[#This Row],[Wages]]*0.0145</f>
        <v>0</v>
      </c>
      <c r="H968" s="43">
        <f>Table3[[#This Row],[Wages]]*$H$3</f>
        <v>0</v>
      </c>
      <c r="L968" s="7"/>
      <c r="M968" s="7"/>
      <c r="Q96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68" s="7" t="str">
        <f t="shared" si="15"/>
        <v/>
      </c>
    </row>
    <row r="969" spans="5:20" x14ac:dyDescent="0.25">
      <c r="E969" s="7">
        <f>Table3[[#This Row],[Wages]]*0.14</f>
        <v>0</v>
      </c>
      <c r="F969" s="7"/>
      <c r="G969" s="7">
        <f>Table3[[#This Row],[Wages]]*0.0145</f>
        <v>0</v>
      </c>
      <c r="H969" s="43">
        <f>Table3[[#This Row],[Wages]]*$H$3</f>
        <v>0</v>
      </c>
      <c r="L969" s="7"/>
      <c r="M969" s="7"/>
      <c r="Q96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69" s="7" t="str">
        <f t="shared" si="15"/>
        <v/>
      </c>
    </row>
    <row r="970" spans="5:20" x14ac:dyDescent="0.25">
      <c r="E970" s="7">
        <f>Table3[[#This Row],[Wages]]*0.14</f>
        <v>0</v>
      </c>
      <c r="F970" s="7"/>
      <c r="G970" s="7">
        <f>Table3[[#This Row],[Wages]]*0.0145</f>
        <v>0</v>
      </c>
      <c r="H970" s="43">
        <f>Table3[[#This Row],[Wages]]*$H$3</f>
        <v>0</v>
      </c>
      <c r="L970" s="7"/>
      <c r="M970" s="7"/>
      <c r="Q97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70" s="7" t="str">
        <f t="shared" si="15"/>
        <v/>
      </c>
    </row>
    <row r="971" spans="5:20" x14ac:dyDescent="0.25">
      <c r="E971" s="7">
        <f>Table3[[#This Row],[Wages]]*0.14</f>
        <v>0</v>
      </c>
      <c r="F971" s="7"/>
      <c r="G971" s="7">
        <f>Table3[[#This Row],[Wages]]*0.0145</f>
        <v>0</v>
      </c>
      <c r="H971" s="43">
        <f>Table3[[#This Row],[Wages]]*$H$3</f>
        <v>0</v>
      </c>
      <c r="L971" s="7"/>
      <c r="M971" s="7"/>
      <c r="Q97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71" s="7" t="str">
        <f t="shared" si="15"/>
        <v/>
      </c>
    </row>
    <row r="972" spans="5:20" x14ac:dyDescent="0.25">
      <c r="E972" s="7">
        <f>Table3[[#This Row],[Wages]]*0.14</f>
        <v>0</v>
      </c>
      <c r="F972" s="7"/>
      <c r="G972" s="7">
        <f>Table3[[#This Row],[Wages]]*0.0145</f>
        <v>0</v>
      </c>
      <c r="H972" s="43">
        <f>Table3[[#This Row],[Wages]]*$H$3</f>
        <v>0</v>
      </c>
      <c r="L972" s="7"/>
      <c r="M972" s="7"/>
      <c r="Q97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72" s="7" t="str">
        <f t="shared" si="15"/>
        <v/>
      </c>
    </row>
    <row r="973" spans="5:20" x14ac:dyDescent="0.25">
      <c r="E973" s="7">
        <f>Table3[[#This Row],[Wages]]*0.14</f>
        <v>0</v>
      </c>
      <c r="F973" s="7"/>
      <c r="G973" s="7">
        <f>Table3[[#This Row],[Wages]]*0.0145</f>
        <v>0</v>
      </c>
      <c r="H973" s="43">
        <f>Table3[[#This Row],[Wages]]*$H$3</f>
        <v>0</v>
      </c>
      <c r="L973" s="7"/>
      <c r="M973" s="7"/>
      <c r="Q97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73" s="7" t="str">
        <f t="shared" si="15"/>
        <v/>
      </c>
    </row>
    <row r="974" spans="5:20" x14ac:dyDescent="0.25">
      <c r="E974" s="7">
        <f>Table3[[#This Row],[Wages]]*0.14</f>
        <v>0</v>
      </c>
      <c r="F974" s="7"/>
      <c r="G974" s="7">
        <f>Table3[[#This Row],[Wages]]*0.0145</f>
        <v>0</v>
      </c>
      <c r="H974" s="43">
        <f>Table3[[#This Row],[Wages]]*$H$3</f>
        <v>0</v>
      </c>
      <c r="L974" s="7"/>
      <c r="M974" s="7"/>
      <c r="Q97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74" s="7" t="str">
        <f t="shared" si="15"/>
        <v/>
      </c>
    </row>
    <row r="975" spans="5:20" x14ac:dyDescent="0.25">
      <c r="E975" s="7">
        <f>Table3[[#This Row],[Wages]]*0.14</f>
        <v>0</v>
      </c>
      <c r="F975" s="7"/>
      <c r="G975" s="7">
        <f>Table3[[#This Row],[Wages]]*0.0145</f>
        <v>0</v>
      </c>
      <c r="H975" s="43">
        <f>Table3[[#This Row],[Wages]]*$H$3</f>
        <v>0</v>
      </c>
      <c r="L975" s="7"/>
      <c r="M975" s="7"/>
      <c r="Q97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75" s="7" t="str">
        <f t="shared" si="15"/>
        <v/>
      </c>
    </row>
    <row r="976" spans="5:20" x14ac:dyDescent="0.25">
      <c r="E976" s="7">
        <f>Table3[[#This Row],[Wages]]*0.14</f>
        <v>0</v>
      </c>
      <c r="F976" s="7"/>
      <c r="G976" s="7">
        <f>Table3[[#This Row],[Wages]]*0.0145</f>
        <v>0</v>
      </c>
      <c r="H976" s="43">
        <f>Table3[[#This Row],[Wages]]*$H$3</f>
        <v>0</v>
      </c>
      <c r="L976" s="7"/>
      <c r="M976" s="7"/>
      <c r="Q97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76" s="7" t="str">
        <f t="shared" si="15"/>
        <v/>
      </c>
    </row>
    <row r="977" spans="5:20" x14ac:dyDescent="0.25">
      <c r="E977" s="7">
        <f>Table3[[#This Row],[Wages]]*0.14</f>
        <v>0</v>
      </c>
      <c r="F977" s="7"/>
      <c r="G977" s="7">
        <f>Table3[[#This Row],[Wages]]*0.0145</f>
        <v>0</v>
      </c>
      <c r="H977" s="43">
        <f>Table3[[#This Row],[Wages]]*$H$3</f>
        <v>0</v>
      </c>
      <c r="L977" s="7"/>
      <c r="M977" s="7"/>
      <c r="Q97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77" s="7" t="str">
        <f t="shared" si="15"/>
        <v/>
      </c>
    </row>
    <row r="978" spans="5:20" x14ac:dyDescent="0.25">
      <c r="E978" s="7">
        <f>Table3[[#This Row],[Wages]]*0.14</f>
        <v>0</v>
      </c>
      <c r="F978" s="7"/>
      <c r="G978" s="7">
        <f>Table3[[#This Row],[Wages]]*0.0145</f>
        <v>0</v>
      </c>
      <c r="H978" s="43">
        <f>Table3[[#This Row],[Wages]]*$H$3</f>
        <v>0</v>
      </c>
      <c r="L978" s="7"/>
      <c r="M978" s="7"/>
      <c r="Q97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78" s="7" t="str">
        <f t="shared" si="15"/>
        <v/>
      </c>
    </row>
    <row r="979" spans="5:20" x14ac:dyDescent="0.25">
      <c r="E979" s="7">
        <f>Table3[[#This Row],[Wages]]*0.14</f>
        <v>0</v>
      </c>
      <c r="F979" s="7"/>
      <c r="G979" s="7">
        <f>Table3[[#This Row],[Wages]]*0.0145</f>
        <v>0</v>
      </c>
      <c r="H979" s="43">
        <f>Table3[[#This Row],[Wages]]*$H$3</f>
        <v>0</v>
      </c>
      <c r="L979" s="7"/>
      <c r="M979" s="7"/>
      <c r="Q97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79" s="7" t="str">
        <f t="shared" si="15"/>
        <v/>
      </c>
    </row>
    <row r="980" spans="5:20" x14ac:dyDescent="0.25">
      <c r="E980" s="7">
        <f>Table3[[#This Row],[Wages]]*0.14</f>
        <v>0</v>
      </c>
      <c r="F980" s="7"/>
      <c r="G980" s="7">
        <f>Table3[[#This Row],[Wages]]*0.0145</f>
        <v>0</v>
      </c>
      <c r="H980" s="43">
        <f>Table3[[#This Row],[Wages]]*$H$3</f>
        <v>0</v>
      </c>
      <c r="L980" s="7"/>
      <c r="M980" s="7"/>
      <c r="Q98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80" s="7" t="str">
        <f t="shared" si="15"/>
        <v/>
      </c>
    </row>
    <row r="981" spans="5:20" x14ac:dyDescent="0.25">
      <c r="E981" s="7">
        <f>Table3[[#This Row],[Wages]]*0.14</f>
        <v>0</v>
      </c>
      <c r="F981" s="7"/>
      <c r="G981" s="7">
        <f>Table3[[#This Row],[Wages]]*0.0145</f>
        <v>0</v>
      </c>
      <c r="H981" s="43">
        <f>Table3[[#This Row],[Wages]]*$H$3</f>
        <v>0</v>
      </c>
      <c r="L981" s="7"/>
      <c r="M981" s="7"/>
      <c r="Q98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81" s="7" t="str">
        <f t="shared" si="15"/>
        <v/>
      </c>
    </row>
    <row r="982" spans="5:20" x14ac:dyDescent="0.25">
      <c r="E982" s="7">
        <f>Table3[[#This Row],[Wages]]*0.14</f>
        <v>0</v>
      </c>
      <c r="F982" s="7"/>
      <c r="G982" s="7">
        <f>Table3[[#This Row],[Wages]]*0.0145</f>
        <v>0</v>
      </c>
      <c r="H982" s="43">
        <f>Table3[[#This Row],[Wages]]*$H$3</f>
        <v>0</v>
      </c>
      <c r="L982" s="7"/>
      <c r="M982" s="7"/>
      <c r="Q98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82" s="7" t="str">
        <f t="shared" si="15"/>
        <v/>
      </c>
    </row>
    <row r="983" spans="5:20" x14ac:dyDescent="0.25">
      <c r="E983" s="7">
        <f>Table3[[#This Row],[Wages]]*0.14</f>
        <v>0</v>
      </c>
      <c r="F983" s="7"/>
      <c r="G983" s="7">
        <f>Table3[[#This Row],[Wages]]*0.0145</f>
        <v>0</v>
      </c>
      <c r="H983" s="43">
        <f>Table3[[#This Row],[Wages]]*$H$3</f>
        <v>0</v>
      </c>
      <c r="L983" s="7"/>
      <c r="M983" s="7"/>
      <c r="Q98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83" s="7" t="str">
        <f t="shared" si="15"/>
        <v/>
      </c>
    </row>
    <row r="984" spans="5:20" x14ac:dyDescent="0.25">
      <c r="E984" s="7">
        <f>Table3[[#This Row],[Wages]]*0.14</f>
        <v>0</v>
      </c>
      <c r="F984" s="7"/>
      <c r="G984" s="7">
        <f>Table3[[#This Row],[Wages]]*0.0145</f>
        <v>0</v>
      </c>
      <c r="H984" s="43">
        <f>Table3[[#This Row],[Wages]]*$H$3</f>
        <v>0</v>
      </c>
      <c r="L984" s="7"/>
      <c r="M984" s="7"/>
      <c r="Q98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84" s="7" t="str">
        <f t="shared" si="15"/>
        <v/>
      </c>
    </row>
    <row r="985" spans="5:20" x14ac:dyDescent="0.25">
      <c r="E985" s="7">
        <f>Table3[[#This Row],[Wages]]*0.14</f>
        <v>0</v>
      </c>
      <c r="F985" s="7"/>
      <c r="G985" s="7">
        <f>Table3[[#This Row],[Wages]]*0.0145</f>
        <v>0</v>
      </c>
      <c r="H985" s="43">
        <f>Table3[[#This Row],[Wages]]*$H$3</f>
        <v>0</v>
      </c>
      <c r="L985" s="7"/>
      <c r="M985" s="7"/>
      <c r="Q98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85" s="7" t="str">
        <f t="shared" si="15"/>
        <v/>
      </c>
    </row>
    <row r="986" spans="5:20" x14ac:dyDescent="0.25">
      <c r="E986" s="7">
        <f>Table3[[#This Row],[Wages]]*0.14</f>
        <v>0</v>
      </c>
      <c r="F986" s="7"/>
      <c r="G986" s="7">
        <f>Table3[[#This Row],[Wages]]*0.0145</f>
        <v>0</v>
      </c>
      <c r="H986" s="43">
        <f>Table3[[#This Row],[Wages]]*$H$3</f>
        <v>0</v>
      </c>
      <c r="L986" s="7"/>
      <c r="M986" s="7"/>
      <c r="Q98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86" s="7" t="str">
        <f t="shared" si="15"/>
        <v/>
      </c>
    </row>
    <row r="987" spans="5:20" x14ac:dyDescent="0.25">
      <c r="E987" s="7">
        <f>Table3[[#This Row],[Wages]]*0.14</f>
        <v>0</v>
      </c>
      <c r="F987" s="7"/>
      <c r="G987" s="7">
        <f>Table3[[#This Row],[Wages]]*0.0145</f>
        <v>0</v>
      </c>
      <c r="H987" s="43">
        <f>Table3[[#This Row],[Wages]]*$H$3</f>
        <v>0</v>
      </c>
      <c r="L987" s="7"/>
      <c r="M987" s="7"/>
      <c r="Q98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87" s="7" t="str">
        <f t="shared" si="15"/>
        <v/>
      </c>
    </row>
    <row r="988" spans="5:20" x14ac:dyDescent="0.25">
      <c r="E988" s="7">
        <f>Table3[[#This Row],[Wages]]*0.14</f>
        <v>0</v>
      </c>
      <c r="F988" s="7"/>
      <c r="G988" s="7">
        <f>Table3[[#This Row],[Wages]]*0.0145</f>
        <v>0</v>
      </c>
      <c r="H988" s="43">
        <f>Table3[[#This Row],[Wages]]*$H$3</f>
        <v>0</v>
      </c>
      <c r="L988" s="7"/>
      <c r="M988" s="7"/>
      <c r="Q98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88" s="7" t="str">
        <f t="shared" si="15"/>
        <v/>
      </c>
    </row>
    <row r="989" spans="5:20" x14ac:dyDescent="0.25">
      <c r="E989" s="7">
        <f>Table3[[#This Row],[Wages]]*0.14</f>
        <v>0</v>
      </c>
      <c r="F989" s="7"/>
      <c r="G989" s="7">
        <f>Table3[[#This Row],[Wages]]*0.0145</f>
        <v>0</v>
      </c>
      <c r="H989" s="43">
        <f>Table3[[#This Row],[Wages]]*$H$3</f>
        <v>0</v>
      </c>
      <c r="L989" s="7"/>
      <c r="M989" s="7"/>
      <c r="Q98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89" s="7" t="str">
        <f t="shared" si="15"/>
        <v/>
      </c>
    </row>
    <row r="990" spans="5:20" x14ac:dyDescent="0.25">
      <c r="E990" s="7">
        <f>Table3[[#This Row],[Wages]]*0.14</f>
        <v>0</v>
      </c>
      <c r="F990" s="7"/>
      <c r="G990" s="7">
        <f>Table3[[#This Row],[Wages]]*0.0145</f>
        <v>0</v>
      </c>
      <c r="H990" s="43">
        <f>Table3[[#This Row],[Wages]]*$H$3</f>
        <v>0</v>
      </c>
      <c r="L990" s="7"/>
      <c r="M990" s="7"/>
      <c r="Q99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90" s="7" t="str">
        <f t="shared" si="15"/>
        <v/>
      </c>
    </row>
    <row r="991" spans="5:20" x14ac:dyDescent="0.25">
      <c r="E991" s="7">
        <f>Table3[[#This Row],[Wages]]*0.14</f>
        <v>0</v>
      </c>
      <c r="F991" s="7"/>
      <c r="G991" s="7">
        <f>Table3[[#This Row],[Wages]]*0.0145</f>
        <v>0</v>
      </c>
      <c r="H991" s="43">
        <f>Table3[[#This Row],[Wages]]*$H$3</f>
        <v>0</v>
      </c>
      <c r="L991" s="7"/>
      <c r="M991" s="7"/>
      <c r="Q99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91" s="7" t="str">
        <f t="shared" si="15"/>
        <v/>
      </c>
    </row>
    <row r="992" spans="5:20" x14ac:dyDescent="0.25">
      <c r="E992" s="7">
        <f>Table3[[#This Row],[Wages]]*0.14</f>
        <v>0</v>
      </c>
      <c r="F992" s="7"/>
      <c r="G992" s="7">
        <f>Table3[[#This Row],[Wages]]*0.0145</f>
        <v>0</v>
      </c>
      <c r="H992" s="43">
        <f>Table3[[#This Row],[Wages]]*$H$3</f>
        <v>0</v>
      </c>
      <c r="L992" s="7"/>
      <c r="M992" s="7"/>
      <c r="Q992"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92" s="7" t="str">
        <f t="shared" si="15"/>
        <v/>
      </c>
    </row>
    <row r="993" spans="5:20" x14ac:dyDescent="0.25">
      <c r="E993" s="7">
        <f>Table3[[#This Row],[Wages]]*0.14</f>
        <v>0</v>
      </c>
      <c r="F993" s="7"/>
      <c r="G993" s="7">
        <f>Table3[[#This Row],[Wages]]*0.0145</f>
        <v>0</v>
      </c>
      <c r="H993" s="43">
        <f>Table3[[#This Row],[Wages]]*$H$3</f>
        <v>0</v>
      </c>
      <c r="L993" s="7"/>
      <c r="M993" s="7"/>
      <c r="Q993"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93" s="7" t="str">
        <f t="shared" si="15"/>
        <v/>
      </c>
    </row>
    <row r="994" spans="5:20" x14ac:dyDescent="0.25">
      <c r="E994" s="7">
        <f>Table3[[#This Row],[Wages]]*0.14</f>
        <v>0</v>
      </c>
      <c r="F994" s="7"/>
      <c r="G994" s="7">
        <f>Table3[[#This Row],[Wages]]*0.0145</f>
        <v>0</v>
      </c>
      <c r="H994" s="43">
        <f>Table3[[#This Row],[Wages]]*$H$3</f>
        <v>0</v>
      </c>
      <c r="L994" s="7"/>
      <c r="M994" s="7"/>
      <c r="Q994"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94" s="7" t="str">
        <f t="shared" si="15"/>
        <v/>
      </c>
    </row>
    <row r="995" spans="5:20" x14ac:dyDescent="0.25">
      <c r="E995" s="7">
        <f>Table3[[#This Row],[Wages]]*0.14</f>
        <v>0</v>
      </c>
      <c r="F995" s="7"/>
      <c r="G995" s="7">
        <f>Table3[[#This Row],[Wages]]*0.0145</f>
        <v>0</v>
      </c>
      <c r="H995" s="43">
        <f>Table3[[#This Row],[Wages]]*$H$3</f>
        <v>0</v>
      </c>
      <c r="L995" s="7"/>
      <c r="M995" s="7"/>
      <c r="Q995"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95" s="7" t="str">
        <f t="shared" si="15"/>
        <v/>
      </c>
    </row>
    <row r="996" spans="5:20" x14ac:dyDescent="0.25">
      <c r="E996" s="7">
        <f>Table3[[#This Row],[Wages]]*0.14</f>
        <v>0</v>
      </c>
      <c r="F996" s="7"/>
      <c r="G996" s="7">
        <f>Table3[[#This Row],[Wages]]*0.0145</f>
        <v>0</v>
      </c>
      <c r="H996" s="43">
        <f>Table3[[#This Row],[Wages]]*$H$3</f>
        <v>0</v>
      </c>
      <c r="L996" s="7"/>
      <c r="M996" s="7"/>
      <c r="Q996"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96" s="7" t="str">
        <f t="shared" si="15"/>
        <v/>
      </c>
    </row>
    <row r="997" spans="5:20" x14ac:dyDescent="0.25">
      <c r="E997" s="7">
        <f>Table3[[#This Row],[Wages]]*0.14</f>
        <v>0</v>
      </c>
      <c r="F997" s="7"/>
      <c r="G997" s="7">
        <f>Table3[[#This Row],[Wages]]*0.0145</f>
        <v>0</v>
      </c>
      <c r="H997" s="43">
        <f>Table3[[#This Row],[Wages]]*$H$3</f>
        <v>0</v>
      </c>
      <c r="L997" s="7"/>
      <c r="M997" s="7"/>
      <c r="Q997"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97" s="7" t="str">
        <f t="shared" si="15"/>
        <v/>
      </c>
    </row>
    <row r="998" spans="5:20" x14ac:dyDescent="0.25">
      <c r="E998" s="7">
        <f>Table3[[#This Row],[Wages]]*0.14</f>
        <v>0</v>
      </c>
      <c r="F998" s="7"/>
      <c r="G998" s="7">
        <f>Table3[[#This Row],[Wages]]*0.0145</f>
        <v>0</v>
      </c>
      <c r="H998" s="43">
        <f>Table3[[#This Row],[Wages]]*$H$3</f>
        <v>0</v>
      </c>
      <c r="L998" s="7"/>
      <c r="M998" s="7"/>
      <c r="Q998"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98" s="7" t="str">
        <f t="shared" si="15"/>
        <v/>
      </c>
    </row>
    <row r="999" spans="5:20" x14ac:dyDescent="0.25">
      <c r="E999" s="7">
        <f>Table3[[#This Row],[Wages]]*0.14</f>
        <v>0</v>
      </c>
      <c r="F999" s="7"/>
      <c r="G999" s="7">
        <f>Table3[[#This Row],[Wages]]*0.0145</f>
        <v>0</v>
      </c>
      <c r="H999" s="43">
        <f>Table3[[#This Row],[Wages]]*$H$3</f>
        <v>0</v>
      </c>
      <c r="L999" s="7"/>
      <c r="M999" s="7"/>
      <c r="Q999"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999" s="7" t="str">
        <f t="shared" si="15"/>
        <v/>
      </c>
    </row>
    <row r="1000" spans="5:20" x14ac:dyDescent="0.25">
      <c r="E1000" s="7">
        <f>Table3[[#This Row],[Wages]]*0.14</f>
        <v>0</v>
      </c>
      <c r="F1000" s="7"/>
      <c r="G1000" s="7">
        <f>Table3[[#This Row],[Wages]]*0.0145</f>
        <v>0</v>
      </c>
      <c r="H1000" s="43">
        <f>Table3[[#This Row],[Wages]]*$H$3</f>
        <v>0</v>
      </c>
      <c r="L1000" s="7"/>
      <c r="M1000" s="7"/>
      <c r="Q1000"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000" s="7" t="str">
        <f t="shared" si="15"/>
        <v/>
      </c>
    </row>
    <row r="1001" spans="5:20" x14ac:dyDescent="0.25">
      <c r="E1001" s="7">
        <f>Table3[[#This Row],[Wages]]*0.14</f>
        <v>0</v>
      </c>
      <c r="F1001" s="7"/>
      <c r="G1001" s="7">
        <f>Table3[[#This Row],[Wages]]*0.0145</f>
        <v>0</v>
      </c>
      <c r="H1001" s="43">
        <f>Table3[[#This Row],[Wages]]*$H$3</f>
        <v>0</v>
      </c>
      <c r="L1001" s="7"/>
      <c r="M1001" s="7"/>
      <c r="Q1001" s="43">
        <f>SUM(Table3[[#This Row],[Wages]],Table3[[#This Row],[Retirement
14%]],Table3[[#This Row],["Pick-up on pick-up"
Retirement]],Table3[[#This Row],[Medicare
1.45%]],Table3[[#This Row],[Workers Compensation
(please enter 
percentage above)]],Table3[[#This Row],[Health 
or
Heath/Dental /Vision Insurance]],Table3[[#This Row],[Dental Insurance
(if not included in column M)]],Table3[[#This Row],[Vision Insurance
(if not included in column M)]],Table3[[#This Row],[Life Insurance]],Table3[[#This Row],["Other"
Cost]],Table3[[#This Row],[ESC or Co-Op
Cost]])</f>
        <v>0</v>
      </c>
      <c r="T1001" s="7" t="str">
        <f t="shared" si="15"/>
        <v/>
      </c>
    </row>
  </sheetData>
  <sortState ref="A6:R15">
    <sortCondition ref="A9"/>
  </sortState>
  <mergeCells count="4">
    <mergeCell ref="B1:D1"/>
    <mergeCell ref="B2:D2"/>
    <mergeCell ref="B3:E3"/>
    <mergeCell ref="F3:G3"/>
  </mergeCells>
  <printOptions gridLines="1"/>
  <pageMargins left="0" right="0" top="0.75" bottom="0.75" header="0.3" footer="0.3"/>
  <pageSetup scale="75" orientation="landscape" horizontalDpi="4294967293" verticalDpi="4294967293"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1"/>
  <sheetViews>
    <sheetView workbookViewId="0">
      <pane xSplit="1" ySplit="5" topLeftCell="B6" activePane="bottomRight" state="frozen"/>
      <selection pane="topRight" activeCell="F1" sqref="F1"/>
      <selection pane="bottomLeft" activeCell="A6" sqref="A6"/>
      <selection pane="bottomRight" activeCell="G25" sqref="G25"/>
    </sheetView>
  </sheetViews>
  <sheetFormatPr defaultRowHeight="15" x14ac:dyDescent="0.25"/>
  <cols>
    <col min="1" max="3" width="20.7109375" customWidth="1"/>
    <col min="4" max="4" width="10.7109375" customWidth="1"/>
  </cols>
  <sheetData>
    <row r="1" spans="1:14" ht="15.75" customHeight="1" thickTop="1" x14ac:dyDescent="0.25">
      <c r="A1" s="15" t="s">
        <v>0</v>
      </c>
      <c r="B1" s="134">
        <f>SSIDs!B1</f>
        <v>0</v>
      </c>
      <c r="C1" s="134"/>
      <c r="D1" s="135"/>
      <c r="E1" s="140"/>
      <c r="F1" s="141"/>
      <c r="G1" s="141"/>
      <c r="H1" s="141"/>
      <c r="I1" s="141"/>
      <c r="J1" s="141"/>
      <c r="K1" s="141"/>
      <c r="L1" s="141"/>
      <c r="M1" s="141"/>
      <c r="N1" s="141"/>
    </row>
    <row r="2" spans="1:14" ht="15.75" thickBot="1" x14ac:dyDescent="0.3">
      <c r="A2" s="16" t="s">
        <v>1</v>
      </c>
      <c r="B2" s="136">
        <f>SSIDs!B2</f>
        <v>0</v>
      </c>
      <c r="C2" s="136"/>
      <c r="D2" s="137"/>
      <c r="E2" s="140"/>
      <c r="F2" s="141"/>
      <c r="G2" s="141"/>
      <c r="H2" s="141"/>
      <c r="I2" s="141"/>
      <c r="J2" s="141"/>
      <c r="K2" s="141"/>
      <c r="L2" s="141"/>
      <c r="M2" s="141"/>
      <c r="N2" s="141"/>
    </row>
    <row r="3" spans="1:14" ht="18.75" thickTop="1" thickBot="1" x14ac:dyDescent="0.35">
      <c r="B3" s="138" t="s">
        <v>72</v>
      </c>
      <c r="C3" s="138"/>
      <c r="D3" s="138"/>
      <c r="E3" s="138"/>
      <c r="F3" s="104"/>
      <c r="G3" s="104"/>
      <c r="H3" s="104"/>
      <c r="I3" s="104"/>
      <c r="J3" s="104"/>
      <c r="K3" s="104"/>
      <c r="L3" s="104"/>
      <c r="M3" s="104"/>
      <c r="N3" s="104"/>
    </row>
    <row r="4" spans="1:14" ht="18" thickTop="1" x14ac:dyDescent="0.3">
      <c r="A4" s="97"/>
      <c r="B4" s="96"/>
      <c r="C4" s="96"/>
    </row>
    <row r="5" spans="1:14" ht="30" x14ac:dyDescent="0.25">
      <c r="A5" s="21" t="s">
        <v>57</v>
      </c>
      <c r="B5" s="21" t="s">
        <v>122</v>
      </c>
      <c r="C5" s="21" t="s">
        <v>60</v>
      </c>
      <c r="D5" s="19" t="s">
        <v>71</v>
      </c>
    </row>
    <row r="6" spans="1:14" x14ac:dyDescent="0.25">
      <c r="B6" s="1"/>
      <c r="C6" s="10">
        <f>IF(Table4[[#This Row],[IE code]]="IE13",100%,IF(Table4[[#This Row],[IE code]]="IE14",79%,IF(Table4[[#This Row],[IE code]]="IE15",40%,0)))</f>
        <v>0</v>
      </c>
      <c r="D6" s="7" t="str">
        <f>IFERROR(#REF!/#REF!*Table4[[#This Row],[Percent of Time]],"")</f>
        <v/>
      </c>
    </row>
    <row r="7" spans="1:14" x14ac:dyDescent="0.25">
      <c r="B7" s="39"/>
      <c r="C7" s="10">
        <f>IF(Table4[[#This Row],[IE code]]="IE13",100%,IF(Table4[[#This Row],[IE code]]="IE14",79%,IF(Table4[[#This Row],[IE code]]="IE15",40%,0)))</f>
        <v>0</v>
      </c>
      <c r="D7" s="7" t="str">
        <f>IFERROR(#REF!/#REF!*Table4[[#This Row],[Percent of Time]],"")</f>
        <v/>
      </c>
    </row>
    <row r="8" spans="1:14" x14ac:dyDescent="0.25">
      <c r="B8" s="39"/>
      <c r="C8" s="10">
        <f>IF(Table4[[#This Row],[IE code]]="IE13",100%,IF(Table4[[#This Row],[IE code]]="IE14",79%,IF(Table4[[#This Row],[IE code]]="IE15",40%,0)))</f>
        <v>0</v>
      </c>
      <c r="D8" s="7" t="str">
        <f>IFERROR(#REF!/#REF!*Table4[[#This Row],[Percent of Time]],"")</f>
        <v/>
      </c>
    </row>
    <row r="9" spans="1:14" x14ac:dyDescent="0.25">
      <c r="B9" s="39"/>
      <c r="C9" s="10">
        <f>IF(Table4[[#This Row],[IE code]]="IE13",100%,IF(Table4[[#This Row],[IE code]]="IE14",79%,IF(Table4[[#This Row],[IE code]]="IE15",40%,0)))</f>
        <v>0</v>
      </c>
      <c r="D9" s="7" t="str">
        <f>IFERROR(#REF!/#REF!*Table4[[#This Row],[Percent of Time]],"")</f>
        <v/>
      </c>
    </row>
    <row r="10" spans="1:14" x14ac:dyDescent="0.25">
      <c r="B10" s="39"/>
      <c r="C10" s="10">
        <f>IF(Table4[[#This Row],[IE code]]="IE13",100%,IF(Table4[[#This Row],[IE code]]="IE14",79%,IF(Table4[[#This Row],[IE code]]="IE15",40%,0)))</f>
        <v>0</v>
      </c>
      <c r="D10" s="7" t="str">
        <f>IFERROR(#REF!/#REF!*Table4[[#This Row],[Percent of Time]],"")</f>
        <v/>
      </c>
    </row>
    <row r="11" spans="1:14" x14ac:dyDescent="0.25">
      <c r="B11" s="39"/>
      <c r="C11" s="10">
        <f>IF(Table4[[#This Row],[IE code]]="IE13",100%,IF(Table4[[#This Row],[IE code]]="IE14",79%,IF(Table4[[#This Row],[IE code]]="IE15",40%,0)))</f>
        <v>0</v>
      </c>
      <c r="D11" s="7" t="str">
        <f>IFERROR(#REF!/#REF!*Table4[[#This Row],[Percent of Time]],"")</f>
        <v/>
      </c>
    </row>
    <row r="12" spans="1:14" x14ac:dyDescent="0.25">
      <c r="C12" s="10">
        <f>IF(Table4[[#This Row],[IE code]]="IE13",100%,IF(Table4[[#This Row],[IE code]]="IE14",79%,IF(Table4[[#This Row],[IE code]]="IE15",40%,0)))</f>
        <v>0</v>
      </c>
      <c r="D12" s="7" t="str">
        <f>IFERROR(#REF!/#REF!*Table4[[#This Row],[Percent of Time]],"")</f>
        <v/>
      </c>
    </row>
    <row r="13" spans="1:14" x14ac:dyDescent="0.25">
      <c r="C13" s="10">
        <f>IF(Table4[[#This Row],[IE code]]="IE13",100%,IF(Table4[[#This Row],[IE code]]="IE14",79%,IF(Table4[[#This Row],[IE code]]="IE15",40%,0)))</f>
        <v>0</v>
      </c>
      <c r="D13" s="7" t="str">
        <f>IFERROR(#REF!/#REF!*Table4[[#This Row],[Percent of Time]],"")</f>
        <v/>
      </c>
    </row>
    <row r="14" spans="1:14" x14ac:dyDescent="0.25">
      <c r="C14" s="10">
        <f>IF(Table4[[#This Row],[IE code]]="IE13",100%,IF(Table4[[#This Row],[IE code]]="IE14",79%,IF(Table4[[#This Row],[IE code]]="IE15",40%,0)))</f>
        <v>0</v>
      </c>
      <c r="D14" s="7" t="str">
        <f>IFERROR(#REF!/#REF!*Table4[[#This Row],[Percent of Time]],"")</f>
        <v/>
      </c>
    </row>
    <row r="15" spans="1:14" x14ac:dyDescent="0.25">
      <c r="A15" s="38"/>
      <c r="C15" s="10">
        <f>IF(Table4[[#This Row],[IE code]]="IE13",100%,IF(Table4[[#This Row],[IE code]]="IE14",79%,IF(Table4[[#This Row],[IE code]]="IE15",40%,0)))</f>
        <v>0</v>
      </c>
      <c r="D15" s="7" t="str">
        <f>IFERROR(#REF!/#REF!*Table4[[#This Row],[Percent of Time]],"")</f>
        <v/>
      </c>
    </row>
    <row r="16" spans="1:14" x14ac:dyDescent="0.25">
      <c r="C16" s="10">
        <f>IF(Table4[[#This Row],[IE code]]="IE13",100%,IF(Table4[[#This Row],[IE code]]="IE14",79%,IF(Table4[[#This Row],[IE code]]="IE15",40%,0)))</f>
        <v>0</v>
      </c>
      <c r="D16" s="7" t="str">
        <f>IFERROR(#REF!/#REF!*Table4[[#This Row],[Percent of Time]],"")</f>
        <v/>
      </c>
    </row>
    <row r="17" spans="3:4" x14ac:dyDescent="0.25">
      <c r="C17" s="10">
        <f>IF(Table4[[#This Row],[IE code]]="IE13",100%,IF(Table4[[#This Row],[IE code]]="IE14",79%,IF(Table4[[#This Row],[IE code]]="IE15",40%,0)))</f>
        <v>0</v>
      </c>
      <c r="D17" s="7" t="str">
        <f>IFERROR(#REF!/#REF!*Table4[[#This Row],[Percent of Time]],"")</f>
        <v/>
      </c>
    </row>
    <row r="18" spans="3:4" x14ac:dyDescent="0.25">
      <c r="C18" s="10">
        <f>IF(Table4[[#This Row],[IE code]]="IE13",100%,IF(Table4[[#This Row],[IE code]]="IE14",79%,IF(Table4[[#This Row],[IE code]]="IE15",40%,0)))</f>
        <v>0</v>
      </c>
      <c r="D18" s="7" t="str">
        <f>IFERROR(#REF!/#REF!*Table4[[#This Row],[Percent of Time]],"")</f>
        <v/>
      </c>
    </row>
    <row r="19" spans="3:4" x14ac:dyDescent="0.25">
      <c r="C19" s="10">
        <f>IF(Table4[[#This Row],[IE code]]="IE13",100%,IF(Table4[[#This Row],[IE code]]="IE14",79%,IF(Table4[[#This Row],[IE code]]="IE15",40%,0)))</f>
        <v>0</v>
      </c>
      <c r="D19" s="7" t="str">
        <f>IFERROR(#REF!/#REF!*Table4[[#This Row],[Percent of Time]],"")</f>
        <v/>
      </c>
    </row>
    <row r="20" spans="3:4" ht="5.25" customHeight="1" x14ac:dyDescent="0.25">
      <c r="C20" s="10">
        <f>IF(Table4[[#This Row],[IE code]]="IE13",100%,IF(Table4[[#This Row],[IE code]]="IE14",79%,IF(Table4[[#This Row],[IE code]]="IE15",40%,0)))</f>
        <v>0</v>
      </c>
      <c r="D20" s="7" t="str">
        <f>IFERROR(#REF!/#REF!*Table4[[#This Row],[Percent of Time]],"")</f>
        <v/>
      </c>
    </row>
    <row r="21" spans="3:4" x14ac:dyDescent="0.25">
      <c r="C21" s="10">
        <f>IF(Table4[[#This Row],[IE code]]="IE13",100%,IF(Table4[[#This Row],[IE code]]="IE14",79%,IF(Table4[[#This Row],[IE code]]="IE15",40%,0)))</f>
        <v>0</v>
      </c>
      <c r="D21" s="7" t="str">
        <f>IFERROR(#REF!/#REF!*Table4[[#This Row],[Percent of Time]],"")</f>
        <v/>
      </c>
    </row>
    <row r="22" spans="3:4" x14ac:dyDescent="0.25">
      <c r="C22" s="10">
        <f>IF(Table4[[#This Row],[IE code]]="IE13",100%,IF(Table4[[#This Row],[IE code]]="IE14",79%,IF(Table4[[#This Row],[IE code]]="IE15",40%,0)))</f>
        <v>0</v>
      </c>
      <c r="D22" s="7" t="str">
        <f>IFERROR(#REF!/#REF!*Table4[[#This Row],[Percent of Time]],"")</f>
        <v/>
      </c>
    </row>
    <row r="23" spans="3:4" x14ac:dyDescent="0.25">
      <c r="C23" s="10">
        <f>IF(Table4[[#This Row],[IE code]]="IE13",100%,IF(Table4[[#This Row],[IE code]]="IE14",79%,IF(Table4[[#This Row],[IE code]]="IE15",40%,0)))</f>
        <v>0</v>
      </c>
      <c r="D23" s="7" t="str">
        <f>IFERROR(#REF!/#REF!*Table4[[#This Row],[Percent of Time]],"")</f>
        <v/>
      </c>
    </row>
    <row r="24" spans="3:4" x14ac:dyDescent="0.25">
      <c r="C24" s="10">
        <f>IF(Table4[[#This Row],[IE code]]="IE13",100%,IF(Table4[[#This Row],[IE code]]="IE14",79%,IF(Table4[[#This Row],[IE code]]="IE15",40%,0)))</f>
        <v>0</v>
      </c>
      <c r="D24" s="7" t="str">
        <f>IFERROR(#REF!/#REF!*Table4[[#This Row],[Percent of Time]],"")</f>
        <v/>
      </c>
    </row>
    <row r="25" spans="3:4" x14ac:dyDescent="0.25">
      <c r="C25" s="10">
        <f>IF(Table4[[#This Row],[IE code]]="IE13",100%,IF(Table4[[#This Row],[IE code]]="IE14",79%,IF(Table4[[#This Row],[IE code]]="IE15",40%,0)))</f>
        <v>0</v>
      </c>
      <c r="D25" s="7" t="str">
        <f>IFERROR(#REF!/#REF!*Table4[[#This Row],[Percent of Time]],"")</f>
        <v/>
      </c>
    </row>
    <row r="26" spans="3:4" x14ac:dyDescent="0.25">
      <c r="C26" s="10">
        <f>IF(Table4[[#This Row],[IE code]]="IE13",100%,IF(Table4[[#This Row],[IE code]]="IE14",79%,IF(Table4[[#This Row],[IE code]]="IE15",40%,0)))</f>
        <v>0</v>
      </c>
      <c r="D26" s="7" t="str">
        <f>IFERROR(#REF!/#REF!*Table4[[#This Row],[Percent of Time]],"")</f>
        <v/>
      </c>
    </row>
    <row r="27" spans="3:4" x14ac:dyDescent="0.25">
      <c r="C27" s="10">
        <f>IF(Table4[[#This Row],[IE code]]="IE13",100%,IF(Table4[[#This Row],[IE code]]="IE14",79%,IF(Table4[[#This Row],[IE code]]="IE15",40%,0)))</f>
        <v>0</v>
      </c>
      <c r="D27" s="7" t="str">
        <f>IFERROR(#REF!/#REF!*Table4[[#This Row],[Percent of Time]],"")</f>
        <v/>
      </c>
    </row>
    <row r="28" spans="3:4" x14ac:dyDescent="0.25">
      <c r="C28" s="10">
        <f>IF(Table4[[#This Row],[IE code]]="IE13",100%,IF(Table4[[#This Row],[IE code]]="IE14",79%,IF(Table4[[#This Row],[IE code]]="IE15",40%,0)))</f>
        <v>0</v>
      </c>
      <c r="D28" s="7" t="str">
        <f>IFERROR(#REF!/#REF!*Table4[[#This Row],[Percent of Time]],"")</f>
        <v/>
      </c>
    </row>
    <row r="29" spans="3:4" x14ac:dyDescent="0.25">
      <c r="C29" s="10">
        <f>IF(Table4[[#This Row],[IE code]]="IE13",100%,IF(Table4[[#This Row],[IE code]]="IE14",79%,IF(Table4[[#This Row],[IE code]]="IE15",40%,0)))</f>
        <v>0</v>
      </c>
      <c r="D29" s="7" t="str">
        <f>IFERROR(#REF!/#REF!*Table4[[#This Row],[Percent of Time]],"")</f>
        <v/>
      </c>
    </row>
    <row r="30" spans="3:4" x14ac:dyDescent="0.25">
      <c r="C30" s="10">
        <f>IF(Table4[[#This Row],[IE code]]="IE13",100%,IF(Table4[[#This Row],[IE code]]="IE14",79%,IF(Table4[[#This Row],[IE code]]="IE15",40%,0)))</f>
        <v>0</v>
      </c>
      <c r="D30" s="7" t="str">
        <f>IFERROR(#REF!/#REF!*Table4[[#This Row],[Percent of Time]],"")</f>
        <v/>
      </c>
    </row>
    <row r="31" spans="3:4" x14ac:dyDescent="0.25">
      <c r="C31" s="10">
        <f>IF(Table4[[#This Row],[IE code]]="IE13",100%,IF(Table4[[#This Row],[IE code]]="IE14",79%,IF(Table4[[#This Row],[IE code]]="IE15",40%,0)))</f>
        <v>0</v>
      </c>
      <c r="D31" s="7" t="str">
        <f>IFERROR(#REF!/#REF!*Table4[[#This Row],[Percent of Time]],"")</f>
        <v/>
      </c>
    </row>
    <row r="32" spans="3:4" x14ac:dyDescent="0.25">
      <c r="C32" s="10">
        <f>IF(Table4[[#This Row],[IE code]]="IE13",100%,IF(Table4[[#This Row],[IE code]]="IE14",79%,IF(Table4[[#This Row],[IE code]]="IE15",40%,0)))</f>
        <v>0</v>
      </c>
      <c r="D32" s="7" t="str">
        <f>IFERROR(#REF!/#REF!*Table4[[#This Row],[Percent of Time]],"")</f>
        <v/>
      </c>
    </row>
    <row r="33" spans="3:4" x14ac:dyDescent="0.25">
      <c r="C33" s="10">
        <f>IF(Table4[[#This Row],[IE code]]="IE13",100%,IF(Table4[[#This Row],[IE code]]="IE14",79%,IF(Table4[[#This Row],[IE code]]="IE15",40%,0)))</f>
        <v>0</v>
      </c>
      <c r="D33" s="7" t="str">
        <f>IFERROR(#REF!/#REF!*Table4[[#This Row],[Percent of Time]],"")</f>
        <v/>
      </c>
    </row>
    <row r="34" spans="3:4" x14ac:dyDescent="0.25">
      <c r="C34" s="10">
        <f>IF(Table4[[#This Row],[IE code]]="IE13",100%,IF(Table4[[#This Row],[IE code]]="IE14",79%,IF(Table4[[#This Row],[IE code]]="IE15",40%,0)))</f>
        <v>0</v>
      </c>
      <c r="D34" s="7" t="str">
        <f>IFERROR(#REF!/#REF!*Table4[[#This Row],[Percent of Time]],"")</f>
        <v/>
      </c>
    </row>
    <row r="35" spans="3:4" x14ac:dyDescent="0.25">
      <c r="C35" s="10">
        <f>IF(Table4[[#This Row],[IE code]]="IE13",100%,IF(Table4[[#This Row],[IE code]]="IE14",79%,IF(Table4[[#This Row],[IE code]]="IE15",40%,0)))</f>
        <v>0</v>
      </c>
      <c r="D35" s="7" t="str">
        <f>IFERROR(#REF!/#REF!*Table4[[#This Row],[Percent of Time]],"")</f>
        <v/>
      </c>
    </row>
    <row r="36" spans="3:4" x14ac:dyDescent="0.25">
      <c r="C36" s="10">
        <f>IF(Table4[[#This Row],[IE code]]="IE13",100%,IF(Table4[[#This Row],[IE code]]="IE14",79%,IF(Table4[[#This Row],[IE code]]="IE15",40%,0)))</f>
        <v>0</v>
      </c>
      <c r="D36" s="7" t="str">
        <f>IFERROR(#REF!/#REF!*Table4[[#This Row],[Percent of Time]],"")</f>
        <v/>
      </c>
    </row>
    <row r="37" spans="3:4" x14ac:dyDescent="0.25">
      <c r="C37" s="10">
        <f>IF(Table4[[#This Row],[IE code]]="IE13",100%,IF(Table4[[#This Row],[IE code]]="IE14",79%,IF(Table4[[#This Row],[IE code]]="IE15",40%,0)))</f>
        <v>0</v>
      </c>
      <c r="D37" s="7" t="str">
        <f>IFERROR(#REF!/#REF!*Table4[[#This Row],[Percent of Time]],"")</f>
        <v/>
      </c>
    </row>
    <row r="38" spans="3:4" x14ac:dyDescent="0.25">
      <c r="C38" s="10">
        <f>IF(Table4[[#This Row],[IE code]]="IE13",100%,IF(Table4[[#This Row],[IE code]]="IE14",79%,IF(Table4[[#This Row],[IE code]]="IE15",40%,0)))</f>
        <v>0</v>
      </c>
      <c r="D38" s="7" t="str">
        <f>IFERROR(#REF!/#REF!*Table4[[#This Row],[Percent of Time]],"")</f>
        <v/>
      </c>
    </row>
    <row r="39" spans="3:4" x14ac:dyDescent="0.25">
      <c r="C39" s="10">
        <f>IF(Table4[[#This Row],[IE code]]="IE13",100%,IF(Table4[[#This Row],[IE code]]="IE14",79%,IF(Table4[[#This Row],[IE code]]="IE15",40%,0)))</f>
        <v>0</v>
      </c>
      <c r="D39" s="7" t="str">
        <f>IFERROR(#REF!/#REF!*Table4[[#This Row],[Percent of Time]],"")</f>
        <v/>
      </c>
    </row>
    <row r="40" spans="3:4" x14ac:dyDescent="0.25">
      <c r="C40" s="10">
        <f>IF(Table4[[#This Row],[IE code]]="IE13",100%,IF(Table4[[#This Row],[IE code]]="IE14",79%,IF(Table4[[#This Row],[IE code]]="IE15",40%,0)))</f>
        <v>0</v>
      </c>
      <c r="D40" s="7" t="str">
        <f>IFERROR(#REF!/#REF!*Table4[[#This Row],[Percent of Time]],"")</f>
        <v/>
      </c>
    </row>
    <row r="41" spans="3:4" x14ac:dyDescent="0.25">
      <c r="C41" s="10">
        <f>IF(Table4[[#This Row],[IE code]]="IE13",100%,IF(Table4[[#This Row],[IE code]]="IE14",79%,IF(Table4[[#This Row],[IE code]]="IE15",40%,0)))</f>
        <v>0</v>
      </c>
      <c r="D41" s="7" t="str">
        <f>IFERROR(#REF!/#REF!*Table4[[#This Row],[Percent of Time]],"")</f>
        <v/>
      </c>
    </row>
    <row r="42" spans="3:4" x14ac:dyDescent="0.25">
      <c r="C42" s="10">
        <f>IF(Table4[[#This Row],[IE code]]="IE13",100%,IF(Table4[[#This Row],[IE code]]="IE14",79%,IF(Table4[[#This Row],[IE code]]="IE15",40%,0)))</f>
        <v>0</v>
      </c>
      <c r="D42" s="7" t="str">
        <f>IFERROR(#REF!/#REF!*Table4[[#This Row],[Percent of Time]],"")</f>
        <v/>
      </c>
    </row>
    <row r="43" spans="3:4" x14ac:dyDescent="0.25">
      <c r="C43" s="10">
        <f>IF(Table4[[#This Row],[IE code]]="IE13",100%,IF(Table4[[#This Row],[IE code]]="IE14",79%,IF(Table4[[#This Row],[IE code]]="IE15",40%,0)))</f>
        <v>0</v>
      </c>
      <c r="D43" s="7" t="str">
        <f>IFERROR(#REF!/#REF!*Table4[[#This Row],[Percent of Time]],"")</f>
        <v/>
      </c>
    </row>
    <row r="44" spans="3:4" x14ac:dyDescent="0.25">
      <c r="C44" s="10">
        <f>IF(Table4[[#This Row],[IE code]]="IE13",100%,IF(Table4[[#This Row],[IE code]]="IE14",79%,IF(Table4[[#This Row],[IE code]]="IE15",40%,0)))</f>
        <v>0</v>
      </c>
      <c r="D44" s="7" t="str">
        <f>IFERROR(#REF!/#REF!*Table4[[#This Row],[Percent of Time]],"")</f>
        <v/>
      </c>
    </row>
    <row r="45" spans="3:4" x14ac:dyDescent="0.25">
      <c r="C45" s="10">
        <f>IF(Table4[[#This Row],[IE code]]="IE13",100%,IF(Table4[[#This Row],[IE code]]="IE14",79%,IF(Table4[[#This Row],[IE code]]="IE15",40%,0)))</f>
        <v>0</v>
      </c>
      <c r="D45" s="7" t="str">
        <f>IFERROR(#REF!/#REF!*Table4[[#This Row],[Percent of Time]],"")</f>
        <v/>
      </c>
    </row>
    <row r="46" spans="3:4" x14ac:dyDescent="0.25">
      <c r="C46" s="10">
        <f>IF(Table4[[#This Row],[IE code]]="IE13",100%,IF(Table4[[#This Row],[IE code]]="IE14",79%,IF(Table4[[#This Row],[IE code]]="IE15",40%,0)))</f>
        <v>0</v>
      </c>
      <c r="D46" s="7" t="str">
        <f>IFERROR(#REF!/#REF!*Table4[[#This Row],[Percent of Time]],"")</f>
        <v/>
      </c>
    </row>
    <row r="47" spans="3:4" x14ac:dyDescent="0.25">
      <c r="C47" s="10">
        <f>IF(Table4[[#This Row],[IE code]]="IE13",100%,IF(Table4[[#This Row],[IE code]]="IE14",79%,IF(Table4[[#This Row],[IE code]]="IE15",40%,0)))</f>
        <v>0</v>
      </c>
      <c r="D47" s="7" t="str">
        <f>IFERROR(#REF!/#REF!*Table4[[#This Row],[Percent of Time]],"")</f>
        <v/>
      </c>
    </row>
    <row r="48" spans="3:4" x14ac:dyDescent="0.25">
      <c r="C48" s="10">
        <f>IF(Table4[[#This Row],[IE code]]="IE13",100%,IF(Table4[[#This Row],[IE code]]="IE14",79%,IF(Table4[[#This Row],[IE code]]="IE15",40%,0)))</f>
        <v>0</v>
      </c>
      <c r="D48" s="7" t="str">
        <f>IFERROR(#REF!/#REF!*Table4[[#This Row],[Percent of Time]],"")</f>
        <v/>
      </c>
    </row>
    <row r="49" spans="3:4" x14ac:dyDescent="0.25">
      <c r="C49" s="10">
        <f>IF(Table4[[#This Row],[IE code]]="IE13",100%,IF(Table4[[#This Row],[IE code]]="IE14",79%,IF(Table4[[#This Row],[IE code]]="IE15",40%,0)))</f>
        <v>0</v>
      </c>
      <c r="D49" s="7" t="str">
        <f>IFERROR(#REF!/#REF!*Table4[[#This Row],[Percent of Time]],"")</f>
        <v/>
      </c>
    </row>
    <row r="50" spans="3:4" x14ac:dyDescent="0.25">
      <c r="C50" s="10">
        <f>IF(Table4[[#This Row],[IE code]]="IE13",100%,IF(Table4[[#This Row],[IE code]]="IE14",79%,IF(Table4[[#This Row],[IE code]]="IE15",40%,0)))</f>
        <v>0</v>
      </c>
      <c r="D50" s="7" t="str">
        <f>IFERROR(#REF!/#REF!*Table4[[#This Row],[Percent of Time]],"")</f>
        <v/>
      </c>
    </row>
    <row r="51" spans="3:4" x14ac:dyDescent="0.25">
      <c r="C51" s="10">
        <f>IF(Table4[[#This Row],[IE code]]="IE13",100%,IF(Table4[[#This Row],[IE code]]="IE14",79%,IF(Table4[[#This Row],[IE code]]="IE15",40%,0)))</f>
        <v>0</v>
      </c>
      <c r="D51" s="7" t="str">
        <f>IFERROR(#REF!/#REF!*Table4[[#This Row],[Percent of Time]],"")</f>
        <v/>
      </c>
    </row>
    <row r="52" spans="3:4" x14ac:dyDescent="0.25">
      <c r="C52" s="10">
        <f>IF(Table4[[#This Row],[IE code]]="IE13",100%,IF(Table4[[#This Row],[IE code]]="IE14",79%,IF(Table4[[#This Row],[IE code]]="IE15",40%,0)))</f>
        <v>0</v>
      </c>
      <c r="D52" s="7" t="str">
        <f>IFERROR(#REF!/#REF!*Table4[[#This Row],[Percent of Time]],"")</f>
        <v/>
      </c>
    </row>
    <row r="53" spans="3:4" x14ac:dyDescent="0.25">
      <c r="C53" s="10">
        <f>IF(Table4[[#This Row],[IE code]]="IE13",100%,IF(Table4[[#This Row],[IE code]]="IE14",79%,IF(Table4[[#This Row],[IE code]]="IE15",40%,0)))</f>
        <v>0</v>
      </c>
      <c r="D53" s="7" t="str">
        <f>IFERROR(#REF!/#REF!*Table4[[#This Row],[Percent of Time]],"")</f>
        <v/>
      </c>
    </row>
    <row r="54" spans="3:4" x14ac:dyDescent="0.25">
      <c r="C54" s="10">
        <f>IF(Table4[[#This Row],[IE code]]="IE13",100%,IF(Table4[[#This Row],[IE code]]="IE14",79%,IF(Table4[[#This Row],[IE code]]="IE15",40%,0)))</f>
        <v>0</v>
      </c>
      <c r="D54" s="7" t="str">
        <f>IFERROR(#REF!/#REF!*Table4[[#This Row],[Percent of Time]],"")</f>
        <v/>
      </c>
    </row>
    <row r="55" spans="3:4" x14ac:dyDescent="0.25">
      <c r="C55" s="10">
        <f>IF(Table4[[#This Row],[IE code]]="IE13",100%,IF(Table4[[#This Row],[IE code]]="IE14",79%,IF(Table4[[#This Row],[IE code]]="IE15",40%,0)))</f>
        <v>0</v>
      </c>
      <c r="D55" s="7" t="str">
        <f>IFERROR(#REF!/#REF!*Table4[[#This Row],[Percent of Time]],"")</f>
        <v/>
      </c>
    </row>
    <row r="56" spans="3:4" x14ac:dyDescent="0.25">
      <c r="C56" s="10">
        <f>IF(Table4[[#This Row],[IE code]]="IE13",100%,IF(Table4[[#This Row],[IE code]]="IE14",79%,IF(Table4[[#This Row],[IE code]]="IE15",40%,0)))</f>
        <v>0</v>
      </c>
      <c r="D56" s="7" t="str">
        <f>IFERROR(#REF!/#REF!*Table4[[#This Row],[Percent of Time]],"")</f>
        <v/>
      </c>
    </row>
    <row r="57" spans="3:4" x14ac:dyDescent="0.25">
      <c r="C57" s="10">
        <f>IF(Table4[[#This Row],[IE code]]="IE13",100%,IF(Table4[[#This Row],[IE code]]="IE14",79%,IF(Table4[[#This Row],[IE code]]="IE15",40%,0)))</f>
        <v>0</v>
      </c>
      <c r="D57" s="7" t="str">
        <f>IFERROR(#REF!/#REF!*Table4[[#This Row],[Percent of Time]],"")</f>
        <v/>
      </c>
    </row>
    <row r="58" spans="3:4" x14ac:dyDescent="0.25">
      <c r="C58" s="10">
        <f>IF(Table4[[#This Row],[IE code]]="IE13",100%,IF(Table4[[#This Row],[IE code]]="IE14",79%,IF(Table4[[#This Row],[IE code]]="IE15",40%,0)))</f>
        <v>0</v>
      </c>
      <c r="D58" s="7" t="str">
        <f>IFERROR(#REF!/#REF!*Table4[[#This Row],[Percent of Time]],"")</f>
        <v/>
      </c>
    </row>
    <row r="59" spans="3:4" x14ac:dyDescent="0.25">
      <c r="C59" s="10">
        <f>IF(Table4[[#This Row],[IE code]]="IE13",100%,IF(Table4[[#This Row],[IE code]]="IE14",79%,IF(Table4[[#This Row],[IE code]]="IE15",40%,0)))</f>
        <v>0</v>
      </c>
      <c r="D59" s="7" t="str">
        <f>IFERROR(#REF!/#REF!*Table4[[#This Row],[Percent of Time]],"")</f>
        <v/>
      </c>
    </row>
    <row r="60" spans="3:4" x14ac:dyDescent="0.25">
      <c r="C60" s="10">
        <f>IF(Table4[[#This Row],[IE code]]="IE13",100%,IF(Table4[[#This Row],[IE code]]="IE14",79%,IF(Table4[[#This Row],[IE code]]="IE15",40%,0)))</f>
        <v>0</v>
      </c>
      <c r="D60" s="7" t="str">
        <f>IFERROR(#REF!/#REF!*Table4[[#This Row],[Percent of Time]],"")</f>
        <v/>
      </c>
    </row>
    <row r="61" spans="3:4" x14ac:dyDescent="0.25">
      <c r="C61" s="10">
        <f>IF(Table4[[#This Row],[IE code]]="IE13",100%,IF(Table4[[#This Row],[IE code]]="IE14",79%,IF(Table4[[#This Row],[IE code]]="IE15",40%,0)))</f>
        <v>0</v>
      </c>
      <c r="D61" s="7" t="str">
        <f>IFERROR(#REF!/#REF!*Table4[[#This Row],[Percent of Time]],"")</f>
        <v/>
      </c>
    </row>
    <row r="62" spans="3:4" x14ac:dyDescent="0.25">
      <c r="C62" s="10">
        <f>IF(Table4[[#This Row],[IE code]]="IE13",100%,IF(Table4[[#This Row],[IE code]]="IE14",79%,IF(Table4[[#This Row],[IE code]]="IE15",40%,0)))</f>
        <v>0</v>
      </c>
      <c r="D62" s="7" t="str">
        <f>IFERROR(#REF!/#REF!*Table4[[#This Row],[Percent of Time]],"")</f>
        <v/>
      </c>
    </row>
    <row r="63" spans="3:4" x14ac:dyDescent="0.25">
      <c r="C63" s="10">
        <f>IF(Table4[[#This Row],[IE code]]="IE13",100%,IF(Table4[[#This Row],[IE code]]="IE14",79%,IF(Table4[[#This Row],[IE code]]="IE15",40%,0)))</f>
        <v>0</v>
      </c>
      <c r="D63" s="7" t="str">
        <f>IFERROR(#REF!/#REF!*Table4[[#This Row],[Percent of Time]],"")</f>
        <v/>
      </c>
    </row>
    <row r="64" spans="3:4" x14ac:dyDescent="0.25">
      <c r="C64" s="10">
        <f>IF(Table4[[#This Row],[IE code]]="IE13",100%,IF(Table4[[#This Row],[IE code]]="IE14",79%,IF(Table4[[#This Row],[IE code]]="IE15",40%,0)))</f>
        <v>0</v>
      </c>
      <c r="D64" s="7" t="str">
        <f>IFERROR(#REF!/#REF!*Table4[[#This Row],[Percent of Time]],"")</f>
        <v/>
      </c>
    </row>
    <row r="65" spans="3:4" x14ac:dyDescent="0.25">
      <c r="C65" s="10">
        <f>IF(Table4[[#This Row],[IE code]]="IE13",100%,IF(Table4[[#This Row],[IE code]]="IE14",79%,IF(Table4[[#This Row],[IE code]]="IE15",40%,0)))</f>
        <v>0</v>
      </c>
      <c r="D65" s="7" t="str">
        <f>IFERROR(#REF!/#REF!*Table4[[#This Row],[Percent of Time]],"")</f>
        <v/>
      </c>
    </row>
    <row r="66" spans="3:4" x14ac:dyDescent="0.25">
      <c r="C66" s="10">
        <f>IF(Table4[[#This Row],[IE code]]="IE13",100%,IF(Table4[[#This Row],[IE code]]="IE14",79%,IF(Table4[[#This Row],[IE code]]="IE15",40%,0)))</f>
        <v>0</v>
      </c>
      <c r="D66" s="7" t="str">
        <f>IFERROR(#REF!/#REF!*Table4[[#This Row],[Percent of Time]],"")</f>
        <v/>
      </c>
    </row>
    <row r="67" spans="3:4" x14ac:dyDescent="0.25">
      <c r="C67" s="10">
        <f>IF(Table4[[#This Row],[IE code]]="IE13",100%,IF(Table4[[#This Row],[IE code]]="IE14",79%,IF(Table4[[#This Row],[IE code]]="IE15",40%,0)))</f>
        <v>0</v>
      </c>
      <c r="D67" s="7" t="str">
        <f>IFERROR(#REF!/#REF!*Table4[[#This Row],[Percent of Time]],"")</f>
        <v/>
      </c>
    </row>
    <row r="68" spans="3:4" x14ac:dyDescent="0.25">
      <c r="C68" s="10">
        <f>IF(Table4[[#This Row],[IE code]]="IE13",100%,IF(Table4[[#This Row],[IE code]]="IE14",79%,IF(Table4[[#This Row],[IE code]]="IE15",40%,0)))</f>
        <v>0</v>
      </c>
      <c r="D68" s="7" t="str">
        <f>IFERROR(#REF!/#REF!*Table4[[#This Row],[Percent of Time]],"")</f>
        <v/>
      </c>
    </row>
    <row r="69" spans="3:4" x14ac:dyDescent="0.25">
      <c r="C69" s="10">
        <f>IF(Table4[[#This Row],[IE code]]="IE13",100%,IF(Table4[[#This Row],[IE code]]="IE14",79%,IF(Table4[[#This Row],[IE code]]="IE15",40%,0)))</f>
        <v>0</v>
      </c>
      <c r="D69" s="7" t="str">
        <f>IFERROR(#REF!/#REF!*Table4[[#This Row],[Percent of Time]],"")</f>
        <v/>
      </c>
    </row>
    <row r="70" spans="3:4" x14ac:dyDescent="0.25">
      <c r="C70" s="10">
        <f>IF(Table4[[#This Row],[IE code]]="IE13",100%,IF(Table4[[#This Row],[IE code]]="IE14",79%,IF(Table4[[#This Row],[IE code]]="IE15",40%,0)))</f>
        <v>0</v>
      </c>
      <c r="D70" s="7" t="str">
        <f>IFERROR(#REF!/#REF!*Table4[[#This Row],[Percent of Time]],"")</f>
        <v/>
      </c>
    </row>
    <row r="71" spans="3:4" x14ac:dyDescent="0.25">
      <c r="C71" s="10">
        <f>IF(Table4[[#This Row],[IE code]]="IE13",100%,IF(Table4[[#This Row],[IE code]]="IE14",79%,IF(Table4[[#This Row],[IE code]]="IE15",40%,0)))</f>
        <v>0</v>
      </c>
      <c r="D71" s="7" t="str">
        <f>IFERROR(#REF!/#REF!*Table4[[#This Row],[Percent of Time]],"")</f>
        <v/>
      </c>
    </row>
    <row r="72" spans="3:4" x14ac:dyDescent="0.25">
      <c r="C72" s="10">
        <f>IF(Table4[[#This Row],[IE code]]="IE13",100%,IF(Table4[[#This Row],[IE code]]="IE14",79%,IF(Table4[[#This Row],[IE code]]="IE15",40%,0)))</f>
        <v>0</v>
      </c>
      <c r="D72" s="7" t="str">
        <f>IFERROR(#REF!/#REF!*Table4[[#This Row],[Percent of Time]],"")</f>
        <v/>
      </c>
    </row>
    <row r="73" spans="3:4" x14ac:dyDescent="0.25">
      <c r="C73" s="10">
        <f>IF(Table4[[#This Row],[IE code]]="IE13",100%,IF(Table4[[#This Row],[IE code]]="IE14",79%,IF(Table4[[#This Row],[IE code]]="IE15",40%,0)))</f>
        <v>0</v>
      </c>
      <c r="D73" s="7" t="str">
        <f>IFERROR(#REF!/#REF!*Table4[[#This Row],[Percent of Time]],"")</f>
        <v/>
      </c>
    </row>
    <row r="74" spans="3:4" x14ac:dyDescent="0.25">
      <c r="C74" s="10">
        <f>IF(Table4[[#This Row],[IE code]]="IE13",100%,IF(Table4[[#This Row],[IE code]]="IE14",79%,IF(Table4[[#This Row],[IE code]]="IE15",40%,0)))</f>
        <v>0</v>
      </c>
      <c r="D74" s="7" t="str">
        <f>IFERROR(#REF!/#REF!*Table4[[#This Row],[Percent of Time]],"")</f>
        <v/>
      </c>
    </row>
    <row r="75" spans="3:4" x14ac:dyDescent="0.25">
      <c r="C75" s="10">
        <f>IF(Table4[[#This Row],[IE code]]="IE13",100%,IF(Table4[[#This Row],[IE code]]="IE14",79%,IF(Table4[[#This Row],[IE code]]="IE15",40%,0)))</f>
        <v>0</v>
      </c>
      <c r="D75" s="7" t="str">
        <f>IFERROR(#REF!/#REF!*Table4[[#This Row],[Percent of Time]],"")</f>
        <v/>
      </c>
    </row>
    <row r="76" spans="3:4" x14ac:dyDescent="0.25">
      <c r="C76" s="10">
        <f>IF(Table4[[#This Row],[IE code]]="IE13",100%,IF(Table4[[#This Row],[IE code]]="IE14",79%,IF(Table4[[#This Row],[IE code]]="IE15",40%,0)))</f>
        <v>0</v>
      </c>
      <c r="D76" s="7" t="str">
        <f>IFERROR(#REF!/#REF!*Table4[[#This Row],[Percent of Time]],"")</f>
        <v/>
      </c>
    </row>
    <row r="77" spans="3:4" x14ac:dyDescent="0.25">
      <c r="C77" s="10">
        <f>IF(Table4[[#This Row],[IE code]]="IE13",100%,IF(Table4[[#This Row],[IE code]]="IE14",79%,IF(Table4[[#This Row],[IE code]]="IE15",40%,0)))</f>
        <v>0</v>
      </c>
      <c r="D77" s="7" t="str">
        <f>IFERROR(#REF!/#REF!*Table4[[#This Row],[Percent of Time]],"")</f>
        <v/>
      </c>
    </row>
    <row r="78" spans="3:4" x14ac:dyDescent="0.25">
      <c r="C78" s="10">
        <f>IF(Table4[[#This Row],[IE code]]="IE13",100%,IF(Table4[[#This Row],[IE code]]="IE14",79%,IF(Table4[[#This Row],[IE code]]="IE15",40%,0)))</f>
        <v>0</v>
      </c>
      <c r="D78" s="7" t="str">
        <f>IFERROR(#REF!/#REF!*Table4[[#This Row],[Percent of Time]],"")</f>
        <v/>
      </c>
    </row>
    <row r="79" spans="3:4" x14ac:dyDescent="0.25">
      <c r="C79" s="10">
        <f>IF(Table4[[#This Row],[IE code]]="IE13",100%,IF(Table4[[#This Row],[IE code]]="IE14",79%,IF(Table4[[#This Row],[IE code]]="IE15",40%,0)))</f>
        <v>0</v>
      </c>
      <c r="D79" s="7" t="str">
        <f>IFERROR(#REF!/#REF!*Table4[[#This Row],[Percent of Time]],"")</f>
        <v/>
      </c>
    </row>
    <row r="80" spans="3:4" x14ac:dyDescent="0.25">
      <c r="C80" s="10">
        <f>IF(Table4[[#This Row],[IE code]]="IE13",100%,IF(Table4[[#This Row],[IE code]]="IE14",79%,IF(Table4[[#This Row],[IE code]]="IE15",40%,0)))</f>
        <v>0</v>
      </c>
      <c r="D80" s="7" t="str">
        <f>IFERROR(#REF!/#REF!*Table4[[#This Row],[Percent of Time]],"")</f>
        <v/>
      </c>
    </row>
    <row r="81" spans="3:4" x14ac:dyDescent="0.25">
      <c r="C81" s="10">
        <f>IF(Table4[[#This Row],[IE code]]="IE13",100%,IF(Table4[[#This Row],[IE code]]="IE14",79%,IF(Table4[[#This Row],[IE code]]="IE15",40%,0)))</f>
        <v>0</v>
      </c>
      <c r="D81" s="7" t="str">
        <f>IFERROR(#REF!/#REF!*Table4[[#This Row],[Percent of Time]],"")</f>
        <v/>
      </c>
    </row>
    <row r="82" spans="3:4" x14ac:dyDescent="0.25">
      <c r="C82" s="10">
        <f>IF(Table4[[#This Row],[IE code]]="IE13",100%,IF(Table4[[#This Row],[IE code]]="IE14",79%,IF(Table4[[#This Row],[IE code]]="IE15",40%,0)))</f>
        <v>0</v>
      </c>
      <c r="D82" s="7" t="str">
        <f>IFERROR(#REF!/#REF!*Table4[[#This Row],[Percent of Time]],"")</f>
        <v/>
      </c>
    </row>
    <row r="83" spans="3:4" x14ac:dyDescent="0.25">
      <c r="C83" s="10">
        <f>IF(Table4[[#This Row],[IE code]]="IE13",100%,IF(Table4[[#This Row],[IE code]]="IE14",79%,IF(Table4[[#This Row],[IE code]]="IE15",40%,0)))</f>
        <v>0</v>
      </c>
      <c r="D83" s="7" t="str">
        <f>IFERROR(#REF!/#REF!*Table4[[#This Row],[Percent of Time]],"")</f>
        <v/>
      </c>
    </row>
    <row r="84" spans="3:4" x14ac:dyDescent="0.25">
      <c r="C84" s="10">
        <f>IF(Table4[[#This Row],[IE code]]="IE13",100%,IF(Table4[[#This Row],[IE code]]="IE14",79%,IF(Table4[[#This Row],[IE code]]="IE15",40%,0)))</f>
        <v>0</v>
      </c>
      <c r="D84" s="7" t="str">
        <f>IFERROR(#REF!/#REF!*Table4[[#This Row],[Percent of Time]],"")</f>
        <v/>
      </c>
    </row>
    <row r="85" spans="3:4" x14ac:dyDescent="0.25">
      <c r="C85" s="10">
        <f>IF(Table4[[#This Row],[IE code]]="IE13",100%,IF(Table4[[#This Row],[IE code]]="IE14",79%,IF(Table4[[#This Row],[IE code]]="IE15",40%,0)))</f>
        <v>0</v>
      </c>
      <c r="D85" s="7" t="str">
        <f>IFERROR(#REF!/#REF!*Table4[[#This Row],[Percent of Time]],"")</f>
        <v/>
      </c>
    </row>
    <row r="86" spans="3:4" x14ac:dyDescent="0.25">
      <c r="C86" s="10">
        <f>IF(Table4[[#This Row],[IE code]]="IE13",100%,IF(Table4[[#This Row],[IE code]]="IE14",79%,IF(Table4[[#This Row],[IE code]]="IE15",40%,0)))</f>
        <v>0</v>
      </c>
      <c r="D86" s="7" t="str">
        <f>IFERROR(#REF!/#REF!*Table4[[#This Row],[Percent of Time]],"")</f>
        <v/>
      </c>
    </row>
    <row r="87" spans="3:4" x14ac:dyDescent="0.25">
      <c r="C87" s="10">
        <f>IF(Table4[[#This Row],[IE code]]="IE13",100%,IF(Table4[[#This Row],[IE code]]="IE14",79%,IF(Table4[[#This Row],[IE code]]="IE15",40%,0)))</f>
        <v>0</v>
      </c>
      <c r="D87" s="7" t="str">
        <f>IFERROR(#REF!/#REF!*Table4[[#This Row],[Percent of Time]],"")</f>
        <v/>
      </c>
    </row>
    <row r="88" spans="3:4" x14ac:dyDescent="0.25">
      <c r="C88" s="10">
        <f>IF(Table4[[#This Row],[IE code]]="IE13",100%,IF(Table4[[#This Row],[IE code]]="IE14",79%,IF(Table4[[#This Row],[IE code]]="IE15",40%,0)))</f>
        <v>0</v>
      </c>
      <c r="D88" s="7" t="str">
        <f>IFERROR(#REF!/#REF!*Table4[[#This Row],[Percent of Time]],"")</f>
        <v/>
      </c>
    </row>
    <row r="89" spans="3:4" x14ac:dyDescent="0.25">
      <c r="C89" s="10">
        <f>IF(Table4[[#This Row],[IE code]]="IE13",100%,IF(Table4[[#This Row],[IE code]]="IE14",79%,IF(Table4[[#This Row],[IE code]]="IE15",40%,0)))</f>
        <v>0</v>
      </c>
      <c r="D89" s="7" t="str">
        <f>IFERROR(#REF!/#REF!*Table4[[#This Row],[Percent of Time]],"")</f>
        <v/>
      </c>
    </row>
    <row r="90" spans="3:4" x14ac:dyDescent="0.25">
      <c r="C90" s="10">
        <f>IF(Table4[[#This Row],[IE code]]="IE13",100%,IF(Table4[[#This Row],[IE code]]="IE14",79%,IF(Table4[[#This Row],[IE code]]="IE15",40%,0)))</f>
        <v>0</v>
      </c>
      <c r="D90" s="7" t="str">
        <f>IFERROR(#REF!/#REF!*Table4[[#This Row],[Percent of Time]],"")</f>
        <v/>
      </c>
    </row>
    <row r="91" spans="3:4" x14ac:dyDescent="0.25">
      <c r="C91" s="10">
        <f>IF(Table4[[#This Row],[IE code]]="IE13",100%,IF(Table4[[#This Row],[IE code]]="IE14",79%,IF(Table4[[#This Row],[IE code]]="IE15",40%,0)))</f>
        <v>0</v>
      </c>
      <c r="D91" s="7" t="str">
        <f>IFERROR(#REF!/#REF!*Table4[[#This Row],[Percent of Time]],"")</f>
        <v/>
      </c>
    </row>
    <row r="92" spans="3:4" x14ac:dyDescent="0.25">
      <c r="C92" s="10">
        <f>IF(Table4[[#This Row],[IE code]]="IE13",100%,IF(Table4[[#This Row],[IE code]]="IE14",79%,IF(Table4[[#This Row],[IE code]]="IE15",40%,0)))</f>
        <v>0</v>
      </c>
      <c r="D92" s="7" t="str">
        <f>IFERROR(#REF!/#REF!*Table4[[#This Row],[Percent of Time]],"")</f>
        <v/>
      </c>
    </row>
    <row r="93" spans="3:4" x14ac:dyDescent="0.25">
      <c r="C93" s="10">
        <f>IF(Table4[[#This Row],[IE code]]="IE13",100%,IF(Table4[[#This Row],[IE code]]="IE14",79%,IF(Table4[[#This Row],[IE code]]="IE15",40%,0)))</f>
        <v>0</v>
      </c>
      <c r="D93" s="7" t="str">
        <f>IFERROR(#REF!/#REF!*Table4[[#This Row],[Percent of Time]],"")</f>
        <v/>
      </c>
    </row>
    <row r="94" spans="3:4" x14ac:dyDescent="0.25">
      <c r="C94" s="10">
        <f>IF(Table4[[#This Row],[IE code]]="IE13",100%,IF(Table4[[#This Row],[IE code]]="IE14",79%,IF(Table4[[#This Row],[IE code]]="IE15",40%,0)))</f>
        <v>0</v>
      </c>
      <c r="D94" s="7" t="str">
        <f>IFERROR(#REF!/#REF!*Table4[[#This Row],[Percent of Time]],"")</f>
        <v/>
      </c>
    </row>
    <row r="95" spans="3:4" x14ac:dyDescent="0.25">
      <c r="C95" s="10">
        <f>IF(Table4[[#This Row],[IE code]]="IE13",100%,IF(Table4[[#This Row],[IE code]]="IE14",79%,IF(Table4[[#This Row],[IE code]]="IE15",40%,0)))</f>
        <v>0</v>
      </c>
      <c r="D95" s="7" t="str">
        <f>IFERROR(#REF!/#REF!*Table4[[#This Row],[Percent of Time]],"")</f>
        <v/>
      </c>
    </row>
    <row r="96" spans="3:4" x14ac:dyDescent="0.25">
      <c r="C96" s="10">
        <f>IF(Table4[[#This Row],[IE code]]="IE13",100%,IF(Table4[[#This Row],[IE code]]="IE14",79%,IF(Table4[[#This Row],[IE code]]="IE15",40%,0)))</f>
        <v>0</v>
      </c>
      <c r="D96" s="7" t="str">
        <f>IFERROR(#REF!/#REF!*Table4[[#This Row],[Percent of Time]],"")</f>
        <v/>
      </c>
    </row>
    <row r="97" spans="3:4" x14ac:dyDescent="0.25">
      <c r="C97" s="10">
        <f>IF(Table4[[#This Row],[IE code]]="IE13",100%,IF(Table4[[#This Row],[IE code]]="IE14",79%,IF(Table4[[#This Row],[IE code]]="IE15",40%,0)))</f>
        <v>0</v>
      </c>
      <c r="D97" s="7" t="str">
        <f>IFERROR(#REF!/#REF!*Table4[[#This Row],[Percent of Time]],"")</f>
        <v/>
      </c>
    </row>
    <row r="98" spans="3:4" x14ac:dyDescent="0.25">
      <c r="C98" s="10">
        <f>IF(Table4[[#This Row],[IE code]]="IE13",100%,IF(Table4[[#This Row],[IE code]]="IE14",79%,IF(Table4[[#This Row],[IE code]]="IE15",40%,0)))</f>
        <v>0</v>
      </c>
      <c r="D98" s="7" t="str">
        <f>IFERROR(#REF!/#REF!*Table4[[#This Row],[Percent of Time]],"")</f>
        <v/>
      </c>
    </row>
    <row r="99" spans="3:4" x14ac:dyDescent="0.25">
      <c r="C99" s="10">
        <f>IF(Table4[[#This Row],[IE code]]="IE13",100%,IF(Table4[[#This Row],[IE code]]="IE14",79%,IF(Table4[[#This Row],[IE code]]="IE15",40%,0)))</f>
        <v>0</v>
      </c>
      <c r="D99" s="7" t="str">
        <f>IFERROR(#REF!/#REF!*Table4[[#This Row],[Percent of Time]],"")</f>
        <v/>
      </c>
    </row>
    <row r="100" spans="3:4" x14ac:dyDescent="0.25">
      <c r="C100" s="10">
        <f>IF(Table4[[#This Row],[IE code]]="IE13",100%,IF(Table4[[#This Row],[IE code]]="IE14",79%,IF(Table4[[#This Row],[IE code]]="IE15",40%,0)))</f>
        <v>0</v>
      </c>
      <c r="D100" s="7" t="str">
        <f>IFERROR(#REF!/#REF!*Table4[[#This Row],[Percent of Time]],"")</f>
        <v/>
      </c>
    </row>
    <row r="101" spans="3:4" x14ac:dyDescent="0.25">
      <c r="C101" s="10">
        <f>IF(Table4[[#This Row],[IE code]]="IE13",100%,IF(Table4[[#This Row],[IE code]]="IE14",79%,IF(Table4[[#This Row],[IE code]]="IE15",40%,0)))</f>
        <v>0</v>
      </c>
      <c r="D101" s="7" t="str">
        <f>IFERROR(#REF!/#REF!*Table4[[#This Row],[Percent of Time]],"")</f>
        <v/>
      </c>
    </row>
    <row r="102" spans="3:4" x14ac:dyDescent="0.25">
      <c r="C102" s="10">
        <f>IF(Table4[[#This Row],[IE code]]="IE13",100%,IF(Table4[[#This Row],[IE code]]="IE14",79%,IF(Table4[[#This Row],[IE code]]="IE15",40%,0)))</f>
        <v>0</v>
      </c>
      <c r="D102" s="7" t="str">
        <f>IFERROR(#REF!/#REF!*Table4[[#This Row],[Percent of Time]],"")</f>
        <v/>
      </c>
    </row>
    <row r="103" spans="3:4" x14ac:dyDescent="0.25">
      <c r="C103" s="10">
        <f>IF(Table4[[#This Row],[IE code]]="IE13",100%,IF(Table4[[#This Row],[IE code]]="IE14",79%,IF(Table4[[#This Row],[IE code]]="IE15",40%,0)))</f>
        <v>0</v>
      </c>
      <c r="D103" s="7" t="str">
        <f>IFERROR(#REF!/#REF!*Table4[[#This Row],[Percent of Time]],"")</f>
        <v/>
      </c>
    </row>
    <row r="104" spans="3:4" x14ac:dyDescent="0.25">
      <c r="C104" s="10">
        <f>IF(Table4[[#This Row],[IE code]]="IE13",100%,IF(Table4[[#This Row],[IE code]]="IE14",79%,IF(Table4[[#This Row],[IE code]]="IE15",40%,0)))</f>
        <v>0</v>
      </c>
      <c r="D104" s="7" t="str">
        <f>IFERROR(#REF!/#REF!*Table4[[#This Row],[Percent of Time]],"")</f>
        <v/>
      </c>
    </row>
    <row r="105" spans="3:4" x14ac:dyDescent="0.25">
      <c r="C105" s="10">
        <f>IF(Table4[[#This Row],[IE code]]="IE13",100%,IF(Table4[[#This Row],[IE code]]="IE14",79%,IF(Table4[[#This Row],[IE code]]="IE15",40%,0)))</f>
        <v>0</v>
      </c>
      <c r="D105" s="7" t="str">
        <f>IFERROR(#REF!/#REF!*Table4[[#This Row],[Percent of Time]],"")</f>
        <v/>
      </c>
    </row>
    <row r="106" spans="3:4" x14ac:dyDescent="0.25">
      <c r="C106" s="10">
        <f>IF(Table4[[#This Row],[IE code]]="IE13",100%,IF(Table4[[#This Row],[IE code]]="IE14",79%,IF(Table4[[#This Row],[IE code]]="IE15",40%,0)))</f>
        <v>0</v>
      </c>
      <c r="D106" s="7" t="str">
        <f>IFERROR(#REF!/#REF!*Table4[[#This Row],[Percent of Time]],"")</f>
        <v/>
      </c>
    </row>
    <row r="107" spans="3:4" x14ac:dyDescent="0.25">
      <c r="C107" s="10">
        <f>IF(Table4[[#This Row],[IE code]]="IE13",100%,IF(Table4[[#This Row],[IE code]]="IE14",79%,IF(Table4[[#This Row],[IE code]]="IE15",40%,0)))</f>
        <v>0</v>
      </c>
      <c r="D107" s="7" t="str">
        <f>IFERROR(#REF!/#REF!*Table4[[#This Row],[Percent of Time]],"")</f>
        <v/>
      </c>
    </row>
    <row r="108" spans="3:4" x14ac:dyDescent="0.25">
      <c r="C108" s="10">
        <f>IF(Table4[[#This Row],[IE code]]="IE13",100%,IF(Table4[[#This Row],[IE code]]="IE14",79%,IF(Table4[[#This Row],[IE code]]="IE15",40%,0)))</f>
        <v>0</v>
      </c>
      <c r="D108" s="7" t="str">
        <f>IFERROR(#REF!/#REF!*Table4[[#This Row],[Percent of Time]],"")</f>
        <v/>
      </c>
    </row>
    <row r="109" spans="3:4" x14ac:dyDescent="0.25">
      <c r="C109" s="10">
        <f>IF(Table4[[#This Row],[IE code]]="IE13",100%,IF(Table4[[#This Row],[IE code]]="IE14",79%,IF(Table4[[#This Row],[IE code]]="IE15",40%,0)))</f>
        <v>0</v>
      </c>
      <c r="D109" s="7" t="str">
        <f>IFERROR(#REF!/#REF!*Table4[[#This Row],[Percent of Time]],"")</f>
        <v/>
      </c>
    </row>
    <row r="110" spans="3:4" x14ac:dyDescent="0.25">
      <c r="C110" s="10">
        <f>IF(Table4[[#This Row],[IE code]]="IE13",100%,IF(Table4[[#This Row],[IE code]]="IE14",79%,IF(Table4[[#This Row],[IE code]]="IE15",40%,0)))</f>
        <v>0</v>
      </c>
      <c r="D110" s="7" t="str">
        <f>IFERROR(#REF!/#REF!*Table4[[#This Row],[Percent of Time]],"")</f>
        <v/>
      </c>
    </row>
    <row r="111" spans="3:4" x14ac:dyDescent="0.25">
      <c r="C111" s="10">
        <f>IF(Table4[[#This Row],[IE code]]="IE13",100%,IF(Table4[[#This Row],[IE code]]="IE14",79%,IF(Table4[[#This Row],[IE code]]="IE15",40%,0)))</f>
        <v>0</v>
      </c>
      <c r="D111" s="7" t="str">
        <f>IFERROR(#REF!/#REF!*Table4[[#This Row],[Percent of Time]],"")</f>
        <v/>
      </c>
    </row>
    <row r="112" spans="3:4" x14ac:dyDescent="0.25">
      <c r="C112" s="10">
        <f>IF(Table4[[#This Row],[IE code]]="IE13",100%,IF(Table4[[#This Row],[IE code]]="IE14",79%,IF(Table4[[#This Row],[IE code]]="IE15",40%,0)))</f>
        <v>0</v>
      </c>
      <c r="D112" s="7" t="str">
        <f>IFERROR(#REF!/#REF!*Table4[[#This Row],[Percent of Time]],"")</f>
        <v/>
      </c>
    </row>
    <row r="113" spans="3:4" x14ac:dyDescent="0.25">
      <c r="C113" s="10">
        <f>IF(Table4[[#This Row],[IE code]]="IE13",100%,IF(Table4[[#This Row],[IE code]]="IE14",79%,IF(Table4[[#This Row],[IE code]]="IE15",40%,0)))</f>
        <v>0</v>
      </c>
      <c r="D113" s="7" t="str">
        <f>IFERROR(#REF!/#REF!*Table4[[#This Row],[Percent of Time]],"")</f>
        <v/>
      </c>
    </row>
    <row r="114" spans="3:4" x14ac:dyDescent="0.25">
      <c r="C114" s="10">
        <f>IF(Table4[[#This Row],[IE code]]="IE13",100%,IF(Table4[[#This Row],[IE code]]="IE14",79%,IF(Table4[[#This Row],[IE code]]="IE15",40%,0)))</f>
        <v>0</v>
      </c>
      <c r="D114" s="7" t="str">
        <f>IFERROR(#REF!/#REF!*Table4[[#This Row],[Percent of Time]],"")</f>
        <v/>
      </c>
    </row>
    <row r="115" spans="3:4" x14ac:dyDescent="0.25">
      <c r="C115" s="10">
        <f>IF(Table4[[#This Row],[IE code]]="IE13",100%,IF(Table4[[#This Row],[IE code]]="IE14",79%,IF(Table4[[#This Row],[IE code]]="IE15",40%,0)))</f>
        <v>0</v>
      </c>
      <c r="D115" s="7" t="str">
        <f>IFERROR(#REF!/#REF!*Table4[[#This Row],[Percent of Time]],"")</f>
        <v/>
      </c>
    </row>
    <row r="116" spans="3:4" x14ac:dyDescent="0.25">
      <c r="C116" s="10">
        <f>IF(Table4[[#This Row],[IE code]]="IE13",100%,IF(Table4[[#This Row],[IE code]]="IE14",79%,IF(Table4[[#This Row],[IE code]]="IE15",40%,0)))</f>
        <v>0</v>
      </c>
      <c r="D116" s="7" t="str">
        <f>IFERROR(#REF!/#REF!*Table4[[#This Row],[Percent of Time]],"")</f>
        <v/>
      </c>
    </row>
    <row r="117" spans="3:4" x14ac:dyDescent="0.25">
      <c r="C117" s="10">
        <f>IF(Table4[[#This Row],[IE code]]="IE13",100%,IF(Table4[[#This Row],[IE code]]="IE14",79%,IF(Table4[[#This Row],[IE code]]="IE15",40%,0)))</f>
        <v>0</v>
      </c>
      <c r="D117" s="7" t="str">
        <f>IFERROR(#REF!/#REF!*Table4[[#This Row],[Percent of Time]],"")</f>
        <v/>
      </c>
    </row>
    <row r="118" spans="3:4" x14ac:dyDescent="0.25">
      <c r="C118" s="10">
        <f>IF(Table4[[#This Row],[IE code]]="IE13",100%,IF(Table4[[#This Row],[IE code]]="IE14",79%,IF(Table4[[#This Row],[IE code]]="IE15",40%,0)))</f>
        <v>0</v>
      </c>
      <c r="D118" s="7" t="str">
        <f>IFERROR(#REF!/#REF!*Table4[[#This Row],[Percent of Time]],"")</f>
        <v/>
      </c>
    </row>
    <row r="119" spans="3:4" x14ac:dyDescent="0.25">
      <c r="C119" s="10">
        <f>IF(Table4[[#This Row],[IE code]]="IE13",100%,IF(Table4[[#This Row],[IE code]]="IE14",79%,IF(Table4[[#This Row],[IE code]]="IE15",40%,0)))</f>
        <v>0</v>
      </c>
      <c r="D119" s="7" t="str">
        <f>IFERROR(#REF!/#REF!*Table4[[#This Row],[Percent of Time]],"")</f>
        <v/>
      </c>
    </row>
    <row r="120" spans="3:4" x14ac:dyDescent="0.25">
      <c r="C120" s="10">
        <f>IF(Table4[[#This Row],[IE code]]="IE13",100%,IF(Table4[[#This Row],[IE code]]="IE14",79%,IF(Table4[[#This Row],[IE code]]="IE15",40%,0)))</f>
        <v>0</v>
      </c>
      <c r="D120" s="7" t="str">
        <f>IFERROR(#REF!/#REF!*Table4[[#This Row],[Percent of Time]],"")</f>
        <v/>
      </c>
    </row>
    <row r="121" spans="3:4" x14ac:dyDescent="0.25">
      <c r="C121" s="10">
        <f>IF(Table4[[#This Row],[IE code]]="IE13",100%,IF(Table4[[#This Row],[IE code]]="IE14",79%,IF(Table4[[#This Row],[IE code]]="IE15",40%,0)))</f>
        <v>0</v>
      </c>
      <c r="D121" s="7" t="str">
        <f>IFERROR(#REF!/#REF!*Table4[[#This Row],[Percent of Time]],"")</f>
        <v/>
      </c>
    </row>
    <row r="122" spans="3:4" x14ac:dyDescent="0.25">
      <c r="C122" s="10">
        <f>IF(Table4[[#This Row],[IE code]]="IE13",100%,IF(Table4[[#This Row],[IE code]]="IE14",79%,IF(Table4[[#This Row],[IE code]]="IE15",40%,0)))</f>
        <v>0</v>
      </c>
      <c r="D122" s="7" t="str">
        <f>IFERROR(#REF!/#REF!*Table4[[#This Row],[Percent of Time]],"")</f>
        <v/>
      </c>
    </row>
    <row r="123" spans="3:4" x14ac:dyDescent="0.25">
      <c r="C123" s="10">
        <f>IF(Table4[[#This Row],[IE code]]="IE13",100%,IF(Table4[[#This Row],[IE code]]="IE14",79%,IF(Table4[[#This Row],[IE code]]="IE15",40%,0)))</f>
        <v>0</v>
      </c>
      <c r="D123" s="7" t="str">
        <f>IFERROR(#REF!/#REF!*Table4[[#This Row],[Percent of Time]],"")</f>
        <v/>
      </c>
    </row>
    <row r="124" spans="3:4" x14ac:dyDescent="0.25">
      <c r="C124" s="10">
        <f>IF(Table4[[#This Row],[IE code]]="IE13",100%,IF(Table4[[#This Row],[IE code]]="IE14",79%,IF(Table4[[#This Row],[IE code]]="IE15",40%,0)))</f>
        <v>0</v>
      </c>
      <c r="D124" s="7" t="str">
        <f>IFERROR(#REF!/#REF!*Table4[[#This Row],[Percent of Time]],"")</f>
        <v/>
      </c>
    </row>
    <row r="125" spans="3:4" x14ac:dyDescent="0.25">
      <c r="C125" s="10">
        <f>IF(Table4[[#This Row],[IE code]]="IE13",100%,IF(Table4[[#This Row],[IE code]]="IE14",79%,IF(Table4[[#This Row],[IE code]]="IE15",40%,0)))</f>
        <v>0</v>
      </c>
      <c r="D125" s="7" t="str">
        <f>IFERROR(#REF!/#REF!*Table4[[#This Row],[Percent of Time]],"")</f>
        <v/>
      </c>
    </row>
    <row r="126" spans="3:4" x14ac:dyDescent="0.25">
      <c r="C126" s="10">
        <f>IF(Table4[[#This Row],[IE code]]="IE13",100%,IF(Table4[[#This Row],[IE code]]="IE14",79%,IF(Table4[[#This Row],[IE code]]="IE15",40%,0)))</f>
        <v>0</v>
      </c>
      <c r="D126" s="7" t="str">
        <f>IFERROR(#REF!/#REF!*Table4[[#This Row],[Percent of Time]],"")</f>
        <v/>
      </c>
    </row>
    <row r="127" spans="3:4" x14ac:dyDescent="0.25">
      <c r="C127" s="10">
        <f>IF(Table4[[#This Row],[IE code]]="IE13",100%,IF(Table4[[#This Row],[IE code]]="IE14",79%,IF(Table4[[#This Row],[IE code]]="IE15",40%,0)))</f>
        <v>0</v>
      </c>
      <c r="D127" s="7" t="str">
        <f>IFERROR(#REF!/#REF!*Table4[[#This Row],[Percent of Time]],"")</f>
        <v/>
      </c>
    </row>
    <row r="128" spans="3:4" x14ac:dyDescent="0.25">
      <c r="C128" s="10">
        <f>IF(Table4[[#This Row],[IE code]]="IE13",100%,IF(Table4[[#This Row],[IE code]]="IE14",79%,IF(Table4[[#This Row],[IE code]]="IE15",40%,0)))</f>
        <v>0</v>
      </c>
      <c r="D128" s="7" t="str">
        <f>IFERROR(#REF!/#REF!*Table4[[#This Row],[Percent of Time]],"")</f>
        <v/>
      </c>
    </row>
    <row r="129" spans="3:4" x14ac:dyDescent="0.25">
      <c r="C129" s="10">
        <f>IF(Table4[[#This Row],[IE code]]="IE13",100%,IF(Table4[[#This Row],[IE code]]="IE14",79%,IF(Table4[[#This Row],[IE code]]="IE15",40%,0)))</f>
        <v>0</v>
      </c>
      <c r="D129" s="7" t="str">
        <f>IFERROR(#REF!/#REF!*Table4[[#This Row],[Percent of Time]],"")</f>
        <v/>
      </c>
    </row>
    <row r="130" spans="3:4" x14ac:dyDescent="0.25">
      <c r="C130" s="10">
        <f>IF(Table4[[#This Row],[IE code]]="IE13",100%,IF(Table4[[#This Row],[IE code]]="IE14",79%,IF(Table4[[#This Row],[IE code]]="IE15",40%,0)))</f>
        <v>0</v>
      </c>
      <c r="D130" s="7" t="str">
        <f>IFERROR(#REF!/#REF!*Table4[[#This Row],[Percent of Time]],"")</f>
        <v/>
      </c>
    </row>
    <row r="131" spans="3:4" x14ac:dyDescent="0.25">
      <c r="C131" s="10">
        <f>IF(Table4[[#This Row],[IE code]]="IE13",100%,IF(Table4[[#This Row],[IE code]]="IE14",79%,IF(Table4[[#This Row],[IE code]]="IE15",40%,0)))</f>
        <v>0</v>
      </c>
      <c r="D131" s="7" t="str">
        <f>IFERROR(#REF!/#REF!*Table4[[#This Row],[Percent of Time]],"")</f>
        <v/>
      </c>
    </row>
    <row r="132" spans="3:4" x14ac:dyDescent="0.25">
      <c r="C132" s="10">
        <f>IF(Table4[[#This Row],[IE code]]="IE13",100%,IF(Table4[[#This Row],[IE code]]="IE14",79%,IF(Table4[[#This Row],[IE code]]="IE15",40%,0)))</f>
        <v>0</v>
      </c>
      <c r="D132" s="7" t="str">
        <f>IFERROR(#REF!/#REF!*Table4[[#This Row],[Percent of Time]],"")</f>
        <v/>
      </c>
    </row>
    <row r="133" spans="3:4" x14ac:dyDescent="0.25">
      <c r="C133" s="10">
        <f>IF(Table4[[#This Row],[IE code]]="IE13",100%,IF(Table4[[#This Row],[IE code]]="IE14",79%,IF(Table4[[#This Row],[IE code]]="IE15",40%,0)))</f>
        <v>0</v>
      </c>
      <c r="D133" s="7" t="str">
        <f>IFERROR(#REF!/#REF!*Table4[[#This Row],[Percent of Time]],"")</f>
        <v/>
      </c>
    </row>
    <row r="134" spans="3:4" x14ac:dyDescent="0.25">
      <c r="C134" s="10">
        <f>IF(Table4[[#This Row],[IE code]]="IE13",100%,IF(Table4[[#This Row],[IE code]]="IE14",79%,IF(Table4[[#This Row],[IE code]]="IE15",40%,0)))</f>
        <v>0</v>
      </c>
      <c r="D134" s="7" t="str">
        <f>IFERROR(#REF!/#REF!*Table4[[#This Row],[Percent of Time]],"")</f>
        <v/>
      </c>
    </row>
    <row r="135" spans="3:4" x14ac:dyDescent="0.25">
      <c r="C135" s="10">
        <f>IF(Table4[[#This Row],[IE code]]="IE13",100%,IF(Table4[[#This Row],[IE code]]="IE14",79%,IF(Table4[[#This Row],[IE code]]="IE15",40%,0)))</f>
        <v>0</v>
      </c>
      <c r="D135" s="7" t="str">
        <f>IFERROR(#REF!/#REF!*Table4[[#This Row],[Percent of Time]],"")</f>
        <v/>
      </c>
    </row>
    <row r="136" spans="3:4" x14ac:dyDescent="0.25">
      <c r="C136" s="10">
        <f>IF(Table4[[#This Row],[IE code]]="IE13",100%,IF(Table4[[#This Row],[IE code]]="IE14",79%,IF(Table4[[#This Row],[IE code]]="IE15",40%,0)))</f>
        <v>0</v>
      </c>
      <c r="D136" s="7" t="str">
        <f>IFERROR(#REF!/#REF!*Table4[[#This Row],[Percent of Time]],"")</f>
        <v/>
      </c>
    </row>
    <row r="137" spans="3:4" x14ac:dyDescent="0.25">
      <c r="C137" s="10">
        <f>IF(Table4[[#This Row],[IE code]]="IE13",100%,IF(Table4[[#This Row],[IE code]]="IE14",79%,IF(Table4[[#This Row],[IE code]]="IE15",40%,0)))</f>
        <v>0</v>
      </c>
      <c r="D137" s="7" t="str">
        <f>IFERROR(#REF!/#REF!*Table4[[#This Row],[Percent of Time]],"")</f>
        <v/>
      </c>
    </row>
    <row r="138" spans="3:4" x14ac:dyDescent="0.25">
      <c r="C138" s="10">
        <f>IF(Table4[[#This Row],[IE code]]="IE13",100%,IF(Table4[[#This Row],[IE code]]="IE14",79%,IF(Table4[[#This Row],[IE code]]="IE15",40%,0)))</f>
        <v>0</v>
      </c>
      <c r="D138" s="7" t="str">
        <f>IFERROR(#REF!/#REF!*Table4[[#This Row],[Percent of Time]],"")</f>
        <v/>
      </c>
    </row>
    <row r="139" spans="3:4" x14ac:dyDescent="0.25">
      <c r="C139" s="10">
        <f>IF(Table4[[#This Row],[IE code]]="IE13",100%,IF(Table4[[#This Row],[IE code]]="IE14",79%,IF(Table4[[#This Row],[IE code]]="IE15",40%,0)))</f>
        <v>0</v>
      </c>
      <c r="D139" s="7" t="str">
        <f>IFERROR(#REF!/#REF!*Table4[[#This Row],[Percent of Time]],"")</f>
        <v/>
      </c>
    </row>
    <row r="140" spans="3:4" x14ac:dyDescent="0.25">
      <c r="C140" s="10">
        <f>IF(Table4[[#This Row],[IE code]]="IE13",100%,IF(Table4[[#This Row],[IE code]]="IE14",79%,IF(Table4[[#This Row],[IE code]]="IE15",40%,0)))</f>
        <v>0</v>
      </c>
      <c r="D140" s="7" t="str">
        <f>IFERROR(#REF!/#REF!*Table4[[#This Row],[Percent of Time]],"")</f>
        <v/>
      </c>
    </row>
    <row r="141" spans="3:4" x14ac:dyDescent="0.25">
      <c r="C141" s="10">
        <f>IF(Table4[[#This Row],[IE code]]="IE13",100%,IF(Table4[[#This Row],[IE code]]="IE14",79%,IF(Table4[[#This Row],[IE code]]="IE15",40%,0)))</f>
        <v>0</v>
      </c>
      <c r="D141" s="7" t="str">
        <f>IFERROR(#REF!/#REF!*Table4[[#This Row],[Percent of Time]],"")</f>
        <v/>
      </c>
    </row>
    <row r="142" spans="3:4" x14ac:dyDescent="0.25">
      <c r="C142" s="10">
        <f>IF(Table4[[#This Row],[IE code]]="IE13",100%,IF(Table4[[#This Row],[IE code]]="IE14",79%,IF(Table4[[#This Row],[IE code]]="IE15",40%,0)))</f>
        <v>0</v>
      </c>
      <c r="D142" s="7" t="str">
        <f>IFERROR(#REF!/#REF!*Table4[[#This Row],[Percent of Time]],"")</f>
        <v/>
      </c>
    </row>
    <row r="143" spans="3:4" x14ac:dyDescent="0.25">
      <c r="C143" s="10">
        <f>IF(Table4[[#This Row],[IE code]]="IE13",100%,IF(Table4[[#This Row],[IE code]]="IE14",79%,IF(Table4[[#This Row],[IE code]]="IE15",40%,0)))</f>
        <v>0</v>
      </c>
      <c r="D143" s="7" t="str">
        <f>IFERROR(#REF!/#REF!*Table4[[#This Row],[Percent of Time]],"")</f>
        <v/>
      </c>
    </row>
    <row r="144" spans="3:4" x14ac:dyDescent="0.25">
      <c r="C144" s="10">
        <f>IF(Table4[[#This Row],[IE code]]="IE13",100%,IF(Table4[[#This Row],[IE code]]="IE14",79%,IF(Table4[[#This Row],[IE code]]="IE15",40%,0)))</f>
        <v>0</v>
      </c>
      <c r="D144" s="7" t="str">
        <f>IFERROR(#REF!/#REF!*Table4[[#This Row],[Percent of Time]],"")</f>
        <v/>
      </c>
    </row>
    <row r="145" spans="3:4" x14ac:dyDescent="0.25">
      <c r="C145" s="10">
        <f>IF(Table4[[#This Row],[IE code]]="IE13",100%,IF(Table4[[#This Row],[IE code]]="IE14",79%,IF(Table4[[#This Row],[IE code]]="IE15",40%,0)))</f>
        <v>0</v>
      </c>
      <c r="D145" s="7" t="str">
        <f>IFERROR(#REF!/#REF!*Table4[[#This Row],[Percent of Time]],"")</f>
        <v/>
      </c>
    </row>
    <row r="146" spans="3:4" x14ac:dyDescent="0.25">
      <c r="C146" s="10">
        <f>IF(Table4[[#This Row],[IE code]]="IE13",100%,IF(Table4[[#This Row],[IE code]]="IE14",79%,IF(Table4[[#This Row],[IE code]]="IE15",40%,0)))</f>
        <v>0</v>
      </c>
      <c r="D146" s="7" t="str">
        <f>IFERROR(#REF!/#REF!*Table4[[#This Row],[Percent of Time]],"")</f>
        <v/>
      </c>
    </row>
    <row r="147" spans="3:4" x14ac:dyDescent="0.25">
      <c r="C147" s="10">
        <f>IF(Table4[[#This Row],[IE code]]="IE13",100%,IF(Table4[[#This Row],[IE code]]="IE14",79%,IF(Table4[[#This Row],[IE code]]="IE15",40%,0)))</f>
        <v>0</v>
      </c>
      <c r="D147" s="7" t="str">
        <f>IFERROR(#REF!/#REF!*Table4[[#This Row],[Percent of Time]],"")</f>
        <v/>
      </c>
    </row>
    <row r="148" spans="3:4" x14ac:dyDescent="0.25">
      <c r="C148" s="10">
        <f>IF(Table4[[#This Row],[IE code]]="IE13",100%,IF(Table4[[#This Row],[IE code]]="IE14",79%,IF(Table4[[#This Row],[IE code]]="IE15",40%,0)))</f>
        <v>0</v>
      </c>
      <c r="D148" s="7" t="str">
        <f>IFERROR(#REF!/#REF!*Table4[[#This Row],[Percent of Time]],"")</f>
        <v/>
      </c>
    </row>
    <row r="149" spans="3:4" x14ac:dyDescent="0.25">
      <c r="C149" s="10">
        <f>IF(Table4[[#This Row],[IE code]]="IE13",100%,IF(Table4[[#This Row],[IE code]]="IE14",79%,IF(Table4[[#This Row],[IE code]]="IE15",40%,0)))</f>
        <v>0</v>
      </c>
      <c r="D149" s="7" t="str">
        <f>IFERROR(#REF!/#REF!*Table4[[#This Row],[Percent of Time]],"")</f>
        <v/>
      </c>
    </row>
    <row r="150" spans="3:4" x14ac:dyDescent="0.25">
      <c r="C150" s="10">
        <f>IF(Table4[[#This Row],[IE code]]="IE13",100%,IF(Table4[[#This Row],[IE code]]="IE14",79%,IF(Table4[[#This Row],[IE code]]="IE15",40%,0)))</f>
        <v>0</v>
      </c>
      <c r="D150" s="7" t="str">
        <f>IFERROR(#REF!/#REF!*Table4[[#This Row],[Percent of Time]],"")</f>
        <v/>
      </c>
    </row>
    <row r="151" spans="3:4" x14ac:dyDescent="0.25">
      <c r="C151" s="10">
        <f>IF(Table4[[#This Row],[IE code]]="IE13",100%,IF(Table4[[#This Row],[IE code]]="IE14",79%,IF(Table4[[#This Row],[IE code]]="IE15",40%,0)))</f>
        <v>0</v>
      </c>
      <c r="D151" s="7" t="str">
        <f>IFERROR(#REF!/#REF!*Table4[[#This Row],[Percent of Time]],"")</f>
        <v/>
      </c>
    </row>
    <row r="152" spans="3:4" x14ac:dyDescent="0.25">
      <c r="C152" s="10">
        <f>IF(Table4[[#This Row],[IE code]]="IE13",100%,IF(Table4[[#This Row],[IE code]]="IE14",79%,IF(Table4[[#This Row],[IE code]]="IE15",40%,0)))</f>
        <v>0</v>
      </c>
      <c r="D152" s="7" t="str">
        <f>IFERROR(#REF!/#REF!*Table4[[#This Row],[Percent of Time]],"")</f>
        <v/>
      </c>
    </row>
    <row r="153" spans="3:4" x14ac:dyDescent="0.25">
      <c r="C153" s="10">
        <f>IF(Table4[[#This Row],[IE code]]="IE13",100%,IF(Table4[[#This Row],[IE code]]="IE14",79%,IF(Table4[[#This Row],[IE code]]="IE15",40%,0)))</f>
        <v>0</v>
      </c>
      <c r="D153" s="7" t="str">
        <f>IFERROR(#REF!/#REF!*Table4[[#This Row],[Percent of Time]],"")</f>
        <v/>
      </c>
    </row>
    <row r="154" spans="3:4" x14ac:dyDescent="0.25">
      <c r="C154" s="10">
        <f>IF(Table4[[#This Row],[IE code]]="IE13",100%,IF(Table4[[#This Row],[IE code]]="IE14",79%,IF(Table4[[#This Row],[IE code]]="IE15",40%,0)))</f>
        <v>0</v>
      </c>
      <c r="D154" s="7" t="str">
        <f>IFERROR(#REF!/#REF!*Table4[[#This Row],[Percent of Time]],"")</f>
        <v/>
      </c>
    </row>
    <row r="155" spans="3:4" x14ac:dyDescent="0.25">
      <c r="C155" s="10">
        <f>IF(Table4[[#This Row],[IE code]]="IE13",100%,IF(Table4[[#This Row],[IE code]]="IE14",79%,IF(Table4[[#This Row],[IE code]]="IE15",40%,0)))</f>
        <v>0</v>
      </c>
      <c r="D155" s="7" t="str">
        <f>IFERROR(#REF!/#REF!*Table4[[#This Row],[Percent of Time]],"")</f>
        <v/>
      </c>
    </row>
    <row r="156" spans="3:4" x14ac:dyDescent="0.25">
      <c r="C156" s="10">
        <f>IF(Table4[[#This Row],[IE code]]="IE13",100%,IF(Table4[[#This Row],[IE code]]="IE14",79%,IF(Table4[[#This Row],[IE code]]="IE15",40%,0)))</f>
        <v>0</v>
      </c>
      <c r="D156" s="7" t="str">
        <f>IFERROR(#REF!/#REF!*Table4[[#This Row],[Percent of Time]],"")</f>
        <v/>
      </c>
    </row>
    <row r="157" spans="3:4" x14ac:dyDescent="0.25">
      <c r="C157" s="10">
        <f>IF(Table4[[#This Row],[IE code]]="IE13",100%,IF(Table4[[#This Row],[IE code]]="IE14",79%,IF(Table4[[#This Row],[IE code]]="IE15",40%,0)))</f>
        <v>0</v>
      </c>
      <c r="D157" s="7" t="str">
        <f>IFERROR(#REF!/#REF!*Table4[[#This Row],[Percent of Time]],"")</f>
        <v/>
      </c>
    </row>
    <row r="158" spans="3:4" x14ac:dyDescent="0.25">
      <c r="C158" s="10">
        <f>IF(Table4[[#This Row],[IE code]]="IE13",100%,IF(Table4[[#This Row],[IE code]]="IE14",79%,IF(Table4[[#This Row],[IE code]]="IE15",40%,0)))</f>
        <v>0</v>
      </c>
      <c r="D158" s="7" t="str">
        <f>IFERROR(#REF!/#REF!*Table4[[#This Row],[Percent of Time]],"")</f>
        <v/>
      </c>
    </row>
    <row r="159" spans="3:4" x14ac:dyDescent="0.25">
      <c r="C159" s="10">
        <f>IF(Table4[[#This Row],[IE code]]="IE13",100%,IF(Table4[[#This Row],[IE code]]="IE14",79%,IF(Table4[[#This Row],[IE code]]="IE15",40%,0)))</f>
        <v>0</v>
      </c>
      <c r="D159" s="7" t="str">
        <f>IFERROR(#REF!/#REF!*Table4[[#This Row],[Percent of Time]],"")</f>
        <v/>
      </c>
    </row>
    <row r="160" spans="3:4" x14ac:dyDescent="0.25">
      <c r="C160" s="10">
        <f>IF(Table4[[#This Row],[IE code]]="IE13",100%,IF(Table4[[#This Row],[IE code]]="IE14",79%,IF(Table4[[#This Row],[IE code]]="IE15",40%,0)))</f>
        <v>0</v>
      </c>
      <c r="D160" s="7" t="str">
        <f>IFERROR(#REF!/#REF!*Table4[[#This Row],[Percent of Time]],"")</f>
        <v/>
      </c>
    </row>
    <row r="161" spans="3:4" x14ac:dyDescent="0.25">
      <c r="C161" s="10">
        <f>IF(Table4[[#This Row],[IE code]]="IE13",100%,IF(Table4[[#This Row],[IE code]]="IE14",79%,IF(Table4[[#This Row],[IE code]]="IE15",40%,0)))</f>
        <v>0</v>
      </c>
      <c r="D161" s="7" t="str">
        <f>IFERROR(#REF!/#REF!*Table4[[#This Row],[Percent of Time]],"")</f>
        <v/>
      </c>
    </row>
    <row r="162" spans="3:4" x14ac:dyDescent="0.25">
      <c r="C162" s="10">
        <f>IF(Table4[[#This Row],[IE code]]="IE13",100%,IF(Table4[[#This Row],[IE code]]="IE14",79%,IF(Table4[[#This Row],[IE code]]="IE15",40%,0)))</f>
        <v>0</v>
      </c>
      <c r="D162" s="7" t="str">
        <f>IFERROR(#REF!/#REF!*Table4[[#This Row],[Percent of Time]],"")</f>
        <v/>
      </c>
    </row>
    <row r="163" spans="3:4" x14ac:dyDescent="0.25">
      <c r="C163" s="10">
        <f>IF(Table4[[#This Row],[IE code]]="IE13",100%,IF(Table4[[#This Row],[IE code]]="IE14",79%,IF(Table4[[#This Row],[IE code]]="IE15",40%,0)))</f>
        <v>0</v>
      </c>
      <c r="D163" s="7" t="str">
        <f>IFERROR(#REF!/#REF!*Table4[[#This Row],[Percent of Time]],"")</f>
        <v/>
      </c>
    </row>
    <row r="164" spans="3:4" x14ac:dyDescent="0.25">
      <c r="C164" s="10">
        <f>IF(Table4[[#This Row],[IE code]]="IE13",100%,IF(Table4[[#This Row],[IE code]]="IE14",79%,IF(Table4[[#This Row],[IE code]]="IE15",40%,0)))</f>
        <v>0</v>
      </c>
      <c r="D164" s="7" t="str">
        <f>IFERROR(#REF!/#REF!*Table4[[#This Row],[Percent of Time]],"")</f>
        <v/>
      </c>
    </row>
    <row r="165" spans="3:4" x14ac:dyDescent="0.25">
      <c r="C165" s="10">
        <f>IF(Table4[[#This Row],[IE code]]="IE13",100%,IF(Table4[[#This Row],[IE code]]="IE14",79%,IF(Table4[[#This Row],[IE code]]="IE15",40%,0)))</f>
        <v>0</v>
      </c>
      <c r="D165" s="7" t="str">
        <f>IFERROR(#REF!/#REF!*Table4[[#This Row],[Percent of Time]],"")</f>
        <v/>
      </c>
    </row>
    <row r="166" spans="3:4" x14ac:dyDescent="0.25">
      <c r="C166" s="10">
        <f>IF(Table4[[#This Row],[IE code]]="IE13",100%,IF(Table4[[#This Row],[IE code]]="IE14",79%,IF(Table4[[#This Row],[IE code]]="IE15",40%,0)))</f>
        <v>0</v>
      </c>
      <c r="D166" s="7" t="str">
        <f>IFERROR(#REF!/#REF!*Table4[[#This Row],[Percent of Time]],"")</f>
        <v/>
      </c>
    </row>
    <row r="167" spans="3:4" x14ac:dyDescent="0.25">
      <c r="C167" s="10">
        <f>IF(Table4[[#This Row],[IE code]]="IE13",100%,IF(Table4[[#This Row],[IE code]]="IE14",79%,IF(Table4[[#This Row],[IE code]]="IE15",40%,0)))</f>
        <v>0</v>
      </c>
      <c r="D167" s="7" t="str">
        <f>IFERROR(#REF!/#REF!*Table4[[#This Row],[Percent of Time]],"")</f>
        <v/>
      </c>
    </row>
    <row r="168" spans="3:4" x14ac:dyDescent="0.25">
      <c r="C168" s="10">
        <f>IF(Table4[[#This Row],[IE code]]="IE13",100%,IF(Table4[[#This Row],[IE code]]="IE14",79%,IF(Table4[[#This Row],[IE code]]="IE15",40%,0)))</f>
        <v>0</v>
      </c>
      <c r="D168" s="7" t="str">
        <f>IFERROR(#REF!/#REF!*Table4[[#This Row],[Percent of Time]],"")</f>
        <v/>
      </c>
    </row>
    <row r="169" spans="3:4" x14ac:dyDescent="0.25">
      <c r="C169" s="10">
        <f>IF(Table4[[#This Row],[IE code]]="IE13",100%,IF(Table4[[#This Row],[IE code]]="IE14",79%,IF(Table4[[#This Row],[IE code]]="IE15",40%,0)))</f>
        <v>0</v>
      </c>
      <c r="D169" s="7" t="str">
        <f>IFERROR(#REF!/#REF!*Table4[[#This Row],[Percent of Time]],"")</f>
        <v/>
      </c>
    </row>
    <row r="170" spans="3:4" x14ac:dyDescent="0.25">
      <c r="C170" s="10">
        <f>IF(Table4[[#This Row],[IE code]]="IE13",100%,IF(Table4[[#This Row],[IE code]]="IE14",79%,IF(Table4[[#This Row],[IE code]]="IE15",40%,0)))</f>
        <v>0</v>
      </c>
      <c r="D170" s="7" t="str">
        <f>IFERROR(#REF!/#REF!*Table4[[#This Row],[Percent of Time]],"")</f>
        <v/>
      </c>
    </row>
    <row r="171" spans="3:4" x14ac:dyDescent="0.25">
      <c r="C171" s="10">
        <f>IF(Table4[[#This Row],[IE code]]="IE13",100%,IF(Table4[[#This Row],[IE code]]="IE14",79%,IF(Table4[[#This Row],[IE code]]="IE15",40%,0)))</f>
        <v>0</v>
      </c>
      <c r="D171" s="7" t="str">
        <f>IFERROR(#REF!/#REF!*Table4[[#This Row],[Percent of Time]],"")</f>
        <v/>
      </c>
    </row>
    <row r="172" spans="3:4" x14ac:dyDescent="0.25">
      <c r="C172" s="10">
        <f>IF(Table4[[#This Row],[IE code]]="IE13",100%,IF(Table4[[#This Row],[IE code]]="IE14",79%,IF(Table4[[#This Row],[IE code]]="IE15",40%,0)))</f>
        <v>0</v>
      </c>
      <c r="D172" s="7" t="str">
        <f>IFERROR(#REF!/#REF!*Table4[[#This Row],[Percent of Time]],"")</f>
        <v/>
      </c>
    </row>
    <row r="173" spans="3:4" x14ac:dyDescent="0.25">
      <c r="C173" s="10">
        <f>IF(Table4[[#This Row],[IE code]]="IE13",100%,IF(Table4[[#This Row],[IE code]]="IE14",79%,IF(Table4[[#This Row],[IE code]]="IE15",40%,0)))</f>
        <v>0</v>
      </c>
      <c r="D173" s="7" t="str">
        <f>IFERROR(#REF!/#REF!*Table4[[#This Row],[Percent of Time]],"")</f>
        <v/>
      </c>
    </row>
    <row r="174" spans="3:4" x14ac:dyDescent="0.25">
      <c r="C174" s="10">
        <f>IF(Table4[[#This Row],[IE code]]="IE13",100%,IF(Table4[[#This Row],[IE code]]="IE14",79%,IF(Table4[[#This Row],[IE code]]="IE15",40%,0)))</f>
        <v>0</v>
      </c>
      <c r="D174" s="7" t="str">
        <f>IFERROR(#REF!/#REF!*Table4[[#This Row],[Percent of Time]],"")</f>
        <v/>
      </c>
    </row>
    <row r="175" spans="3:4" x14ac:dyDescent="0.25">
      <c r="C175" s="10">
        <f>IF(Table4[[#This Row],[IE code]]="IE13",100%,IF(Table4[[#This Row],[IE code]]="IE14",79%,IF(Table4[[#This Row],[IE code]]="IE15",40%,0)))</f>
        <v>0</v>
      </c>
      <c r="D175" s="7" t="str">
        <f>IFERROR(#REF!/#REF!*Table4[[#This Row],[Percent of Time]],"")</f>
        <v/>
      </c>
    </row>
    <row r="176" spans="3:4" x14ac:dyDescent="0.25">
      <c r="C176" s="10">
        <f>IF(Table4[[#This Row],[IE code]]="IE13",100%,IF(Table4[[#This Row],[IE code]]="IE14",79%,IF(Table4[[#This Row],[IE code]]="IE15",40%,0)))</f>
        <v>0</v>
      </c>
      <c r="D176" s="7" t="str">
        <f>IFERROR(#REF!/#REF!*Table4[[#This Row],[Percent of Time]],"")</f>
        <v/>
      </c>
    </row>
    <row r="177" spans="3:4" x14ac:dyDescent="0.25">
      <c r="C177" s="10">
        <f>IF(Table4[[#This Row],[IE code]]="IE13",100%,IF(Table4[[#This Row],[IE code]]="IE14",79%,IF(Table4[[#This Row],[IE code]]="IE15",40%,0)))</f>
        <v>0</v>
      </c>
      <c r="D177" s="7" t="str">
        <f>IFERROR(#REF!/#REF!*Table4[[#This Row],[Percent of Time]],"")</f>
        <v/>
      </c>
    </row>
    <row r="178" spans="3:4" x14ac:dyDescent="0.25">
      <c r="C178" s="10">
        <f>IF(Table4[[#This Row],[IE code]]="IE13",100%,IF(Table4[[#This Row],[IE code]]="IE14",79%,IF(Table4[[#This Row],[IE code]]="IE15",40%,0)))</f>
        <v>0</v>
      </c>
      <c r="D178" s="7" t="str">
        <f>IFERROR(#REF!/#REF!*Table4[[#This Row],[Percent of Time]],"")</f>
        <v/>
      </c>
    </row>
    <row r="179" spans="3:4" x14ac:dyDescent="0.25">
      <c r="C179" s="10">
        <f>IF(Table4[[#This Row],[IE code]]="IE13",100%,IF(Table4[[#This Row],[IE code]]="IE14",79%,IF(Table4[[#This Row],[IE code]]="IE15",40%,0)))</f>
        <v>0</v>
      </c>
      <c r="D179" s="7" t="str">
        <f>IFERROR(#REF!/#REF!*Table4[[#This Row],[Percent of Time]],"")</f>
        <v/>
      </c>
    </row>
    <row r="180" spans="3:4" x14ac:dyDescent="0.25">
      <c r="C180" s="10">
        <f>IF(Table4[[#This Row],[IE code]]="IE13",100%,IF(Table4[[#This Row],[IE code]]="IE14",79%,IF(Table4[[#This Row],[IE code]]="IE15",40%,0)))</f>
        <v>0</v>
      </c>
      <c r="D180" s="7" t="str">
        <f>IFERROR(#REF!/#REF!*Table4[[#This Row],[Percent of Time]],"")</f>
        <v/>
      </c>
    </row>
    <row r="181" spans="3:4" x14ac:dyDescent="0.25">
      <c r="C181" s="10">
        <f>IF(Table4[[#This Row],[IE code]]="IE13",100%,IF(Table4[[#This Row],[IE code]]="IE14",79%,IF(Table4[[#This Row],[IE code]]="IE15",40%,0)))</f>
        <v>0</v>
      </c>
      <c r="D181" s="7" t="str">
        <f>IFERROR(#REF!/#REF!*Table4[[#This Row],[Percent of Time]],"")</f>
        <v/>
      </c>
    </row>
    <row r="182" spans="3:4" x14ac:dyDescent="0.25">
      <c r="C182" s="10">
        <f>IF(Table4[[#This Row],[IE code]]="IE13",100%,IF(Table4[[#This Row],[IE code]]="IE14",79%,IF(Table4[[#This Row],[IE code]]="IE15",40%,0)))</f>
        <v>0</v>
      </c>
      <c r="D182" s="7" t="str">
        <f>IFERROR(#REF!/#REF!*Table4[[#This Row],[Percent of Time]],"")</f>
        <v/>
      </c>
    </row>
    <row r="183" spans="3:4" x14ac:dyDescent="0.25">
      <c r="C183" s="10">
        <f>IF(Table4[[#This Row],[IE code]]="IE13",100%,IF(Table4[[#This Row],[IE code]]="IE14",79%,IF(Table4[[#This Row],[IE code]]="IE15",40%,0)))</f>
        <v>0</v>
      </c>
      <c r="D183" s="7" t="str">
        <f>IFERROR(#REF!/#REF!*Table4[[#This Row],[Percent of Time]],"")</f>
        <v/>
      </c>
    </row>
    <row r="184" spans="3:4" x14ac:dyDescent="0.25">
      <c r="C184" s="10">
        <f>IF(Table4[[#This Row],[IE code]]="IE13",100%,IF(Table4[[#This Row],[IE code]]="IE14",79%,IF(Table4[[#This Row],[IE code]]="IE15",40%,0)))</f>
        <v>0</v>
      </c>
      <c r="D184" s="7" t="str">
        <f>IFERROR(#REF!/#REF!*Table4[[#This Row],[Percent of Time]],"")</f>
        <v/>
      </c>
    </row>
    <row r="185" spans="3:4" x14ac:dyDescent="0.25">
      <c r="C185" s="10">
        <f>IF(Table4[[#This Row],[IE code]]="IE13",100%,IF(Table4[[#This Row],[IE code]]="IE14",79%,IF(Table4[[#This Row],[IE code]]="IE15",40%,0)))</f>
        <v>0</v>
      </c>
      <c r="D185" s="7" t="str">
        <f>IFERROR(#REF!/#REF!*Table4[[#This Row],[Percent of Time]],"")</f>
        <v/>
      </c>
    </row>
    <row r="186" spans="3:4" x14ac:dyDescent="0.25">
      <c r="C186" s="10">
        <f>IF(Table4[[#This Row],[IE code]]="IE13",100%,IF(Table4[[#This Row],[IE code]]="IE14",79%,IF(Table4[[#This Row],[IE code]]="IE15",40%,0)))</f>
        <v>0</v>
      </c>
      <c r="D186" s="7" t="str">
        <f>IFERROR(#REF!/#REF!*Table4[[#This Row],[Percent of Time]],"")</f>
        <v/>
      </c>
    </row>
    <row r="187" spans="3:4" x14ac:dyDescent="0.25">
      <c r="C187" s="10">
        <f>IF(Table4[[#This Row],[IE code]]="IE13",100%,IF(Table4[[#This Row],[IE code]]="IE14",79%,IF(Table4[[#This Row],[IE code]]="IE15",40%,0)))</f>
        <v>0</v>
      </c>
      <c r="D187" s="7" t="str">
        <f>IFERROR(#REF!/#REF!*Table4[[#This Row],[Percent of Time]],"")</f>
        <v/>
      </c>
    </row>
    <row r="188" spans="3:4" x14ac:dyDescent="0.25">
      <c r="C188" s="10">
        <f>IF(Table4[[#This Row],[IE code]]="IE13",100%,IF(Table4[[#This Row],[IE code]]="IE14",79%,IF(Table4[[#This Row],[IE code]]="IE15",40%,0)))</f>
        <v>0</v>
      </c>
      <c r="D188" s="7" t="str">
        <f>IFERROR(#REF!/#REF!*Table4[[#This Row],[Percent of Time]],"")</f>
        <v/>
      </c>
    </row>
    <row r="189" spans="3:4" x14ac:dyDescent="0.25">
      <c r="C189" s="10">
        <f>IF(Table4[[#This Row],[IE code]]="IE13",100%,IF(Table4[[#This Row],[IE code]]="IE14",79%,IF(Table4[[#This Row],[IE code]]="IE15",40%,0)))</f>
        <v>0</v>
      </c>
      <c r="D189" s="7" t="str">
        <f>IFERROR(#REF!/#REF!*Table4[[#This Row],[Percent of Time]],"")</f>
        <v/>
      </c>
    </row>
    <row r="190" spans="3:4" x14ac:dyDescent="0.25">
      <c r="C190" s="10">
        <f>IF(Table4[[#This Row],[IE code]]="IE13",100%,IF(Table4[[#This Row],[IE code]]="IE14",79%,IF(Table4[[#This Row],[IE code]]="IE15",40%,0)))</f>
        <v>0</v>
      </c>
      <c r="D190" s="7" t="str">
        <f>IFERROR(#REF!/#REF!*Table4[[#This Row],[Percent of Time]],"")</f>
        <v/>
      </c>
    </row>
    <row r="191" spans="3:4" x14ac:dyDescent="0.25">
      <c r="C191" s="10">
        <f>IF(Table4[[#This Row],[IE code]]="IE13",100%,IF(Table4[[#This Row],[IE code]]="IE14",79%,IF(Table4[[#This Row],[IE code]]="IE15",40%,0)))</f>
        <v>0</v>
      </c>
      <c r="D191" s="7" t="str">
        <f>IFERROR(#REF!/#REF!*Table4[[#This Row],[Percent of Time]],"")</f>
        <v/>
      </c>
    </row>
    <row r="192" spans="3:4" x14ac:dyDescent="0.25">
      <c r="C192" s="10">
        <f>IF(Table4[[#This Row],[IE code]]="IE13",100%,IF(Table4[[#This Row],[IE code]]="IE14",79%,IF(Table4[[#This Row],[IE code]]="IE15",40%,0)))</f>
        <v>0</v>
      </c>
      <c r="D192" s="7" t="str">
        <f>IFERROR(#REF!/#REF!*Table4[[#This Row],[Percent of Time]],"")</f>
        <v/>
      </c>
    </row>
    <row r="193" spans="3:4" x14ac:dyDescent="0.25">
      <c r="C193" s="10">
        <f>IF(Table4[[#This Row],[IE code]]="IE13",100%,IF(Table4[[#This Row],[IE code]]="IE14",79%,IF(Table4[[#This Row],[IE code]]="IE15",40%,0)))</f>
        <v>0</v>
      </c>
      <c r="D193" s="7" t="str">
        <f>IFERROR(#REF!/#REF!*Table4[[#This Row],[Percent of Time]],"")</f>
        <v/>
      </c>
    </row>
    <row r="194" spans="3:4" x14ac:dyDescent="0.25">
      <c r="C194" s="10">
        <f>IF(Table4[[#This Row],[IE code]]="IE13",100%,IF(Table4[[#This Row],[IE code]]="IE14",79%,IF(Table4[[#This Row],[IE code]]="IE15",40%,0)))</f>
        <v>0</v>
      </c>
      <c r="D194" s="7" t="str">
        <f>IFERROR(#REF!/#REF!*Table4[[#This Row],[Percent of Time]],"")</f>
        <v/>
      </c>
    </row>
    <row r="195" spans="3:4" x14ac:dyDescent="0.25">
      <c r="C195" s="10">
        <f>IF(Table4[[#This Row],[IE code]]="IE13",100%,IF(Table4[[#This Row],[IE code]]="IE14",79%,IF(Table4[[#This Row],[IE code]]="IE15",40%,0)))</f>
        <v>0</v>
      </c>
      <c r="D195" s="7" t="str">
        <f>IFERROR(#REF!/#REF!*Table4[[#This Row],[Percent of Time]],"")</f>
        <v/>
      </c>
    </row>
    <row r="196" spans="3:4" x14ac:dyDescent="0.25">
      <c r="C196" s="10">
        <f>IF(Table4[[#This Row],[IE code]]="IE13",100%,IF(Table4[[#This Row],[IE code]]="IE14",79%,IF(Table4[[#This Row],[IE code]]="IE15",40%,0)))</f>
        <v>0</v>
      </c>
      <c r="D196" s="7" t="str">
        <f>IFERROR(#REF!/#REF!*Table4[[#This Row],[Percent of Time]],"")</f>
        <v/>
      </c>
    </row>
    <row r="197" spans="3:4" x14ac:dyDescent="0.25">
      <c r="C197" s="10">
        <f>IF(Table4[[#This Row],[IE code]]="IE13",100%,IF(Table4[[#This Row],[IE code]]="IE14",79%,IF(Table4[[#This Row],[IE code]]="IE15",40%,0)))</f>
        <v>0</v>
      </c>
      <c r="D197" s="7" t="str">
        <f>IFERROR(#REF!/#REF!*Table4[[#This Row],[Percent of Time]],"")</f>
        <v/>
      </c>
    </row>
    <row r="198" spans="3:4" x14ac:dyDescent="0.25">
      <c r="C198" s="10">
        <f>IF(Table4[[#This Row],[IE code]]="IE13",100%,IF(Table4[[#This Row],[IE code]]="IE14",79%,IF(Table4[[#This Row],[IE code]]="IE15",40%,0)))</f>
        <v>0</v>
      </c>
      <c r="D198" s="7" t="str">
        <f>IFERROR(#REF!/#REF!*Table4[[#This Row],[Percent of Time]],"")</f>
        <v/>
      </c>
    </row>
    <row r="199" spans="3:4" x14ac:dyDescent="0.25">
      <c r="C199" s="10">
        <f>IF(Table4[[#This Row],[IE code]]="IE13",100%,IF(Table4[[#This Row],[IE code]]="IE14",79%,IF(Table4[[#This Row],[IE code]]="IE15",40%,0)))</f>
        <v>0</v>
      </c>
      <c r="D199" s="7" t="str">
        <f>IFERROR(#REF!/#REF!*Table4[[#This Row],[Percent of Time]],"")</f>
        <v/>
      </c>
    </row>
    <row r="200" spans="3:4" x14ac:dyDescent="0.25">
      <c r="C200" s="10">
        <f>IF(Table4[[#This Row],[IE code]]="IE13",100%,IF(Table4[[#This Row],[IE code]]="IE14",79%,IF(Table4[[#This Row],[IE code]]="IE15",40%,0)))</f>
        <v>0</v>
      </c>
      <c r="D200" s="7" t="str">
        <f>IFERROR(#REF!/#REF!*Table4[[#This Row],[Percent of Time]],"")</f>
        <v/>
      </c>
    </row>
    <row r="201" spans="3:4" x14ac:dyDescent="0.25">
      <c r="C201" s="10">
        <f>IF(Table4[[#This Row],[IE code]]="IE13",100%,IF(Table4[[#This Row],[IE code]]="IE14",79%,IF(Table4[[#This Row],[IE code]]="IE15",40%,0)))</f>
        <v>0</v>
      </c>
      <c r="D201" s="7" t="str">
        <f>IFERROR(#REF!/#REF!*Table4[[#This Row],[Percent of Time]],"")</f>
        <v/>
      </c>
    </row>
    <row r="202" spans="3:4" x14ac:dyDescent="0.25">
      <c r="C202" s="10">
        <f>IF(Table4[[#This Row],[IE code]]="IE13",100%,IF(Table4[[#This Row],[IE code]]="IE14",79%,IF(Table4[[#This Row],[IE code]]="IE15",40%,0)))</f>
        <v>0</v>
      </c>
      <c r="D202" s="7" t="str">
        <f>IFERROR(#REF!/#REF!*Table4[[#This Row],[Percent of Time]],"")</f>
        <v/>
      </c>
    </row>
    <row r="203" spans="3:4" x14ac:dyDescent="0.25">
      <c r="C203" s="10">
        <f>IF(Table4[[#This Row],[IE code]]="IE13",100%,IF(Table4[[#This Row],[IE code]]="IE14",79%,IF(Table4[[#This Row],[IE code]]="IE15",40%,0)))</f>
        <v>0</v>
      </c>
      <c r="D203" s="7" t="str">
        <f>IFERROR(#REF!/#REF!*Table4[[#This Row],[Percent of Time]],"")</f>
        <v/>
      </c>
    </row>
    <row r="204" spans="3:4" x14ac:dyDescent="0.25">
      <c r="C204" s="10">
        <f>IF(Table4[[#This Row],[IE code]]="IE13",100%,IF(Table4[[#This Row],[IE code]]="IE14",79%,IF(Table4[[#This Row],[IE code]]="IE15",40%,0)))</f>
        <v>0</v>
      </c>
      <c r="D204" s="7" t="str">
        <f>IFERROR(#REF!/#REF!*Table4[[#This Row],[Percent of Time]],"")</f>
        <v/>
      </c>
    </row>
    <row r="205" spans="3:4" x14ac:dyDescent="0.25">
      <c r="C205" s="10">
        <f>IF(Table4[[#This Row],[IE code]]="IE13",100%,IF(Table4[[#This Row],[IE code]]="IE14",79%,IF(Table4[[#This Row],[IE code]]="IE15",40%,0)))</f>
        <v>0</v>
      </c>
      <c r="D205" s="7" t="str">
        <f>IFERROR(#REF!/#REF!*Table4[[#This Row],[Percent of Time]],"")</f>
        <v/>
      </c>
    </row>
    <row r="206" spans="3:4" x14ac:dyDescent="0.25">
      <c r="C206" s="10">
        <f>IF(Table4[[#This Row],[IE code]]="IE13",100%,IF(Table4[[#This Row],[IE code]]="IE14",79%,IF(Table4[[#This Row],[IE code]]="IE15",40%,0)))</f>
        <v>0</v>
      </c>
      <c r="D206" s="7" t="str">
        <f>IFERROR(#REF!/#REF!*Table4[[#This Row],[Percent of Time]],"")</f>
        <v/>
      </c>
    </row>
    <row r="207" spans="3:4" x14ac:dyDescent="0.25">
      <c r="C207" s="10">
        <f>IF(Table4[[#This Row],[IE code]]="IE13",100%,IF(Table4[[#This Row],[IE code]]="IE14",79%,IF(Table4[[#This Row],[IE code]]="IE15",40%,0)))</f>
        <v>0</v>
      </c>
      <c r="D207" s="7" t="str">
        <f>IFERROR(#REF!/#REF!*Table4[[#This Row],[Percent of Time]],"")</f>
        <v/>
      </c>
    </row>
    <row r="208" spans="3:4" x14ac:dyDescent="0.25">
      <c r="C208" s="10">
        <f>IF(Table4[[#This Row],[IE code]]="IE13",100%,IF(Table4[[#This Row],[IE code]]="IE14",79%,IF(Table4[[#This Row],[IE code]]="IE15",40%,0)))</f>
        <v>0</v>
      </c>
      <c r="D208" s="7" t="str">
        <f>IFERROR(#REF!/#REF!*Table4[[#This Row],[Percent of Time]],"")</f>
        <v/>
      </c>
    </row>
    <row r="209" spans="3:4" x14ac:dyDescent="0.25">
      <c r="C209" s="10">
        <f>IF(Table4[[#This Row],[IE code]]="IE13",100%,IF(Table4[[#This Row],[IE code]]="IE14",79%,IF(Table4[[#This Row],[IE code]]="IE15",40%,0)))</f>
        <v>0</v>
      </c>
      <c r="D209" s="7" t="str">
        <f>IFERROR(#REF!/#REF!*Table4[[#This Row],[Percent of Time]],"")</f>
        <v/>
      </c>
    </row>
    <row r="210" spans="3:4" x14ac:dyDescent="0.25">
      <c r="C210" s="10">
        <f>IF(Table4[[#This Row],[IE code]]="IE13",100%,IF(Table4[[#This Row],[IE code]]="IE14",79%,IF(Table4[[#This Row],[IE code]]="IE15",40%,0)))</f>
        <v>0</v>
      </c>
      <c r="D210" s="7" t="str">
        <f>IFERROR(#REF!/#REF!*Table4[[#This Row],[Percent of Time]],"")</f>
        <v/>
      </c>
    </row>
    <row r="211" spans="3:4" x14ac:dyDescent="0.25">
      <c r="C211" s="10">
        <f>IF(Table4[[#This Row],[IE code]]="IE13",100%,IF(Table4[[#This Row],[IE code]]="IE14",79%,IF(Table4[[#This Row],[IE code]]="IE15",40%,0)))</f>
        <v>0</v>
      </c>
      <c r="D211" s="7" t="str">
        <f>IFERROR(#REF!/#REF!*Table4[[#This Row],[Percent of Time]],"")</f>
        <v/>
      </c>
    </row>
    <row r="212" spans="3:4" x14ac:dyDescent="0.25">
      <c r="C212" s="10">
        <f>IF(Table4[[#This Row],[IE code]]="IE13",100%,IF(Table4[[#This Row],[IE code]]="IE14",79%,IF(Table4[[#This Row],[IE code]]="IE15",40%,0)))</f>
        <v>0</v>
      </c>
      <c r="D212" s="7" t="str">
        <f>IFERROR(#REF!/#REF!*Table4[[#This Row],[Percent of Time]],"")</f>
        <v/>
      </c>
    </row>
    <row r="213" spans="3:4" x14ac:dyDescent="0.25">
      <c r="C213" s="10">
        <f>IF(Table4[[#This Row],[IE code]]="IE13",100%,IF(Table4[[#This Row],[IE code]]="IE14",79%,IF(Table4[[#This Row],[IE code]]="IE15",40%,0)))</f>
        <v>0</v>
      </c>
      <c r="D213" s="7" t="str">
        <f>IFERROR(#REF!/#REF!*Table4[[#This Row],[Percent of Time]],"")</f>
        <v/>
      </c>
    </row>
    <row r="214" spans="3:4" x14ac:dyDescent="0.25">
      <c r="C214" s="10">
        <f>IF(Table4[[#This Row],[IE code]]="IE13",100%,IF(Table4[[#This Row],[IE code]]="IE14",79%,IF(Table4[[#This Row],[IE code]]="IE15",40%,0)))</f>
        <v>0</v>
      </c>
      <c r="D214" s="7" t="str">
        <f>IFERROR(#REF!/#REF!*Table4[[#This Row],[Percent of Time]],"")</f>
        <v/>
      </c>
    </row>
    <row r="215" spans="3:4" x14ac:dyDescent="0.25">
      <c r="C215" s="10">
        <f>IF(Table4[[#This Row],[IE code]]="IE13",100%,IF(Table4[[#This Row],[IE code]]="IE14",79%,IF(Table4[[#This Row],[IE code]]="IE15",40%,0)))</f>
        <v>0</v>
      </c>
      <c r="D215" s="7" t="str">
        <f>IFERROR(#REF!/#REF!*Table4[[#This Row],[Percent of Time]],"")</f>
        <v/>
      </c>
    </row>
    <row r="216" spans="3:4" x14ac:dyDescent="0.25">
      <c r="C216" s="10">
        <f>IF(Table4[[#This Row],[IE code]]="IE13",100%,IF(Table4[[#This Row],[IE code]]="IE14",79%,IF(Table4[[#This Row],[IE code]]="IE15",40%,0)))</f>
        <v>0</v>
      </c>
      <c r="D216" s="7" t="str">
        <f>IFERROR(#REF!/#REF!*Table4[[#This Row],[Percent of Time]],"")</f>
        <v/>
      </c>
    </row>
    <row r="217" spans="3:4" x14ac:dyDescent="0.25">
      <c r="C217" s="10">
        <f>IF(Table4[[#This Row],[IE code]]="IE13",100%,IF(Table4[[#This Row],[IE code]]="IE14",79%,IF(Table4[[#This Row],[IE code]]="IE15",40%,0)))</f>
        <v>0</v>
      </c>
      <c r="D217" s="7" t="str">
        <f>IFERROR(#REF!/#REF!*Table4[[#This Row],[Percent of Time]],"")</f>
        <v/>
      </c>
    </row>
    <row r="218" spans="3:4" x14ac:dyDescent="0.25">
      <c r="C218" s="10">
        <f>IF(Table4[[#This Row],[IE code]]="IE13",100%,IF(Table4[[#This Row],[IE code]]="IE14",79%,IF(Table4[[#This Row],[IE code]]="IE15",40%,0)))</f>
        <v>0</v>
      </c>
      <c r="D218" s="7" t="str">
        <f>IFERROR(#REF!/#REF!*Table4[[#This Row],[Percent of Time]],"")</f>
        <v/>
      </c>
    </row>
    <row r="219" spans="3:4" x14ac:dyDescent="0.25">
      <c r="C219" s="10">
        <f>IF(Table4[[#This Row],[IE code]]="IE13",100%,IF(Table4[[#This Row],[IE code]]="IE14",79%,IF(Table4[[#This Row],[IE code]]="IE15",40%,0)))</f>
        <v>0</v>
      </c>
      <c r="D219" s="7" t="str">
        <f>IFERROR(#REF!/#REF!*Table4[[#This Row],[Percent of Time]],"")</f>
        <v/>
      </c>
    </row>
    <row r="220" spans="3:4" x14ac:dyDescent="0.25">
      <c r="C220" s="10">
        <f>IF(Table4[[#This Row],[IE code]]="IE13",100%,IF(Table4[[#This Row],[IE code]]="IE14",79%,IF(Table4[[#This Row],[IE code]]="IE15",40%,0)))</f>
        <v>0</v>
      </c>
      <c r="D220" s="7" t="str">
        <f>IFERROR(#REF!/#REF!*Table4[[#This Row],[Percent of Time]],"")</f>
        <v/>
      </c>
    </row>
    <row r="221" spans="3:4" x14ac:dyDescent="0.25">
      <c r="C221" s="10">
        <f>IF(Table4[[#This Row],[IE code]]="IE13",100%,IF(Table4[[#This Row],[IE code]]="IE14",79%,IF(Table4[[#This Row],[IE code]]="IE15",40%,0)))</f>
        <v>0</v>
      </c>
      <c r="D221" s="7" t="str">
        <f>IFERROR(#REF!/#REF!*Table4[[#This Row],[Percent of Time]],"")</f>
        <v/>
      </c>
    </row>
    <row r="222" spans="3:4" x14ac:dyDescent="0.25">
      <c r="C222" s="10">
        <f>IF(Table4[[#This Row],[IE code]]="IE13",100%,IF(Table4[[#This Row],[IE code]]="IE14",79%,IF(Table4[[#This Row],[IE code]]="IE15",40%,0)))</f>
        <v>0</v>
      </c>
      <c r="D222" s="7" t="str">
        <f>IFERROR(#REF!/#REF!*Table4[[#This Row],[Percent of Time]],"")</f>
        <v/>
      </c>
    </row>
    <row r="223" spans="3:4" x14ac:dyDescent="0.25">
      <c r="C223" s="10">
        <f>IF(Table4[[#This Row],[IE code]]="IE13",100%,IF(Table4[[#This Row],[IE code]]="IE14",79%,IF(Table4[[#This Row],[IE code]]="IE15",40%,0)))</f>
        <v>0</v>
      </c>
      <c r="D223" s="7" t="str">
        <f>IFERROR(#REF!/#REF!*Table4[[#This Row],[Percent of Time]],"")</f>
        <v/>
      </c>
    </row>
    <row r="224" spans="3:4" x14ac:dyDescent="0.25">
      <c r="C224" s="10">
        <f>IF(Table4[[#This Row],[IE code]]="IE13",100%,IF(Table4[[#This Row],[IE code]]="IE14",79%,IF(Table4[[#This Row],[IE code]]="IE15",40%,0)))</f>
        <v>0</v>
      </c>
      <c r="D224" s="7" t="str">
        <f>IFERROR(#REF!/#REF!*Table4[[#This Row],[Percent of Time]],"")</f>
        <v/>
      </c>
    </row>
    <row r="225" spans="3:4" x14ac:dyDescent="0.25">
      <c r="C225" s="10">
        <f>IF(Table4[[#This Row],[IE code]]="IE13",100%,IF(Table4[[#This Row],[IE code]]="IE14",79%,IF(Table4[[#This Row],[IE code]]="IE15",40%,0)))</f>
        <v>0</v>
      </c>
      <c r="D225" s="7" t="str">
        <f>IFERROR(#REF!/#REF!*Table4[[#This Row],[Percent of Time]],"")</f>
        <v/>
      </c>
    </row>
    <row r="226" spans="3:4" x14ac:dyDescent="0.25">
      <c r="C226" s="10">
        <f>IF(Table4[[#This Row],[IE code]]="IE13",100%,IF(Table4[[#This Row],[IE code]]="IE14",79%,IF(Table4[[#This Row],[IE code]]="IE15",40%,0)))</f>
        <v>0</v>
      </c>
      <c r="D226" s="7" t="str">
        <f>IFERROR(#REF!/#REF!*Table4[[#This Row],[Percent of Time]],"")</f>
        <v/>
      </c>
    </row>
    <row r="227" spans="3:4" x14ac:dyDescent="0.25">
      <c r="C227" s="10">
        <f>IF(Table4[[#This Row],[IE code]]="IE13",100%,IF(Table4[[#This Row],[IE code]]="IE14",79%,IF(Table4[[#This Row],[IE code]]="IE15",40%,0)))</f>
        <v>0</v>
      </c>
      <c r="D227" s="7" t="str">
        <f>IFERROR(#REF!/#REF!*Table4[[#This Row],[Percent of Time]],"")</f>
        <v/>
      </c>
    </row>
    <row r="228" spans="3:4" x14ac:dyDescent="0.25">
      <c r="C228" s="10">
        <f>IF(Table4[[#This Row],[IE code]]="IE13",100%,IF(Table4[[#This Row],[IE code]]="IE14",79%,IF(Table4[[#This Row],[IE code]]="IE15",40%,0)))</f>
        <v>0</v>
      </c>
      <c r="D228" s="7" t="str">
        <f>IFERROR(#REF!/#REF!*Table4[[#This Row],[Percent of Time]],"")</f>
        <v/>
      </c>
    </row>
    <row r="229" spans="3:4" x14ac:dyDescent="0.25">
      <c r="C229" s="10">
        <f>IF(Table4[[#This Row],[IE code]]="IE13",100%,IF(Table4[[#This Row],[IE code]]="IE14",79%,IF(Table4[[#This Row],[IE code]]="IE15",40%,0)))</f>
        <v>0</v>
      </c>
      <c r="D229" s="7" t="str">
        <f>IFERROR(#REF!/#REF!*Table4[[#This Row],[Percent of Time]],"")</f>
        <v/>
      </c>
    </row>
    <row r="230" spans="3:4" x14ac:dyDescent="0.25">
      <c r="C230" s="10">
        <f>IF(Table4[[#This Row],[IE code]]="IE13",100%,IF(Table4[[#This Row],[IE code]]="IE14",79%,IF(Table4[[#This Row],[IE code]]="IE15",40%,0)))</f>
        <v>0</v>
      </c>
      <c r="D230" s="7" t="str">
        <f>IFERROR(#REF!/#REF!*Table4[[#This Row],[Percent of Time]],"")</f>
        <v/>
      </c>
    </row>
    <row r="231" spans="3:4" x14ac:dyDescent="0.25">
      <c r="C231" s="10">
        <f>IF(Table4[[#This Row],[IE code]]="IE13",100%,IF(Table4[[#This Row],[IE code]]="IE14",79%,IF(Table4[[#This Row],[IE code]]="IE15",40%,0)))</f>
        <v>0</v>
      </c>
      <c r="D231" s="7" t="str">
        <f>IFERROR(#REF!/#REF!*Table4[[#This Row],[Percent of Time]],"")</f>
        <v/>
      </c>
    </row>
    <row r="232" spans="3:4" x14ac:dyDescent="0.25">
      <c r="C232" s="10">
        <f>IF(Table4[[#This Row],[IE code]]="IE13",100%,IF(Table4[[#This Row],[IE code]]="IE14",79%,IF(Table4[[#This Row],[IE code]]="IE15",40%,0)))</f>
        <v>0</v>
      </c>
      <c r="D232" s="7" t="str">
        <f>IFERROR(#REF!/#REF!*Table4[[#This Row],[Percent of Time]],"")</f>
        <v/>
      </c>
    </row>
    <row r="233" spans="3:4" x14ac:dyDescent="0.25">
      <c r="C233" s="10">
        <f>IF(Table4[[#This Row],[IE code]]="IE13",100%,IF(Table4[[#This Row],[IE code]]="IE14",79%,IF(Table4[[#This Row],[IE code]]="IE15",40%,0)))</f>
        <v>0</v>
      </c>
      <c r="D233" s="7" t="str">
        <f>IFERROR(#REF!/#REF!*Table4[[#This Row],[Percent of Time]],"")</f>
        <v/>
      </c>
    </row>
    <row r="234" spans="3:4" x14ac:dyDescent="0.25">
      <c r="C234" s="10">
        <f>IF(Table4[[#This Row],[IE code]]="IE13",100%,IF(Table4[[#This Row],[IE code]]="IE14",79%,IF(Table4[[#This Row],[IE code]]="IE15",40%,0)))</f>
        <v>0</v>
      </c>
      <c r="D234" s="7" t="str">
        <f>IFERROR(#REF!/#REF!*Table4[[#This Row],[Percent of Time]],"")</f>
        <v/>
      </c>
    </row>
    <row r="235" spans="3:4" x14ac:dyDescent="0.25">
      <c r="C235" s="10">
        <f>IF(Table4[[#This Row],[IE code]]="IE13",100%,IF(Table4[[#This Row],[IE code]]="IE14",79%,IF(Table4[[#This Row],[IE code]]="IE15",40%,0)))</f>
        <v>0</v>
      </c>
      <c r="D235" s="7" t="str">
        <f>IFERROR(#REF!/#REF!*Table4[[#This Row],[Percent of Time]],"")</f>
        <v/>
      </c>
    </row>
    <row r="236" spans="3:4" x14ac:dyDescent="0.25">
      <c r="C236" s="10">
        <f>IF(Table4[[#This Row],[IE code]]="IE13",100%,IF(Table4[[#This Row],[IE code]]="IE14",79%,IF(Table4[[#This Row],[IE code]]="IE15",40%,0)))</f>
        <v>0</v>
      </c>
      <c r="D236" s="7" t="str">
        <f>IFERROR(#REF!/#REF!*Table4[[#This Row],[Percent of Time]],"")</f>
        <v/>
      </c>
    </row>
    <row r="237" spans="3:4" x14ac:dyDescent="0.25">
      <c r="C237" s="10">
        <f>IF(Table4[[#This Row],[IE code]]="IE13",100%,IF(Table4[[#This Row],[IE code]]="IE14",79%,IF(Table4[[#This Row],[IE code]]="IE15",40%,0)))</f>
        <v>0</v>
      </c>
      <c r="D237" s="7" t="str">
        <f>IFERROR(#REF!/#REF!*Table4[[#This Row],[Percent of Time]],"")</f>
        <v/>
      </c>
    </row>
    <row r="238" spans="3:4" x14ac:dyDescent="0.25">
      <c r="C238" s="10">
        <f>IF(Table4[[#This Row],[IE code]]="IE13",100%,IF(Table4[[#This Row],[IE code]]="IE14",79%,IF(Table4[[#This Row],[IE code]]="IE15",40%,0)))</f>
        <v>0</v>
      </c>
      <c r="D238" s="7" t="str">
        <f>IFERROR(#REF!/#REF!*Table4[[#This Row],[Percent of Time]],"")</f>
        <v/>
      </c>
    </row>
    <row r="239" spans="3:4" x14ac:dyDescent="0.25">
      <c r="C239" s="10">
        <f>IF(Table4[[#This Row],[IE code]]="IE13",100%,IF(Table4[[#This Row],[IE code]]="IE14",79%,IF(Table4[[#This Row],[IE code]]="IE15",40%,0)))</f>
        <v>0</v>
      </c>
      <c r="D239" s="7" t="str">
        <f>IFERROR(#REF!/#REF!*Table4[[#This Row],[Percent of Time]],"")</f>
        <v/>
      </c>
    </row>
    <row r="240" spans="3:4" x14ac:dyDescent="0.25">
      <c r="C240" s="10">
        <f>IF(Table4[[#This Row],[IE code]]="IE13",100%,IF(Table4[[#This Row],[IE code]]="IE14",79%,IF(Table4[[#This Row],[IE code]]="IE15",40%,0)))</f>
        <v>0</v>
      </c>
      <c r="D240" s="7" t="str">
        <f>IFERROR(#REF!/#REF!*Table4[[#This Row],[Percent of Time]],"")</f>
        <v/>
      </c>
    </row>
    <row r="241" spans="3:4" x14ac:dyDescent="0.25">
      <c r="C241" s="10">
        <f>IF(Table4[[#This Row],[IE code]]="IE13",100%,IF(Table4[[#This Row],[IE code]]="IE14",79%,IF(Table4[[#This Row],[IE code]]="IE15",40%,0)))</f>
        <v>0</v>
      </c>
      <c r="D241" s="7" t="str">
        <f>IFERROR(#REF!/#REF!*Table4[[#This Row],[Percent of Time]],"")</f>
        <v/>
      </c>
    </row>
    <row r="242" spans="3:4" x14ac:dyDescent="0.25">
      <c r="C242" s="10">
        <f>IF(Table4[[#This Row],[IE code]]="IE13",100%,IF(Table4[[#This Row],[IE code]]="IE14",79%,IF(Table4[[#This Row],[IE code]]="IE15",40%,0)))</f>
        <v>0</v>
      </c>
      <c r="D242" s="7" t="str">
        <f>IFERROR(#REF!/#REF!*Table4[[#This Row],[Percent of Time]],"")</f>
        <v/>
      </c>
    </row>
    <row r="243" spans="3:4" x14ac:dyDescent="0.25">
      <c r="C243" s="10">
        <f>IF(Table4[[#This Row],[IE code]]="IE13",100%,IF(Table4[[#This Row],[IE code]]="IE14",79%,IF(Table4[[#This Row],[IE code]]="IE15",40%,0)))</f>
        <v>0</v>
      </c>
      <c r="D243" s="7" t="str">
        <f>IFERROR(#REF!/#REF!*Table4[[#This Row],[Percent of Time]],"")</f>
        <v/>
      </c>
    </row>
    <row r="244" spans="3:4" x14ac:dyDescent="0.25">
      <c r="C244" s="10">
        <f>IF(Table4[[#This Row],[IE code]]="IE13",100%,IF(Table4[[#This Row],[IE code]]="IE14",79%,IF(Table4[[#This Row],[IE code]]="IE15",40%,0)))</f>
        <v>0</v>
      </c>
      <c r="D244" s="7" t="str">
        <f>IFERROR(#REF!/#REF!*Table4[[#This Row],[Percent of Time]],"")</f>
        <v/>
      </c>
    </row>
    <row r="245" spans="3:4" x14ac:dyDescent="0.25">
      <c r="C245" s="10">
        <f>IF(Table4[[#This Row],[IE code]]="IE13",100%,IF(Table4[[#This Row],[IE code]]="IE14",79%,IF(Table4[[#This Row],[IE code]]="IE15",40%,0)))</f>
        <v>0</v>
      </c>
      <c r="D245" s="7" t="str">
        <f>IFERROR(#REF!/#REF!*Table4[[#This Row],[Percent of Time]],"")</f>
        <v/>
      </c>
    </row>
    <row r="246" spans="3:4" x14ac:dyDescent="0.25">
      <c r="C246" s="10">
        <f>IF(Table4[[#This Row],[IE code]]="IE13",100%,IF(Table4[[#This Row],[IE code]]="IE14",79%,IF(Table4[[#This Row],[IE code]]="IE15",40%,0)))</f>
        <v>0</v>
      </c>
      <c r="D246" s="7" t="str">
        <f>IFERROR(#REF!/#REF!*Table4[[#This Row],[Percent of Time]],"")</f>
        <v/>
      </c>
    </row>
    <row r="247" spans="3:4" x14ac:dyDescent="0.25">
      <c r="C247" s="10">
        <f>IF(Table4[[#This Row],[IE code]]="IE13",100%,IF(Table4[[#This Row],[IE code]]="IE14",79%,IF(Table4[[#This Row],[IE code]]="IE15",40%,0)))</f>
        <v>0</v>
      </c>
      <c r="D247" s="7" t="str">
        <f>IFERROR(#REF!/#REF!*Table4[[#This Row],[Percent of Time]],"")</f>
        <v/>
      </c>
    </row>
    <row r="248" spans="3:4" x14ac:dyDescent="0.25">
      <c r="C248" s="10">
        <f>IF(Table4[[#This Row],[IE code]]="IE13",100%,IF(Table4[[#This Row],[IE code]]="IE14",79%,IF(Table4[[#This Row],[IE code]]="IE15",40%,0)))</f>
        <v>0</v>
      </c>
      <c r="D248" s="7" t="str">
        <f>IFERROR(#REF!/#REF!*Table4[[#This Row],[Percent of Time]],"")</f>
        <v/>
      </c>
    </row>
    <row r="249" spans="3:4" x14ac:dyDescent="0.25">
      <c r="C249" s="10">
        <f>IF(Table4[[#This Row],[IE code]]="IE13",100%,IF(Table4[[#This Row],[IE code]]="IE14",79%,IF(Table4[[#This Row],[IE code]]="IE15",40%,0)))</f>
        <v>0</v>
      </c>
      <c r="D249" s="7" t="str">
        <f>IFERROR(#REF!/#REF!*Table4[[#This Row],[Percent of Time]],"")</f>
        <v/>
      </c>
    </row>
    <row r="250" spans="3:4" x14ac:dyDescent="0.25">
      <c r="C250" s="10">
        <f>IF(Table4[[#This Row],[IE code]]="IE13",100%,IF(Table4[[#This Row],[IE code]]="IE14",79%,IF(Table4[[#This Row],[IE code]]="IE15",40%,0)))</f>
        <v>0</v>
      </c>
      <c r="D250" s="7" t="str">
        <f>IFERROR(#REF!/#REF!*Table4[[#This Row],[Percent of Time]],"")</f>
        <v/>
      </c>
    </row>
    <row r="251" spans="3:4" x14ac:dyDescent="0.25">
      <c r="C251" s="10">
        <f>IF(Table4[[#This Row],[IE code]]="IE13",100%,IF(Table4[[#This Row],[IE code]]="IE14",79%,IF(Table4[[#This Row],[IE code]]="IE15",40%,0)))</f>
        <v>0</v>
      </c>
      <c r="D251" s="7" t="str">
        <f>IFERROR(#REF!/#REF!*Table4[[#This Row],[Percent of Time]],"")</f>
        <v/>
      </c>
    </row>
    <row r="252" spans="3:4" x14ac:dyDescent="0.25">
      <c r="C252" s="10">
        <f>IF(Table4[[#This Row],[IE code]]="IE13",100%,IF(Table4[[#This Row],[IE code]]="IE14",79%,IF(Table4[[#This Row],[IE code]]="IE15",40%,0)))</f>
        <v>0</v>
      </c>
      <c r="D252" s="7" t="str">
        <f>IFERROR(#REF!/#REF!*Table4[[#This Row],[Percent of Time]],"")</f>
        <v/>
      </c>
    </row>
    <row r="253" spans="3:4" x14ac:dyDescent="0.25">
      <c r="C253" s="10">
        <f>IF(Table4[[#This Row],[IE code]]="IE13",100%,IF(Table4[[#This Row],[IE code]]="IE14",79%,IF(Table4[[#This Row],[IE code]]="IE15",40%,0)))</f>
        <v>0</v>
      </c>
      <c r="D253" s="7" t="str">
        <f>IFERROR(#REF!/#REF!*Table4[[#This Row],[Percent of Time]],"")</f>
        <v/>
      </c>
    </row>
    <row r="254" spans="3:4" x14ac:dyDescent="0.25">
      <c r="C254" s="10">
        <f>IF(Table4[[#This Row],[IE code]]="IE13",100%,IF(Table4[[#This Row],[IE code]]="IE14",79%,IF(Table4[[#This Row],[IE code]]="IE15",40%,0)))</f>
        <v>0</v>
      </c>
      <c r="D254" s="7" t="str">
        <f>IFERROR(#REF!/#REF!*Table4[[#This Row],[Percent of Time]],"")</f>
        <v/>
      </c>
    </row>
    <row r="255" spans="3:4" x14ac:dyDescent="0.25">
      <c r="C255" s="10">
        <f>IF(Table4[[#This Row],[IE code]]="IE13",100%,IF(Table4[[#This Row],[IE code]]="IE14",79%,IF(Table4[[#This Row],[IE code]]="IE15",40%,0)))</f>
        <v>0</v>
      </c>
      <c r="D255" s="7" t="str">
        <f>IFERROR(#REF!/#REF!*Table4[[#This Row],[Percent of Time]],"")</f>
        <v/>
      </c>
    </row>
    <row r="256" spans="3:4" x14ac:dyDescent="0.25">
      <c r="C256" s="10">
        <f>IF(Table4[[#This Row],[IE code]]="IE13",100%,IF(Table4[[#This Row],[IE code]]="IE14",79%,IF(Table4[[#This Row],[IE code]]="IE15",40%,0)))</f>
        <v>0</v>
      </c>
      <c r="D256" s="7" t="str">
        <f>IFERROR(#REF!/#REF!*Table4[[#This Row],[Percent of Time]],"")</f>
        <v/>
      </c>
    </row>
    <row r="257" spans="3:4" x14ac:dyDescent="0.25">
      <c r="C257" s="10">
        <f>IF(Table4[[#This Row],[IE code]]="IE13",100%,IF(Table4[[#This Row],[IE code]]="IE14",79%,IF(Table4[[#This Row],[IE code]]="IE15",40%,0)))</f>
        <v>0</v>
      </c>
      <c r="D257" s="7" t="str">
        <f>IFERROR(#REF!/#REF!*Table4[[#This Row],[Percent of Time]],"")</f>
        <v/>
      </c>
    </row>
    <row r="258" spans="3:4" x14ac:dyDescent="0.25">
      <c r="C258" s="10">
        <f>IF(Table4[[#This Row],[IE code]]="IE13",100%,IF(Table4[[#This Row],[IE code]]="IE14",79%,IF(Table4[[#This Row],[IE code]]="IE15",40%,0)))</f>
        <v>0</v>
      </c>
      <c r="D258" s="7" t="str">
        <f>IFERROR(#REF!/#REF!*Table4[[#This Row],[Percent of Time]],"")</f>
        <v/>
      </c>
    </row>
    <row r="259" spans="3:4" x14ac:dyDescent="0.25">
      <c r="C259" s="10">
        <f>IF(Table4[[#This Row],[IE code]]="IE13",100%,IF(Table4[[#This Row],[IE code]]="IE14",79%,IF(Table4[[#This Row],[IE code]]="IE15",40%,0)))</f>
        <v>0</v>
      </c>
      <c r="D259" s="7" t="str">
        <f>IFERROR(#REF!/#REF!*Table4[[#This Row],[Percent of Time]],"")</f>
        <v/>
      </c>
    </row>
    <row r="260" spans="3:4" x14ac:dyDescent="0.25">
      <c r="C260" s="10">
        <f>IF(Table4[[#This Row],[IE code]]="IE13",100%,IF(Table4[[#This Row],[IE code]]="IE14",79%,IF(Table4[[#This Row],[IE code]]="IE15",40%,0)))</f>
        <v>0</v>
      </c>
      <c r="D260" s="7" t="str">
        <f>IFERROR(#REF!/#REF!*Table4[[#This Row],[Percent of Time]],"")</f>
        <v/>
      </c>
    </row>
    <row r="261" spans="3:4" x14ac:dyDescent="0.25">
      <c r="C261" s="10">
        <f>IF(Table4[[#This Row],[IE code]]="IE13",100%,IF(Table4[[#This Row],[IE code]]="IE14",79%,IF(Table4[[#This Row],[IE code]]="IE15",40%,0)))</f>
        <v>0</v>
      </c>
      <c r="D261" s="7" t="str">
        <f>IFERROR(#REF!/#REF!*Table4[[#This Row],[Percent of Time]],"")</f>
        <v/>
      </c>
    </row>
    <row r="262" spans="3:4" x14ac:dyDescent="0.25">
      <c r="C262" s="10">
        <f>IF(Table4[[#This Row],[IE code]]="IE13",100%,IF(Table4[[#This Row],[IE code]]="IE14",79%,IF(Table4[[#This Row],[IE code]]="IE15",40%,0)))</f>
        <v>0</v>
      </c>
      <c r="D262" s="7" t="str">
        <f>IFERROR(#REF!/#REF!*Table4[[#This Row],[Percent of Time]],"")</f>
        <v/>
      </c>
    </row>
    <row r="263" spans="3:4" x14ac:dyDescent="0.25">
      <c r="C263" s="10">
        <f>IF(Table4[[#This Row],[IE code]]="IE13",100%,IF(Table4[[#This Row],[IE code]]="IE14",79%,IF(Table4[[#This Row],[IE code]]="IE15",40%,0)))</f>
        <v>0</v>
      </c>
      <c r="D263" s="7" t="str">
        <f>IFERROR(#REF!/#REF!*Table4[[#This Row],[Percent of Time]],"")</f>
        <v/>
      </c>
    </row>
    <row r="264" spans="3:4" x14ac:dyDescent="0.25">
      <c r="C264" s="10">
        <f>IF(Table4[[#This Row],[IE code]]="IE13",100%,IF(Table4[[#This Row],[IE code]]="IE14",79%,IF(Table4[[#This Row],[IE code]]="IE15",40%,0)))</f>
        <v>0</v>
      </c>
      <c r="D264" s="7" t="str">
        <f>IFERROR(#REF!/#REF!*Table4[[#This Row],[Percent of Time]],"")</f>
        <v/>
      </c>
    </row>
    <row r="265" spans="3:4" x14ac:dyDescent="0.25">
      <c r="C265" s="10">
        <f>IF(Table4[[#This Row],[IE code]]="IE13",100%,IF(Table4[[#This Row],[IE code]]="IE14",79%,IF(Table4[[#This Row],[IE code]]="IE15",40%,0)))</f>
        <v>0</v>
      </c>
      <c r="D265" s="7" t="str">
        <f>IFERROR(#REF!/#REF!*Table4[[#This Row],[Percent of Time]],"")</f>
        <v/>
      </c>
    </row>
    <row r="266" spans="3:4" x14ac:dyDescent="0.25">
      <c r="C266" s="10">
        <f>IF(Table4[[#This Row],[IE code]]="IE13",100%,IF(Table4[[#This Row],[IE code]]="IE14",79%,IF(Table4[[#This Row],[IE code]]="IE15",40%,0)))</f>
        <v>0</v>
      </c>
      <c r="D266" s="7" t="str">
        <f>IFERROR(#REF!/#REF!*Table4[[#This Row],[Percent of Time]],"")</f>
        <v/>
      </c>
    </row>
    <row r="267" spans="3:4" x14ac:dyDescent="0.25">
      <c r="C267" s="10">
        <f>IF(Table4[[#This Row],[IE code]]="IE13",100%,IF(Table4[[#This Row],[IE code]]="IE14",79%,IF(Table4[[#This Row],[IE code]]="IE15",40%,0)))</f>
        <v>0</v>
      </c>
      <c r="D267" s="7" t="str">
        <f>IFERROR(#REF!/#REF!*Table4[[#This Row],[Percent of Time]],"")</f>
        <v/>
      </c>
    </row>
    <row r="268" spans="3:4" x14ac:dyDescent="0.25">
      <c r="C268" s="10">
        <f>IF(Table4[[#This Row],[IE code]]="IE13",100%,IF(Table4[[#This Row],[IE code]]="IE14",79%,IF(Table4[[#This Row],[IE code]]="IE15",40%,0)))</f>
        <v>0</v>
      </c>
      <c r="D268" s="7" t="str">
        <f>IFERROR(#REF!/#REF!*Table4[[#This Row],[Percent of Time]],"")</f>
        <v/>
      </c>
    </row>
    <row r="269" spans="3:4" x14ac:dyDescent="0.25">
      <c r="C269" s="10">
        <f>IF(Table4[[#This Row],[IE code]]="IE13",100%,IF(Table4[[#This Row],[IE code]]="IE14",79%,IF(Table4[[#This Row],[IE code]]="IE15",40%,0)))</f>
        <v>0</v>
      </c>
      <c r="D269" s="7" t="str">
        <f>IFERROR(#REF!/#REF!*Table4[[#This Row],[Percent of Time]],"")</f>
        <v/>
      </c>
    </row>
    <row r="270" spans="3:4" x14ac:dyDescent="0.25">
      <c r="C270" s="10">
        <f>IF(Table4[[#This Row],[IE code]]="IE13",100%,IF(Table4[[#This Row],[IE code]]="IE14",79%,IF(Table4[[#This Row],[IE code]]="IE15",40%,0)))</f>
        <v>0</v>
      </c>
      <c r="D270" s="7" t="str">
        <f>IFERROR(#REF!/#REF!*Table4[[#This Row],[Percent of Time]],"")</f>
        <v/>
      </c>
    </row>
    <row r="271" spans="3:4" x14ac:dyDescent="0.25">
      <c r="C271" s="10">
        <f>IF(Table4[[#This Row],[IE code]]="IE13",100%,IF(Table4[[#This Row],[IE code]]="IE14",79%,IF(Table4[[#This Row],[IE code]]="IE15",40%,0)))</f>
        <v>0</v>
      </c>
      <c r="D271" s="7" t="str">
        <f>IFERROR(#REF!/#REF!*Table4[[#This Row],[Percent of Time]],"")</f>
        <v/>
      </c>
    </row>
    <row r="272" spans="3:4" x14ac:dyDescent="0.25">
      <c r="C272" s="10">
        <f>IF(Table4[[#This Row],[IE code]]="IE13",100%,IF(Table4[[#This Row],[IE code]]="IE14",79%,IF(Table4[[#This Row],[IE code]]="IE15",40%,0)))</f>
        <v>0</v>
      </c>
      <c r="D272" s="7" t="str">
        <f>IFERROR(#REF!/#REF!*Table4[[#This Row],[Percent of Time]],"")</f>
        <v/>
      </c>
    </row>
    <row r="273" spans="3:4" x14ac:dyDescent="0.25">
      <c r="C273" s="10">
        <f>IF(Table4[[#This Row],[IE code]]="IE13",100%,IF(Table4[[#This Row],[IE code]]="IE14",79%,IF(Table4[[#This Row],[IE code]]="IE15",40%,0)))</f>
        <v>0</v>
      </c>
      <c r="D273" s="7" t="str">
        <f>IFERROR(#REF!/#REF!*Table4[[#This Row],[Percent of Time]],"")</f>
        <v/>
      </c>
    </row>
    <row r="274" spans="3:4" x14ac:dyDescent="0.25">
      <c r="C274" s="10">
        <f>IF(Table4[[#This Row],[IE code]]="IE13",100%,IF(Table4[[#This Row],[IE code]]="IE14",79%,IF(Table4[[#This Row],[IE code]]="IE15",40%,0)))</f>
        <v>0</v>
      </c>
      <c r="D274" s="7" t="str">
        <f>IFERROR(#REF!/#REF!*Table4[[#This Row],[Percent of Time]],"")</f>
        <v/>
      </c>
    </row>
    <row r="275" spans="3:4" x14ac:dyDescent="0.25">
      <c r="C275" s="10">
        <f>IF(Table4[[#This Row],[IE code]]="IE13",100%,IF(Table4[[#This Row],[IE code]]="IE14",79%,IF(Table4[[#This Row],[IE code]]="IE15",40%,0)))</f>
        <v>0</v>
      </c>
      <c r="D275" s="7" t="str">
        <f>IFERROR(#REF!/#REF!*Table4[[#This Row],[Percent of Time]],"")</f>
        <v/>
      </c>
    </row>
    <row r="276" spans="3:4" x14ac:dyDescent="0.25">
      <c r="C276" s="10">
        <f>IF(Table4[[#This Row],[IE code]]="IE13",100%,IF(Table4[[#This Row],[IE code]]="IE14",79%,IF(Table4[[#This Row],[IE code]]="IE15",40%,0)))</f>
        <v>0</v>
      </c>
      <c r="D276" s="7" t="str">
        <f>IFERROR(#REF!/#REF!*Table4[[#This Row],[Percent of Time]],"")</f>
        <v/>
      </c>
    </row>
    <row r="277" spans="3:4" x14ac:dyDescent="0.25">
      <c r="C277" s="10">
        <f>IF(Table4[[#This Row],[IE code]]="IE13",100%,IF(Table4[[#This Row],[IE code]]="IE14",79%,IF(Table4[[#This Row],[IE code]]="IE15",40%,0)))</f>
        <v>0</v>
      </c>
      <c r="D277" s="7" t="str">
        <f>IFERROR(#REF!/#REF!*Table4[[#This Row],[Percent of Time]],"")</f>
        <v/>
      </c>
    </row>
    <row r="278" spans="3:4" x14ac:dyDescent="0.25">
      <c r="C278" s="10">
        <f>IF(Table4[[#This Row],[IE code]]="IE13",100%,IF(Table4[[#This Row],[IE code]]="IE14",79%,IF(Table4[[#This Row],[IE code]]="IE15",40%,0)))</f>
        <v>0</v>
      </c>
      <c r="D278" s="7" t="str">
        <f>IFERROR(#REF!/#REF!*Table4[[#This Row],[Percent of Time]],"")</f>
        <v/>
      </c>
    </row>
    <row r="279" spans="3:4" x14ac:dyDescent="0.25">
      <c r="C279" s="10">
        <f>IF(Table4[[#This Row],[IE code]]="IE13",100%,IF(Table4[[#This Row],[IE code]]="IE14",79%,IF(Table4[[#This Row],[IE code]]="IE15",40%,0)))</f>
        <v>0</v>
      </c>
      <c r="D279" s="7" t="str">
        <f>IFERROR(#REF!/#REF!*Table4[[#This Row],[Percent of Time]],"")</f>
        <v/>
      </c>
    </row>
    <row r="280" spans="3:4" x14ac:dyDescent="0.25">
      <c r="C280" s="10">
        <f>IF(Table4[[#This Row],[IE code]]="IE13",100%,IF(Table4[[#This Row],[IE code]]="IE14",79%,IF(Table4[[#This Row],[IE code]]="IE15",40%,0)))</f>
        <v>0</v>
      </c>
      <c r="D280" s="7" t="str">
        <f>IFERROR(#REF!/#REF!*Table4[[#This Row],[Percent of Time]],"")</f>
        <v/>
      </c>
    </row>
    <row r="281" spans="3:4" x14ac:dyDescent="0.25">
      <c r="C281" s="10">
        <f>IF(Table4[[#This Row],[IE code]]="IE13",100%,IF(Table4[[#This Row],[IE code]]="IE14",79%,IF(Table4[[#This Row],[IE code]]="IE15",40%,0)))</f>
        <v>0</v>
      </c>
      <c r="D281" s="7" t="str">
        <f>IFERROR(#REF!/#REF!*Table4[[#This Row],[Percent of Time]],"")</f>
        <v/>
      </c>
    </row>
    <row r="282" spans="3:4" x14ac:dyDescent="0.25">
      <c r="C282" s="10">
        <f>IF(Table4[[#This Row],[IE code]]="IE13",100%,IF(Table4[[#This Row],[IE code]]="IE14",79%,IF(Table4[[#This Row],[IE code]]="IE15",40%,0)))</f>
        <v>0</v>
      </c>
      <c r="D282" s="7" t="str">
        <f>IFERROR(#REF!/#REF!*Table4[[#This Row],[Percent of Time]],"")</f>
        <v/>
      </c>
    </row>
    <row r="283" spans="3:4" x14ac:dyDescent="0.25">
      <c r="C283" s="10">
        <f>IF(Table4[[#This Row],[IE code]]="IE13",100%,IF(Table4[[#This Row],[IE code]]="IE14",79%,IF(Table4[[#This Row],[IE code]]="IE15",40%,0)))</f>
        <v>0</v>
      </c>
      <c r="D283" s="7" t="str">
        <f>IFERROR(#REF!/#REF!*Table4[[#This Row],[Percent of Time]],"")</f>
        <v/>
      </c>
    </row>
    <row r="284" spans="3:4" x14ac:dyDescent="0.25">
      <c r="C284" s="10">
        <f>IF(Table4[[#This Row],[IE code]]="IE13",100%,IF(Table4[[#This Row],[IE code]]="IE14",79%,IF(Table4[[#This Row],[IE code]]="IE15",40%,0)))</f>
        <v>0</v>
      </c>
      <c r="D284" s="7" t="str">
        <f>IFERROR(#REF!/#REF!*Table4[[#This Row],[Percent of Time]],"")</f>
        <v/>
      </c>
    </row>
    <row r="285" spans="3:4" x14ac:dyDescent="0.25">
      <c r="C285" s="10">
        <f>IF(Table4[[#This Row],[IE code]]="IE13",100%,IF(Table4[[#This Row],[IE code]]="IE14",79%,IF(Table4[[#This Row],[IE code]]="IE15",40%,0)))</f>
        <v>0</v>
      </c>
      <c r="D285" s="7" t="str">
        <f>IFERROR(#REF!/#REF!*Table4[[#This Row],[Percent of Time]],"")</f>
        <v/>
      </c>
    </row>
    <row r="286" spans="3:4" x14ac:dyDescent="0.25">
      <c r="C286" s="10">
        <f>IF(Table4[[#This Row],[IE code]]="IE13",100%,IF(Table4[[#This Row],[IE code]]="IE14",79%,IF(Table4[[#This Row],[IE code]]="IE15",40%,0)))</f>
        <v>0</v>
      </c>
      <c r="D286" s="7" t="str">
        <f>IFERROR(#REF!/#REF!*Table4[[#This Row],[Percent of Time]],"")</f>
        <v/>
      </c>
    </row>
    <row r="287" spans="3:4" x14ac:dyDescent="0.25">
      <c r="C287" s="10">
        <f>IF(Table4[[#This Row],[IE code]]="IE13",100%,IF(Table4[[#This Row],[IE code]]="IE14",79%,IF(Table4[[#This Row],[IE code]]="IE15",40%,0)))</f>
        <v>0</v>
      </c>
      <c r="D287" s="7" t="str">
        <f>IFERROR(#REF!/#REF!*Table4[[#This Row],[Percent of Time]],"")</f>
        <v/>
      </c>
    </row>
    <row r="288" spans="3:4" x14ac:dyDescent="0.25">
      <c r="C288" s="10">
        <f>IF(Table4[[#This Row],[IE code]]="IE13",100%,IF(Table4[[#This Row],[IE code]]="IE14",79%,IF(Table4[[#This Row],[IE code]]="IE15",40%,0)))</f>
        <v>0</v>
      </c>
      <c r="D288" s="7" t="str">
        <f>IFERROR(#REF!/#REF!*Table4[[#This Row],[Percent of Time]],"")</f>
        <v/>
      </c>
    </row>
    <row r="289" spans="3:4" x14ac:dyDescent="0.25">
      <c r="C289" s="10">
        <f>IF(Table4[[#This Row],[IE code]]="IE13",100%,IF(Table4[[#This Row],[IE code]]="IE14",79%,IF(Table4[[#This Row],[IE code]]="IE15",40%,0)))</f>
        <v>0</v>
      </c>
      <c r="D289" s="7" t="str">
        <f>IFERROR(#REF!/#REF!*Table4[[#This Row],[Percent of Time]],"")</f>
        <v/>
      </c>
    </row>
    <row r="290" spans="3:4" x14ac:dyDescent="0.25">
      <c r="C290" s="10">
        <f>IF(Table4[[#This Row],[IE code]]="IE13",100%,IF(Table4[[#This Row],[IE code]]="IE14",79%,IF(Table4[[#This Row],[IE code]]="IE15",40%,0)))</f>
        <v>0</v>
      </c>
      <c r="D290" s="7" t="str">
        <f>IFERROR(#REF!/#REF!*Table4[[#This Row],[Percent of Time]],"")</f>
        <v/>
      </c>
    </row>
    <row r="291" spans="3:4" x14ac:dyDescent="0.25">
      <c r="C291" s="10">
        <f>IF(Table4[[#This Row],[IE code]]="IE13",100%,IF(Table4[[#This Row],[IE code]]="IE14",79%,IF(Table4[[#This Row],[IE code]]="IE15",40%,0)))</f>
        <v>0</v>
      </c>
      <c r="D291" s="7" t="str">
        <f>IFERROR(#REF!/#REF!*Table4[[#This Row],[Percent of Time]],"")</f>
        <v/>
      </c>
    </row>
    <row r="292" spans="3:4" x14ac:dyDescent="0.25">
      <c r="C292" s="10">
        <f>IF(Table4[[#This Row],[IE code]]="IE13",100%,IF(Table4[[#This Row],[IE code]]="IE14",79%,IF(Table4[[#This Row],[IE code]]="IE15",40%,0)))</f>
        <v>0</v>
      </c>
      <c r="D292" s="7" t="str">
        <f>IFERROR(#REF!/#REF!*Table4[[#This Row],[Percent of Time]],"")</f>
        <v/>
      </c>
    </row>
    <row r="293" spans="3:4" x14ac:dyDescent="0.25">
      <c r="C293" s="10">
        <f>IF(Table4[[#This Row],[IE code]]="IE13",100%,IF(Table4[[#This Row],[IE code]]="IE14",79%,IF(Table4[[#This Row],[IE code]]="IE15",40%,0)))</f>
        <v>0</v>
      </c>
      <c r="D293" s="7" t="str">
        <f>IFERROR(#REF!/#REF!*Table4[[#This Row],[Percent of Time]],"")</f>
        <v/>
      </c>
    </row>
    <row r="294" spans="3:4" x14ac:dyDescent="0.25">
      <c r="C294" s="10">
        <f>IF(Table4[[#This Row],[IE code]]="IE13",100%,IF(Table4[[#This Row],[IE code]]="IE14",79%,IF(Table4[[#This Row],[IE code]]="IE15",40%,0)))</f>
        <v>0</v>
      </c>
      <c r="D294" s="7" t="str">
        <f>IFERROR(#REF!/#REF!*Table4[[#This Row],[Percent of Time]],"")</f>
        <v/>
      </c>
    </row>
    <row r="295" spans="3:4" x14ac:dyDescent="0.25">
      <c r="C295" s="10">
        <f>IF(Table4[[#This Row],[IE code]]="IE13",100%,IF(Table4[[#This Row],[IE code]]="IE14",79%,IF(Table4[[#This Row],[IE code]]="IE15",40%,0)))</f>
        <v>0</v>
      </c>
      <c r="D295" s="7" t="str">
        <f>IFERROR(#REF!/#REF!*Table4[[#This Row],[Percent of Time]],"")</f>
        <v/>
      </c>
    </row>
    <row r="296" spans="3:4" x14ac:dyDescent="0.25">
      <c r="C296" s="10">
        <f>IF(Table4[[#This Row],[IE code]]="IE13",100%,IF(Table4[[#This Row],[IE code]]="IE14",79%,IF(Table4[[#This Row],[IE code]]="IE15",40%,0)))</f>
        <v>0</v>
      </c>
      <c r="D296" s="7" t="str">
        <f>IFERROR(#REF!/#REF!*Table4[[#This Row],[Percent of Time]],"")</f>
        <v/>
      </c>
    </row>
    <row r="297" spans="3:4" x14ac:dyDescent="0.25">
      <c r="C297" s="10">
        <f>IF(Table4[[#This Row],[IE code]]="IE13",100%,IF(Table4[[#This Row],[IE code]]="IE14",79%,IF(Table4[[#This Row],[IE code]]="IE15",40%,0)))</f>
        <v>0</v>
      </c>
      <c r="D297" s="7" t="str">
        <f>IFERROR(#REF!/#REF!*Table4[[#This Row],[Percent of Time]],"")</f>
        <v/>
      </c>
    </row>
    <row r="298" spans="3:4" x14ac:dyDescent="0.25">
      <c r="C298" s="10">
        <f>IF(Table4[[#This Row],[IE code]]="IE13",100%,IF(Table4[[#This Row],[IE code]]="IE14",79%,IF(Table4[[#This Row],[IE code]]="IE15",40%,0)))</f>
        <v>0</v>
      </c>
      <c r="D298" s="7" t="str">
        <f>IFERROR(#REF!/#REF!*Table4[[#This Row],[Percent of Time]],"")</f>
        <v/>
      </c>
    </row>
    <row r="299" spans="3:4" x14ac:dyDescent="0.25">
      <c r="C299" s="10">
        <f>IF(Table4[[#This Row],[IE code]]="IE13",100%,IF(Table4[[#This Row],[IE code]]="IE14",79%,IF(Table4[[#This Row],[IE code]]="IE15",40%,0)))</f>
        <v>0</v>
      </c>
      <c r="D299" s="7" t="str">
        <f>IFERROR(#REF!/#REF!*Table4[[#This Row],[Percent of Time]],"")</f>
        <v/>
      </c>
    </row>
    <row r="300" spans="3:4" x14ac:dyDescent="0.25">
      <c r="C300" s="10">
        <f>IF(Table4[[#This Row],[IE code]]="IE13",100%,IF(Table4[[#This Row],[IE code]]="IE14",79%,IF(Table4[[#This Row],[IE code]]="IE15",40%,0)))</f>
        <v>0</v>
      </c>
      <c r="D300" s="7" t="str">
        <f>IFERROR(#REF!/#REF!*Table4[[#This Row],[Percent of Time]],"")</f>
        <v/>
      </c>
    </row>
    <row r="301" spans="3:4" x14ac:dyDescent="0.25">
      <c r="C301" s="10">
        <f>IF(Table4[[#This Row],[IE code]]="IE13",100%,IF(Table4[[#This Row],[IE code]]="IE14",79%,IF(Table4[[#This Row],[IE code]]="IE15",40%,0)))</f>
        <v>0</v>
      </c>
      <c r="D301" s="7" t="str">
        <f>IFERROR(#REF!/#REF!*Table4[[#This Row],[Percent of Time]],"")</f>
        <v/>
      </c>
    </row>
    <row r="302" spans="3:4" x14ac:dyDescent="0.25">
      <c r="C302" s="10">
        <f>IF(Table4[[#This Row],[IE code]]="IE13",100%,IF(Table4[[#This Row],[IE code]]="IE14",79%,IF(Table4[[#This Row],[IE code]]="IE15",40%,0)))</f>
        <v>0</v>
      </c>
      <c r="D302" s="7" t="str">
        <f>IFERROR(#REF!/#REF!*Table4[[#This Row],[Percent of Time]],"")</f>
        <v/>
      </c>
    </row>
    <row r="303" spans="3:4" x14ac:dyDescent="0.25">
      <c r="C303" s="10">
        <f>IF(Table4[[#This Row],[IE code]]="IE13",100%,IF(Table4[[#This Row],[IE code]]="IE14",79%,IF(Table4[[#This Row],[IE code]]="IE15",40%,0)))</f>
        <v>0</v>
      </c>
      <c r="D303" s="7" t="str">
        <f>IFERROR(#REF!/#REF!*Table4[[#This Row],[Percent of Time]],"")</f>
        <v/>
      </c>
    </row>
    <row r="304" spans="3:4" x14ac:dyDescent="0.25">
      <c r="C304" s="10">
        <f>IF(Table4[[#This Row],[IE code]]="IE13",100%,IF(Table4[[#This Row],[IE code]]="IE14",79%,IF(Table4[[#This Row],[IE code]]="IE15",40%,0)))</f>
        <v>0</v>
      </c>
      <c r="D304" s="7" t="str">
        <f>IFERROR(#REF!/#REF!*Table4[[#This Row],[Percent of Time]],"")</f>
        <v/>
      </c>
    </row>
    <row r="305" spans="3:4" x14ac:dyDescent="0.25">
      <c r="C305" s="10">
        <f>IF(Table4[[#This Row],[IE code]]="IE13",100%,IF(Table4[[#This Row],[IE code]]="IE14",79%,IF(Table4[[#This Row],[IE code]]="IE15",40%,0)))</f>
        <v>0</v>
      </c>
      <c r="D305" s="7" t="str">
        <f>IFERROR(#REF!/#REF!*Table4[[#This Row],[Percent of Time]],"")</f>
        <v/>
      </c>
    </row>
    <row r="306" spans="3:4" x14ac:dyDescent="0.25">
      <c r="C306" s="10">
        <f>IF(Table4[[#This Row],[IE code]]="IE13",100%,IF(Table4[[#This Row],[IE code]]="IE14",79%,IF(Table4[[#This Row],[IE code]]="IE15",40%,0)))</f>
        <v>0</v>
      </c>
      <c r="D306" s="7" t="str">
        <f>IFERROR(#REF!/#REF!*Table4[[#This Row],[Percent of Time]],"")</f>
        <v/>
      </c>
    </row>
    <row r="307" spans="3:4" x14ac:dyDescent="0.25">
      <c r="C307" s="10">
        <f>IF(Table4[[#This Row],[IE code]]="IE13",100%,IF(Table4[[#This Row],[IE code]]="IE14",79%,IF(Table4[[#This Row],[IE code]]="IE15",40%,0)))</f>
        <v>0</v>
      </c>
      <c r="D307" s="7" t="str">
        <f>IFERROR(#REF!/#REF!*Table4[[#This Row],[Percent of Time]],"")</f>
        <v/>
      </c>
    </row>
    <row r="308" spans="3:4" x14ac:dyDescent="0.25">
      <c r="C308" s="10">
        <f>IF(Table4[[#This Row],[IE code]]="IE13",100%,IF(Table4[[#This Row],[IE code]]="IE14",79%,IF(Table4[[#This Row],[IE code]]="IE15",40%,0)))</f>
        <v>0</v>
      </c>
      <c r="D308" s="7" t="str">
        <f>IFERROR(#REF!/#REF!*Table4[[#This Row],[Percent of Time]],"")</f>
        <v/>
      </c>
    </row>
    <row r="309" spans="3:4" x14ac:dyDescent="0.25">
      <c r="C309" s="10">
        <f>IF(Table4[[#This Row],[IE code]]="IE13",100%,IF(Table4[[#This Row],[IE code]]="IE14",79%,IF(Table4[[#This Row],[IE code]]="IE15",40%,0)))</f>
        <v>0</v>
      </c>
      <c r="D309" s="7" t="str">
        <f>IFERROR(#REF!/#REF!*Table4[[#This Row],[Percent of Time]],"")</f>
        <v/>
      </c>
    </row>
    <row r="310" spans="3:4" x14ac:dyDescent="0.25">
      <c r="C310" s="10">
        <f>IF(Table4[[#This Row],[IE code]]="IE13",100%,IF(Table4[[#This Row],[IE code]]="IE14",79%,IF(Table4[[#This Row],[IE code]]="IE15",40%,0)))</f>
        <v>0</v>
      </c>
      <c r="D310" s="7" t="str">
        <f>IFERROR(#REF!/#REF!*Table4[[#This Row],[Percent of Time]],"")</f>
        <v/>
      </c>
    </row>
    <row r="311" spans="3:4" x14ac:dyDescent="0.25">
      <c r="C311" s="10">
        <f>IF(Table4[[#This Row],[IE code]]="IE13",100%,IF(Table4[[#This Row],[IE code]]="IE14",79%,IF(Table4[[#This Row],[IE code]]="IE15",40%,0)))</f>
        <v>0</v>
      </c>
      <c r="D311" s="7" t="str">
        <f>IFERROR(#REF!/#REF!*Table4[[#This Row],[Percent of Time]],"")</f>
        <v/>
      </c>
    </row>
    <row r="312" spans="3:4" x14ac:dyDescent="0.25">
      <c r="C312" s="10">
        <f>IF(Table4[[#This Row],[IE code]]="IE13",100%,IF(Table4[[#This Row],[IE code]]="IE14",79%,IF(Table4[[#This Row],[IE code]]="IE15",40%,0)))</f>
        <v>0</v>
      </c>
      <c r="D312" s="7" t="str">
        <f>IFERROR(#REF!/#REF!*Table4[[#This Row],[Percent of Time]],"")</f>
        <v/>
      </c>
    </row>
    <row r="313" spans="3:4" x14ac:dyDescent="0.25">
      <c r="C313" s="10">
        <f>IF(Table4[[#This Row],[IE code]]="IE13",100%,IF(Table4[[#This Row],[IE code]]="IE14",79%,IF(Table4[[#This Row],[IE code]]="IE15",40%,0)))</f>
        <v>0</v>
      </c>
      <c r="D313" s="7" t="str">
        <f>IFERROR(#REF!/#REF!*Table4[[#This Row],[Percent of Time]],"")</f>
        <v/>
      </c>
    </row>
    <row r="314" spans="3:4" x14ac:dyDescent="0.25">
      <c r="C314" s="10">
        <f>IF(Table4[[#This Row],[IE code]]="IE13",100%,IF(Table4[[#This Row],[IE code]]="IE14",79%,IF(Table4[[#This Row],[IE code]]="IE15",40%,0)))</f>
        <v>0</v>
      </c>
      <c r="D314" s="7" t="str">
        <f>IFERROR(#REF!/#REF!*Table4[[#This Row],[Percent of Time]],"")</f>
        <v/>
      </c>
    </row>
    <row r="315" spans="3:4" x14ac:dyDescent="0.25">
      <c r="C315" s="10">
        <f>IF(Table4[[#This Row],[IE code]]="IE13",100%,IF(Table4[[#This Row],[IE code]]="IE14",79%,IF(Table4[[#This Row],[IE code]]="IE15",40%,0)))</f>
        <v>0</v>
      </c>
      <c r="D315" s="7" t="str">
        <f>IFERROR(#REF!/#REF!*Table4[[#This Row],[Percent of Time]],"")</f>
        <v/>
      </c>
    </row>
    <row r="316" spans="3:4" x14ac:dyDescent="0.25">
      <c r="C316" s="10">
        <f>IF(Table4[[#This Row],[IE code]]="IE13",100%,IF(Table4[[#This Row],[IE code]]="IE14",79%,IF(Table4[[#This Row],[IE code]]="IE15",40%,0)))</f>
        <v>0</v>
      </c>
      <c r="D316" s="7" t="str">
        <f>IFERROR(#REF!/#REF!*Table4[[#This Row],[Percent of Time]],"")</f>
        <v/>
      </c>
    </row>
    <row r="317" spans="3:4" x14ac:dyDescent="0.25">
      <c r="C317" s="10">
        <f>IF(Table4[[#This Row],[IE code]]="IE13",100%,IF(Table4[[#This Row],[IE code]]="IE14",79%,IF(Table4[[#This Row],[IE code]]="IE15",40%,0)))</f>
        <v>0</v>
      </c>
      <c r="D317" s="7" t="str">
        <f>IFERROR(#REF!/#REF!*Table4[[#This Row],[Percent of Time]],"")</f>
        <v/>
      </c>
    </row>
    <row r="318" spans="3:4" x14ac:dyDescent="0.25">
      <c r="C318" s="10">
        <f>IF(Table4[[#This Row],[IE code]]="IE13",100%,IF(Table4[[#This Row],[IE code]]="IE14",79%,IF(Table4[[#This Row],[IE code]]="IE15",40%,0)))</f>
        <v>0</v>
      </c>
      <c r="D318" s="7" t="str">
        <f>IFERROR(#REF!/#REF!*Table4[[#This Row],[Percent of Time]],"")</f>
        <v/>
      </c>
    </row>
    <row r="319" spans="3:4" x14ac:dyDescent="0.25">
      <c r="C319" s="10">
        <f>IF(Table4[[#This Row],[IE code]]="IE13",100%,IF(Table4[[#This Row],[IE code]]="IE14",79%,IF(Table4[[#This Row],[IE code]]="IE15",40%,0)))</f>
        <v>0</v>
      </c>
      <c r="D319" s="7" t="str">
        <f>IFERROR(#REF!/#REF!*Table4[[#This Row],[Percent of Time]],"")</f>
        <v/>
      </c>
    </row>
    <row r="320" spans="3:4" x14ac:dyDescent="0.25">
      <c r="C320" s="10">
        <f>IF(Table4[[#This Row],[IE code]]="IE13",100%,IF(Table4[[#This Row],[IE code]]="IE14",79%,IF(Table4[[#This Row],[IE code]]="IE15",40%,0)))</f>
        <v>0</v>
      </c>
      <c r="D320" s="7" t="str">
        <f>IFERROR(#REF!/#REF!*Table4[[#This Row],[Percent of Time]],"")</f>
        <v/>
      </c>
    </row>
    <row r="321" spans="3:4" x14ac:dyDescent="0.25">
      <c r="C321" s="10">
        <f>IF(Table4[[#This Row],[IE code]]="IE13",100%,IF(Table4[[#This Row],[IE code]]="IE14",79%,IF(Table4[[#This Row],[IE code]]="IE15",40%,0)))</f>
        <v>0</v>
      </c>
      <c r="D321" s="7" t="str">
        <f>IFERROR(#REF!/#REF!*Table4[[#This Row],[Percent of Time]],"")</f>
        <v/>
      </c>
    </row>
    <row r="322" spans="3:4" x14ac:dyDescent="0.25">
      <c r="C322" s="10">
        <f>IF(Table4[[#This Row],[IE code]]="IE13",100%,IF(Table4[[#This Row],[IE code]]="IE14",79%,IF(Table4[[#This Row],[IE code]]="IE15",40%,0)))</f>
        <v>0</v>
      </c>
      <c r="D322" s="7" t="str">
        <f>IFERROR(#REF!/#REF!*Table4[[#This Row],[Percent of Time]],"")</f>
        <v/>
      </c>
    </row>
    <row r="323" spans="3:4" x14ac:dyDescent="0.25">
      <c r="C323" s="10">
        <f>IF(Table4[[#This Row],[IE code]]="IE13",100%,IF(Table4[[#This Row],[IE code]]="IE14",79%,IF(Table4[[#This Row],[IE code]]="IE15",40%,0)))</f>
        <v>0</v>
      </c>
      <c r="D323" s="7" t="str">
        <f>IFERROR(#REF!/#REF!*Table4[[#This Row],[Percent of Time]],"")</f>
        <v/>
      </c>
    </row>
    <row r="324" spans="3:4" x14ac:dyDescent="0.25">
      <c r="C324" s="10">
        <f>IF(Table4[[#This Row],[IE code]]="IE13",100%,IF(Table4[[#This Row],[IE code]]="IE14",79%,IF(Table4[[#This Row],[IE code]]="IE15",40%,0)))</f>
        <v>0</v>
      </c>
      <c r="D324" s="7" t="str">
        <f>IFERROR(#REF!/#REF!*Table4[[#This Row],[Percent of Time]],"")</f>
        <v/>
      </c>
    </row>
    <row r="325" spans="3:4" x14ac:dyDescent="0.25">
      <c r="C325" s="10">
        <f>IF(Table4[[#This Row],[IE code]]="IE13",100%,IF(Table4[[#This Row],[IE code]]="IE14",79%,IF(Table4[[#This Row],[IE code]]="IE15",40%,0)))</f>
        <v>0</v>
      </c>
      <c r="D325" s="7" t="str">
        <f>IFERROR(#REF!/#REF!*Table4[[#This Row],[Percent of Time]],"")</f>
        <v/>
      </c>
    </row>
    <row r="326" spans="3:4" x14ac:dyDescent="0.25">
      <c r="C326" s="10">
        <f>IF(Table4[[#This Row],[IE code]]="IE13",100%,IF(Table4[[#This Row],[IE code]]="IE14",79%,IF(Table4[[#This Row],[IE code]]="IE15",40%,0)))</f>
        <v>0</v>
      </c>
      <c r="D326" s="7" t="str">
        <f>IFERROR(#REF!/#REF!*Table4[[#This Row],[Percent of Time]],"")</f>
        <v/>
      </c>
    </row>
    <row r="327" spans="3:4" x14ac:dyDescent="0.25">
      <c r="C327" s="10">
        <f>IF(Table4[[#This Row],[IE code]]="IE13",100%,IF(Table4[[#This Row],[IE code]]="IE14",79%,IF(Table4[[#This Row],[IE code]]="IE15",40%,0)))</f>
        <v>0</v>
      </c>
      <c r="D327" s="7" t="str">
        <f>IFERROR(#REF!/#REF!*Table4[[#This Row],[Percent of Time]],"")</f>
        <v/>
      </c>
    </row>
    <row r="328" spans="3:4" x14ac:dyDescent="0.25">
      <c r="C328" s="10">
        <f>IF(Table4[[#This Row],[IE code]]="IE13",100%,IF(Table4[[#This Row],[IE code]]="IE14",79%,IF(Table4[[#This Row],[IE code]]="IE15",40%,0)))</f>
        <v>0</v>
      </c>
      <c r="D328" s="7" t="str">
        <f>IFERROR(#REF!/#REF!*Table4[[#This Row],[Percent of Time]],"")</f>
        <v/>
      </c>
    </row>
    <row r="329" spans="3:4" x14ac:dyDescent="0.25">
      <c r="C329" s="10">
        <f>IF(Table4[[#This Row],[IE code]]="IE13",100%,IF(Table4[[#This Row],[IE code]]="IE14",79%,IF(Table4[[#This Row],[IE code]]="IE15",40%,0)))</f>
        <v>0</v>
      </c>
      <c r="D329" s="7" t="str">
        <f>IFERROR(#REF!/#REF!*Table4[[#This Row],[Percent of Time]],"")</f>
        <v/>
      </c>
    </row>
    <row r="330" spans="3:4" x14ac:dyDescent="0.25">
      <c r="C330" s="10">
        <f>IF(Table4[[#This Row],[IE code]]="IE13",100%,IF(Table4[[#This Row],[IE code]]="IE14",79%,IF(Table4[[#This Row],[IE code]]="IE15",40%,0)))</f>
        <v>0</v>
      </c>
      <c r="D330" s="7" t="str">
        <f>IFERROR(#REF!/#REF!*Table4[[#This Row],[Percent of Time]],"")</f>
        <v/>
      </c>
    </row>
    <row r="331" spans="3:4" x14ac:dyDescent="0.25">
      <c r="C331" s="10">
        <f>IF(Table4[[#This Row],[IE code]]="IE13",100%,IF(Table4[[#This Row],[IE code]]="IE14",79%,IF(Table4[[#This Row],[IE code]]="IE15",40%,0)))</f>
        <v>0</v>
      </c>
      <c r="D331" s="7" t="str">
        <f>IFERROR(#REF!/#REF!*Table4[[#This Row],[Percent of Time]],"")</f>
        <v/>
      </c>
    </row>
    <row r="332" spans="3:4" x14ac:dyDescent="0.25">
      <c r="C332" s="10">
        <f>IF(Table4[[#This Row],[IE code]]="IE13",100%,IF(Table4[[#This Row],[IE code]]="IE14",79%,IF(Table4[[#This Row],[IE code]]="IE15",40%,0)))</f>
        <v>0</v>
      </c>
      <c r="D332" s="7" t="str">
        <f>IFERROR(#REF!/#REF!*Table4[[#This Row],[Percent of Time]],"")</f>
        <v/>
      </c>
    </row>
    <row r="333" spans="3:4" x14ac:dyDescent="0.25">
      <c r="C333" s="10">
        <f>IF(Table4[[#This Row],[IE code]]="IE13",100%,IF(Table4[[#This Row],[IE code]]="IE14",79%,IF(Table4[[#This Row],[IE code]]="IE15",40%,0)))</f>
        <v>0</v>
      </c>
      <c r="D333" s="7" t="str">
        <f>IFERROR(#REF!/#REF!*Table4[[#This Row],[Percent of Time]],"")</f>
        <v/>
      </c>
    </row>
    <row r="334" spans="3:4" x14ac:dyDescent="0.25">
      <c r="C334" s="10">
        <f>IF(Table4[[#This Row],[IE code]]="IE13",100%,IF(Table4[[#This Row],[IE code]]="IE14",79%,IF(Table4[[#This Row],[IE code]]="IE15",40%,0)))</f>
        <v>0</v>
      </c>
      <c r="D334" s="7" t="str">
        <f>IFERROR(#REF!/#REF!*Table4[[#This Row],[Percent of Time]],"")</f>
        <v/>
      </c>
    </row>
    <row r="335" spans="3:4" x14ac:dyDescent="0.25">
      <c r="C335" s="10">
        <f>IF(Table4[[#This Row],[IE code]]="IE13",100%,IF(Table4[[#This Row],[IE code]]="IE14",79%,IF(Table4[[#This Row],[IE code]]="IE15",40%,0)))</f>
        <v>0</v>
      </c>
      <c r="D335" s="7" t="str">
        <f>IFERROR(#REF!/#REF!*Table4[[#This Row],[Percent of Time]],"")</f>
        <v/>
      </c>
    </row>
    <row r="336" spans="3:4" x14ac:dyDescent="0.25">
      <c r="C336" s="10">
        <f>IF(Table4[[#This Row],[IE code]]="IE13",100%,IF(Table4[[#This Row],[IE code]]="IE14",79%,IF(Table4[[#This Row],[IE code]]="IE15",40%,0)))</f>
        <v>0</v>
      </c>
      <c r="D336" s="7" t="str">
        <f>IFERROR(#REF!/#REF!*Table4[[#This Row],[Percent of Time]],"")</f>
        <v/>
      </c>
    </row>
    <row r="337" spans="3:4" x14ac:dyDescent="0.25">
      <c r="C337" s="10">
        <f>IF(Table4[[#This Row],[IE code]]="IE13",100%,IF(Table4[[#This Row],[IE code]]="IE14",79%,IF(Table4[[#This Row],[IE code]]="IE15",40%,0)))</f>
        <v>0</v>
      </c>
      <c r="D337" s="7" t="str">
        <f>IFERROR(#REF!/#REF!*Table4[[#This Row],[Percent of Time]],"")</f>
        <v/>
      </c>
    </row>
    <row r="338" spans="3:4" x14ac:dyDescent="0.25">
      <c r="C338" s="10">
        <f>IF(Table4[[#This Row],[IE code]]="IE13",100%,IF(Table4[[#This Row],[IE code]]="IE14",79%,IF(Table4[[#This Row],[IE code]]="IE15",40%,0)))</f>
        <v>0</v>
      </c>
      <c r="D338" s="7" t="str">
        <f>IFERROR(#REF!/#REF!*Table4[[#This Row],[Percent of Time]],"")</f>
        <v/>
      </c>
    </row>
    <row r="339" spans="3:4" x14ac:dyDescent="0.25">
      <c r="C339" s="10">
        <f>IF(Table4[[#This Row],[IE code]]="IE13",100%,IF(Table4[[#This Row],[IE code]]="IE14",79%,IF(Table4[[#This Row],[IE code]]="IE15",40%,0)))</f>
        <v>0</v>
      </c>
      <c r="D339" s="7" t="str">
        <f>IFERROR(#REF!/#REF!*Table4[[#This Row],[Percent of Time]],"")</f>
        <v/>
      </c>
    </row>
    <row r="340" spans="3:4" x14ac:dyDescent="0.25">
      <c r="C340" s="10">
        <f>IF(Table4[[#This Row],[IE code]]="IE13",100%,IF(Table4[[#This Row],[IE code]]="IE14",79%,IF(Table4[[#This Row],[IE code]]="IE15",40%,0)))</f>
        <v>0</v>
      </c>
      <c r="D340" s="7" t="str">
        <f>IFERROR(#REF!/#REF!*Table4[[#This Row],[Percent of Time]],"")</f>
        <v/>
      </c>
    </row>
    <row r="341" spans="3:4" x14ac:dyDescent="0.25">
      <c r="C341" s="10">
        <f>IF(Table4[[#This Row],[IE code]]="IE13",100%,IF(Table4[[#This Row],[IE code]]="IE14",79%,IF(Table4[[#This Row],[IE code]]="IE15",40%,0)))</f>
        <v>0</v>
      </c>
      <c r="D341" s="7" t="str">
        <f>IFERROR(#REF!/#REF!*Table4[[#This Row],[Percent of Time]],"")</f>
        <v/>
      </c>
    </row>
    <row r="342" spans="3:4" x14ac:dyDescent="0.25">
      <c r="C342" s="10">
        <f>IF(Table4[[#This Row],[IE code]]="IE13",100%,IF(Table4[[#This Row],[IE code]]="IE14",79%,IF(Table4[[#This Row],[IE code]]="IE15",40%,0)))</f>
        <v>0</v>
      </c>
      <c r="D342" s="7" t="str">
        <f>IFERROR(#REF!/#REF!*Table4[[#This Row],[Percent of Time]],"")</f>
        <v/>
      </c>
    </row>
    <row r="343" spans="3:4" x14ac:dyDescent="0.25">
      <c r="C343" s="10">
        <f>IF(Table4[[#This Row],[IE code]]="IE13",100%,IF(Table4[[#This Row],[IE code]]="IE14",79%,IF(Table4[[#This Row],[IE code]]="IE15",40%,0)))</f>
        <v>0</v>
      </c>
      <c r="D343" s="7" t="str">
        <f>IFERROR(#REF!/#REF!*Table4[[#This Row],[Percent of Time]],"")</f>
        <v/>
      </c>
    </row>
    <row r="344" spans="3:4" x14ac:dyDescent="0.25">
      <c r="C344" s="10">
        <f>IF(Table4[[#This Row],[IE code]]="IE13",100%,IF(Table4[[#This Row],[IE code]]="IE14",79%,IF(Table4[[#This Row],[IE code]]="IE15",40%,0)))</f>
        <v>0</v>
      </c>
      <c r="D344" s="7" t="str">
        <f>IFERROR(#REF!/#REF!*Table4[[#This Row],[Percent of Time]],"")</f>
        <v/>
      </c>
    </row>
    <row r="345" spans="3:4" x14ac:dyDescent="0.25">
      <c r="C345" s="10">
        <f>IF(Table4[[#This Row],[IE code]]="IE13",100%,IF(Table4[[#This Row],[IE code]]="IE14",79%,IF(Table4[[#This Row],[IE code]]="IE15",40%,0)))</f>
        <v>0</v>
      </c>
      <c r="D345" s="7" t="str">
        <f>IFERROR(#REF!/#REF!*Table4[[#This Row],[Percent of Time]],"")</f>
        <v/>
      </c>
    </row>
    <row r="346" spans="3:4" x14ac:dyDescent="0.25">
      <c r="C346" s="10">
        <f>IF(Table4[[#This Row],[IE code]]="IE13",100%,IF(Table4[[#This Row],[IE code]]="IE14",79%,IF(Table4[[#This Row],[IE code]]="IE15",40%,0)))</f>
        <v>0</v>
      </c>
      <c r="D346" s="7" t="str">
        <f>IFERROR(#REF!/#REF!*Table4[[#This Row],[Percent of Time]],"")</f>
        <v/>
      </c>
    </row>
    <row r="347" spans="3:4" x14ac:dyDescent="0.25">
      <c r="C347" s="10">
        <f>IF(Table4[[#This Row],[IE code]]="IE13",100%,IF(Table4[[#This Row],[IE code]]="IE14",79%,IF(Table4[[#This Row],[IE code]]="IE15",40%,0)))</f>
        <v>0</v>
      </c>
      <c r="D347" s="7" t="str">
        <f>IFERROR(#REF!/#REF!*Table4[[#This Row],[Percent of Time]],"")</f>
        <v/>
      </c>
    </row>
    <row r="348" spans="3:4" x14ac:dyDescent="0.25">
      <c r="C348" s="10">
        <f>IF(Table4[[#This Row],[IE code]]="IE13",100%,IF(Table4[[#This Row],[IE code]]="IE14",79%,IF(Table4[[#This Row],[IE code]]="IE15",40%,0)))</f>
        <v>0</v>
      </c>
      <c r="D348" s="7" t="str">
        <f>IFERROR(#REF!/#REF!*Table4[[#This Row],[Percent of Time]],"")</f>
        <v/>
      </c>
    </row>
    <row r="349" spans="3:4" x14ac:dyDescent="0.25">
      <c r="C349" s="10">
        <f>IF(Table4[[#This Row],[IE code]]="IE13",100%,IF(Table4[[#This Row],[IE code]]="IE14",79%,IF(Table4[[#This Row],[IE code]]="IE15",40%,0)))</f>
        <v>0</v>
      </c>
      <c r="D349" s="7" t="str">
        <f>IFERROR(#REF!/#REF!*Table4[[#This Row],[Percent of Time]],"")</f>
        <v/>
      </c>
    </row>
    <row r="350" spans="3:4" x14ac:dyDescent="0.25">
      <c r="C350" s="10">
        <f>IF(Table4[[#This Row],[IE code]]="IE13",100%,IF(Table4[[#This Row],[IE code]]="IE14",79%,IF(Table4[[#This Row],[IE code]]="IE15",40%,0)))</f>
        <v>0</v>
      </c>
      <c r="D350" s="7" t="str">
        <f>IFERROR(#REF!/#REF!*Table4[[#This Row],[Percent of Time]],"")</f>
        <v/>
      </c>
    </row>
    <row r="351" spans="3:4" x14ac:dyDescent="0.25">
      <c r="C351" s="10">
        <f>IF(Table4[[#This Row],[IE code]]="IE13",100%,IF(Table4[[#This Row],[IE code]]="IE14",79%,IF(Table4[[#This Row],[IE code]]="IE15",40%,0)))</f>
        <v>0</v>
      </c>
      <c r="D351" s="7" t="str">
        <f>IFERROR(#REF!/#REF!*Table4[[#This Row],[Percent of Time]],"")</f>
        <v/>
      </c>
    </row>
    <row r="352" spans="3:4" x14ac:dyDescent="0.25">
      <c r="C352" s="10">
        <f>IF(Table4[[#This Row],[IE code]]="IE13",100%,IF(Table4[[#This Row],[IE code]]="IE14",79%,IF(Table4[[#This Row],[IE code]]="IE15",40%,0)))</f>
        <v>0</v>
      </c>
      <c r="D352" s="7" t="str">
        <f>IFERROR(#REF!/#REF!*Table4[[#This Row],[Percent of Time]],"")</f>
        <v/>
      </c>
    </row>
    <row r="353" spans="3:4" x14ac:dyDescent="0.25">
      <c r="C353" s="10">
        <f>IF(Table4[[#This Row],[IE code]]="IE13",100%,IF(Table4[[#This Row],[IE code]]="IE14",79%,IF(Table4[[#This Row],[IE code]]="IE15",40%,0)))</f>
        <v>0</v>
      </c>
      <c r="D353" s="7" t="str">
        <f>IFERROR(#REF!/#REF!*Table4[[#This Row],[Percent of Time]],"")</f>
        <v/>
      </c>
    </row>
    <row r="354" spans="3:4" x14ac:dyDescent="0.25">
      <c r="C354" s="10">
        <f>IF(Table4[[#This Row],[IE code]]="IE13",100%,IF(Table4[[#This Row],[IE code]]="IE14",79%,IF(Table4[[#This Row],[IE code]]="IE15",40%,0)))</f>
        <v>0</v>
      </c>
      <c r="D354" s="7" t="str">
        <f>IFERROR(#REF!/#REF!*Table4[[#This Row],[Percent of Time]],"")</f>
        <v/>
      </c>
    </row>
    <row r="355" spans="3:4" x14ac:dyDescent="0.25">
      <c r="C355" s="10">
        <f>IF(Table4[[#This Row],[IE code]]="IE13",100%,IF(Table4[[#This Row],[IE code]]="IE14",79%,IF(Table4[[#This Row],[IE code]]="IE15",40%,0)))</f>
        <v>0</v>
      </c>
      <c r="D355" s="7" t="str">
        <f>IFERROR(#REF!/#REF!*Table4[[#This Row],[Percent of Time]],"")</f>
        <v/>
      </c>
    </row>
    <row r="356" spans="3:4" x14ac:dyDescent="0.25">
      <c r="C356" s="10">
        <f>IF(Table4[[#This Row],[IE code]]="IE13",100%,IF(Table4[[#This Row],[IE code]]="IE14",79%,IF(Table4[[#This Row],[IE code]]="IE15",40%,0)))</f>
        <v>0</v>
      </c>
      <c r="D356" s="7" t="str">
        <f>IFERROR(#REF!/#REF!*Table4[[#This Row],[Percent of Time]],"")</f>
        <v/>
      </c>
    </row>
    <row r="357" spans="3:4" x14ac:dyDescent="0.25">
      <c r="C357" s="10">
        <f>IF(Table4[[#This Row],[IE code]]="IE13",100%,IF(Table4[[#This Row],[IE code]]="IE14",79%,IF(Table4[[#This Row],[IE code]]="IE15",40%,0)))</f>
        <v>0</v>
      </c>
      <c r="D357" s="7" t="str">
        <f>IFERROR(#REF!/#REF!*Table4[[#This Row],[Percent of Time]],"")</f>
        <v/>
      </c>
    </row>
    <row r="358" spans="3:4" x14ac:dyDescent="0.25">
      <c r="C358" s="10">
        <f>IF(Table4[[#This Row],[IE code]]="IE13",100%,IF(Table4[[#This Row],[IE code]]="IE14",79%,IF(Table4[[#This Row],[IE code]]="IE15",40%,0)))</f>
        <v>0</v>
      </c>
      <c r="D358" s="7" t="str">
        <f>IFERROR(#REF!/#REF!*Table4[[#This Row],[Percent of Time]],"")</f>
        <v/>
      </c>
    </row>
    <row r="359" spans="3:4" x14ac:dyDescent="0.25">
      <c r="C359" s="10">
        <f>IF(Table4[[#This Row],[IE code]]="IE13",100%,IF(Table4[[#This Row],[IE code]]="IE14",79%,IF(Table4[[#This Row],[IE code]]="IE15",40%,0)))</f>
        <v>0</v>
      </c>
      <c r="D359" s="7" t="str">
        <f>IFERROR(#REF!/#REF!*Table4[[#This Row],[Percent of Time]],"")</f>
        <v/>
      </c>
    </row>
    <row r="360" spans="3:4" x14ac:dyDescent="0.25">
      <c r="C360" s="10">
        <f>IF(Table4[[#This Row],[IE code]]="IE13",100%,IF(Table4[[#This Row],[IE code]]="IE14",79%,IF(Table4[[#This Row],[IE code]]="IE15",40%,0)))</f>
        <v>0</v>
      </c>
      <c r="D360" s="7" t="str">
        <f>IFERROR(#REF!/#REF!*Table4[[#This Row],[Percent of Time]],"")</f>
        <v/>
      </c>
    </row>
    <row r="361" spans="3:4" x14ac:dyDescent="0.25">
      <c r="C361" s="10">
        <f>IF(Table4[[#This Row],[IE code]]="IE13",100%,IF(Table4[[#This Row],[IE code]]="IE14",79%,IF(Table4[[#This Row],[IE code]]="IE15",40%,0)))</f>
        <v>0</v>
      </c>
      <c r="D361" s="7" t="str">
        <f>IFERROR(#REF!/#REF!*Table4[[#This Row],[Percent of Time]],"")</f>
        <v/>
      </c>
    </row>
    <row r="362" spans="3:4" x14ac:dyDescent="0.25">
      <c r="C362" s="10">
        <f>IF(Table4[[#This Row],[IE code]]="IE13",100%,IF(Table4[[#This Row],[IE code]]="IE14",79%,IF(Table4[[#This Row],[IE code]]="IE15",40%,0)))</f>
        <v>0</v>
      </c>
      <c r="D362" s="7" t="str">
        <f>IFERROR(#REF!/#REF!*Table4[[#This Row],[Percent of Time]],"")</f>
        <v/>
      </c>
    </row>
    <row r="363" spans="3:4" x14ac:dyDescent="0.25">
      <c r="C363" s="10">
        <f>IF(Table4[[#This Row],[IE code]]="IE13",100%,IF(Table4[[#This Row],[IE code]]="IE14",79%,IF(Table4[[#This Row],[IE code]]="IE15",40%,0)))</f>
        <v>0</v>
      </c>
      <c r="D363" s="7" t="str">
        <f>IFERROR(#REF!/#REF!*Table4[[#This Row],[Percent of Time]],"")</f>
        <v/>
      </c>
    </row>
    <row r="364" spans="3:4" x14ac:dyDescent="0.25">
      <c r="C364" s="10">
        <f>IF(Table4[[#This Row],[IE code]]="IE13",100%,IF(Table4[[#This Row],[IE code]]="IE14",79%,IF(Table4[[#This Row],[IE code]]="IE15",40%,0)))</f>
        <v>0</v>
      </c>
      <c r="D364" s="7" t="str">
        <f>IFERROR(#REF!/#REF!*Table4[[#This Row],[Percent of Time]],"")</f>
        <v/>
      </c>
    </row>
    <row r="365" spans="3:4" x14ac:dyDescent="0.25">
      <c r="C365" s="10">
        <f>IF(Table4[[#This Row],[IE code]]="IE13",100%,IF(Table4[[#This Row],[IE code]]="IE14",79%,IF(Table4[[#This Row],[IE code]]="IE15",40%,0)))</f>
        <v>0</v>
      </c>
      <c r="D365" s="7" t="str">
        <f>IFERROR(#REF!/#REF!*Table4[[#This Row],[Percent of Time]],"")</f>
        <v/>
      </c>
    </row>
    <row r="366" spans="3:4" x14ac:dyDescent="0.25">
      <c r="C366" s="10">
        <f>IF(Table4[[#This Row],[IE code]]="IE13",100%,IF(Table4[[#This Row],[IE code]]="IE14",79%,IF(Table4[[#This Row],[IE code]]="IE15",40%,0)))</f>
        <v>0</v>
      </c>
      <c r="D366" s="7" t="str">
        <f>IFERROR(#REF!/#REF!*Table4[[#This Row],[Percent of Time]],"")</f>
        <v/>
      </c>
    </row>
    <row r="367" spans="3:4" x14ac:dyDescent="0.25">
      <c r="C367" s="10">
        <f>IF(Table4[[#This Row],[IE code]]="IE13",100%,IF(Table4[[#This Row],[IE code]]="IE14",79%,IF(Table4[[#This Row],[IE code]]="IE15",40%,0)))</f>
        <v>0</v>
      </c>
      <c r="D367" s="7" t="str">
        <f>IFERROR(#REF!/#REF!*Table4[[#This Row],[Percent of Time]],"")</f>
        <v/>
      </c>
    </row>
    <row r="368" spans="3:4" x14ac:dyDescent="0.25">
      <c r="C368" s="10">
        <f>IF(Table4[[#This Row],[IE code]]="IE13",100%,IF(Table4[[#This Row],[IE code]]="IE14",79%,IF(Table4[[#This Row],[IE code]]="IE15",40%,0)))</f>
        <v>0</v>
      </c>
      <c r="D368" s="7" t="str">
        <f>IFERROR(#REF!/#REF!*Table4[[#This Row],[Percent of Time]],"")</f>
        <v/>
      </c>
    </row>
    <row r="369" spans="3:4" x14ac:dyDescent="0.25">
      <c r="C369" s="10">
        <f>IF(Table4[[#This Row],[IE code]]="IE13",100%,IF(Table4[[#This Row],[IE code]]="IE14",79%,IF(Table4[[#This Row],[IE code]]="IE15",40%,0)))</f>
        <v>0</v>
      </c>
      <c r="D369" s="7" t="str">
        <f>IFERROR(#REF!/#REF!*Table4[[#This Row],[Percent of Time]],"")</f>
        <v/>
      </c>
    </row>
    <row r="370" spans="3:4" x14ac:dyDescent="0.25">
      <c r="C370" s="10">
        <f>IF(Table4[[#This Row],[IE code]]="IE13",100%,IF(Table4[[#This Row],[IE code]]="IE14",79%,IF(Table4[[#This Row],[IE code]]="IE15",40%,0)))</f>
        <v>0</v>
      </c>
      <c r="D370" s="7" t="str">
        <f>IFERROR(#REF!/#REF!*Table4[[#This Row],[Percent of Time]],"")</f>
        <v/>
      </c>
    </row>
    <row r="371" spans="3:4" x14ac:dyDescent="0.25">
      <c r="C371" s="10">
        <f>IF(Table4[[#This Row],[IE code]]="IE13",100%,IF(Table4[[#This Row],[IE code]]="IE14",79%,IF(Table4[[#This Row],[IE code]]="IE15",40%,0)))</f>
        <v>0</v>
      </c>
      <c r="D371" s="7" t="str">
        <f>IFERROR(#REF!/#REF!*Table4[[#This Row],[Percent of Time]],"")</f>
        <v/>
      </c>
    </row>
    <row r="372" spans="3:4" x14ac:dyDescent="0.25">
      <c r="C372" s="10">
        <f>IF(Table4[[#This Row],[IE code]]="IE13",100%,IF(Table4[[#This Row],[IE code]]="IE14",79%,IF(Table4[[#This Row],[IE code]]="IE15",40%,0)))</f>
        <v>0</v>
      </c>
      <c r="D372" s="7" t="str">
        <f>IFERROR(#REF!/#REF!*Table4[[#This Row],[Percent of Time]],"")</f>
        <v/>
      </c>
    </row>
    <row r="373" spans="3:4" x14ac:dyDescent="0.25">
      <c r="C373" s="10">
        <f>IF(Table4[[#This Row],[IE code]]="IE13",100%,IF(Table4[[#This Row],[IE code]]="IE14",79%,IF(Table4[[#This Row],[IE code]]="IE15",40%,0)))</f>
        <v>0</v>
      </c>
      <c r="D373" s="7" t="str">
        <f>IFERROR(#REF!/#REF!*Table4[[#This Row],[Percent of Time]],"")</f>
        <v/>
      </c>
    </row>
    <row r="374" spans="3:4" x14ac:dyDescent="0.25">
      <c r="C374" s="10">
        <f>IF(Table4[[#This Row],[IE code]]="IE13",100%,IF(Table4[[#This Row],[IE code]]="IE14",79%,IF(Table4[[#This Row],[IE code]]="IE15",40%,0)))</f>
        <v>0</v>
      </c>
      <c r="D374" s="7" t="str">
        <f>IFERROR(#REF!/#REF!*Table4[[#This Row],[Percent of Time]],"")</f>
        <v/>
      </c>
    </row>
    <row r="375" spans="3:4" x14ac:dyDescent="0.25">
      <c r="C375" s="10">
        <f>IF(Table4[[#This Row],[IE code]]="IE13",100%,IF(Table4[[#This Row],[IE code]]="IE14",79%,IF(Table4[[#This Row],[IE code]]="IE15",40%,0)))</f>
        <v>0</v>
      </c>
      <c r="D375" s="7" t="str">
        <f>IFERROR(#REF!/#REF!*Table4[[#This Row],[Percent of Time]],"")</f>
        <v/>
      </c>
    </row>
    <row r="376" spans="3:4" x14ac:dyDescent="0.25">
      <c r="C376" s="10">
        <f>IF(Table4[[#This Row],[IE code]]="IE13",100%,IF(Table4[[#This Row],[IE code]]="IE14",79%,IF(Table4[[#This Row],[IE code]]="IE15",40%,0)))</f>
        <v>0</v>
      </c>
      <c r="D376" s="7" t="str">
        <f>IFERROR(#REF!/#REF!*Table4[[#This Row],[Percent of Time]],"")</f>
        <v/>
      </c>
    </row>
    <row r="377" spans="3:4" x14ac:dyDescent="0.25">
      <c r="C377" s="10">
        <f>IF(Table4[[#This Row],[IE code]]="IE13",100%,IF(Table4[[#This Row],[IE code]]="IE14",79%,IF(Table4[[#This Row],[IE code]]="IE15",40%,0)))</f>
        <v>0</v>
      </c>
      <c r="D377" s="7" t="str">
        <f>IFERROR(#REF!/#REF!*Table4[[#This Row],[Percent of Time]],"")</f>
        <v/>
      </c>
    </row>
    <row r="378" spans="3:4" x14ac:dyDescent="0.25">
      <c r="C378" s="10">
        <f>IF(Table4[[#This Row],[IE code]]="IE13",100%,IF(Table4[[#This Row],[IE code]]="IE14",79%,IF(Table4[[#This Row],[IE code]]="IE15",40%,0)))</f>
        <v>0</v>
      </c>
      <c r="D378" s="7" t="str">
        <f>IFERROR(#REF!/#REF!*Table4[[#This Row],[Percent of Time]],"")</f>
        <v/>
      </c>
    </row>
    <row r="379" spans="3:4" x14ac:dyDescent="0.25">
      <c r="C379" s="10">
        <f>IF(Table4[[#This Row],[IE code]]="IE13",100%,IF(Table4[[#This Row],[IE code]]="IE14",79%,IF(Table4[[#This Row],[IE code]]="IE15",40%,0)))</f>
        <v>0</v>
      </c>
      <c r="D379" s="7" t="str">
        <f>IFERROR(#REF!/#REF!*Table4[[#This Row],[Percent of Time]],"")</f>
        <v/>
      </c>
    </row>
    <row r="380" spans="3:4" x14ac:dyDescent="0.25">
      <c r="C380" s="10">
        <f>IF(Table4[[#This Row],[IE code]]="IE13",100%,IF(Table4[[#This Row],[IE code]]="IE14",79%,IF(Table4[[#This Row],[IE code]]="IE15",40%,0)))</f>
        <v>0</v>
      </c>
      <c r="D380" s="7" t="str">
        <f>IFERROR(#REF!/#REF!*Table4[[#This Row],[Percent of Time]],"")</f>
        <v/>
      </c>
    </row>
    <row r="381" spans="3:4" x14ac:dyDescent="0.25">
      <c r="C381" s="10">
        <f>IF(Table4[[#This Row],[IE code]]="IE13",100%,IF(Table4[[#This Row],[IE code]]="IE14",79%,IF(Table4[[#This Row],[IE code]]="IE15",40%,0)))</f>
        <v>0</v>
      </c>
      <c r="D381" s="7" t="str">
        <f>IFERROR(#REF!/#REF!*Table4[[#This Row],[Percent of Time]],"")</f>
        <v/>
      </c>
    </row>
    <row r="382" spans="3:4" x14ac:dyDescent="0.25">
      <c r="C382" s="10">
        <f>IF(Table4[[#This Row],[IE code]]="IE13",100%,IF(Table4[[#This Row],[IE code]]="IE14",79%,IF(Table4[[#This Row],[IE code]]="IE15",40%,0)))</f>
        <v>0</v>
      </c>
      <c r="D382" s="7" t="str">
        <f>IFERROR(#REF!/#REF!*Table4[[#This Row],[Percent of Time]],"")</f>
        <v/>
      </c>
    </row>
    <row r="383" spans="3:4" x14ac:dyDescent="0.25">
      <c r="C383" s="10">
        <f>IF(Table4[[#This Row],[IE code]]="IE13",100%,IF(Table4[[#This Row],[IE code]]="IE14",79%,IF(Table4[[#This Row],[IE code]]="IE15",40%,0)))</f>
        <v>0</v>
      </c>
      <c r="D383" s="7" t="str">
        <f>IFERROR(#REF!/#REF!*Table4[[#This Row],[Percent of Time]],"")</f>
        <v/>
      </c>
    </row>
    <row r="384" spans="3:4" x14ac:dyDescent="0.25">
      <c r="C384" s="10">
        <f>IF(Table4[[#This Row],[IE code]]="IE13",100%,IF(Table4[[#This Row],[IE code]]="IE14",79%,IF(Table4[[#This Row],[IE code]]="IE15",40%,0)))</f>
        <v>0</v>
      </c>
      <c r="D384" s="7" t="str">
        <f>IFERROR(#REF!/#REF!*Table4[[#This Row],[Percent of Time]],"")</f>
        <v/>
      </c>
    </row>
    <row r="385" spans="3:4" x14ac:dyDescent="0.25">
      <c r="C385" s="10">
        <f>IF(Table4[[#This Row],[IE code]]="IE13",100%,IF(Table4[[#This Row],[IE code]]="IE14",79%,IF(Table4[[#This Row],[IE code]]="IE15",40%,0)))</f>
        <v>0</v>
      </c>
      <c r="D385" s="7" t="str">
        <f>IFERROR(#REF!/#REF!*Table4[[#This Row],[Percent of Time]],"")</f>
        <v/>
      </c>
    </row>
    <row r="386" spans="3:4" x14ac:dyDescent="0.25">
      <c r="C386" s="10">
        <f>IF(Table4[[#This Row],[IE code]]="IE13",100%,IF(Table4[[#This Row],[IE code]]="IE14",79%,IF(Table4[[#This Row],[IE code]]="IE15",40%,0)))</f>
        <v>0</v>
      </c>
      <c r="D386" s="7" t="str">
        <f>IFERROR(#REF!/#REF!*Table4[[#This Row],[Percent of Time]],"")</f>
        <v/>
      </c>
    </row>
    <row r="387" spans="3:4" x14ac:dyDescent="0.25">
      <c r="C387" s="10">
        <f>IF(Table4[[#This Row],[IE code]]="IE13",100%,IF(Table4[[#This Row],[IE code]]="IE14",79%,IF(Table4[[#This Row],[IE code]]="IE15",40%,0)))</f>
        <v>0</v>
      </c>
      <c r="D387" s="7" t="str">
        <f>IFERROR(#REF!/#REF!*Table4[[#This Row],[Percent of Time]],"")</f>
        <v/>
      </c>
    </row>
    <row r="388" spans="3:4" x14ac:dyDescent="0.25">
      <c r="C388" s="10">
        <f>IF(Table4[[#This Row],[IE code]]="IE13",100%,IF(Table4[[#This Row],[IE code]]="IE14",79%,IF(Table4[[#This Row],[IE code]]="IE15",40%,0)))</f>
        <v>0</v>
      </c>
      <c r="D388" s="7" t="str">
        <f>IFERROR(#REF!/#REF!*Table4[[#This Row],[Percent of Time]],"")</f>
        <v/>
      </c>
    </row>
    <row r="389" spans="3:4" x14ac:dyDescent="0.25">
      <c r="C389" s="10">
        <f>IF(Table4[[#This Row],[IE code]]="IE13",100%,IF(Table4[[#This Row],[IE code]]="IE14",79%,IF(Table4[[#This Row],[IE code]]="IE15",40%,0)))</f>
        <v>0</v>
      </c>
      <c r="D389" s="7" t="str">
        <f>IFERROR(#REF!/#REF!*Table4[[#This Row],[Percent of Time]],"")</f>
        <v/>
      </c>
    </row>
    <row r="390" spans="3:4" x14ac:dyDescent="0.25">
      <c r="C390" s="10">
        <f>IF(Table4[[#This Row],[IE code]]="IE13",100%,IF(Table4[[#This Row],[IE code]]="IE14",79%,IF(Table4[[#This Row],[IE code]]="IE15",40%,0)))</f>
        <v>0</v>
      </c>
      <c r="D390" s="7" t="str">
        <f>IFERROR(#REF!/#REF!*Table4[[#This Row],[Percent of Time]],"")</f>
        <v/>
      </c>
    </row>
    <row r="391" spans="3:4" x14ac:dyDescent="0.25">
      <c r="C391" s="10">
        <f>IF(Table4[[#This Row],[IE code]]="IE13",100%,IF(Table4[[#This Row],[IE code]]="IE14",79%,IF(Table4[[#This Row],[IE code]]="IE15",40%,0)))</f>
        <v>0</v>
      </c>
      <c r="D391" s="7" t="str">
        <f>IFERROR(#REF!/#REF!*Table4[[#This Row],[Percent of Time]],"")</f>
        <v/>
      </c>
    </row>
    <row r="392" spans="3:4" x14ac:dyDescent="0.25">
      <c r="C392" s="10">
        <f>IF(Table4[[#This Row],[IE code]]="IE13",100%,IF(Table4[[#This Row],[IE code]]="IE14",79%,IF(Table4[[#This Row],[IE code]]="IE15",40%,0)))</f>
        <v>0</v>
      </c>
      <c r="D392" s="7" t="str">
        <f>IFERROR(#REF!/#REF!*Table4[[#This Row],[Percent of Time]],"")</f>
        <v/>
      </c>
    </row>
    <row r="393" spans="3:4" x14ac:dyDescent="0.25">
      <c r="C393" s="10">
        <f>IF(Table4[[#This Row],[IE code]]="IE13",100%,IF(Table4[[#This Row],[IE code]]="IE14",79%,IF(Table4[[#This Row],[IE code]]="IE15",40%,0)))</f>
        <v>0</v>
      </c>
      <c r="D393" s="7" t="str">
        <f>IFERROR(#REF!/#REF!*Table4[[#This Row],[Percent of Time]],"")</f>
        <v/>
      </c>
    </row>
    <row r="394" spans="3:4" x14ac:dyDescent="0.25">
      <c r="C394" s="10">
        <f>IF(Table4[[#This Row],[IE code]]="IE13",100%,IF(Table4[[#This Row],[IE code]]="IE14",79%,IF(Table4[[#This Row],[IE code]]="IE15",40%,0)))</f>
        <v>0</v>
      </c>
      <c r="D394" s="7" t="str">
        <f>IFERROR(#REF!/#REF!*Table4[[#This Row],[Percent of Time]],"")</f>
        <v/>
      </c>
    </row>
    <row r="395" spans="3:4" x14ac:dyDescent="0.25">
      <c r="C395" s="10">
        <f>IF(Table4[[#This Row],[IE code]]="IE13",100%,IF(Table4[[#This Row],[IE code]]="IE14",79%,IF(Table4[[#This Row],[IE code]]="IE15",40%,0)))</f>
        <v>0</v>
      </c>
      <c r="D395" s="7" t="str">
        <f>IFERROR(#REF!/#REF!*Table4[[#This Row],[Percent of Time]],"")</f>
        <v/>
      </c>
    </row>
    <row r="396" spans="3:4" x14ac:dyDescent="0.25">
      <c r="C396" s="10">
        <f>IF(Table4[[#This Row],[IE code]]="IE13",100%,IF(Table4[[#This Row],[IE code]]="IE14",79%,IF(Table4[[#This Row],[IE code]]="IE15",40%,0)))</f>
        <v>0</v>
      </c>
      <c r="D396" s="7" t="str">
        <f>IFERROR(#REF!/#REF!*Table4[[#This Row],[Percent of Time]],"")</f>
        <v/>
      </c>
    </row>
    <row r="397" spans="3:4" x14ac:dyDescent="0.25">
      <c r="C397" s="10">
        <f>IF(Table4[[#This Row],[IE code]]="IE13",100%,IF(Table4[[#This Row],[IE code]]="IE14",79%,IF(Table4[[#This Row],[IE code]]="IE15",40%,0)))</f>
        <v>0</v>
      </c>
      <c r="D397" s="7" t="str">
        <f>IFERROR(#REF!/#REF!*Table4[[#This Row],[Percent of Time]],"")</f>
        <v/>
      </c>
    </row>
    <row r="398" spans="3:4" x14ac:dyDescent="0.25">
      <c r="C398" s="10">
        <f>IF(Table4[[#This Row],[IE code]]="IE13",100%,IF(Table4[[#This Row],[IE code]]="IE14",79%,IF(Table4[[#This Row],[IE code]]="IE15",40%,0)))</f>
        <v>0</v>
      </c>
      <c r="D398" s="7" t="str">
        <f>IFERROR(#REF!/#REF!*Table4[[#This Row],[Percent of Time]],"")</f>
        <v/>
      </c>
    </row>
    <row r="399" spans="3:4" x14ac:dyDescent="0.25">
      <c r="C399" s="10">
        <f>IF(Table4[[#This Row],[IE code]]="IE13",100%,IF(Table4[[#This Row],[IE code]]="IE14",79%,IF(Table4[[#This Row],[IE code]]="IE15",40%,0)))</f>
        <v>0</v>
      </c>
      <c r="D399" s="7" t="str">
        <f>IFERROR(#REF!/#REF!*Table4[[#This Row],[Percent of Time]],"")</f>
        <v/>
      </c>
    </row>
    <row r="400" spans="3:4" x14ac:dyDescent="0.25">
      <c r="C400" s="10">
        <f>IF(Table4[[#This Row],[IE code]]="IE13",100%,IF(Table4[[#This Row],[IE code]]="IE14",79%,IF(Table4[[#This Row],[IE code]]="IE15",40%,0)))</f>
        <v>0</v>
      </c>
      <c r="D400" s="7" t="str">
        <f>IFERROR(#REF!/#REF!*Table4[[#This Row],[Percent of Time]],"")</f>
        <v/>
      </c>
    </row>
    <row r="401" spans="3:4" x14ac:dyDescent="0.25">
      <c r="C401" s="10">
        <f>IF(Table4[[#This Row],[IE code]]="IE13",100%,IF(Table4[[#This Row],[IE code]]="IE14",79%,IF(Table4[[#This Row],[IE code]]="IE15",40%,0)))</f>
        <v>0</v>
      </c>
      <c r="D401" s="7" t="str">
        <f>IFERROR(#REF!/#REF!*Table4[[#This Row],[Percent of Time]],"")</f>
        <v/>
      </c>
    </row>
    <row r="402" spans="3:4" x14ac:dyDescent="0.25">
      <c r="C402" s="10">
        <f>IF(Table4[[#This Row],[IE code]]="IE13",100%,IF(Table4[[#This Row],[IE code]]="IE14",79%,IF(Table4[[#This Row],[IE code]]="IE15",40%,0)))</f>
        <v>0</v>
      </c>
      <c r="D402" s="7" t="str">
        <f>IFERROR(#REF!/#REF!*Table4[[#This Row],[Percent of Time]],"")</f>
        <v/>
      </c>
    </row>
    <row r="403" spans="3:4" x14ac:dyDescent="0.25">
      <c r="C403" s="10">
        <f>IF(Table4[[#This Row],[IE code]]="IE13",100%,IF(Table4[[#This Row],[IE code]]="IE14",79%,IF(Table4[[#This Row],[IE code]]="IE15",40%,0)))</f>
        <v>0</v>
      </c>
      <c r="D403" s="7" t="str">
        <f>IFERROR(#REF!/#REF!*Table4[[#This Row],[Percent of Time]],"")</f>
        <v/>
      </c>
    </row>
    <row r="404" spans="3:4" x14ac:dyDescent="0.25">
      <c r="C404" s="10">
        <f>IF(Table4[[#This Row],[IE code]]="IE13",100%,IF(Table4[[#This Row],[IE code]]="IE14",79%,IF(Table4[[#This Row],[IE code]]="IE15",40%,0)))</f>
        <v>0</v>
      </c>
      <c r="D404" s="7" t="str">
        <f>IFERROR(#REF!/#REF!*Table4[[#This Row],[Percent of Time]],"")</f>
        <v/>
      </c>
    </row>
    <row r="405" spans="3:4" x14ac:dyDescent="0.25">
      <c r="C405" s="10">
        <f>IF(Table4[[#This Row],[IE code]]="IE13",100%,IF(Table4[[#This Row],[IE code]]="IE14",79%,IF(Table4[[#This Row],[IE code]]="IE15",40%,0)))</f>
        <v>0</v>
      </c>
      <c r="D405" s="7" t="str">
        <f>IFERROR(#REF!/#REF!*Table4[[#This Row],[Percent of Time]],"")</f>
        <v/>
      </c>
    </row>
    <row r="406" spans="3:4" x14ac:dyDescent="0.25">
      <c r="C406" s="10">
        <f>IF(Table4[[#This Row],[IE code]]="IE13",100%,IF(Table4[[#This Row],[IE code]]="IE14",79%,IF(Table4[[#This Row],[IE code]]="IE15",40%,0)))</f>
        <v>0</v>
      </c>
      <c r="D406" s="7" t="str">
        <f>IFERROR(#REF!/#REF!*Table4[[#This Row],[Percent of Time]],"")</f>
        <v/>
      </c>
    </row>
    <row r="407" spans="3:4" x14ac:dyDescent="0.25">
      <c r="C407" s="10">
        <f>IF(Table4[[#This Row],[IE code]]="IE13",100%,IF(Table4[[#This Row],[IE code]]="IE14",79%,IF(Table4[[#This Row],[IE code]]="IE15",40%,0)))</f>
        <v>0</v>
      </c>
      <c r="D407" s="7" t="str">
        <f>IFERROR(#REF!/#REF!*Table4[[#This Row],[Percent of Time]],"")</f>
        <v/>
      </c>
    </row>
    <row r="408" spans="3:4" x14ac:dyDescent="0.25">
      <c r="C408" s="10">
        <f>IF(Table4[[#This Row],[IE code]]="IE13",100%,IF(Table4[[#This Row],[IE code]]="IE14",79%,IF(Table4[[#This Row],[IE code]]="IE15",40%,0)))</f>
        <v>0</v>
      </c>
      <c r="D408" s="7" t="str">
        <f>IFERROR(#REF!/#REF!*Table4[[#This Row],[Percent of Time]],"")</f>
        <v/>
      </c>
    </row>
    <row r="409" spans="3:4" x14ac:dyDescent="0.25">
      <c r="C409" s="10">
        <f>IF(Table4[[#This Row],[IE code]]="IE13",100%,IF(Table4[[#This Row],[IE code]]="IE14",79%,IF(Table4[[#This Row],[IE code]]="IE15",40%,0)))</f>
        <v>0</v>
      </c>
      <c r="D409" s="7" t="str">
        <f>IFERROR(#REF!/#REF!*Table4[[#This Row],[Percent of Time]],"")</f>
        <v/>
      </c>
    </row>
    <row r="410" spans="3:4" x14ac:dyDescent="0.25">
      <c r="C410" s="10">
        <f>IF(Table4[[#This Row],[IE code]]="IE13",100%,IF(Table4[[#This Row],[IE code]]="IE14",79%,IF(Table4[[#This Row],[IE code]]="IE15",40%,0)))</f>
        <v>0</v>
      </c>
      <c r="D410" s="7" t="str">
        <f>IFERROR(#REF!/#REF!*Table4[[#This Row],[Percent of Time]],"")</f>
        <v/>
      </c>
    </row>
    <row r="411" spans="3:4" x14ac:dyDescent="0.25">
      <c r="C411" s="10">
        <f>IF(Table4[[#This Row],[IE code]]="IE13",100%,IF(Table4[[#This Row],[IE code]]="IE14",79%,IF(Table4[[#This Row],[IE code]]="IE15",40%,0)))</f>
        <v>0</v>
      </c>
      <c r="D411" s="7" t="str">
        <f>IFERROR(#REF!/#REF!*Table4[[#This Row],[Percent of Time]],"")</f>
        <v/>
      </c>
    </row>
    <row r="412" spans="3:4" x14ac:dyDescent="0.25">
      <c r="C412" s="10">
        <f>IF(Table4[[#This Row],[IE code]]="IE13",100%,IF(Table4[[#This Row],[IE code]]="IE14",79%,IF(Table4[[#This Row],[IE code]]="IE15",40%,0)))</f>
        <v>0</v>
      </c>
      <c r="D412" s="7" t="str">
        <f>IFERROR(#REF!/#REF!*Table4[[#This Row],[Percent of Time]],"")</f>
        <v/>
      </c>
    </row>
    <row r="413" spans="3:4" x14ac:dyDescent="0.25">
      <c r="C413" s="10">
        <f>IF(Table4[[#This Row],[IE code]]="IE13",100%,IF(Table4[[#This Row],[IE code]]="IE14",79%,IF(Table4[[#This Row],[IE code]]="IE15",40%,0)))</f>
        <v>0</v>
      </c>
      <c r="D413" s="7" t="str">
        <f>IFERROR(#REF!/#REF!*Table4[[#This Row],[Percent of Time]],"")</f>
        <v/>
      </c>
    </row>
    <row r="414" spans="3:4" x14ac:dyDescent="0.25">
      <c r="C414" s="10">
        <f>IF(Table4[[#This Row],[IE code]]="IE13",100%,IF(Table4[[#This Row],[IE code]]="IE14",79%,IF(Table4[[#This Row],[IE code]]="IE15",40%,0)))</f>
        <v>0</v>
      </c>
      <c r="D414" s="7" t="str">
        <f>IFERROR(#REF!/#REF!*Table4[[#This Row],[Percent of Time]],"")</f>
        <v/>
      </c>
    </row>
    <row r="415" spans="3:4" x14ac:dyDescent="0.25">
      <c r="C415" s="10">
        <f>IF(Table4[[#This Row],[IE code]]="IE13",100%,IF(Table4[[#This Row],[IE code]]="IE14",79%,IF(Table4[[#This Row],[IE code]]="IE15",40%,0)))</f>
        <v>0</v>
      </c>
      <c r="D415" s="7" t="str">
        <f>IFERROR(#REF!/#REF!*Table4[[#This Row],[Percent of Time]],"")</f>
        <v/>
      </c>
    </row>
    <row r="416" spans="3:4" x14ac:dyDescent="0.25">
      <c r="C416" s="10">
        <f>IF(Table4[[#This Row],[IE code]]="IE13",100%,IF(Table4[[#This Row],[IE code]]="IE14",79%,IF(Table4[[#This Row],[IE code]]="IE15",40%,0)))</f>
        <v>0</v>
      </c>
      <c r="D416" s="7" t="str">
        <f>IFERROR(#REF!/#REF!*Table4[[#This Row],[Percent of Time]],"")</f>
        <v/>
      </c>
    </row>
    <row r="417" spans="3:4" x14ac:dyDescent="0.25">
      <c r="C417" s="10">
        <f>IF(Table4[[#This Row],[IE code]]="IE13",100%,IF(Table4[[#This Row],[IE code]]="IE14",79%,IF(Table4[[#This Row],[IE code]]="IE15",40%,0)))</f>
        <v>0</v>
      </c>
      <c r="D417" s="7" t="str">
        <f>IFERROR(#REF!/#REF!*Table4[[#This Row],[Percent of Time]],"")</f>
        <v/>
      </c>
    </row>
    <row r="418" spans="3:4" x14ac:dyDescent="0.25">
      <c r="C418" s="10">
        <f>IF(Table4[[#This Row],[IE code]]="IE13",100%,IF(Table4[[#This Row],[IE code]]="IE14",79%,IF(Table4[[#This Row],[IE code]]="IE15",40%,0)))</f>
        <v>0</v>
      </c>
      <c r="D418" s="7" t="str">
        <f>IFERROR(#REF!/#REF!*Table4[[#This Row],[Percent of Time]],"")</f>
        <v/>
      </c>
    </row>
    <row r="419" spans="3:4" x14ac:dyDescent="0.25">
      <c r="C419" s="10">
        <f>IF(Table4[[#This Row],[IE code]]="IE13",100%,IF(Table4[[#This Row],[IE code]]="IE14",79%,IF(Table4[[#This Row],[IE code]]="IE15",40%,0)))</f>
        <v>0</v>
      </c>
      <c r="D419" s="7" t="str">
        <f>IFERROR(#REF!/#REF!*Table4[[#This Row],[Percent of Time]],"")</f>
        <v/>
      </c>
    </row>
    <row r="420" spans="3:4" x14ac:dyDescent="0.25">
      <c r="C420" s="10">
        <f>IF(Table4[[#This Row],[IE code]]="IE13",100%,IF(Table4[[#This Row],[IE code]]="IE14",79%,IF(Table4[[#This Row],[IE code]]="IE15",40%,0)))</f>
        <v>0</v>
      </c>
      <c r="D420" s="7" t="str">
        <f>IFERROR(#REF!/#REF!*Table4[[#This Row],[Percent of Time]],"")</f>
        <v/>
      </c>
    </row>
    <row r="421" spans="3:4" x14ac:dyDescent="0.25">
      <c r="C421" s="10">
        <f>IF(Table4[[#This Row],[IE code]]="IE13",100%,IF(Table4[[#This Row],[IE code]]="IE14",79%,IF(Table4[[#This Row],[IE code]]="IE15",40%,0)))</f>
        <v>0</v>
      </c>
      <c r="D421" s="7" t="str">
        <f>IFERROR(#REF!/#REF!*Table4[[#This Row],[Percent of Time]],"")</f>
        <v/>
      </c>
    </row>
    <row r="422" spans="3:4" x14ac:dyDescent="0.25">
      <c r="C422" s="10">
        <f>IF(Table4[[#This Row],[IE code]]="IE13",100%,IF(Table4[[#This Row],[IE code]]="IE14",79%,IF(Table4[[#This Row],[IE code]]="IE15",40%,0)))</f>
        <v>0</v>
      </c>
      <c r="D422" s="7" t="str">
        <f>IFERROR(#REF!/#REF!*Table4[[#This Row],[Percent of Time]],"")</f>
        <v/>
      </c>
    </row>
    <row r="423" spans="3:4" x14ac:dyDescent="0.25">
      <c r="C423" s="10">
        <f>IF(Table4[[#This Row],[IE code]]="IE13",100%,IF(Table4[[#This Row],[IE code]]="IE14",79%,IF(Table4[[#This Row],[IE code]]="IE15",40%,0)))</f>
        <v>0</v>
      </c>
      <c r="D423" s="7" t="str">
        <f>IFERROR(#REF!/#REF!*Table4[[#This Row],[Percent of Time]],"")</f>
        <v/>
      </c>
    </row>
    <row r="424" spans="3:4" x14ac:dyDescent="0.25">
      <c r="C424" s="10">
        <f>IF(Table4[[#This Row],[IE code]]="IE13",100%,IF(Table4[[#This Row],[IE code]]="IE14",79%,IF(Table4[[#This Row],[IE code]]="IE15",40%,0)))</f>
        <v>0</v>
      </c>
      <c r="D424" s="7" t="str">
        <f>IFERROR(#REF!/#REF!*Table4[[#This Row],[Percent of Time]],"")</f>
        <v/>
      </c>
    </row>
    <row r="425" spans="3:4" x14ac:dyDescent="0.25">
      <c r="C425" s="10">
        <f>IF(Table4[[#This Row],[IE code]]="IE13",100%,IF(Table4[[#This Row],[IE code]]="IE14",79%,IF(Table4[[#This Row],[IE code]]="IE15",40%,0)))</f>
        <v>0</v>
      </c>
      <c r="D425" s="7" t="str">
        <f>IFERROR(#REF!/#REF!*Table4[[#This Row],[Percent of Time]],"")</f>
        <v/>
      </c>
    </row>
    <row r="426" spans="3:4" x14ac:dyDescent="0.25">
      <c r="C426" s="10">
        <f>IF(Table4[[#This Row],[IE code]]="IE13",100%,IF(Table4[[#This Row],[IE code]]="IE14",79%,IF(Table4[[#This Row],[IE code]]="IE15",40%,0)))</f>
        <v>0</v>
      </c>
      <c r="D426" s="7" t="str">
        <f>IFERROR(#REF!/#REF!*Table4[[#This Row],[Percent of Time]],"")</f>
        <v/>
      </c>
    </row>
    <row r="427" spans="3:4" x14ac:dyDescent="0.25">
      <c r="C427" s="10">
        <f>IF(Table4[[#This Row],[IE code]]="IE13",100%,IF(Table4[[#This Row],[IE code]]="IE14",79%,IF(Table4[[#This Row],[IE code]]="IE15",40%,0)))</f>
        <v>0</v>
      </c>
      <c r="D427" s="7" t="str">
        <f>IFERROR(#REF!/#REF!*Table4[[#This Row],[Percent of Time]],"")</f>
        <v/>
      </c>
    </row>
    <row r="428" spans="3:4" x14ac:dyDescent="0.25">
      <c r="C428" s="10">
        <f>IF(Table4[[#This Row],[IE code]]="IE13",100%,IF(Table4[[#This Row],[IE code]]="IE14",79%,IF(Table4[[#This Row],[IE code]]="IE15",40%,0)))</f>
        <v>0</v>
      </c>
      <c r="D428" s="7" t="str">
        <f>IFERROR(#REF!/#REF!*Table4[[#This Row],[Percent of Time]],"")</f>
        <v/>
      </c>
    </row>
    <row r="429" spans="3:4" x14ac:dyDescent="0.25">
      <c r="C429" s="10">
        <f>IF(Table4[[#This Row],[IE code]]="IE13",100%,IF(Table4[[#This Row],[IE code]]="IE14",79%,IF(Table4[[#This Row],[IE code]]="IE15",40%,0)))</f>
        <v>0</v>
      </c>
      <c r="D429" s="7" t="str">
        <f>IFERROR(#REF!/#REF!*Table4[[#This Row],[Percent of Time]],"")</f>
        <v/>
      </c>
    </row>
    <row r="430" spans="3:4" x14ac:dyDescent="0.25">
      <c r="C430" s="10">
        <f>IF(Table4[[#This Row],[IE code]]="IE13",100%,IF(Table4[[#This Row],[IE code]]="IE14",79%,IF(Table4[[#This Row],[IE code]]="IE15",40%,0)))</f>
        <v>0</v>
      </c>
      <c r="D430" s="7" t="str">
        <f>IFERROR(#REF!/#REF!*Table4[[#This Row],[Percent of Time]],"")</f>
        <v/>
      </c>
    </row>
    <row r="431" spans="3:4" x14ac:dyDescent="0.25">
      <c r="C431" s="10">
        <f>IF(Table4[[#This Row],[IE code]]="IE13",100%,IF(Table4[[#This Row],[IE code]]="IE14",79%,IF(Table4[[#This Row],[IE code]]="IE15",40%,0)))</f>
        <v>0</v>
      </c>
      <c r="D431" s="7" t="str">
        <f>IFERROR(#REF!/#REF!*Table4[[#This Row],[Percent of Time]],"")</f>
        <v/>
      </c>
    </row>
    <row r="432" spans="3:4" x14ac:dyDescent="0.25">
      <c r="C432" s="10">
        <f>IF(Table4[[#This Row],[IE code]]="IE13",100%,IF(Table4[[#This Row],[IE code]]="IE14",79%,IF(Table4[[#This Row],[IE code]]="IE15",40%,0)))</f>
        <v>0</v>
      </c>
      <c r="D432" s="7" t="str">
        <f>IFERROR(#REF!/#REF!*Table4[[#This Row],[Percent of Time]],"")</f>
        <v/>
      </c>
    </row>
    <row r="433" spans="3:4" x14ac:dyDescent="0.25">
      <c r="C433" s="10">
        <f>IF(Table4[[#This Row],[IE code]]="IE13",100%,IF(Table4[[#This Row],[IE code]]="IE14",79%,IF(Table4[[#This Row],[IE code]]="IE15",40%,0)))</f>
        <v>0</v>
      </c>
      <c r="D433" s="7" t="str">
        <f>IFERROR(#REF!/#REF!*Table4[[#This Row],[Percent of Time]],"")</f>
        <v/>
      </c>
    </row>
    <row r="434" spans="3:4" x14ac:dyDescent="0.25">
      <c r="C434" s="10">
        <f>IF(Table4[[#This Row],[IE code]]="IE13",100%,IF(Table4[[#This Row],[IE code]]="IE14",79%,IF(Table4[[#This Row],[IE code]]="IE15",40%,0)))</f>
        <v>0</v>
      </c>
      <c r="D434" s="7" t="str">
        <f>IFERROR(#REF!/#REF!*Table4[[#This Row],[Percent of Time]],"")</f>
        <v/>
      </c>
    </row>
    <row r="435" spans="3:4" x14ac:dyDescent="0.25">
      <c r="C435" s="10">
        <f>IF(Table4[[#This Row],[IE code]]="IE13",100%,IF(Table4[[#This Row],[IE code]]="IE14",79%,IF(Table4[[#This Row],[IE code]]="IE15",40%,0)))</f>
        <v>0</v>
      </c>
      <c r="D435" s="7" t="str">
        <f>IFERROR(#REF!/#REF!*Table4[[#This Row],[Percent of Time]],"")</f>
        <v/>
      </c>
    </row>
    <row r="436" spans="3:4" x14ac:dyDescent="0.25">
      <c r="C436" s="10">
        <f>IF(Table4[[#This Row],[IE code]]="IE13",100%,IF(Table4[[#This Row],[IE code]]="IE14",79%,IF(Table4[[#This Row],[IE code]]="IE15",40%,0)))</f>
        <v>0</v>
      </c>
      <c r="D436" s="7" t="str">
        <f>IFERROR(#REF!/#REF!*Table4[[#This Row],[Percent of Time]],"")</f>
        <v/>
      </c>
    </row>
    <row r="437" spans="3:4" x14ac:dyDescent="0.25">
      <c r="C437" s="10">
        <f>IF(Table4[[#This Row],[IE code]]="IE13",100%,IF(Table4[[#This Row],[IE code]]="IE14",79%,IF(Table4[[#This Row],[IE code]]="IE15",40%,0)))</f>
        <v>0</v>
      </c>
      <c r="D437" s="7" t="str">
        <f>IFERROR(#REF!/#REF!*Table4[[#This Row],[Percent of Time]],"")</f>
        <v/>
      </c>
    </row>
    <row r="438" spans="3:4" x14ac:dyDescent="0.25">
      <c r="C438" s="10">
        <f>IF(Table4[[#This Row],[IE code]]="IE13",100%,IF(Table4[[#This Row],[IE code]]="IE14",79%,IF(Table4[[#This Row],[IE code]]="IE15",40%,0)))</f>
        <v>0</v>
      </c>
      <c r="D438" s="7" t="str">
        <f>IFERROR(#REF!/#REF!*Table4[[#This Row],[Percent of Time]],"")</f>
        <v/>
      </c>
    </row>
    <row r="439" spans="3:4" x14ac:dyDescent="0.25">
      <c r="C439" s="10">
        <f>IF(Table4[[#This Row],[IE code]]="IE13",100%,IF(Table4[[#This Row],[IE code]]="IE14",79%,IF(Table4[[#This Row],[IE code]]="IE15",40%,0)))</f>
        <v>0</v>
      </c>
      <c r="D439" s="7" t="str">
        <f>IFERROR(#REF!/#REF!*Table4[[#This Row],[Percent of Time]],"")</f>
        <v/>
      </c>
    </row>
    <row r="440" spans="3:4" x14ac:dyDescent="0.25">
      <c r="C440" s="10">
        <f>IF(Table4[[#This Row],[IE code]]="IE13",100%,IF(Table4[[#This Row],[IE code]]="IE14",79%,IF(Table4[[#This Row],[IE code]]="IE15",40%,0)))</f>
        <v>0</v>
      </c>
      <c r="D440" s="7" t="str">
        <f>IFERROR(#REF!/#REF!*Table4[[#This Row],[Percent of Time]],"")</f>
        <v/>
      </c>
    </row>
    <row r="441" spans="3:4" x14ac:dyDescent="0.25">
      <c r="C441" s="10">
        <f>IF(Table4[[#This Row],[IE code]]="IE13",100%,IF(Table4[[#This Row],[IE code]]="IE14",79%,IF(Table4[[#This Row],[IE code]]="IE15",40%,0)))</f>
        <v>0</v>
      </c>
      <c r="D441" s="7" t="str">
        <f>IFERROR(#REF!/#REF!*Table4[[#This Row],[Percent of Time]],"")</f>
        <v/>
      </c>
    </row>
    <row r="442" spans="3:4" x14ac:dyDescent="0.25">
      <c r="C442" s="10">
        <f>IF(Table4[[#This Row],[IE code]]="IE13",100%,IF(Table4[[#This Row],[IE code]]="IE14",79%,IF(Table4[[#This Row],[IE code]]="IE15",40%,0)))</f>
        <v>0</v>
      </c>
      <c r="D442" s="7" t="str">
        <f>IFERROR(#REF!/#REF!*Table4[[#This Row],[Percent of Time]],"")</f>
        <v/>
      </c>
    </row>
    <row r="443" spans="3:4" x14ac:dyDescent="0.25">
      <c r="C443" s="10">
        <f>IF(Table4[[#This Row],[IE code]]="IE13",100%,IF(Table4[[#This Row],[IE code]]="IE14",79%,IF(Table4[[#This Row],[IE code]]="IE15",40%,0)))</f>
        <v>0</v>
      </c>
      <c r="D443" s="7" t="str">
        <f>IFERROR(#REF!/#REF!*Table4[[#This Row],[Percent of Time]],"")</f>
        <v/>
      </c>
    </row>
    <row r="444" spans="3:4" x14ac:dyDescent="0.25">
      <c r="C444" s="10">
        <f>IF(Table4[[#This Row],[IE code]]="IE13",100%,IF(Table4[[#This Row],[IE code]]="IE14",79%,IF(Table4[[#This Row],[IE code]]="IE15",40%,0)))</f>
        <v>0</v>
      </c>
      <c r="D444" s="7" t="str">
        <f>IFERROR(#REF!/#REF!*Table4[[#This Row],[Percent of Time]],"")</f>
        <v/>
      </c>
    </row>
    <row r="445" spans="3:4" x14ac:dyDescent="0.25">
      <c r="C445" s="10">
        <f>IF(Table4[[#This Row],[IE code]]="IE13",100%,IF(Table4[[#This Row],[IE code]]="IE14",79%,IF(Table4[[#This Row],[IE code]]="IE15",40%,0)))</f>
        <v>0</v>
      </c>
      <c r="D445" s="7" t="str">
        <f>IFERROR(#REF!/#REF!*Table4[[#This Row],[Percent of Time]],"")</f>
        <v/>
      </c>
    </row>
    <row r="446" spans="3:4" x14ac:dyDescent="0.25">
      <c r="C446" s="10">
        <f>IF(Table4[[#This Row],[IE code]]="IE13",100%,IF(Table4[[#This Row],[IE code]]="IE14",79%,IF(Table4[[#This Row],[IE code]]="IE15",40%,0)))</f>
        <v>0</v>
      </c>
      <c r="D446" s="7" t="str">
        <f>IFERROR(#REF!/#REF!*Table4[[#This Row],[Percent of Time]],"")</f>
        <v/>
      </c>
    </row>
    <row r="447" spans="3:4" x14ac:dyDescent="0.25">
      <c r="C447" s="10">
        <f>IF(Table4[[#This Row],[IE code]]="IE13",100%,IF(Table4[[#This Row],[IE code]]="IE14",79%,IF(Table4[[#This Row],[IE code]]="IE15",40%,0)))</f>
        <v>0</v>
      </c>
      <c r="D447" s="7" t="str">
        <f>IFERROR(#REF!/#REF!*Table4[[#This Row],[Percent of Time]],"")</f>
        <v/>
      </c>
    </row>
    <row r="448" spans="3:4" x14ac:dyDescent="0.25">
      <c r="C448" s="10">
        <f>IF(Table4[[#This Row],[IE code]]="IE13",100%,IF(Table4[[#This Row],[IE code]]="IE14",79%,IF(Table4[[#This Row],[IE code]]="IE15",40%,0)))</f>
        <v>0</v>
      </c>
      <c r="D448" s="7" t="str">
        <f>IFERROR(#REF!/#REF!*Table4[[#This Row],[Percent of Time]],"")</f>
        <v/>
      </c>
    </row>
    <row r="449" spans="3:4" x14ac:dyDescent="0.25">
      <c r="C449" s="10">
        <f>IF(Table4[[#This Row],[IE code]]="IE13",100%,IF(Table4[[#This Row],[IE code]]="IE14",79%,IF(Table4[[#This Row],[IE code]]="IE15",40%,0)))</f>
        <v>0</v>
      </c>
      <c r="D449" s="7" t="str">
        <f>IFERROR(#REF!/#REF!*Table4[[#This Row],[Percent of Time]],"")</f>
        <v/>
      </c>
    </row>
    <row r="450" spans="3:4" x14ac:dyDescent="0.25">
      <c r="C450" s="10">
        <f>IF(Table4[[#This Row],[IE code]]="IE13",100%,IF(Table4[[#This Row],[IE code]]="IE14",79%,IF(Table4[[#This Row],[IE code]]="IE15",40%,0)))</f>
        <v>0</v>
      </c>
      <c r="D450" s="7" t="str">
        <f>IFERROR(#REF!/#REF!*Table4[[#This Row],[Percent of Time]],"")</f>
        <v/>
      </c>
    </row>
    <row r="451" spans="3:4" x14ac:dyDescent="0.25">
      <c r="C451" s="10">
        <f>IF(Table4[[#This Row],[IE code]]="IE13",100%,IF(Table4[[#This Row],[IE code]]="IE14",79%,IF(Table4[[#This Row],[IE code]]="IE15",40%,0)))</f>
        <v>0</v>
      </c>
      <c r="D451" s="7" t="str">
        <f>IFERROR(#REF!/#REF!*Table4[[#This Row],[Percent of Time]],"")</f>
        <v/>
      </c>
    </row>
    <row r="452" spans="3:4" x14ac:dyDescent="0.25">
      <c r="C452" s="10">
        <f>IF(Table4[[#This Row],[IE code]]="IE13",100%,IF(Table4[[#This Row],[IE code]]="IE14",79%,IF(Table4[[#This Row],[IE code]]="IE15",40%,0)))</f>
        <v>0</v>
      </c>
      <c r="D452" s="7" t="str">
        <f>IFERROR(#REF!/#REF!*Table4[[#This Row],[Percent of Time]],"")</f>
        <v/>
      </c>
    </row>
    <row r="453" spans="3:4" x14ac:dyDescent="0.25">
      <c r="C453" s="10">
        <f>IF(Table4[[#This Row],[IE code]]="IE13",100%,IF(Table4[[#This Row],[IE code]]="IE14",79%,IF(Table4[[#This Row],[IE code]]="IE15",40%,0)))</f>
        <v>0</v>
      </c>
      <c r="D453" s="7" t="str">
        <f>IFERROR(#REF!/#REF!*Table4[[#This Row],[Percent of Time]],"")</f>
        <v/>
      </c>
    </row>
    <row r="454" spans="3:4" x14ac:dyDescent="0.25">
      <c r="C454" s="10">
        <f>IF(Table4[[#This Row],[IE code]]="IE13",100%,IF(Table4[[#This Row],[IE code]]="IE14",79%,IF(Table4[[#This Row],[IE code]]="IE15",40%,0)))</f>
        <v>0</v>
      </c>
      <c r="D454" s="7" t="str">
        <f>IFERROR(#REF!/#REF!*Table4[[#This Row],[Percent of Time]],"")</f>
        <v/>
      </c>
    </row>
    <row r="455" spans="3:4" x14ac:dyDescent="0.25">
      <c r="C455" s="10">
        <f>IF(Table4[[#This Row],[IE code]]="IE13",100%,IF(Table4[[#This Row],[IE code]]="IE14",79%,IF(Table4[[#This Row],[IE code]]="IE15",40%,0)))</f>
        <v>0</v>
      </c>
      <c r="D455" s="7" t="str">
        <f>IFERROR(#REF!/#REF!*Table4[[#This Row],[Percent of Time]],"")</f>
        <v/>
      </c>
    </row>
    <row r="456" spans="3:4" x14ac:dyDescent="0.25">
      <c r="C456" s="10">
        <f>IF(Table4[[#This Row],[IE code]]="IE13",100%,IF(Table4[[#This Row],[IE code]]="IE14",79%,IF(Table4[[#This Row],[IE code]]="IE15",40%,0)))</f>
        <v>0</v>
      </c>
      <c r="D456" s="7" t="str">
        <f>IFERROR(#REF!/#REF!*Table4[[#This Row],[Percent of Time]],"")</f>
        <v/>
      </c>
    </row>
    <row r="457" spans="3:4" x14ac:dyDescent="0.25">
      <c r="C457" s="10">
        <f>IF(Table4[[#This Row],[IE code]]="IE13",100%,IF(Table4[[#This Row],[IE code]]="IE14",79%,IF(Table4[[#This Row],[IE code]]="IE15",40%,0)))</f>
        <v>0</v>
      </c>
      <c r="D457" s="7" t="str">
        <f>IFERROR(#REF!/#REF!*Table4[[#This Row],[Percent of Time]],"")</f>
        <v/>
      </c>
    </row>
    <row r="458" spans="3:4" x14ac:dyDescent="0.25">
      <c r="C458" s="10">
        <f>IF(Table4[[#This Row],[IE code]]="IE13",100%,IF(Table4[[#This Row],[IE code]]="IE14",79%,IF(Table4[[#This Row],[IE code]]="IE15",40%,0)))</f>
        <v>0</v>
      </c>
      <c r="D458" s="7" t="str">
        <f>IFERROR(#REF!/#REF!*Table4[[#This Row],[Percent of Time]],"")</f>
        <v/>
      </c>
    </row>
    <row r="459" spans="3:4" x14ac:dyDescent="0.25">
      <c r="C459" s="10">
        <f>IF(Table4[[#This Row],[IE code]]="IE13",100%,IF(Table4[[#This Row],[IE code]]="IE14",79%,IF(Table4[[#This Row],[IE code]]="IE15",40%,0)))</f>
        <v>0</v>
      </c>
      <c r="D459" s="7" t="str">
        <f>IFERROR(#REF!/#REF!*Table4[[#This Row],[Percent of Time]],"")</f>
        <v/>
      </c>
    </row>
    <row r="460" spans="3:4" x14ac:dyDescent="0.25">
      <c r="C460" s="10">
        <f>IF(Table4[[#This Row],[IE code]]="IE13",100%,IF(Table4[[#This Row],[IE code]]="IE14",79%,IF(Table4[[#This Row],[IE code]]="IE15",40%,0)))</f>
        <v>0</v>
      </c>
      <c r="D460" s="7" t="str">
        <f>IFERROR(#REF!/#REF!*Table4[[#This Row],[Percent of Time]],"")</f>
        <v/>
      </c>
    </row>
    <row r="461" spans="3:4" x14ac:dyDescent="0.25">
      <c r="C461" s="10">
        <f>IF(Table4[[#This Row],[IE code]]="IE13",100%,IF(Table4[[#This Row],[IE code]]="IE14",79%,IF(Table4[[#This Row],[IE code]]="IE15",40%,0)))</f>
        <v>0</v>
      </c>
      <c r="D461" s="7" t="str">
        <f>IFERROR(#REF!/#REF!*Table4[[#This Row],[Percent of Time]],"")</f>
        <v/>
      </c>
    </row>
    <row r="462" spans="3:4" x14ac:dyDescent="0.25">
      <c r="C462" s="10">
        <f>IF(Table4[[#This Row],[IE code]]="IE13",100%,IF(Table4[[#This Row],[IE code]]="IE14",79%,IF(Table4[[#This Row],[IE code]]="IE15",40%,0)))</f>
        <v>0</v>
      </c>
      <c r="D462" s="7" t="str">
        <f>IFERROR(#REF!/#REF!*Table4[[#This Row],[Percent of Time]],"")</f>
        <v/>
      </c>
    </row>
    <row r="463" spans="3:4" x14ac:dyDescent="0.25">
      <c r="C463" s="10">
        <f>IF(Table4[[#This Row],[IE code]]="IE13",100%,IF(Table4[[#This Row],[IE code]]="IE14",79%,IF(Table4[[#This Row],[IE code]]="IE15",40%,0)))</f>
        <v>0</v>
      </c>
      <c r="D463" s="7" t="str">
        <f>IFERROR(#REF!/#REF!*Table4[[#This Row],[Percent of Time]],"")</f>
        <v/>
      </c>
    </row>
    <row r="464" spans="3:4" x14ac:dyDescent="0.25">
      <c r="C464" s="10">
        <f>IF(Table4[[#This Row],[IE code]]="IE13",100%,IF(Table4[[#This Row],[IE code]]="IE14",79%,IF(Table4[[#This Row],[IE code]]="IE15",40%,0)))</f>
        <v>0</v>
      </c>
      <c r="D464" s="7" t="str">
        <f>IFERROR(#REF!/#REF!*Table4[[#This Row],[Percent of Time]],"")</f>
        <v/>
      </c>
    </row>
    <row r="465" spans="3:4" x14ac:dyDescent="0.25">
      <c r="C465" s="10">
        <f>IF(Table4[[#This Row],[IE code]]="IE13",100%,IF(Table4[[#This Row],[IE code]]="IE14",79%,IF(Table4[[#This Row],[IE code]]="IE15",40%,0)))</f>
        <v>0</v>
      </c>
      <c r="D465" s="7" t="str">
        <f>IFERROR(#REF!/#REF!*Table4[[#This Row],[Percent of Time]],"")</f>
        <v/>
      </c>
    </row>
    <row r="466" spans="3:4" x14ac:dyDescent="0.25">
      <c r="C466" s="10">
        <f>IF(Table4[[#This Row],[IE code]]="IE13",100%,IF(Table4[[#This Row],[IE code]]="IE14",79%,IF(Table4[[#This Row],[IE code]]="IE15",40%,0)))</f>
        <v>0</v>
      </c>
      <c r="D466" s="7" t="str">
        <f>IFERROR(#REF!/#REF!*Table4[[#This Row],[Percent of Time]],"")</f>
        <v/>
      </c>
    </row>
    <row r="467" spans="3:4" x14ac:dyDescent="0.25">
      <c r="C467" s="10">
        <f>IF(Table4[[#This Row],[IE code]]="IE13",100%,IF(Table4[[#This Row],[IE code]]="IE14",79%,IF(Table4[[#This Row],[IE code]]="IE15",40%,0)))</f>
        <v>0</v>
      </c>
      <c r="D467" s="7" t="str">
        <f>IFERROR(#REF!/#REF!*Table4[[#This Row],[Percent of Time]],"")</f>
        <v/>
      </c>
    </row>
    <row r="468" spans="3:4" x14ac:dyDescent="0.25">
      <c r="C468" s="10">
        <f>IF(Table4[[#This Row],[IE code]]="IE13",100%,IF(Table4[[#This Row],[IE code]]="IE14",79%,IF(Table4[[#This Row],[IE code]]="IE15",40%,0)))</f>
        <v>0</v>
      </c>
      <c r="D468" s="7" t="str">
        <f>IFERROR(#REF!/#REF!*Table4[[#This Row],[Percent of Time]],"")</f>
        <v/>
      </c>
    </row>
    <row r="469" spans="3:4" x14ac:dyDescent="0.25">
      <c r="C469" s="10">
        <f>IF(Table4[[#This Row],[IE code]]="IE13",100%,IF(Table4[[#This Row],[IE code]]="IE14",79%,IF(Table4[[#This Row],[IE code]]="IE15",40%,0)))</f>
        <v>0</v>
      </c>
      <c r="D469" s="7" t="str">
        <f>IFERROR(#REF!/#REF!*Table4[[#This Row],[Percent of Time]],"")</f>
        <v/>
      </c>
    </row>
    <row r="470" spans="3:4" x14ac:dyDescent="0.25">
      <c r="C470" s="10">
        <f>IF(Table4[[#This Row],[IE code]]="IE13",100%,IF(Table4[[#This Row],[IE code]]="IE14",79%,IF(Table4[[#This Row],[IE code]]="IE15",40%,0)))</f>
        <v>0</v>
      </c>
      <c r="D470" s="7" t="str">
        <f>IFERROR(#REF!/#REF!*Table4[[#This Row],[Percent of Time]],"")</f>
        <v/>
      </c>
    </row>
    <row r="471" spans="3:4" x14ac:dyDescent="0.25">
      <c r="C471" s="10">
        <f>IF(Table4[[#This Row],[IE code]]="IE13",100%,IF(Table4[[#This Row],[IE code]]="IE14",79%,IF(Table4[[#This Row],[IE code]]="IE15",40%,0)))</f>
        <v>0</v>
      </c>
      <c r="D471" s="7" t="str">
        <f>IFERROR(#REF!/#REF!*Table4[[#This Row],[Percent of Time]],"")</f>
        <v/>
      </c>
    </row>
    <row r="472" spans="3:4" x14ac:dyDescent="0.25">
      <c r="C472" s="10">
        <f>IF(Table4[[#This Row],[IE code]]="IE13",100%,IF(Table4[[#This Row],[IE code]]="IE14",79%,IF(Table4[[#This Row],[IE code]]="IE15",40%,0)))</f>
        <v>0</v>
      </c>
      <c r="D472" s="7" t="str">
        <f>IFERROR(#REF!/#REF!*Table4[[#This Row],[Percent of Time]],"")</f>
        <v/>
      </c>
    </row>
    <row r="473" spans="3:4" x14ac:dyDescent="0.25">
      <c r="C473" s="10">
        <f>IF(Table4[[#This Row],[IE code]]="IE13",100%,IF(Table4[[#This Row],[IE code]]="IE14",79%,IF(Table4[[#This Row],[IE code]]="IE15",40%,0)))</f>
        <v>0</v>
      </c>
      <c r="D473" s="7" t="str">
        <f>IFERROR(#REF!/#REF!*Table4[[#This Row],[Percent of Time]],"")</f>
        <v/>
      </c>
    </row>
    <row r="474" spans="3:4" x14ac:dyDescent="0.25">
      <c r="C474" s="10">
        <f>IF(Table4[[#This Row],[IE code]]="IE13",100%,IF(Table4[[#This Row],[IE code]]="IE14",79%,IF(Table4[[#This Row],[IE code]]="IE15",40%,0)))</f>
        <v>0</v>
      </c>
      <c r="D474" s="7" t="str">
        <f>IFERROR(#REF!/#REF!*Table4[[#This Row],[Percent of Time]],"")</f>
        <v/>
      </c>
    </row>
    <row r="475" spans="3:4" x14ac:dyDescent="0.25">
      <c r="C475" s="10">
        <f>IF(Table4[[#This Row],[IE code]]="IE13",100%,IF(Table4[[#This Row],[IE code]]="IE14",79%,IF(Table4[[#This Row],[IE code]]="IE15",40%,0)))</f>
        <v>0</v>
      </c>
      <c r="D475" s="7" t="str">
        <f>IFERROR(#REF!/#REF!*Table4[[#This Row],[Percent of Time]],"")</f>
        <v/>
      </c>
    </row>
    <row r="476" spans="3:4" x14ac:dyDescent="0.25">
      <c r="C476" s="10">
        <f>IF(Table4[[#This Row],[IE code]]="IE13",100%,IF(Table4[[#This Row],[IE code]]="IE14",79%,IF(Table4[[#This Row],[IE code]]="IE15",40%,0)))</f>
        <v>0</v>
      </c>
      <c r="D476" s="7" t="str">
        <f>IFERROR(#REF!/#REF!*Table4[[#This Row],[Percent of Time]],"")</f>
        <v/>
      </c>
    </row>
    <row r="477" spans="3:4" x14ac:dyDescent="0.25">
      <c r="C477" s="10">
        <f>IF(Table4[[#This Row],[IE code]]="IE13",100%,IF(Table4[[#This Row],[IE code]]="IE14",79%,IF(Table4[[#This Row],[IE code]]="IE15",40%,0)))</f>
        <v>0</v>
      </c>
      <c r="D477" s="7" t="str">
        <f>IFERROR(#REF!/#REF!*Table4[[#This Row],[Percent of Time]],"")</f>
        <v/>
      </c>
    </row>
    <row r="478" spans="3:4" x14ac:dyDescent="0.25">
      <c r="C478" s="10">
        <f>IF(Table4[[#This Row],[IE code]]="IE13",100%,IF(Table4[[#This Row],[IE code]]="IE14",79%,IF(Table4[[#This Row],[IE code]]="IE15",40%,0)))</f>
        <v>0</v>
      </c>
      <c r="D478" s="7" t="str">
        <f>IFERROR(#REF!/#REF!*Table4[[#This Row],[Percent of Time]],"")</f>
        <v/>
      </c>
    </row>
    <row r="479" spans="3:4" x14ac:dyDescent="0.25">
      <c r="C479" s="10">
        <f>IF(Table4[[#This Row],[IE code]]="IE13",100%,IF(Table4[[#This Row],[IE code]]="IE14",79%,IF(Table4[[#This Row],[IE code]]="IE15",40%,0)))</f>
        <v>0</v>
      </c>
      <c r="D479" s="7" t="str">
        <f>IFERROR(#REF!/#REF!*Table4[[#This Row],[Percent of Time]],"")</f>
        <v/>
      </c>
    </row>
    <row r="480" spans="3:4" x14ac:dyDescent="0.25">
      <c r="C480" s="10">
        <f>IF(Table4[[#This Row],[IE code]]="IE13",100%,IF(Table4[[#This Row],[IE code]]="IE14",79%,IF(Table4[[#This Row],[IE code]]="IE15",40%,0)))</f>
        <v>0</v>
      </c>
      <c r="D480" s="7" t="str">
        <f>IFERROR(#REF!/#REF!*Table4[[#This Row],[Percent of Time]],"")</f>
        <v/>
      </c>
    </row>
    <row r="481" spans="3:4" x14ac:dyDescent="0.25">
      <c r="C481" s="10">
        <f>IF(Table4[[#This Row],[IE code]]="IE13",100%,IF(Table4[[#This Row],[IE code]]="IE14",79%,IF(Table4[[#This Row],[IE code]]="IE15",40%,0)))</f>
        <v>0</v>
      </c>
      <c r="D481" s="7" t="str">
        <f>IFERROR(#REF!/#REF!*Table4[[#This Row],[Percent of Time]],"")</f>
        <v/>
      </c>
    </row>
    <row r="482" spans="3:4" x14ac:dyDescent="0.25">
      <c r="C482" s="10">
        <f>IF(Table4[[#This Row],[IE code]]="IE13",100%,IF(Table4[[#This Row],[IE code]]="IE14",79%,IF(Table4[[#This Row],[IE code]]="IE15",40%,0)))</f>
        <v>0</v>
      </c>
      <c r="D482" s="7" t="str">
        <f>IFERROR(#REF!/#REF!*Table4[[#This Row],[Percent of Time]],"")</f>
        <v/>
      </c>
    </row>
    <row r="483" spans="3:4" x14ac:dyDescent="0.25">
      <c r="C483" s="10">
        <f>IF(Table4[[#This Row],[IE code]]="IE13",100%,IF(Table4[[#This Row],[IE code]]="IE14",79%,IF(Table4[[#This Row],[IE code]]="IE15",40%,0)))</f>
        <v>0</v>
      </c>
      <c r="D483" s="7" t="str">
        <f>IFERROR(#REF!/#REF!*Table4[[#This Row],[Percent of Time]],"")</f>
        <v/>
      </c>
    </row>
    <row r="484" spans="3:4" x14ac:dyDescent="0.25">
      <c r="C484" s="10">
        <f>IF(Table4[[#This Row],[IE code]]="IE13",100%,IF(Table4[[#This Row],[IE code]]="IE14",79%,IF(Table4[[#This Row],[IE code]]="IE15",40%,0)))</f>
        <v>0</v>
      </c>
      <c r="D484" s="7" t="str">
        <f>IFERROR(#REF!/#REF!*Table4[[#This Row],[Percent of Time]],"")</f>
        <v/>
      </c>
    </row>
    <row r="485" spans="3:4" x14ac:dyDescent="0.25">
      <c r="C485" s="10">
        <f>IF(Table4[[#This Row],[IE code]]="IE13",100%,IF(Table4[[#This Row],[IE code]]="IE14",79%,IF(Table4[[#This Row],[IE code]]="IE15",40%,0)))</f>
        <v>0</v>
      </c>
      <c r="D485" s="7" t="str">
        <f>IFERROR(#REF!/#REF!*Table4[[#This Row],[Percent of Time]],"")</f>
        <v/>
      </c>
    </row>
    <row r="486" spans="3:4" x14ac:dyDescent="0.25">
      <c r="C486" s="10">
        <f>IF(Table4[[#This Row],[IE code]]="IE13",100%,IF(Table4[[#This Row],[IE code]]="IE14",79%,IF(Table4[[#This Row],[IE code]]="IE15",40%,0)))</f>
        <v>0</v>
      </c>
      <c r="D486" s="7" t="str">
        <f>IFERROR(#REF!/#REF!*Table4[[#This Row],[Percent of Time]],"")</f>
        <v/>
      </c>
    </row>
    <row r="487" spans="3:4" x14ac:dyDescent="0.25">
      <c r="C487" s="10">
        <f>IF(Table4[[#This Row],[IE code]]="IE13",100%,IF(Table4[[#This Row],[IE code]]="IE14",79%,IF(Table4[[#This Row],[IE code]]="IE15",40%,0)))</f>
        <v>0</v>
      </c>
      <c r="D487" s="7" t="str">
        <f>IFERROR(#REF!/#REF!*Table4[[#This Row],[Percent of Time]],"")</f>
        <v/>
      </c>
    </row>
    <row r="488" spans="3:4" x14ac:dyDescent="0.25">
      <c r="C488" s="10">
        <f>IF(Table4[[#This Row],[IE code]]="IE13",100%,IF(Table4[[#This Row],[IE code]]="IE14",79%,IF(Table4[[#This Row],[IE code]]="IE15",40%,0)))</f>
        <v>0</v>
      </c>
      <c r="D488" s="7" t="str">
        <f>IFERROR(#REF!/#REF!*Table4[[#This Row],[Percent of Time]],"")</f>
        <v/>
      </c>
    </row>
    <row r="489" spans="3:4" x14ac:dyDescent="0.25">
      <c r="C489" s="10">
        <f>IF(Table4[[#This Row],[IE code]]="IE13",100%,IF(Table4[[#This Row],[IE code]]="IE14",79%,IF(Table4[[#This Row],[IE code]]="IE15",40%,0)))</f>
        <v>0</v>
      </c>
      <c r="D489" s="7" t="str">
        <f>IFERROR(#REF!/#REF!*Table4[[#This Row],[Percent of Time]],"")</f>
        <v/>
      </c>
    </row>
    <row r="490" spans="3:4" x14ac:dyDescent="0.25">
      <c r="C490" s="10">
        <f>IF(Table4[[#This Row],[IE code]]="IE13",100%,IF(Table4[[#This Row],[IE code]]="IE14",79%,IF(Table4[[#This Row],[IE code]]="IE15",40%,0)))</f>
        <v>0</v>
      </c>
      <c r="D490" s="7" t="str">
        <f>IFERROR(#REF!/#REF!*Table4[[#This Row],[Percent of Time]],"")</f>
        <v/>
      </c>
    </row>
    <row r="491" spans="3:4" x14ac:dyDescent="0.25">
      <c r="C491" s="10">
        <f>IF(Table4[[#This Row],[IE code]]="IE13",100%,IF(Table4[[#This Row],[IE code]]="IE14",79%,IF(Table4[[#This Row],[IE code]]="IE15",40%,0)))</f>
        <v>0</v>
      </c>
      <c r="D491" s="7" t="str">
        <f>IFERROR(#REF!/#REF!*Table4[[#This Row],[Percent of Time]],"")</f>
        <v/>
      </c>
    </row>
    <row r="492" spans="3:4" x14ac:dyDescent="0.25">
      <c r="C492" s="10">
        <f>IF(Table4[[#This Row],[IE code]]="IE13",100%,IF(Table4[[#This Row],[IE code]]="IE14",79%,IF(Table4[[#This Row],[IE code]]="IE15",40%,0)))</f>
        <v>0</v>
      </c>
      <c r="D492" s="7" t="str">
        <f>IFERROR(#REF!/#REF!*Table4[[#This Row],[Percent of Time]],"")</f>
        <v/>
      </c>
    </row>
    <row r="493" spans="3:4" x14ac:dyDescent="0.25">
      <c r="C493" s="10">
        <f>IF(Table4[[#This Row],[IE code]]="IE13",100%,IF(Table4[[#This Row],[IE code]]="IE14",79%,IF(Table4[[#This Row],[IE code]]="IE15",40%,0)))</f>
        <v>0</v>
      </c>
      <c r="D493" s="7" t="str">
        <f>IFERROR(#REF!/#REF!*Table4[[#This Row],[Percent of Time]],"")</f>
        <v/>
      </c>
    </row>
    <row r="494" spans="3:4" x14ac:dyDescent="0.25">
      <c r="C494" s="10">
        <f>IF(Table4[[#This Row],[IE code]]="IE13",100%,IF(Table4[[#This Row],[IE code]]="IE14",79%,IF(Table4[[#This Row],[IE code]]="IE15",40%,0)))</f>
        <v>0</v>
      </c>
      <c r="D494" s="7" t="str">
        <f>IFERROR(#REF!/#REF!*Table4[[#This Row],[Percent of Time]],"")</f>
        <v/>
      </c>
    </row>
    <row r="495" spans="3:4" x14ac:dyDescent="0.25">
      <c r="C495" s="10">
        <f>IF(Table4[[#This Row],[IE code]]="IE13",100%,IF(Table4[[#This Row],[IE code]]="IE14",79%,IF(Table4[[#This Row],[IE code]]="IE15",40%,0)))</f>
        <v>0</v>
      </c>
      <c r="D495" s="7" t="str">
        <f>IFERROR(#REF!/#REF!*Table4[[#This Row],[Percent of Time]],"")</f>
        <v/>
      </c>
    </row>
    <row r="496" spans="3:4" x14ac:dyDescent="0.25">
      <c r="C496" s="10">
        <f>IF(Table4[[#This Row],[IE code]]="IE13",100%,IF(Table4[[#This Row],[IE code]]="IE14",79%,IF(Table4[[#This Row],[IE code]]="IE15",40%,0)))</f>
        <v>0</v>
      </c>
      <c r="D496" s="7" t="str">
        <f>IFERROR(#REF!/#REF!*Table4[[#This Row],[Percent of Time]],"")</f>
        <v/>
      </c>
    </row>
    <row r="497" spans="3:4" x14ac:dyDescent="0.25">
      <c r="C497" s="10">
        <f>IF(Table4[[#This Row],[IE code]]="IE13",100%,IF(Table4[[#This Row],[IE code]]="IE14",79%,IF(Table4[[#This Row],[IE code]]="IE15",40%,0)))</f>
        <v>0</v>
      </c>
      <c r="D497" s="7" t="str">
        <f>IFERROR(#REF!/#REF!*Table4[[#This Row],[Percent of Time]],"")</f>
        <v/>
      </c>
    </row>
    <row r="498" spans="3:4" x14ac:dyDescent="0.25">
      <c r="C498" s="10">
        <f>IF(Table4[[#This Row],[IE code]]="IE13",100%,IF(Table4[[#This Row],[IE code]]="IE14",79%,IF(Table4[[#This Row],[IE code]]="IE15",40%,0)))</f>
        <v>0</v>
      </c>
      <c r="D498" s="7" t="str">
        <f>IFERROR(#REF!/#REF!*Table4[[#This Row],[Percent of Time]],"")</f>
        <v/>
      </c>
    </row>
    <row r="499" spans="3:4" x14ac:dyDescent="0.25">
      <c r="C499" s="10">
        <f>IF(Table4[[#This Row],[IE code]]="IE13",100%,IF(Table4[[#This Row],[IE code]]="IE14",79%,IF(Table4[[#This Row],[IE code]]="IE15",40%,0)))</f>
        <v>0</v>
      </c>
      <c r="D499" s="7" t="str">
        <f>IFERROR(#REF!/#REF!*Table4[[#This Row],[Percent of Time]],"")</f>
        <v/>
      </c>
    </row>
    <row r="500" spans="3:4" x14ac:dyDescent="0.25">
      <c r="C500" s="10">
        <f>IF(Table4[[#This Row],[IE code]]="IE13",100%,IF(Table4[[#This Row],[IE code]]="IE14",79%,IF(Table4[[#This Row],[IE code]]="IE15",40%,0)))</f>
        <v>0</v>
      </c>
      <c r="D500" s="7" t="str">
        <f>IFERROR(#REF!/#REF!*Table4[[#This Row],[Percent of Time]],"")</f>
        <v/>
      </c>
    </row>
    <row r="501" spans="3:4" x14ac:dyDescent="0.25">
      <c r="C501" s="10">
        <f>IF(Table4[[#This Row],[IE code]]="IE13",100%,IF(Table4[[#This Row],[IE code]]="IE14",79%,IF(Table4[[#This Row],[IE code]]="IE15",40%,0)))</f>
        <v>0</v>
      </c>
      <c r="D501" s="7" t="str">
        <f>IFERROR(#REF!/#REF!*Table4[[#This Row],[Percent of Time]],"")</f>
        <v/>
      </c>
    </row>
    <row r="502" spans="3:4" x14ac:dyDescent="0.25">
      <c r="C502" s="10">
        <f>IF(Table4[[#This Row],[IE code]]="IE13",100%,IF(Table4[[#This Row],[IE code]]="IE14",79%,IF(Table4[[#This Row],[IE code]]="IE15",40%,0)))</f>
        <v>0</v>
      </c>
      <c r="D502" s="7" t="str">
        <f>IFERROR(#REF!/#REF!*Table4[[#This Row],[Percent of Time]],"")</f>
        <v/>
      </c>
    </row>
    <row r="503" spans="3:4" x14ac:dyDescent="0.25">
      <c r="C503" s="10">
        <f>IF(Table4[[#This Row],[IE code]]="IE13",100%,IF(Table4[[#This Row],[IE code]]="IE14",79%,IF(Table4[[#This Row],[IE code]]="IE15",40%,0)))</f>
        <v>0</v>
      </c>
      <c r="D503" s="7" t="str">
        <f>IFERROR(#REF!/#REF!*Table4[[#This Row],[Percent of Time]],"")</f>
        <v/>
      </c>
    </row>
    <row r="504" spans="3:4" x14ac:dyDescent="0.25">
      <c r="C504" s="10">
        <f>IF(Table4[[#This Row],[IE code]]="IE13",100%,IF(Table4[[#This Row],[IE code]]="IE14",79%,IF(Table4[[#This Row],[IE code]]="IE15",40%,0)))</f>
        <v>0</v>
      </c>
      <c r="D504" s="7" t="str">
        <f>IFERROR(#REF!/#REF!*Table4[[#This Row],[Percent of Time]],"")</f>
        <v/>
      </c>
    </row>
    <row r="505" spans="3:4" x14ac:dyDescent="0.25">
      <c r="C505" s="10">
        <f>IF(Table4[[#This Row],[IE code]]="IE13",100%,IF(Table4[[#This Row],[IE code]]="IE14",79%,IF(Table4[[#This Row],[IE code]]="IE15",40%,0)))</f>
        <v>0</v>
      </c>
      <c r="D505" s="7" t="str">
        <f>IFERROR(#REF!/#REF!*Table4[[#This Row],[Percent of Time]],"")</f>
        <v/>
      </c>
    </row>
    <row r="506" spans="3:4" x14ac:dyDescent="0.25">
      <c r="C506" s="10">
        <f>IF(Table4[[#This Row],[IE code]]="IE13",100%,IF(Table4[[#This Row],[IE code]]="IE14",79%,IF(Table4[[#This Row],[IE code]]="IE15",40%,0)))</f>
        <v>0</v>
      </c>
      <c r="D506" s="7" t="str">
        <f>IFERROR(#REF!/#REF!*Table4[[#This Row],[Percent of Time]],"")</f>
        <v/>
      </c>
    </row>
    <row r="507" spans="3:4" x14ac:dyDescent="0.25">
      <c r="C507" s="10">
        <f>IF(Table4[[#This Row],[IE code]]="IE13",100%,IF(Table4[[#This Row],[IE code]]="IE14",79%,IF(Table4[[#This Row],[IE code]]="IE15",40%,0)))</f>
        <v>0</v>
      </c>
      <c r="D507" s="7" t="str">
        <f>IFERROR(#REF!/#REF!*Table4[[#This Row],[Percent of Time]],"")</f>
        <v/>
      </c>
    </row>
    <row r="508" spans="3:4" x14ac:dyDescent="0.25">
      <c r="C508" s="10">
        <f>IF(Table4[[#This Row],[IE code]]="IE13",100%,IF(Table4[[#This Row],[IE code]]="IE14",79%,IF(Table4[[#This Row],[IE code]]="IE15",40%,0)))</f>
        <v>0</v>
      </c>
      <c r="D508" s="7" t="str">
        <f>IFERROR(#REF!/#REF!*Table4[[#This Row],[Percent of Time]],"")</f>
        <v/>
      </c>
    </row>
    <row r="509" spans="3:4" x14ac:dyDescent="0.25">
      <c r="C509" s="10">
        <f>IF(Table4[[#This Row],[IE code]]="IE13",100%,IF(Table4[[#This Row],[IE code]]="IE14",79%,IF(Table4[[#This Row],[IE code]]="IE15",40%,0)))</f>
        <v>0</v>
      </c>
      <c r="D509" s="7" t="str">
        <f>IFERROR(#REF!/#REF!*Table4[[#This Row],[Percent of Time]],"")</f>
        <v/>
      </c>
    </row>
    <row r="510" spans="3:4" x14ac:dyDescent="0.25">
      <c r="C510" s="10">
        <f>IF(Table4[[#This Row],[IE code]]="IE13",100%,IF(Table4[[#This Row],[IE code]]="IE14",79%,IF(Table4[[#This Row],[IE code]]="IE15",40%,0)))</f>
        <v>0</v>
      </c>
      <c r="D510" s="7" t="str">
        <f>IFERROR(#REF!/#REF!*Table4[[#This Row],[Percent of Time]],"")</f>
        <v/>
      </c>
    </row>
    <row r="511" spans="3:4" x14ac:dyDescent="0.25">
      <c r="C511" s="10">
        <f>IF(Table4[[#This Row],[IE code]]="IE13",100%,IF(Table4[[#This Row],[IE code]]="IE14",79%,IF(Table4[[#This Row],[IE code]]="IE15",40%,0)))</f>
        <v>0</v>
      </c>
      <c r="D511" s="7" t="str">
        <f>IFERROR(#REF!/#REF!*Table4[[#This Row],[Percent of Time]],"")</f>
        <v/>
      </c>
    </row>
    <row r="512" spans="3:4" x14ac:dyDescent="0.25">
      <c r="C512" s="10">
        <f>IF(Table4[[#This Row],[IE code]]="IE13",100%,IF(Table4[[#This Row],[IE code]]="IE14",79%,IF(Table4[[#This Row],[IE code]]="IE15",40%,0)))</f>
        <v>0</v>
      </c>
      <c r="D512" s="7" t="str">
        <f>IFERROR(#REF!/#REF!*Table4[[#This Row],[Percent of Time]],"")</f>
        <v/>
      </c>
    </row>
    <row r="513" spans="3:4" x14ac:dyDescent="0.25">
      <c r="C513" s="10">
        <f>IF(Table4[[#This Row],[IE code]]="IE13",100%,IF(Table4[[#This Row],[IE code]]="IE14",79%,IF(Table4[[#This Row],[IE code]]="IE15",40%,0)))</f>
        <v>0</v>
      </c>
      <c r="D513" s="7" t="str">
        <f>IFERROR(#REF!/#REF!*Table4[[#This Row],[Percent of Time]],"")</f>
        <v/>
      </c>
    </row>
    <row r="514" spans="3:4" x14ac:dyDescent="0.25">
      <c r="C514" s="10">
        <f>IF(Table4[[#This Row],[IE code]]="IE13",100%,IF(Table4[[#This Row],[IE code]]="IE14",79%,IF(Table4[[#This Row],[IE code]]="IE15",40%,0)))</f>
        <v>0</v>
      </c>
      <c r="D514" s="7" t="str">
        <f>IFERROR(#REF!/#REF!*Table4[[#This Row],[Percent of Time]],"")</f>
        <v/>
      </c>
    </row>
    <row r="515" spans="3:4" x14ac:dyDescent="0.25">
      <c r="C515" s="10">
        <f>IF(Table4[[#This Row],[IE code]]="IE13",100%,IF(Table4[[#This Row],[IE code]]="IE14",79%,IF(Table4[[#This Row],[IE code]]="IE15",40%,0)))</f>
        <v>0</v>
      </c>
      <c r="D515" s="7" t="str">
        <f>IFERROR(#REF!/#REF!*Table4[[#This Row],[Percent of Time]],"")</f>
        <v/>
      </c>
    </row>
    <row r="516" spans="3:4" x14ac:dyDescent="0.25">
      <c r="C516" s="10">
        <f>IF(Table4[[#This Row],[IE code]]="IE13",100%,IF(Table4[[#This Row],[IE code]]="IE14",79%,IF(Table4[[#This Row],[IE code]]="IE15",40%,0)))</f>
        <v>0</v>
      </c>
      <c r="D516" s="7" t="str">
        <f>IFERROR(#REF!/#REF!*Table4[[#This Row],[Percent of Time]],"")</f>
        <v/>
      </c>
    </row>
    <row r="517" spans="3:4" x14ac:dyDescent="0.25">
      <c r="C517" s="10">
        <f>IF(Table4[[#This Row],[IE code]]="IE13",100%,IF(Table4[[#This Row],[IE code]]="IE14",79%,IF(Table4[[#This Row],[IE code]]="IE15",40%,0)))</f>
        <v>0</v>
      </c>
      <c r="D517" s="7" t="str">
        <f>IFERROR(#REF!/#REF!*Table4[[#This Row],[Percent of Time]],"")</f>
        <v/>
      </c>
    </row>
    <row r="518" spans="3:4" x14ac:dyDescent="0.25">
      <c r="C518" s="10">
        <f>IF(Table4[[#This Row],[IE code]]="IE13",100%,IF(Table4[[#This Row],[IE code]]="IE14",79%,IF(Table4[[#This Row],[IE code]]="IE15",40%,0)))</f>
        <v>0</v>
      </c>
      <c r="D518" s="7" t="str">
        <f>IFERROR(#REF!/#REF!*Table4[[#This Row],[Percent of Time]],"")</f>
        <v/>
      </c>
    </row>
    <row r="519" spans="3:4" x14ac:dyDescent="0.25">
      <c r="C519" s="10">
        <f>IF(Table4[[#This Row],[IE code]]="IE13",100%,IF(Table4[[#This Row],[IE code]]="IE14",79%,IF(Table4[[#This Row],[IE code]]="IE15",40%,0)))</f>
        <v>0</v>
      </c>
      <c r="D519" s="7" t="str">
        <f>IFERROR(#REF!/#REF!*Table4[[#This Row],[Percent of Time]],"")</f>
        <v/>
      </c>
    </row>
    <row r="520" spans="3:4" x14ac:dyDescent="0.25">
      <c r="C520" s="10">
        <f>IF(Table4[[#This Row],[IE code]]="IE13",100%,IF(Table4[[#This Row],[IE code]]="IE14",79%,IF(Table4[[#This Row],[IE code]]="IE15",40%,0)))</f>
        <v>0</v>
      </c>
      <c r="D520" s="7" t="str">
        <f>IFERROR(#REF!/#REF!*Table4[[#This Row],[Percent of Time]],"")</f>
        <v/>
      </c>
    </row>
    <row r="521" spans="3:4" x14ac:dyDescent="0.25">
      <c r="C521" s="10">
        <f>IF(Table4[[#This Row],[IE code]]="IE13",100%,IF(Table4[[#This Row],[IE code]]="IE14",79%,IF(Table4[[#This Row],[IE code]]="IE15",40%,0)))</f>
        <v>0</v>
      </c>
      <c r="D521" s="7" t="str">
        <f>IFERROR(#REF!/#REF!*Table4[[#This Row],[Percent of Time]],"")</f>
        <v/>
      </c>
    </row>
    <row r="522" spans="3:4" x14ac:dyDescent="0.25">
      <c r="C522" s="10">
        <f>IF(Table4[[#This Row],[IE code]]="IE13",100%,IF(Table4[[#This Row],[IE code]]="IE14",79%,IF(Table4[[#This Row],[IE code]]="IE15",40%,0)))</f>
        <v>0</v>
      </c>
      <c r="D522" s="7" t="str">
        <f>IFERROR(#REF!/#REF!*Table4[[#This Row],[Percent of Time]],"")</f>
        <v/>
      </c>
    </row>
    <row r="523" spans="3:4" x14ac:dyDescent="0.25">
      <c r="C523" s="10">
        <f>IF(Table4[[#This Row],[IE code]]="IE13",100%,IF(Table4[[#This Row],[IE code]]="IE14",79%,IF(Table4[[#This Row],[IE code]]="IE15",40%,0)))</f>
        <v>0</v>
      </c>
      <c r="D523" s="7" t="str">
        <f>IFERROR(#REF!/#REF!*Table4[[#This Row],[Percent of Time]],"")</f>
        <v/>
      </c>
    </row>
    <row r="524" spans="3:4" x14ac:dyDescent="0.25">
      <c r="C524" s="10">
        <f>IF(Table4[[#This Row],[IE code]]="IE13",100%,IF(Table4[[#This Row],[IE code]]="IE14",79%,IF(Table4[[#This Row],[IE code]]="IE15",40%,0)))</f>
        <v>0</v>
      </c>
      <c r="D524" s="7" t="str">
        <f>IFERROR(#REF!/#REF!*Table4[[#This Row],[Percent of Time]],"")</f>
        <v/>
      </c>
    </row>
    <row r="525" spans="3:4" x14ac:dyDescent="0.25">
      <c r="C525" s="10">
        <f>IF(Table4[[#This Row],[IE code]]="IE13",100%,IF(Table4[[#This Row],[IE code]]="IE14",79%,IF(Table4[[#This Row],[IE code]]="IE15",40%,0)))</f>
        <v>0</v>
      </c>
      <c r="D525" s="7" t="str">
        <f>IFERROR(#REF!/#REF!*Table4[[#This Row],[Percent of Time]],"")</f>
        <v/>
      </c>
    </row>
    <row r="526" spans="3:4" x14ac:dyDescent="0.25">
      <c r="C526" s="10">
        <f>IF(Table4[[#This Row],[IE code]]="IE13",100%,IF(Table4[[#This Row],[IE code]]="IE14",79%,IF(Table4[[#This Row],[IE code]]="IE15",40%,0)))</f>
        <v>0</v>
      </c>
      <c r="D526" s="7" t="str">
        <f>IFERROR(#REF!/#REF!*Table4[[#This Row],[Percent of Time]],"")</f>
        <v/>
      </c>
    </row>
    <row r="527" spans="3:4" x14ac:dyDescent="0.25">
      <c r="C527" s="10">
        <f>IF(Table4[[#This Row],[IE code]]="IE13",100%,IF(Table4[[#This Row],[IE code]]="IE14",79%,IF(Table4[[#This Row],[IE code]]="IE15",40%,0)))</f>
        <v>0</v>
      </c>
      <c r="D527" s="7" t="str">
        <f>IFERROR(#REF!/#REF!*Table4[[#This Row],[Percent of Time]],"")</f>
        <v/>
      </c>
    </row>
    <row r="528" spans="3:4" x14ac:dyDescent="0.25">
      <c r="C528" s="10">
        <f>IF(Table4[[#This Row],[IE code]]="IE13",100%,IF(Table4[[#This Row],[IE code]]="IE14",79%,IF(Table4[[#This Row],[IE code]]="IE15",40%,0)))</f>
        <v>0</v>
      </c>
      <c r="D528" s="7" t="str">
        <f>IFERROR(#REF!/#REF!*Table4[[#This Row],[Percent of Time]],"")</f>
        <v/>
      </c>
    </row>
    <row r="529" spans="3:4" x14ac:dyDescent="0.25">
      <c r="C529" s="10">
        <f>IF(Table4[[#This Row],[IE code]]="IE13",100%,IF(Table4[[#This Row],[IE code]]="IE14",79%,IF(Table4[[#This Row],[IE code]]="IE15",40%,0)))</f>
        <v>0</v>
      </c>
      <c r="D529" s="7" t="str">
        <f>IFERROR(#REF!/#REF!*Table4[[#This Row],[Percent of Time]],"")</f>
        <v/>
      </c>
    </row>
    <row r="530" spans="3:4" x14ac:dyDescent="0.25">
      <c r="C530" s="10">
        <f>IF(Table4[[#This Row],[IE code]]="IE13",100%,IF(Table4[[#This Row],[IE code]]="IE14",79%,IF(Table4[[#This Row],[IE code]]="IE15",40%,0)))</f>
        <v>0</v>
      </c>
      <c r="D530" s="7" t="str">
        <f>IFERROR(#REF!/#REF!*Table4[[#This Row],[Percent of Time]],"")</f>
        <v/>
      </c>
    </row>
    <row r="531" spans="3:4" x14ac:dyDescent="0.25">
      <c r="C531" s="10">
        <f>IF(Table4[[#This Row],[IE code]]="IE13",100%,IF(Table4[[#This Row],[IE code]]="IE14",79%,IF(Table4[[#This Row],[IE code]]="IE15",40%,0)))</f>
        <v>0</v>
      </c>
      <c r="D531" s="7" t="str">
        <f>IFERROR(#REF!/#REF!*Table4[[#This Row],[Percent of Time]],"")</f>
        <v/>
      </c>
    </row>
    <row r="532" spans="3:4" x14ac:dyDescent="0.25">
      <c r="C532" s="10">
        <f>IF(Table4[[#This Row],[IE code]]="IE13",100%,IF(Table4[[#This Row],[IE code]]="IE14",79%,IF(Table4[[#This Row],[IE code]]="IE15",40%,0)))</f>
        <v>0</v>
      </c>
      <c r="D532" s="7" t="str">
        <f>IFERROR(#REF!/#REF!*Table4[[#This Row],[Percent of Time]],"")</f>
        <v/>
      </c>
    </row>
    <row r="533" spans="3:4" x14ac:dyDescent="0.25">
      <c r="C533" s="10">
        <f>IF(Table4[[#This Row],[IE code]]="IE13",100%,IF(Table4[[#This Row],[IE code]]="IE14",79%,IF(Table4[[#This Row],[IE code]]="IE15",40%,0)))</f>
        <v>0</v>
      </c>
      <c r="D533" s="7" t="str">
        <f>IFERROR(#REF!/#REF!*Table4[[#This Row],[Percent of Time]],"")</f>
        <v/>
      </c>
    </row>
    <row r="534" spans="3:4" x14ac:dyDescent="0.25">
      <c r="C534" s="10">
        <f>IF(Table4[[#This Row],[IE code]]="IE13",100%,IF(Table4[[#This Row],[IE code]]="IE14",79%,IF(Table4[[#This Row],[IE code]]="IE15",40%,0)))</f>
        <v>0</v>
      </c>
      <c r="D534" s="7" t="str">
        <f>IFERROR(#REF!/#REF!*Table4[[#This Row],[Percent of Time]],"")</f>
        <v/>
      </c>
    </row>
    <row r="535" spans="3:4" x14ac:dyDescent="0.25">
      <c r="C535" s="10">
        <f>IF(Table4[[#This Row],[IE code]]="IE13",100%,IF(Table4[[#This Row],[IE code]]="IE14",79%,IF(Table4[[#This Row],[IE code]]="IE15",40%,0)))</f>
        <v>0</v>
      </c>
      <c r="D535" s="7" t="str">
        <f>IFERROR(#REF!/#REF!*Table4[[#This Row],[Percent of Time]],"")</f>
        <v/>
      </c>
    </row>
    <row r="536" spans="3:4" x14ac:dyDescent="0.25">
      <c r="C536" s="10">
        <f>IF(Table4[[#This Row],[IE code]]="IE13",100%,IF(Table4[[#This Row],[IE code]]="IE14",79%,IF(Table4[[#This Row],[IE code]]="IE15",40%,0)))</f>
        <v>0</v>
      </c>
      <c r="D536" s="7" t="str">
        <f>IFERROR(#REF!/#REF!*Table4[[#This Row],[Percent of Time]],"")</f>
        <v/>
      </c>
    </row>
    <row r="537" spans="3:4" x14ac:dyDescent="0.25">
      <c r="C537" s="10">
        <f>IF(Table4[[#This Row],[IE code]]="IE13",100%,IF(Table4[[#This Row],[IE code]]="IE14",79%,IF(Table4[[#This Row],[IE code]]="IE15",40%,0)))</f>
        <v>0</v>
      </c>
      <c r="D537" s="7" t="str">
        <f>IFERROR(#REF!/#REF!*Table4[[#This Row],[Percent of Time]],"")</f>
        <v/>
      </c>
    </row>
    <row r="538" spans="3:4" x14ac:dyDescent="0.25">
      <c r="C538" s="10">
        <f>IF(Table4[[#This Row],[IE code]]="IE13",100%,IF(Table4[[#This Row],[IE code]]="IE14",79%,IF(Table4[[#This Row],[IE code]]="IE15",40%,0)))</f>
        <v>0</v>
      </c>
      <c r="D538" s="7" t="str">
        <f>IFERROR(#REF!/#REF!*Table4[[#This Row],[Percent of Time]],"")</f>
        <v/>
      </c>
    </row>
    <row r="539" spans="3:4" x14ac:dyDescent="0.25">
      <c r="C539" s="10">
        <f>IF(Table4[[#This Row],[IE code]]="IE13",100%,IF(Table4[[#This Row],[IE code]]="IE14",79%,IF(Table4[[#This Row],[IE code]]="IE15",40%,0)))</f>
        <v>0</v>
      </c>
      <c r="D539" s="7" t="str">
        <f>IFERROR(#REF!/#REF!*Table4[[#This Row],[Percent of Time]],"")</f>
        <v/>
      </c>
    </row>
    <row r="540" spans="3:4" x14ac:dyDescent="0.25">
      <c r="C540" s="10">
        <f>IF(Table4[[#This Row],[IE code]]="IE13",100%,IF(Table4[[#This Row],[IE code]]="IE14",79%,IF(Table4[[#This Row],[IE code]]="IE15",40%,0)))</f>
        <v>0</v>
      </c>
      <c r="D540" s="7" t="str">
        <f>IFERROR(#REF!/#REF!*Table4[[#This Row],[Percent of Time]],"")</f>
        <v/>
      </c>
    </row>
    <row r="541" spans="3:4" x14ac:dyDescent="0.25">
      <c r="C541" s="10">
        <f>IF(Table4[[#This Row],[IE code]]="IE13",100%,IF(Table4[[#This Row],[IE code]]="IE14",79%,IF(Table4[[#This Row],[IE code]]="IE15",40%,0)))</f>
        <v>0</v>
      </c>
      <c r="D541" s="7" t="str">
        <f>IFERROR(#REF!/#REF!*Table4[[#This Row],[Percent of Time]],"")</f>
        <v/>
      </c>
    </row>
    <row r="542" spans="3:4" x14ac:dyDescent="0.25">
      <c r="C542" s="10">
        <f>IF(Table4[[#This Row],[IE code]]="IE13",100%,IF(Table4[[#This Row],[IE code]]="IE14",79%,IF(Table4[[#This Row],[IE code]]="IE15",40%,0)))</f>
        <v>0</v>
      </c>
      <c r="D542" s="7" t="str">
        <f>IFERROR(#REF!/#REF!*Table4[[#This Row],[Percent of Time]],"")</f>
        <v/>
      </c>
    </row>
    <row r="543" spans="3:4" x14ac:dyDescent="0.25">
      <c r="C543" s="10">
        <f>IF(Table4[[#This Row],[IE code]]="IE13",100%,IF(Table4[[#This Row],[IE code]]="IE14",79%,IF(Table4[[#This Row],[IE code]]="IE15",40%,0)))</f>
        <v>0</v>
      </c>
      <c r="D543" s="7" t="str">
        <f>IFERROR(#REF!/#REF!*Table4[[#This Row],[Percent of Time]],"")</f>
        <v/>
      </c>
    </row>
    <row r="544" spans="3:4" x14ac:dyDescent="0.25">
      <c r="C544" s="10">
        <f>IF(Table4[[#This Row],[IE code]]="IE13",100%,IF(Table4[[#This Row],[IE code]]="IE14",79%,IF(Table4[[#This Row],[IE code]]="IE15",40%,0)))</f>
        <v>0</v>
      </c>
      <c r="D544" s="7" t="str">
        <f>IFERROR(#REF!/#REF!*Table4[[#This Row],[Percent of Time]],"")</f>
        <v/>
      </c>
    </row>
    <row r="545" spans="3:4" x14ac:dyDescent="0.25">
      <c r="C545" s="10">
        <f>IF(Table4[[#This Row],[IE code]]="IE13",100%,IF(Table4[[#This Row],[IE code]]="IE14",79%,IF(Table4[[#This Row],[IE code]]="IE15",40%,0)))</f>
        <v>0</v>
      </c>
      <c r="D545" s="7" t="str">
        <f>IFERROR(#REF!/#REF!*Table4[[#This Row],[Percent of Time]],"")</f>
        <v/>
      </c>
    </row>
    <row r="546" spans="3:4" x14ac:dyDescent="0.25">
      <c r="C546" s="10">
        <f>IF(Table4[[#This Row],[IE code]]="IE13",100%,IF(Table4[[#This Row],[IE code]]="IE14",79%,IF(Table4[[#This Row],[IE code]]="IE15",40%,0)))</f>
        <v>0</v>
      </c>
      <c r="D546" s="7" t="str">
        <f>IFERROR(#REF!/#REF!*Table4[[#This Row],[Percent of Time]],"")</f>
        <v/>
      </c>
    </row>
    <row r="547" spans="3:4" x14ac:dyDescent="0.25">
      <c r="C547" s="10">
        <f>IF(Table4[[#This Row],[IE code]]="IE13",100%,IF(Table4[[#This Row],[IE code]]="IE14",79%,IF(Table4[[#This Row],[IE code]]="IE15",40%,0)))</f>
        <v>0</v>
      </c>
      <c r="D547" s="7" t="str">
        <f>IFERROR(#REF!/#REF!*Table4[[#This Row],[Percent of Time]],"")</f>
        <v/>
      </c>
    </row>
    <row r="548" spans="3:4" x14ac:dyDescent="0.25">
      <c r="C548" s="10">
        <f>IF(Table4[[#This Row],[IE code]]="IE13",100%,IF(Table4[[#This Row],[IE code]]="IE14",79%,IF(Table4[[#This Row],[IE code]]="IE15",40%,0)))</f>
        <v>0</v>
      </c>
      <c r="D548" s="7" t="str">
        <f>IFERROR(#REF!/#REF!*Table4[[#This Row],[Percent of Time]],"")</f>
        <v/>
      </c>
    </row>
    <row r="549" spans="3:4" x14ac:dyDescent="0.25">
      <c r="C549" s="10">
        <f>IF(Table4[[#This Row],[IE code]]="IE13",100%,IF(Table4[[#This Row],[IE code]]="IE14",79%,IF(Table4[[#This Row],[IE code]]="IE15",40%,0)))</f>
        <v>0</v>
      </c>
      <c r="D549" s="7" t="str">
        <f>IFERROR(#REF!/#REF!*Table4[[#This Row],[Percent of Time]],"")</f>
        <v/>
      </c>
    </row>
    <row r="550" spans="3:4" x14ac:dyDescent="0.25">
      <c r="C550" s="10">
        <f>IF(Table4[[#This Row],[IE code]]="IE13",100%,IF(Table4[[#This Row],[IE code]]="IE14",79%,IF(Table4[[#This Row],[IE code]]="IE15",40%,0)))</f>
        <v>0</v>
      </c>
      <c r="D550" s="7" t="str">
        <f>IFERROR(#REF!/#REF!*Table4[[#This Row],[Percent of Time]],"")</f>
        <v/>
      </c>
    </row>
    <row r="551" spans="3:4" x14ac:dyDescent="0.25">
      <c r="C551" s="10">
        <f>IF(Table4[[#This Row],[IE code]]="IE13",100%,IF(Table4[[#This Row],[IE code]]="IE14",79%,IF(Table4[[#This Row],[IE code]]="IE15",40%,0)))</f>
        <v>0</v>
      </c>
      <c r="D551" s="7" t="str">
        <f>IFERROR(#REF!/#REF!*Table4[[#This Row],[Percent of Time]],"")</f>
        <v/>
      </c>
    </row>
    <row r="552" spans="3:4" x14ac:dyDescent="0.25">
      <c r="C552" s="10">
        <f>IF(Table4[[#This Row],[IE code]]="IE13",100%,IF(Table4[[#This Row],[IE code]]="IE14",79%,IF(Table4[[#This Row],[IE code]]="IE15",40%,0)))</f>
        <v>0</v>
      </c>
      <c r="D552" s="7" t="str">
        <f>IFERROR(#REF!/#REF!*Table4[[#This Row],[Percent of Time]],"")</f>
        <v/>
      </c>
    </row>
    <row r="553" spans="3:4" x14ac:dyDescent="0.25">
      <c r="C553" s="10">
        <f>IF(Table4[[#This Row],[IE code]]="IE13",100%,IF(Table4[[#This Row],[IE code]]="IE14",79%,IF(Table4[[#This Row],[IE code]]="IE15",40%,0)))</f>
        <v>0</v>
      </c>
      <c r="D553" s="7" t="str">
        <f>IFERROR(#REF!/#REF!*Table4[[#This Row],[Percent of Time]],"")</f>
        <v/>
      </c>
    </row>
    <row r="554" spans="3:4" x14ac:dyDescent="0.25">
      <c r="C554" s="10">
        <f>IF(Table4[[#This Row],[IE code]]="IE13",100%,IF(Table4[[#This Row],[IE code]]="IE14",79%,IF(Table4[[#This Row],[IE code]]="IE15",40%,0)))</f>
        <v>0</v>
      </c>
      <c r="D554" s="7" t="str">
        <f>IFERROR(#REF!/#REF!*Table4[[#This Row],[Percent of Time]],"")</f>
        <v/>
      </c>
    </row>
    <row r="555" spans="3:4" x14ac:dyDescent="0.25">
      <c r="C555" s="10">
        <f>IF(Table4[[#This Row],[IE code]]="IE13",100%,IF(Table4[[#This Row],[IE code]]="IE14",79%,IF(Table4[[#This Row],[IE code]]="IE15",40%,0)))</f>
        <v>0</v>
      </c>
      <c r="D555" s="7" t="str">
        <f>IFERROR(#REF!/#REF!*Table4[[#This Row],[Percent of Time]],"")</f>
        <v/>
      </c>
    </row>
    <row r="556" spans="3:4" x14ac:dyDescent="0.25">
      <c r="C556" s="10">
        <f>IF(Table4[[#This Row],[IE code]]="IE13",100%,IF(Table4[[#This Row],[IE code]]="IE14",79%,IF(Table4[[#This Row],[IE code]]="IE15",40%,0)))</f>
        <v>0</v>
      </c>
      <c r="D556" s="7" t="str">
        <f>IFERROR(#REF!/#REF!*Table4[[#This Row],[Percent of Time]],"")</f>
        <v/>
      </c>
    </row>
    <row r="557" spans="3:4" x14ac:dyDescent="0.25">
      <c r="C557" s="10">
        <f>IF(Table4[[#This Row],[IE code]]="IE13",100%,IF(Table4[[#This Row],[IE code]]="IE14",79%,IF(Table4[[#This Row],[IE code]]="IE15",40%,0)))</f>
        <v>0</v>
      </c>
      <c r="D557" s="7" t="str">
        <f>IFERROR(#REF!/#REF!*Table4[[#This Row],[Percent of Time]],"")</f>
        <v/>
      </c>
    </row>
    <row r="558" spans="3:4" x14ac:dyDescent="0.25">
      <c r="C558" s="10">
        <f>IF(Table4[[#This Row],[IE code]]="IE13",100%,IF(Table4[[#This Row],[IE code]]="IE14",79%,IF(Table4[[#This Row],[IE code]]="IE15",40%,0)))</f>
        <v>0</v>
      </c>
      <c r="D558" s="7" t="str">
        <f>IFERROR(#REF!/#REF!*Table4[[#This Row],[Percent of Time]],"")</f>
        <v/>
      </c>
    </row>
    <row r="559" spans="3:4" x14ac:dyDescent="0.25">
      <c r="C559" s="10">
        <f>IF(Table4[[#This Row],[IE code]]="IE13",100%,IF(Table4[[#This Row],[IE code]]="IE14",79%,IF(Table4[[#This Row],[IE code]]="IE15",40%,0)))</f>
        <v>0</v>
      </c>
      <c r="D559" s="7" t="str">
        <f>IFERROR(#REF!/#REF!*Table4[[#This Row],[Percent of Time]],"")</f>
        <v/>
      </c>
    </row>
    <row r="560" spans="3:4" x14ac:dyDescent="0.25">
      <c r="C560" s="10">
        <f>IF(Table4[[#This Row],[IE code]]="IE13",100%,IF(Table4[[#This Row],[IE code]]="IE14",79%,IF(Table4[[#This Row],[IE code]]="IE15",40%,0)))</f>
        <v>0</v>
      </c>
      <c r="D560" s="7" t="str">
        <f>IFERROR(#REF!/#REF!*Table4[[#This Row],[Percent of Time]],"")</f>
        <v/>
      </c>
    </row>
    <row r="561" spans="3:4" x14ac:dyDescent="0.25">
      <c r="C561" s="10">
        <f>IF(Table4[[#This Row],[IE code]]="IE13",100%,IF(Table4[[#This Row],[IE code]]="IE14",79%,IF(Table4[[#This Row],[IE code]]="IE15",40%,0)))</f>
        <v>0</v>
      </c>
      <c r="D561" s="7" t="str">
        <f>IFERROR(#REF!/#REF!*Table4[[#This Row],[Percent of Time]],"")</f>
        <v/>
      </c>
    </row>
    <row r="562" spans="3:4" x14ac:dyDescent="0.25">
      <c r="C562" s="10">
        <f>IF(Table4[[#This Row],[IE code]]="IE13",100%,IF(Table4[[#This Row],[IE code]]="IE14",79%,IF(Table4[[#This Row],[IE code]]="IE15",40%,0)))</f>
        <v>0</v>
      </c>
      <c r="D562" s="7" t="str">
        <f>IFERROR(#REF!/#REF!*Table4[[#This Row],[Percent of Time]],"")</f>
        <v/>
      </c>
    </row>
    <row r="563" spans="3:4" x14ac:dyDescent="0.25">
      <c r="C563" s="10">
        <f>IF(Table4[[#This Row],[IE code]]="IE13",100%,IF(Table4[[#This Row],[IE code]]="IE14",79%,IF(Table4[[#This Row],[IE code]]="IE15",40%,0)))</f>
        <v>0</v>
      </c>
      <c r="D563" s="7" t="str">
        <f>IFERROR(#REF!/#REF!*Table4[[#This Row],[Percent of Time]],"")</f>
        <v/>
      </c>
    </row>
    <row r="564" spans="3:4" x14ac:dyDescent="0.25">
      <c r="C564" s="10">
        <f>IF(Table4[[#This Row],[IE code]]="IE13",100%,IF(Table4[[#This Row],[IE code]]="IE14",79%,IF(Table4[[#This Row],[IE code]]="IE15",40%,0)))</f>
        <v>0</v>
      </c>
      <c r="D564" s="7" t="str">
        <f>IFERROR(#REF!/#REF!*Table4[[#This Row],[Percent of Time]],"")</f>
        <v/>
      </c>
    </row>
    <row r="565" spans="3:4" x14ac:dyDescent="0.25">
      <c r="C565" s="10">
        <f>IF(Table4[[#This Row],[IE code]]="IE13",100%,IF(Table4[[#This Row],[IE code]]="IE14",79%,IF(Table4[[#This Row],[IE code]]="IE15",40%,0)))</f>
        <v>0</v>
      </c>
      <c r="D565" s="7" t="str">
        <f>IFERROR(#REF!/#REF!*Table4[[#This Row],[Percent of Time]],"")</f>
        <v/>
      </c>
    </row>
    <row r="566" spans="3:4" x14ac:dyDescent="0.25">
      <c r="C566" s="10">
        <f>IF(Table4[[#This Row],[IE code]]="IE13",100%,IF(Table4[[#This Row],[IE code]]="IE14",79%,IF(Table4[[#This Row],[IE code]]="IE15",40%,0)))</f>
        <v>0</v>
      </c>
      <c r="D566" s="7" t="str">
        <f>IFERROR(#REF!/#REF!*Table4[[#This Row],[Percent of Time]],"")</f>
        <v/>
      </c>
    </row>
    <row r="567" spans="3:4" x14ac:dyDescent="0.25">
      <c r="C567" s="10">
        <f>IF(Table4[[#This Row],[IE code]]="IE13",100%,IF(Table4[[#This Row],[IE code]]="IE14",79%,IF(Table4[[#This Row],[IE code]]="IE15",40%,0)))</f>
        <v>0</v>
      </c>
      <c r="D567" s="7" t="str">
        <f>IFERROR(#REF!/#REF!*Table4[[#This Row],[Percent of Time]],"")</f>
        <v/>
      </c>
    </row>
    <row r="568" spans="3:4" x14ac:dyDescent="0.25">
      <c r="C568" s="10">
        <f>IF(Table4[[#This Row],[IE code]]="IE13",100%,IF(Table4[[#This Row],[IE code]]="IE14",79%,IF(Table4[[#This Row],[IE code]]="IE15",40%,0)))</f>
        <v>0</v>
      </c>
      <c r="D568" s="7" t="str">
        <f>IFERROR(#REF!/#REF!*Table4[[#This Row],[Percent of Time]],"")</f>
        <v/>
      </c>
    </row>
    <row r="569" spans="3:4" x14ac:dyDescent="0.25">
      <c r="C569" s="10">
        <f>IF(Table4[[#This Row],[IE code]]="IE13",100%,IF(Table4[[#This Row],[IE code]]="IE14",79%,IF(Table4[[#This Row],[IE code]]="IE15",40%,0)))</f>
        <v>0</v>
      </c>
      <c r="D569" s="7" t="str">
        <f>IFERROR(#REF!/#REF!*Table4[[#This Row],[Percent of Time]],"")</f>
        <v/>
      </c>
    </row>
    <row r="570" spans="3:4" x14ac:dyDescent="0.25">
      <c r="C570" s="10">
        <f>IF(Table4[[#This Row],[IE code]]="IE13",100%,IF(Table4[[#This Row],[IE code]]="IE14",79%,IF(Table4[[#This Row],[IE code]]="IE15",40%,0)))</f>
        <v>0</v>
      </c>
      <c r="D570" s="7" t="str">
        <f>IFERROR(#REF!/#REF!*Table4[[#This Row],[Percent of Time]],"")</f>
        <v/>
      </c>
    </row>
    <row r="571" spans="3:4" x14ac:dyDescent="0.25">
      <c r="C571" s="10">
        <f>IF(Table4[[#This Row],[IE code]]="IE13",100%,IF(Table4[[#This Row],[IE code]]="IE14",79%,IF(Table4[[#This Row],[IE code]]="IE15",40%,0)))</f>
        <v>0</v>
      </c>
      <c r="D571" s="7" t="str">
        <f>IFERROR(#REF!/#REF!*Table4[[#This Row],[Percent of Time]],"")</f>
        <v/>
      </c>
    </row>
    <row r="572" spans="3:4" x14ac:dyDescent="0.25">
      <c r="C572" s="10">
        <f>IF(Table4[[#This Row],[IE code]]="IE13",100%,IF(Table4[[#This Row],[IE code]]="IE14",79%,IF(Table4[[#This Row],[IE code]]="IE15",40%,0)))</f>
        <v>0</v>
      </c>
      <c r="D572" s="7" t="str">
        <f>IFERROR(#REF!/#REF!*Table4[[#This Row],[Percent of Time]],"")</f>
        <v/>
      </c>
    </row>
    <row r="573" spans="3:4" x14ac:dyDescent="0.25">
      <c r="C573" s="10">
        <f>IF(Table4[[#This Row],[IE code]]="IE13",100%,IF(Table4[[#This Row],[IE code]]="IE14",79%,IF(Table4[[#This Row],[IE code]]="IE15",40%,0)))</f>
        <v>0</v>
      </c>
      <c r="D573" s="7" t="str">
        <f>IFERROR(#REF!/#REF!*Table4[[#This Row],[Percent of Time]],"")</f>
        <v/>
      </c>
    </row>
    <row r="574" spans="3:4" x14ac:dyDescent="0.25">
      <c r="C574" s="10">
        <f>IF(Table4[[#This Row],[IE code]]="IE13",100%,IF(Table4[[#This Row],[IE code]]="IE14",79%,IF(Table4[[#This Row],[IE code]]="IE15",40%,0)))</f>
        <v>0</v>
      </c>
      <c r="D574" s="7" t="str">
        <f>IFERROR(#REF!/#REF!*Table4[[#This Row],[Percent of Time]],"")</f>
        <v/>
      </c>
    </row>
    <row r="575" spans="3:4" x14ac:dyDescent="0.25">
      <c r="C575" s="10">
        <f>IF(Table4[[#This Row],[IE code]]="IE13",100%,IF(Table4[[#This Row],[IE code]]="IE14",79%,IF(Table4[[#This Row],[IE code]]="IE15",40%,0)))</f>
        <v>0</v>
      </c>
      <c r="D575" s="7" t="str">
        <f>IFERROR(#REF!/#REF!*Table4[[#This Row],[Percent of Time]],"")</f>
        <v/>
      </c>
    </row>
    <row r="576" spans="3:4" x14ac:dyDescent="0.25">
      <c r="C576" s="10">
        <f>IF(Table4[[#This Row],[IE code]]="IE13",100%,IF(Table4[[#This Row],[IE code]]="IE14",79%,IF(Table4[[#This Row],[IE code]]="IE15",40%,0)))</f>
        <v>0</v>
      </c>
      <c r="D576" s="7" t="str">
        <f>IFERROR(#REF!/#REF!*Table4[[#This Row],[Percent of Time]],"")</f>
        <v/>
      </c>
    </row>
    <row r="577" spans="3:4" x14ac:dyDescent="0.25">
      <c r="C577" s="10">
        <f>IF(Table4[[#This Row],[IE code]]="IE13",100%,IF(Table4[[#This Row],[IE code]]="IE14",79%,IF(Table4[[#This Row],[IE code]]="IE15",40%,0)))</f>
        <v>0</v>
      </c>
      <c r="D577" s="7" t="str">
        <f>IFERROR(#REF!/#REF!*Table4[[#This Row],[Percent of Time]],"")</f>
        <v/>
      </c>
    </row>
    <row r="578" spans="3:4" x14ac:dyDescent="0.25">
      <c r="C578" s="10">
        <f>IF(Table4[[#This Row],[IE code]]="IE13",100%,IF(Table4[[#This Row],[IE code]]="IE14",79%,IF(Table4[[#This Row],[IE code]]="IE15",40%,0)))</f>
        <v>0</v>
      </c>
      <c r="D578" s="7" t="str">
        <f>IFERROR(#REF!/#REF!*Table4[[#This Row],[Percent of Time]],"")</f>
        <v/>
      </c>
    </row>
    <row r="579" spans="3:4" x14ac:dyDescent="0.25">
      <c r="C579" s="10">
        <f>IF(Table4[[#This Row],[IE code]]="IE13",100%,IF(Table4[[#This Row],[IE code]]="IE14",79%,IF(Table4[[#This Row],[IE code]]="IE15",40%,0)))</f>
        <v>0</v>
      </c>
      <c r="D579" s="7" t="str">
        <f>IFERROR(#REF!/#REF!*Table4[[#This Row],[Percent of Time]],"")</f>
        <v/>
      </c>
    </row>
    <row r="580" spans="3:4" x14ac:dyDescent="0.25">
      <c r="C580" s="10">
        <f>IF(Table4[[#This Row],[IE code]]="IE13",100%,IF(Table4[[#This Row],[IE code]]="IE14",79%,IF(Table4[[#This Row],[IE code]]="IE15",40%,0)))</f>
        <v>0</v>
      </c>
      <c r="D580" s="7" t="str">
        <f>IFERROR(#REF!/#REF!*Table4[[#This Row],[Percent of Time]],"")</f>
        <v/>
      </c>
    </row>
    <row r="581" spans="3:4" x14ac:dyDescent="0.25">
      <c r="C581" s="10">
        <f>IF(Table4[[#This Row],[IE code]]="IE13",100%,IF(Table4[[#This Row],[IE code]]="IE14",79%,IF(Table4[[#This Row],[IE code]]="IE15",40%,0)))</f>
        <v>0</v>
      </c>
      <c r="D581" s="7" t="str">
        <f>IFERROR(#REF!/#REF!*Table4[[#This Row],[Percent of Time]],"")</f>
        <v/>
      </c>
    </row>
    <row r="582" spans="3:4" x14ac:dyDescent="0.25">
      <c r="C582" s="10">
        <f>IF(Table4[[#This Row],[IE code]]="IE13",100%,IF(Table4[[#This Row],[IE code]]="IE14",79%,IF(Table4[[#This Row],[IE code]]="IE15",40%,0)))</f>
        <v>0</v>
      </c>
      <c r="D582" s="7" t="str">
        <f>IFERROR(#REF!/#REF!*Table4[[#This Row],[Percent of Time]],"")</f>
        <v/>
      </c>
    </row>
    <row r="583" spans="3:4" x14ac:dyDescent="0.25">
      <c r="C583" s="10">
        <f>IF(Table4[[#This Row],[IE code]]="IE13",100%,IF(Table4[[#This Row],[IE code]]="IE14",79%,IF(Table4[[#This Row],[IE code]]="IE15",40%,0)))</f>
        <v>0</v>
      </c>
      <c r="D583" s="7" t="str">
        <f>IFERROR(#REF!/#REF!*Table4[[#This Row],[Percent of Time]],"")</f>
        <v/>
      </c>
    </row>
    <row r="584" spans="3:4" x14ac:dyDescent="0.25">
      <c r="C584" s="10">
        <f>IF(Table4[[#This Row],[IE code]]="IE13",100%,IF(Table4[[#This Row],[IE code]]="IE14",79%,IF(Table4[[#This Row],[IE code]]="IE15",40%,0)))</f>
        <v>0</v>
      </c>
      <c r="D584" s="7" t="str">
        <f>IFERROR(#REF!/#REF!*Table4[[#This Row],[Percent of Time]],"")</f>
        <v/>
      </c>
    </row>
    <row r="585" spans="3:4" x14ac:dyDescent="0.25">
      <c r="C585" s="10">
        <f>IF(Table4[[#This Row],[IE code]]="IE13",100%,IF(Table4[[#This Row],[IE code]]="IE14",79%,IF(Table4[[#This Row],[IE code]]="IE15",40%,0)))</f>
        <v>0</v>
      </c>
      <c r="D585" s="7" t="str">
        <f>IFERROR(#REF!/#REF!*Table4[[#This Row],[Percent of Time]],"")</f>
        <v/>
      </c>
    </row>
    <row r="586" spans="3:4" x14ac:dyDescent="0.25">
      <c r="C586" s="10">
        <f>IF(Table4[[#This Row],[IE code]]="IE13",100%,IF(Table4[[#This Row],[IE code]]="IE14",79%,IF(Table4[[#This Row],[IE code]]="IE15",40%,0)))</f>
        <v>0</v>
      </c>
      <c r="D586" s="7" t="str">
        <f>IFERROR(#REF!/#REF!*Table4[[#This Row],[Percent of Time]],"")</f>
        <v/>
      </c>
    </row>
    <row r="587" spans="3:4" x14ac:dyDescent="0.25">
      <c r="C587" s="10">
        <f>IF(Table4[[#This Row],[IE code]]="IE13",100%,IF(Table4[[#This Row],[IE code]]="IE14",79%,IF(Table4[[#This Row],[IE code]]="IE15",40%,0)))</f>
        <v>0</v>
      </c>
      <c r="D587" s="7" t="str">
        <f>IFERROR(#REF!/#REF!*Table4[[#This Row],[Percent of Time]],"")</f>
        <v/>
      </c>
    </row>
    <row r="588" spans="3:4" x14ac:dyDescent="0.25">
      <c r="C588" s="10">
        <f>IF(Table4[[#This Row],[IE code]]="IE13",100%,IF(Table4[[#This Row],[IE code]]="IE14",79%,IF(Table4[[#This Row],[IE code]]="IE15",40%,0)))</f>
        <v>0</v>
      </c>
      <c r="D588" s="7" t="str">
        <f>IFERROR(#REF!/#REF!*Table4[[#This Row],[Percent of Time]],"")</f>
        <v/>
      </c>
    </row>
    <row r="589" spans="3:4" x14ac:dyDescent="0.25">
      <c r="C589" s="10">
        <f>IF(Table4[[#This Row],[IE code]]="IE13",100%,IF(Table4[[#This Row],[IE code]]="IE14",79%,IF(Table4[[#This Row],[IE code]]="IE15",40%,0)))</f>
        <v>0</v>
      </c>
      <c r="D589" s="7" t="str">
        <f>IFERROR(#REF!/#REF!*Table4[[#This Row],[Percent of Time]],"")</f>
        <v/>
      </c>
    </row>
    <row r="590" spans="3:4" x14ac:dyDescent="0.25">
      <c r="C590" s="10">
        <f>IF(Table4[[#This Row],[IE code]]="IE13",100%,IF(Table4[[#This Row],[IE code]]="IE14",79%,IF(Table4[[#This Row],[IE code]]="IE15",40%,0)))</f>
        <v>0</v>
      </c>
      <c r="D590" s="7" t="str">
        <f>IFERROR(#REF!/#REF!*Table4[[#This Row],[Percent of Time]],"")</f>
        <v/>
      </c>
    </row>
    <row r="591" spans="3:4" x14ac:dyDescent="0.25">
      <c r="C591" s="10">
        <f>IF(Table4[[#This Row],[IE code]]="IE13",100%,IF(Table4[[#This Row],[IE code]]="IE14",79%,IF(Table4[[#This Row],[IE code]]="IE15",40%,0)))</f>
        <v>0</v>
      </c>
      <c r="D591" s="7" t="str">
        <f>IFERROR(#REF!/#REF!*Table4[[#This Row],[Percent of Time]],"")</f>
        <v/>
      </c>
    </row>
    <row r="592" spans="3:4" x14ac:dyDescent="0.25">
      <c r="C592" s="10">
        <f>IF(Table4[[#This Row],[IE code]]="IE13",100%,IF(Table4[[#This Row],[IE code]]="IE14",79%,IF(Table4[[#This Row],[IE code]]="IE15",40%,0)))</f>
        <v>0</v>
      </c>
      <c r="D592" s="7" t="str">
        <f>IFERROR(#REF!/#REF!*Table4[[#This Row],[Percent of Time]],"")</f>
        <v/>
      </c>
    </row>
    <row r="593" spans="3:4" x14ac:dyDescent="0.25">
      <c r="C593" s="10">
        <f>IF(Table4[[#This Row],[IE code]]="IE13",100%,IF(Table4[[#This Row],[IE code]]="IE14",79%,IF(Table4[[#This Row],[IE code]]="IE15",40%,0)))</f>
        <v>0</v>
      </c>
      <c r="D593" s="7" t="str">
        <f>IFERROR(#REF!/#REF!*Table4[[#This Row],[Percent of Time]],"")</f>
        <v/>
      </c>
    </row>
    <row r="594" spans="3:4" x14ac:dyDescent="0.25">
      <c r="C594" s="10">
        <f>IF(Table4[[#This Row],[IE code]]="IE13",100%,IF(Table4[[#This Row],[IE code]]="IE14",79%,IF(Table4[[#This Row],[IE code]]="IE15",40%,0)))</f>
        <v>0</v>
      </c>
      <c r="D594" s="7" t="str">
        <f>IFERROR(#REF!/#REF!*Table4[[#This Row],[Percent of Time]],"")</f>
        <v/>
      </c>
    </row>
    <row r="595" spans="3:4" x14ac:dyDescent="0.25">
      <c r="C595" s="10">
        <f>IF(Table4[[#This Row],[IE code]]="IE13",100%,IF(Table4[[#This Row],[IE code]]="IE14",79%,IF(Table4[[#This Row],[IE code]]="IE15",40%,0)))</f>
        <v>0</v>
      </c>
      <c r="D595" s="7" t="str">
        <f>IFERROR(#REF!/#REF!*Table4[[#This Row],[Percent of Time]],"")</f>
        <v/>
      </c>
    </row>
    <row r="596" spans="3:4" x14ac:dyDescent="0.25">
      <c r="C596" s="10">
        <f>IF(Table4[[#This Row],[IE code]]="IE13",100%,IF(Table4[[#This Row],[IE code]]="IE14",79%,IF(Table4[[#This Row],[IE code]]="IE15",40%,0)))</f>
        <v>0</v>
      </c>
      <c r="D596" s="7" t="str">
        <f>IFERROR(#REF!/#REF!*Table4[[#This Row],[Percent of Time]],"")</f>
        <v/>
      </c>
    </row>
    <row r="597" spans="3:4" x14ac:dyDescent="0.25">
      <c r="C597" s="10">
        <f>IF(Table4[[#This Row],[IE code]]="IE13",100%,IF(Table4[[#This Row],[IE code]]="IE14",79%,IF(Table4[[#This Row],[IE code]]="IE15",40%,0)))</f>
        <v>0</v>
      </c>
      <c r="D597" s="7" t="str">
        <f>IFERROR(#REF!/#REF!*Table4[[#This Row],[Percent of Time]],"")</f>
        <v/>
      </c>
    </row>
    <row r="598" spans="3:4" x14ac:dyDescent="0.25">
      <c r="C598" s="10">
        <f>IF(Table4[[#This Row],[IE code]]="IE13",100%,IF(Table4[[#This Row],[IE code]]="IE14",79%,IF(Table4[[#This Row],[IE code]]="IE15",40%,0)))</f>
        <v>0</v>
      </c>
      <c r="D598" s="7" t="str">
        <f>IFERROR(#REF!/#REF!*Table4[[#This Row],[Percent of Time]],"")</f>
        <v/>
      </c>
    </row>
    <row r="599" spans="3:4" x14ac:dyDescent="0.25">
      <c r="C599" s="10">
        <f>IF(Table4[[#This Row],[IE code]]="IE13",100%,IF(Table4[[#This Row],[IE code]]="IE14",79%,IF(Table4[[#This Row],[IE code]]="IE15",40%,0)))</f>
        <v>0</v>
      </c>
      <c r="D599" s="7" t="str">
        <f>IFERROR(#REF!/#REF!*Table4[[#This Row],[Percent of Time]],"")</f>
        <v/>
      </c>
    </row>
    <row r="600" spans="3:4" x14ac:dyDescent="0.25">
      <c r="C600" s="10">
        <f>IF(Table4[[#This Row],[IE code]]="IE13",100%,IF(Table4[[#This Row],[IE code]]="IE14",79%,IF(Table4[[#This Row],[IE code]]="IE15",40%,0)))</f>
        <v>0</v>
      </c>
      <c r="D600" s="7" t="str">
        <f>IFERROR(#REF!/#REF!*Table4[[#This Row],[Percent of Time]],"")</f>
        <v/>
      </c>
    </row>
    <row r="601" spans="3:4" x14ac:dyDescent="0.25">
      <c r="C601" s="10">
        <f>IF(Table4[[#This Row],[IE code]]="IE13",100%,IF(Table4[[#This Row],[IE code]]="IE14",79%,IF(Table4[[#This Row],[IE code]]="IE15",40%,0)))</f>
        <v>0</v>
      </c>
      <c r="D601" s="7" t="str">
        <f>IFERROR(#REF!/#REF!*Table4[[#This Row],[Percent of Time]],"")</f>
        <v/>
      </c>
    </row>
    <row r="602" spans="3:4" x14ac:dyDescent="0.25">
      <c r="C602" s="10">
        <f>IF(Table4[[#This Row],[IE code]]="IE13",100%,IF(Table4[[#This Row],[IE code]]="IE14",79%,IF(Table4[[#This Row],[IE code]]="IE15",40%,0)))</f>
        <v>0</v>
      </c>
      <c r="D602" s="7" t="str">
        <f>IFERROR(#REF!/#REF!*Table4[[#This Row],[Percent of Time]],"")</f>
        <v/>
      </c>
    </row>
    <row r="603" spans="3:4" x14ac:dyDescent="0.25">
      <c r="C603" s="10">
        <f>IF(Table4[[#This Row],[IE code]]="IE13",100%,IF(Table4[[#This Row],[IE code]]="IE14",79%,IF(Table4[[#This Row],[IE code]]="IE15",40%,0)))</f>
        <v>0</v>
      </c>
      <c r="D603" s="7" t="str">
        <f>IFERROR(#REF!/#REF!*Table4[[#This Row],[Percent of Time]],"")</f>
        <v/>
      </c>
    </row>
    <row r="604" spans="3:4" x14ac:dyDescent="0.25">
      <c r="C604" s="10">
        <f>IF(Table4[[#This Row],[IE code]]="IE13",100%,IF(Table4[[#This Row],[IE code]]="IE14",79%,IF(Table4[[#This Row],[IE code]]="IE15",40%,0)))</f>
        <v>0</v>
      </c>
      <c r="D604" s="7" t="str">
        <f>IFERROR(#REF!/#REF!*Table4[[#This Row],[Percent of Time]],"")</f>
        <v/>
      </c>
    </row>
    <row r="605" spans="3:4" x14ac:dyDescent="0.25">
      <c r="C605" s="10">
        <f>IF(Table4[[#This Row],[IE code]]="IE13",100%,IF(Table4[[#This Row],[IE code]]="IE14",79%,IF(Table4[[#This Row],[IE code]]="IE15",40%,0)))</f>
        <v>0</v>
      </c>
      <c r="D605" s="7" t="str">
        <f>IFERROR(#REF!/#REF!*Table4[[#This Row],[Percent of Time]],"")</f>
        <v/>
      </c>
    </row>
    <row r="606" spans="3:4" x14ac:dyDescent="0.25">
      <c r="C606" s="10">
        <f>IF(Table4[[#This Row],[IE code]]="IE13",100%,IF(Table4[[#This Row],[IE code]]="IE14",79%,IF(Table4[[#This Row],[IE code]]="IE15",40%,0)))</f>
        <v>0</v>
      </c>
      <c r="D606" s="7" t="str">
        <f>IFERROR(#REF!/#REF!*Table4[[#This Row],[Percent of Time]],"")</f>
        <v/>
      </c>
    </row>
    <row r="607" spans="3:4" x14ac:dyDescent="0.25">
      <c r="C607" s="10">
        <f>IF(Table4[[#This Row],[IE code]]="IE13",100%,IF(Table4[[#This Row],[IE code]]="IE14",79%,IF(Table4[[#This Row],[IE code]]="IE15",40%,0)))</f>
        <v>0</v>
      </c>
      <c r="D607" s="7" t="str">
        <f>IFERROR(#REF!/#REF!*Table4[[#This Row],[Percent of Time]],"")</f>
        <v/>
      </c>
    </row>
    <row r="608" spans="3:4" x14ac:dyDescent="0.25">
      <c r="C608" s="10">
        <f>IF(Table4[[#This Row],[IE code]]="IE13",100%,IF(Table4[[#This Row],[IE code]]="IE14",79%,IF(Table4[[#This Row],[IE code]]="IE15",40%,0)))</f>
        <v>0</v>
      </c>
      <c r="D608" s="7" t="str">
        <f>IFERROR(#REF!/#REF!*Table4[[#This Row],[Percent of Time]],"")</f>
        <v/>
      </c>
    </row>
    <row r="609" spans="3:4" x14ac:dyDescent="0.25">
      <c r="C609" s="10">
        <f>IF(Table4[[#This Row],[IE code]]="IE13",100%,IF(Table4[[#This Row],[IE code]]="IE14",79%,IF(Table4[[#This Row],[IE code]]="IE15",40%,0)))</f>
        <v>0</v>
      </c>
      <c r="D609" s="7" t="str">
        <f>IFERROR(#REF!/#REF!*Table4[[#This Row],[Percent of Time]],"")</f>
        <v/>
      </c>
    </row>
    <row r="610" spans="3:4" x14ac:dyDescent="0.25">
      <c r="C610" s="10">
        <f>IF(Table4[[#This Row],[IE code]]="IE13",100%,IF(Table4[[#This Row],[IE code]]="IE14",79%,IF(Table4[[#This Row],[IE code]]="IE15",40%,0)))</f>
        <v>0</v>
      </c>
      <c r="D610" s="7" t="str">
        <f>IFERROR(#REF!/#REF!*Table4[[#This Row],[Percent of Time]],"")</f>
        <v/>
      </c>
    </row>
    <row r="611" spans="3:4" x14ac:dyDescent="0.25">
      <c r="C611" s="10">
        <f>IF(Table4[[#This Row],[IE code]]="IE13",100%,IF(Table4[[#This Row],[IE code]]="IE14",79%,IF(Table4[[#This Row],[IE code]]="IE15",40%,0)))</f>
        <v>0</v>
      </c>
      <c r="D611" s="7" t="str">
        <f>IFERROR(#REF!/#REF!*Table4[[#This Row],[Percent of Time]],"")</f>
        <v/>
      </c>
    </row>
    <row r="612" spans="3:4" x14ac:dyDescent="0.25">
      <c r="C612" s="10">
        <f>IF(Table4[[#This Row],[IE code]]="IE13",100%,IF(Table4[[#This Row],[IE code]]="IE14",79%,IF(Table4[[#This Row],[IE code]]="IE15",40%,0)))</f>
        <v>0</v>
      </c>
      <c r="D612" s="7" t="str">
        <f>IFERROR(#REF!/#REF!*Table4[[#This Row],[Percent of Time]],"")</f>
        <v/>
      </c>
    </row>
    <row r="613" spans="3:4" x14ac:dyDescent="0.25">
      <c r="C613" s="10">
        <f>IF(Table4[[#This Row],[IE code]]="IE13",100%,IF(Table4[[#This Row],[IE code]]="IE14",79%,IF(Table4[[#This Row],[IE code]]="IE15",40%,0)))</f>
        <v>0</v>
      </c>
      <c r="D613" s="7" t="str">
        <f>IFERROR(#REF!/#REF!*Table4[[#This Row],[Percent of Time]],"")</f>
        <v/>
      </c>
    </row>
    <row r="614" spans="3:4" x14ac:dyDescent="0.25">
      <c r="C614" s="10">
        <f>IF(Table4[[#This Row],[IE code]]="IE13",100%,IF(Table4[[#This Row],[IE code]]="IE14",79%,IF(Table4[[#This Row],[IE code]]="IE15",40%,0)))</f>
        <v>0</v>
      </c>
      <c r="D614" s="7" t="str">
        <f>IFERROR(#REF!/#REF!*Table4[[#This Row],[Percent of Time]],"")</f>
        <v/>
      </c>
    </row>
    <row r="615" spans="3:4" x14ac:dyDescent="0.25">
      <c r="C615" s="10">
        <f>IF(Table4[[#This Row],[IE code]]="IE13",100%,IF(Table4[[#This Row],[IE code]]="IE14",79%,IF(Table4[[#This Row],[IE code]]="IE15",40%,0)))</f>
        <v>0</v>
      </c>
      <c r="D615" s="7" t="str">
        <f>IFERROR(#REF!/#REF!*Table4[[#This Row],[Percent of Time]],"")</f>
        <v/>
      </c>
    </row>
    <row r="616" spans="3:4" x14ac:dyDescent="0.25">
      <c r="C616" s="10">
        <f>IF(Table4[[#This Row],[IE code]]="IE13",100%,IF(Table4[[#This Row],[IE code]]="IE14",79%,IF(Table4[[#This Row],[IE code]]="IE15",40%,0)))</f>
        <v>0</v>
      </c>
      <c r="D616" s="7" t="str">
        <f>IFERROR(#REF!/#REF!*Table4[[#This Row],[Percent of Time]],"")</f>
        <v/>
      </c>
    </row>
    <row r="617" spans="3:4" x14ac:dyDescent="0.25">
      <c r="C617" s="10">
        <f>IF(Table4[[#This Row],[IE code]]="IE13",100%,IF(Table4[[#This Row],[IE code]]="IE14",79%,IF(Table4[[#This Row],[IE code]]="IE15",40%,0)))</f>
        <v>0</v>
      </c>
      <c r="D617" s="7" t="str">
        <f>IFERROR(#REF!/#REF!*Table4[[#This Row],[Percent of Time]],"")</f>
        <v/>
      </c>
    </row>
    <row r="618" spans="3:4" x14ac:dyDescent="0.25">
      <c r="C618" s="10">
        <f>IF(Table4[[#This Row],[IE code]]="IE13",100%,IF(Table4[[#This Row],[IE code]]="IE14",79%,IF(Table4[[#This Row],[IE code]]="IE15",40%,0)))</f>
        <v>0</v>
      </c>
      <c r="D618" s="7" t="str">
        <f>IFERROR(#REF!/#REF!*Table4[[#This Row],[Percent of Time]],"")</f>
        <v/>
      </c>
    </row>
    <row r="619" spans="3:4" x14ac:dyDescent="0.25">
      <c r="C619" s="10">
        <f>IF(Table4[[#This Row],[IE code]]="IE13",100%,IF(Table4[[#This Row],[IE code]]="IE14",79%,IF(Table4[[#This Row],[IE code]]="IE15",40%,0)))</f>
        <v>0</v>
      </c>
      <c r="D619" s="7" t="str">
        <f>IFERROR(#REF!/#REF!*Table4[[#This Row],[Percent of Time]],"")</f>
        <v/>
      </c>
    </row>
    <row r="620" spans="3:4" x14ac:dyDescent="0.25">
      <c r="C620" s="10">
        <f>IF(Table4[[#This Row],[IE code]]="IE13",100%,IF(Table4[[#This Row],[IE code]]="IE14",79%,IF(Table4[[#This Row],[IE code]]="IE15",40%,0)))</f>
        <v>0</v>
      </c>
      <c r="D620" s="7" t="str">
        <f>IFERROR(#REF!/#REF!*Table4[[#This Row],[Percent of Time]],"")</f>
        <v/>
      </c>
    </row>
    <row r="621" spans="3:4" x14ac:dyDescent="0.25">
      <c r="C621" s="10">
        <f>IF(Table4[[#This Row],[IE code]]="IE13",100%,IF(Table4[[#This Row],[IE code]]="IE14",79%,IF(Table4[[#This Row],[IE code]]="IE15",40%,0)))</f>
        <v>0</v>
      </c>
      <c r="D621" s="7" t="str">
        <f>IFERROR(#REF!/#REF!*Table4[[#This Row],[Percent of Time]],"")</f>
        <v/>
      </c>
    </row>
    <row r="622" spans="3:4" x14ac:dyDescent="0.25">
      <c r="C622" s="10">
        <f>IF(Table4[[#This Row],[IE code]]="IE13",100%,IF(Table4[[#This Row],[IE code]]="IE14",79%,IF(Table4[[#This Row],[IE code]]="IE15",40%,0)))</f>
        <v>0</v>
      </c>
      <c r="D622" s="7" t="str">
        <f>IFERROR(#REF!/#REF!*Table4[[#This Row],[Percent of Time]],"")</f>
        <v/>
      </c>
    </row>
    <row r="623" spans="3:4" x14ac:dyDescent="0.25">
      <c r="C623" s="10">
        <f>IF(Table4[[#This Row],[IE code]]="IE13",100%,IF(Table4[[#This Row],[IE code]]="IE14",79%,IF(Table4[[#This Row],[IE code]]="IE15",40%,0)))</f>
        <v>0</v>
      </c>
      <c r="D623" s="7" t="str">
        <f>IFERROR(#REF!/#REF!*Table4[[#This Row],[Percent of Time]],"")</f>
        <v/>
      </c>
    </row>
    <row r="624" spans="3:4" x14ac:dyDescent="0.25">
      <c r="C624" s="10">
        <f>IF(Table4[[#This Row],[IE code]]="IE13",100%,IF(Table4[[#This Row],[IE code]]="IE14",79%,IF(Table4[[#This Row],[IE code]]="IE15",40%,0)))</f>
        <v>0</v>
      </c>
      <c r="D624" s="7" t="str">
        <f>IFERROR(#REF!/#REF!*Table4[[#This Row],[Percent of Time]],"")</f>
        <v/>
      </c>
    </row>
    <row r="625" spans="3:4" x14ac:dyDescent="0.25">
      <c r="C625" s="10">
        <f>IF(Table4[[#This Row],[IE code]]="IE13",100%,IF(Table4[[#This Row],[IE code]]="IE14",79%,IF(Table4[[#This Row],[IE code]]="IE15",40%,0)))</f>
        <v>0</v>
      </c>
      <c r="D625" s="7" t="str">
        <f>IFERROR(#REF!/#REF!*Table4[[#This Row],[Percent of Time]],"")</f>
        <v/>
      </c>
    </row>
    <row r="626" spans="3:4" x14ac:dyDescent="0.25">
      <c r="C626" s="10">
        <f>IF(Table4[[#This Row],[IE code]]="IE13",100%,IF(Table4[[#This Row],[IE code]]="IE14",79%,IF(Table4[[#This Row],[IE code]]="IE15",40%,0)))</f>
        <v>0</v>
      </c>
      <c r="D626" s="7" t="str">
        <f>IFERROR(#REF!/#REF!*Table4[[#This Row],[Percent of Time]],"")</f>
        <v/>
      </c>
    </row>
    <row r="627" spans="3:4" x14ac:dyDescent="0.25">
      <c r="C627" s="10">
        <f>IF(Table4[[#This Row],[IE code]]="IE13",100%,IF(Table4[[#This Row],[IE code]]="IE14",79%,IF(Table4[[#This Row],[IE code]]="IE15",40%,0)))</f>
        <v>0</v>
      </c>
      <c r="D627" s="7" t="str">
        <f>IFERROR(#REF!/#REF!*Table4[[#This Row],[Percent of Time]],"")</f>
        <v/>
      </c>
    </row>
    <row r="628" spans="3:4" x14ac:dyDescent="0.25">
      <c r="C628" s="10">
        <f>IF(Table4[[#This Row],[IE code]]="IE13",100%,IF(Table4[[#This Row],[IE code]]="IE14",79%,IF(Table4[[#This Row],[IE code]]="IE15",40%,0)))</f>
        <v>0</v>
      </c>
      <c r="D628" s="7" t="str">
        <f>IFERROR(#REF!/#REF!*Table4[[#This Row],[Percent of Time]],"")</f>
        <v/>
      </c>
    </row>
    <row r="629" spans="3:4" x14ac:dyDescent="0.25">
      <c r="C629" s="10">
        <f>IF(Table4[[#This Row],[IE code]]="IE13",100%,IF(Table4[[#This Row],[IE code]]="IE14",79%,IF(Table4[[#This Row],[IE code]]="IE15",40%,0)))</f>
        <v>0</v>
      </c>
      <c r="D629" s="7" t="str">
        <f>IFERROR(#REF!/#REF!*Table4[[#This Row],[Percent of Time]],"")</f>
        <v/>
      </c>
    </row>
    <row r="630" spans="3:4" x14ac:dyDescent="0.25">
      <c r="C630" s="10">
        <f>IF(Table4[[#This Row],[IE code]]="IE13",100%,IF(Table4[[#This Row],[IE code]]="IE14",79%,IF(Table4[[#This Row],[IE code]]="IE15",40%,0)))</f>
        <v>0</v>
      </c>
      <c r="D630" s="7" t="str">
        <f>IFERROR(#REF!/#REF!*Table4[[#This Row],[Percent of Time]],"")</f>
        <v/>
      </c>
    </row>
    <row r="631" spans="3:4" x14ac:dyDescent="0.25">
      <c r="C631" s="10">
        <f>IF(Table4[[#This Row],[IE code]]="IE13",100%,IF(Table4[[#This Row],[IE code]]="IE14",79%,IF(Table4[[#This Row],[IE code]]="IE15",40%,0)))</f>
        <v>0</v>
      </c>
      <c r="D631" s="7" t="str">
        <f>IFERROR(#REF!/#REF!*Table4[[#This Row],[Percent of Time]],"")</f>
        <v/>
      </c>
    </row>
    <row r="632" spans="3:4" x14ac:dyDescent="0.25">
      <c r="C632" s="10">
        <f>IF(Table4[[#This Row],[IE code]]="IE13",100%,IF(Table4[[#This Row],[IE code]]="IE14",79%,IF(Table4[[#This Row],[IE code]]="IE15",40%,0)))</f>
        <v>0</v>
      </c>
      <c r="D632" s="7" t="str">
        <f>IFERROR(#REF!/#REF!*Table4[[#This Row],[Percent of Time]],"")</f>
        <v/>
      </c>
    </row>
    <row r="633" spans="3:4" x14ac:dyDescent="0.25">
      <c r="C633" s="10">
        <f>IF(Table4[[#This Row],[IE code]]="IE13",100%,IF(Table4[[#This Row],[IE code]]="IE14",79%,IF(Table4[[#This Row],[IE code]]="IE15",40%,0)))</f>
        <v>0</v>
      </c>
      <c r="D633" s="7" t="str">
        <f>IFERROR(#REF!/#REF!*Table4[[#This Row],[Percent of Time]],"")</f>
        <v/>
      </c>
    </row>
    <row r="634" spans="3:4" x14ac:dyDescent="0.25">
      <c r="C634" s="10">
        <f>IF(Table4[[#This Row],[IE code]]="IE13",100%,IF(Table4[[#This Row],[IE code]]="IE14",79%,IF(Table4[[#This Row],[IE code]]="IE15",40%,0)))</f>
        <v>0</v>
      </c>
      <c r="D634" s="7" t="str">
        <f>IFERROR(#REF!/#REF!*Table4[[#This Row],[Percent of Time]],"")</f>
        <v/>
      </c>
    </row>
    <row r="635" spans="3:4" x14ac:dyDescent="0.25">
      <c r="C635" s="10">
        <f>IF(Table4[[#This Row],[IE code]]="IE13",100%,IF(Table4[[#This Row],[IE code]]="IE14",79%,IF(Table4[[#This Row],[IE code]]="IE15",40%,0)))</f>
        <v>0</v>
      </c>
      <c r="D635" s="7" t="str">
        <f>IFERROR(#REF!/#REF!*Table4[[#This Row],[Percent of Time]],"")</f>
        <v/>
      </c>
    </row>
    <row r="636" spans="3:4" x14ac:dyDescent="0.25">
      <c r="C636" s="10">
        <f>IF(Table4[[#This Row],[IE code]]="IE13",100%,IF(Table4[[#This Row],[IE code]]="IE14",79%,IF(Table4[[#This Row],[IE code]]="IE15",40%,0)))</f>
        <v>0</v>
      </c>
      <c r="D636" s="7" t="str">
        <f>IFERROR(#REF!/#REF!*Table4[[#This Row],[Percent of Time]],"")</f>
        <v/>
      </c>
    </row>
    <row r="637" spans="3:4" x14ac:dyDescent="0.25">
      <c r="C637" s="10">
        <f>IF(Table4[[#This Row],[IE code]]="IE13",100%,IF(Table4[[#This Row],[IE code]]="IE14",79%,IF(Table4[[#This Row],[IE code]]="IE15",40%,0)))</f>
        <v>0</v>
      </c>
      <c r="D637" s="7" t="str">
        <f>IFERROR(#REF!/#REF!*Table4[[#This Row],[Percent of Time]],"")</f>
        <v/>
      </c>
    </row>
    <row r="638" spans="3:4" x14ac:dyDescent="0.25">
      <c r="C638" s="10">
        <f>IF(Table4[[#This Row],[IE code]]="IE13",100%,IF(Table4[[#This Row],[IE code]]="IE14",79%,IF(Table4[[#This Row],[IE code]]="IE15",40%,0)))</f>
        <v>0</v>
      </c>
      <c r="D638" s="7" t="str">
        <f>IFERROR(#REF!/#REF!*Table4[[#This Row],[Percent of Time]],"")</f>
        <v/>
      </c>
    </row>
    <row r="639" spans="3:4" x14ac:dyDescent="0.25">
      <c r="C639" s="10">
        <f>IF(Table4[[#This Row],[IE code]]="IE13",100%,IF(Table4[[#This Row],[IE code]]="IE14",79%,IF(Table4[[#This Row],[IE code]]="IE15",40%,0)))</f>
        <v>0</v>
      </c>
      <c r="D639" s="7" t="str">
        <f>IFERROR(#REF!/#REF!*Table4[[#This Row],[Percent of Time]],"")</f>
        <v/>
      </c>
    </row>
    <row r="640" spans="3:4" x14ac:dyDescent="0.25">
      <c r="C640" s="10">
        <f>IF(Table4[[#This Row],[IE code]]="IE13",100%,IF(Table4[[#This Row],[IE code]]="IE14",79%,IF(Table4[[#This Row],[IE code]]="IE15",40%,0)))</f>
        <v>0</v>
      </c>
      <c r="D640" s="7" t="str">
        <f>IFERROR(#REF!/#REF!*Table4[[#This Row],[Percent of Time]],"")</f>
        <v/>
      </c>
    </row>
    <row r="641" spans="3:4" x14ac:dyDescent="0.25">
      <c r="C641" s="10">
        <f>IF(Table4[[#This Row],[IE code]]="IE13",100%,IF(Table4[[#This Row],[IE code]]="IE14",79%,IF(Table4[[#This Row],[IE code]]="IE15",40%,0)))</f>
        <v>0</v>
      </c>
      <c r="D641" s="7" t="str">
        <f>IFERROR(#REF!/#REF!*Table4[[#This Row],[Percent of Time]],"")</f>
        <v/>
      </c>
    </row>
    <row r="642" spans="3:4" x14ac:dyDescent="0.25">
      <c r="C642" s="10">
        <f>IF(Table4[[#This Row],[IE code]]="IE13",100%,IF(Table4[[#This Row],[IE code]]="IE14",79%,IF(Table4[[#This Row],[IE code]]="IE15",40%,0)))</f>
        <v>0</v>
      </c>
      <c r="D642" s="7" t="str">
        <f>IFERROR(#REF!/#REF!*Table4[[#This Row],[Percent of Time]],"")</f>
        <v/>
      </c>
    </row>
    <row r="643" spans="3:4" x14ac:dyDescent="0.25">
      <c r="C643" s="10">
        <f>IF(Table4[[#This Row],[IE code]]="IE13",100%,IF(Table4[[#This Row],[IE code]]="IE14",79%,IF(Table4[[#This Row],[IE code]]="IE15",40%,0)))</f>
        <v>0</v>
      </c>
      <c r="D643" s="7" t="str">
        <f>IFERROR(#REF!/#REF!*Table4[[#This Row],[Percent of Time]],"")</f>
        <v/>
      </c>
    </row>
    <row r="644" spans="3:4" x14ac:dyDescent="0.25">
      <c r="C644" s="10">
        <f>IF(Table4[[#This Row],[IE code]]="IE13",100%,IF(Table4[[#This Row],[IE code]]="IE14",79%,IF(Table4[[#This Row],[IE code]]="IE15",40%,0)))</f>
        <v>0</v>
      </c>
      <c r="D644" s="7" t="str">
        <f>IFERROR(#REF!/#REF!*Table4[[#This Row],[Percent of Time]],"")</f>
        <v/>
      </c>
    </row>
    <row r="645" spans="3:4" x14ac:dyDescent="0.25">
      <c r="C645" s="10">
        <f>IF(Table4[[#This Row],[IE code]]="IE13",100%,IF(Table4[[#This Row],[IE code]]="IE14",79%,IF(Table4[[#This Row],[IE code]]="IE15",40%,0)))</f>
        <v>0</v>
      </c>
      <c r="D645" s="7" t="str">
        <f>IFERROR(#REF!/#REF!*Table4[[#This Row],[Percent of Time]],"")</f>
        <v/>
      </c>
    </row>
    <row r="646" spans="3:4" x14ac:dyDescent="0.25">
      <c r="C646" s="10">
        <f>IF(Table4[[#This Row],[IE code]]="IE13",100%,IF(Table4[[#This Row],[IE code]]="IE14",79%,IF(Table4[[#This Row],[IE code]]="IE15",40%,0)))</f>
        <v>0</v>
      </c>
      <c r="D646" s="7" t="str">
        <f>IFERROR(#REF!/#REF!*Table4[[#This Row],[Percent of Time]],"")</f>
        <v/>
      </c>
    </row>
    <row r="647" spans="3:4" x14ac:dyDescent="0.25">
      <c r="C647" s="10">
        <f>IF(Table4[[#This Row],[IE code]]="IE13",100%,IF(Table4[[#This Row],[IE code]]="IE14",79%,IF(Table4[[#This Row],[IE code]]="IE15",40%,0)))</f>
        <v>0</v>
      </c>
      <c r="D647" s="7" t="str">
        <f>IFERROR(#REF!/#REF!*Table4[[#This Row],[Percent of Time]],"")</f>
        <v/>
      </c>
    </row>
    <row r="648" spans="3:4" x14ac:dyDescent="0.25">
      <c r="C648" s="10">
        <f>IF(Table4[[#This Row],[IE code]]="IE13",100%,IF(Table4[[#This Row],[IE code]]="IE14",79%,IF(Table4[[#This Row],[IE code]]="IE15",40%,0)))</f>
        <v>0</v>
      </c>
      <c r="D648" s="7" t="str">
        <f>IFERROR(#REF!/#REF!*Table4[[#This Row],[Percent of Time]],"")</f>
        <v/>
      </c>
    </row>
    <row r="649" spans="3:4" x14ac:dyDescent="0.25">
      <c r="C649" s="10">
        <f>IF(Table4[[#This Row],[IE code]]="IE13",100%,IF(Table4[[#This Row],[IE code]]="IE14",79%,IF(Table4[[#This Row],[IE code]]="IE15",40%,0)))</f>
        <v>0</v>
      </c>
      <c r="D649" s="7" t="str">
        <f>IFERROR(#REF!/#REF!*Table4[[#This Row],[Percent of Time]],"")</f>
        <v/>
      </c>
    </row>
    <row r="650" spans="3:4" x14ac:dyDescent="0.25">
      <c r="C650" s="10">
        <f>IF(Table4[[#This Row],[IE code]]="IE13",100%,IF(Table4[[#This Row],[IE code]]="IE14",79%,IF(Table4[[#This Row],[IE code]]="IE15",40%,0)))</f>
        <v>0</v>
      </c>
      <c r="D650" s="7" t="str">
        <f>IFERROR(#REF!/#REF!*Table4[[#This Row],[Percent of Time]],"")</f>
        <v/>
      </c>
    </row>
    <row r="651" spans="3:4" x14ac:dyDescent="0.25">
      <c r="C651" s="10">
        <f>IF(Table4[[#This Row],[IE code]]="IE13",100%,IF(Table4[[#This Row],[IE code]]="IE14",79%,IF(Table4[[#This Row],[IE code]]="IE15",40%,0)))</f>
        <v>0</v>
      </c>
      <c r="D651" s="7" t="str">
        <f>IFERROR(#REF!/#REF!*Table4[[#This Row],[Percent of Time]],"")</f>
        <v/>
      </c>
    </row>
    <row r="652" spans="3:4" x14ac:dyDescent="0.25">
      <c r="C652" s="10">
        <f>IF(Table4[[#This Row],[IE code]]="IE13",100%,IF(Table4[[#This Row],[IE code]]="IE14",79%,IF(Table4[[#This Row],[IE code]]="IE15",40%,0)))</f>
        <v>0</v>
      </c>
      <c r="D652" s="7" t="str">
        <f>IFERROR(#REF!/#REF!*Table4[[#This Row],[Percent of Time]],"")</f>
        <v/>
      </c>
    </row>
    <row r="653" spans="3:4" x14ac:dyDescent="0.25">
      <c r="C653" s="10">
        <f>IF(Table4[[#This Row],[IE code]]="IE13",100%,IF(Table4[[#This Row],[IE code]]="IE14",79%,IF(Table4[[#This Row],[IE code]]="IE15",40%,0)))</f>
        <v>0</v>
      </c>
      <c r="D653" s="7" t="str">
        <f>IFERROR(#REF!/#REF!*Table4[[#This Row],[Percent of Time]],"")</f>
        <v/>
      </c>
    </row>
    <row r="654" spans="3:4" x14ac:dyDescent="0.25">
      <c r="C654" s="10">
        <f>IF(Table4[[#This Row],[IE code]]="IE13",100%,IF(Table4[[#This Row],[IE code]]="IE14",79%,IF(Table4[[#This Row],[IE code]]="IE15",40%,0)))</f>
        <v>0</v>
      </c>
      <c r="D654" s="7" t="str">
        <f>IFERROR(#REF!/#REF!*Table4[[#This Row],[Percent of Time]],"")</f>
        <v/>
      </c>
    </row>
    <row r="655" spans="3:4" x14ac:dyDescent="0.25">
      <c r="C655" s="10">
        <f>IF(Table4[[#This Row],[IE code]]="IE13",100%,IF(Table4[[#This Row],[IE code]]="IE14",79%,IF(Table4[[#This Row],[IE code]]="IE15",40%,0)))</f>
        <v>0</v>
      </c>
      <c r="D655" s="7" t="str">
        <f>IFERROR(#REF!/#REF!*Table4[[#This Row],[Percent of Time]],"")</f>
        <v/>
      </c>
    </row>
    <row r="656" spans="3:4" x14ac:dyDescent="0.25">
      <c r="C656" s="10">
        <f>IF(Table4[[#This Row],[IE code]]="IE13",100%,IF(Table4[[#This Row],[IE code]]="IE14",79%,IF(Table4[[#This Row],[IE code]]="IE15",40%,0)))</f>
        <v>0</v>
      </c>
      <c r="D656" s="7" t="str">
        <f>IFERROR(#REF!/#REF!*Table4[[#This Row],[Percent of Time]],"")</f>
        <v/>
      </c>
    </row>
    <row r="657" spans="3:4" x14ac:dyDescent="0.25">
      <c r="C657" s="10">
        <f>IF(Table4[[#This Row],[IE code]]="IE13",100%,IF(Table4[[#This Row],[IE code]]="IE14",79%,IF(Table4[[#This Row],[IE code]]="IE15",40%,0)))</f>
        <v>0</v>
      </c>
      <c r="D657" s="7" t="str">
        <f>IFERROR(#REF!/#REF!*Table4[[#This Row],[Percent of Time]],"")</f>
        <v/>
      </c>
    </row>
    <row r="658" spans="3:4" x14ac:dyDescent="0.25">
      <c r="C658" s="10">
        <f>IF(Table4[[#This Row],[IE code]]="IE13",100%,IF(Table4[[#This Row],[IE code]]="IE14",79%,IF(Table4[[#This Row],[IE code]]="IE15",40%,0)))</f>
        <v>0</v>
      </c>
      <c r="D658" s="7" t="str">
        <f>IFERROR(#REF!/#REF!*Table4[[#This Row],[Percent of Time]],"")</f>
        <v/>
      </c>
    </row>
    <row r="659" spans="3:4" x14ac:dyDescent="0.25">
      <c r="C659" s="10">
        <f>IF(Table4[[#This Row],[IE code]]="IE13",100%,IF(Table4[[#This Row],[IE code]]="IE14",79%,IF(Table4[[#This Row],[IE code]]="IE15",40%,0)))</f>
        <v>0</v>
      </c>
      <c r="D659" s="7" t="str">
        <f>IFERROR(#REF!/#REF!*Table4[[#This Row],[Percent of Time]],"")</f>
        <v/>
      </c>
    </row>
    <row r="660" spans="3:4" x14ac:dyDescent="0.25">
      <c r="C660" s="10">
        <f>IF(Table4[[#This Row],[IE code]]="IE13",100%,IF(Table4[[#This Row],[IE code]]="IE14",79%,IF(Table4[[#This Row],[IE code]]="IE15",40%,0)))</f>
        <v>0</v>
      </c>
      <c r="D660" s="7" t="str">
        <f>IFERROR(#REF!/#REF!*Table4[[#This Row],[Percent of Time]],"")</f>
        <v/>
      </c>
    </row>
    <row r="661" spans="3:4" x14ac:dyDescent="0.25">
      <c r="C661" s="10">
        <f>IF(Table4[[#This Row],[IE code]]="IE13",100%,IF(Table4[[#This Row],[IE code]]="IE14",79%,IF(Table4[[#This Row],[IE code]]="IE15",40%,0)))</f>
        <v>0</v>
      </c>
      <c r="D661" s="7" t="str">
        <f>IFERROR(#REF!/#REF!*Table4[[#This Row],[Percent of Time]],"")</f>
        <v/>
      </c>
    </row>
    <row r="662" spans="3:4" x14ac:dyDescent="0.25">
      <c r="C662" s="10">
        <f>IF(Table4[[#This Row],[IE code]]="IE13",100%,IF(Table4[[#This Row],[IE code]]="IE14",79%,IF(Table4[[#This Row],[IE code]]="IE15",40%,0)))</f>
        <v>0</v>
      </c>
      <c r="D662" s="7" t="str">
        <f>IFERROR(#REF!/#REF!*Table4[[#This Row],[Percent of Time]],"")</f>
        <v/>
      </c>
    </row>
    <row r="663" spans="3:4" x14ac:dyDescent="0.25">
      <c r="C663" s="10">
        <f>IF(Table4[[#This Row],[IE code]]="IE13",100%,IF(Table4[[#This Row],[IE code]]="IE14",79%,IF(Table4[[#This Row],[IE code]]="IE15",40%,0)))</f>
        <v>0</v>
      </c>
      <c r="D663" s="7" t="str">
        <f>IFERROR(#REF!/#REF!*Table4[[#This Row],[Percent of Time]],"")</f>
        <v/>
      </c>
    </row>
    <row r="664" spans="3:4" x14ac:dyDescent="0.25">
      <c r="C664" s="10">
        <f>IF(Table4[[#This Row],[IE code]]="IE13",100%,IF(Table4[[#This Row],[IE code]]="IE14",79%,IF(Table4[[#This Row],[IE code]]="IE15",40%,0)))</f>
        <v>0</v>
      </c>
      <c r="D664" s="7" t="str">
        <f>IFERROR(#REF!/#REF!*Table4[[#This Row],[Percent of Time]],"")</f>
        <v/>
      </c>
    </row>
    <row r="665" spans="3:4" x14ac:dyDescent="0.25">
      <c r="C665" s="10">
        <f>IF(Table4[[#This Row],[IE code]]="IE13",100%,IF(Table4[[#This Row],[IE code]]="IE14",79%,IF(Table4[[#This Row],[IE code]]="IE15",40%,0)))</f>
        <v>0</v>
      </c>
      <c r="D665" s="7" t="str">
        <f>IFERROR(#REF!/#REF!*Table4[[#This Row],[Percent of Time]],"")</f>
        <v/>
      </c>
    </row>
    <row r="666" spans="3:4" x14ac:dyDescent="0.25">
      <c r="C666" s="10">
        <f>IF(Table4[[#This Row],[IE code]]="IE13",100%,IF(Table4[[#This Row],[IE code]]="IE14",79%,IF(Table4[[#This Row],[IE code]]="IE15",40%,0)))</f>
        <v>0</v>
      </c>
      <c r="D666" s="7" t="str">
        <f>IFERROR(#REF!/#REF!*Table4[[#This Row],[Percent of Time]],"")</f>
        <v/>
      </c>
    </row>
    <row r="667" spans="3:4" x14ac:dyDescent="0.25">
      <c r="C667" s="10">
        <f>IF(Table4[[#This Row],[IE code]]="IE13",100%,IF(Table4[[#This Row],[IE code]]="IE14",79%,IF(Table4[[#This Row],[IE code]]="IE15",40%,0)))</f>
        <v>0</v>
      </c>
      <c r="D667" s="7" t="str">
        <f>IFERROR(#REF!/#REF!*Table4[[#This Row],[Percent of Time]],"")</f>
        <v/>
      </c>
    </row>
    <row r="668" spans="3:4" x14ac:dyDescent="0.25">
      <c r="C668" s="10">
        <f>IF(Table4[[#This Row],[IE code]]="IE13",100%,IF(Table4[[#This Row],[IE code]]="IE14",79%,IF(Table4[[#This Row],[IE code]]="IE15",40%,0)))</f>
        <v>0</v>
      </c>
      <c r="D668" s="7" t="str">
        <f>IFERROR(#REF!/#REF!*Table4[[#This Row],[Percent of Time]],"")</f>
        <v/>
      </c>
    </row>
    <row r="669" spans="3:4" x14ac:dyDescent="0.25">
      <c r="C669" s="10">
        <f>IF(Table4[[#This Row],[IE code]]="IE13",100%,IF(Table4[[#This Row],[IE code]]="IE14",79%,IF(Table4[[#This Row],[IE code]]="IE15",40%,0)))</f>
        <v>0</v>
      </c>
      <c r="D669" s="7" t="str">
        <f>IFERROR(#REF!/#REF!*Table4[[#This Row],[Percent of Time]],"")</f>
        <v/>
      </c>
    </row>
    <row r="670" spans="3:4" x14ac:dyDescent="0.25">
      <c r="C670" s="10">
        <f>IF(Table4[[#This Row],[IE code]]="IE13",100%,IF(Table4[[#This Row],[IE code]]="IE14",79%,IF(Table4[[#This Row],[IE code]]="IE15",40%,0)))</f>
        <v>0</v>
      </c>
      <c r="D670" s="7" t="str">
        <f>IFERROR(#REF!/#REF!*Table4[[#This Row],[Percent of Time]],"")</f>
        <v/>
      </c>
    </row>
    <row r="671" spans="3:4" x14ac:dyDescent="0.25">
      <c r="C671" s="10">
        <f>IF(Table4[[#This Row],[IE code]]="IE13",100%,IF(Table4[[#This Row],[IE code]]="IE14",79%,IF(Table4[[#This Row],[IE code]]="IE15",40%,0)))</f>
        <v>0</v>
      </c>
      <c r="D671" s="7" t="str">
        <f>IFERROR(#REF!/#REF!*Table4[[#This Row],[Percent of Time]],"")</f>
        <v/>
      </c>
    </row>
    <row r="672" spans="3:4" x14ac:dyDescent="0.25">
      <c r="C672" s="10">
        <f>IF(Table4[[#This Row],[IE code]]="IE13",100%,IF(Table4[[#This Row],[IE code]]="IE14",79%,IF(Table4[[#This Row],[IE code]]="IE15",40%,0)))</f>
        <v>0</v>
      </c>
      <c r="D672" s="7" t="str">
        <f>IFERROR(#REF!/#REF!*Table4[[#This Row],[Percent of Time]],"")</f>
        <v/>
      </c>
    </row>
    <row r="673" spans="3:4" x14ac:dyDescent="0.25">
      <c r="C673" s="10">
        <f>IF(Table4[[#This Row],[IE code]]="IE13",100%,IF(Table4[[#This Row],[IE code]]="IE14",79%,IF(Table4[[#This Row],[IE code]]="IE15",40%,0)))</f>
        <v>0</v>
      </c>
      <c r="D673" s="7" t="str">
        <f>IFERROR(#REF!/#REF!*Table4[[#This Row],[Percent of Time]],"")</f>
        <v/>
      </c>
    </row>
    <row r="674" spans="3:4" x14ac:dyDescent="0.25">
      <c r="C674" s="10">
        <f>IF(Table4[[#This Row],[IE code]]="IE13",100%,IF(Table4[[#This Row],[IE code]]="IE14",79%,IF(Table4[[#This Row],[IE code]]="IE15",40%,0)))</f>
        <v>0</v>
      </c>
      <c r="D674" s="7" t="str">
        <f>IFERROR(#REF!/#REF!*Table4[[#This Row],[Percent of Time]],"")</f>
        <v/>
      </c>
    </row>
    <row r="675" spans="3:4" x14ac:dyDescent="0.25">
      <c r="C675" s="10">
        <f>IF(Table4[[#This Row],[IE code]]="IE13",100%,IF(Table4[[#This Row],[IE code]]="IE14",79%,IF(Table4[[#This Row],[IE code]]="IE15",40%,0)))</f>
        <v>0</v>
      </c>
      <c r="D675" s="7" t="str">
        <f>IFERROR(#REF!/#REF!*Table4[[#This Row],[Percent of Time]],"")</f>
        <v/>
      </c>
    </row>
    <row r="676" spans="3:4" x14ac:dyDescent="0.25">
      <c r="C676" s="10">
        <f>IF(Table4[[#This Row],[IE code]]="IE13",100%,IF(Table4[[#This Row],[IE code]]="IE14",79%,IF(Table4[[#This Row],[IE code]]="IE15",40%,0)))</f>
        <v>0</v>
      </c>
      <c r="D676" s="7" t="str">
        <f>IFERROR(#REF!/#REF!*Table4[[#This Row],[Percent of Time]],"")</f>
        <v/>
      </c>
    </row>
    <row r="677" spans="3:4" x14ac:dyDescent="0.25">
      <c r="C677" s="10">
        <f>IF(Table4[[#This Row],[IE code]]="IE13",100%,IF(Table4[[#This Row],[IE code]]="IE14",79%,IF(Table4[[#This Row],[IE code]]="IE15",40%,0)))</f>
        <v>0</v>
      </c>
      <c r="D677" s="7" t="str">
        <f>IFERROR(#REF!/#REF!*Table4[[#This Row],[Percent of Time]],"")</f>
        <v/>
      </c>
    </row>
    <row r="678" spans="3:4" x14ac:dyDescent="0.25">
      <c r="C678" s="10">
        <f>IF(Table4[[#This Row],[IE code]]="IE13",100%,IF(Table4[[#This Row],[IE code]]="IE14",79%,IF(Table4[[#This Row],[IE code]]="IE15",40%,0)))</f>
        <v>0</v>
      </c>
      <c r="D678" s="7" t="str">
        <f>IFERROR(#REF!/#REF!*Table4[[#This Row],[Percent of Time]],"")</f>
        <v/>
      </c>
    </row>
    <row r="679" spans="3:4" x14ac:dyDescent="0.25">
      <c r="C679" s="10">
        <f>IF(Table4[[#This Row],[IE code]]="IE13",100%,IF(Table4[[#This Row],[IE code]]="IE14",79%,IF(Table4[[#This Row],[IE code]]="IE15",40%,0)))</f>
        <v>0</v>
      </c>
      <c r="D679" s="7" t="str">
        <f>IFERROR(#REF!/#REF!*Table4[[#This Row],[Percent of Time]],"")</f>
        <v/>
      </c>
    </row>
    <row r="680" spans="3:4" x14ac:dyDescent="0.25">
      <c r="C680" s="10">
        <f>IF(Table4[[#This Row],[IE code]]="IE13",100%,IF(Table4[[#This Row],[IE code]]="IE14",79%,IF(Table4[[#This Row],[IE code]]="IE15",40%,0)))</f>
        <v>0</v>
      </c>
      <c r="D680" s="7" t="str">
        <f>IFERROR(#REF!/#REF!*Table4[[#This Row],[Percent of Time]],"")</f>
        <v/>
      </c>
    </row>
    <row r="681" spans="3:4" x14ac:dyDescent="0.25">
      <c r="C681" s="10">
        <f>IF(Table4[[#This Row],[IE code]]="IE13",100%,IF(Table4[[#This Row],[IE code]]="IE14",79%,IF(Table4[[#This Row],[IE code]]="IE15",40%,0)))</f>
        <v>0</v>
      </c>
      <c r="D681" s="7" t="str">
        <f>IFERROR(#REF!/#REF!*Table4[[#This Row],[Percent of Time]],"")</f>
        <v/>
      </c>
    </row>
    <row r="682" spans="3:4" x14ac:dyDescent="0.25">
      <c r="C682" s="10">
        <f>IF(Table4[[#This Row],[IE code]]="IE13",100%,IF(Table4[[#This Row],[IE code]]="IE14",79%,IF(Table4[[#This Row],[IE code]]="IE15",40%,0)))</f>
        <v>0</v>
      </c>
      <c r="D682" s="7" t="str">
        <f>IFERROR(#REF!/#REF!*Table4[[#This Row],[Percent of Time]],"")</f>
        <v/>
      </c>
    </row>
    <row r="683" spans="3:4" x14ac:dyDescent="0.25">
      <c r="C683" s="10">
        <f>IF(Table4[[#This Row],[IE code]]="IE13",100%,IF(Table4[[#This Row],[IE code]]="IE14",79%,IF(Table4[[#This Row],[IE code]]="IE15",40%,0)))</f>
        <v>0</v>
      </c>
      <c r="D683" s="7" t="str">
        <f>IFERROR(#REF!/#REF!*Table4[[#This Row],[Percent of Time]],"")</f>
        <v/>
      </c>
    </row>
    <row r="684" spans="3:4" x14ac:dyDescent="0.25">
      <c r="C684" s="10">
        <f>IF(Table4[[#This Row],[IE code]]="IE13",100%,IF(Table4[[#This Row],[IE code]]="IE14",79%,IF(Table4[[#This Row],[IE code]]="IE15",40%,0)))</f>
        <v>0</v>
      </c>
      <c r="D684" s="7" t="str">
        <f>IFERROR(#REF!/#REF!*Table4[[#This Row],[Percent of Time]],"")</f>
        <v/>
      </c>
    </row>
    <row r="685" spans="3:4" x14ac:dyDescent="0.25">
      <c r="C685" s="10">
        <f>IF(Table4[[#This Row],[IE code]]="IE13",100%,IF(Table4[[#This Row],[IE code]]="IE14",79%,IF(Table4[[#This Row],[IE code]]="IE15",40%,0)))</f>
        <v>0</v>
      </c>
      <c r="D685" s="7" t="str">
        <f>IFERROR(#REF!/#REF!*Table4[[#This Row],[Percent of Time]],"")</f>
        <v/>
      </c>
    </row>
    <row r="686" spans="3:4" x14ac:dyDescent="0.25">
      <c r="C686" s="10">
        <f>IF(Table4[[#This Row],[IE code]]="IE13",100%,IF(Table4[[#This Row],[IE code]]="IE14",79%,IF(Table4[[#This Row],[IE code]]="IE15",40%,0)))</f>
        <v>0</v>
      </c>
      <c r="D686" s="7" t="str">
        <f>IFERROR(#REF!/#REF!*Table4[[#This Row],[Percent of Time]],"")</f>
        <v/>
      </c>
    </row>
    <row r="687" spans="3:4" x14ac:dyDescent="0.25">
      <c r="C687" s="10">
        <f>IF(Table4[[#This Row],[IE code]]="IE13",100%,IF(Table4[[#This Row],[IE code]]="IE14",79%,IF(Table4[[#This Row],[IE code]]="IE15",40%,0)))</f>
        <v>0</v>
      </c>
      <c r="D687" s="7" t="str">
        <f>IFERROR(#REF!/#REF!*Table4[[#This Row],[Percent of Time]],"")</f>
        <v/>
      </c>
    </row>
    <row r="688" spans="3:4" x14ac:dyDescent="0.25">
      <c r="C688" s="10">
        <f>IF(Table4[[#This Row],[IE code]]="IE13",100%,IF(Table4[[#This Row],[IE code]]="IE14",79%,IF(Table4[[#This Row],[IE code]]="IE15",40%,0)))</f>
        <v>0</v>
      </c>
      <c r="D688" s="7" t="str">
        <f>IFERROR(#REF!/#REF!*Table4[[#This Row],[Percent of Time]],"")</f>
        <v/>
      </c>
    </row>
    <row r="689" spans="3:4" x14ac:dyDescent="0.25">
      <c r="C689" s="10">
        <f>IF(Table4[[#This Row],[IE code]]="IE13",100%,IF(Table4[[#This Row],[IE code]]="IE14",79%,IF(Table4[[#This Row],[IE code]]="IE15",40%,0)))</f>
        <v>0</v>
      </c>
      <c r="D689" s="7" t="str">
        <f>IFERROR(#REF!/#REF!*Table4[[#This Row],[Percent of Time]],"")</f>
        <v/>
      </c>
    </row>
    <row r="690" spans="3:4" x14ac:dyDescent="0.25">
      <c r="C690" s="10">
        <f>IF(Table4[[#This Row],[IE code]]="IE13",100%,IF(Table4[[#This Row],[IE code]]="IE14",79%,IF(Table4[[#This Row],[IE code]]="IE15",40%,0)))</f>
        <v>0</v>
      </c>
      <c r="D690" s="7" t="str">
        <f>IFERROR(#REF!/#REF!*Table4[[#This Row],[Percent of Time]],"")</f>
        <v/>
      </c>
    </row>
    <row r="691" spans="3:4" x14ac:dyDescent="0.25">
      <c r="C691" s="10">
        <f>IF(Table4[[#This Row],[IE code]]="IE13",100%,IF(Table4[[#This Row],[IE code]]="IE14",79%,IF(Table4[[#This Row],[IE code]]="IE15",40%,0)))</f>
        <v>0</v>
      </c>
      <c r="D691" s="7" t="str">
        <f>IFERROR(#REF!/#REF!*Table4[[#This Row],[Percent of Time]],"")</f>
        <v/>
      </c>
    </row>
    <row r="692" spans="3:4" x14ac:dyDescent="0.25">
      <c r="C692" s="10">
        <f>IF(Table4[[#This Row],[IE code]]="IE13",100%,IF(Table4[[#This Row],[IE code]]="IE14",79%,IF(Table4[[#This Row],[IE code]]="IE15",40%,0)))</f>
        <v>0</v>
      </c>
      <c r="D692" s="7" t="str">
        <f>IFERROR(#REF!/#REF!*Table4[[#This Row],[Percent of Time]],"")</f>
        <v/>
      </c>
    </row>
    <row r="693" spans="3:4" x14ac:dyDescent="0.25">
      <c r="C693" s="10">
        <f>IF(Table4[[#This Row],[IE code]]="IE13",100%,IF(Table4[[#This Row],[IE code]]="IE14",79%,IF(Table4[[#This Row],[IE code]]="IE15",40%,0)))</f>
        <v>0</v>
      </c>
      <c r="D693" s="7" t="str">
        <f>IFERROR(#REF!/#REF!*Table4[[#This Row],[Percent of Time]],"")</f>
        <v/>
      </c>
    </row>
    <row r="694" spans="3:4" x14ac:dyDescent="0.25">
      <c r="C694" s="10">
        <f>IF(Table4[[#This Row],[IE code]]="IE13",100%,IF(Table4[[#This Row],[IE code]]="IE14",79%,IF(Table4[[#This Row],[IE code]]="IE15",40%,0)))</f>
        <v>0</v>
      </c>
      <c r="D694" s="7" t="str">
        <f>IFERROR(#REF!/#REF!*Table4[[#This Row],[Percent of Time]],"")</f>
        <v/>
      </c>
    </row>
    <row r="695" spans="3:4" x14ac:dyDescent="0.25">
      <c r="C695" s="10">
        <f>IF(Table4[[#This Row],[IE code]]="IE13",100%,IF(Table4[[#This Row],[IE code]]="IE14",79%,IF(Table4[[#This Row],[IE code]]="IE15",40%,0)))</f>
        <v>0</v>
      </c>
      <c r="D695" s="7" t="str">
        <f>IFERROR(#REF!/#REF!*Table4[[#This Row],[Percent of Time]],"")</f>
        <v/>
      </c>
    </row>
    <row r="696" spans="3:4" x14ac:dyDescent="0.25">
      <c r="C696" s="10">
        <f>IF(Table4[[#This Row],[IE code]]="IE13",100%,IF(Table4[[#This Row],[IE code]]="IE14",79%,IF(Table4[[#This Row],[IE code]]="IE15",40%,0)))</f>
        <v>0</v>
      </c>
      <c r="D696" s="7" t="str">
        <f>IFERROR(#REF!/#REF!*Table4[[#This Row],[Percent of Time]],"")</f>
        <v/>
      </c>
    </row>
    <row r="697" spans="3:4" x14ac:dyDescent="0.25">
      <c r="C697" s="10">
        <f>IF(Table4[[#This Row],[IE code]]="IE13",100%,IF(Table4[[#This Row],[IE code]]="IE14",79%,IF(Table4[[#This Row],[IE code]]="IE15",40%,0)))</f>
        <v>0</v>
      </c>
      <c r="D697" s="7" t="str">
        <f>IFERROR(#REF!/#REF!*Table4[[#This Row],[Percent of Time]],"")</f>
        <v/>
      </c>
    </row>
    <row r="698" spans="3:4" x14ac:dyDescent="0.25">
      <c r="C698" s="10">
        <f>IF(Table4[[#This Row],[IE code]]="IE13",100%,IF(Table4[[#This Row],[IE code]]="IE14",79%,IF(Table4[[#This Row],[IE code]]="IE15",40%,0)))</f>
        <v>0</v>
      </c>
      <c r="D698" s="7" t="str">
        <f>IFERROR(#REF!/#REF!*Table4[[#This Row],[Percent of Time]],"")</f>
        <v/>
      </c>
    </row>
    <row r="699" spans="3:4" x14ac:dyDescent="0.25">
      <c r="C699" s="10">
        <f>IF(Table4[[#This Row],[IE code]]="IE13",100%,IF(Table4[[#This Row],[IE code]]="IE14",79%,IF(Table4[[#This Row],[IE code]]="IE15",40%,0)))</f>
        <v>0</v>
      </c>
      <c r="D699" s="7" t="str">
        <f>IFERROR(#REF!/#REF!*Table4[[#This Row],[Percent of Time]],"")</f>
        <v/>
      </c>
    </row>
    <row r="700" spans="3:4" x14ac:dyDescent="0.25">
      <c r="C700" s="10">
        <f>IF(Table4[[#This Row],[IE code]]="IE13",100%,IF(Table4[[#This Row],[IE code]]="IE14",79%,IF(Table4[[#This Row],[IE code]]="IE15",40%,0)))</f>
        <v>0</v>
      </c>
      <c r="D700" s="7" t="str">
        <f>IFERROR(#REF!/#REF!*Table4[[#This Row],[Percent of Time]],"")</f>
        <v/>
      </c>
    </row>
    <row r="701" spans="3:4" x14ac:dyDescent="0.25">
      <c r="C701" s="10">
        <f>IF(Table4[[#This Row],[IE code]]="IE13",100%,IF(Table4[[#This Row],[IE code]]="IE14",79%,IF(Table4[[#This Row],[IE code]]="IE15",40%,0)))</f>
        <v>0</v>
      </c>
      <c r="D701" s="7" t="str">
        <f>IFERROR(#REF!/#REF!*Table4[[#This Row],[Percent of Time]],"")</f>
        <v/>
      </c>
    </row>
    <row r="702" spans="3:4" x14ac:dyDescent="0.25">
      <c r="C702" s="10">
        <f>IF(Table4[[#This Row],[IE code]]="IE13",100%,IF(Table4[[#This Row],[IE code]]="IE14",79%,IF(Table4[[#This Row],[IE code]]="IE15",40%,0)))</f>
        <v>0</v>
      </c>
      <c r="D702" s="7" t="str">
        <f>IFERROR(#REF!/#REF!*Table4[[#This Row],[Percent of Time]],"")</f>
        <v/>
      </c>
    </row>
    <row r="703" spans="3:4" x14ac:dyDescent="0.25">
      <c r="C703" s="10">
        <f>IF(Table4[[#This Row],[IE code]]="IE13",100%,IF(Table4[[#This Row],[IE code]]="IE14",79%,IF(Table4[[#This Row],[IE code]]="IE15",40%,0)))</f>
        <v>0</v>
      </c>
      <c r="D703" s="7" t="str">
        <f>IFERROR(#REF!/#REF!*Table4[[#This Row],[Percent of Time]],"")</f>
        <v/>
      </c>
    </row>
    <row r="704" spans="3:4" x14ac:dyDescent="0.25">
      <c r="C704" s="10">
        <f>IF(Table4[[#This Row],[IE code]]="IE13",100%,IF(Table4[[#This Row],[IE code]]="IE14",79%,IF(Table4[[#This Row],[IE code]]="IE15",40%,0)))</f>
        <v>0</v>
      </c>
      <c r="D704" s="7" t="str">
        <f>IFERROR(#REF!/#REF!*Table4[[#This Row],[Percent of Time]],"")</f>
        <v/>
      </c>
    </row>
    <row r="705" spans="3:4" x14ac:dyDescent="0.25">
      <c r="C705" s="10">
        <f>IF(Table4[[#This Row],[IE code]]="IE13",100%,IF(Table4[[#This Row],[IE code]]="IE14",79%,IF(Table4[[#This Row],[IE code]]="IE15",40%,0)))</f>
        <v>0</v>
      </c>
      <c r="D705" s="7" t="str">
        <f>IFERROR(#REF!/#REF!*Table4[[#This Row],[Percent of Time]],"")</f>
        <v/>
      </c>
    </row>
    <row r="706" spans="3:4" x14ac:dyDescent="0.25">
      <c r="C706" s="10">
        <f>IF(Table4[[#This Row],[IE code]]="IE13",100%,IF(Table4[[#This Row],[IE code]]="IE14",79%,IF(Table4[[#This Row],[IE code]]="IE15",40%,0)))</f>
        <v>0</v>
      </c>
      <c r="D706" s="7" t="str">
        <f>IFERROR(#REF!/#REF!*Table4[[#This Row],[Percent of Time]],"")</f>
        <v/>
      </c>
    </row>
    <row r="707" spans="3:4" x14ac:dyDescent="0.25">
      <c r="C707" s="10">
        <f>IF(Table4[[#This Row],[IE code]]="IE13",100%,IF(Table4[[#This Row],[IE code]]="IE14",79%,IF(Table4[[#This Row],[IE code]]="IE15",40%,0)))</f>
        <v>0</v>
      </c>
      <c r="D707" s="7" t="str">
        <f>IFERROR(#REF!/#REF!*Table4[[#This Row],[Percent of Time]],"")</f>
        <v/>
      </c>
    </row>
    <row r="708" spans="3:4" x14ac:dyDescent="0.25">
      <c r="C708" s="10">
        <f>IF(Table4[[#This Row],[IE code]]="IE13",100%,IF(Table4[[#This Row],[IE code]]="IE14",79%,IF(Table4[[#This Row],[IE code]]="IE15",40%,0)))</f>
        <v>0</v>
      </c>
      <c r="D708" s="7" t="str">
        <f>IFERROR(#REF!/#REF!*Table4[[#This Row],[Percent of Time]],"")</f>
        <v/>
      </c>
    </row>
    <row r="709" spans="3:4" x14ac:dyDescent="0.25">
      <c r="C709" s="10">
        <f>IF(Table4[[#This Row],[IE code]]="IE13",100%,IF(Table4[[#This Row],[IE code]]="IE14",79%,IF(Table4[[#This Row],[IE code]]="IE15",40%,0)))</f>
        <v>0</v>
      </c>
      <c r="D709" s="7" t="str">
        <f>IFERROR(#REF!/#REF!*Table4[[#This Row],[Percent of Time]],"")</f>
        <v/>
      </c>
    </row>
    <row r="710" spans="3:4" x14ac:dyDescent="0.25">
      <c r="C710" s="10">
        <f>IF(Table4[[#This Row],[IE code]]="IE13",100%,IF(Table4[[#This Row],[IE code]]="IE14",79%,IF(Table4[[#This Row],[IE code]]="IE15",40%,0)))</f>
        <v>0</v>
      </c>
      <c r="D710" s="7" t="str">
        <f>IFERROR(#REF!/#REF!*Table4[[#This Row],[Percent of Time]],"")</f>
        <v/>
      </c>
    </row>
    <row r="711" spans="3:4" x14ac:dyDescent="0.25">
      <c r="C711" s="10">
        <f>IF(Table4[[#This Row],[IE code]]="IE13",100%,IF(Table4[[#This Row],[IE code]]="IE14",79%,IF(Table4[[#This Row],[IE code]]="IE15",40%,0)))</f>
        <v>0</v>
      </c>
      <c r="D711" s="7" t="str">
        <f>IFERROR(#REF!/#REF!*Table4[[#This Row],[Percent of Time]],"")</f>
        <v/>
      </c>
    </row>
    <row r="712" spans="3:4" x14ac:dyDescent="0.25">
      <c r="C712" s="10">
        <f>IF(Table4[[#This Row],[IE code]]="IE13",100%,IF(Table4[[#This Row],[IE code]]="IE14",79%,IF(Table4[[#This Row],[IE code]]="IE15",40%,0)))</f>
        <v>0</v>
      </c>
      <c r="D712" s="7" t="str">
        <f>IFERROR(#REF!/#REF!*Table4[[#This Row],[Percent of Time]],"")</f>
        <v/>
      </c>
    </row>
    <row r="713" spans="3:4" x14ac:dyDescent="0.25">
      <c r="C713" s="10">
        <f>IF(Table4[[#This Row],[IE code]]="IE13",100%,IF(Table4[[#This Row],[IE code]]="IE14",79%,IF(Table4[[#This Row],[IE code]]="IE15",40%,0)))</f>
        <v>0</v>
      </c>
      <c r="D713" s="7" t="str">
        <f>IFERROR(#REF!/#REF!*Table4[[#This Row],[Percent of Time]],"")</f>
        <v/>
      </c>
    </row>
    <row r="714" spans="3:4" x14ac:dyDescent="0.25">
      <c r="C714" s="10">
        <f>IF(Table4[[#This Row],[IE code]]="IE13",100%,IF(Table4[[#This Row],[IE code]]="IE14",79%,IF(Table4[[#This Row],[IE code]]="IE15",40%,0)))</f>
        <v>0</v>
      </c>
      <c r="D714" s="7" t="str">
        <f>IFERROR(#REF!/#REF!*Table4[[#This Row],[Percent of Time]],"")</f>
        <v/>
      </c>
    </row>
    <row r="715" spans="3:4" x14ac:dyDescent="0.25">
      <c r="C715" s="10">
        <f>IF(Table4[[#This Row],[IE code]]="IE13",100%,IF(Table4[[#This Row],[IE code]]="IE14",79%,IF(Table4[[#This Row],[IE code]]="IE15",40%,0)))</f>
        <v>0</v>
      </c>
      <c r="D715" s="7" t="str">
        <f>IFERROR(#REF!/#REF!*Table4[[#This Row],[Percent of Time]],"")</f>
        <v/>
      </c>
    </row>
    <row r="716" spans="3:4" x14ac:dyDescent="0.25">
      <c r="C716" s="10">
        <f>IF(Table4[[#This Row],[IE code]]="IE13",100%,IF(Table4[[#This Row],[IE code]]="IE14",79%,IF(Table4[[#This Row],[IE code]]="IE15",40%,0)))</f>
        <v>0</v>
      </c>
      <c r="D716" s="7" t="str">
        <f>IFERROR(#REF!/#REF!*Table4[[#This Row],[Percent of Time]],"")</f>
        <v/>
      </c>
    </row>
    <row r="717" spans="3:4" x14ac:dyDescent="0.25">
      <c r="C717" s="10">
        <f>IF(Table4[[#This Row],[IE code]]="IE13",100%,IF(Table4[[#This Row],[IE code]]="IE14",79%,IF(Table4[[#This Row],[IE code]]="IE15",40%,0)))</f>
        <v>0</v>
      </c>
      <c r="D717" s="7" t="str">
        <f>IFERROR(#REF!/#REF!*Table4[[#This Row],[Percent of Time]],"")</f>
        <v/>
      </c>
    </row>
    <row r="718" spans="3:4" x14ac:dyDescent="0.25">
      <c r="C718" s="10">
        <f>IF(Table4[[#This Row],[IE code]]="IE13",100%,IF(Table4[[#This Row],[IE code]]="IE14",79%,IF(Table4[[#This Row],[IE code]]="IE15",40%,0)))</f>
        <v>0</v>
      </c>
      <c r="D718" s="7" t="str">
        <f>IFERROR(#REF!/#REF!*Table4[[#This Row],[Percent of Time]],"")</f>
        <v/>
      </c>
    </row>
    <row r="719" spans="3:4" x14ac:dyDescent="0.25">
      <c r="C719" s="10">
        <f>IF(Table4[[#This Row],[IE code]]="IE13",100%,IF(Table4[[#This Row],[IE code]]="IE14",79%,IF(Table4[[#This Row],[IE code]]="IE15",40%,0)))</f>
        <v>0</v>
      </c>
      <c r="D719" s="7" t="str">
        <f>IFERROR(#REF!/#REF!*Table4[[#This Row],[Percent of Time]],"")</f>
        <v/>
      </c>
    </row>
    <row r="720" spans="3:4" x14ac:dyDescent="0.25">
      <c r="C720" s="10">
        <f>IF(Table4[[#This Row],[IE code]]="IE13",100%,IF(Table4[[#This Row],[IE code]]="IE14",79%,IF(Table4[[#This Row],[IE code]]="IE15",40%,0)))</f>
        <v>0</v>
      </c>
      <c r="D720" s="7" t="str">
        <f>IFERROR(#REF!/#REF!*Table4[[#This Row],[Percent of Time]],"")</f>
        <v/>
      </c>
    </row>
    <row r="721" spans="3:4" x14ac:dyDescent="0.25">
      <c r="C721" s="10">
        <f>IF(Table4[[#This Row],[IE code]]="IE13",100%,IF(Table4[[#This Row],[IE code]]="IE14",79%,IF(Table4[[#This Row],[IE code]]="IE15",40%,0)))</f>
        <v>0</v>
      </c>
      <c r="D721" s="7" t="str">
        <f>IFERROR(#REF!/#REF!*Table4[[#This Row],[Percent of Time]],"")</f>
        <v/>
      </c>
    </row>
    <row r="722" spans="3:4" x14ac:dyDescent="0.25">
      <c r="C722" s="10">
        <f>IF(Table4[[#This Row],[IE code]]="IE13",100%,IF(Table4[[#This Row],[IE code]]="IE14",79%,IF(Table4[[#This Row],[IE code]]="IE15",40%,0)))</f>
        <v>0</v>
      </c>
      <c r="D722" s="7" t="str">
        <f>IFERROR(#REF!/#REF!*Table4[[#This Row],[Percent of Time]],"")</f>
        <v/>
      </c>
    </row>
    <row r="723" spans="3:4" x14ac:dyDescent="0.25">
      <c r="C723" s="10">
        <f>IF(Table4[[#This Row],[IE code]]="IE13",100%,IF(Table4[[#This Row],[IE code]]="IE14",79%,IF(Table4[[#This Row],[IE code]]="IE15",40%,0)))</f>
        <v>0</v>
      </c>
      <c r="D723" s="7" t="str">
        <f>IFERROR(#REF!/#REF!*Table4[[#This Row],[Percent of Time]],"")</f>
        <v/>
      </c>
    </row>
    <row r="724" spans="3:4" x14ac:dyDescent="0.25">
      <c r="C724" s="10">
        <f>IF(Table4[[#This Row],[IE code]]="IE13",100%,IF(Table4[[#This Row],[IE code]]="IE14",79%,IF(Table4[[#This Row],[IE code]]="IE15",40%,0)))</f>
        <v>0</v>
      </c>
      <c r="D724" s="7" t="str">
        <f>IFERROR(#REF!/#REF!*Table4[[#This Row],[Percent of Time]],"")</f>
        <v/>
      </c>
    </row>
    <row r="725" spans="3:4" x14ac:dyDescent="0.25">
      <c r="C725" s="10">
        <f>IF(Table4[[#This Row],[IE code]]="IE13",100%,IF(Table4[[#This Row],[IE code]]="IE14",79%,IF(Table4[[#This Row],[IE code]]="IE15",40%,0)))</f>
        <v>0</v>
      </c>
      <c r="D725" s="7" t="str">
        <f>IFERROR(#REF!/#REF!*Table4[[#This Row],[Percent of Time]],"")</f>
        <v/>
      </c>
    </row>
    <row r="726" spans="3:4" x14ac:dyDescent="0.25">
      <c r="C726" s="10">
        <f>IF(Table4[[#This Row],[IE code]]="IE13",100%,IF(Table4[[#This Row],[IE code]]="IE14",79%,IF(Table4[[#This Row],[IE code]]="IE15",40%,0)))</f>
        <v>0</v>
      </c>
      <c r="D726" s="7" t="str">
        <f>IFERROR(#REF!/#REF!*Table4[[#This Row],[Percent of Time]],"")</f>
        <v/>
      </c>
    </row>
    <row r="727" spans="3:4" x14ac:dyDescent="0.25">
      <c r="C727" s="10">
        <f>IF(Table4[[#This Row],[IE code]]="IE13",100%,IF(Table4[[#This Row],[IE code]]="IE14",79%,IF(Table4[[#This Row],[IE code]]="IE15",40%,0)))</f>
        <v>0</v>
      </c>
      <c r="D727" s="7" t="str">
        <f>IFERROR(#REF!/#REF!*Table4[[#This Row],[Percent of Time]],"")</f>
        <v/>
      </c>
    </row>
    <row r="728" spans="3:4" x14ac:dyDescent="0.25">
      <c r="C728" s="10">
        <f>IF(Table4[[#This Row],[IE code]]="IE13",100%,IF(Table4[[#This Row],[IE code]]="IE14",79%,IF(Table4[[#This Row],[IE code]]="IE15",40%,0)))</f>
        <v>0</v>
      </c>
      <c r="D728" s="7" t="str">
        <f>IFERROR(#REF!/#REF!*Table4[[#This Row],[Percent of Time]],"")</f>
        <v/>
      </c>
    </row>
    <row r="729" spans="3:4" x14ac:dyDescent="0.25">
      <c r="C729" s="10">
        <f>IF(Table4[[#This Row],[IE code]]="IE13",100%,IF(Table4[[#This Row],[IE code]]="IE14",79%,IF(Table4[[#This Row],[IE code]]="IE15",40%,0)))</f>
        <v>0</v>
      </c>
      <c r="D729" s="7" t="str">
        <f>IFERROR(#REF!/#REF!*Table4[[#This Row],[Percent of Time]],"")</f>
        <v/>
      </c>
    </row>
    <row r="730" spans="3:4" x14ac:dyDescent="0.25">
      <c r="C730" s="10">
        <f>IF(Table4[[#This Row],[IE code]]="IE13",100%,IF(Table4[[#This Row],[IE code]]="IE14",79%,IF(Table4[[#This Row],[IE code]]="IE15",40%,0)))</f>
        <v>0</v>
      </c>
      <c r="D730" s="7" t="str">
        <f>IFERROR(#REF!/#REF!*Table4[[#This Row],[Percent of Time]],"")</f>
        <v/>
      </c>
    </row>
    <row r="731" spans="3:4" x14ac:dyDescent="0.25">
      <c r="C731" s="10">
        <f>IF(Table4[[#This Row],[IE code]]="IE13",100%,IF(Table4[[#This Row],[IE code]]="IE14",79%,IF(Table4[[#This Row],[IE code]]="IE15",40%,0)))</f>
        <v>0</v>
      </c>
      <c r="D731" s="7" t="str">
        <f>IFERROR(#REF!/#REF!*Table4[[#This Row],[Percent of Time]],"")</f>
        <v/>
      </c>
    </row>
    <row r="732" spans="3:4" x14ac:dyDescent="0.25">
      <c r="C732" s="10">
        <f>IF(Table4[[#This Row],[IE code]]="IE13",100%,IF(Table4[[#This Row],[IE code]]="IE14",79%,IF(Table4[[#This Row],[IE code]]="IE15",40%,0)))</f>
        <v>0</v>
      </c>
      <c r="D732" s="7" t="str">
        <f>IFERROR(#REF!/#REF!*Table4[[#This Row],[Percent of Time]],"")</f>
        <v/>
      </c>
    </row>
    <row r="733" spans="3:4" x14ac:dyDescent="0.25">
      <c r="C733" s="10">
        <f>IF(Table4[[#This Row],[IE code]]="IE13",100%,IF(Table4[[#This Row],[IE code]]="IE14",79%,IF(Table4[[#This Row],[IE code]]="IE15",40%,0)))</f>
        <v>0</v>
      </c>
      <c r="D733" s="7" t="str">
        <f>IFERROR(#REF!/#REF!*Table4[[#This Row],[Percent of Time]],"")</f>
        <v/>
      </c>
    </row>
    <row r="734" spans="3:4" x14ac:dyDescent="0.25">
      <c r="C734" s="10">
        <f>IF(Table4[[#This Row],[IE code]]="IE13",100%,IF(Table4[[#This Row],[IE code]]="IE14",79%,IF(Table4[[#This Row],[IE code]]="IE15",40%,0)))</f>
        <v>0</v>
      </c>
      <c r="D734" s="7" t="str">
        <f>IFERROR(#REF!/#REF!*Table4[[#This Row],[Percent of Time]],"")</f>
        <v/>
      </c>
    </row>
    <row r="735" spans="3:4" x14ac:dyDescent="0.25">
      <c r="C735" s="10">
        <f>IF(Table4[[#This Row],[IE code]]="IE13",100%,IF(Table4[[#This Row],[IE code]]="IE14",79%,IF(Table4[[#This Row],[IE code]]="IE15",40%,0)))</f>
        <v>0</v>
      </c>
      <c r="D735" s="7" t="str">
        <f>IFERROR(#REF!/#REF!*Table4[[#This Row],[Percent of Time]],"")</f>
        <v/>
      </c>
    </row>
    <row r="736" spans="3:4" x14ac:dyDescent="0.25">
      <c r="C736" s="10">
        <f>IF(Table4[[#This Row],[IE code]]="IE13",100%,IF(Table4[[#This Row],[IE code]]="IE14",79%,IF(Table4[[#This Row],[IE code]]="IE15",40%,0)))</f>
        <v>0</v>
      </c>
      <c r="D736" s="7" t="str">
        <f>IFERROR(#REF!/#REF!*Table4[[#This Row],[Percent of Time]],"")</f>
        <v/>
      </c>
    </row>
    <row r="737" spans="3:4" x14ac:dyDescent="0.25">
      <c r="C737" s="10">
        <f>IF(Table4[[#This Row],[IE code]]="IE13",100%,IF(Table4[[#This Row],[IE code]]="IE14",79%,IF(Table4[[#This Row],[IE code]]="IE15",40%,0)))</f>
        <v>0</v>
      </c>
      <c r="D737" s="7" t="str">
        <f>IFERROR(#REF!/#REF!*Table4[[#This Row],[Percent of Time]],"")</f>
        <v/>
      </c>
    </row>
    <row r="738" spans="3:4" x14ac:dyDescent="0.25">
      <c r="C738" s="10">
        <f>IF(Table4[[#This Row],[IE code]]="IE13",100%,IF(Table4[[#This Row],[IE code]]="IE14",79%,IF(Table4[[#This Row],[IE code]]="IE15",40%,0)))</f>
        <v>0</v>
      </c>
      <c r="D738" s="7" t="str">
        <f>IFERROR(#REF!/#REF!*Table4[[#This Row],[Percent of Time]],"")</f>
        <v/>
      </c>
    </row>
    <row r="739" spans="3:4" x14ac:dyDescent="0.25">
      <c r="C739" s="10">
        <f>IF(Table4[[#This Row],[IE code]]="IE13",100%,IF(Table4[[#This Row],[IE code]]="IE14",79%,IF(Table4[[#This Row],[IE code]]="IE15",40%,0)))</f>
        <v>0</v>
      </c>
      <c r="D739" s="7" t="str">
        <f>IFERROR(#REF!/#REF!*Table4[[#This Row],[Percent of Time]],"")</f>
        <v/>
      </c>
    </row>
    <row r="740" spans="3:4" x14ac:dyDescent="0.25">
      <c r="C740" s="10">
        <f>IF(Table4[[#This Row],[IE code]]="IE13",100%,IF(Table4[[#This Row],[IE code]]="IE14",79%,IF(Table4[[#This Row],[IE code]]="IE15",40%,0)))</f>
        <v>0</v>
      </c>
      <c r="D740" s="7" t="str">
        <f>IFERROR(#REF!/#REF!*Table4[[#This Row],[Percent of Time]],"")</f>
        <v/>
      </c>
    </row>
    <row r="741" spans="3:4" x14ac:dyDescent="0.25">
      <c r="C741" s="10">
        <f>IF(Table4[[#This Row],[IE code]]="IE13",100%,IF(Table4[[#This Row],[IE code]]="IE14",79%,IF(Table4[[#This Row],[IE code]]="IE15",40%,0)))</f>
        <v>0</v>
      </c>
      <c r="D741" s="7" t="str">
        <f>IFERROR(#REF!/#REF!*Table4[[#This Row],[Percent of Time]],"")</f>
        <v/>
      </c>
    </row>
    <row r="742" spans="3:4" x14ac:dyDescent="0.25">
      <c r="C742" s="10">
        <f>IF(Table4[[#This Row],[IE code]]="IE13",100%,IF(Table4[[#This Row],[IE code]]="IE14",79%,IF(Table4[[#This Row],[IE code]]="IE15",40%,0)))</f>
        <v>0</v>
      </c>
      <c r="D742" s="7" t="str">
        <f>IFERROR(#REF!/#REF!*Table4[[#This Row],[Percent of Time]],"")</f>
        <v/>
      </c>
    </row>
    <row r="743" spans="3:4" x14ac:dyDescent="0.25">
      <c r="C743" s="10">
        <f>IF(Table4[[#This Row],[IE code]]="IE13",100%,IF(Table4[[#This Row],[IE code]]="IE14",79%,IF(Table4[[#This Row],[IE code]]="IE15",40%,0)))</f>
        <v>0</v>
      </c>
      <c r="D743" s="7" t="str">
        <f>IFERROR(#REF!/#REF!*Table4[[#This Row],[Percent of Time]],"")</f>
        <v/>
      </c>
    </row>
    <row r="744" spans="3:4" x14ac:dyDescent="0.25">
      <c r="C744" s="10">
        <f>IF(Table4[[#This Row],[IE code]]="IE13",100%,IF(Table4[[#This Row],[IE code]]="IE14",79%,IF(Table4[[#This Row],[IE code]]="IE15",40%,0)))</f>
        <v>0</v>
      </c>
      <c r="D744" s="7" t="str">
        <f>IFERROR(#REF!/#REF!*Table4[[#This Row],[Percent of Time]],"")</f>
        <v/>
      </c>
    </row>
    <row r="745" spans="3:4" x14ac:dyDescent="0.25">
      <c r="C745" s="10">
        <f>IF(Table4[[#This Row],[IE code]]="IE13",100%,IF(Table4[[#This Row],[IE code]]="IE14",79%,IF(Table4[[#This Row],[IE code]]="IE15",40%,0)))</f>
        <v>0</v>
      </c>
      <c r="D745" s="7" t="str">
        <f>IFERROR(#REF!/#REF!*Table4[[#This Row],[Percent of Time]],"")</f>
        <v/>
      </c>
    </row>
    <row r="746" spans="3:4" x14ac:dyDescent="0.25">
      <c r="C746" s="10">
        <f>IF(Table4[[#This Row],[IE code]]="IE13",100%,IF(Table4[[#This Row],[IE code]]="IE14",79%,IF(Table4[[#This Row],[IE code]]="IE15",40%,0)))</f>
        <v>0</v>
      </c>
      <c r="D746" s="7" t="str">
        <f>IFERROR(#REF!/#REF!*Table4[[#This Row],[Percent of Time]],"")</f>
        <v/>
      </c>
    </row>
    <row r="747" spans="3:4" x14ac:dyDescent="0.25">
      <c r="C747" s="10">
        <f>IF(Table4[[#This Row],[IE code]]="IE13",100%,IF(Table4[[#This Row],[IE code]]="IE14",79%,IF(Table4[[#This Row],[IE code]]="IE15",40%,0)))</f>
        <v>0</v>
      </c>
      <c r="D747" s="7" t="str">
        <f>IFERROR(#REF!/#REF!*Table4[[#This Row],[Percent of Time]],"")</f>
        <v/>
      </c>
    </row>
    <row r="748" spans="3:4" x14ac:dyDescent="0.25">
      <c r="C748" s="10">
        <f>IF(Table4[[#This Row],[IE code]]="IE13",100%,IF(Table4[[#This Row],[IE code]]="IE14",79%,IF(Table4[[#This Row],[IE code]]="IE15",40%,0)))</f>
        <v>0</v>
      </c>
      <c r="D748" s="7" t="str">
        <f>IFERROR(#REF!/#REF!*Table4[[#This Row],[Percent of Time]],"")</f>
        <v/>
      </c>
    </row>
    <row r="749" spans="3:4" x14ac:dyDescent="0.25">
      <c r="C749" s="10">
        <f>IF(Table4[[#This Row],[IE code]]="IE13",100%,IF(Table4[[#This Row],[IE code]]="IE14",79%,IF(Table4[[#This Row],[IE code]]="IE15",40%,0)))</f>
        <v>0</v>
      </c>
      <c r="D749" s="7" t="str">
        <f>IFERROR(#REF!/#REF!*Table4[[#This Row],[Percent of Time]],"")</f>
        <v/>
      </c>
    </row>
    <row r="750" spans="3:4" x14ac:dyDescent="0.25">
      <c r="C750" s="10">
        <f>IF(Table4[[#This Row],[IE code]]="IE13",100%,IF(Table4[[#This Row],[IE code]]="IE14",79%,IF(Table4[[#This Row],[IE code]]="IE15",40%,0)))</f>
        <v>0</v>
      </c>
      <c r="D750" s="7" t="str">
        <f>IFERROR(#REF!/#REF!*Table4[[#This Row],[Percent of Time]],"")</f>
        <v/>
      </c>
    </row>
    <row r="751" spans="3:4" x14ac:dyDescent="0.25">
      <c r="C751" s="10">
        <f>IF(Table4[[#This Row],[IE code]]="IE13",100%,IF(Table4[[#This Row],[IE code]]="IE14",79%,IF(Table4[[#This Row],[IE code]]="IE15",40%,0)))</f>
        <v>0</v>
      </c>
      <c r="D751" s="7" t="str">
        <f>IFERROR(#REF!/#REF!*Table4[[#This Row],[Percent of Time]],"")</f>
        <v/>
      </c>
    </row>
    <row r="752" spans="3:4" x14ac:dyDescent="0.25">
      <c r="C752" s="10">
        <f>IF(Table4[[#This Row],[IE code]]="IE13",100%,IF(Table4[[#This Row],[IE code]]="IE14",79%,IF(Table4[[#This Row],[IE code]]="IE15",40%,0)))</f>
        <v>0</v>
      </c>
      <c r="D752" s="7" t="str">
        <f>IFERROR(#REF!/#REF!*Table4[[#This Row],[Percent of Time]],"")</f>
        <v/>
      </c>
    </row>
    <row r="753" spans="3:4" x14ac:dyDescent="0.25">
      <c r="C753" s="10">
        <f>IF(Table4[[#This Row],[IE code]]="IE13",100%,IF(Table4[[#This Row],[IE code]]="IE14",79%,IF(Table4[[#This Row],[IE code]]="IE15",40%,0)))</f>
        <v>0</v>
      </c>
      <c r="D753" s="7" t="str">
        <f>IFERROR(#REF!/#REF!*Table4[[#This Row],[Percent of Time]],"")</f>
        <v/>
      </c>
    </row>
    <row r="754" spans="3:4" x14ac:dyDescent="0.25">
      <c r="C754" s="10">
        <f>IF(Table4[[#This Row],[IE code]]="IE13",100%,IF(Table4[[#This Row],[IE code]]="IE14",79%,IF(Table4[[#This Row],[IE code]]="IE15",40%,0)))</f>
        <v>0</v>
      </c>
      <c r="D754" s="7" t="str">
        <f>IFERROR(#REF!/#REF!*Table4[[#This Row],[Percent of Time]],"")</f>
        <v/>
      </c>
    </row>
    <row r="755" spans="3:4" x14ac:dyDescent="0.25">
      <c r="C755" s="10">
        <f>IF(Table4[[#This Row],[IE code]]="IE13",100%,IF(Table4[[#This Row],[IE code]]="IE14",79%,IF(Table4[[#This Row],[IE code]]="IE15",40%,0)))</f>
        <v>0</v>
      </c>
      <c r="D755" s="7" t="str">
        <f>IFERROR(#REF!/#REF!*Table4[[#This Row],[Percent of Time]],"")</f>
        <v/>
      </c>
    </row>
    <row r="756" spans="3:4" x14ac:dyDescent="0.25">
      <c r="C756" s="10">
        <f>IF(Table4[[#This Row],[IE code]]="IE13",100%,IF(Table4[[#This Row],[IE code]]="IE14",79%,IF(Table4[[#This Row],[IE code]]="IE15",40%,0)))</f>
        <v>0</v>
      </c>
      <c r="D756" s="7" t="str">
        <f>IFERROR(#REF!/#REF!*Table4[[#This Row],[Percent of Time]],"")</f>
        <v/>
      </c>
    </row>
    <row r="757" spans="3:4" x14ac:dyDescent="0.25">
      <c r="C757" s="10">
        <f>IF(Table4[[#This Row],[IE code]]="IE13",100%,IF(Table4[[#This Row],[IE code]]="IE14",79%,IF(Table4[[#This Row],[IE code]]="IE15",40%,0)))</f>
        <v>0</v>
      </c>
      <c r="D757" s="7" t="str">
        <f>IFERROR(#REF!/#REF!*Table4[[#This Row],[Percent of Time]],"")</f>
        <v/>
      </c>
    </row>
    <row r="758" spans="3:4" x14ac:dyDescent="0.25">
      <c r="C758" s="10">
        <f>IF(Table4[[#This Row],[IE code]]="IE13",100%,IF(Table4[[#This Row],[IE code]]="IE14",79%,IF(Table4[[#This Row],[IE code]]="IE15",40%,0)))</f>
        <v>0</v>
      </c>
      <c r="D758" s="7" t="str">
        <f>IFERROR(#REF!/#REF!*Table4[[#This Row],[Percent of Time]],"")</f>
        <v/>
      </c>
    </row>
    <row r="759" spans="3:4" x14ac:dyDescent="0.25">
      <c r="C759" s="10">
        <f>IF(Table4[[#This Row],[IE code]]="IE13",100%,IF(Table4[[#This Row],[IE code]]="IE14",79%,IF(Table4[[#This Row],[IE code]]="IE15",40%,0)))</f>
        <v>0</v>
      </c>
      <c r="D759" s="7" t="str">
        <f>IFERROR(#REF!/#REF!*Table4[[#This Row],[Percent of Time]],"")</f>
        <v/>
      </c>
    </row>
    <row r="760" spans="3:4" x14ac:dyDescent="0.25">
      <c r="C760" s="10">
        <f>IF(Table4[[#This Row],[IE code]]="IE13",100%,IF(Table4[[#This Row],[IE code]]="IE14",79%,IF(Table4[[#This Row],[IE code]]="IE15",40%,0)))</f>
        <v>0</v>
      </c>
      <c r="D760" s="7" t="str">
        <f>IFERROR(#REF!/#REF!*Table4[[#This Row],[Percent of Time]],"")</f>
        <v/>
      </c>
    </row>
    <row r="761" spans="3:4" x14ac:dyDescent="0.25">
      <c r="C761" s="10">
        <f>IF(Table4[[#This Row],[IE code]]="IE13",100%,IF(Table4[[#This Row],[IE code]]="IE14",79%,IF(Table4[[#This Row],[IE code]]="IE15",40%,0)))</f>
        <v>0</v>
      </c>
      <c r="D761" s="7" t="str">
        <f>IFERROR(#REF!/#REF!*Table4[[#This Row],[Percent of Time]],"")</f>
        <v/>
      </c>
    </row>
    <row r="762" spans="3:4" x14ac:dyDescent="0.25">
      <c r="C762" s="10">
        <f>IF(Table4[[#This Row],[IE code]]="IE13",100%,IF(Table4[[#This Row],[IE code]]="IE14",79%,IF(Table4[[#This Row],[IE code]]="IE15",40%,0)))</f>
        <v>0</v>
      </c>
      <c r="D762" s="7" t="str">
        <f>IFERROR(#REF!/#REF!*Table4[[#This Row],[Percent of Time]],"")</f>
        <v/>
      </c>
    </row>
    <row r="763" spans="3:4" x14ac:dyDescent="0.25">
      <c r="C763" s="10">
        <f>IF(Table4[[#This Row],[IE code]]="IE13",100%,IF(Table4[[#This Row],[IE code]]="IE14",79%,IF(Table4[[#This Row],[IE code]]="IE15",40%,0)))</f>
        <v>0</v>
      </c>
      <c r="D763" s="7" t="str">
        <f>IFERROR(#REF!/#REF!*Table4[[#This Row],[Percent of Time]],"")</f>
        <v/>
      </c>
    </row>
    <row r="764" spans="3:4" x14ac:dyDescent="0.25">
      <c r="C764" s="10">
        <f>IF(Table4[[#This Row],[IE code]]="IE13",100%,IF(Table4[[#This Row],[IE code]]="IE14",79%,IF(Table4[[#This Row],[IE code]]="IE15",40%,0)))</f>
        <v>0</v>
      </c>
      <c r="D764" s="7" t="str">
        <f>IFERROR(#REF!/#REF!*Table4[[#This Row],[Percent of Time]],"")</f>
        <v/>
      </c>
    </row>
    <row r="765" spans="3:4" x14ac:dyDescent="0.25">
      <c r="C765" s="10">
        <f>IF(Table4[[#This Row],[IE code]]="IE13",100%,IF(Table4[[#This Row],[IE code]]="IE14",79%,IF(Table4[[#This Row],[IE code]]="IE15",40%,0)))</f>
        <v>0</v>
      </c>
      <c r="D765" s="7" t="str">
        <f>IFERROR(#REF!/#REF!*Table4[[#This Row],[Percent of Time]],"")</f>
        <v/>
      </c>
    </row>
    <row r="766" spans="3:4" x14ac:dyDescent="0.25">
      <c r="C766" s="10">
        <f>IF(Table4[[#This Row],[IE code]]="IE13",100%,IF(Table4[[#This Row],[IE code]]="IE14",79%,IF(Table4[[#This Row],[IE code]]="IE15",40%,0)))</f>
        <v>0</v>
      </c>
      <c r="D766" s="7" t="str">
        <f>IFERROR(#REF!/#REF!*Table4[[#This Row],[Percent of Time]],"")</f>
        <v/>
      </c>
    </row>
    <row r="767" spans="3:4" x14ac:dyDescent="0.25">
      <c r="C767" s="10">
        <f>IF(Table4[[#This Row],[IE code]]="IE13",100%,IF(Table4[[#This Row],[IE code]]="IE14",79%,IF(Table4[[#This Row],[IE code]]="IE15",40%,0)))</f>
        <v>0</v>
      </c>
      <c r="D767" s="7" t="str">
        <f>IFERROR(#REF!/#REF!*Table4[[#This Row],[Percent of Time]],"")</f>
        <v/>
      </c>
    </row>
    <row r="768" spans="3:4" x14ac:dyDescent="0.25">
      <c r="C768" s="10">
        <f>IF(Table4[[#This Row],[IE code]]="IE13",100%,IF(Table4[[#This Row],[IE code]]="IE14",79%,IF(Table4[[#This Row],[IE code]]="IE15",40%,0)))</f>
        <v>0</v>
      </c>
      <c r="D768" s="7" t="str">
        <f>IFERROR(#REF!/#REF!*Table4[[#This Row],[Percent of Time]],"")</f>
        <v/>
      </c>
    </row>
    <row r="769" spans="3:4" x14ac:dyDescent="0.25">
      <c r="C769" s="10">
        <f>IF(Table4[[#This Row],[IE code]]="IE13",100%,IF(Table4[[#This Row],[IE code]]="IE14",79%,IF(Table4[[#This Row],[IE code]]="IE15",40%,0)))</f>
        <v>0</v>
      </c>
      <c r="D769" s="7" t="str">
        <f>IFERROR(#REF!/#REF!*Table4[[#This Row],[Percent of Time]],"")</f>
        <v/>
      </c>
    </row>
    <row r="770" spans="3:4" x14ac:dyDescent="0.25">
      <c r="C770" s="10">
        <f>IF(Table4[[#This Row],[IE code]]="IE13",100%,IF(Table4[[#This Row],[IE code]]="IE14",79%,IF(Table4[[#This Row],[IE code]]="IE15",40%,0)))</f>
        <v>0</v>
      </c>
      <c r="D770" s="7" t="str">
        <f>IFERROR(#REF!/#REF!*Table4[[#This Row],[Percent of Time]],"")</f>
        <v/>
      </c>
    </row>
    <row r="771" spans="3:4" x14ac:dyDescent="0.25">
      <c r="C771" s="10">
        <f>IF(Table4[[#This Row],[IE code]]="IE13",100%,IF(Table4[[#This Row],[IE code]]="IE14",79%,IF(Table4[[#This Row],[IE code]]="IE15",40%,0)))</f>
        <v>0</v>
      </c>
      <c r="D771" s="7" t="str">
        <f>IFERROR(#REF!/#REF!*Table4[[#This Row],[Percent of Time]],"")</f>
        <v/>
      </c>
    </row>
    <row r="772" spans="3:4" x14ac:dyDescent="0.25">
      <c r="C772" s="10">
        <f>IF(Table4[[#This Row],[IE code]]="IE13",100%,IF(Table4[[#This Row],[IE code]]="IE14",79%,IF(Table4[[#This Row],[IE code]]="IE15",40%,0)))</f>
        <v>0</v>
      </c>
      <c r="D772" s="7" t="str">
        <f>IFERROR(#REF!/#REF!*Table4[[#This Row],[Percent of Time]],"")</f>
        <v/>
      </c>
    </row>
    <row r="773" spans="3:4" x14ac:dyDescent="0.25">
      <c r="C773" s="10">
        <f>IF(Table4[[#This Row],[IE code]]="IE13",100%,IF(Table4[[#This Row],[IE code]]="IE14",79%,IF(Table4[[#This Row],[IE code]]="IE15",40%,0)))</f>
        <v>0</v>
      </c>
      <c r="D773" s="7" t="str">
        <f>IFERROR(#REF!/#REF!*Table4[[#This Row],[Percent of Time]],"")</f>
        <v/>
      </c>
    </row>
    <row r="774" spans="3:4" x14ac:dyDescent="0.25">
      <c r="C774" s="10">
        <f>IF(Table4[[#This Row],[IE code]]="IE13",100%,IF(Table4[[#This Row],[IE code]]="IE14",79%,IF(Table4[[#This Row],[IE code]]="IE15",40%,0)))</f>
        <v>0</v>
      </c>
      <c r="D774" s="7" t="str">
        <f>IFERROR(#REF!/#REF!*Table4[[#This Row],[Percent of Time]],"")</f>
        <v/>
      </c>
    </row>
    <row r="775" spans="3:4" x14ac:dyDescent="0.25">
      <c r="C775" s="10">
        <f>IF(Table4[[#This Row],[IE code]]="IE13",100%,IF(Table4[[#This Row],[IE code]]="IE14",79%,IF(Table4[[#This Row],[IE code]]="IE15",40%,0)))</f>
        <v>0</v>
      </c>
      <c r="D775" s="7" t="str">
        <f>IFERROR(#REF!/#REF!*Table4[[#This Row],[Percent of Time]],"")</f>
        <v/>
      </c>
    </row>
    <row r="776" spans="3:4" x14ac:dyDescent="0.25">
      <c r="C776" s="10">
        <f>IF(Table4[[#This Row],[IE code]]="IE13",100%,IF(Table4[[#This Row],[IE code]]="IE14",79%,IF(Table4[[#This Row],[IE code]]="IE15",40%,0)))</f>
        <v>0</v>
      </c>
      <c r="D776" s="7" t="str">
        <f>IFERROR(#REF!/#REF!*Table4[[#This Row],[Percent of Time]],"")</f>
        <v/>
      </c>
    </row>
    <row r="777" spans="3:4" x14ac:dyDescent="0.25">
      <c r="C777" s="10">
        <f>IF(Table4[[#This Row],[IE code]]="IE13",100%,IF(Table4[[#This Row],[IE code]]="IE14",79%,IF(Table4[[#This Row],[IE code]]="IE15",40%,0)))</f>
        <v>0</v>
      </c>
      <c r="D777" s="7" t="str">
        <f>IFERROR(#REF!/#REF!*Table4[[#This Row],[Percent of Time]],"")</f>
        <v/>
      </c>
    </row>
    <row r="778" spans="3:4" x14ac:dyDescent="0.25">
      <c r="C778" s="10">
        <f>IF(Table4[[#This Row],[IE code]]="IE13",100%,IF(Table4[[#This Row],[IE code]]="IE14",79%,IF(Table4[[#This Row],[IE code]]="IE15",40%,0)))</f>
        <v>0</v>
      </c>
      <c r="D778" s="7" t="str">
        <f>IFERROR(#REF!/#REF!*Table4[[#This Row],[Percent of Time]],"")</f>
        <v/>
      </c>
    </row>
    <row r="779" spans="3:4" x14ac:dyDescent="0.25">
      <c r="C779" s="10">
        <f>IF(Table4[[#This Row],[IE code]]="IE13",100%,IF(Table4[[#This Row],[IE code]]="IE14",79%,IF(Table4[[#This Row],[IE code]]="IE15",40%,0)))</f>
        <v>0</v>
      </c>
      <c r="D779" s="7" t="str">
        <f>IFERROR(#REF!/#REF!*Table4[[#This Row],[Percent of Time]],"")</f>
        <v/>
      </c>
    </row>
    <row r="780" spans="3:4" x14ac:dyDescent="0.25">
      <c r="C780" s="10">
        <f>IF(Table4[[#This Row],[IE code]]="IE13",100%,IF(Table4[[#This Row],[IE code]]="IE14",79%,IF(Table4[[#This Row],[IE code]]="IE15",40%,0)))</f>
        <v>0</v>
      </c>
      <c r="D780" s="7" t="str">
        <f>IFERROR(#REF!/#REF!*Table4[[#This Row],[Percent of Time]],"")</f>
        <v/>
      </c>
    </row>
    <row r="781" spans="3:4" x14ac:dyDescent="0.25">
      <c r="C781" s="10">
        <f>IF(Table4[[#This Row],[IE code]]="IE13",100%,IF(Table4[[#This Row],[IE code]]="IE14",79%,IF(Table4[[#This Row],[IE code]]="IE15",40%,0)))</f>
        <v>0</v>
      </c>
      <c r="D781" s="7" t="str">
        <f>IFERROR(#REF!/#REF!*Table4[[#This Row],[Percent of Time]],"")</f>
        <v/>
      </c>
    </row>
    <row r="782" spans="3:4" x14ac:dyDescent="0.25">
      <c r="C782" s="10">
        <f>IF(Table4[[#This Row],[IE code]]="IE13",100%,IF(Table4[[#This Row],[IE code]]="IE14",79%,IF(Table4[[#This Row],[IE code]]="IE15",40%,0)))</f>
        <v>0</v>
      </c>
      <c r="D782" s="7" t="str">
        <f>IFERROR(#REF!/#REF!*Table4[[#This Row],[Percent of Time]],"")</f>
        <v/>
      </c>
    </row>
    <row r="783" spans="3:4" x14ac:dyDescent="0.25">
      <c r="C783" s="10">
        <f>IF(Table4[[#This Row],[IE code]]="IE13",100%,IF(Table4[[#This Row],[IE code]]="IE14",79%,IF(Table4[[#This Row],[IE code]]="IE15",40%,0)))</f>
        <v>0</v>
      </c>
      <c r="D783" s="7" t="str">
        <f>IFERROR(#REF!/#REF!*Table4[[#This Row],[Percent of Time]],"")</f>
        <v/>
      </c>
    </row>
    <row r="784" spans="3:4" x14ac:dyDescent="0.25">
      <c r="C784" s="10">
        <f>IF(Table4[[#This Row],[IE code]]="IE13",100%,IF(Table4[[#This Row],[IE code]]="IE14",79%,IF(Table4[[#This Row],[IE code]]="IE15",40%,0)))</f>
        <v>0</v>
      </c>
      <c r="D784" s="7" t="str">
        <f>IFERROR(#REF!/#REF!*Table4[[#This Row],[Percent of Time]],"")</f>
        <v/>
      </c>
    </row>
    <row r="785" spans="3:4" x14ac:dyDescent="0.25">
      <c r="C785" s="10">
        <f>IF(Table4[[#This Row],[IE code]]="IE13",100%,IF(Table4[[#This Row],[IE code]]="IE14",79%,IF(Table4[[#This Row],[IE code]]="IE15",40%,0)))</f>
        <v>0</v>
      </c>
      <c r="D785" s="7" t="str">
        <f>IFERROR(#REF!/#REF!*Table4[[#This Row],[Percent of Time]],"")</f>
        <v/>
      </c>
    </row>
    <row r="786" spans="3:4" x14ac:dyDescent="0.25">
      <c r="C786" s="10">
        <f>IF(Table4[[#This Row],[IE code]]="IE13",100%,IF(Table4[[#This Row],[IE code]]="IE14",79%,IF(Table4[[#This Row],[IE code]]="IE15",40%,0)))</f>
        <v>0</v>
      </c>
      <c r="D786" s="7" t="str">
        <f>IFERROR(#REF!/#REF!*Table4[[#This Row],[Percent of Time]],"")</f>
        <v/>
      </c>
    </row>
    <row r="787" spans="3:4" x14ac:dyDescent="0.25">
      <c r="C787" s="10">
        <f>IF(Table4[[#This Row],[IE code]]="IE13",100%,IF(Table4[[#This Row],[IE code]]="IE14",79%,IF(Table4[[#This Row],[IE code]]="IE15",40%,0)))</f>
        <v>0</v>
      </c>
      <c r="D787" s="7" t="str">
        <f>IFERROR(#REF!/#REF!*Table4[[#This Row],[Percent of Time]],"")</f>
        <v/>
      </c>
    </row>
    <row r="788" spans="3:4" x14ac:dyDescent="0.25">
      <c r="C788" s="10">
        <f>IF(Table4[[#This Row],[IE code]]="IE13",100%,IF(Table4[[#This Row],[IE code]]="IE14",79%,IF(Table4[[#This Row],[IE code]]="IE15",40%,0)))</f>
        <v>0</v>
      </c>
      <c r="D788" s="7" t="str">
        <f>IFERROR(#REF!/#REF!*Table4[[#This Row],[Percent of Time]],"")</f>
        <v/>
      </c>
    </row>
    <row r="789" spans="3:4" x14ac:dyDescent="0.25">
      <c r="C789" s="10">
        <f>IF(Table4[[#This Row],[IE code]]="IE13",100%,IF(Table4[[#This Row],[IE code]]="IE14",79%,IF(Table4[[#This Row],[IE code]]="IE15",40%,0)))</f>
        <v>0</v>
      </c>
      <c r="D789" s="7" t="str">
        <f>IFERROR(#REF!/#REF!*Table4[[#This Row],[Percent of Time]],"")</f>
        <v/>
      </c>
    </row>
    <row r="790" spans="3:4" x14ac:dyDescent="0.25">
      <c r="C790" s="10">
        <f>IF(Table4[[#This Row],[IE code]]="IE13",100%,IF(Table4[[#This Row],[IE code]]="IE14",79%,IF(Table4[[#This Row],[IE code]]="IE15",40%,0)))</f>
        <v>0</v>
      </c>
      <c r="D790" s="7" t="str">
        <f>IFERROR(#REF!/#REF!*Table4[[#This Row],[Percent of Time]],"")</f>
        <v/>
      </c>
    </row>
    <row r="791" spans="3:4" x14ac:dyDescent="0.25">
      <c r="C791" s="10">
        <f>IF(Table4[[#This Row],[IE code]]="IE13",100%,IF(Table4[[#This Row],[IE code]]="IE14",79%,IF(Table4[[#This Row],[IE code]]="IE15",40%,0)))</f>
        <v>0</v>
      </c>
      <c r="D791" s="7" t="str">
        <f>IFERROR(#REF!/#REF!*Table4[[#This Row],[Percent of Time]],"")</f>
        <v/>
      </c>
    </row>
    <row r="792" spans="3:4" x14ac:dyDescent="0.25">
      <c r="C792" s="10">
        <f>IF(Table4[[#This Row],[IE code]]="IE13",100%,IF(Table4[[#This Row],[IE code]]="IE14",79%,IF(Table4[[#This Row],[IE code]]="IE15",40%,0)))</f>
        <v>0</v>
      </c>
      <c r="D792" s="7" t="str">
        <f>IFERROR(#REF!/#REF!*Table4[[#This Row],[Percent of Time]],"")</f>
        <v/>
      </c>
    </row>
    <row r="793" spans="3:4" x14ac:dyDescent="0.25">
      <c r="C793" s="10">
        <f>IF(Table4[[#This Row],[IE code]]="IE13",100%,IF(Table4[[#This Row],[IE code]]="IE14",79%,IF(Table4[[#This Row],[IE code]]="IE15",40%,0)))</f>
        <v>0</v>
      </c>
      <c r="D793" s="7" t="str">
        <f>IFERROR(#REF!/#REF!*Table4[[#This Row],[Percent of Time]],"")</f>
        <v/>
      </c>
    </row>
    <row r="794" spans="3:4" x14ac:dyDescent="0.25">
      <c r="C794" s="10">
        <f>IF(Table4[[#This Row],[IE code]]="IE13",100%,IF(Table4[[#This Row],[IE code]]="IE14",79%,IF(Table4[[#This Row],[IE code]]="IE15",40%,0)))</f>
        <v>0</v>
      </c>
      <c r="D794" s="7" t="str">
        <f>IFERROR(#REF!/#REF!*Table4[[#This Row],[Percent of Time]],"")</f>
        <v/>
      </c>
    </row>
    <row r="795" spans="3:4" x14ac:dyDescent="0.25">
      <c r="C795" s="10">
        <f>IF(Table4[[#This Row],[IE code]]="IE13",100%,IF(Table4[[#This Row],[IE code]]="IE14",79%,IF(Table4[[#This Row],[IE code]]="IE15",40%,0)))</f>
        <v>0</v>
      </c>
      <c r="D795" s="7" t="str">
        <f>IFERROR(#REF!/#REF!*Table4[[#This Row],[Percent of Time]],"")</f>
        <v/>
      </c>
    </row>
    <row r="796" spans="3:4" x14ac:dyDescent="0.25">
      <c r="C796" s="10">
        <f>IF(Table4[[#This Row],[IE code]]="IE13",100%,IF(Table4[[#This Row],[IE code]]="IE14",79%,IF(Table4[[#This Row],[IE code]]="IE15",40%,0)))</f>
        <v>0</v>
      </c>
      <c r="D796" s="7" t="str">
        <f>IFERROR(#REF!/#REF!*Table4[[#This Row],[Percent of Time]],"")</f>
        <v/>
      </c>
    </row>
    <row r="797" spans="3:4" x14ac:dyDescent="0.25">
      <c r="C797" s="10">
        <f>IF(Table4[[#This Row],[IE code]]="IE13",100%,IF(Table4[[#This Row],[IE code]]="IE14",79%,IF(Table4[[#This Row],[IE code]]="IE15",40%,0)))</f>
        <v>0</v>
      </c>
      <c r="D797" s="7" t="str">
        <f>IFERROR(#REF!/#REF!*Table4[[#This Row],[Percent of Time]],"")</f>
        <v/>
      </c>
    </row>
    <row r="798" spans="3:4" x14ac:dyDescent="0.25">
      <c r="C798" s="10">
        <f>IF(Table4[[#This Row],[IE code]]="IE13",100%,IF(Table4[[#This Row],[IE code]]="IE14",79%,IF(Table4[[#This Row],[IE code]]="IE15",40%,0)))</f>
        <v>0</v>
      </c>
      <c r="D798" s="7" t="str">
        <f>IFERROR(#REF!/#REF!*Table4[[#This Row],[Percent of Time]],"")</f>
        <v/>
      </c>
    </row>
    <row r="799" spans="3:4" x14ac:dyDescent="0.25">
      <c r="C799" s="10">
        <f>IF(Table4[[#This Row],[IE code]]="IE13",100%,IF(Table4[[#This Row],[IE code]]="IE14",79%,IF(Table4[[#This Row],[IE code]]="IE15",40%,0)))</f>
        <v>0</v>
      </c>
      <c r="D799" s="7" t="str">
        <f>IFERROR(#REF!/#REF!*Table4[[#This Row],[Percent of Time]],"")</f>
        <v/>
      </c>
    </row>
    <row r="800" spans="3:4" x14ac:dyDescent="0.25">
      <c r="C800" s="10">
        <f>IF(Table4[[#This Row],[IE code]]="IE13",100%,IF(Table4[[#This Row],[IE code]]="IE14",79%,IF(Table4[[#This Row],[IE code]]="IE15",40%,0)))</f>
        <v>0</v>
      </c>
      <c r="D800" s="7" t="str">
        <f>IFERROR(#REF!/#REF!*Table4[[#This Row],[Percent of Time]],"")</f>
        <v/>
      </c>
    </row>
    <row r="801" spans="3:4" x14ac:dyDescent="0.25">
      <c r="C801" s="10">
        <f>IF(Table4[[#This Row],[IE code]]="IE13",100%,IF(Table4[[#This Row],[IE code]]="IE14",79%,IF(Table4[[#This Row],[IE code]]="IE15",40%,0)))</f>
        <v>0</v>
      </c>
      <c r="D801" s="7" t="str">
        <f>IFERROR(#REF!/#REF!*Table4[[#This Row],[Percent of Time]],"")</f>
        <v/>
      </c>
    </row>
    <row r="802" spans="3:4" x14ac:dyDescent="0.25">
      <c r="C802" s="10">
        <f>IF(Table4[[#This Row],[IE code]]="IE13",100%,IF(Table4[[#This Row],[IE code]]="IE14",79%,IF(Table4[[#This Row],[IE code]]="IE15",40%,0)))</f>
        <v>0</v>
      </c>
      <c r="D802" s="7" t="str">
        <f>IFERROR(#REF!/#REF!*Table4[[#This Row],[Percent of Time]],"")</f>
        <v/>
      </c>
    </row>
    <row r="803" spans="3:4" x14ac:dyDescent="0.25">
      <c r="C803" s="10">
        <f>IF(Table4[[#This Row],[IE code]]="IE13",100%,IF(Table4[[#This Row],[IE code]]="IE14",79%,IF(Table4[[#This Row],[IE code]]="IE15",40%,0)))</f>
        <v>0</v>
      </c>
      <c r="D803" s="7" t="str">
        <f>IFERROR(#REF!/#REF!*Table4[[#This Row],[Percent of Time]],"")</f>
        <v/>
      </c>
    </row>
    <row r="804" spans="3:4" x14ac:dyDescent="0.25">
      <c r="C804" s="10">
        <f>IF(Table4[[#This Row],[IE code]]="IE13",100%,IF(Table4[[#This Row],[IE code]]="IE14",79%,IF(Table4[[#This Row],[IE code]]="IE15",40%,0)))</f>
        <v>0</v>
      </c>
      <c r="D804" s="7" t="str">
        <f>IFERROR(#REF!/#REF!*Table4[[#This Row],[Percent of Time]],"")</f>
        <v/>
      </c>
    </row>
    <row r="805" spans="3:4" x14ac:dyDescent="0.25">
      <c r="C805" s="10">
        <f>IF(Table4[[#This Row],[IE code]]="IE13",100%,IF(Table4[[#This Row],[IE code]]="IE14",79%,IF(Table4[[#This Row],[IE code]]="IE15",40%,0)))</f>
        <v>0</v>
      </c>
      <c r="D805" s="7" t="str">
        <f>IFERROR(#REF!/#REF!*Table4[[#This Row],[Percent of Time]],"")</f>
        <v/>
      </c>
    </row>
    <row r="806" spans="3:4" x14ac:dyDescent="0.25">
      <c r="C806" s="10">
        <f>IF(Table4[[#This Row],[IE code]]="IE13",100%,IF(Table4[[#This Row],[IE code]]="IE14",79%,IF(Table4[[#This Row],[IE code]]="IE15",40%,0)))</f>
        <v>0</v>
      </c>
      <c r="D806" s="7" t="str">
        <f>IFERROR(#REF!/#REF!*Table4[[#This Row],[Percent of Time]],"")</f>
        <v/>
      </c>
    </row>
    <row r="807" spans="3:4" x14ac:dyDescent="0.25">
      <c r="C807" s="10">
        <f>IF(Table4[[#This Row],[IE code]]="IE13",100%,IF(Table4[[#This Row],[IE code]]="IE14",79%,IF(Table4[[#This Row],[IE code]]="IE15",40%,0)))</f>
        <v>0</v>
      </c>
      <c r="D807" s="7" t="str">
        <f>IFERROR(#REF!/#REF!*Table4[[#This Row],[Percent of Time]],"")</f>
        <v/>
      </c>
    </row>
    <row r="808" spans="3:4" x14ac:dyDescent="0.25">
      <c r="C808" s="10">
        <f>IF(Table4[[#This Row],[IE code]]="IE13",100%,IF(Table4[[#This Row],[IE code]]="IE14",79%,IF(Table4[[#This Row],[IE code]]="IE15",40%,0)))</f>
        <v>0</v>
      </c>
      <c r="D808" s="7" t="str">
        <f>IFERROR(#REF!/#REF!*Table4[[#This Row],[Percent of Time]],"")</f>
        <v/>
      </c>
    </row>
    <row r="809" spans="3:4" x14ac:dyDescent="0.25">
      <c r="C809" s="10">
        <f>IF(Table4[[#This Row],[IE code]]="IE13",100%,IF(Table4[[#This Row],[IE code]]="IE14",79%,IF(Table4[[#This Row],[IE code]]="IE15",40%,0)))</f>
        <v>0</v>
      </c>
      <c r="D809" s="7" t="str">
        <f>IFERROR(#REF!/#REF!*Table4[[#This Row],[Percent of Time]],"")</f>
        <v/>
      </c>
    </row>
    <row r="810" spans="3:4" x14ac:dyDescent="0.25">
      <c r="C810" s="10">
        <f>IF(Table4[[#This Row],[IE code]]="IE13",100%,IF(Table4[[#This Row],[IE code]]="IE14",79%,IF(Table4[[#This Row],[IE code]]="IE15",40%,0)))</f>
        <v>0</v>
      </c>
      <c r="D810" s="7" t="str">
        <f>IFERROR(#REF!/#REF!*Table4[[#This Row],[Percent of Time]],"")</f>
        <v/>
      </c>
    </row>
    <row r="811" spans="3:4" x14ac:dyDescent="0.25">
      <c r="C811" s="10">
        <f>IF(Table4[[#This Row],[IE code]]="IE13",100%,IF(Table4[[#This Row],[IE code]]="IE14",79%,IF(Table4[[#This Row],[IE code]]="IE15",40%,0)))</f>
        <v>0</v>
      </c>
      <c r="D811" s="7" t="str">
        <f>IFERROR(#REF!/#REF!*Table4[[#This Row],[Percent of Time]],"")</f>
        <v/>
      </c>
    </row>
    <row r="812" spans="3:4" x14ac:dyDescent="0.25">
      <c r="C812" s="10">
        <f>IF(Table4[[#This Row],[IE code]]="IE13",100%,IF(Table4[[#This Row],[IE code]]="IE14",79%,IF(Table4[[#This Row],[IE code]]="IE15",40%,0)))</f>
        <v>0</v>
      </c>
      <c r="D812" s="7" t="str">
        <f>IFERROR(#REF!/#REF!*Table4[[#This Row],[Percent of Time]],"")</f>
        <v/>
      </c>
    </row>
    <row r="813" spans="3:4" x14ac:dyDescent="0.25">
      <c r="C813" s="10">
        <f>IF(Table4[[#This Row],[IE code]]="IE13",100%,IF(Table4[[#This Row],[IE code]]="IE14",79%,IF(Table4[[#This Row],[IE code]]="IE15",40%,0)))</f>
        <v>0</v>
      </c>
      <c r="D813" s="7" t="str">
        <f>IFERROR(#REF!/#REF!*Table4[[#This Row],[Percent of Time]],"")</f>
        <v/>
      </c>
    </row>
    <row r="814" spans="3:4" x14ac:dyDescent="0.25">
      <c r="C814" s="10">
        <f>IF(Table4[[#This Row],[IE code]]="IE13",100%,IF(Table4[[#This Row],[IE code]]="IE14",79%,IF(Table4[[#This Row],[IE code]]="IE15",40%,0)))</f>
        <v>0</v>
      </c>
      <c r="D814" s="7" t="str">
        <f>IFERROR(#REF!/#REF!*Table4[[#This Row],[Percent of Time]],"")</f>
        <v/>
      </c>
    </row>
    <row r="815" spans="3:4" x14ac:dyDescent="0.25">
      <c r="C815" s="10">
        <f>IF(Table4[[#This Row],[IE code]]="IE13",100%,IF(Table4[[#This Row],[IE code]]="IE14",79%,IF(Table4[[#This Row],[IE code]]="IE15",40%,0)))</f>
        <v>0</v>
      </c>
      <c r="D815" s="7" t="str">
        <f>IFERROR(#REF!/#REF!*Table4[[#This Row],[Percent of Time]],"")</f>
        <v/>
      </c>
    </row>
    <row r="816" spans="3:4" x14ac:dyDescent="0.25">
      <c r="C816" s="10">
        <f>IF(Table4[[#This Row],[IE code]]="IE13",100%,IF(Table4[[#This Row],[IE code]]="IE14",79%,IF(Table4[[#This Row],[IE code]]="IE15",40%,0)))</f>
        <v>0</v>
      </c>
      <c r="D816" s="7" t="str">
        <f>IFERROR(#REF!/#REF!*Table4[[#This Row],[Percent of Time]],"")</f>
        <v/>
      </c>
    </row>
    <row r="817" spans="3:4" x14ac:dyDescent="0.25">
      <c r="C817" s="10">
        <f>IF(Table4[[#This Row],[IE code]]="IE13",100%,IF(Table4[[#This Row],[IE code]]="IE14",79%,IF(Table4[[#This Row],[IE code]]="IE15",40%,0)))</f>
        <v>0</v>
      </c>
      <c r="D817" s="7" t="str">
        <f>IFERROR(#REF!/#REF!*Table4[[#This Row],[Percent of Time]],"")</f>
        <v/>
      </c>
    </row>
    <row r="818" spans="3:4" x14ac:dyDescent="0.25">
      <c r="C818" s="10">
        <f>IF(Table4[[#This Row],[IE code]]="IE13",100%,IF(Table4[[#This Row],[IE code]]="IE14",79%,IF(Table4[[#This Row],[IE code]]="IE15",40%,0)))</f>
        <v>0</v>
      </c>
      <c r="D818" s="7" t="str">
        <f>IFERROR(#REF!/#REF!*Table4[[#This Row],[Percent of Time]],"")</f>
        <v/>
      </c>
    </row>
    <row r="819" spans="3:4" x14ac:dyDescent="0.25">
      <c r="C819" s="10">
        <f>IF(Table4[[#This Row],[IE code]]="IE13",100%,IF(Table4[[#This Row],[IE code]]="IE14",79%,IF(Table4[[#This Row],[IE code]]="IE15",40%,0)))</f>
        <v>0</v>
      </c>
      <c r="D819" s="7" t="str">
        <f>IFERROR(#REF!/#REF!*Table4[[#This Row],[Percent of Time]],"")</f>
        <v/>
      </c>
    </row>
    <row r="820" spans="3:4" x14ac:dyDescent="0.25">
      <c r="C820" s="10">
        <f>IF(Table4[[#This Row],[IE code]]="IE13",100%,IF(Table4[[#This Row],[IE code]]="IE14",79%,IF(Table4[[#This Row],[IE code]]="IE15",40%,0)))</f>
        <v>0</v>
      </c>
      <c r="D820" s="7" t="str">
        <f>IFERROR(#REF!/#REF!*Table4[[#This Row],[Percent of Time]],"")</f>
        <v/>
      </c>
    </row>
    <row r="821" spans="3:4" x14ac:dyDescent="0.25">
      <c r="C821" s="10">
        <f>IF(Table4[[#This Row],[IE code]]="IE13",100%,IF(Table4[[#This Row],[IE code]]="IE14",79%,IF(Table4[[#This Row],[IE code]]="IE15",40%,0)))</f>
        <v>0</v>
      </c>
      <c r="D821" s="7" t="str">
        <f>IFERROR(#REF!/#REF!*Table4[[#This Row],[Percent of Time]],"")</f>
        <v/>
      </c>
    </row>
    <row r="822" spans="3:4" x14ac:dyDescent="0.25">
      <c r="C822" s="10">
        <f>IF(Table4[[#This Row],[IE code]]="IE13",100%,IF(Table4[[#This Row],[IE code]]="IE14",79%,IF(Table4[[#This Row],[IE code]]="IE15",40%,0)))</f>
        <v>0</v>
      </c>
      <c r="D822" s="7" t="str">
        <f>IFERROR(#REF!/#REF!*Table4[[#This Row],[Percent of Time]],"")</f>
        <v/>
      </c>
    </row>
    <row r="823" spans="3:4" x14ac:dyDescent="0.25">
      <c r="C823" s="10">
        <f>IF(Table4[[#This Row],[IE code]]="IE13",100%,IF(Table4[[#This Row],[IE code]]="IE14",79%,IF(Table4[[#This Row],[IE code]]="IE15",40%,0)))</f>
        <v>0</v>
      </c>
      <c r="D823" s="7" t="str">
        <f>IFERROR(#REF!/#REF!*Table4[[#This Row],[Percent of Time]],"")</f>
        <v/>
      </c>
    </row>
    <row r="824" spans="3:4" x14ac:dyDescent="0.25">
      <c r="C824" s="10">
        <f>IF(Table4[[#This Row],[IE code]]="IE13",100%,IF(Table4[[#This Row],[IE code]]="IE14",79%,IF(Table4[[#This Row],[IE code]]="IE15",40%,0)))</f>
        <v>0</v>
      </c>
      <c r="D824" s="7" t="str">
        <f>IFERROR(#REF!/#REF!*Table4[[#This Row],[Percent of Time]],"")</f>
        <v/>
      </c>
    </row>
    <row r="825" spans="3:4" x14ac:dyDescent="0.25">
      <c r="C825" s="10">
        <f>IF(Table4[[#This Row],[IE code]]="IE13",100%,IF(Table4[[#This Row],[IE code]]="IE14",79%,IF(Table4[[#This Row],[IE code]]="IE15",40%,0)))</f>
        <v>0</v>
      </c>
      <c r="D825" s="7" t="str">
        <f>IFERROR(#REF!/#REF!*Table4[[#This Row],[Percent of Time]],"")</f>
        <v/>
      </c>
    </row>
    <row r="826" spans="3:4" x14ac:dyDescent="0.25">
      <c r="C826" s="10">
        <f>IF(Table4[[#This Row],[IE code]]="IE13",100%,IF(Table4[[#This Row],[IE code]]="IE14",79%,IF(Table4[[#This Row],[IE code]]="IE15",40%,0)))</f>
        <v>0</v>
      </c>
      <c r="D826" s="7" t="str">
        <f>IFERROR(#REF!/#REF!*Table4[[#This Row],[Percent of Time]],"")</f>
        <v/>
      </c>
    </row>
    <row r="827" spans="3:4" x14ac:dyDescent="0.25">
      <c r="C827" s="10">
        <f>IF(Table4[[#This Row],[IE code]]="IE13",100%,IF(Table4[[#This Row],[IE code]]="IE14",79%,IF(Table4[[#This Row],[IE code]]="IE15",40%,0)))</f>
        <v>0</v>
      </c>
      <c r="D827" s="7" t="str">
        <f>IFERROR(#REF!/#REF!*Table4[[#This Row],[Percent of Time]],"")</f>
        <v/>
      </c>
    </row>
    <row r="828" spans="3:4" x14ac:dyDescent="0.25">
      <c r="C828" s="10">
        <f>IF(Table4[[#This Row],[IE code]]="IE13",100%,IF(Table4[[#This Row],[IE code]]="IE14",79%,IF(Table4[[#This Row],[IE code]]="IE15",40%,0)))</f>
        <v>0</v>
      </c>
      <c r="D828" s="7" t="str">
        <f>IFERROR(#REF!/#REF!*Table4[[#This Row],[Percent of Time]],"")</f>
        <v/>
      </c>
    </row>
    <row r="829" spans="3:4" x14ac:dyDescent="0.25">
      <c r="C829" s="10">
        <f>IF(Table4[[#This Row],[IE code]]="IE13",100%,IF(Table4[[#This Row],[IE code]]="IE14",79%,IF(Table4[[#This Row],[IE code]]="IE15",40%,0)))</f>
        <v>0</v>
      </c>
      <c r="D829" s="7" t="str">
        <f>IFERROR(#REF!/#REF!*Table4[[#This Row],[Percent of Time]],"")</f>
        <v/>
      </c>
    </row>
    <row r="830" spans="3:4" x14ac:dyDescent="0.25">
      <c r="C830" s="10">
        <f>IF(Table4[[#This Row],[IE code]]="IE13",100%,IF(Table4[[#This Row],[IE code]]="IE14",79%,IF(Table4[[#This Row],[IE code]]="IE15",40%,0)))</f>
        <v>0</v>
      </c>
      <c r="D830" s="7" t="str">
        <f>IFERROR(#REF!/#REF!*Table4[[#This Row],[Percent of Time]],"")</f>
        <v/>
      </c>
    </row>
    <row r="831" spans="3:4" x14ac:dyDescent="0.25">
      <c r="C831" s="10">
        <f>IF(Table4[[#This Row],[IE code]]="IE13",100%,IF(Table4[[#This Row],[IE code]]="IE14",79%,IF(Table4[[#This Row],[IE code]]="IE15",40%,0)))</f>
        <v>0</v>
      </c>
      <c r="D831" s="7" t="str">
        <f>IFERROR(#REF!/#REF!*Table4[[#This Row],[Percent of Time]],"")</f>
        <v/>
      </c>
    </row>
    <row r="832" spans="3:4" x14ac:dyDescent="0.25">
      <c r="C832" s="10">
        <f>IF(Table4[[#This Row],[IE code]]="IE13",100%,IF(Table4[[#This Row],[IE code]]="IE14",79%,IF(Table4[[#This Row],[IE code]]="IE15",40%,0)))</f>
        <v>0</v>
      </c>
      <c r="D832" s="7" t="str">
        <f>IFERROR(#REF!/#REF!*Table4[[#This Row],[Percent of Time]],"")</f>
        <v/>
      </c>
    </row>
    <row r="833" spans="3:4" x14ac:dyDescent="0.25">
      <c r="C833" s="10">
        <f>IF(Table4[[#This Row],[IE code]]="IE13",100%,IF(Table4[[#This Row],[IE code]]="IE14",79%,IF(Table4[[#This Row],[IE code]]="IE15",40%,0)))</f>
        <v>0</v>
      </c>
      <c r="D833" s="7" t="str">
        <f>IFERROR(#REF!/#REF!*Table4[[#This Row],[Percent of Time]],"")</f>
        <v/>
      </c>
    </row>
    <row r="834" spans="3:4" x14ac:dyDescent="0.25">
      <c r="C834" s="10">
        <f>IF(Table4[[#This Row],[IE code]]="IE13",100%,IF(Table4[[#This Row],[IE code]]="IE14",79%,IF(Table4[[#This Row],[IE code]]="IE15",40%,0)))</f>
        <v>0</v>
      </c>
      <c r="D834" s="7" t="str">
        <f>IFERROR(#REF!/#REF!*Table4[[#This Row],[Percent of Time]],"")</f>
        <v/>
      </c>
    </row>
    <row r="835" spans="3:4" x14ac:dyDescent="0.25">
      <c r="C835" s="10">
        <f>IF(Table4[[#This Row],[IE code]]="IE13",100%,IF(Table4[[#This Row],[IE code]]="IE14",79%,IF(Table4[[#This Row],[IE code]]="IE15",40%,0)))</f>
        <v>0</v>
      </c>
      <c r="D835" s="7" t="str">
        <f>IFERROR(#REF!/#REF!*Table4[[#This Row],[Percent of Time]],"")</f>
        <v/>
      </c>
    </row>
    <row r="836" spans="3:4" x14ac:dyDescent="0.25">
      <c r="C836" s="10">
        <f>IF(Table4[[#This Row],[IE code]]="IE13",100%,IF(Table4[[#This Row],[IE code]]="IE14",79%,IF(Table4[[#This Row],[IE code]]="IE15",40%,0)))</f>
        <v>0</v>
      </c>
      <c r="D836" s="7" t="str">
        <f>IFERROR(#REF!/#REF!*Table4[[#This Row],[Percent of Time]],"")</f>
        <v/>
      </c>
    </row>
    <row r="837" spans="3:4" x14ac:dyDescent="0.25">
      <c r="C837" s="10">
        <f>IF(Table4[[#This Row],[IE code]]="IE13",100%,IF(Table4[[#This Row],[IE code]]="IE14",79%,IF(Table4[[#This Row],[IE code]]="IE15",40%,0)))</f>
        <v>0</v>
      </c>
      <c r="D837" s="7" t="str">
        <f>IFERROR(#REF!/#REF!*Table4[[#This Row],[Percent of Time]],"")</f>
        <v/>
      </c>
    </row>
    <row r="838" spans="3:4" x14ac:dyDescent="0.25">
      <c r="C838" s="10">
        <f>IF(Table4[[#This Row],[IE code]]="IE13",100%,IF(Table4[[#This Row],[IE code]]="IE14",79%,IF(Table4[[#This Row],[IE code]]="IE15",40%,0)))</f>
        <v>0</v>
      </c>
      <c r="D838" s="7" t="str">
        <f>IFERROR(#REF!/#REF!*Table4[[#This Row],[Percent of Time]],"")</f>
        <v/>
      </c>
    </row>
    <row r="839" spans="3:4" x14ac:dyDescent="0.25">
      <c r="C839" s="10">
        <f>IF(Table4[[#This Row],[IE code]]="IE13",100%,IF(Table4[[#This Row],[IE code]]="IE14",79%,IF(Table4[[#This Row],[IE code]]="IE15",40%,0)))</f>
        <v>0</v>
      </c>
      <c r="D839" s="7" t="str">
        <f>IFERROR(#REF!/#REF!*Table4[[#This Row],[Percent of Time]],"")</f>
        <v/>
      </c>
    </row>
    <row r="840" spans="3:4" x14ac:dyDescent="0.25">
      <c r="C840" s="10">
        <f>IF(Table4[[#This Row],[IE code]]="IE13",100%,IF(Table4[[#This Row],[IE code]]="IE14",79%,IF(Table4[[#This Row],[IE code]]="IE15",40%,0)))</f>
        <v>0</v>
      </c>
      <c r="D840" s="7" t="str">
        <f>IFERROR(#REF!/#REF!*Table4[[#This Row],[Percent of Time]],"")</f>
        <v/>
      </c>
    </row>
    <row r="841" spans="3:4" x14ac:dyDescent="0.25">
      <c r="C841" s="10">
        <f>IF(Table4[[#This Row],[IE code]]="IE13",100%,IF(Table4[[#This Row],[IE code]]="IE14",79%,IF(Table4[[#This Row],[IE code]]="IE15",40%,0)))</f>
        <v>0</v>
      </c>
      <c r="D841" s="7" t="str">
        <f>IFERROR(#REF!/#REF!*Table4[[#This Row],[Percent of Time]],"")</f>
        <v/>
      </c>
    </row>
    <row r="842" spans="3:4" x14ac:dyDescent="0.25">
      <c r="C842" s="10">
        <f>IF(Table4[[#This Row],[IE code]]="IE13",100%,IF(Table4[[#This Row],[IE code]]="IE14",79%,IF(Table4[[#This Row],[IE code]]="IE15",40%,0)))</f>
        <v>0</v>
      </c>
      <c r="D842" s="7" t="str">
        <f>IFERROR(#REF!/#REF!*Table4[[#This Row],[Percent of Time]],"")</f>
        <v/>
      </c>
    </row>
    <row r="843" spans="3:4" x14ac:dyDescent="0.25">
      <c r="C843" s="10">
        <f>IF(Table4[[#This Row],[IE code]]="IE13",100%,IF(Table4[[#This Row],[IE code]]="IE14",79%,IF(Table4[[#This Row],[IE code]]="IE15",40%,0)))</f>
        <v>0</v>
      </c>
      <c r="D843" s="7" t="str">
        <f>IFERROR(#REF!/#REF!*Table4[[#This Row],[Percent of Time]],"")</f>
        <v/>
      </c>
    </row>
    <row r="844" spans="3:4" x14ac:dyDescent="0.25">
      <c r="C844" s="10">
        <f>IF(Table4[[#This Row],[IE code]]="IE13",100%,IF(Table4[[#This Row],[IE code]]="IE14",79%,IF(Table4[[#This Row],[IE code]]="IE15",40%,0)))</f>
        <v>0</v>
      </c>
      <c r="D844" s="7" t="str">
        <f>IFERROR(#REF!/#REF!*Table4[[#This Row],[Percent of Time]],"")</f>
        <v/>
      </c>
    </row>
    <row r="845" spans="3:4" x14ac:dyDescent="0.25">
      <c r="C845" s="10">
        <f>IF(Table4[[#This Row],[IE code]]="IE13",100%,IF(Table4[[#This Row],[IE code]]="IE14",79%,IF(Table4[[#This Row],[IE code]]="IE15",40%,0)))</f>
        <v>0</v>
      </c>
      <c r="D845" s="7" t="str">
        <f>IFERROR(#REF!/#REF!*Table4[[#This Row],[Percent of Time]],"")</f>
        <v/>
      </c>
    </row>
    <row r="846" spans="3:4" x14ac:dyDescent="0.25">
      <c r="C846" s="10">
        <f>IF(Table4[[#This Row],[IE code]]="IE13",100%,IF(Table4[[#This Row],[IE code]]="IE14",79%,IF(Table4[[#This Row],[IE code]]="IE15",40%,0)))</f>
        <v>0</v>
      </c>
      <c r="D846" s="7" t="str">
        <f>IFERROR(#REF!/#REF!*Table4[[#This Row],[Percent of Time]],"")</f>
        <v/>
      </c>
    </row>
    <row r="847" spans="3:4" x14ac:dyDescent="0.25">
      <c r="C847" s="10">
        <f>IF(Table4[[#This Row],[IE code]]="IE13",100%,IF(Table4[[#This Row],[IE code]]="IE14",79%,IF(Table4[[#This Row],[IE code]]="IE15",40%,0)))</f>
        <v>0</v>
      </c>
      <c r="D847" s="7" t="str">
        <f>IFERROR(#REF!/#REF!*Table4[[#This Row],[Percent of Time]],"")</f>
        <v/>
      </c>
    </row>
    <row r="848" spans="3:4" x14ac:dyDescent="0.25">
      <c r="C848" s="10">
        <f>IF(Table4[[#This Row],[IE code]]="IE13",100%,IF(Table4[[#This Row],[IE code]]="IE14",79%,IF(Table4[[#This Row],[IE code]]="IE15",40%,0)))</f>
        <v>0</v>
      </c>
      <c r="D848" s="7" t="str">
        <f>IFERROR(#REF!/#REF!*Table4[[#This Row],[Percent of Time]],"")</f>
        <v/>
      </c>
    </row>
    <row r="849" spans="3:4" x14ac:dyDescent="0.25">
      <c r="C849" s="10">
        <f>IF(Table4[[#This Row],[IE code]]="IE13",100%,IF(Table4[[#This Row],[IE code]]="IE14",79%,IF(Table4[[#This Row],[IE code]]="IE15",40%,0)))</f>
        <v>0</v>
      </c>
      <c r="D849" s="7" t="str">
        <f>IFERROR(#REF!/#REF!*Table4[[#This Row],[Percent of Time]],"")</f>
        <v/>
      </c>
    </row>
    <row r="850" spans="3:4" x14ac:dyDescent="0.25">
      <c r="C850" s="10">
        <f>IF(Table4[[#This Row],[IE code]]="IE13",100%,IF(Table4[[#This Row],[IE code]]="IE14",79%,IF(Table4[[#This Row],[IE code]]="IE15",40%,0)))</f>
        <v>0</v>
      </c>
      <c r="D850" s="7" t="str">
        <f>IFERROR(#REF!/#REF!*Table4[[#This Row],[Percent of Time]],"")</f>
        <v/>
      </c>
    </row>
    <row r="851" spans="3:4" x14ac:dyDescent="0.25">
      <c r="C851" s="10">
        <f>IF(Table4[[#This Row],[IE code]]="IE13",100%,IF(Table4[[#This Row],[IE code]]="IE14",79%,IF(Table4[[#This Row],[IE code]]="IE15",40%,0)))</f>
        <v>0</v>
      </c>
      <c r="D851" s="7" t="str">
        <f>IFERROR(#REF!/#REF!*Table4[[#This Row],[Percent of Time]],"")</f>
        <v/>
      </c>
    </row>
    <row r="852" spans="3:4" x14ac:dyDescent="0.25">
      <c r="C852" s="10">
        <f>IF(Table4[[#This Row],[IE code]]="IE13",100%,IF(Table4[[#This Row],[IE code]]="IE14",79%,IF(Table4[[#This Row],[IE code]]="IE15",40%,0)))</f>
        <v>0</v>
      </c>
      <c r="D852" s="7" t="str">
        <f>IFERROR(#REF!/#REF!*Table4[[#This Row],[Percent of Time]],"")</f>
        <v/>
      </c>
    </row>
    <row r="853" spans="3:4" x14ac:dyDescent="0.25">
      <c r="C853" s="10">
        <f>IF(Table4[[#This Row],[IE code]]="IE13",100%,IF(Table4[[#This Row],[IE code]]="IE14",79%,IF(Table4[[#This Row],[IE code]]="IE15",40%,0)))</f>
        <v>0</v>
      </c>
      <c r="D853" s="7" t="str">
        <f>IFERROR(#REF!/#REF!*Table4[[#This Row],[Percent of Time]],"")</f>
        <v/>
      </c>
    </row>
    <row r="854" spans="3:4" x14ac:dyDescent="0.25">
      <c r="C854" s="10">
        <f>IF(Table4[[#This Row],[IE code]]="IE13",100%,IF(Table4[[#This Row],[IE code]]="IE14",79%,IF(Table4[[#This Row],[IE code]]="IE15",40%,0)))</f>
        <v>0</v>
      </c>
      <c r="D854" s="7" t="str">
        <f>IFERROR(#REF!/#REF!*Table4[[#This Row],[Percent of Time]],"")</f>
        <v/>
      </c>
    </row>
    <row r="855" spans="3:4" x14ac:dyDescent="0.25">
      <c r="C855" s="10">
        <f>IF(Table4[[#This Row],[IE code]]="IE13",100%,IF(Table4[[#This Row],[IE code]]="IE14",79%,IF(Table4[[#This Row],[IE code]]="IE15",40%,0)))</f>
        <v>0</v>
      </c>
      <c r="D855" s="7" t="str">
        <f>IFERROR(#REF!/#REF!*Table4[[#This Row],[Percent of Time]],"")</f>
        <v/>
      </c>
    </row>
    <row r="856" spans="3:4" x14ac:dyDescent="0.25">
      <c r="C856" s="10">
        <f>IF(Table4[[#This Row],[IE code]]="IE13",100%,IF(Table4[[#This Row],[IE code]]="IE14",79%,IF(Table4[[#This Row],[IE code]]="IE15",40%,0)))</f>
        <v>0</v>
      </c>
      <c r="D856" s="7" t="str">
        <f>IFERROR(#REF!/#REF!*Table4[[#This Row],[Percent of Time]],"")</f>
        <v/>
      </c>
    </row>
    <row r="857" spans="3:4" x14ac:dyDescent="0.25">
      <c r="C857" s="10">
        <f>IF(Table4[[#This Row],[IE code]]="IE13",100%,IF(Table4[[#This Row],[IE code]]="IE14",79%,IF(Table4[[#This Row],[IE code]]="IE15",40%,0)))</f>
        <v>0</v>
      </c>
      <c r="D857" s="7" t="str">
        <f>IFERROR(#REF!/#REF!*Table4[[#This Row],[Percent of Time]],"")</f>
        <v/>
      </c>
    </row>
    <row r="858" spans="3:4" x14ac:dyDescent="0.25">
      <c r="C858" s="10">
        <f>IF(Table4[[#This Row],[IE code]]="IE13",100%,IF(Table4[[#This Row],[IE code]]="IE14",79%,IF(Table4[[#This Row],[IE code]]="IE15",40%,0)))</f>
        <v>0</v>
      </c>
      <c r="D858" s="7" t="str">
        <f>IFERROR(#REF!/#REF!*Table4[[#This Row],[Percent of Time]],"")</f>
        <v/>
      </c>
    </row>
    <row r="859" spans="3:4" x14ac:dyDescent="0.25">
      <c r="C859" s="10">
        <f>IF(Table4[[#This Row],[IE code]]="IE13",100%,IF(Table4[[#This Row],[IE code]]="IE14",79%,IF(Table4[[#This Row],[IE code]]="IE15",40%,0)))</f>
        <v>0</v>
      </c>
      <c r="D859" s="7" t="str">
        <f>IFERROR(#REF!/#REF!*Table4[[#This Row],[Percent of Time]],"")</f>
        <v/>
      </c>
    </row>
    <row r="860" spans="3:4" x14ac:dyDescent="0.25">
      <c r="C860" s="10">
        <f>IF(Table4[[#This Row],[IE code]]="IE13",100%,IF(Table4[[#This Row],[IE code]]="IE14",79%,IF(Table4[[#This Row],[IE code]]="IE15",40%,0)))</f>
        <v>0</v>
      </c>
      <c r="D860" s="7" t="str">
        <f>IFERROR(#REF!/#REF!*Table4[[#This Row],[Percent of Time]],"")</f>
        <v/>
      </c>
    </row>
    <row r="861" spans="3:4" x14ac:dyDescent="0.25">
      <c r="C861" s="10">
        <f>IF(Table4[[#This Row],[IE code]]="IE13",100%,IF(Table4[[#This Row],[IE code]]="IE14",79%,IF(Table4[[#This Row],[IE code]]="IE15",40%,0)))</f>
        <v>0</v>
      </c>
      <c r="D861" s="7" t="str">
        <f>IFERROR(#REF!/#REF!*Table4[[#This Row],[Percent of Time]],"")</f>
        <v/>
      </c>
    </row>
    <row r="862" spans="3:4" x14ac:dyDescent="0.25">
      <c r="C862" s="10">
        <f>IF(Table4[[#This Row],[IE code]]="IE13",100%,IF(Table4[[#This Row],[IE code]]="IE14",79%,IF(Table4[[#This Row],[IE code]]="IE15",40%,0)))</f>
        <v>0</v>
      </c>
      <c r="D862" s="7" t="str">
        <f>IFERROR(#REF!/#REF!*Table4[[#This Row],[Percent of Time]],"")</f>
        <v/>
      </c>
    </row>
    <row r="863" spans="3:4" x14ac:dyDescent="0.25">
      <c r="C863" s="10">
        <f>IF(Table4[[#This Row],[IE code]]="IE13",100%,IF(Table4[[#This Row],[IE code]]="IE14",79%,IF(Table4[[#This Row],[IE code]]="IE15",40%,0)))</f>
        <v>0</v>
      </c>
      <c r="D863" s="7" t="str">
        <f>IFERROR(#REF!/#REF!*Table4[[#This Row],[Percent of Time]],"")</f>
        <v/>
      </c>
    </row>
    <row r="864" spans="3:4" x14ac:dyDescent="0.25">
      <c r="C864" s="10">
        <f>IF(Table4[[#This Row],[IE code]]="IE13",100%,IF(Table4[[#This Row],[IE code]]="IE14",79%,IF(Table4[[#This Row],[IE code]]="IE15",40%,0)))</f>
        <v>0</v>
      </c>
      <c r="D864" s="7" t="str">
        <f>IFERROR(#REF!/#REF!*Table4[[#This Row],[Percent of Time]],"")</f>
        <v/>
      </c>
    </row>
    <row r="865" spans="3:4" x14ac:dyDescent="0.25">
      <c r="C865" s="10">
        <f>IF(Table4[[#This Row],[IE code]]="IE13",100%,IF(Table4[[#This Row],[IE code]]="IE14",79%,IF(Table4[[#This Row],[IE code]]="IE15",40%,0)))</f>
        <v>0</v>
      </c>
      <c r="D865" s="7" t="str">
        <f>IFERROR(#REF!/#REF!*Table4[[#This Row],[Percent of Time]],"")</f>
        <v/>
      </c>
    </row>
    <row r="866" spans="3:4" x14ac:dyDescent="0.25">
      <c r="C866" s="10">
        <f>IF(Table4[[#This Row],[IE code]]="IE13",100%,IF(Table4[[#This Row],[IE code]]="IE14",79%,IF(Table4[[#This Row],[IE code]]="IE15",40%,0)))</f>
        <v>0</v>
      </c>
      <c r="D866" s="7" t="str">
        <f>IFERROR(#REF!/#REF!*Table4[[#This Row],[Percent of Time]],"")</f>
        <v/>
      </c>
    </row>
    <row r="867" spans="3:4" x14ac:dyDescent="0.25">
      <c r="C867" s="10">
        <f>IF(Table4[[#This Row],[IE code]]="IE13",100%,IF(Table4[[#This Row],[IE code]]="IE14",79%,IF(Table4[[#This Row],[IE code]]="IE15",40%,0)))</f>
        <v>0</v>
      </c>
      <c r="D867" s="7" t="str">
        <f>IFERROR(#REF!/#REF!*Table4[[#This Row],[Percent of Time]],"")</f>
        <v/>
      </c>
    </row>
    <row r="868" spans="3:4" x14ac:dyDescent="0.25">
      <c r="C868" s="10">
        <f>IF(Table4[[#This Row],[IE code]]="IE13",100%,IF(Table4[[#This Row],[IE code]]="IE14",79%,IF(Table4[[#This Row],[IE code]]="IE15",40%,0)))</f>
        <v>0</v>
      </c>
      <c r="D868" s="7" t="str">
        <f>IFERROR(#REF!/#REF!*Table4[[#This Row],[Percent of Time]],"")</f>
        <v/>
      </c>
    </row>
    <row r="869" spans="3:4" x14ac:dyDescent="0.25">
      <c r="C869" s="10">
        <f>IF(Table4[[#This Row],[IE code]]="IE13",100%,IF(Table4[[#This Row],[IE code]]="IE14",79%,IF(Table4[[#This Row],[IE code]]="IE15",40%,0)))</f>
        <v>0</v>
      </c>
      <c r="D869" s="7" t="str">
        <f>IFERROR(#REF!/#REF!*Table4[[#This Row],[Percent of Time]],"")</f>
        <v/>
      </c>
    </row>
    <row r="870" spans="3:4" x14ac:dyDescent="0.25">
      <c r="C870" s="10">
        <f>IF(Table4[[#This Row],[IE code]]="IE13",100%,IF(Table4[[#This Row],[IE code]]="IE14",79%,IF(Table4[[#This Row],[IE code]]="IE15",40%,0)))</f>
        <v>0</v>
      </c>
      <c r="D870" s="7" t="str">
        <f>IFERROR(#REF!/#REF!*Table4[[#This Row],[Percent of Time]],"")</f>
        <v/>
      </c>
    </row>
    <row r="871" spans="3:4" x14ac:dyDescent="0.25">
      <c r="C871" s="10">
        <f>IF(Table4[[#This Row],[IE code]]="IE13",100%,IF(Table4[[#This Row],[IE code]]="IE14",79%,IF(Table4[[#This Row],[IE code]]="IE15",40%,0)))</f>
        <v>0</v>
      </c>
      <c r="D871" s="7" t="str">
        <f>IFERROR(#REF!/#REF!*Table4[[#This Row],[Percent of Time]],"")</f>
        <v/>
      </c>
    </row>
    <row r="872" spans="3:4" x14ac:dyDescent="0.25">
      <c r="C872" s="10">
        <f>IF(Table4[[#This Row],[IE code]]="IE13",100%,IF(Table4[[#This Row],[IE code]]="IE14",79%,IF(Table4[[#This Row],[IE code]]="IE15",40%,0)))</f>
        <v>0</v>
      </c>
      <c r="D872" s="7" t="str">
        <f>IFERROR(#REF!/#REF!*Table4[[#This Row],[Percent of Time]],"")</f>
        <v/>
      </c>
    </row>
    <row r="873" spans="3:4" x14ac:dyDescent="0.25">
      <c r="C873" s="10">
        <f>IF(Table4[[#This Row],[IE code]]="IE13",100%,IF(Table4[[#This Row],[IE code]]="IE14",79%,IF(Table4[[#This Row],[IE code]]="IE15",40%,0)))</f>
        <v>0</v>
      </c>
      <c r="D873" s="7" t="str">
        <f>IFERROR(#REF!/#REF!*Table4[[#This Row],[Percent of Time]],"")</f>
        <v/>
      </c>
    </row>
    <row r="874" spans="3:4" x14ac:dyDescent="0.25">
      <c r="C874" s="10">
        <f>IF(Table4[[#This Row],[IE code]]="IE13",100%,IF(Table4[[#This Row],[IE code]]="IE14",79%,IF(Table4[[#This Row],[IE code]]="IE15",40%,0)))</f>
        <v>0</v>
      </c>
      <c r="D874" s="7" t="str">
        <f>IFERROR(#REF!/#REF!*Table4[[#This Row],[Percent of Time]],"")</f>
        <v/>
      </c>
    </row>
    <row r="875" spans="3:4" x14ac:dyDescent="0.25">
      <c r="C875" s="10">
        <f>IF(Table4[[#This Row],[IE code]]="IE13",100%,IF(Table4[[#This Row],[IE code]]="IE14",79%,IF(Table4[[#This Row],[IE code]]="IE15",40%,0)))</f>
        <v>0</v>
      </c>
      <c r="D875" s="7" t="str">
        <f>IFERROR(#REF!/#REF!*Table4[[#This Row],[Percent of Time]],"")</f>
        <v/>
      </c>
    </row>
    <row r="876" spans="3:4" x14ac:dyDescent="0.25">
      <c r="C876" s="10">
        <f>IF(Table4[[#This Row],[IE code]]="IE13",100%,IF(Table4[[#This Row],[IE code]]="IE14",79%,IF(Table4[[#This Row],[IE code]]="IE15",40%,0)))</f>
        <v>0</v>
      </c>
      <c r="D876" s="7" t="str">
        <f>IFERROR(#REF!/#REF!*Table4[[#This Row],[Percent of Time]],"")</f>
        <v/>
      </c>
    </row>
    <row r="877" spans="3:4" x14ac:dyDescent="0.25">
      <c r="C877" s="10">
        <f>IF(Table4[[#This Row],[IE code]]="IE13",100%,IF(Table4[[#This Row],[IE code]]="IE14",79%,IF(Table4[[#This Row],[IE code]]="IE15",40%,0)))</f>
        <v>0</v>
      </c>
      <c r="D877" s="7" t="str">
        <f>IFERROR(#REF!/#REF!*Table4[[#This Row],[Percent of Time]],"")</f>
        <v/>
      </c>
    </row>
    <row r="878" spans="3:4" x14ac:dyDescent="0.25">
      <c r="C878" s="10">
        <f>IF(Table4[[#This Row],[IE code]]="IE13",100%,IF(Table4[[#This Row],[IE code]]="IE14",79%,IF(Table4[[#This Row],[IE code]]="IE15",40%,0)))</f>
        <v>0</v>
      </c>
      <c r="D878" s="7" t="str">
        <f>IFERROR(#REF!/#REF!*Table4[[#This Row],[Percent of Time]],"")</f>
        <v/>
      </c>
    </row>
    <row r="879" spans="3:4" x14ac:dyDescent="0.25">
      <c r="C879" s="10">
        <f>IF(Table4[[#This Row],[IE code]]="IE13",100%,IF(Table4[[#This Row],[IE code]]="IE14",79%,IF(Table4[[#This Row],[IE code]]="IE15",40%,0)))</f>
        <v>0</v>
      </c>
      <c r="D879" s="7" t="str">
        <f>IFERROR(#REF!/#REF!*Table4[[#This Row],[Percent of Time]],"")</f>
        <v/>
      </c>
    </row>
    <row r="880" spans="3:4" x14ac:dyDescent="0.25">
      <c r="C880" s="10">
        <f>IF(Table4[[#This Row],[IE code]]="IE13",100%,IF(Table4[[#This Row],[IE code]]="IE14",79%,IF(Table4[[#This Row],[IE code]]="IE15",40%,0)))</f>
        <v>0</v>
      </c>
      <c r="D880" s="7" t="str">
        <f>IFERROR(#REF!/#REF!*Table4[[#This Row],[Percent of Time]],"")</f>
        <v/>
      </c>
    </row>
    <row r="881" spans="3:4" x14ac:dyDescent="0.25">
      <c r="C881" s="10">
        <f>IF(Table4[[#This Row],[IE code]]="IE13",100%,IF(Table4[[#This Row],[IE code]]="IE14",79%,IF(Table4[[#This Row],[IE code]]="IE15",40%,0)))</f>
        <v>0</v>
      </c>
      <c r="D881" s="7" t="str">
        <f>IFERROR(#REF!/#REF!*Table4[[#This Row],[Percent of Time]],"")</f>
        <v/>
      </c>
    </row>
    <row r="882" spans="3:4" x14ac:dyDescent="0.25">
      <c r="C882" s="10">
        <f>IF(Table4[[#This Row],[IE code]]="IE13",100%,IF(Table4[[#This Row],[IE code]]="IE14",79%,IF(Table4[[#This Row],[IE code]]="IE15",40%,0)))</f>
        <v>0</v>
      </c>
      <c r="D882" s="7" t="str">
        <f>IFERROR(#REF!/#REF!*Table4[[#This Row],[Percent of Time]],"")</f>
        <v/>
      </c>
    </row>
    <row r="883" spans="3:4" x14ac:dyDescent="0.25">
      <c r="C883" s="10">
        <f>IF(Table4[[#This Row],[IE code]]="IE13",100%,IF(Table4[[#This Row],[IE code]]="IE14",79%,IF(Table4[[#This Row],[IE code]]="IE15",40%,0)))</f>
        <v>0</v>
      </c>
      <c r="D883" s="7" t="str">
        <f>IFERROR(#REF!/#REF!*Table4[[#This Row],[Percent of Time]],"")</f>
        <v/>
      </c>
    </row>
    <row r="884" spans="3:4" x14ac:dyDescent="0.25">
      <c r="C884" s="10">
        <f>IF(Table4[[#This Row],[IE code]]="IE13",100%,IF(Table4[[#This Row],[IE code]]="IE14",79%,IF(Table4[[#This Row],[IE code]]="IE15",40%,0)))</f>
        <v>0</v>
      </c>
      <c r="D884" s="7" t="str">
        <f>IFERROR(#REF!/#REF!*Table4[[#This Row],[Percent of Time]],"")</f>
        <v/>
      </c>
    </row>
    <row r="885" spans="3:4" x14ac:dyDescent="0.25">
      <c r="C885" s="10">
        <f>IF(Table4[[#This Row],[IE code]]="IE13",100%,IF(Table4[[#This Row],[IE code]]="IE14",79%,IF(Table4[[#This Row],[IE code]]="IE15",40%,0)))</f>
        <v>0</v>
      </c>
      <c r="D885" s="7" t="str">
        <f>IFERROR(#REF!/#REF!*Table4[[#This Row],[Percent of Time]],"")</f>
        <v/>
      </c>
    </row>
    <row r="886" spans="3:4" x14ac:dyDescent="0.25">
      <c r="C886" s="10">
        <f>IF(Table4[[#This Row],[IE code]]="IE13",100%,IF(Table4[[#This Row],[IE code]]="IE14",79%,IF(Table4[[#This Row],[IE code]]="IE15",40%,0)))</f>
        <v>0</v>
      </c>
      <c r="D886" s="7" t="str">
        <f>IFERROR(#REF!/#REF!*Table4[[#This Row],[Percent of Time]],"")</f>
        <v/>
      </c>
    </row>
    <row r="887" spans="3:4" x14ac:dyDescent="0.25">
      <c r="C887" s="10">
        <f>IF(Table4[[#This Row],[IE code]]="IE13",100%,IF(Table4[[#This Row],[IE code]]="IE14",79%,IF(Table4[[#This Row],[IE code]]="IE15",40%,0)))</f>
        <v>0</v>
      </c>
      <c r="D887" s="7" t="str">
        <f>IFERROR(#REF!/#REF!*Table4[[#This Row],[Percent of Time]],"")</f>
        <v/>
      </c>
    </row>
    <row r="888" spans="3:4" x14ac:dyDescent="0.25">
      <c r="C888" s="10">
        <f>IF(Table4[[#This Row],[IE code]]="IE13",100%,IF(Table4[[#This Row],[IE code]]="IE14",79%,IF(Table4[[#This Row],[IE code]]="IE15",40%,0)))</f>
        <v>0</v>
      </c>
      <c r="D888" s="7" t="str">
        <f>IFERROR(#REF!/#REF!*Table4[[#This Row],[Percent of Time]],"")</f>
        <v/>
      </c>
    </row>
    <row r="889" spans="3:4" x14ac:dyDescent="0.25">
      <c r="C889" s="10">
        <f>IF(Table4[[#This Row],[IE code]]="IE13",100%,IF(Table4[[#This Row],[IE code]]="IE14",79%,IF(Table4[[#This Row],[IE code]]="IE15",40%,0)))</f>
        <v>0</v>
      </c>
      <c r="D889" s="7" t="str">
        <f>IFERROR(#REF!/#REF!*Table4[[#This Row],[Percent of Time]],"")</f>
        <v/>
      </c>
    </row>
    <row r="890" spans="3:4" x14ac:dyDescent="0.25">
      <c r="C890" s="10">
        <f>IF(Table4[[#This Row],[IE code]]="IE13",100%,IF(Table4[[#This Row],[IE code]]="IE14",79%,IF(Table4[[#This Row],[IE code]]="IE15",40%,0)))</f>
        <v>0</v>
      </c>
      <c r="D890" s="7" t="str">
        <f>IFERROR(#REF!/#REF!*Table4[[#This Row],[Percent of Time]],"")</f>
        <v/>
      </c>
    </row>
    <row r="891" spans="3:4" x14ac:dyDescent="0.25">
      <c r="C891" s="10">
        <f>IF(Table4[[#This Row],[IE code]]="IE13",100%,IF(Table4[[#This Row],[IE code]]="IE14",79%,IF(Table4[[#This Row],[IE code]]="IE15",40%,0)))</f>
        <v>0</v>
      </c>
      <c r="D891" s="7" t="str">
        <f>IFERROR(#REF!/#REF!*Table4[[#This Row],[Percent of Time]],"")</f>
        <v/>
      </c>
    </row>
    <row r="892" spans="3:4" x14ac:dyDescent="0.25">
      <c r="C892" s="10">
        <f>IF(Table4[[#This Row],[IE code]]="IE13",100%,IF(Table4[[#This Row],[IE code]]="IE14",79%,IF(Table4[[#This Row],[IE code]]="IE15",40%,0)))</f>
        <v>0</v>
      </c>
      <c r="D892" s="7" t="str">
        <f>IFERROR(#REF!/#REF!*Table4[[#This Row],[Percent of Time]],"")</f>
        <v/>
      </c>
    </row>
    <row r="893" spans="3:4" x14ac:dyDescent="0.25">
      <c r="C893" s="10">
        <f>IF(Table4[[#This Row],[IE code]]="IE13",100%,IF(Table4[[#This Row],[IE code]]="IE14",79%,IF(Table4[[#This Row],[IE code]]="IE15",40%,0)))</f>
        <v>0</v>
      </c>
      <c r="D893" s="7" t="str">
        <f>IFERROR(#REF!/#REF!*Table4[[#This Row],[Percent of Time]],"")</f>
        <v/>
      </c>
    </row>
    <row r="894" spans="3:4" x14ac:dyDescent="0.25">
      <c r="C894" s="10">
        <f>IF(Table4[[#This Row],[IE code]]="IE13",100%,IF(Table4[[#This Row],[IE code]]="IE14",79%,IF(Table4[[#This Row],[IE code]]="IE15",40%,0)))</f>
        <v>0</v>
      </c>
      <c r="D894" s="7" t="str">
        <f>IFERROR(#REF!/#REF!*Table4[[#This Row],[Percent of Time]],"")</f>
        <v/>
      </c>
    </row>
    <row r="895" spans="3:4" x14ac:dyDescent="0.25">
      <c r="C895" s="10">
        <f>IF(Table4[[#This Row],[IE code]]="IE13",100%,IF(Table4[[#This Row],[IE code]]="IE14",79%,IF(Table4[[#This Row],[IE code]]="IE15",40%,0)))</f>
        <v>0</v>
      </c>
      <c r="D895" s="7" t="str">
        <f>IFERROR(#REF!/#REF!*Table4[[#This Row],[Percent of Time]],"")</f>
        <v/>
      </c>
    </row>
    <row r="896" spans="3:4" x14ac:dyDescent="0.25">
      <c r="C896" s="10">
        <f>IF(Table4[[#This Row],[IE code]]="IE13",100%,IF(Table4[[#This Row],[IE code]]="IE14",79%,IF(Table4[[#This Row],[IE code]]="IE15",40%,0)))</f>
        <v>0</v>
      </c>
      <c r="D896" s="7" t="str">
        <f>IFERROR(#REF!/#REF!*Table4[[#This Row],[Percent of Time]],"")</f>
        <v/>
      </c>
    </row>
    <row r="897" spans="3:4" x14ac:dyDescent="0.25">
      <c r="C897" s="10">
        <f>IF(Table4[[#This Row],[IE code]]="IE13",100%,IF(Table4[[#This Row],[IE code]]="IE14",79%,IF(Table4[[#This Row],[IE code]]="IE15",40%,0)))</f>
        <v>0</v>
      </c>
      <c r="D897" s="7" t="str">
        <f>IFERROR(#REF!/#REF!*Table4[[#This Row],[Percent of Time]],"")</f>
        <v/>
      </c>
    </row>
    <row r="898" spans="3:4" x14ac:dyDescent="0.25">
      <c r="C898" s="10">
        <f>IF(Table4[[#This Row],[IE code]]="IE13",100%,IF(Table4[[#This Row],[IE code]]="IE14",79%,IF(Table4[[#This Row],[IE code]]="IE15",40%,0)))</f>
        <v>0</v>
      </c>
      <c r="D898" s="7" t="str">
        <f>IFERROR(#REF!/#REF!*Table4[[#This Row],[Percent of Time]],"")</f>
        <v/>
      </c>
    </row>
    <row r="899" spans="3:4" x14ac:dyDescent="0.25">
      <c r="C899" s="10">
        <f>IF(Table4[[#This Row],[IE code]]="IE13",100%,IF(Table4[[#This Row],[IE code]]="IE14",79%,IF(Table4[[#This Row],[IE code]]="IE15",40%,0)))</f>
        <v>0</v>
      </c>
      <c r="D899" s="7" t="str">
        <f>IFERROR(#REF!/#REF!*Table4[[#This Row],[Percent of Time]],"")</f>
        <v/>
      </c>
    </row>
    <row r="900" spans="3:4" x14ac:dyDescent="0.25">
      <c r="C900" s="10">
        <f>IF(Table4[[#This Row],[IE code]]="IE13",100%,IF(Table4[[#This Row],[IE code]]="IE14",79%,IF(Table4[[#This Row],[IE code]]="IE15",40%,0)))</f>
        <v>0</v>
      </c>
      <c r="D900" s="7" t="str">
        <f>IFERROR(#REF!/#REF!*Table4[[#This Row],[Percent of Time]],"")</f>
        <v/>
      </c>
    </row>
    <row r="901" spans="3:4" x14ac:dyDescent="0.25">
      <c r="C901" s="10">
        <f>IF(Table4[[#This Row],[IE code]]="IE13",100%,IF(Table4[[#This Row],[IE code]]="IE14",79%,IF(Table4[[#This Row],[IE code]]="IE15",40%,0)))</f>
        <v>0</v>
      </c>
      <c r="D901" s="7" t="str">
        <f>IFERROR(#REF!/#REF!*Table4[[#This Row],[Percent of Time]],"")</f>
        <v/>
      </c>
    </row>
    <row r="902" spans="3:4" x14ac:dyDescent="0.25">
      <c r="C902" s="10">
        <f>IF(Table4[[#This Row],[IE code]]="IE13",100%,IF(Table4[[#This Row],[IE code]]="IE14",79%,IF(Table4[[#This Row],[IE code]]="IE15",40%,0)))</f>
        <v>0</v>
      </c>
      <c r="D902" s="7" t="str">
        <f>IFERROR(#REF!/#REF!*Table4[[#This Row],[Percent of Time]],"")</f>
        <v/>
      </c>
    </row>
    <row r="903" spans="3:4" x14ac:dyDescent="0.25">
      <c r="C903" s="10">
        <f>IF(Table4[[#This Row],[IE code]]="IE13",100%,IF(Table4[[#This Row],[IE code]]="IE14",79%,IF(Table4[[#This Row],[IE code]]="IE15",40%,0)))</f>
        <v>0</v>
      </c>
      <c r="D903" s="7" t="str">
        <f>IFERROR(#REF!/#REF!*Table4[[#This Row],[Percent of Time]],"")</f>
        <v/>
      </c>
    </row>
    <row r="904" spans="3:4" x14ac:dyDescent="0.25">
      <c r="C904" s="10">
        <f>IF(Table4[[#This Row],[IE code]]="IE13",100%,IF(Table4[[#This Row],[IE code]]="IE14",79%,IF(Table4[[#This Row],[IE code]]="IE15",40%,0)))</f>
        <v>0</v>
      </c>
      <c r="D904" s="7" t="str">
        <f>IFERROR(#REF!/#REF!*Table4[[#This Row],[Percent of Time]],"")</f>
        <v/>
      </c>
    </row>
    <row r="905" spans="3:4" x14ac:dyDescent="0.25">
      <c r="C905" s="10">
        <f>IF(Table4[[#This Row],[IE code]]="IE13",100%,IF(Table4[[#This Row],[IE code]]="IE14",79%,IF(Table4[[#This Row],[IE code]]="IE15",40%,0)))</f>
        <v>0</v>
      </c>
      <c r="D905" s="7" t="str">
        <f>IFERROR(#REF!/#REF!*Table4[[#This Row],[Percent of Time]],"")</f>
        <v/>
      </c>
    </row>
    <row r="906" spans="3:4" x14ac:dyDescent="0.25">
      <c r="C906" s="10">
        <f>IF(Table4[[#This Row],[IE code]]="IE13",100%,IF(Table4[[#This Row],[IE code]]="IE14",79%,IF(Table4[[#This Row],[IE code]]="IE15",40%,0)))</f>
        <v>0</v>
      </c>
      <c r="D906" s="7" t="str">
        <f>IFERROR(#REF!/#REF!*Table4[[#This Row],[Percent of Time]],"")</f>
        <v/>
      </c>
    </row>
    <row r="907" spans="3:4" x14ac:dyDescent="0.25">
      <c r="C907" s="10">
        <f>IF(Table4[[#This Row],[IE code]]="IE13",100%,IF(Table4[[#This Row],[IE code]]="IE14",79%,IF(Table4[[#This Row],[IE code]]="IE15",40%,0)))</f>
        <v>0</v>
      </c>
      <c r="D907" s="7" t="str">
        <f>IFERROR(#REF!/#REF!*Table4[[#This Row],[Percent of Time]],"")</f>
        <v/>
      </c>
    </row>
    <row r="908" spans="3:4" x14ac:dyDescent="0.25">
      <c r="C908" s="10">
        <f>IF(Table4[[#This Row],[IE code]]="IE13",100%,IF(Table4[[#This Row],[IE code]]="IE14",79%,IF(Table4[[#This Row],[IE code]]="IE15",40%,0)))</f>
        <v>0</v>
      </c>
      <c r="D908" s="7" t="str">
        <f>IFERROR(#REF!/#REF!*Table4[[#This Row],[Percent of Time]],"")</f>
        <v/>
      </c>
    </row>
    <row r="909" spans="3:4" x14ac:dyDescent="0.25">
      <c r="C909" s="10">
        <f>IF(Table4[[#This Row],[IE code]]="IE13",100%,IF(Table4[[#This Row],[IE code]]="IE14",79%,IF(Table4[[#This Row],[IE code]]="IE15",40%,0)))</f>
        <v>0</v>
      </c>
      <c r="D909" s="7" t="str">
        <f>IFERROR(#REF!/#REF!*Table4[[#This Row],[Percent of Time]],"")</f>
        <v/>
      </c>
    </row>
    <row r="910" spans="3:4" x14ac:dyDescent="0.25">
      <c r="C910" s="10">
        <f>IF(Table4[[#This Row],[IE code]]="IE13",100%,IF(Table4[[#This Row],[IE code]]="IE14",79%,IF(Table4[[#This Row],[IE code]]="IE15",40%,0)))</f>
        <v>0</v>
      </c>
      <c r="D910" s="7" t="str">
        <f>IFERROR(#REF!/#REF!*Table4[[#This Row],[Percent of Time]],"")</f>
        <v/>
      </c>
    </row>
    <row r="911" spans="3:4" x14ac:dyDescent="0.25">
      <c r="C911" s="10">
        <f>IF(Table4[[#This Row],[IE code]]="IE13",100%,IF(Table4[[#This Row],[IE code]]="IE14",79%,IF(Table4[[#This Row],[IE code]]="IE15",40%,0)))</f>
        <v>0</v>
      </c>
      <c r="D911" s="7" t="str">
        <f>IFERROR(#REF!/#REF!*Table4[[#This Row],[Percent of Time]],"")</f>
        <v/>
      </c>
    </row>
    <row r="912" spans="3:4" x14ac:dyDescent="0.25">
      <c r="C912" s="10">
        <f>IF(Table4[[#This Row],[IE code]]="IE13",100%,IF(Table4[[#This Row],[IE code]]="IE14",79%,IF(Table4[[#This Row],[IE code]]="IE15",40%,0)))</f>
        <v>0</v>
      </c>
      <c r="D912" s="7" t="str">
        <f>IFERROR(#REF!/#REF!*Table4[[#This Row],[Percent of Time]],"")</f>
        <v/>
      </c>
    </row>
    <row r="913" spans="3:4" x14ac:dyDescent="0.25">
      <c r="C913" s="10">
        <f>IF(Table4[[#This Row],[IE code]]="IE13",100%,IF(Table4[[#This Row],[IE code]]="IE14",79%,IF(Table4[[#This Row],[IE code]]="IE15",40%,0)))</f>
        <v>0</v>
      </c>
      <c r="D913" s="7" t="str">
        <f>IFERROR(#REF!/#REF!*Table4[[#This Row],[Percent of Time]],"")</f>
        <v/>
      </c>
    </row>
    <row r="914" spans="3:4" x14ac:dyDescent="0.25">
      <c r="C914" s="10">
        <f>IF(Table4[[#This Row],[IE code]]="IE13",100%,IF(Table4[[#This Row],[IE code]]="IE14",79%,IF(Table4[[#This Row],[IE code]]="IE15",40%,0)))</f>
        <v>0</v>
      </c>
      <c r="D914" s="7" t="str">
        <f>IFERROR(#REF!/#REF!*Table4[[#This Row],[Percent of Time]],"")</f>
        <v/>
      </c>
    </row>
    <row r="915" spans="3:4" x14ac:dyDescent="0.25">
      <c r="C915" s="10">
        <f>IF(Table4[[#This Row],[IE code]]="IE13",100%,IF(Table4[[#This Row],[IE code]]="IE14",79%,IF(Table4[[#This Row],[IE code]]="IE15",40%,0)))</f>
        <v>0</v>
      </c>
      <c r="D915" s="7" t="str">
        <f>IFERROR(#REF!/#REF!*Table4[[#This Row],[Percent of Time]],"")</f>
        <v/>
      </c>
    </row>
    <row r="916" spans="3:4" x14ac:dyDescent="0.25">
      <c r="C916" s="10">
        <f>IF(Table4[[#This Row],[IE code]]="IE13",100%,IF(Table4[[#This Row],[IE code]]="IE14",79%,IF(Table4[[#This Row],[IE code]]="IE15",40%,0)))</f>
        <v>0</v>
      </c>
      <c r="D916" s="7" t="str">
        <f>IFERROR(#REF!/#REF!*Table4[[#This Row],[Percent of Time]],"")</f>
        <v/>
      </c>
    </row>
    <row r="917" spans="3:4" x14ac:dyDescent="0.25">
      <c r="C917" s="10">
        <f>IF(Table4[[#This Row],[IE code]]="IE13",100%,IF(Table4[[#This Row],[IE code]]="IE14",79%,IF(Table4[[#This Row],[IE code]]="IE15",40%,0)))</f>
        <v>0</v>
      </c>
      <c r="D917" s="7" t="str">
        <f>IFERROR(#REF!/#REF!*Table4[[#This Row],[Percent of Time]],"")</f>
        <v/>
      </c>
    </row>
    <row r="918" spans="3:4" x14ac:dyDescent="0.25">
      <c r="C918" s="10">
        <f>IF(Table4[[#This Row],[IE code]]="IE13",100%,IF(Table4[[#This Row],[IE code]]="IE14",79%,IF(Table4[[#This Row],[IE code]]="IE15",40%,0)))</f>
        <v>0</v>
      </c>
      <c r="D918" s="7" t="str">
        <f>IFERROR(#REF!/#REF!*Table4[[#This Row],[Percent of Time]],"")</f>
        <v/>
      </c>
    </row>
    <row r="919" spans="3:4" x14ac:dyDescent="0.25">
      <c r="C919" s="10">
        <f>IF(Table4[[#This Row],[IE code]]="IE13",100%,IF(Table4[[#This Row],[IE code]]="IE14",79%,IF(Table4[[#This Row],[IE code]]="IE15",40%,0)))</f>
        <v>0</v>
      </c>
      <c r="D919" s="7" t="str">
        <f>IFERROR(#REF!/#REF!*Table4[[#This Row],[Percent of Time]],"")</f>
        <v/>
      </c>
    </row>
    <row r="920" spans="3:4" x14ac:dyDescent="0.25">
      <c r="C920" s="10">
        <f>IF(Table4[[#This Row],[IE code]]="IE13",100%,IF(Table4[[#This Row],[IE code]]="IE14",79%,IF(Table4[[#This Row],[IE code]]="IE15",40%,0)))</f>
        <v>0</v>
      </c>
      <c r="D920" s="7" t="str">
        <f>IFERROR(#REF!/#REF!*Table4[[#This Row],[Percent of Time]],"")</f>
        <v/>
      </c>
    </row>
    <row r="921" spans="3:4" x14ac:dyDescent="0.25">
      <c r="C921" s="10">
        <f>IF(Table4[[#This Row],[IE code]]="IE13",100%,IF(Table4[[#This Row],[IE code]]="IE14",79%,IF(Table4[[#This Row],[IE code]]="IE15",40%,0)))</f>
        <v>0</v>
      </c>
      <c r="D921" s="7" t="str">
        <f>IFERROR(#REF!/#REF!*Table4[[#This Row],[Percent of Time]],"")</f>
        <v/>
      </c>
    </row>
    <row r="922" spans="3:4" x14ac:dyDescent="0.25">
      <c r="C922" s="10">
        <f>IF(Table4[[#This Row],[IE code]]="IE13",100%,IF(Table4[[#This Row],[IE code]]="IE14",79%,IF(Table4[[#This Row],[IE code]]="IE15",40%,0)))</f>
        <v>0</v>
      </c>
      <c r="D922" s="7" t="str">
        <f>IFERROR(#REF!/#REF!*Table4[[#This Row],[Percent of Time]],"")</f>
        <v/>
      </c>
    </row>
    <row r="923" spans="3:4" x14ac:dyDescent="0.25">
      <c r="C923" s="10">
        <f>IF(Table4[[#This Row],[IE code]]="IE13",100%,IF(Table4[[#This Row],[IE code]]="IE14",79%,IF(Table4[[#This Row],[IE code]]="IE15",40%,0)))</f>
        <v>0</v>
      </c>
      <c r="D923" s="7" t="str">
        <f>IFERROR(#REF!/#REF!*Table4[[#This Row],[Percent of Time]],"")</f>
        <v/>
      </c>
    </row>
    <row r="924" spans="3:4" x14ac:dyDescent="0.25">
      <c r="C924" s="10">
        <f>IF(Table4[[#This Row],[IE code]]="IE13",100%,IF(Table4[[#This Row],[IE code]]="IE14",79%,IF(Table4[[#This Row],[IE code]]="IE15",40%,0)))</f>
        <v>0</v>
      </c>
      <c r="D924" s="7" t="str">
        <f>IFERROR(#REF!/#REF!*Table4[[#This Row],[Percent of Time]],"")</f>
        <v/>
      </c>
    </row>
    <row r="925" spans="3:4" x14ac:dyDescent="0.25">
      <c r="C925" s="10">
        <f>IF(Table4[[#This Row],[IE code]]="IE13",100%,IF(Table4[[#This Row],[IE code]]="IE14",79%,IF(Table4[[#This Row],[IE code]]="IE15",40%,0)))</f>
        <v>0</v>
      </c>
      <c r="D925" s="7" t="str">
        <f>IFERROR(#REF!/#REF!*Table4[[#This Row],[Percent of Time]],"")</f>
        <v/>
      </c>
    </row>
    <row r="926" spans="3:4" x14ac:dyDescent="0.25">
      <c r="C926" s="10">
        <f>IF(Table4[[#This Row],[IE code]]="IE13",100%,IF(Table4[[#This Row],[IE code]]="IE14",79%,IF(Table4[[#This Row],[IE code]]="IE15",40%,0)))</f>
        <v>0</v>
      </c>
      <c r="D926" s="7" t="str">
        <f>IFERROR(#REF!/#REF!*Table4[[#This Row],[Percent of Time]],"")</f>
        <v/>
      </c>
    </row>
    <row r="927" spans="3:4" x14ac:dyDescent="0.25">
      <c r="C927" s="10">
        <f>IF(Table4[[#This Row],[IE code]]="IE13",100%,IF(Table4[[#This Row],[IE code]]="IE14",79%,IF(Table4[[#This Row],[IE code]]="IE15",40%,0)))</f>
        <v>0</v>
      </c>
      <c r="D927" s="7" t="str">
        <f>IFERROR(#REF!/#REF!*Table4[[#This Row],[Percent of Time]],"")</f>
        <v/>
      </c>
    </row>
    <row r="928" spans="3:4" x14ac:dyDescent="0.25">
      <c r="C928" s="10">
        <f>IF(Table4[[#This Row],[IE code]]="IE13",100%,IF(Table4[[#This Row],[IE code]]="IE14",79%,IF(Table4[[#This Row],[IE code]]="IE15",40%,0)))</f>
        <v>0</v>
      </c>
      <c r="D928" s="7" t="str">
        <f>IFERROR(#REF!/#REF!*Table4[[#This Row],[Percent of Time]],"")</f>
        <v/>
      </c>
    </row>
    <row r="929" spans="3:4" x14ac:dyDescent="0.25">
      <c r="C929" s="10">
        <f>IF(Table4[[#This Row],[IE code]]="IE13",100%,IF(Table4[[#This Row],[IE code]]="IE14",79%,IF(Table4[[#This Row],[IE code]]="IE15",40%,0)))</f>
        <v>0</v>
      </c>
      <c r="D929" s="7" t="str">
        <f>IFERROR(#REF!/#REF!*Table4[[#This Row],[Percent of Time]],"")</f>
        <v/>
      </c>
    </row>
    <row r="930" spans="3:4" x14ac:dyDescent="0.25">
      <c r="C930" s="10">
        <f>IF(Table4[[#This Row],[IE code]]="IE13",100%,IF(Table4[[#This Row],[IE code]]="IE14",79%,IF(Table4[[#This Row],[IE code]]="IE15",40%,0)))</f>
        <v>0</v>
      </c>
      <c r="D930" s="7" t="str">
        <f>IFERROR(#REF!/#REF!*Table4[[#This Row],[Percent of Time]],"")</f>
        <v/>
      </c>
    </row>
    <row r="931" spans="3:4" x14ac:dyDescent="0.25">
      <c r="C931" s="10">
        <f>IF(Table4[[#This Row],[IE code]]="IE13",100%,IF(Table4[[#This Row],[IE code]]="IE14",79%,IF(Table4[[#This Row],[IE code]]="IE15",40%,0)))</f>
        <v>0</v>
      </c>
      <c r="D931" s="7" t="str">
        <f>IFERROR(#REF!/#REF!*Table4[[#This Row],[Percent of Time]],"")</f>
        <v/>
      </c>
    </row>
    <row r="932" spans="3:4" x14ac:dyDescent="0.25">
      <c r="C932" s="10">
        <f>IF(Table4[[#This Row],[IE code]]="IE13",100%,IF(Table4[[#This Row],[IE code]]="IE14",79%,IF(Table4[[#This Row],[IE code]]="IE15",40%,0)))</f>
        <v>0</v>
      </c>
      <c r="D932" s="7" t="str">
        <f>IFERROR(#REF!/#REF!*Table4[[#This Row],[Percent of Time]],"")</f>
        <v/>
      </c>
    </row>
    <row r="933" spans="3:4" x14ac:dyDescent="0.25">
      <c r="C933" s="10">
        <f>IF(Table4[[#This Row],[IE code]]="IE13",100%,IF(Table4[[#This Row],[IE code]]="IE14",79%,IF(Table4[[#This Row],[IE code]]="IE15",40%,0)))</f>
        <v>0</v>
      </c>
      <c r="D933" s="7" t="str">
        <f>IFERROR(#REF!/#REF!*Table4[[#This Row],[Percent of Time]],"")</f>
        <v/>
      </c>
    </row>
    <row r="934" spans="3:4" x14ac:dyDescent="0.25">
      <c r="C934" s="10">
        <f>IF(Table4[[#This Row],[IE code]]="IE13",100%,IF(Table4[[#This Row],[IE code]]="IE14",79%,IF(Table4[[#This Row],[IE code]]="IE15",40%,0)))</f>
        <v>0</v>
      </c>
      <c r="D934" s="7" t="str">
        <f>IFERROR(#REF!/#REF!*Table4[[#This Row],[Percent of Time]],"")</f>
        <v/>
      </c>
    </row>
    <row r="935" spans="3:4" x14ac:dyDescent="0.25">
      <c r="C935" s="10">
        <f>IF(Table4[[#This Row],[IE code]]="IE13",100%,IF(Table4[[#This Row],[IE code]]="IE14",79%,IF(Table4[[#This Row],[IE code]]="IE15",40%,0)))</f>
        <v>0</v>
      </c>
      <c r="D935" s="7" t="str">
        <f>IFERROR(#REF!/#REF!*Table4[[#This Row],[Percent of Time]],"")</f>
        <v/>
      </c>
    </row>
    <row r="936" spans="3:4" x14ac:dyDescent="0.25">
      <c r="C936" s="10">
        <f>IF(Table4[[#This Row],[IE code]]="IE13",100%,IF(Table4[[#This Row],[IE code]]="IE14",79%,IF(Table4[[#This Row],[IE code]]="IE15",40%,0)))</f>
        <v>0</v>
      </c>
      <c r="D936" s="7" t="str">
        <f>IFERROR(#REF!/#REF!*Table4[[#This Row],[Percent of Time]],"")</f>
        <v/>
      </c>
    </row>
    <row r="937" spans="3:4" x14ac:dyDescent="0.25">
      <c r="C937" s="10">
        <f>IF(Table4[[#This Row],[IE code]]="IE13",100%,IF(Table4[[#This Row],[IE code]]="IE14",79%,IF(Table4[[#This Row],[IE code]]="IE15",40%,0)))</f>
        <v>0</v>
      </c>
      <c r="D937" s="7" t="str">
        <f>IFERROR(#REF!/#REF!*Table4[[#This Row],[Percent of Time]],"")</f>
        <v/>
      </c>
    </row>
    <row r="938" spans="3:4" x14ac:dyDescent="0.25">
      <c r="C938" s="10">
        <f>IF(Table4[[#This Row],[IE code]]="IE13",100%,IF(Table4[[#This Row],[IE code]]="IE14",79%,IF(Table4[[#This Row],[IE code]]="IE15",40%,0)))</f>
        <v>0</v>
      </c>
      <c r="D938" s="7" t="str">
        <f>IFERROR(#REF!/#REF!*Table4[[#This Row],[Percent of Time]],"")</f>
        <v/>
      </c>
    </row>
    <row r="939" spans="3:4" x14ac:dyDescent="0.25">
      <c r="C939" s="10">
        <f>IF(Table4[[#This Row],[IE code]]="IE13",100%,IF(Table4[[#This Row],[IE code]]="IE14",79%,IF(Table4[[#This Row],[IE code]]="IE15",40%,0)))</f>
        <v>0</v>
      </c>
      <c r="D939" s="7" t="str">
        <f>IFERROR(#REF!/#REF!*Table4[[#This Row],[Percent of Time]],"")</f>
        <v/>
      </c>
    </row>
    <row r="940" spans="3:4" x14ac:dyDescent="0.25">
      <c r="C940" s="10">
        <f>IF(Table4[[#This Row],[IE code]]="IE13",100%,IF(Table4[[#This Row],[IE code]]="IE14",79%,IF(Table4[[#This Row],[IE code]]="IE15",40%,0)))</f>
        <v>0</v>
      </c>
      <c r="D940" s="7" t="str">
        <f>IFERROR(#REF!/#REF!*Table4[[#This Row],[Percent of Time]],"")</f>
        <v/>
      </c>
    </row>
    <row r="941" spans="3:4" x14ac:dyDescent="0.25">
      <c r="C941" s="10">
        <f>IF(Table4[[#This Row],[IE code]]="IE13",100%,IF(Table4[[#This Row],[IE code]]="IE14",79%,IF(Table4[[#This Row],[IE code]]="IE15",40%,0)))</f>
        <v>0</v>
      </c>
      <c r="D941" s="7" t="str">
        <f>IFERROR(#REF!/#REF!*Table4[[#This Row],[Percent of Time]],"")</f>
        <v/>
      </c>
    </row>
    <row r="942" spans="3:4" x14ac:dyDescent="0.25">
      <c r="C942" s="10">
        <f>IF(Table4[[#This Row],[IE code]]="IE13",100%,IF(Table4[[#This Row],[IE code]]="IE14",79%,IF(Table4[[#This Row],[IE code]]="IE15",40%,0)))</f>
        <v>0</v>
      </c>
      <c r="D942" s="7" t="str">
        <f>IFERROR(#REF!/#REF!*Table4[[#This Row],[Percent of Time]],"")</f>
        <v/>
      </c>
    </row>
    <row r="943" spans="3:4" x14ac:dyDescent="0.25">
      <c r="C943" s="10">
        <f>IF(Table4[[#This Row],[IE code]]="IE13",100%,IF(Table4[[#This Row],[IE code]]="IE14",79%,IF(Table4[[#This Row],[IE code]]="IE15",40%,0)))</f>
        <v>0</v>
      </c>
      <c r="D943" s="7" t="str">
        <f>IFERROR(#REF!/#REF!*Table4[[#This Row],[Percent of Time]],"")</f>
        <v/>
      </c>
    </row>
    <row r="944" spans="3:4" x14ac:dyDescent="0.25">
      <c r="C944" s="10">
        <f>IF(Table4[[#This Row],[IE code]]="IE13",100%,IF(Table4[[#This Row],[IE code]]="IE14",79%,IF(Table4[[#This Row],[IE code]]="IE15",40%,0)))</f>
        <v>0</v>
      </c>
      <c r="D944" s="7" t="str">
        <f>IFERROR(#REF!/#REF!*Table4[[#This Row],[Percent of Time]],"")</f>
        <v/>
      </c>
    </row>
    <row r="945" spans="3:4" x14ac:dyDescent="0.25">
      <c r="C945" s="10">
        <f>IF(Table4[[#This Row],[IE code]]="IE13",100%,IF(Table4[[#This Row],[IE code]]="IE14",79%,IF(Table4[[#This Row],[IE code]]="IE15",40%,0)))</f>
        <v>0</v>
      </c>
      <c r="D945" s="7" t="str">
        <f>IFERROR(#REF!/#REF!*Table4[[#This Row],[Percent of Time]],"")</f>
        <v/>
      </c>
    </row>
    <row r="946" spans="3:4" x14ac:dyDescent="0.25">
      <c r="C946" s="10">
        <f>IF(Table4[[#This Row],[IE code]]="IE13",100%,IF(Table4[[#This Row],[IE code]]="IE14",79%,IF(Table4[[#This Row],[IE code]]="IE15",40%,0)))</f>
        <v>0</v>
      </c>
      <c r="D946" s="7" t="str">
        <f>IFERROR(#REF!/#REF!*Table4[[#This Row],[Percent of Time]],"")</f>
        <v/>
      </c>
    </row>
    <row r="947" spans="3:4" x14ac:dyDescent="0.25">
      <c r="C947" s="10">
        <f>IF(Table4[[#This Row],[IE code]]="IE13",100%,IF(Table4[[#This Row],[IE code]]="IE14",79%,IF(Table4[[#This Row],[IE code]]="IE15",40%,0)))</f>
        <v>0</v>
      </c>
      <c r="D947" s="7" t="str">
        <f>IFERROR(#REF!/#REF!*Table4[[#This Row],[Percent of Time]],"")</f>
        <v/>
      </c>
    </row>
    <row r="948" spans="3:4" x14ac:dyDescent="0.25">
      <c r="C948" s="10">
        <f>IF(Table4[[#This Row],[IE code]]="IE13",100%,IF(Table4[[#This Row],[IE code]]="IE14",79%,IF(Table4[[#This Row],[IE code]]="IE15",40%,0)))</f>
        <v>0</v>
      </c>
      <c r="D948" s="7" t="str">
        <f>IFERROR(#REF!/#REF!*Table4[[#This Row],[Percent of Time]],"")</f>
        <v/>
      </c>
    </row>
    <row r="949" spans="3:4" x14ac:dyDescent="0.25">
      <c r="C949" s="10">
        <f>IF(Table4[[#This Row],[IE code]]="IE13",100%,IF(Table4[[#This Row],[IE code]]="IE14",79%,IF(Table4[[#This Row],[IE code]]="IE15",40%,0)))</f>
        <v>0</v>
      </c>
      <c r="D949" s="7" t="str">
        <f>IFERROR(#REF!/#REF!*Table4[[#This Row],[Percent of Time]],"")</f>
        <v/>
      </c>
    </row>
    <row r="950" spans="3:4" x14ac:dyDescent="0.25">
      <c r="C950" s="10">
        <f>IF(Table4[[#This Row],[IE code]]="IE13",100%,IF(Table4[[#This Row],[IE code]]="IE14",79%,IF(Table4[[#This Row],[IE code]]="IE15",40%,0)))</f>
        <v>0</v>
      </c>
      <c r="D950" s="7" t="str">
        <f>IFERROR(#REF!/#REF!*Table4[[#This Row],[Percent of Time]],"")</f>
        <v/>
      </c>
    </row>
    <row r="951" spans="3:4" x14ac:dyDescent="0.25">
      <c r="C951" s="10">
        <f>IF(Table4[[#This Row],[IE code]]="IE13",100%,IF(Table4[[#This Row],[IE code]]="IE14",79%,IF(Table4[[#This Row],[IE code]]="IE15",40%,0)))</f>
        <v>0</v>
      </c>
      <c r="D951" s="7" t="str">
        <f>IFERROR(#REF!/#REF!*Table4[[#This Row],[Percent of Time]],"")</f>
        <v/>
      </c>
    </row>
    <row r="952" spans="3:4" x14ac:dyDescent="0.25">
      <c r="C952" s="10">
        <f>IF(Table4[[#This Row],[IE code]]="IE13",100%,IF(Table4[[#This Row],[IE code]]="IE14",79%,IF(Table4[[#This Row],[IE code]]="IE15",40%,0)))</f>
        <v>0</v>
      </c>
      <c r="D952" s="7" t="str">
        <f>IFERROR(#REF!/#REF!*Table4[[#This Row],[Percent of Time]],"")</f>
        <v/>
      </c>
    </row>
    <row r="953" spans="3:4" x14ac:dyDescent="0.25">
      <c r="C953" s="10">
        <f>IF(Table4[[#This Row],[IE code]]="IE13",100%,IF(Table4[[#This Row],[IE code]]="IE14",79%,IF(Table4[[#This Row],[IE code]]="IE15",40%,0)))</f>
        <v>0</v>
      </c>
      <c r="D953" s="7" t="str">
        <f>IFERROR(#REF!/#REF!*Table4[[#This Row],[Percent of Time]],"")</f>
        <v/>
      </c>
    </row>
    <row r="954" spans="3:4" x14ac:dyDescent="0.25">
      <c r="C954" s="10">
        <f>IF(Table4[[#This Row],[IE code]]="IE13",100%,IF(Table4[[#This Row],[IE code]]="IE14",79%,IF(Table4[[#This Row],[IE code]]="IE15",40%,0)))</f>
        <v>0</v>
      </c>
      <c r="D954" s="7" t="str">
        <f>IFERROR(#REF!/#REF!*Table4[[#This Row],[Percent of Time]],"")</f>
        <v/>
      </c>
    </row>
    <row r="955" spans="3:4" x14ac:dyDescent="0.25">
      <c r="C955" s="10">
        <f>IF(Table4[[#This Row],[IE code]]="IE13",100%,IF(Table4[[#This Row],[IE code]]="IE14",79%,IF(Table4[[#This Row],[IE code]]="IE15",40%,0)))</f>
        <v>0</v>
      </c>
      <c r="D955" s="7" t="str">
        <f>IFERROR(#REF!/#REF!*Table4[[#This Row],[Percent of Time]],"")</f>
        <v/>
      </c>
    </row>
    <row r="956" spans="3:4" x14ac:dyDescent="0.25">
      <c r="C956" s="10">
        <f>IF(Table4[[#This Row],[IE code]]="IE13",100%,IF(Table4[[#This Row],[IE code]]="IE14",79%,IF(Table4[[#This Row],[IE code]]="IE15",40%,0)))</f>
        <v>0</v>
      </c>
      <c r="D956" s="7" t="str">
        <f>IFERROR(#REF!/#REF!*Table4[[#This Row],[Percent of Time]],"")</f>
        <v/>
      </c>
    </row>
    <row r="957" spans="3:4" x14ac:dyDescent="0.25">
      <c r="C957" s="10">
        <f>IF(Table4[[#This Row],[IE code]]="IE13",100%,IF(Table4[[#This Row],[IE code]]="IE14",79%,IF(Table4[[#This Row],[IE code]]="IE15",40%,0)))</f>
        <v>0</v>
      </c>
      <c r="D957" s="7" t="str">
        <f>IFERROR(#REF!/#REF!*Table4[[#This Row],[Percent of Time]],"")</f>
        <v/>
      </c>
    </row>
    <row r="958" spans="3:4" x14ac:dyDescent="0.25">
      <c r="C958" s="10">
        <f>IF(Table4[[#This Row],[IE code]]="IE13",100%,IF(Table4[[#This Row],[IE code]]="IE14",79%,IF(Table4[[#This Row],[IE code]]="IE15",40%,0)))</f>
        <v>0</v>
      </c>
      <c r="D958" s="7" t="str">
        <f>IFERROR(#REF!/#REF!*Table4[[#This Row],[Percent of Time]],"")</f>
        <v/>
      </c>
    </row>
    <row r="959" spans="3:4" x14ac:dyDescent="0.25">
      <c r="C959" s="10">
        <f>IF(Table4[[#This Row],[IE code]]="IE13",100%,IF(Table4[[#This Row],[IE code]]="IE14",79%,IF(Table4[[#This Row],[IE code]]="IE15",40%,0)))</f>
        <v>0</v>
      </c>
      <c r="D959" s="7" t="str">
        <f>IFERROR(#REF!/#REF!*Table4[[#This Row],[Percent of Time]],"")</f>
        <v/>
      </c>
    </row>
    <row r="960" spans="3:4" x14ac:dyDescent="0.25">
      <c r="C960" s="10">
        <f>IF(Table4[[#This Row],[IE code]]="IE13",100%,IF(Table4[[#This Row],[IE code]]="IE14",79%,IF(Table4[[#This Row],[IE code]]="IE15",40%,0)))</f>
        <v>0</v>
      </c>
      <c r="D960" s="7" t="str">
        <f>IFERROR(#REF!/#REF!*Table4[[#This Row],[Percent of Time]],"")</f>
        <v/>
      </c>
    </row>
    <row r="961" spans="3:4" x14ac:dyDescent="0.25">
      <c r="C961" s="10">
        <f>IF(Table4[[#This Row],[IE code]]="IE13",100%,IF(Table4[[#This Row],[IE code]]="IE14",79%,IF(Table4[[#This Row],[IE code]]="IE15",40%,0)))</f>
        <v>0</v>
      </c>
      <c r="D961" s="7" t="str">
        <f>IFERROR(#REF!/#REF!*Table4[[#This Row],[Percent of Time]],"")</f>
        <v/>
      </c>
    </row>
    <row r="962" spans="3:4" x14ac:dyDescent="0.25">
      <c r="C962" s="10">
        <f>IF(Table4[[#This Row],[IE code]]="IE13",100%,IF(Table4[[#This Row],[IE code]]="IE14",79%,IF(Table4[[#This Row],[IE code]]="IE15",40%,0)))</f>
        <v>0</v>
      </c>
      <c r="D962" s="7" t="str">
        <f>IFERROR(#REF!/#REF!*Table4[[#This Row],[Percent of Time]],"")</f>
        <v/>
      </c>
    </row>
    <row r="963" spans="3:4" x14ac:dyDescent="0.25">
      <c r="C963" s="10">
        <f>IF(Table4[[#This Row],[IE code]]="IE13",100%,IF(Table4[[#This Row],[IE code]]="IE14",79%,IF(Table4[[#This Row],[IE code]]="IE15",40%,0)))</f>
        <v>0</v>
      </c>
      <c r="D963" s="7" t="str">
        <f>IFERROR(#REF!/#REF!*Table4[[#This Row],[Percent of Time]],"")</f>
        <v/>
      </c>
    </row>
    <row r="964" spans="3:4" x14ac:dyDescent="0.25">
      <c r="C964" s="10">
        <f>IF(Table4[[#This Row],[IE code]]="IE13",100%,IF(Table4[[#This Row],[IE code]]="IE14",79%,IF(Table4[[#This Row],[IE code]]="IE15",40%,0)))</f>
        <v>0</v>
      </c>
      <c r="D964" s="7" t="str">
        <f>IFERROR(#REF!/#REF!*Table4[[#This Row],[Percent of Time]],"")</f>
        <v/>
      </c>
    </row>
    <row r="965" spans="3:4" x14ac:dyDescent="0.25">
      <c r="C965" s="10">
        <f>IF(Table4[[#This Row],[IE code]]="IE13",100%,IF(Table4[[#This Row],[IE code]]="IE14",79%,IF(Table4[[#This Row],[IE code]]="IE15",40%,0)))</f>
        <v>0</v>
      </c>
      <c r="D965" s="7" t="str">
        <f>IFERROR(#REF!/#REF!*Table4[[#This Row],[Percent of Time]],"")</f>
        <v/>
      </c>
    </row>
    <row r="966" spans="3:4" x14ac:dyDescent="0.25">
      <c r="C966" s="10">
        <f>IF(Table4[[#This Row],[IE code]]="IE13",100%,IF(Table4[[#This Row],[IE code]]="IE14",79%,IF(Table4[[#This Row],[IE code]]="IE15",40%,0)))</f>
        <v>0</v>
      </c>
      <c r="D966" s="7" t="str">
        <f>IFERROR(#REF!/#REF!*Table4[[#This Row],[Percent of Time]],"")</f>
        <v/>
      </c>
    </row>
    <row r="967" spans="3:4" x14ac:dyDescent="0.25">
      <c r="C967" s="10">
        <f>IF(Table4[[#This Row],[IE code]]="IE13",100%,IF(Table4[[#This Row],[IE code]]="IE14",79%,IF(Table4[[#This Row],[IE code]]="IE15",40%,0)))</f>
        <v>0</v>
      </c>
      <c r="D967" s="7" t="str">
        <f>IFERROR(#REF!/#REF!*Table4[[#This Row],[Percent of Time]],"")</f>
        <v/>
      </c>
    </row>
    <row r="968" spans="3:4" x14ac:dyDescent="0.25">
      <c r="C968" s="10">
        <f>IF(Table4[[#This Row],[IE code]]="IE13",100%,IF(Table4[[#This Row],[IE code]]="IE14",79%,IF(Table4[[#This Row],[IE code]]="IE15",40%,0)))</f>
        <v>0</v>
      </c>
      <c r="D968" s="7" t="str">
        <f>IFERROR(#REF!/#REF!*Table4[[#This Row],[Percent of Time]],"")</f>
        <v/>
      </c>
    </row>
    <row r="969" spans="3:4" x14ac:dyDescent="0.25">
      <c r="C969" s="10">
        <f>IF(Table4[[#This Row],[IE code]]="IE13",100%,IF(Table4[[#This Row],[IE code]]="IE14",79%,IF(Table4[[#This Row],[IE code]]="IE15",40%,0)))</f>
        <v>0</v>
      </c>
      <c r="D969" s="7" t="str">
        <f>IFERROR(#REF!/#REF!*Table4[[#This Row],[Percent of Time]],"")</f>
        <v/>
      </c>
    </row>
    <row r="970" spans="3:4" x14ac:dyDescent="0.25">
      <c r="C970" s="10">
        <f>IF(Table4[[#This Row],[IE code]]="IE13",100%,IF(Table4[[#This Row],[IE code]]="IE14",79%,IF(Table4[[#This Row],[IE code]]="IE15",40%,0)))</f>
        <v>0</v>
      </c>
      <c r="D970" s="7" t="str">
        <f>IFERROR(#REF!/#REF!*Table4[[#This Row],[Percent of Time]],"")</f>
        <v/>
      </c>
    </row>
    <row r="971" spans="3:4" x14ac:dyDescent="0.25">
      <c r="C971" s="10">
        <f>IF(Table4[[#This Row],[IE code]]="IE13",100%,IF(Table4[[#This Row],[IE code]]="IE14",79%,IF(Table4[[#This Row],[IE code]]="IE15",40%,0)))</f>
        <v>0</v>
      </c>
      <c r="D971" s="7" t="str">
        <f>IFERROR(#REF!/#REF!*Table4[[#This Row],[Percent of Time]],"")</f>
        <v/>
      </c>
    </row>
    <row r="972" spans="3:4" x14ac:dyDescent="0.25">
      <c r="C972" s="10">
        <f>IF(Table4[[#This Row],[IE code]]="IE13",100%,IF(Table4[[#This Row],[IE code]]="IE14",79%,IF(Table4[[#This Row],[IE code]]="IE15",40%,0)))</f>
        <v>0</v>
      </c>
      <c r="D972" s="7" t="str">
        <f>IFERROR(#REF!/#REF!*Table4[[#This Row],[Percent of Time]],"")</f>
        <v/>
      </c>
    </row>
    <row r="973" spans="3:4" x14ac:dyDescent="0.25">
      <c r="C973" s="10">
        <f>IF(Table4[[#This Row],[IE code]]="IE13",100%,IF(Table4[[#This Row],[IE code]]="IE14",79%,IF(Table4[[#This Row],[IE code]]="IE15",40%,0)))</f>
        <v>0</v>
      </c>
      <c r="D973" s="7" t="str">
        <f>IFERROR(#REF!/#REF!*Table4[[#This Row],[Percent of Time]],"")</f>
        <v/>
      </c>
    </row>
    <row r="974" spans="3:4" x14ac:dyDescent="0.25">
      <c r="C974" s="10">
        <f>IF(Table4[[#This Row],[IE code]]="IE13",100%,IF(Table4[[#This Row],[IE code]]="IE14",79%,IF(Table4[[#This Row],[IE code]]="IE15",40%,0)))</f>
        <v>0</v>
      </c>
      <c r="D974" s="7" t="str">
        <f>IFERROR(#REF!/#REF!*Table4[[#This Row],[Percent of Time]],"")</f>
        <v/>
      </c>
    </row>
    <row r="975" spans="3:4" x14ac:dyDescent="0.25">
      <c r="C975" s="10">
        <f>IF(Table4[[#This Row],[IE code]]="IE13",100%,IF(Table4[[#This Row],[IE code]]="IE14",79%,IF(Table4[[#This Row],[IE code]]="IE15",40%,0)))</f>
        <v>0</v>
      </c>
      <c r="D975" s="7" t="str">
        <f>IFERROR(#REF!/#REF!*Table4[[#This Row],[Percent of Time]],"")</f>
        <v/>
      </c>
    </row>
    <row r="976" spans="3:4" x14ac:dyDescent="0.25">
      <c r="C976" s="10">
        <f>IF(Table4[[#This Row],[IE code]]="IE13",100%,IF(Table4[[#This Row],[IE code]]="IE14",79%,IF(Table4[[#This Row],[IE code]]="IE15",40%,0)))</f>
        <v>0</v>
      </c>
      <c r="D976" s="7" t="str">
        <f>IFERROR(#REF!/#REF!*Table4[[#This Row],[Percent of Time]],"")</f>
        <v/>
      </c>
    </row>
    <row r="977" spans="3:4" x14ac:dyDescent="0.25">
      <c r="C977" s="10">
        <f>IF(Table4[[#This Row],[IE code]]="IE13",100%,IF(Table4[[#This Row],[IE code]]="IE14",79%,IF(Table4[[#This Row],[IE code]]="IE15",40%,0)))</f>
        <v>0</v>
      </c>
      <c r="D977" s="7" t="str">
        <f>IFERROR(#REF!/#REF!*Table4[[#This Row],[Percent of Time]],"")</f>
        <v/>
      </c>
    </row>
    <row r="978" spans="3:4" x14ac:dyDescent="0.25">
      <c r="C978" s="10">
        <f>IF(Table4[[#This Row],[IE code]]="IE13",100%,IF(Table4[[#This Row],[IE code]]="IE14",79%,IF(Table4[[#This Row],[IE code]]="IE15",40%,0)))</f>
        <v>0</v>
      </c>
      <c r="D978" s="7" t="str">
        <f>IFERROR(#REF!/#REF!*Table4[[#This Row],[Percent of Time]],"")</f>
        <v/>
      </c>
    </row>
    <row r="979" spans="3:4" x14ac:dyDescent="0.25">
      <c r="C979" s="10">
        <f>IF(Table4[[#This Row],[IE code]]="IE13",100%,IF(Table4[[#This Row],[IE code]]="IE14",79%,IF(Table4[[#This Row],[IE code]]="IE15",40%,0)))</f>
        <v>0</v>
      </c>
      <c r="D979" s="7" t="str">
        <f>IFERROR(#REF!/#REF!*Table4[[#This Row],[Percent of Time]],"")</f>
        <v/>
      </c>
    </row>
    <row r="980" spans="3:4" x14ac:dyDescent="0.25">
      <c r="C980" s="10">
        <f>IF(Table4[[#This Row],[IE code]]="IE13",100%,IF(Table4[[#This Row],[IE code]]="IE14",79%,IF(Table4[[#This Row],[IE code]]="IE15",40%,0)))</f>
        <v>0</v>
      </c>
      <c r="D980" s="7" t="str">
        <f>IFERROR(#REF!/#REF!*Table4[[#This Row],[Percent of Time]],"")</f>
        <v/>
      </c>
    </row>
    <row r="981" spans="3:4" x14ac:dyDescent="0.25">
      <c r="C981" s="10">
        <f>IF(Table4[[#This Row],[IE code]]="IE13",100%,IF(Table4[[#This Row],[IE code]]="IE14",79%,IF(Table4[[#This Row],[IE code]]="IE15",40%,0)))</f>
        <v>0</v>
      </c>
      <c r="D981" s="7" t="str">
        <f>IFERROR(#REF!/#REF!*Table4[[#This Row],[Percent of Time]],"")</f>
        <v/>
      </c>
    </row>
    <row r="982" spans="3:4" x14ac:dyDescent="0.25">
      <c r="C982" s="10">
        <f>IF(Table4[[#This Row],[IE code]]="IE13",100%,IF(Table4[[#This Row],[IE code]]="IE14",79%,IF(Table4[[#This Row],[IE code]]="IE15",40%,0)))</f>
        <v>0</v>
      </c>
      <c r="D982" s="7" t="str">
        <f>IFERROR(#REF!/#REF!*Table4[[#This Row],[Percent of Time]],"")</f>
        <v/>
      </c>
    </row>
    <row r="983" spans="3:4" x14ac:dyDescent="0.25">
      <c r="C983" s="10">
        <f>IF(Table4[[#This Row],[IE code]]="IE13",100%,IF(Table4[[#This Row],[IE code]]="IE14",79%,IF(Table4[[#This Row],[IE code]]="IE15",40%,0)))</f>
        <v>0</v>
      </c>
      <c r="D983" s="7" t="str">
        <f>IFERROR(#REF!/#REF!*Table4[[#This Row],[Percent of Time]],"")</f>
        <v/>
      </c>
    </row>
    <row r="984" spans="3:4" x14ac:dyDescent="0.25">
      <c r="C984" s="10">
        <f>IF(Table4[[#This Row],[IE code]]="IE13",100%,IF(Table4[[#This Row],[IE code]]="IE14",79%,IF(Table4[[#This Row],[IE code]]="IE15",40%,0)))</f>
        <v>0</v>
      </c>
      <c r="D984" s="7" t="str">
        <f>IFERROR(#REF!/#REF!*Table4[[#This Row],[Percent of Time]],"")</f>
        <v/>
      </c>
    </row>
    <row r="985" spans="3:4" x14ac:dyDescent="0.25">
      <c r="C985" s="10">
        <f>IF(Table4[[#This Row],[IE code]]="IE13",100%,IF(Table4[[#This Row],[IE code]]="IE14",79%,IF(Table4[[#This Row],[IE code]]="IE15",40%,0)))</f>
        <v>0</v>
      </c>
      <c r="D985" s="7" t="str">
        <f>IFERROR(#REF!/#REF!*Table4[[#This Row],[Percent of Time]],"")</f>
        <v/>
      </c>
    </row>
    <row r="986" spans="3:4" x14ac:dyDescent="0.25">
      <c r="C986" s="10">
        <f>IF(Table4[[#This Row],[IE code]]="IE13",100%,IF(Table4[[#This Row],[IE code]]="IE14",79%,IF(Table4[[#This Row],[IE code]]="IE15",40%,0)))</f>
        <v>0</v>
      </c>
      <c r="D986" s="7" t="str">
        <f>IFERROR(#REF!/#REF!*Table4[[#This Row],[Percent of Time]],"")</f>
        <v/>
      </c>
    </row>
    <row r="987" spans="3:4" x14ac:dyDescent="0.25">
      <c r="C987" s="10">
        <f>IF(Table4[[#This Row],[IE code]]="IE13",100%,IF(Table4[[#This Row],[IE code]]="IE14",79%,IF(Table4[[#This Row],[IE code]]="IE15",40%,0)))</f>
        <v>0</v>
      </c>
      <c r="D987" s="7" t="str">
        <f>IFERROR(#REF!/#REF!*Table4[[#This Row],[Percent of Time]],"")</f>
        <v/>
      </c>
    </row>
    <row r="988" spans="3:4" x14ac:dyDescent="0.25">
      <c r="C988" s="10">
        <f>IF(Table4[[#This Row],[IE code]]="IE13",100%,IF(Table4[[#This Row],[IE code]]="IE14",79%,IF(Table4[[#This Row],[IE code]]="IE15",40%,0)))</f>
        <v>0</v>
      </c>
      <c r="D988" s="7" t="str">
        <f>IFERROR(#REF!/#REF!*Table4[[#This Row],[Percent of Time]],"")</f>
        <v/>
      </c>
    </row>
    <row r="989" spans="3:4" x14ac:dyDescent="0.25">
      <c r="C989" s="10">
        <f>IF(Table4[[#This Row],[IE code]]="IE13",100%,IF(Table4[[#This Row],[IE code]]="IE14",79%,IF(Table4[[#This Row],[IE code]]="IE15",40%,0)))</f>
        <v>0</v>
      </c>
      <c r="D989" s="7" t="str">
        <f>IFERROR(#REF!/#REF!*Table4[[#This Row],[Percent of Time]],"")</f>
        <v/>
      </c>
    </row>
    <row r="990" spans="3:4" x14ac:dyDescent="0.25">
      <c r="C990" s="10">
        <f>IF(Table4[[#This Row],[IE code]]="IE13",100%,IF(Table4[[#This Row],[IE code]]="IE14",79%,IF(Table4[[#This Row],[IE code]]="IE15",40%,0)))</f>
        <v>0</v>
      </c>
      <c r="D990" s="7" t="str">
        <f>IFERROR(#REF!/#REF!*Table4[[#This Row],[Percent of Time]],"")</f>
        <v/>
      </c>
    </row>
    <row r="991" spans="3:4" x14ac:dyDescent="0.25">
      <c r="C991" s="10">
        <f>IF(Table4[[#This Row],[IE code]]="IE13",100%,IF(Table4[[#This Row],[IE code]]="IE14",79%,IF(Table4[[#This Row],[IE code]]="IE15",40%,0)))</f>
        <v>0</v>
      </c>
      <c r="D991" s="7" t="str">
        <f>IFERROR(#REF!/#REF!*Table4[[#This Row],[Percent of Time]],"")</f>
        <v/>
      </c>
    </row>
    <row r="992" spans="3:4" x14ac:dyDescent="0.25">
      <c r="C992" s="10">
        <f>IF(Table4[[#This Row],[IE code]]="IE13",100%,IF(Table4[[#This Row],[IE code]]="IE14",79%,IF(Table4[[#This Row],[IE code]]="IE15",40%,0)))</f>
        <v>0</v>
      </c>
      <c r="D992" s="7" t="str">
        <f>IFERROR(#REF!/#REF!*Table4[[#This Row],[Percent of Time]],"")</f>
        <v/>
      </c>
    </row>
    <row r="993" spans="3:4" x14ac:dyDescent="0.25">
      <c r="C993" s="10">
        <f>IF(Table4[[#This Row],[IE code]]="IE13",100%,IF(Table4[[#This Row],[IE code]]="IE14",79%,IF(Table4[[#This Row],[IE code]]="IE15",40%,0)))</f>
        <v>0</v>
      </c>
      <c r="D993" s="7" t="str">
        <f>IFERROR(#REF!/#REF!*Table4[[#This Row],[Percent of Time]],"")</f>
        <v/>
      </c>
    </row>
    <row r="994" spans="3:4" x14ac:dyDescent="0.25">
      <c r="C994" s="10">
        <f>IF(Table4[[#This Row],[IE code]]="IE13",100%,IF(Table4[[#This Row],[IE code]]="IE14",79%,IF(Table4[[#This Row],[IE code]]="IE15",40%,0)))</f>
        <v>0</v>
      </c>
      <c r="D994" s="7" t="str">
        <f>IFERROR(#REF!/#REF!*Table4[[#This Row],[Percent of Time]],"")</f>
        <v/>
      </c>
    </row>
    <row r="995" spans="3:4" x14ac:dyDescent="0.25">
      <c r="D995" s="7" t="str">
        <f>IFERROR(#REF!/#REF!*Table4[[#This Row],[Percent of Time]],"")</f>
        <v/>
      </c>
    </row>
    <row r="996" spans="3:4" x14ac:dyDescent="0.25">
      <c r="D996" s="7" t="str">
        <f>IFERROR(#REF!/#REF!*Table4[[#This Row],[Percent of Time]],"")</f>
        <v/>
      </c>
    </row>
    <row r="997" spans="3:4" x14ac:dyDescent="0.25">
      <c r="D997" s="7" t="str">
        <f>IFERROR(#REF!/#REF!*Table4[[#This Row],[Percent of Time]],"")</f>
        <v/>
      </c>
    </row>
    <row r="998" spans="3:4" x14ac:dyDescent="0.25">
      <c r="D998" s="7" t="str">
        <f>IFERROR(#REF!/#REF!*Table4[[#This Row],[Percent of Time]],"")</f>
        <v/>
      </c>
    </row>
    <row r="999" spans="3:4" x14ac:dyDescent="0.25">
      <c r="D999" s="7" t="str">
        <f>IFERROR(#REF!/#REF!*Table4[[#This Row],[Percent of Time]],"")</f>
        <v/>
      </c>
    </row>
    <row r="1000" spans="3:4" x14ac:dyDescent="0.25">
      <c r="D1000" s="7" t="str">
        <f>IFERROR(#REF!/#REF!*Table4[[#This Row],[Percent of Time]],"")</f>
        <v/>
      </c>
    </row>
    <row r="1001" spans="3:4" x14ac:dyDescent="0.25">
      <c r="D1001" s="7" t="str">
        <f>IFERROR(#REF!/#REF!*Table4[[#This Row],[Percent of Time]],"")</f>
        <v/>
      </c>
    </row>
  </sheetData>
  <mergeCells count="4">
    <mergeCell ref="B1:D1"/>
    <mergeCell ref="B2:D2"/>
    <mergeCell ref="B3:E3"/>
    <mergeCell ref="E1:N2"/>
  </mergeCell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'Key Sheet for Dropdown Menu'!$A$17:$A$19</xm:f>
          </x14:formula1>
          <xm:sqref>B6:B1001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D21" sqref="D21"/>
    </sheetView>
  </sheetViews>
  <sheetFormatPr defaultRowHeight="15" x14ac:dyDescent="0.25"/>
  <cols>
    <col min="1" max="1" width="20.7109375" customWidth="1"/>
    <col min="2" max="2" width="30.7109375" customWidth="1"/>
    <col min="3" max="3" width="20.7109375" customWidth="1"/>
    <col min="4" max="4" width="30.7109375" customWidth="1"/>
    <col min="5" max="6" width="20.7109375" customWidth="1"/>
    <col min="9" max="9" width="23.140625" customWidth="1"/>
  </cols>
  <sheetData>
    <row r="1" spans="1:9" ht="15.75" thickTop="1" x14ac:dyDescent="0.25">
      <c r="A1" s="15" t="s">
        <v>0</v>
      </c>
      <c r="B1" s="142">
        <f>SSIDs!B1</f>
        <v>0</v>
      </c>
      <c r="C1" s="142"/>
      <c r="D1" s="18" t="s">
        <v>52</v>
      </c>
      <c r="E1" s="18"/>
      <c r="F1" s="26"/>
      <c r="G1" s="18"/>
      <c r="H1" s="18"/>
      <c r="I1" s="18"/>
    </row>
    <row r="2" spans="1:9" ht="15.75" thickBot="1" x14ac:dyDescent="0.3">
      <c r="A2" s="16" t="s">
        <v>1</v>
      </c>
      <c r="B2" s="143">
        <f>SSIDs!B2</f>
        <v>0</v>
      </c>
      <c r="C2" s="143"/>
      <c r="D2" s="47" t="s">
        <v>76</v>
      </c>
      <c r="E2" s="47"/>
      <c r="F2" s="47"/>
      <c r="G2" s="47"/>
      <c r="H2" s="47"/>
      <c r="I2" s="47"/>
    </row>
    <row r="3" spans="1:9" ht="18.75" thickTop="1" thickBot="1" x14ac:dyDescent="0.35">
      <c r="B3" s="138" t="s">
        <v>75</v>
      </c>
      <c r="C3" s="138"/>
      <c r="D3" s="138"/>
      <c r="E3" s="138"/>
      <c r="F3" s="7"/>
    </row>
    <row r="4" spans="1:9" ht="15.75" thickTop="1" x14ac:dyDescent="0.25">
      <c r="A4" s="24" t="s">
        <v>57</v>
      </c>
      <c r="B4" s="21" t="s">
        <v>73</v>
      </c>
      <c r="C4" s="21" t="s">
        <v>45</v>
      </c>
      <c r="D4" s="21" t="s">
        <v>44</v>
      </c>
      <c r="E4" s="21" t="s">
        <v>74</v>
      </c>
      <c r="F4" s="25" t="s">
        <v>38</v>
      </c>
    </row>
    <row r="5" spans="1:9" x14ac:dyDescent="0.25">
      <c r="F5" s="7"/>
    </row>
  </sheetData>
  <mergeCells count="3">
    <mergeCell ref="B3:E3"/>
    <mergeCell ref="B1:C1"/>
    <mergeCell ref="B2:C2"/>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C17" sqref="C17"/>
    </sheetView>
  </sheetViews>
  <sheetFormatPr defaultRowHeight="15" x14ac:dyDescent="0.25"/>
  <cols>
    <col min="1" max="5" width="20.7109375" customWidth="1"/>
    <col min="6" max="6" width="20.7109375" style="7" customWidth="1"/>
  </cols>
  <sheetData>
    <row r="1" spans="1:6" ht="15.75" thickTop="1" x14ac:dyDescent="0.25">
      <c r="A1" s="15" t="s">
        <v>0</v>
      </c>
      <c r="B1" s="101">
        <f>SSIDs!B1</f>
        <v>0</v>
      </c>
      <c r="C1" s="27" t="s">
        <v>42</v>
      </c>
    </row>
    <row r="2" spans="1:6" ht="15.75" thickBot="1" x14ac:dyDescent="0.3">
      <c r="A2" s="16" t="s">
        <v>1</v>
      </c>
      <c r="B2" s="102">
        <f>SSIDs!B2</f>
        <v>0</v>
      </c>
      <c r="C2" s="27" t="s">
        <v>43</v>
      </c>
    </row>
    <row r="3" spans="1:6" ht="18.75" thickTop="1" thickBot="1" x14ac:dyDescent="0.35">
      <c r="B3" s="109" t="s">
        <v>77</v>
      </c>
      <c r="D3" s="27" t="s">
        <v>78</v>
      </c>
    </row>
    <row r="4" spans="1:6" ht="15.75" thickTop="1" x14ac:dyDescent="0.25">
      <c r="A4" s="28" t="s">
        <v>57</v>
      </c>
      <c r="B4" s="28" t="s">
        <v>73</v>
      </c>
      <c r="C4" s="28" t="s">
        <v>45</v>
      </c>
      <c r="D4" s="28" t="s">
        <v>44</v>
      </c>
      <c r="E4" s="28" t="s">
        <v>74</v>
      </c>
      <c r="F4" s="30" t="s">
        <v>38</v>
      </c>
    </row>
    <row r="20" spans="4:4" x14ac:dyDescent="0.25">
      <c r="D20" t="s">
        <v>50</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Z4618"/>
  <sheetViews>
    <sheetView topLeftCell="I1" workbookViewId="0">
      <pane ySplit="1" topLeftCell="A2" activePane="bottomLeft" state="frozen"/>
      <selection pane="bottomLeft" activeCell="T21" sqref="T21"/>
    </sheetView>
  </sheetViews>
  <sheetFormatPr defaultRowHeight="15" x14ac:dyDescent="0.25"/>
  <cols>
    <col min="1" max="1" width="19.42578125" style="111" customWidth="1"/>
    <col min="2" max="2" width="14.140625" style="112" bestFit="1" customWidth="1"/>
    <col min="3" max="4" width="11.5703125" style="112" bestFit="1" customWidth="1"/>
    <col min="5" max="5" width="11" style="111" customWidth="1"/>
    <col min="6" max="6" width="11.5703125" style="111" bestFit="1" customWidth="1"/>
    <col min="7" max="9" width="11" style="111" customWidth="1"/>
    <col min="10" max="23" width="12" style="111" customWidth="1"/>
    <col min="24" max="24" width="13.28515625" style="111" bestFit="1" customWidth="1"/>
    <col min="25" max="99" width="12" style="111" customWidth="1"/>
    <col min="100" max="156" width="13" style="111" customWidth="1"/>
    <col min="157" max="16384" width="9.140625" style="111"/>
  </cols>
  <sheetData>
    <row r="1" spans="1:156" ht="13.5" customHeight="1" x14ac:dyDescent="0.25">
      <c r="A1"/>
      <c r="B1"/>
      <c r="C1"/>
      <c r="D1"/>
      <c r="E1"/>
      <c r="F1"/>
      <c r="G1"/>
      <c r="H1"/>
      <c r="I1"/>
      <c r="J1"/>
      <c r="K1"/>
      <c r="L1"/>
      <c r="M1"/>
      <c r="N1"/>
      <c r="O1"/>
      <c r="P1"/>
      <c r="Q1"/>
      <c r="R1"/>
      <c r="S1"/>
      <c r="T1"/>
      <c r="U1"/>
      <c r="V1"/>
      <c r="W1"/>
      <c r="X1"/>
      <c r="Y1"/>
      <c r="Z1"/>
      <c r="AA1"/>
      <c r="AB1"/>
    </row>
    <row r="2" spans="1:156" ht="15.75" customHeight="1" x14ac:dyDescent="0.25">
      <c r="A2"/>
      <c r="B2"/>
      <c r="C2"/>
      <c r="D2"/>
      <c r="E2"/>
      <c r="F2"/>
      <c r="G2"/>
      <c r="H2"/>
      <c r="I2"/>
      <c r="J2"/>
      <c r="K2"/>
      <c r="L2"/>
      <c r="M2"/>
      <c r="N2"/>
      <c r="O2"/>
      <c r="P2"/>
      <c r="Q2"/>
      <c r="R2"/>
      <c r="S2"/>
      <c r="T2"/>
      <c r="U2"/>
      <c r="V2"/>
      <c r="W2"/>
      <c r="X2"/>
      <c r="Y2"/>
      <c r="Z2"/>
      <c r="AA2"/>
      <c r="AB2"/>
    </row>
    <row r="3" spans="1:156" x14ac:dyDescent="0.25">
      <c r="A3"/>
      <c r="B3"/>
      <c r="C3"/>
      <c r="D3"/>
      <c r="E3"/>
      <c r="F3"/>
      <c r="G3"/>
      <c r="H3"/>
      <c r="I3"/>
      <c r="J3"/>
      <c r="K3"/>
      <c r="L3"/>
      <c r="M3"/>
      <c r="N3"/>
      <c r="O3"/>
      <c r="P3"/>
      <c r="Q3"/>
      <c r="R3"/>
      <c r="S3"/>
      <c r="T3"/>
      <c r="U3"/>
      <c r="V3"/>
      <c r="W3"/>
      <c r="X3"/>
      <c r="Y3"/>
      <c r="Z3"/>
      <c r="AA3"/>
      <c r="AB3"/>
    </row>
    <row r="4" spans="1:156" x14ac:dyDescent="0.25">
      <c r="A4"/>
      <c r="B4"/>
      <c r="C4"/>
      <c r="D4"/>
      <c r="E4"/>
      <c r="F4"/>
      <c r="G4"/>
      <c r="H4"/>
      <c r="I4"/>
      <c r="J4"/>
      <c r="K4"/>
      <c r="L4"/>
      <c r="M4"/>
      <c r="N4"/>
      <c r="O4"/>
      <c r="P4"/>
      <c r="Q4"/>
      <c r="R4"/>
      <c r="S4"/>
      <c r="T4"/>
      <c r="U4"/>
      <c r="V4"/>
      <c r="W4"/>
      <c r="X4"/>
      <c r="Y4"/>
      <c r="Z4"/>
      <c r="AA4"/>
      <c r="AB4"/>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row>
    <row r="5" spans="1:156" x14ac:dyDescent="0.25">
      <c r="A5"/>
      <c r="B5"/>
      <c r="C5"/>
      <c r="D5"/>
      <c r="E5"/>
      <c r="F5"/>
      <c r="G5"/>
      <c r="H5"/>
      <c r="I5"/>
      <c r="J5"/>
      <c r="K5"/>
      <c r="L5"/>
      <c r="M5"/>
      <c r="N5"/>
      <c r="O5"/>
      <c r="P5"/>
      <c r="Q5"/>
      <c r="R5"/>
      <c r="S5"/>
      <c r="T5"/>
      <c r="U5"/>
      <c r="V5"/>
      <c r="W5"/>
      <c r="X5"/>
      <c r="Y5"/>
      <c r="Z5"/>
      <c r="AA5"/>
      <c r="AB5"/>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row>
    <row r="6" spans="1:156" x14ac:dyDescent="0.25">
      <c r="A6"/>
      <c r="B6"/>
      <c r="C6"/>
      <c r="D6"/>
      <c r="E6"/>
      <c r="F6"/>
      <c r="G6"/>
      <c r="H6"/>
      <c r="I6"/>
      <c r="J6"/>
      <c r="K6"/>
      <c r="L6"/>
      <c r="M6"/>
      <c r="N6"/>
      <c r="O6"/>
      <c r="P6"/>
      <c r="Q6"/>
      <c r="R6"/>
      <c r="S6"/>
      <c r="T6"/>
      <c r="U6"/>
      <c r="V6"/>
      <c r="W6"/>
      <c r="X6"/>
      <c r="Y6"/>
      <c r="Z6"/>
      <c r="AA6"/>
      <c r="AB6"/>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row>
    <row r="7" spans="1:156" ht="19.5" x14ac:dyDescent="0.3">
      <c r="A7"/>
      <c r="B7"/>
      <c r="C7"/>
      <c r="D7"/>
      <c r="E7"/>
      <c r="F7"/>
      <c r="G7"/>
      <c r="H7"/>
      <c r="I7"/>
      <c r="J7"/>
      <c r="K7"/>
      <c r="L7"/>
      <c r="M7"/>
      <c r="N7"/>
      <c r="O7"/>
      <c r="P7"/>
      <c r="Q7"/>
      <c r="R7"/>
      <c r="S7"/>
      <c r="T7"/>
      <c r="U7"/>
      <c r="V7"/>
      <c r="W7"/>
      <c r="X7"/>
      <c r="Y7"/>
      <c r="Z7"/>
      <c r="AA7"/>
      <c r="AB7"/>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row>
    <row r="8" spans="1:156" x14ac:dyDescent="0.25">
      <c r="A8"/>
      <c r="B8"/>
      <c r="C8"/>
      <c r="D8"/>
      <c r="E8"/>
      <c r="F8"/>
      <c r="G8"/>
      <c r="H8"/>
      <c r="I8"/>
      <c r="J8"/>
      <c r="K8"/>
      <c r="L8"/>
      <c r="M8"/>
      <c r="N8"/>
      <c r="O8"/>
      <c r="P8"/>
      <c r="Q8"/>
      <c r="R8"/>
      <c r="S8"/>
      <c r="T8"/>
      <c r="U8"/>
      <c r="V8"/>
      <c r="W8"/>
      <c r="X8"/>
      <c r="Y8"/>
      <c r="Z8"/>
      <c r="AA8"/>
      <c r="AB8"/>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row>
    <row r="9" spans="1:156" x14ac:dyDescent="0.25">
      <c r="A9"/>
      <c r="B9"/>
      <c r="C9"/>
      <c r="D9"/>
      <c r="E9"/>
      <c r="F9"/>
      <c r="G9"/>
      <c r="H9"/>
      <c r="I9"/>
      <c r="J9"/>
      <c r="K9"/>
      <c r="L9"/>
      <c r="M9"/>
      <c r="N9"/>
      <c r="O9"/>
      <c r="P9"/>
      <c r="Q9"/>
      <c r="R9"/>
      <c r="S9"/>
      <c r="T9"/>
      <c r="U9"/>
      <c r="V9"/>
      <c r="W9"/>
      <c r="X9"/>
      <c r="Y9"/>
      <c r="Z9"/>
      <c r="AA9"/>
      <c r="AB9"/>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row>
    <row r="10" spans="1:156" x14ac:dyDescent="0.25">
      <c r="A10"/>
      <c r="B10"/>
      <c r="C10"/>
      <c r="D10"/>
      <c r="E10"/>
      <c r="F10"/>
      <c r="G10"/>
      <c r="H10"/>
      <c r="I10"/>
      <c r="J10"/>
      <c r="K10"/>
      <c r="L10"/>
      <c r="M10"/>
      <c r="N10"/>
      <c r="O10"/>
      <c r="P10"/>
      <c r="Q10"/>
      <c r="R10"/>
      <c r="S10"/>
      <c r="T10"/>
      <c r="U10"/>
      <c r="V10"/>
      <c r="W10"/>
      <c r="X10"/>
      <c r="Y10"/>
      <c r="Z10"/>
      <c r="AA10"/>
      <c r="AB10"/>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row>
    <row r="11" spans="1:156" x14ac:dyDescent="0.25">
      <c r="A11"/>
      <c r="B11"/>
      <c r="C11"/>
      <c r="D11"/>
      <c r="E11"/>
      <c r="F11"/>
      <c r="G11"/>
      <c r="H11"/>
      <c r="I11"/>
      <c r="J11"/>
      <c r="K11"/>
      <c r="L11"/>
      <c r="M11"/>
      <c r="N11"/>
      <c r="O11"/>
      <c r="P11"/>
      <c r="Q11"/>
      <c r="R11"/>
      <c r="S11"/>
      <c r="T11"/>
      <c r="U11"/>
      <c r="V11"/>
      <c r="W11"/>
      <c r="X11"/>
      <c r="Y11"/>
      <c r="Z11"/>
      <c r="AA11"/>
      <c r="AB11"/>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row>
    <row r="12" spans="1:156" x14ac:dyDescent="0.25">
      <c r="A12"/>
      <c r="B12"/>
      <c r="C12"/>
      <c r="D12"/>
      <c r="E12"/>
      <c r="F12"/>
      <c r="G12"/>
      <c r="H12"/>
      <c r="I12"/>
      <c r="J12"/>
      <c r="K12"/>
      <c r="L12"/>
      <c r="M12"/>
      <c r="N12"/>
      <c r="O12"/>
      <c r="P12"/>
      <c r="Q12"/>
      <c r="R12"/>
      <c r="S12"/>
      <c r="T12"/>
      <c r="U12"/>
      <c r="V12"/>
      <c r="W12"/>
      <c r="X12"/>
      <c r="Y12"/>
      <c r="Z12"/>
      <c r="AA12"/>
      <c r="AB12"/>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row>
    <row r="13" spans="1:156" x14ac:dyDescent="0.25">
      <c r="A13"/>
      <c r="B13"/>
      <c r="C13"/>
      <c r="D13"/>
      <c r="E13"/>
      <c r="F13"/>
      <c r="G13"/>
      <c r="H13"/>
      <c r="I13"/>
      <c r="J13"/>
      <c r="K13"/>
      <c r="L13"/>
      <c r="M13"/>
      <c r="N13"/>
      <c r="O13"/>
      <c r="P13"/>
      <c r="Q13"/>
      <c r="R13"/>
      <c r="S13"/>
      <c r="T13"/>
      <c r="U13"/>
      <c r="V13"/>
      <c r="W13"/>
      <c r="X13"/>
      <c r="Y13"/>
      <c r="Z13"/>
      <c r="AA13"/>
      <c r="AB13"/>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row>
    <row r="14" spans="1:156" x14ac:dyDescent="0.25">
      <c r="A14"/>
      <c r="B14"/>
      <c r="C14"/>
      <c r="D14"/>
      <c r="E14"/>
      <c r="F14"/>
      <c r="G14"/>
      <c r="H14"/>
      <c r="I14"/>
      <c r="J14"/>
      <c r="K14"/>
      <c r="L14"/>
      <c r="M14"/>
      <c r="N14"/>
      <c r="O14"/>
      <c r="P14"/>
      <c r="Q14"/>
      <c r="R14"/>
      <c r="S14"/>
      <c r="T14"/>
      <c r="U14"/>
      <c r="V14"/>
      <c r="W14"/>
      <c r="X14"/>
      <c r="Y14"/>
      <c r="Z14"/>
      <c r="AA14"/>
      <c r="AB14"/>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row>
    <row r="15" spans="1:156" x14ac:dyDescent="0.25">
      <c r="A15"/>
      <c r="B15"/>
      <c r="C15"/>
      <c r="D15"/>
      <c r="E15"/>
      <c r="F15"/>
      <c r="G15"/>
      <c r="H15"/>
      <c r="I15"/>
      <c r="J15"/>
      <c r="K15"/>
      <c r="L15"/>
      <c r="M15"/>
      <c r="N15"/>
      <c r="O15"/>
      <c r="P15"/>
      <c r="Q15"/>
      <c r="R15"/>
      <c r="S15"/>
      <c r="T15"/>
      <c r="U15"/>
      <c r="V15"/>
      <c r="W15"/>
      <c r="X15"/>
      <c r="Y15"/>
      <c r="Z15"/>
      <c r="AA15"/>
      <c r="AB15"/>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row>
    <row r="16" spans="1:156" x14ac:dyDescent="0.25">
      <c r="A16"/>
      <c r="B16"/>
      <c r="C16"/>
      <c r="D16"/>
      <c r="E16"/>
      <c r="F16"/>
      <c r="G16"/>
      <c r="H16"/>
      <c r="I16"/>
      <c r="J16"/>
      <c r="K16"/>
      <c r="L16"/>
      <c r="M16"/>
      <c r="N16"/>
      <c r="O16"/>
      <c r="P16"/>
      <c r="Q16"/>
      <c r="R16"/>
      <c r="S16"/>
      <c r="T16"/>
      <c r="U16"/>
      <c r="V16"/>
      <c r="W16"/>
      <c r="X16"/>
      <c r="Y16"/>
      <c r="Z16"/>
      <c r="AA16"/>
      <c r="AB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row>
    <row r="17" spans="1:156" x14ac:dyDescent="0.25">
      <c r="A17"/>
      <c r="B17"/>
      <c r="C17"/>
      <c r="D17"/>
      <c r="E17"/>
      <c r="F17"/>
      <c r="G17"/>
      <c r="H17"/>
      <c r="I17"/>
      <c r="J17"/>
      <c r="K17"/>
      <c r="L17"/>
      <c r="M17"/>
      <c r="N17"/>
      <c r="O17"/>
      <c r="P17"/>
      <c r="Q17"/>
      <c r="R17"/>
      <c r="S17"/>
      <c r="T17"/>
      <c r="U17"/>
      <c r="V17"/>
      <c r="W17"/>
      <c r="X17"/>
      <c r="Y17"/>
      <c r="Z17"/>
      <c r="AA17"/>
      <c r="AB17"/>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row>
    <row r="18" spans="1:156" x14ac:dyDescent="0.25">
      <c r="A18"/>
      <c r="B18"/>
      <c r="C18"/>
      <c r="D18"/>
      <c r="E18"/>
      <c r="F18"/>
      <c r="G18"/>
      <c r="H18"/>
      <c r="I18"/>
      <c r="J18"/>
      <c r="K18"/>
      <c r="L18"/>
      <c r="M18"/>
      <c r="N18"/>
      <c r="O18"/>
      <c r="P18"/>
      <c r="Q18"/>
      <c r="R18"/>
      <c r="S18"/>
      <c r="T18"/>
      <c r="U18"/>
      <c r="V18"/>
      <c r="W18"/>
      <c r="X18"/>
      <c r="Y18"/>
      <c r="Z18"/>
      <c r="AA18"/>
      <c r="AB18"/>
    </row>
    <row r="19" spans="1:156" x14ac:dyDescent="0.25">
      <c r="A19"/>
      <c r="B19"/>
      <c r="C19"/>
      <c r="D19"/>
      <c r="E19"/>
      <c r="F19"/>
      <c r="G19"/>
      <c r="H19"/>
      <c r="I19"/>
      <c r="J19"/>
      <c r="K19"/>
      <c r="L19"/>
      <c r="M19"/>
      <c r="N19"/>
      <c r="O19"/>
      <c r="P19"/>
      <c r="Q19"/>
      <c r="R19"/>
      <c r="S19"/>
      <c r="T19"/>
      <c r="U19"/>
      <c r="V19"/>
      <c r="W19"/>
      <c r="X19"/>
      <c r="Y19"/>
      <c r="Z19"/>
      <c r="AA19"/>
      <c r="AB19"/>
    </row>
    <row r="20" spans="1:156" x14ac:dyDescent="0.25">
      <c r="A20"/>
      <c r="B20"/>
      <c r="C20"/>
      <c r="D20"/>
      <c r="E20"/>
      <c r="F20"/>
      <c r="G20"/>
      <c r="H20"/>
      <c r="I20"/>
      <c r="J20"/>
      <c r="K20"/>
      <c r="L20"/>
      <c r="M20"/>
      <c r="N20"/>
      <c r="O20"/>
      <c r="P20"/>
      <c r="Q20"/>
      <c r="R20"/>
      <c r="S20"/>
      <c r="T20"/>
      <c r="U20"/>
      <c r="V20"/>
      <c r="W20"/>
      <c r="X20"/>
      <c r="Y20"/>
      <c r="Z20"/>
      <c r="AA20"/>
      <c r="AB20"/>
    </row>
    <row r="21" spans="1:156" x14ac:dyDescent="0.25">
      <c r="A21"/>
      <c r="B21"/>
      <c r="C21"/>
      <c r="D21"/>
      <c r="E21"/>
      <c r="F21"/>
      <c r="G21"/>
      <c r="H21"/>
      <c r="I21"/>
      <c r="J21"/>
      <c r="K21"/>
      <c r="L21"/>
      <c r="M21"/>
      <c r="N21"/>
      <c r="O21"/>
      <c r="P21"/>
      <c r="Q21"/>
      <c r="R21"/>
      <c r="S21"/>
      <c r="T21"/>
      <c r="U21"/>
      <c r="V21"/>
      <c r="W21"/>
      <c r="X21"/>
      <c r="Y21"/>
      <c r="Z21"/>
      <c r="AA21"/>
      <c r="AB21"/>
    </row>
    <row r="22" spans="1:156" x14ac:dyDescent="0.25">
      <c r="A22"/>
      <c r="B22"/>
      <c r="C22"/>
      <c r="D22"/>
      <c r="E22"/>
      <c r="F22"/>
      <c r="G22"/>
      <c r="H22"/>
      <c r="I22"/>
      <c r="J22"/>
      <c r="K22"/>
      <c r="L22"/>
      <c r="M22"/>
      <c r="N22"/>
      <c r="O22"/>
      <c r="P22"/>
      <c r="Q22"/>
      <c r="R22"/>
      <c r="S22"/>
      <c r="T22"/>
      <c r="U22"/>
      <c r="V22"/>
      <c r="W22"/>
      <c r="X22"/>
      <c r="Y22"/>
      <c r="Z22"/>
      <c r="AA22"/>
      <c r="AB22"/>
    </row>
    <row r="23" spans="1:156" x14ac:dyDescent="0.25">
      <c r="A23"/>
      <c r="B23"/>
      <c r="C23"/>
      <c r="D23"/>
      <c r="E23"/>
      <c r="F23"/>
      <c r="G23"/>
      <c r="H23"/>
      <c r="I23"/>
      <c r="J23"/>
      <c r="K23"/>
      <c r="L23"/>
      <c r="M23"/>
      <c r="N23"/>
      <c r="O23"/>
      <c r="P23"/>
      <c r="Q23"/>
      <c r="R23"/>
      <c r="S23"/>
      <c r="T23"/>
      <c r="U23"/>
      <c r="V23"/>
      <c r="W23"/>
      <c r="X23"/>
      <c r="Y23"/>
      <c r="Z23"/>
      <c r="AA23"/>
      <c r="AB23"/>
    </row>
    <row r="24" spans="1:156" x14ac:dyDescent="0.25">
      <c r="A24"/>
      <c r="B24"/>
      <c r="C24"/>
      <c r="D24"/>
      <c r="E24"/>
      <c r="F24"/>
      <c r="G24"/>
      <c r="H24"/>
      <c r="I24"/>
      <c r="J24"/>
      <c r="K24"/>
      <c r="L24"/>
      <c r="M24"/>
      <c r="N24"/>
      <c r="O24"/>
      <c r="P24"/>
      <c r="Q24"/>
      <c r="R24"/>
      <c r="S24"/>
      <c r="T24"/>
      <c r="U24"/>
      <c r="V24"/>
      <c r="W24"/>
      <c r="X24"/>
      <c r="Y24"/>
      <c r="Z24"/>
      <c r="AA24"/>
      <c r="AB24"/>
    </row>
    <row r="25" spans="1:156" x14ac:dyDescent="0.25">
      <c r="A25"/>
      <c r="B25"/>
      <c r="C25"/>
      <c r="D25"/>
      <c r="E25"/>
      <c r="F25"/>
      <c r="G25"/>
      <c r="H25"/>
      <c r="I25"/>
      <c r="J25"/>
      <c r="K25"/>
      <c r="L25"/>
      <c r="M25"/>
      <c r="N25"/>
      <c r="O25"/>
      <c r="P25"/>
      <c r="Q25"/>
      <c r="R25"/>
      <c r="S25"/>
      <c r="T25"/>
      <c r="U25"/>
      <c r="V25"/>
      <c r="W25"/>
      <c r="X25"/>
      <c r="Y25"/>
      <c r="Z25"/>
      <c r="AA25"/>
      <c r="AB25"/>
    </row>
    <row r="26" spans="1:156" x14ac:dyDescent="0.25">
      <c r="A26"/>
      <c r="B26"/>
      <c r="C26"/>
      <c r="D26"/>
      <c r="E26"/>
      <c r="F26"/>
      <c r="G26"/>
      <c r="H26"/>
      <c r="I26"/>
      <c r="J26"/>
      <c r="K26"/>
      <c r="L26"/>
      <c r="M26"/>
      <c r="N26"/>
      <c r="O26"/>
      <c r="P26"/>
      <c r="Q26"/>
      <c r="R26"/>
      <c r="S26"/>
      <c r="T26"/>
      <c r="U26"/>
      <c r="V26"/>
      <c r="W26"/>
      <c r="X26"/>
      <c r="Y26"/>
      <c r="Z26"/>
      <c r="AA26"/>
      <c r="AB26"/>
    </row>
    <row r="27" spans="1:156" x14ac:dyDescent="0.25">
      <c r="A27"/>
      <c r="B27"/>
      <c r="C27"/>
      <c r="D27"/>
      <c r="E27"/>
      <c r="F27"/>
      <c r="G27"/>
      <c r="H27"/>
      <c r="I27"/>
      <c r="J27"/>
      <c r="K27"/>
      <c r="L27"/>
      <c r="M27"/>
      <c r="N27"/>
      <c r="O27"/>
      <c r="P27"/>
      <c r="Q27"/>
      <c r="R27"/>
      <c r="S27"/>
      <c r="T27"/>
      <c r="U27"/>
      <c r="V27"/>
      <c r="W27"/>
      <c r="X27"/>
      <c r="Y27"/>
      <c r="Z27"/>
      <c r="AA27"/>
      <c r="AB27"/>
    </row>
    <row r="28" spans="1:156" x14ac:dyDescent="0.25">
      <c r="A28"/>
      <c r="B28"/>
      <c r="C28"/>
      <c r="D28"/>
      <c r="E28"/>
      <c r="F28"/>
      <c r="G28"/>
      <c r="H28"/>
      <c r="I28"/>
      <c r="J28"/>
      <c r="K28"/>
      <c r="L28"/>
      <c r="M28"/>
      <c r="N28"/>
      <c r="O28"/>
      <c r="P28"/>
      <c r="Q28"/>
      <c r="R28"/>
      <c r="S28"/>
      <c r="T28"/>
      <c r="U28"/>
      <c r="V28"/>
      <c r="W28"/>
      <c r="X28"/>
      <c r="Y28"/>
      <c r="Z28"/>
      <c r="AA28"/>
      <c r="AB28"/>
    </row>
    <row r="29" spans="1:156" x14ac:dyDescent="0.25">
      <c r="A29"/>
      <c r="B29"/>
      <c r="C29"/>
      <c r="D29"/>
      <c r="E29"/>
      <c r="F29"/>
      <c r="G29"/>
      <c r="H29"/>
      <c r="I29"/>
      <c r="J29"/>
      <c r="K29"/>
      <c r="L29"/>
      <c r="M29"/>
      <c r="N29"/>
      <c r="O29"/>
      <c r="P29"/>
      <c r="Q29"/>
      <c r="R29"/>
      <c r="S29"/>
      <c r="T29"/>
      <c r="U29"/>
      <c r="V29"/>
      <c r="W29"/>
      <c r="X29"/>
      <c r="Y29"/>
      <c r="Z29"/>
      <c r="AA29"/>
      <c r="AB29"/>
    </row>
    <row r="30" spans="1:156" x14ac:dyDescent="0.25">
      <c r="A30"/>
      <c r="B30"/>
      <c r="C30"/>
      <c r="D30"/>
      <c r="E30"/>
      <c r="F30"/>
      <c r="G30"/>
      <c r="H30"/>
      <c r="I30"/>
      <c r="J30"/>
      <c r="K30"/>
      <c r="L30"/>
      <c r="M30"/>
      <c r="N30"/>
      <c r="O30"/>
      <c r="P30"/>
      <c r="Q30"/>
      <c r="R30"/>
      <c r="S30"/>
      <c r="T30"/>
      <c r="U30"/>
      <c r="V30"/>
      <c r="W30"/>
      <c r="X30"/>
      <c r="Y30"/>
      <c r="Z30"/>
      <c r="AA30"/>
      <c r="AB30"/>
    </row>
    <row r="31" spans="1:156" x14ac:dyDescent="0.25">
      <c r="A31"/>
      <c r="B31"/>
      <c r="C31"/>
      <c r="D31"/>
      <c r="E31"/>
      <c r="F31"/>
      <c r="G31"/>
      <c r="H31"/>
      <c r="I31"/>
      <c r="J31"/>
      <c r="K31"/>
      <c r="L31"/>
      <c r="M31"/>
      <c r="N31"/>
      <c r="O31"/>
      <c r="P31"/>
      <c r="Q31"/>
      <c r="R31"/>
      <c r="S31"/>
      <c r="T31"/>
      <c r="U31"/>
      <c r="V31"/>
      <c r="W31"/>
      <c r="X31"/>
      <c r="Y31"/>
      <c r="Z31"/>
      <c r="AA31"/>
      <c r="AB31"/>
    </row>
    <row r="32" spans="1:156" x14ac:dyDescent="0.25">
      <c r="A32"/>
      <c r="B32"/>
      <c r="C32"/>
      <c r="D32"/>
      <c r="E32"/>
      <c r="F32"/>
      <c r="G32"/>
      <c r="H32"/>
      <c r="I32"/>
      <c r="J32"/>
      <c r="K32"/>
      <c r="L32"/>
      <c r="M32"/>
      <c r="N32"/>
      <c r="O32"/>
      <c r="P32"/>
      <c r="Q32"/>
      <c r="R32"/>
      <c r="S32"/>
      <c r="T32"/>
      <c r="U32"/>
      <c r="V32"/>
      <c r="W32"/>
      <c r="X32"/>
      <c r="Y32"/>
      <c r="Z32"/>
      <c r="AA32"/>
      <c r="AB32"/>
    </row>
    <row r="33" spans="1:28" x14ac:dyDescent="0.25">
      <c r="A33"/>
      <c r="B33"/>
      <c r="C33"/>
      <c r="D33"/>
      <c r="E33"/>
      <c r="F33"/>
      <c r="G33"/>
      <c r="H33"/>
      <c r="I33"/>
      <c r="J33"/>
      <c r="K33"/>
      <c r="L33"/>
      <c r="M33"/>
      <c r="N33"/>
      <c r="O33"/>
      <c r="P33"/>
      <c r="Q33"/>
      <c r="R33"/>
      <c r="S33"/>
      <c r="T33"/>
      <c r="U33"/>
      <c r="V33"/>
      <c r="W33"/>
      <c r="X33"/>
      <c r="Y33"/>
      <c r="Z33"/>
      <c r="AA33"/>
      <c r="AB33"/>
    </row>
    <row r="34" spans="1:28" x14ac:dyDescent="0.25">
      <c r="A34"/>
      <c r="B34"/>
      <c r="C34"/>
      <c r="D34"/>
      <c r="E34"/>
      <c r="F34"/>
      <c r="G34"/>
      <c r="H34"/>
      <c r="I34"/>
      <c r="J34"/>
      <c r="K34"/>
      <c r="L34"/>
      <c r="M34"/>
      <c r="N34"/>
      <c r="O34"/>
      <c r="P34"/>
      <c r="Q34"/>
      <c r="R34"/>
      <c r="S34"/>
      <c r="T34"/>
      <c r="U34"/>
      <c r="V34"/>
      <c r="W34"/>
      <c r="X34"/>
      <c r="Y34"/>
      <c r="Z34"/>
      <c r="AA34"/>
      <c r="AB34"/>
    </row>
    <row r="35" spans="1:28" x14ac:dyDescent="0.25">
      <c r="A35"/>
      <c r="B35"/>
      <c r="C35"/>
      <c r="D35"/>
      <c r="E35"/>
      <c r="F35"/>
      <c r="G35"/>
      <c r="H35"/>
      <c r="I35"/>
      <c r="J35"/>
      <c r="K35"/>
      <c r="L35"/>
      <c r="M35"/>
      <c r="N35"/>
      <c r="O35"/>
      <c r="P35"/>
      <c r="Q35"/>
      <c r="R35"/>
      <c r="S35"/>
      <c r="T35"/>
      <c r="U35"/>
      <c r="V35"/>
      <c r="W35"/>
      <c r="X35"/>
      <c r="Y35"/>
      <c r="Z35"/>
      <c r="AA35"/>
      <c r="AB35"/>
    </row>
    <row r="36" spans="1:28" x14ac:dyDescent="0.25">
      <c r="A36"/>
      <c r="B36"/>
      <c r="C36"/>
      <c r="D36"/>
      <c r="E36"/>
      <c r="F36"/>
      <c r="G36"/>
      <c r="H36"/>
      <c r="I36"/>
      <c r="J36"/>
      <c r="K36"/>
      <c r="L36"/>
      <c r="M36"/>
      <c r="N36"/>
      <c r="O36"/>
      <c r="P36"/>
      <c r="Q36"/>
      <c r="R36"/>
      <c r="S36"/>
      <c r="T36"/>
      <c r="U36"/>
      <c r="V36"/>
      <c r="W36"/>
      <c r="X36"/>
      <c r="Y36"/>
      <c r="Z36"/>
      <c r="AA36"/>
      <c r="AB36"/>
    </row>
    <row r="37" spans="1:28" x14ac:dyDescent="0.25">
      <c r="A37"/>
      <c r="B37"/>
      <c r="C37"/>
      <c r="D37"/>
      <c r="E37"/>
      <c r="F37"/>
      <c r="G37"/>
      <c r="H37"/>
      <c r="I37"/>
      <c r="J37"/>
      <c r="K37"/>
      <c r="L37"/>
      <c r="M37"/>
      <c r="N37"/>
      <c r="O37"/>
      <c r="P37"/>
      <c r="Q37"/>
      <c r="R37"/>
      <c r="S37"/>
      <c r="T37"/>
      <c r="U37"/>
      <c r="V37"/>
      <c r="W37"/>
      <c r="X37"/>
      <c r="Y37"/>
      <c r="Z37"/>
      <c r="AA37"/>
      <c r="AB37"/>
    </row>
    <row r="38" spans="1:28" x14ac:dyDescent="0.25">
      <c r="A38"/>
      <c r="B38"/>
      <c r="C38"/>
      <c r="D38"/>
      <c r="E38"/>
      <c r="F38"/>
      <c r="G38"/>
      <c r="H38"/>
      <c r="I38"/>
      <c r="J38"/>
      <c r="K38"/>
      <c r="L38"/>
      <c r="M38"/>
      <c r="N38"/>
      <c r="O38"/>
      <c r="P38"/>
      <c r="Q38"/>
      <c r="R38"/>
      <c r="S38"/>
      <c r="T38"/>
      <c r="U38"/>
      <c r="V38"/>
      <c r="W38"/>
      <c r="X38"/>
      <c r="Y38"/>
      <c r="Z38"/>
      <c r="AA38"/>
      <c r="AB38"/>
    </row>
    <row r="39" spans="1:28" x14ac:dyDescent="0.25">
      <c r="A39"/>
      <c r="B39"/>
      <c r="C39"/>
      <c r="D39"/>
      <c r="E39"/>
      <c r="F39"/>
      <c r="G39"/>
      <c r="H39"/>
      <c r="I39"/>
      <c r="J39"/>
      <c r="K39"/>
      <c r="L39"/>
      <c r="M39"/>
      <c r="N39"/>
      <c r="O39"/>
      <c r="P39"/>
      <c r="Q39"/>
      <c r="R39"/>
      <c r="S39"/>
      <c r="T39"/>
      <c r="U39"/>
      <c r="V39"/>
      <c r="W39"/>
      <c r="X39"/>
      <c r="Y39"/>
      <c r="Z39"/>
      <c r="AA39"/>
      <c r="AB39"/>
    </row>
    <row r="40" spans="1:28" x14ac:dyDescent="0.25">
      <c r="A40"/>
      <c r="B40"/>
      <c r="C40"/>
      <c r="D40"/>
      <c r="E40"/>
      <c r="F40"/>
      <c r="G40"/>
      <c r="H40"/>
      <c r="I40"/>
      <c r="J40"/>
      <c r="K40"/>
      <c r="L40"/>
      <c r="M40"/>
      <c r="N40"/>
      <c r="O40"/>
      <c r="P40"/>
      <c r="Q40"/>
      <c r="R40"/>
      <c r="S40"/>
      <c r="T40"/>
      <c r="U40"/>
      <c r="V40"/>
      <c r="W40"/>
      <c r="X40"/>
      <c r="Y40"/>
      <c r="Z40"/>
      <c r="AA40"/>
      <c r="AB40"/>
    </row>
    <row r="41" spans="1:28" x14ac:dyDescent="0.25">
      <c r="A41"/>
      <c r="B41"/>
      <c r="C41"/>
      <c r="D41"/>
      <c r="E41"/>
      <c r="F41"/>
      <c r="G41"/>
      <c r="H41"/>
      <c r="I41"/>
      <c r="J41"/>
      <c r="K41"/>
      <c r="L41"/>
      <c r="M41"/>
      <c r="N41"/>
      <c r="O41"/>
      <c r="P41"/>
      <c r="Q41"/>
      <c r="R41"/>
      <c r="S41"/>
      <c r="T41"/>
      <c r="U41"/>
      <c r="V41"/>
      <c r="W41"/>
      <c r="X41"/>
      <c r="Y41"/>
      <c r="Z41"/>
      <c r="AA41"/>
      <c r="AB41"/>
    </row>
    <row r="42" spans="1:28" x14ac:dyDescent="0.25">
      <c r="A42"/>
      <c r="B42"/>
      <c r="C42"/>
      <c r="D42"/>
      <c r="E42"/>
      <c r="F42"/>
      <c r="G42"/>
      <c r="H42"/>
      <c r="I42"/>
      <c r="J42"/>
      <c r="K42"/>
      <c r="L42"/>
      <c r="M42"/>
      <c r="N42"/>
      <c r="O42"/>
      <c r="P42"/>
      <c r="Q42"/>
      <c r="R42"/>
      <c r="S42"/>
      <c r="T42"/>
      <c r="U42"/>
      <c r="V42"/>
      <c r="W42"/>
      <c r="X42"/>
      <c r="Y42"/>
      <c r="Z42"/>
      <c r="AA42"/>
      <c r="AB42"/>
    </row>
    <row r="43" spans="1:28" x14ac:dyDescent="0.25">
      <c r="A43"/>
      <c r="B43"/>
      <c r="C43"/>
      <c r="D43"/>
      <c r="E43"/>
      <c r="F43"/>
      <c r="G43"/>
      <c r="H43"/>
      <c r="I43"/>
      <c r="J43"/>
      <c r="K43"/>
      <c r="L43"/>
      <c r="M43"/>
      <c r="N43"/>
      <c r="O43"/>
      <c r="P43"/>
      <c r="Q43"/>
      <c r="R43"/>
      <c r="S43"/>
      <c r="T43"/>
      <c r="U43"/>
      <c r="V43"/>
      <c r="W43"/>
      <c r="X43"/>
      <c r="Y43"/>
      <c r="Z43"/>
      <c r="AA43"/>
      <c r="AB43"/>
    </row>
    <row r="44" spans="1:28" x14ac:dyDescent="0.25">
      <c r="A44"/>
      <c r="B44"/>
      <c r="C44"/>
      <c r="D44"/>
      <c r="E44"/>
      <c r="F44"/>
      <c r="G44"/>
      <c r="H44"/>
      <c r="I44"/>
      <c r="J44"/>
      <c r="K44"/>
      <c r="L44"/>
      <c r="M44"/>
      <c r="N44"/>
      <c r="O44"/>
      <c r="P44"/>
      <c r="Q44"/>
      <c r="R44"/>
      <c r="S44"/>
      <c r="T44"/>
      <c r="U44"/>
      <c r="V44"/>
      <c r="W44"/>
      <c r="X44"/>
      <c r="Y44"/>
      <c r="Z44"/>
      <c r="AA44"/>
      <c r="AB44"/>
    </row>
    <row r="45" spans="1:28" x14ac:dyDescent="0.25">
      <c r="A45"/>
      <c r="B45"/>
      <c r="C45"/>
      <c r="D45"/>
      <c r="E45"/>
      <c r="F45"/>
      <c r="G45"/>
      <c r="H45"/>
      <c r="I45"/>
      <c r="J45"/>
      <c r="K45"/>
      <c r="L45"/>
      <c r="M45"/>
      <c r="N45"/>
      <c r="O45"/>
      <c r="P45"/>
      <c r="Q45"/>
      <c r="R45"/>
      <c r="S45"/>
      <c r="T45"/>
      <c r="U45"/>
      <c r="V45"/>
      <c r="W45"/>
      <c r="X45"/>
      <c r="Y45"/>
      <c r="Z45"/>
      <c r="AA45"/>
      <c r="AB45"/>
    </row>
    <row r="46" spans="1:28" x14ac:dyDescent="0.25">
      <c r="A46"/>
      <c r="B46"/>
      <c r="C46"/>
      <c r="D46"/>
      <c r="E46"/>
      <c r="F46"/>
      <c r="G46"/>
      <c r="H46"/>
      <c r="I46"/>
      <c r="J46"/>
      <c r="K46"/>
      <c r="L46"/>
      <c r="M46"/>
      <c r="N46"/>
      <c r="O46"/>
      <c r="P46"/>
      <c r="Q46"/>
      <c r="R46"/>
      <c r="S46"/>
      <c r="T46"/>
      <c r="U46"/>
      <c r="V46"/>
      <c r="W46"/>
      <c r="X46"/>
      <c r="Y46"/>
      <c r="Z46"/>
      <c r="AA46"/>
      <c r="AB46"/>
    </row>
    <row r="47" spans="1:28" x14ac:dyDescent="0.25">
      <c r="A47"/>
      <c r="B47"/>
      <c r="C47"/>
      <c r="D47"/>
      <c r="E47"/>
      <c r="F47"/>
      <c r="G47"/>
      <c r="H47"/>
      <c r="I47"/>
      <c r="J47"/>
      <c r="K47"/>
      <c r="L47"/>
      <c r="M47"/>
      <c r="N47"/>
      <c r="O47"/>
      <c r="P47"/>
      <c r="Q47"/>
      <c r="R47"/>
      <c r="S47"/>
      <c r="T47"/>
      <c r="U47"/>
      <c r="V47"/>
      <c r="W47"/>
      <c r="X47"/>
      <c r="Y47"/>
      <c r="Z47"/>
      <c r="AA47"/>
      <c r="AB47"/>
    </row>
    <row r="48" spans="1:28" x14ac:dyDescent="0.25">
      <c r="A48"/>
      <c r="B48"/>
      <c r="C48"/>
      <c r="D48"/>
      <c r="E48"/>
      <c r="F48"/>
      <c r="G48"/>
      <c r="H48"/>
      <c r="I48"/>
      <c r="J48"/>
      <c r="K48"/>
      <c r="L48"/>
      <c r="M48"/>
      <c r="N48"/>
      <c r="O48"/>
      <c r="P48"/>
      <c r="Q48"/>
      <c r="R48"/>
      <c r="S48"/>
      <c r="T48"/>
      <c r="U48"/>
      <c r="V48"/>
      <c r="W48"/>
      <c r="X48"/>
      <c r="Y48"/>
      <c r="Z48"/>
      <c r="AA48"/>
      <c r="AB48"/>
    </row>
    <row r="49" spans="1:28" x14ac:dyDescent="0.25">
      <c r="A49"/>
      <c r="B49"/>
      <c r="C49"/>
      <c r="D49"/>
      <c r="E49"/>
      <c r="F49"/>
      <c r="G49"/>
      <c r="H49"/>
      <c r="I49"/>
      <c r="J49"/>
      <c r="K49"/>
      <c r="L49"/>
      <c r="M49"/>
      <c r="N49"/>
      <c r="O49"/>
      <c r="P49"/>
      <c r="Q49"/>
      <c r="R49"/>
      <c r="S49"/>
      <c r="T49"/>
      <c r="U49"/>
      <c r="V49"/>
      <c r="W49"/>
      <c r="X49"/>
      <c r="Y49"/>
      <c r="Z49"/>
      <c r="AA49"/>
      <c r="AB49"/>
    </row>
    <row r="50" spans="1:28" x14ac:dyDescent="0.25">
      <c r="A50"/>
      <c r="B50"/>
      <c r="C50"/>
      <c r="D50"/>
      <c r="E50"/>
      <c r="F50"/>
      <c r="G50"/>
      <c r="H50"/>
      <c r="I50"/>
      <c r="J50"/>
      <c r="K50"/>
      <c r="L50"/>
      <c r="M50"/>
      <c r="N50"/>
      <c r="O50"/>
      <c r="P50"/>
      <c r="Q50"/>
      <c r="R50"/>
      <c r="S50"/>
      <c r="T50"/>
      <c r="U50"/>
      <c r="V50"/>
      <c r="W50"/>
      <c r="X50"/>
      <c r="Y50"/>
      <c r="Z50"/>
      <c r="AA50"/>
      <c r="AB50"/>
    </row>
    <row r="51" spans="1:28" x14ac:dyDescent="0.25">
      <c r="A51"/>
      <c r="B51"/>
      <c r="C51"/>
      <c r="D51"/>
      <c r="E51"/>
      <c r="F51"/>
      <c r="G51"/>
      <c r="H51"/>
      <c r="I51"/>
      <c r="J51"/>
      <c r="K51"/>
      <c r="L51"/>
      <c r="M51"/>
      <c r="N51"/>
      <c r="O51"/>
      <c r="P51"/>
      <c r="Q51"/>
      <c r="R51"/>
      <c r="S51"/>
      <c r="T51"/>
      <c r="U51"/>
      <c r="V51"/>
      <c r="W51"/>
      <c r="X51"/>
      <c r="Y51"/>
      <c r="Z51"/>
      <c r="AA51"/>
      <c r="AB51"/>
    </row>
    <row r="52" spans="1:28" x14ac:dyDescent="0.25">
      <c r="A52"/>
      <c r="B52"/>
      <c r="C52"/>
      <c r="D52"/>
      <c r="E52"/>
      <c r="F52"/>
      <c r="G52"/>
      <c r="H52"/>
      <c r="I52"/>
      <c r="J52"/>
      <c r="K52"/>
      <c r="L52"/>
      <c r="M52"/>
      <c r="N52"/>
      <c r="O52"/>
      <c r="P52"/>
      <c r="Q52"/>
      <c r="R52"/>
      <c r="S52"/>
      <c r="T52"/>
      <c r="U52"/>
      <c r="V52"/>
      <c r="W52"/>
      <c r="X52"/>
      <c r="Y52"/>
      <c r="Z52"/>
      <c r="AA52"/>
      <c r="AB52"/>
    </row>
    <row r="53" spans="1:28" x14ac:dyDescent="0.25">
      <c r="A53"/>
      <c r="B53"/>
      <c r="C53"/>
      <c r="D53"/>
      <c r="E53"/>
      <c r="F53"/>
      <c r="G53"/>
      <c r="H53"/>
      <c r="I53"/>
      <c r="J53"/>
      <c r="K53"/>
      <c r="L53"/>
      <c r="M53"/>
      <c r="N53"/>
      <c r="O53"/>
      <c r="P53"/>
      <c r="Q53"/>
      <c r="R53"/>
      <c r="S53"/>
      <c r="T53"/>
      <c r="U53"/>
      <c r="V53"/>
      <c r="W53"/>
      <c r="X53"/>
      <c r="Y53"/>
      <c r="Z53"/>
      <c r="AA53"/>
      <c r="AB53"/>
    </row>
    <row r="54" spans="1:28" x14ac:dyDescent="0.25">
      <c r="A54"/>
      <c r="B54"/>
      <c r="C54"/>
      <c r="D54"/>
      <c r="E54"/>
      <c r="F54"/>
      <c r="G54"/>
      <c r="H54"/>
      <c r="I54"/>
      <c r="J54"/>
      <c r="K54"/>
      <c r="L54"/>
      <c r="M54"/>
      <c r="N54"/>
      <c r="O54"/>
      <c r="P54"/>
      <c r="Q54"/>
      <c r="R54"/>
      <c r="S54"/>
      <c r="T54"/>
      <c r="U54"/>
      <c r="V54"/>
      <c r="W54"/>
      <c r="X54"/>
      <c r="Y54"/>
      <c r="Z54"/>
      <c r="AA54"/>
      <c r="AB54"/>
    </row>
    <row r="55" spans="1:28" x14ac:dyDescent="0.25">
      <c r="A55"/>
      <c r="B55"/>
      <c r="C55"/>
      <c r="D55"/>
      <c r="E55"/>
      <c r="F55"/>
      <c r="G55"/>
      <c r="H55"/>
      <c r="I55"/>
      <c r="J55"/>
      <c r="K55"/>
      <c r="L55"/>
      <c r="M55"/>
      <c r="N55"/>
      <c r="O55"/>
      <c r="P55"/>
      <c r="Q55"/>
      <c r="R55"/>
      <c r="S55"/>
      <c r="T55"/>
      <c r="U55"/>
      <c r="V55"/>
      <c r="W55"/>
      <c r="X55"/>
      <c r="Y55"/>
      <c r="Z55"/>
      <c r="AA55"/>
      <c r="AB55"/>
    </row>
    <row r="56" spans="1:28" x14ac:dyDescent="0.25">
      <c r="A56"/>
      <c r="B56"/>
      <c r="C56"/>
      <c r="D56"/>
      <c r="E56"/>
      <c r="F56"/>
      <c r="G56"/>
      <c r="H56"/>
      <c r="I56"/>
      <c r="J56"/>
      <c r="K56"/>
      <c r="L56"/>
      <c r="M56"/>
      <c r="N56"/>
      <c r="O56"/>
      <c r="P56"/>
      <c r="Q56"/>
      <c r="R56"/>
      <c r="S56"/>
      <c r="T56"/>
      <c r="U56"/>
      <c r="V56"/>
      <c r="W56"/>
      <c r="X56"/>
      <c r="Y56"/>
      <c r="Z56"/>
      <c r="AA56"/>
      <c r="AB56"/>
    </row>
    <row r="57" spans="1:28" x14ac:dyDescent="0.25">
      <c r="A57"/>
      <c r="B57"/>
      <c r="C57"/>
      <c r="D57"/>
      <c r="E57"/>
      <c r="F57"/>
      <c r="G57"/>
      <c r="H57"/>
      <c r="I57"/>
      <c r="J57"/>
      <c r="K57"/>
      <c r="L57"/>
      <c r="M57"/>
      <c r="N57"/>
      <c r="O57"/>
      <c r="P57"/>
      <c r="Q57"/>
      <c r="R57"/>
      <c r="S57"/>
      <c r="T57"/>
      <c r="U57"/>
      <c r="V57"/>
      <c r="W57"/>
      <c r="X57"/>
      <c r="Y57"/>
      <c r="Z57"/>
      <c r="AA57"/>
      <c r="AB57"/>
    </row>
    <row r="58" spans="1:28" x14ac:dyDescent="0.25">
      <c r="A58"/>
      <c r="B58"/>
      <c r="C58"/>
      <c r="D58"/>
      <c r="E58"/>
      <c r="F58"/>
      <c r="G58"/>
      <c r="H58"/>
      <c r="I58"/>
      <c r="J58"/>
      <c r="K58"/>
      <c r="L58"/>
      <c r="M58"/>
      <c r="N58"/>
      <c r="O58"/>
      <c r="P58"/>
      <c r="Q58"/>
      <c r="R58"/>
      <c r="S58"/>
      <c r="T58"/>
      <c r="U58"/>
      <c r="V58"/>
      <c r="W58"/>
      <c r="X58"/>
      <c r="Y58"/>
      <c r="Z58"/>
      <c r="AA58"/>
      <c r="AB58"/>
    </row>
    <row r="59" spans="1:28" x14ac:dyDescent="0.25">
      <c r="A59"/>
      <c r="B59"/>
      <c r="C59"/>
      <c r="D59"/>
      <c r="E59"/>
      <c r="F59"/>
      <c r="G59"/>
      <c r="H59"/>
      <c r="I59"/>
      <c r="J59"/>
      <c r="K59"/>
      <c r="L59"/>
      <c r="M59"/>
      <c r="N59"/>
      <c r="O59"/>
      <c r="P59"/>
      <c r="Q59"/>
      <c r="R59"/>
      <c r="S59"/>
      <c r="T59"/>
      <c r="U59"/>
      <c r="V59"/>
      <c r="W59"/>
      <c r="X59"/>
      <c r="Y59"/>
      <c r="Z59"/>
      <c r="AA59"/>
      <c r="AB59"/>
    </row>
    <row r="60" spans="1:28" x14ac:dyDescent="0.25">
      <c r="A60"/>
      <c r="B60"/>
      <c r="C60"/>
      <c r="D60"/>
      <c r="E60"/>
      <c r="F60"/>
      <c r="G60"/>
      <c r="H60"/>
      <c r="I60"/>
      <c r="J60"/>
      <c r="K60"/>
      <c r="L60"/>
      <c r="M60"/>
      <c r="N60"/>
      <c r="O60"/>
      <c r="P60"/>
      <c r="Q60"/>
      <c r="R60"/>
      <c r="S60"/>
      <c r="T60"/>
      <c r="U60"/>
      <c r="V60"/>
      <c r="W60"/>
      <c r="X60"/>
      <c r="Y60"/>
      <c r="Z60"/>
      <c r="AA60"/>
      <c r="AB60"/>
    </row>
    <row r="61" spans="1:28" x14ac:dyDescent="0.25">
      <c r="A61"/>
      <c r="B61"/>
      <c r="C61"/>
      <c r="D61"/>
      <c r="E61"/>
      <c r="F61"/>
      <c r="G61"/>
      <c r="H61"/>
      <c r="I61"/>
      <c r="J61"/>
      <c r="K61"/>
      <c r="L61"/>
      <c r="M61"/>
      <c r="N61"/>
      <c r="O61"/>
      <c r="P61"/>
      <c r="Q61"/>
      <c r="R61"/>
      <c r="S61"/>
      <c r="T61"/>
      <c r="U61"/>
      <c r="V61"/>
      <c r="W61"/>
      <c r="X61"/>
      <c r="Y61"/>
      <c r="Z61"/>
      <c r="AA61"/>
      <c r="AB61"/>
    </row>
    <row r="62" spans="1:28" x14ac:dyDescent="0.25">
      <c r="A62"/>
      <c r="B62"/>
      <c r="C62"/>
      <c r="D62"/>
      <c r="E62"/>
      <c r="F62"/>
      <c r="G62"/>
      <c r="H62"/>
      <c r="I62"/>
      <c r="J62"/>
      <c r="K62"/>
      <c r="L62"/>
      <c r="M62"/>
      <c r="N62"/>
      <c r="O62"/>
      <c r="P62"/>
      <c r="Q62"/>
      <c r="R62"/>
      <c r="S62"/>
      <c r="T62"/>
      <c r="U62"/>
      <c r="V62"/>
      <c r="W62"/>
      <c r="X62"/>
      <c r="Y62"/>
      <c r="Z62"/>
      <c r="AA62"/>
      <c r="AB62"/>
    </row>
    <row r="63" spans="1:28" x14ac:dyDescent="0.25">
      <c r="A63"/>
      <c r="B63"/>
      <c r="C63"/>
      <c r="D63"/>
      <c r="E63"/>
      <c r="F63"/>
      <c r="G63"/>
      <c r="H63"/>
      <c r="I63"/>
      <c r="J63"/>
      <c r="K63"/>
      <c r="L63"/>
      <c r="M63"/>
      <c r="N63"/>
      <c r="O63"/>
      <c r="P63"/>
      <c r="Q63"/>
      <c r="R63"/>
      <c r="S63"/>
      <c r="T63"/>
      <c r="U63"/>
      <c r="V63"/>
      <c r="W63"/>
      <c r="X63"/>
      <c r="Y63"/>
      <c r="Z63"/>
      <c r="AA63"/>
      <c r="AB63"/>
    </row>
    <row r="64" spans="1:28" x14ac:dyDescent="0.25">
      <c r="A64"/>
      <c r="B64"/>
      <c r="C64"/>
      <c r="D64"/>
      <c r="E64"/>
      <c r="F64"/>
      <c r="G64"/>
      <c r="H64"/>
      <c r="I64"/>
      <c r="J64"/>
      <c r="K64"/>
      <c r="L64"/>
      <c r="M64"/>
      <c r="N64"/>
      <c r="O64"/>
      <c r="P64"/>
      <c r="Q64"/>
      <c r="R64"/>
      <c r="S64"/>
      <c r="T64"/>
      <c r="U64"/>
      <c r="V64"/>
      <c r="W64"/>
      <c r="X64"/>
      <c r="Y64"/>
      <c r="Z64"/>
      <c r="AA64"/>
      <c r="AB64"/>
    </row>
    <row r="65" spans="1:28" x14ac:dyDescent="0.25">
      <c r="A65"/>
      <c r="B65"/>
      <c r="C65"/>
      <c r="D65"/>
      <c r="E65"/>
      <c r="F65"/>
      <c r="G65"/>
      <c r="H65"/>
      <c r="I65"/>
      <c r="J65"/>
      <c r="K65"/>
      <c r="L65"/>
      <c r="M65"/>
      <c r="N65"/>
      <c r="O65"/>
      <c r="P65"/>
      <c r="Q65"/>
      <c r="R65"/>
      <c r="S65"/>
      <c r="T65"/>
      <c r="U65"/>
      <c r="V65"/>
      <c r="W65"/>
      <c r="X65"/>
      <c r="Y65"/>
      <c r="Z65"/>
      <c r="AA65"/>
      <c r="AB65"/>
    </row>
    <row r="66" spans="1:28" x14ac:dyDescent="0.25">
      <c r="A66"/>
      <c r="B66"/>
      <c r="C66"/>
      <c r="D66"/>
      <c r="E66"/>
      <c r="F66"/>
      <c r="G66"/>
      <c r="H66"/>
      <c r="I66"/>
      <c r="J66"/>
      <c r="K66"/>
      <c r="L66"/>
      <c r="M66"/>
      <c r="N66"/>
      <c r="O66"/>
      <c r="P66"/>
      <c r="Q66"/>
      <c r="R66"/>
      <c r="S66"/>
      <c r="T66"/>
      <c r="U66"/>
      <c r="V66"/>
      <c r="W66"/>
      <c r="X66"/>
      <c r="Y66"/>
      <c r="Z66"/>
      <c r="AA66"/>
      <c r="AB66"/>
    </row>
    <row r="67" spans="1:28" x14ac:dyDescent="0.25">
      <c r="A67"/>
      <c r="B67"/>
      <c r="C67"/>
      <c r="D67"/>
      <c r="E67"/>
      <c r="F67"/>
      <c r="G67"/>
      <c r="H67"/>
      <c r="I67"/>
      <c r="J67"/>
      <c r="K67"/>
      <c r="L67"/>
      <c r="M67"/>
      <c r="N67"/>
      <c r="O67"/>
      <c r="P67"/>
      <c r="Q67"/>
      <c r="R67"/>
      <c r="S67"/>
      <c r="T67"/>
      <c r="U67"/>
      <c r="V67"/>
      <c r="W67"/>
      <c r="X67"/>
      <c r="Y67"/>
      <c r="Z67"/>
      <c r="AA67"/>
      <c r="AB67"/>
    </row>
    <row r="68" spans="1:28" x14ac:dyDescent="0.25">
      <c r="A68"/>
      <c r="B68"/>
      <c r="C68"/>
      <c r="D68"/>
      <c r="E68"/>
      <c r="F68"/>
      <c r="G68"/>
      <c r="H68"/>
      <c r="I68"/>
      <c r="J68"/>
      <c r="K68"/>
      <c r="L68"/>
      <c r="M68"/>
      <c r="N68"/>
      <c r="O68"/>
      <c r="P68"/>
      <c r="Q68"/>
      <c r="R68"/>
      <c r="S68"/>
      <c r="T68"/>
      <c r="U68"/>
      <c r="V68"/>
      <c r="W68"/>
      <c r="X68"/>
      <c r="Y68"/>
      <c r="Z68"/>
      <c r="AA68"/>
      <c r="AB68"/>
    </row>
    <row r="69" spans="1:28" x14ac:dyDescent="0.25">
      <c r="A69"/>
      <c r="B69"/>
      <c r="C69"/>
      <c r="D69"/>
      <c r="E69"/>
      <c r="F69"/>
      <c r="G69"/>
      <c r="H69"/>
      <c r="I69"/>
      <c r="J69"/>
      <c r="K69"/>
      <c r="L69"/>
      <c r="M69"/>
      <c r="N69"/>
      <c r="O69"/>
      <c r="P69"/>
      <c r="Q69"/>
      <c r="R69"/>
      <c r="S69"/>
      <c r="T69"/>
      <c r="U69"/>
      <c r="V69"/>
      <c r="W69"/>
      <c r="X69"/>
      <c r="Y69"/>
      <c r="Z69"/>
      <c r="AA69"/>
      <c r="AB69"/>
    </row>
    <row r="70" spans="1:28" x14ac:dyDescent="0.25">
      <c r="A70"/>
      <c r="B70"/>
      <c r="C70"/>
      <c r="D70"/>
      <c r="E70"/>
      <c r="F70"/>
      <c r="G70"/>
      <c r="H70"/>
      <c r="I70"/>
      <c r="J70"/>
      <c r="K70"/>
      <c r="L70"/>
      <c r="M70"/>
      <c r="N70"/>
      <c r="O70"/>
      <c r="P70"/>
      <c r="Q70"/>
      <c r="R70"/>
      <c r="S70"/>
      <c r="T70"/>
      <c r="U70"/>
      <c r="V70"/>
      <c r="W70"/>
      <c r="X70"/>
      <c r="Y70"/>
      <c r="Z70"/>
      <c r="AA70"/>
      <c r="AB70"/>
    </row>
    <row r="71" spans="1:28" x14ac:dyDescent="0.25">
      <c r="A71"/>
      <c r="B71"/>
      <c r="C71"/>
      <c r="D71"/>
      <c r="E71"/>
      <c r="F71"/>
      <c r="G71"/>
      <c r="H71"/>
      <c r="I71"/>
      <c r="J71"/>
      <c r="K71"/>
      <c r="L71"/>
      <c r="M71"/>
      <c r="N71"/>
      <c r="O71"/>
      <c r="P71"/>
      <c r="Q71"/>
      <c r="R71"/>
      <c r="S71"/>
      <c r="T71"/>
      <c r="U71"/>
      <c r="V71"/>
      <c r="W71"/>
      <c r="X71"/>
      <c r="Y71"/>
      <c r="Z71"/>
      <c r="AA71"/>
      <c r="AB71"/>
    </row>
    <row r="72" spans="1:28" x14ac:dyDescent="0.25">
      <c r="A72"/>
      <c r="B72"/>
      <c r="C72"/>
      <c r="D72"/>
      <c r="E72"/>
      <c r="F72"/>
      <c r="G72"/>
      <c r="H72"/>
      <c r="I72"/>
      <c r="J72"/>
      <c r="K72"/>
      <c r="L72"/>
      <c r="M72"/>
      <c r="N72"/>
      <c r="O72"/>
      <c r="P72"/>
      <c r="Q72"/>
      <c r="R72"/>
      <c r="S72"/>
      <c r="T72"/>
      <c r="U72"/>
      <c r="V72"/>
      <c r="W72"/>
      <c r="X72"/>
      <c r="Y72"/>
      <c r="Z72"/>
      <c r="AA72"/>
      <c r="AB72"/>
    </row>
    <row r="73" spans="1:28" x14ac:dyDescent="0.25">
      <c r="A73"/>
      <c r="B73"/>
      <c r="C73"/>
      <c r="D73"/>
      <c r="E73"/>
      <c r="F73"/>
      <c r="G73"/>
      <c r="H73"/>
      <c r="I73"/>
      <c r="J73"/>
      <c r="K73"/>
      <c r="L73"/>
      <c r="M73"/>
      <c r="N73"/>
      <c r="O73"/>
      <c r="P73"/>
      <c r="Q73"/>
      <c r="R73"/>
      <c r="S73"/>
      <c r="T73"/>
      <c r="U73"/>
      <c r="V73"/>
      <c r="W73"/>
      <c r="X73"/>
      <c r="Y73"/>
      <c r="Z73"/>
      <c r="AA73"/>
      <c r="AB73"/>
    </row>
    <row r="74" spans="1:28" x14ac:dyDescent="0.25">
      <c r="A74"/>
      <c r="B74"/>
      <c r="C74"/>
      <c r="D74"/>
      <c r="E74"/>
      <c r="F74"/>
      <c r="G74"/>
      <c r="H74"/>
      <c r="I74"/>
      <c r="J74"/>
      <c r="K74"/>
      <c r="L74"/>
      <c r="M74"/>
      <c r="N74"/>
      <c r="O74"/>
      <c r="P74"/>
      <c r="Q74"/>
      <c r="R74"/>
      <c r="S74"/>
      <c r="T74"/>
      <c r="U74"/>
      <c r="V74"/>
      <c r="W74"/>
      <c r="X74"/>
      <c r="Y74"/>
      <c r="Z74"/>
      <c r="AA74"/>
      <c r="AB74"/>
    </row>
    <row r="75" spans="1:28" x14ac:dyDescent="0.25">
      <c r="A75"/>
      <c r="B75"/>
      <c r="C75"/>
      <c r="D75"/>
      <c r="E75"/>
      <c r="F75"/>
      <c r="G75"/>
      <c r="H75"/>
      <c r="I75"/>
      <c r="J75"/>
      <c r="K75"/>
      <c r="L75"/>
      <c r="M75"/>
      <c r="N75"/>
      <c r="O75"/>
      <c r="P75"/>
      <c r="Q75"/>
      <c r="R75"/>
      <c r="S75"/>
      <c r="T75"/>
      <c r="U75"/>
      <c r="V75"/>
      <c r="W75"/>
      <c r="X75"/>
      <c r="Y75"/>
      <c r="Z75"/>
      <c r="AA75"/>
      <c r="AB75"/>
    </row>
    <row r="76" spans="1:28" x14ac:dyDescent="0.25">
      <c r="A76"/>
      <c r="B76"/>
      <c r="C76"/>
      <c r="D76"/>
      <c r="E76"/>
      <c r="F76"/>
      <c r="G76"/>
      <c r="H76"/>
      <c r="I76"/>
      <c r="J76"/>
      <c r="K76"/>
      <c r="L76"/>
      <c r="M76"/>
      <c r="N76"/>
      <c r="O76"/>
      <c r="P76"/>
      <c r="Q76"/>
      <c r="R76"/>
      <c r="S76"/>
      <c r="T76"/>
      <c r="U76"/>
      <c r="V76"/>
      <c r="W76"/>
      <c r="X76"/>
      <c r="Y76"/>
      <c r="Z76"/>
      <c r="AA76"/>
      <c r="AB76"/>
    </row>
    <row r="77" spans="1:28" x14ac:dyDescent="0.25">
      <c r="A77"/>
      <c r="B77"/>
      <c r="C77"/>
      <c r="D77"/>
      <c r="E77"/>
      <c r="F77"/>
      <c r="G77"/>
      <c r="H77"/>
      <c r="I77"/>
      <c r="J77"/>
      <c r="K77"/>
      <c r="L77"/>
      <c r="M77"/>
      <c r="N77"/>
      <c r="O77"/>
      <c r="P77"/>
      <c r="Q77"/>
      <c r="R77"/>
      <c r="S77"/>
      <c r="T77"/>
      <c r="U77"/>
      <c r="V77"/>
      <c r="W77"/>
      <c r="X77"/>
      <c r="Y77"/>
      <c r="Z77"/>
      <c r="AA77"/>
      <c r="AB77"/>
    </row>
    <row r="78" spans="1:28" x14ac:dyDescent="0.25">
      <c r="A78"/>
      <c r="B78"/>
      <c r="C78"/>
      <c r="D78"/>
      <c r="E78"/>
      <c r="F78"/>
      <c r="G78"/>
      <c r="H78"/>
      <c r="I78"/>
      <c r="J78"/>
      <c r="K78"/>
      <c r="L78"/>
      <c r="M78"/>
      <c r="N78"/>
      <c r="O78"/>
      <c r="P78"/>
      <c r="Q78"/>
      <c r="R78"/>
      <c r="S78"/>
      <c r="T78"/>
      <c r="U78"/>
      <c r="V78"/>
      <c r="W78"/>
      <c r="X78"/>
      <c r="Y78"/>
      <c r="Z78"/>
      <c r="AA78"/>
      <c r="AB78"/>
    </row>
    <row r="79" spans="1:28" x14ac:dyDescent="0.25">
      <c r="A79"/>
      <c r="B79"/>
      <c r="C79"/>
      <c r="D79"/>
      <c r="E79"/>
      <c r="F79"/>
      <c r="G79"/>
      <c r="H79"/>
      <c r="I79"/>
      <c r="J79"/>
      <c r="K79"/>
      <c r="L79"/>
      <c r="M79"/>
      <c r="N79"/>
      <c r="O79"/>
      <c r="P79"/>
      <c r="Q79"/>
      <c r="R79"/>
      <c r="S79"/>
      <c r="T79"/>
      <c r="U79"/>
      <c r="V79"/>
      <c r="W79"/>
      <c r="X79"/>
      <c r="Y79"/>
      <c r="Z79"/>
      <c r="AA79"/>
      <c r="AB79"/>
    </row>
    <row r="80" spans="1:28" x14ac:dyDescent="0.25">
      <c r="A80"/>
      <c r="B80"/>
      <c r="C80"/>
      <c r="D80"/>
      <c r="E80"/>
      <c r="F80"/>
      <c r="G80"/>
      <c r="H80"/>
      <c r="I80"/>
      <c r="J80"/>
      <c r="K80"/>
      <c r="L80"/>
      <c r="M80"/>
      <c r="N80"/>
      <c r="O80"/>
      <c r="P80"/>
      <c r="Q80"/>
      <c r="R80"/>
      <c r="S80"/>
      <c r="T80"/>
      <c r="U80"/>
      <c r="V80"/>
      <c r="W80"/>
      <c r="X80"/>
      <c r="Y80"/>
      <c r="Z80"/>
      <c r="AA80"/>
      <c r="AB80"/>
    </row>
    <row r="81" spans="1:28" x14ac:dyDescent="0.25">
      <c r="A81"/>
      <c r="B81"/>
      <c r="C81"/>
      <c r="D81"/>
      <c r="E81"/>
      <c r="F81"/>
      <c r="G81"/>
      <c r="H81"/>
      <c r="I81"/>
      <c r="J81"/>
      <c r="K81"/>
      <c r="L81"/>
      <c r="M81"/>
      <c r="N81"/>
      <c r="O81"/>
      <c r="P81"/>
      <c r="Q81"/>
      <c r="R81"/>
      <c r="S81"/>
      <c r="T81"/>
      <c r="U81"/>
      <c r="V81"/>
      <c r="W81"/>
      <c r="X81"/>
      <c r="Y81"/>
      <c r="Z81"/>
      <c r="AA81"/>
      <c r="AB81"/>
    </row>
    <row r="82" spans="1:28" x14ac:dyDescent="0.25">
      <c r="A82"/>
      <c r="B82"/>
      <c r="C82"/>
      <c r="D82"/>
      <c r="E82"/>
      <c r="F82"/>
      <c r="G82"/>
      <c r="H82"/>
      <c r="I82"/>
      <c r="J82"/>
      <c r="K82"/>
      <c r="L82"/>
      <c r="M82"/>
      <c r="N82"/>
      <c r="O82"/>
      <c r="P82"/>
      <c r="Q82"/>
      <c r="R82"/>
      <c r="S82"/>
      <c r="T82"/>
      <c r="U82"/>
      <c r="V82"/>
      <c r="W82"/>
      <c r="X82"/>
      <c r="Y82"/>
      <c r="Z82"/>
      <c r="AA82"/>
      <c r="AB82"/>
    </row>
    <row r="83" spans="1:28" x14ac:dyDescent="0.25">
      <c r="A83"/>
      <c r="B83"/>
      <c r="C83"/>
      <c r="D83"/>
      <c r="E83"/>
      <c r="F83"/>
      <c r="G83"/>
      <c r="H83"/>
      <c r="I83"/>
      <c r="J83"/>
      <c r="K83"/>
      <c r="L83"/>
      <c r="M83"/>
      <c r="N83"/>
      <c r="O83"/>
      <c r="P83"/>
      <c r="Q83"/>
      <c r="R83"/>
      <c r="S83"/>
      <c r="T83"/>
      <c r="U83"/>
      <c r="V83"/>
      <c r="W83"/>
      <c r="X83"/>
      <c r="Y83"/>
      <c r="Z83"/>
      <c r="AA83"/>
      <c r="AB83"/>
    </row>
    <row r="84" spans="1:28" x14ac:dyDescent="0.25">
      <c r="A84"/>
      <c r="B84"/>
      <c r="C84"/>
      <c r="D84"/>
      <c r="E84"/>
      <c r="F84"/>
      <c r="G84"/>
      <c r="H84"/>
      <c r="I84"/>
      <c r="J84"/>
      <c r="K84"/>
      <c r="L84"/>
      <c r="M84"/>
      <c r="N84"/>
      <c r="O84"/>
      <c r="P84"/>
      <c r="Q84"/>
      <c r="R84"/>
      <c r="S84"/>
      <c r="T84"/>
      <c r="U84"/>
      <c r="V84"/>
      <c r="W84"/>
      <c r="X84"/>
      <c r="Y84"/>
      <c r="Z84"/>
      <c r="AA84"/>
      <c r="AB84"/>
    </row>
    <row r="85" spans="1:28" x14ac:dyDescent="0.25">
      <c r="A85"/>
      <c r="B85"/>
      <c r="C85"/>
      <c r="D85"/>
      <c r="E85"/>
      <c r="F85"/>
      <c r="G85"/>
      <c r="H85"/>
      <c r="I85"/>
      <c r="J85"/>
      <c r="K85"/>
      <c r="L85"/>
      <c r="M85"/>
      <c r="N85"/>
      <c r="O85"/>
      <c r="P85"/>
      <c r="Q85"/>
      <c r="R85"/>
      <c r="S85"/>
      <c r="T85"/>
      <c r="U85"/>
      <c r="V85"/>
      <c r="W85"/>
      <c r="X85"/>
      <c r="Y85"/>
      <c r="Z85"/>
      <c r="AA85"/>
      <c r="AB85"/>
    </row>
    <row r="86" spans="1:28" x14ac:dyDescent="0.25">
      <c r="A86"/>
      <c r="B86"/>
      <c r="C86"/>
      <c r="D86"/>
      <c r="E86"/>
      <c r="F86"/>
      <c r="G86"/>
      <c r="H86"/>
      <c r="I86"/>
      <c r="J86"/>
      <c r="K86"/>
      <c r="L86"/>
      <c r="M86"/>
      <c r="N86"/>
      <c r="O86"/>
      <c r="P86"/>
      <c r="Q86"/>
      <c r="R86"/>
      <c r="S86"/>
      <c r="T86"/>
      <c r="U86"/>
      <c r="V86"/>
      <c r="W86"/>
      <c r="X86"/>
      <c r="Y86"/>
      <c r="Z86"/>
      <c r="AA86"/>
      <c r="AB86"/>
    </row>
    <row r="87" spans="1:28" x14ac:dyDescent="0.25">
      <c r="A87"/>
      <c r="B87"/>
      <c r="C87"/>
      <c r="D87"/>
      <c r="E87"/>
      <c r="F87"/>
      <c r="G87"/>
      <c r="H87"/>
      <c r="I87"/>
      <c r="J87"/>
      <c r="K87"/>
      <c r="L87"/>
      <c r="M87"/>
      <c r="N87"/>
      <c r="O87"/>
      <c r="P87"/>
      <c r="Q87"/>
      <c r="R87"/>
      <c r="S87"/>
      <c r="T87"/>
      <c r="U87"/>
      <c r="V87"/>
      <c r="W87"/>
      <c r="X87"/>
      <c r="Y87"/>
      <c r="Z87"/>
      <c r="AA87"/>
      <c r="AB87"/>
    </row>
    <row r="88" spans="1:28" x14ac:dyDescent="0.25">
      <c r="A88"/>
      <c r="B88"/>
      <c r="C88"/>
      <c r="D88"/>
      <c r="E88"/>
      <c r="F88"/>
      <c r="G88"/>
      <c r="H88"/>
      <c r="I88"/>
      <c r="J88"/>
      <c r="K88"/>
      <c r="L88"/>
      <c r="M88"/>
      <c r="N88"/>
      <c r="O88"/>
      <c r="P88"/>
      <c r="Q88"/>
      <c r="R88"/>
      <c r="S88"/>
      <c r="T88"/>
      <c r="U88"/>
      <c r="V88"/>
      <c r="W88"/>
      <c r="X88"/>
      <c r="Y88"/>
      <c r="Z88"/>
      <c r="AA88"/>
      <c r="AB88"/>
    </row>
    <row r="89" spans="1:28" x14ac:dyDescent="0.25">
      <c r="A89"/>
      <c r="B89"/>
      <c r="C89"/>
      <c r="D89"/>
      <c r="E89"/>
      <c r="F89"/>
      <c r="G89"/>
      <c r="H89"/>
      <c r="I89"/>
      <c r="J89"/>
      <c r="K89"/>
      <c r="L89"/>
      <c r="M89"/>
      <c r="N89"/>
      <c r="O89"/>
      <c r="P89"/>
      <c r="Q89"/>
      <c r="R89"/>
      <c r="S89"/>
      <c r="T89"/>
      <c r="U89"/>
      <c r="V89"/>
      <c r="W89"/>
      <c r="X89"/>
      <c r="Y89"/>
      <c r="Z89"/>
      <c r="AA89"/>
      <c r="AB89"/>
    </row>
    <row r="90" spans="1:28" x14ac:dyDescent="0.25">
      <c r="A90"/>
      <c r="B90"/>
      <c r="C90"/>
      <c r="D90"/>
      <c r="E90"/>
      <c r="F90"/>
      <c r="G90"/>
      <c r="H90"/>
      <c r="I90"/>
      <c r="J90"/>
      <c r="K90"/>
      <c r="L90"/>
      <c r="M90"/>
      <c r="N90"/>
      <c r="O90"/>
      <c r="P90"/>
      <c r="Q90"/>
      <c r="R90"/>
      <c r="S90"/>
      <c r="T90"/>
      <c r="U90"/>
      <c r="V90"/>
      <c r="W90"/>
      <c r="X90"/>
      <c r="Y90"/>
      <c r="Z90"/>
      <c r="AA90"/>
      <c r="AB90"/>
    </row>
    <row r="91" spans="1:28" x14ac:dyDescent="0.25">
      <c r="A91"/>
      <c r="B91"/>
      <c r="C91"/>
      <c r="D91"/>
      <c r="E91"/>
      <c r="F91"/>
      <c r="G91"/>
      <c r="H91"/>
      <c r="I91"/>
      <c r="J91"/>
      <c r="K91"/>
      <c r="L91"/>
      <c r="M91"/>
      <c r="N91"/>
      <c r="O91"/>
      <c r="P91"/>
      <c r="Q91"/>
      <c r="R91"/>
      <c r="S91"/>
      <c r="T91"/>
      <c r="U91"/>
      <c r="V91"/>
      <c r="W91"/>
      <c r="X91"/>
      <c r="Y91"/>
      <c r="Z91"/>
      <c r="AA91"/>
      <c r="AB91"/>
    </row>
    <row r="92" spans="1:28" x14ac:dyDescent="0.25">
      <c r="A92"/>
      <c r="B92"/>
      <c r="C92"/>
      <c r="D92"/>
      <c r="E92"/>
      <c r="F92"/>
      <c r="G92"/>
      <c r="H92"/>
      <c r="I92"/>
      <c r="J92"/>
      <c r="K92"/>
      <c r="L92"/>
      <c r="M92"/>
      <c r="N92"/>
      <c r="O92"/>
      <c r="P92"/>
      <c r="Q92"/>
      <c r="R92"/>
      <c r="S92"/>
      <c r="T92"/>
      <c r="U92"/>
      <c r="V92"/>
      <c r="W92"/>
      <c r="X92"/>
      <c r="Y92"/>
      <c r="Z92"/>
      <c r="AA92"/>
      <c r="AB92"/>
    </row>
    <row r="93" spans="1:28" x14ac:dyDescent="0.25">
      <c r="A93"/>
      <c r="B93"/>
      <c r="C93"/>
      <c r="D93"/>
      <c r="E93"/>
      <c r="F93"/>
      <c r="G93"/>
      <c r="H93"/>
      <c r="I93"/>
      <c r="J93"/>
      <c r="K93"/>
      <c r="L93"/>
      <c r="M93"/>
      <c r="N93"/>
      <c r="O93"/>
      <c r="P93"/>
      <c r="Q93"/>
      <c r="R93"/>
      <c r="S93"/>
      <c r="T93"/>
      <c r="U93"/>
      <c r="V93"/>
      <c r="W93"/>
      <c r="X93"/>
      <c r="Y93"/>
      <c r="Z93"/>
      <c r="AA93"/>
      <c r="AB93"/>
    </row>
    <row r="94" spans="1:28" x14ac:dyDescent="0.25">
      <c r="A94"/>
      <c r="B94"/>
      <c r="C94"/>
      <c r="D94"/>
      <c r="E94"/>
      <c r="F94"/>
      <c r="G94"/>
      <c r="H94"/>
      <c r="I94"/>
      <c r="J94"/>
      <c r="K94"/>
      <c r="L94"/>
      <c r="M94"/>
      <c r="N94"/>
      <c r="O94"/>
      <c r="P94"/>
      <c r="Q94"/>
      <c r="R94"/>
      <c r="S94"/>
      <c r="T94"/>
      <c r="U94"/>
      <c r="V94"/>
      <c r="W94"/>
      <c r="X94"/>
      <c r="Y94"/>
      <c r="Z94"/>
      <c r="AA94"/>
      <c r="AB94"/>
    </row>
    <row r="95" spans="1:28" x14ac:dyDescent="0.25">
      <c r="A95"/>
      <c r="B95"/>
      <c r="C95"/>
      <c r="D95"/>
      <c r="E95"/>
      <c r="F95"/>
      <c r="G95"/>
      <c r="H95"/>
      <c r="I95"/>
      <c r="J95"/>
      <c r="K95"/>
      <c r="L95"/>
      <c r="M95"/>
      <c r="N95"/>
      <c r="O95"/>
      <c r="P95"/>
      <c r="Q95"/>
      <c r="R95"/>
      <c r="S95"/>
      <c r="T95"/>
      <c r="U95"/>
      <c r="V95"/>
      <c r="W95"/>
      <c r="X95"/>
      <c r="Y95"/>
      <c r="Z95"/>
      <c r="AA95"/>
      <c r="AB95"/>
    </row>
    <row r="96" spans="1:28" x14ac:dyDescent="0.25">
      <c r="A96"/>
      <c r="B96"/>
      <c r="C96"/>
      <c r="D96"/>
      <c r="E96"/>
      <c r="F96"/>
      <c r="G96"/>
      <c r="H96"/>
      <c r="I96"/>
      <c r="J96"/>
      <c r="K96"/>
      <c r="L96"/>
      <c r="M96"/>
      <c r="N96"/>
      <c r="O96"/>
      <c r="P96"/>
      <c r="Q96"/>
      <c r="R96"/>
      <c r="S96"/>
      <c r="T96"/>
      <c r="U96"/>
      <c r="V96"/>
      <c r="W96"/>
      <c r="X96"/>
      <c r="Y96"/>
      <c r="Z96"/>
      <c r="AA96"/>
      <c r="AB96"/>
    </row>
    <row r="97" spans="1:28" x14ac:dyDescent="0.25">
      <c r="A97"/>
      <c r="B97"/>
      <c r="C97"/>
      <c r="D97"/>
      <c r="E97"/>
      <c r="F97"/>
      <c r="G97"/>
      <c r="H97"/>
      <c r="I97"/>
      <c r="J97"/>
      <c r="K97"/>
      <c r="L97"/>
      <c r="M97"/>
      <c r="N97"/>
      <c r="O97"/>
      <c r="P97"/>
      <c r="Q97"/>
      <c r="R97"/>
      <c r="S97"/>
      <c r="T97"/>
      <c r="U97"/>
      <c r="V97"/>
      <c r="W97"/>
      <c r="X97"/>
      <c r="Y97"/>
      <c r="Z97"/>
      <c r="AA97"/>
      <c r="AB97"/>
    </row>
    <row r="98" spans="1:28" x14ac:dyDescent="0.25">
      <c r="A98"/>
      <c r="B98"/>
      <c r="C98"/>
      <c r="D98"/>
      <c r="E98"/>
      <c r="F98"/>
      <c r="G98"/>
      <c r="H98"/>
      <c r="I98"/>
      <c r="J98"/>
      <c r="K98"/>
      <c r="L98"/>
      <c r="M98"/>
      <c r="N98"/>
      <c r="O98"/>
      <c r="P98"/>
      <c r="Q98"/>
      <c r="R98"/>
      <c r="S98"/>
      <c r="T98"/>
      <c r="U98"/>
      <c r="V98"/>
      <c r="W98"/>
      <c r="X98"/>
      <c r="Y98"/>
      <c r="Z98"/>
      <c r="AA98"/>
      <c r="AB98"/>
    </row>
    <row r="99" spans="1:28" x14ac:dyDescent="0.25">
      <c r="A99"/>
      <c r="B99"/>
      <c r="C99"/>
      <c r="D99"/>
      <c r="E99"/>
      <c r="F99"/>
      <c r="G99"/>
      <c r="H99"/>
      <c r="I99"/>
      <c r="J99"/>
      <c r="K99"/>
      <c r="L99"/>
      <c r="M99"/>
      <c r="N99"/>
      <c r="O99"/>
      <c r="P99"/>
      <c r="Q99"/>
      <c r="R99"/>
      <c r="S99"/>
      <c r="T99"/>
      <c r="U99"/>
      <c r="V99"/>
      <c r="W99"/>
      <c r="X99"/>
      <c r="Y99"/>
      <c r="Z99"/>
      <c r="AA99"/>
      <c r="AB99"/>
    </row>
    <row r="100" spans="1:28" x14ac:dyDescent="0.25">
      <c r="A100"/>
      <c r="B100"/>
      <c r="C100"/>
      <c r="D100"/>
      <c r="E100"/>
      <c r="F100"/>
      <c r="G100"/>
      <c r="H100"/>
      <c r="I100"/>
      <c r="J100"/>
      <c r="K100"/>
      <c r="L100"/>
      <c r="M100"/>
      <c r="N100"/>
      <c r="O100"/>
      <c r="P100"/>
      <c r="Q100"/>
      <c r="R100"/>
      <c r="S100"/>
      <c r="T100"/>
      <c r="U100"/>
      <c r="V100"/>
      <c r="W100"/>
      <c r="X100"/>
      <c r="Y100"/>
      <c r="Z100"/>
      <c r="AA100"/>
      <c r="AB100"/>
    </row>
    <row r="101" spans="1:28" x14ac:dyDescent="0.25">
      <c r="A101"/>
      <c r="B101"/>
      <c r="C101"/>
      <c r="D101"/>
      <c r="E101"/>
      <c r="F101"/>
      <c r="G101"/>
      <c r="H101"/>
      <c r="I101"/>
      <c r="J101"/>
      <c r="K101"/>
      <c r="L101"/>
      <c r="M101"/>
      <c r="N101"/>
      <c r="O101"/>
      <c r="P101"/>
      <c r="Q101"/>
      <c r="R101"/>
      <c r="S101"/>
      <c r="T101"/>
      <c r="U101"/>
      <c r="V101"/>
      <c r="W101"/>
      <c r="X101"/>
      <c r="Y101"/>
      <c r="Z101"/>
      <c r="AA101"/>
      <c r="AB101"/>
    </row>
    <row r="102" spans="1:28" x14ac:dyDescent="0.25">
      <c r="A102"/>
      <c r="B102"/>
      <c r="C102"/>
      <c r="D102"/>
      <c r="E102"/>
      <c r="F102"/>
      <c r="G102"/>
      <c r="H102"/>
      <c r="I102"/>
      <c r="J102"/>
      <c r="K102"/>
      <c r="L102"/>
      <c r="M102"/>
      <c r="N102"/>
      <c r="O102"/>
      <c r="P102"/>
      <c r="Q102"/>
      <c r="R102"/>
      <c r="S102"/>
      <c r="T102"/>
      <c r="U102"/>
      <c r="V102"/>
      <c r="W102"/>
      <c r="X102"/>
      <c r="Y102"/>
      <c r="Z102"/>
      <c r="AA102"/>
      <c r="AB102"/>
    </row>
    <row r="103" spans="1:28" x14ac:dyDescent="0.25">
      <c r="A103"/>
      <c r="B103"/>
      <c r="C103"/>
      <c r="D103"/>
      <c r="E103"/>
      <c r="F103"/>
      <c r="G103"/>
      <c r="H103"/>
      <c r="I103"/>
      <c r="J103"/>
      <c r="K103"/>
      <c r="L103"/>
      <c r="M103"/>
      <c r="N103"/>
      <c r="O103"/>
      <c r="P103"/>
      <c r="Q103"/>
      <c r="R103"/>
      <c r="S103"/>
      <c r="T103"/>
      <c r="U103"/>
      <c r="V103"/>
      <c r="W103"/>
      <c r="X103"/>
      <c r="Y103"/>
      <c r="Z103"/>
      <c r="AA103"/>
      <c r="AB103"/>
    </row>
    <row r="104" spans="1:28" x14ac:dyDescent="0.25">
      <c r="A104"/>
      <c r="B104"/>
      <c r="C104"/>
      <c r="D104"/>
      <c r="E104"/>
      <c r="F104"/>
      <c r="G104"/>
      <c r="H104"/>
      <c r="I104"/>
      <c r="J104"/>
      <c r="K104"/>
      <c r="L104"/>
      <c r="M104"/>
      <c r="N104"/>
      <c r="O104"/>
      <c r="P104"/>
      <c r="Q104"/>
      <c r="R104"/>
      <c r="S104"/>
      <c r="T104"/>
      <c r="U104"/>
      <c r="V104"/>
      <c r="W104"/>
      <c r="X104"/>
      <c r="Y104"/>
      <c r="Z104"/>
      <c r="AA104"/>
      <c r="AB104"/>
    </row>
    <row r="105" spans="1:28" x14ac:dyDescent="0.25">
      <c r="A105"/>
      <c r="B105"/>
      <c r="C105"/>
      <c r="D105"/>
      <c r="E105"/>
      <c r="F105"/>
      <c r="G105"/>
      <c r="H105"/>
      <c r="I105"/>
      <c r="J105"/>
      <c r="K105"/>
      <c r="L105"/>
      <c r="M105"/>
      <c r="N105"/>
      <c r="O105"/>
      <c r="P105"/>
      <c r="Q105"/>
      <c r="R105"/>
      <c r="S105"/>
      <c r="T105"/>
      <c r="U105"/>
      <c r="V105"/>
      <c r="W105"/>
      <c r="X105"/>
      <c r="Y105"/>
      <c r="Z105"/>
      <c r="AA105"/>
      <c r="AB105"/>
    </row>
    <row r="106" spans="1:28" x14ac:dyDescent="0.25">
      <c r="A106"/>
      <c r="B106"/>
      <c r="C106"/>
      <c r="D106"/>
      <c r="E106"/>
      <c r="F106"/>
      <c r="G106"/>
      <c r="H106"/>
      <c r="I106"/>
      <c r="J106"/>
      <c r="K106"/>
      <c r="L106"/>
      <c r="M106"/>
      <c r="N106"/>
      <c r="O106"/>
      <c r="P106"/>
      <c r="Q106"/>
      <c r="R106"/>
      <c r="S106"/>
      <c r="T106"/>
      <c r="U106"/>
      <c r="V106"/>
      <c r="W106"/>
      <c r="X106"/>
      <c r="Y106"/>
      <c r="Z106"/>
      <c r="AA106"/>
      <c r="AB106"/>
    </row>
    <row r="107" spans="1:28" x14ac:dyDescent="0.25">
      <c r="A107"/>
      <c r="B107"/>
      <c r="C107"/>
      <c r="D107"/>
      <c r="E107"/>
      <c r="F107"/>
      <c r="G107"/>
      <c r="H107"/>
      <c r="I107"/>
      <c r="J107"/>
      <c r="K107"/>
      <c r="L107"/>
      <c r="M107"/>
      <c r="N107"/>
      <c r="O107"/>
      <c r="P107"/>
      <c r="Q107"/>
      <c r="R107"/>
      <c r="S107"/>
      <c r="T107"/>
      <c r="U107"/>
      <c r="V107"/>
      <c r="W107"/>
      <c r="X107"/>
      <c r="Y107"/>
      <c r="Z107"/>
      <c r="AA107"/>
      <c r="AB107"/>
    </row>
    <row r="108" spans="1:28" x14ac:dyDescent="0.25">
      <c r="A108"/>
      <c r="B108"/>
      <c r="C108"/>
      <c r="D108"/>
      <c r="E108"/>
      <c r="F108"/>
      <c r="G108"/>
      <c r="H108"/>
      <c r="I108"/>
      <c r="J108"/>
      <c r="K108"/>
      <c r="L108"/>
      <c r="M108"/>
      <c r="N108"/>
      <c r="O108"/>
      <c r="P108"/>
      <c r="Q108"/>
      <c r="R108"/>
      <c r="S108"/>
      <c r="T108"/>
      <c r="U108"/>
      <c r="V108"/>
      <c r="W108"/>
      <c r="X108"/>
      <c r="Y108"/>
      <c r="Z108"/>
      <c r="AA108"/>
      <c r="AB108"/>
    </row>
    <row r="109" spans="1:28" x14ac:dyDescent="0.25">
      <c r="A109"/>
      <c r="B109"/>
      <c r="C109"/>
      <c r="D109"/>
      <c r="E109"/>
      <c r="F109"/>
      <c r="G109"/>
      <c r="H109"/>
      <c r="I109"/>
      <c r="J109"/>
      <c r="K109"/>
      <c r="L109"/>
      <c r="M109"/>
      <c r="N109"/>
      <c r="O109"/>
      <c r="P109"/>
      <c r="Q109"/>
      <c r="R109"/>
      <c r="S109"/>
      <c r="T109"/>
      <c r="U109"/>
      <c r="V109"/>
      <c r="W109"/>
      <c r="X109"/>
      <c r="Y109"/>
      <c r="Z109"/>
      <c r="AA109"/>
      <c r="AB109"/>
    </row>
    <row r="110" spans="1:28" x14ac:dyDescent="0.25">
      <c r="A110"/>
      <c r="B110"/>
      <c r="C110"/>
      <c r="D110"/>
      <c r="E110"/>
      <c r="F110"/>
      <c r="G110"/>
      <c r="H110"/>
      <c r="I110"/>
      <c r="J110"/>
      <c r="K110"/>
      <c r="L110"/>
      <c r="M110"/>
      <c r="N110"/>
      <c r="O110"/>
      <c r="P110"/>
      <c r="Q110"/>
      <c r="R110"/>
      <c r="S110"/>
      <c r="T110"/>
      <c r="U110"/>
      <c r="V110"/>
      <c r="W110"/>
      <c r="X110"/>
      <c r="Y110"/>
      <c r="Z110"/>
      <c r="AA110"/>
      <c r="AB110"/>
    </row>
    <row r="111" spans="1:28" x14ac:dyDescent="0.25">
      <c r="A111"/>
      <c r="B111"/>
      <c r="C111"/>
      <c r="D111"/>
      <c r="E111"/>
      <c r="F111"/>
      <c r="G111"/>
      <c r="H111"/>
      <c r="I111"/>
      <c r="J111"/>
      <c r="K111"/>
      <c r="L111"/>
      <c r="M111"/>
      <c r="N111"/>
      <c r="O111"/>
      <c r="P111"/>
      <c r="Q111"/>
      <c r="R111"/>
      <c r="S111"/>
      <c r="T111"/>
      <c r="U111"/>
      <c r="V111"/>
      <c r="W111"/>
      <c r="X111"/>
      <c r="Y111"/>
      <c r="Z111"/>
      <c r="AA111"/>
      <c r="AB111"/>
    </row>
    <row r="112" spans="1:28" x14ac:dyDescent="0.25">
      <c r="A112"/>
      <c r="B112"/>
      <c r="C112"/>
      <c r="D112"/>
      <c r="E112"/>
      <c r="F112"/>
      <c r="G112"/>
      <c r="H112"/>
      <c r="I112"/>
      <c r="J112"/>
      <c r="K112"/>
      <c r="L112"/>
      <c r="M112"/>
      <c r="N112"/>
      <c r="O112"/>
      <c r="P112"/>
      <c r="Q112"/>
      <c r="R112"/>
      <c r="S112"/>
      <c r="T112"/>
      <c r="U112"/>
      <c r="V112"/>
      <c r="W112"/>
      <c r="X112"/>
      <c r="Y112"/>
      <c r="Z112"/>
      <c r="AA112"/>
      <c r="AB112"/>
    </row>
    <row r="113" spans="1:28" x14ac:dyDescent="0.25">
      <c r="A113"/>
      <c r="B113"/>
      <c r="C113"/>
      <c r="D113"/>
      <c r="E113"/>
      <c r="F113"/>
      <c r="G113"/>
      <c r="H113"/>
      <c r="I113"/>
      <c r="J113"/>
      <c r="K113"/>
      <c r="L113"/>
      <c r="M113"/>
      <c r="N113"/>
      <c r="O113"/>
      <c r="P113"/>
      <c r="Q113"/>
      <c r="R113"/>
      <c r="S113"/>
      <c r="T113"/>
      <c r="U113"/>
      <c r="V113"/>
      <c r="W113"/>
      <c r="X113"/>
      <c r="Y113"/>
      <c r="Z113"/>
      <c r="AA113"/>
      <c r="AB113"/>
    </row>
    <row r="114" spans="1:28" x14ac:dyDescent="0.25">
      <c r="A114"/>
      <c r="B114"/>
      <c r="C114"/>
      <c r="D114"/>
      <c r="E114"/>
      <c r="F114"/>
      <c r="G114"/>
      <c r="H114"/>
      <c r="I114"/>
      <c r="J114"/>
      <c r="K114"/>
      <c r="L114"/>
      <c r="M114"/>
      <c r="N114"/>
      <c r="O114"/>
      <c r="P114"/>
      <c r="Q114"/>
      <c r="R114"/>
      <c r="S114"/>
      <c r="T114"/>
      <c r="U114"/>
      <c r="V114"/>
      <c r="W114"/>
      <c r="X114"/>
      <c r="Y114"/>
      <c r="Z114"/>
      <c r="AA114"/>
      <c r="AB114"/>
    </row>
    <row r="115" spans="1:28" x14ac:dyDescent="0.25">
      <c r="A115"/>
      <c r="B115"/>
      <c r="C115"/>
      <c r="D115"/>
      <c r="E115"/>
      <c r="F115"/>
      <c r="G115"/>
      <c r="H115"/>
      <c r="I115"/>
      <c r="J115"/>
      <c r="K115"/>
      <c r="L115"/>
      <c r="M115"/>
      <c r="N115"/>
      <c r="O115"/>
      <c r="P115"/>
      <c r="Q115"/>
      <c r="R115"/>
      <c r="S115"/>
      <c r="T115"/>
      <c r="U115"/>
      <c r="V115"/>
      <c r="W115"/>
      <c r="X115"/>
      <c r="Y115"/>
      <c r="Z115"/>
      <c r="AA115"/>
      <c r="AB115"/>
    </row>
    <row r="116" spans="1:28" x14ac:dyDescent="0.25">
      <c r="A116"/>
      <c r="B116"/>
      <c r="C116"/>
      <c r="D116"/>
      <c r="E116"/>
      <c r="F116"/>
      <c r="G116"/>
      <c r="H116"/>
      <c r="I116"/>
      <c r="J116"/>
      <c r="K116"/>
      <c r="L116"/>
      <c r="M116"/>
      <c r="N116"/>
      <c r="O116"/>
      <c r="P116"/>
      <c r="Q116"/>
      <c r="R116"/>
      <c r="S116"/>
      <c r="T116"/>
      <c r="U116"/>
      <c r="V116"/>
      <c r="W116"/>
      <c r="X116"/>
      <c r="Y116"/>
      <c r="Z116"/>
      <c r="AA116"/>
      <c r="AB116"/>
    </row>
    <row r="117" spans="1:28" x14ac:dyDescent="0.25">
      <c r="A117"/>
      <c r="B117"/>
      <c r="C117"/>
      <c r="D117"/>
      <c r="E117"/>
      <c r="F117"/>
      <c r="G117"/>
      <c r="H117"/>
      <c r="I117"/>
      <c r="J117"/>
      <c r="K117"/>
      <c r="L117"/>
      <c r="M117"/>
      <c r="N117"/>
      <c r="O117"/>
      <c r="P117"/>
      <c r="Q117"/>
      <c r="R117"/>
      <c r="S117"/>
      <c r="T117"/>
      <c r="U117"/>
      <c r="V117"/>
      <c r="W117"/>
      <c r="X117"/>
      <c r="Y117"/>
      <c r="Z117"/>
      <c r="AA117"/>
      <c r="AB117"/>
    </row>
    <row r="118" spans="1:28" x14ac:dyDescent="0.25">
      <c r="A118"/>
      <c r="B118"/>
      <c r="C118"/>
      <c r="D118"/>
      <c r="E118"/>
      <c r="F118"/>
      <c r="G118"/>
      <c r="H118"/>
      <c r="I118"/>
      <c r="J118"/>
      <c r="K118"/>
      <c r="L118"/>
      <c r="M118"/>
      <c r="N118"/>
      <c r="O118"/>
      <c r="P118"/>
      <c r="Q118"/>
      <c r="R118"/>
      <c r="S118"/>
      <c r="T118"/>
      <c r="U118"/>
      <c r="V118"/>
      <c r="W118"/>
      <c r="X118"/>
      <c r="Y118"/>
      <c r="Z118"/>
      <c r="AA118"/>
      <c r="AB118"/>
    </row>
    <row r="119" spans="1:28" x14ac:dyDescent="0.25">
      <c r="A119"/>
      <c r="B119"/>
      <c r="C119"/>
      <c r="D119"/>
      <c r="E119"/>
      <c r="F119"/>
      <c r="G119"/>
      <c r="H119"/>
      <c r="I119"/>
      <c r="J119"/>
      <c r="K119"/>
      <c r="L119"/>
      <c r="M119"/>
      <c r="N119"/>
      <c r="O119"/>
      <c r="P119"/>
      <c r="Q119"/>
      <c r="R119"/>
      <c r="S119"/>
      <c r="T119"/>
      <c r="U119"/>
      <c r="V119"/>
      <c r="W119"/>
      <c r="X119"/>
      <c r="Y119"/>
      <c r="Z119"/>
      <c r="AA119"/>
      <c r="AB119"/>
    </row>
    <row r="120" spans="1:28" x14ac:dyDescent="0.25">
      <c r="A120"/>
      <c r="B120"/>
      <c r="C120"/>
      <c r="D120"/>
      <c r="E120"/>
      <c r="F120"/>
      <c r="G120"/>
      <c r="H120"/>
      <c r="I120"/>
      <c r="J120"/>
      <c r="K120"/>
      <c r="L120"/>
      <c r="M120"/>
      <c r="N120"/>
      <c r="O120"/>
      <c r="P120"/>
      <c r="Q120"/>
      <c r="R120"/>
      <c r="S120"/>
      <c r="T120"/>
      <c r="U120"/>
      <c r="V120"/>
      <c r="W120"/>
      <c r="X120"/>
      <c r="Y120"/>
      <c r="Z120"/>
      <c r="AA120"/>
      <c r="AB120"/>
    </row>
    <row r="121" spans="1:28" x14ac:dyDescent="0.25">
      <c r="A121"/>
      <c r="B121"/>
      <c r="C121"/>
      <c r="D121"/>
      <c r="E121"/>
      <c r="F121"/>
      <c r="G121"/>
      <c r="H121"/>
      <c r="I121"/>
      <c r="J121"/>
      <c r="K121"/>
      <c r="L121"/>
      <c r="M121"/>
      <c r="N121"/>
      <c r="O121"/>
      <c r="P121"/>
      <c r="Q121"/>
      <c r="R121"/>
      <c r="S121"/>
      <c r="T121"/>
      <c r="U121"/>
      <c r="V121"/>
      <c r="W121"/>
      <c r="X121"/>
      <c r="Y121"/>
      <c r="Z121"/>
      <c r="AA121"/>
      <c r="AB121"/>
    </row>
    <row r="122" spans="1:28" x14ac:dyDescent="0.25">
      <c r="A122"/>
      <c r="B122"/>
      <c r="C122"/>
      <c r="D122"/>
      <c r="E122"/>
      <c r="F122"/>
      <c r="G122"/>
      <c r="H122"/>
      <c r="I122"/>
      <c r="J122"/>
      <c r="K122"/>
      <c r="L122"/>
      <c r="M122"/>
      <c r="N122"/>
      <c r="O122"/>
      <c r="P122"/>
      <c r="Q122"/>
      <c r="R122"/>
      <c r="S122"/>
      <c r="T122"/>
      <c r="U122"/>
      <c r="V122"/>
      <c r="W122"/>
      <c r="X122"/>
      <c r="Y122"/>
      <c r="Z122"/>
      <c r="AA122"/>
      <c r="AB122"/>
    </row>
    <row r="123" spans="1:28" x14ac:dyDescent="0.25">
      <c r="A123"/>
      <c r="B123"/>
      <c r="C123"/>
      <c r="D123"/>
      <c r="E123"/>
      <c r="F123"/>
      <c r="G123"/>
      <c r="H123"/>
      <c r="I123"/>
      <c r="J123"/>
      <c r="K123"/>
      <c r="L123"/>
      <c r="M123"/>
      <c r="N123"/>
      <c r="O123"/>
      <c r="P123"/>
      <c r="Q123"/>
      <c r="R123"/>
      <c r="S123"/>
      <c r="T123"/>
      <c r="U123"/>
      <c r="V123"/>
      <c r="W123"/>
      <c r="X123"/>
      <c r="Y123"/>
      <c r="Z123"/>
      <c r="AA123"/>
      <c r="AB123"/>
    </row>
    <row r="124" spans="1:28" x14ac:dyDescent="0.25">
      <c r="A124"/>
      <c r="B124"/>
      <c r="C124"/>
      <c r="D124"/>
      <c r="E124"/>
      <c r="F124"/>
      <c r="G124"/>
      <c r="H124"/>
      <c r="I124"/>
      <c r="J124"/>
      <c r="K124"/>
      <c r="L124"/>
      <c r="M124"/>
      <c r="N124"/>
      <c r="O124"/>
      <c r="P124"/>
      <c r="Q124"/>
      <c r="R124"/>
      <c r="S124"/>
      <c r="T124"/>
      <c r="U124"/>
      <c r="V124"/>
      <c r="W124"/>
      <c r="X124"/>
      <c r="Y124"/>
      <c r="Z124"/>
      <c r="AA124"/>
      <c r="AB124"/>
    </row>
    <row r="125" spans="1:28" x14ac:dyDescent="0.25">
      <c r="A125"/>
      <c r="B125"/>
      <c r="C125"/>
      <c r="D125"/>
      <c r="E125"/>
      <c r="F125"/>
      <c r="G125"/>
      <c r="H125"/>
      <c r="I125"/>
      <c r="J125"/>
      <c r="K125"/>
      <c r="L125"/>
      <c r="M125"/>
      <c r="N125"/>
      <c r="O125"/>
      <c r="P125"/>
      <c r="Q125"/>
      <c r="R125"/>
      <c r="S125"/>
      <c r="T125"/>
      <c r="U125"/>
      <c r="V125"/>
      <c r="W125"/>
      <c r="X125"/>
      <c r="Y125"/>
      <c r="Z125"/>
      <c r="AA125"/>
      <c r="AB125"/>
    </row>
    <row r="126" spans="1:28" x14ac:dyDescent="0.25">
      <c r="A126"/>
      <c r="B126"/>
      <c r="C126"/>
      <c r="D126"/>
      <c r="E126"/>
      <c r="F126"/>
      <c r="G126"/>
      <c r="H126"/>
      <c r="I126"/>
      <c r="J126"/>
      <c r="K126"/>
      <c r="L126"/>
      <c r="M126"/>
      <c r="N126"/>
      <c r="O126"/>
      <c r="P126"/>
      <c r="Q126"/>
      <c r="R126"/>
      <c r="S126"/>
      <c r="T126"/>
      <c r="U126"/>
      <c r="V126"/>
      <c r="W126"/>
      <c r="X126"/>
      <c r="Y126"/>
      <c r="Z126"/>
      <c r="AA126"/>
      <c r="AB126"/>
    </row>
    <row r="127" spans="1:28" x14ac:dyDescent="0.25">
      <c r="A127"/>
      <c r="B127"/>
      <c r="C127"/>
      <c r="D127"/>
      <c r="E127"/>
      <c r="F127"/>
      <c r="G127"/>
      <c r="H127"/>
      <c r="I127"/>
      <c r="J127"/>
      <c r="K127"/>
      <c r="L127"/>
      <c r="M127"/>
      <c r="N127"/>
      <c r="O127"/>
      <c r="P127"/>
      <c r="Q127"/>
      <c r="R127"/>
      <c r="S127"/>
      <c r="T127"/>
      <c r="U127"/>
      <c r="V127"/>
      <c r="W127"/>
      <c r="X127"/>
      <c r="Y127"/>
      <c r="Z127"/>
      <c r="AA127"/>
      <c r="AB127"/>
    </row>
    <row r="128" spans="1:28" x14ac:dyDescent="0.25">
      <c r="A128"/>
      <c r="B128"/>
      <c r="C128"/>
      <c r="D128"/>
      <c r="E128"/>
      <c r="F128"/>
      <c r="G128"/>
      <c r="H128"/>
      <c r="I128"/>
      <c r="J128"/>
      <c r="K128"/>
      <c r="L128"/>
      <c r="M128"/>
      <c r="N128"/>
      <c r="O128"/>
      <c r="P128"/>
      <c r="Q128"/>
      <c r="R128"/>
      <c r="S128"/>
      <c r="T128"/>
      <c r="U128"/>
      <c r="V128"/>
      <c r="W128"/>
      <c r="X128"/>
      <c r="Y128"/>
      <c r="Z128"/>
      <c r="AA128"/>
      <c r="AB128"/>
    </row>
    <row r="129" spans="1:28" x14ac:dyDescent="0.25">
      <c r="A129"/>
      <c r="B129"/>
      <c r="C129"/>
      <c r="D129"/>
      <c r="E129"/>
      <c r="F129"/>
      <c r="G129"/>
      <c r="H129"/>
      <c r="I129"/>
      <c r="J129"/>
      <c r="K129"/>
      <c r="L129"/>
      <c r="M129"/>
      <c r="N129"/>
      <c r="O129"/>
      <c r="P129"/>
      <c r="Q129"/>
      <c r="R129"/>
      <c r="S129"/>
      <c r="T129"/>
      <c r="U129"/>
      <c r="V129"/>
      <c r="W129"/>
      <c r="X129"/>
      <c r="Y129"/>
      <c r="Z129"/>
      <c r="AA129"/>
      <c r="AB129"/>
    </row>
    <row r="130" spans="1:28" x14ac:dyDescent="0.25">
      <c r="A130"/>
      <c r="B130"/>
      <c r="C130"/>
      <c r="D130"/>
      <c r="E130"/>
      <c r="F130"/>
      <c r="G130"/>
      <c r="H130"/>
      <c r="I130"/>
      <c r="J130"/>
      <c r="K130"/>
      <c r="L130"/>
      <c r="M130"/>
      <c r="N130"/>
      <c r="O130"/>
      <c r="P130"/>
      <c r="Q130"/>
      <c r="R130"/>
      <c r="S130"/>
      <c r="T130"/>
      <c r="U130"/>
      <c r="V130"/>
      <c r="W130"/>
      <c r="X130"/>
      <c r="Y130"/>
      <c r="Z130"/>
      <c r="AA130"/>
      <c r="AB130"/>
    </row>
    <row r="131" spans="1:28" x14ac:dyDescent="0.25">
      <c r="A131"/>
      <c r="B131"/>
      <c r="C131"/>
      <c r="D131"/>
      <c r="E131"/>
      <c r="F131"/>
      <c r="G131"/>
      <c r="H131"/>
      <c r="I131"/>
      <c r="J131"/>
      <c r="K131"/>
      <c r="L131"/>
      <c r="M131"/>
      <c r="N131"/>
      <c r="O131"/>
      <c r="P131"/>
      <c r="Q131"/>
      <c r="R131"/>
      <c r="S131"/>
      <c r="T131"/>
      <c r="U131"/>
      <c r="V131"/>
      <c r="W131"/>
      <c r="X131"/>
      <c r="Y131"/>
      <c r="Z131"/>
      <c r="AA131"/>
      <c r="AB131"/>
    </row>
    <row r="132" spans="1:28" x14ac:dyDescent="0.25">
      <c r="A132"/>
      <c r="B132"/>
      <c r="C132"/>
      <c r="D132"/>
      <c r="E132"/>
      <c r="F132"/>
      <c r="G132"/>
      <c r="H132"/>
      <c r="I132"/>
      <c r="J132"/>
      <c r="K132"/>
      <c r="L132"/>
      <c r="M132"/>
      <c r="N132"/>
      <c r="O132"/>
      <c r="P132"/>
      <c r="Q132"/>
      <c r="R132"/>
      <c r="S132"/>
      <c r="T132"/>
      <c r="U132"/>
      <c r="V132"/>
      <c r="W132"/>
      <c r="X132"/>
      <c r="Y132"/>
      <c r="Z132"/>
      <c r="AA132"/>
      <c r="AB132"/>
    </row>
    <row r="133" spans="1:28" x14ac:dyDescent="0.25">
      <c r="A133"/>
      <c r="B133"/>
      <c r="C133"/>
      <c r="D133"/>
      <c r="E133"/>
      <c r="F133"/>
      <c r="G133"/>
      <c r="H133"/>
      <c r="I133"/>
      <c r="J133"/>
      <c r="K133"/>
      <c r="L133"/>
      <c r="M133"/>
      <c r="N133"/>
      <c r="O133"/>
      <c r="P133"/>
      <c r="Q133"/>
      <c r="R133"/>
      <c r="S133"/>
      <c r="T133"/>
      <c r="U133"/>
      <c r="V133"/>
      <c r="W133"/>
      <c r="X133"/>
      <c r="Y133"/>
      <c r="Z133"/>
      <c r="AA133"/>
      <c r="AB133"/>
    </row>
    <row r="134" spans="1:28" x14ac:dyDescent="0.25">
      <c r="A134"/>
      <c r="B134"/>
      <c r="C134"/>
      <c r="D134"/>
      <c r="E134"/>
      <c r="F134"/>
      <c r="G134"/>
      <c r="H134"/>
      <c r="I134"/>
      <c r="J134"/>
      <c r="K134"/>
      <c r="L134"/>
      <c r="M134"/>
      <c r="N134"/>
      <c r="O134"/>
      <c r="P134"/>
      <c r="Q134"/>
      <c r="R134"/>
      <c r="S134"/>
      <c r="T134"/>
      <c r="U134"/>
      <c r="V134"/>
      <c r="W134"/>
      <c r="X134"/>
      <c r="Y134"/>
      <c r="Z134"/>
      <c r="AA134"/>
      <c r="AB134"/>
    </row>
    <row r="135" spans="1:28" x14ac:dyDescent="0.25">
      <c r="A135"/>
      <c r="B135"/>
      <c r="C135"/>
      <c r="D135"/>
      <c r="E135"/>
      <c r="F135"/>
      <c r="G135"/>
      <c r="H135"/>
      <c r="I135"/>
      <c r="J135"/>
      <c r="K135"/>
      <c r="L135"/>
      <c r="M135"/>
      <c r="N135"/>
      <c r="O135"/>
      <c r="P135"/>
      <c r="Q135"/>
      <c r="R135"/>
      <c r="S135"/>
      <c r="T135"/>
      <c r="U135"/>
      <c r="V135"/>
      <c r="W135"/>
      <c r="X135"/>
      <c r="Y135"/>
      <c r="Z135"/>
      <c r="AA135"/>
      <c r="AB135"/>
    </row>
    <row r="136" spans="1:28" x14ac:dyDescent="0.25">
      <c r="A136"/>
      <c r="B136"/>
      <c r="C136"/>
      <c r="D136"/>
      <c r="E136"/>
      <c r="F136"/>
      <c r="G136"/>
      <c r="H136"/>
      <c r="I136"/>
      <c r="J136"/>
      <c r="K136"/>
      <c r="L136"/>
      <c r="M136"/>
      <c r="N136"/>
      <c r="O136"/>
      <c r="P136"/>
      <c r="Q136"/>
      <c r="R136"/>
      <c r="S136"/>
      <c r="T136"/>
      <c r="U136"/>
      <c r="V136"/>
      <c r="W136"/>
      <c r="X136"/>
      <c r="Y136"/>
      <c r="Z136"/>
      <c r="AA136"/>
      <c r="AB136"/>
    </row>
    <row r="137" spans="1:28" x14ac:dyDescent="0.25">
      <c r="A137"/>
      <c r="B137"/>
      <c r="C137"/>
      <c r="D137"/>
      <c r="E137"/>
      <c r="F137"/>
      <c r="G137"/>
      <c r="H137"/>
      <c r="I137"/>
      <c r="J137"/>
      <c r="K137"/>
      <c r="L137"/>
      <c r="M137"/>
      <c r="N137"/>
      <c r="O137"/>
      <c r="P137"/>
      <c r="Q137"/>
      <c r="R137"/>
      <c r="S137"/>
      <c r="T137"/>
      <c r="U137"/>
      <c r="V137"/>
      <c r="W137"/>
      <c r="X137"/>
      <c r="Y137"/>
      <c r="Z137"/>
      <c r="AA137"/>
      <c r="AB137"/>
    </row>
    <row r="138" spans="1:28" x14ac:dyDescent="0.25">
      <c r="A138"/>
      <c r="B138"/>
      <c r="C138"/>
      <c r="D138"/>
      <c r="E138"/>
      <c r="F138"/>
      <c r="G138"/>
      <c r="H138"/>
      <c r="I138"/>
      <c r="J138"/>
      <c r="K138"/>
      <c r="L138"/>
      <c r="M138"/>
      <c r="N138"/>
      <c r="O138"/>
      <c r="P138"/>
      <c r="Q138"/>
      <c r="R138"/>
      <c r="S138"/>
      <c r="T138"/>
      <c r="U138"/>
      <c r="V138"/>
      <c r="W138"/>
      <c r="X138"/>
      <c r="Y138"/>
      <c r="Z138"/>
      <c r="AA138"/>
      <c r="AB138"/>
    </row>
    <row r="139" spans="1:28" x14ac:dyDescent="0.25">
      <c r="A139"/>
      <c r="B139"/>
      <c r="C139"/>
      <c r="D139"/>
      <c r="E139"/>
      <c r="F139"/>
      <c r="G139"/>
      <c r="H139"/>
      <c r="I139"/>
      <c r="J139"/>
      <c r="K139"/>
      <c r="L139"/>
      <c r="M139"/>
      <c r="N139"/>
      <c r="O139"/>
      <c r="P139"/>
      <c r="Q139"/>
      <c r="R139"/>
      <c r="S139"/>
      <c r="T139"/>
      <c r="U139"/>
      <c r="V139"/>
      <c r="W139"/>
      <c r="X139"/>
      <c r="Y139"/>
      <c r="Z139"/>
      <c r="AA139"/>
      <c r="AB139"/>
    </row>
    <row r="140" spans="1:28" x14ac:dyDescent="0.25">
      <c r="A140"/>
      <c r="B140"/>
      <c r="C140"/>
      <c r="D140"/>
      <c r="E140"/>
      <c r="F140"/>
      <c r="G140"/>
      <c r="H140"/>
      <c r="I140"/>
      <c r="J140"/>
      <c r="K140"/>
      <c r="L140"/>
      <c r="M140"/>
      <c r="N140"/>
      <c r="O140"/>
      <c r="P140"/>
      <c r="Q140"/>
      <c r="R140"/>
      <c r="S140"/>
      <c r="T140"/>
      <c r="U140"/>
      <c r="V140"/>
      <c r="W140"/>
      <c r="X140"/>
      <c r="Y140"/>
      <c r="Z140"/>
      <c r="AA140"/>
      <c r="AB140"/>
    </row>
    <row r="141" spans="1:28" x14ac:dyDescent="0.25">
      <c r="A141"/>
      <c r="B141"/>
      <c r="C141"/>
      <c r="D141"/>
      <c r="E141"/>
      <c r="F141"/>
      <c r="G141"/>
      <c r="H141"/>
      <c r="I141"/>
      <c r="J141"/>
      <c r="K141"/>
      <c r="L141"/>
      <c r="M141"/>
      <c r="N141"/>
      <c r="O141"/>
      <c r="P141"/>
      <c r="Q141"/>
      <c r="R141"/>
      <c r="S141"/>
      <c r="T141"/>
      <c r="U141"/>
      <c r="V141"/>
      <c r="W141"/>
      <c r="X141"/>
      <c r="Y141"/>
      <c r="Z141"/>
      <c r="AA141"/>
      <c r="AB141"/>
    </row>
    <row r="142" spans="1:28" x14ac:dyDescent="0.25">
      <c r="A142"/>
      <c r="B142"/>
      <c r="C142"/>
      <c r="D142"/>
      <c r="E142"/>
      <c r="F142"/>
      <c r="G142"/>
      <c r="H142"/>
      <c r="I142"/>
      <c r="J142"/>
      <c r="K142"/>
      <c r="L142"/>
      <c r="M142"/>
      <c r="N142"/>
      <c r="O142"/>
      <c r="P142"/>
      <c r="Q142"/>
      <c r="R142"/>
      <c r="S142"/>
      <c r="T142"/>
      <c r="U142"/>
      <c r="V142"/>
      <c r="W142"/>
      <c r="X142"/>
      <c r="Y142"/>
      <c r="Z142"/>
      <c r="AA142"/>
      <c r="AB142"/>
    </row>
    <row r="143" spans="1:28" x14ac:dyDescent="0.25">
      <c r="A143"/>
      <c r="B143"/>
      <c r="C143"/>
      <c r="D143"/>
      <c r="E143"/>
      <c r="F143"/>
      <c r="G143"/>
      <c r="H143"/>
      <c r="I143"/>
      <c r="J143"/>
      <c r="K143"/>
      <c r="L143"/>
      <c r="M143"/>
      <c r="N143"/>
      <c r="O143"/>
      <c r="P143"/>
      <c r="Q143"/>
      <c r="R143"/>
      <c r="S143"/>
      <c r="T143"/>
      <c r="U143"/>
      <c r="V143"/>
      <c r="W143"/>
      <c r="X143"/>
      <c r="Y143"/>
      <c r="Z143"/>
      <c r="AA143"/>
      <c r="AB143"/>
    </row>
    <row r="144" spans="1:28" x14ac:dyDescent="0.25">
      <c r="A144"/>
      <c r="B144"/>
      <c r="C144"/>
      <c r="D144"/>
      <c r="E144"/>
      <c r="F144"/>
      <c r="G144"/>
      <c r="H144"/>
      <c r="I144"/>
      <c r="J144"/>
      <c r="K144"/>
      <c r="L144"/>
      <c r="M144"/>
      <c r="N144"/>
      <c r="O144"/>
      <c r="P144"/>
      <c r="Q144"/>
      <c r="R144"/>
      <c r="S144"/>
      <c r="T144"/>
      <c r="U144"/>
      <c r="V144"/>
      <c r="W144"/>
      <c r="X144"/>
      <c r="Y144"/>
      <c r="Z144"/>
      <c r="AA144"/>
      <c r="AB144"/>
    </row>
    <row r="145" spans="1:28" x14ac:dyDescent="0.25">
      <c r="A145"/>
      <c r="B145"/>
      <c r="C145"/>
      <c r="D145"/>
      <c r="E145"/>
      <c r="F145"/>
      <c r="G145"/>
      <c r="H145"/>
      <c r="I145"/>
      <c r="J145"/>
      <c r="K145"/>
      <c r="L145"/>
      <c r="M145"/>
      <c r="N145"/>
      <c r="O145"/>
      <c r="P145"/>
      <c r="Q145"/>
      <c r="R145"/>
      <c r="S145"/>
      <c r="T145"/>
      <c r="U145"/>
      <c r="V145"/>
      <c r="W145"/>
      <c r="X145"/>
      <c r="Y145"/>
      <c r="Z145"/>
      <c r="AA145"/>
      <c r="AB145"/>
    </row>
    <row r="146" spans="1:28" x14ac:dyDescent="0.25">
      <c r="A146"/>
      <c r="B146"/>
      <c r="C146"/>
      <c r="D146"/>
      <c r="E146"/>
      <c r="F146"/>
      <c r="G146"/>
      <c r="H146"/>
      <c r="I146"/>
      <c r="J146"/>
      <c r="K146"/>
      <c r="L146"/>
      <c r="M146"/>
      <c r="N146"/>
      <c r="O146"/>
      <c r="P146"/>
      <c r="Q146"/>
      <c r="R146"/>
      <c r="S146"/>
      <c r="T146"/>
      <c r="U146"/>
      <c r="V146"/>
      <c r="W146"/>
      <c r="X146"/>
      <c r="Y146"/>
      <c r="Z146"/>
      <c r="AA146"/>
      <c r="AB146"/>
    </row>
    <row r="147" spans="1:28" x14ac:dyDescent="0.25">
      <c r="A147"/>
      <c r="B147"/>
      <c r="C147"/>
      <c r="D147"/>
      <c r="E147"/>
      <c r="F147"/>
      <c r="G147"/>
      <c r="H147"/>
      <c r="I147"/>
      <c r="J147"/>
      <c r="K147"/>
      <c r="L147"/>
      <c r="M147"/>
      <c r="N147"/>
      <c r="O147"/>
      <c r="P147"/>
      <c r="Q147"/>
      <c r="R147"/>
      <c r="S147"/>
      <c r="T147"/>
      <c r="U147"/>
      <c r="V147"/>
      <c r="W147"/>
      <c r="X147"/>
      <c r="Y147"/>
      <c r="Z147"/>
      <c r="AA147"/>
      <c r="AB147"/>
    </row>
    <row r="148" spans="1:28" x14ac:dyDescent="0.25">
      <c r="A148"/>
      <c r="B148"/>
      <c r="C148"/>
      <c r="D148"/>
      <c r="E148"/>
      <c r="F148"/>
      <c r="G148"/>
      <c r="H148"/>
      <c r="I148"/>
      <c r="J148"/>
      <c r="K148"/>
      <c r="L148"/>
      <c r="M148"/>
      <c r="N148"/>
      <c r="O148"/>
      <c r="P148"/>
      <c r="Q148"/>
      <c r="R148"/>
      <c r="S148"/>
      <c r="T148"/>
      <c r="U148"/>
      <c r="V148"/>
      <c r="W148"/>
      <c r="X148"/>
      <c r="Y148"/>
      <c r="Z148"/>
      <c r="AA148"/>
      <c r="AB148"/>
    </row>
    <row r="149" spans="1:28" x14ac:dyDescent="0.25">
      <c r="A149"/>
      <c r="B149"/>
      <c r="C149"/>
      <c r="D149"/>
      <c r="E149"/>
      <c r="F149"/>
      <c r="G149"/>
      <c r="H149"/>
      <c r="I149"/>
      <c r="J149"/>
      <c r="K149"/>
      <c r="L149"/>
      <c r="M149"/>
      <c r="N149"/>
      <c r="O149"/>
      <c r="P149"/>
      <c r="Q149"/>
      <c r="R149"/>
      <c r="S149"/>
      <c r="T149"/>
      <c r="U149"/>
      <c r="V149"/>
      <c r="W149"/>
      <c r="X149"/>
      <c r="Y149"/>
      <c r="Z149"/>
      <c r="AA149"/>
      <c r="AB149"/>
    </row>
    <row r="150" spans="1:28" x14ac:dyDescent="0.25">
      <c r="A150"/>
      <c r="B150"/>
      <c r="C150"/>
      <c r="D150"/>
      <c r="E150"/>
      <c r="F150"/>
      <c r="G150"/>
      <c r="H150"/>
      <c r="I150"/>
      <c r="J150"/>
      <c r="K150"/>
      <c r="L150"/>
      <c r="M150"/>
      <c r="N150"/>
      <c r="O150"/>
      <c r="P150"/>
      <c r="Q150"/>
      <c r="R150"/>
      <c r="S150"/>
      <c r="T150"/>
      <c r="U150"/>
      <c r="V150"/>
      <c r="W150"/>
      <c r="X150"/>
      <c r="Y150"/>
      <c r="Z150"/>
      <c r="AA150"/>
      <c r="AB150"/>
    </row>
    <row r="151" spans="1:28" x14ac:dyDescent="0.25">
      <c r="A151"/>
      <c r="B151"/>
      <c r="C151"/>
      <c r="D151"/>
      <c r="E151"/>
      <c r="F151"/>
      <c r="G151"/>
      <c r="H151"/>
      <c r="I151"/>
      <c r="J151"/>
      <c r="K151"/>
      <c r="L151"/>
      <c r="M151"/>
      <c r="N151"/>
      <c r="O151"/>
      <c r="P151"/>
      <c r="Q151"/>
      <c r="R151"/>
      <c r="S151"/>
      <c r="T151"/>
      <c r="U151"/>
      <c r="V151"/>
      <c r="W151"/>
      <c r="X151"/>
      <c r="Y151"/>
      <c r="Z151"/>
      <c r="AA151"/>
      <c r="AB151"/>
    </row>
    <row r="152" spans="1:28" x14ac:dyDescent="0.25">
      <c r="A152"/>
      <c r="B152"/>
      <c r="C152"/>
      <c r="D152"/>
      <c r="E152"/>
      <c r="F152"/>
      <c r="G152"/>
      <c r="H152"/>
      <c r="I152"/>
      <c r="J152"/>
      <c r="K152"/>
      <c r="L152"/>
      <c r="M152"/>
      <c r="N152"/>
      <c r="O152"/>
      <c r="P152"/>
      <c r="Q152"/>
      <c r="R152"/>
      <c r="S152"/>
      <c r="T152"/>
      <c r="U152"/>
      <c r="V152"/>
      <c r="W152"/>
      <c r="X152"/>
      <c r="Y152"/>
      <c r="Z152"/>
      <c r="AA152"/>
      <c r="AB152"/>
    </row>
    <row r="153" spans="1:28" x14ac:dyDescent="0.25">
      <c r="A153"/>
      <c r="B153"/>
      <c r="C153"/>
      <c r="D153"/>
      <c r="E153"/>
      <c r="F153"/>
      <c r="G153"/>
      <c r="H153"/>
      <c r="I153"/>
      <c r="J153"/>
      <c r="K153"/>
      <c r="L153"/>
      <c r="M153"/>
      <c r="N153"/>
      <c r="O153"/>
      <c r="P153"/>
      <c r="Q153"/>
      <c r="R153"/>
      <c r="S153"/>
      <c r="T153"/>
      <c r="U153"/>
      <c r="V153"/>
      <c r="W153"/>
      <c r="X153"/>
      <c r="Y153"/>
      <c r="Z153"/>
      <c r="AA153"/>
      <c r="AB153"/>
    </row>
    <row r="154" spans="1:28" x14ac:dyDescent="0.25">
      <c r="A154"/>
      <c r="B154"/>
      <c r="C154"/>
      <c r="D154"/>
      <c r="E154"/>
      <c r="F154"/>
      <c r="G154"/>
      <c r="H154"/>
      <c r="I154"/>
      <c r="J154"/>
      <c r="K154"/>
      <c r="L154"/>
      <c r="M154"/>
      <c r="N154"/>
      <c r="O154"/>
      <c r="P154"/>
      <c r="Q154"/>
      <c r="R154"/>
      <c r="S154"/>
      <c r="T154"/>
      <c r="U154"/>
      <c r="V154"/>
      <c r="W154"/>
      <c r="X154"/>
      <c r="Y154"/>
      <c r="Z154"/>
      <c r="AA154"/>
      <c r="AB154"/>
    </row>
    <row r="155" spans="1:28" x14ac:dyDescent="0.25">
      <c r="A155"/>
      <c r="B155"/>
      <c r="C155"/>
      <c r="D155"/>
      <c r="E155"/>
      <c r="F155"/>
      <c r="G155"/>
      <c r="H155"/>
      <c r="I155"/>
      <c r="J155"/>
      <c r="K155"/>
      <c r="L155"/>
      <c r="M155"/>
      <c r="N155"/>
      <c r="O155"/>
      <c r="P155"/>
      <c r="Q155"/>
      <c r="R155"/>
      <c r="S155"/>
      <c r="T155"/>
      <c r="U155"/>
      <c r="V155"/>
      <c r="W155"/>
      <c r="X155"/>
      <c r="Y155"/>
      <c r="Z155"/>
      <c r="AA155"/>
      <c r="AB155"/>
    </row>
    <row r="156" spans="1:28" x14ac:dyDescent="0.25">
      <c r="A156"/>
      <c r="B156"/>
      <c r="C156"/>
      <c r="D156"/>
      <c r="E156"/>
      <c r="F156"/>
      <c r="G156"/>
      <c r="H156"/>
      <c r="I156"/>
      <c r="J156"/>
      <c r="K156"/>
      <c r="L156"/>
      <c r="M156"/>
      <c r="N156"/>
      <c r="O156"/>
      <c r="P156"/>
      <c r="Q156"/>
      <c r="R156"/>
      <c r="S156"/>
      <c r="T156"/>
      <c r="U156"/>
      <c r="V156"/>
      <c r="W156"/>
      <c r="X156"/>
      <c r="Y156"/>
      <c r="Z156"/>
      <c r="AA156"/>
      <c r="AB156"/>
    </row>
    <row r="157" spans="1:28" x14ac:dyDescent="0.25">
      <c r="A157"/>
      <c r="B157"/>
      <c r="C157"/>
      <c r="D157"/>
      <c r="E157"/>
      <c r="F157"/>
      <c r="G157"/>
      <c r="H157"/>
      <c r="I157"/>
      <c r="J157"/>
      <c r="K157"/>
      <c r="L157"/>
      <c r="M157"/>
      <c r="N157"/>
      <c r="O157"/>
      <c r="P157"/>
      <c r="Q157"/>
      <c r="R157"/>
      <c r="S157"/>
      <c r="T157"/>
      <c r="U157"/>
      <c r="V157"/>
      <c r="W157"/>
      <c r="X157"/>
      <c r="Y157"/>
      <c r="Z157"/>
      <c r="AA157"/>
      <c r="AB157"/>
    </row>
    <row r="158" spans="1:28" x14ac:dyDescent="0.25">
      <c r="A158"/>
      <c r="B158"/>
      <c r="C158"/>
      <c r="D158"/>
      <c r="E158"/>
      <c r="F158"/>
      <c r="G158"/>
      <c r="H158"/>
      <c r="I158"/>
      <c r="J158"/>
      <c r="K158"/>
      <c r="L158"/>
      <c r="M158"/>
      <c r="N158"/>
      <c r="O158"/>
      <c r="P158"/>
      <c r="Q158"/>
      <c r="R158"/>
      <c r="S158"/>
      <c r="T158"/>
      <c r="U158"/>
      <c r="V158"/>
      <c r="W158"/>
      <c r="X158"/>
      <c r="Y158"/>
      <c r="Z158"/>
      <c r="AA158"/>
      <c r="AB158"/>
    </row>
    <row r="159" spans="1:28" x14ac:dyDescent="0.25">
      <c r="A159"/>
      <c r="B159"/>
      <c r="C159"/>
      <c r="D159"/>
      <c r="E159"/>
      <c r="F159"/>
      <c r="G159"/>
      <c r="H159"/>
      <c r="I159"/>
      <c r="J159"/>
      <c r="K159"/>
      <c r="L159"/>
      <c r="M159"/>
      <c r="N159"/>
      <c r="O159"/>
      <c r="P159"/>
      <c r="Q159"/>
      <c r="R159"/>
      <c r="S159"/>
      <c r="T159"/>
      <c r="U159"/>
      <c r="V159"/>
      <c r="W159"/>
      <c r="X159"/>
      <c r="Y159"/>
      <c r="Z159"/>
      <c r="AA159"/>
      <c r="AB159"/>
    </row>
    <row r="160" spans="1:28" x14ac:dyDescent="0.25">
      <c r="A160"/>
      <c r="B160"/>
      <c r="C160"/>
      <c r="D160"/>
      <c r="E160"/>
      <c r="F160"/>
      <c r="G160"/>
      <c r="H160"/>
      <c r="I160"/>
      <c r="J160"/>
      <c r="K160"/>
      <c r="L160"/>
      <c r="M160"/>
      <c r="N160"/>
      <c r="O160"/>
      <c r="P160"/>
      <c r="Q160"/>
      <c r="R160"/>
      <c r="S160"/>
      <c r="T160"/>
      <c r="U160"/>
      <c r="V160"/>
      <c r="W160"/>
      <c r="X160"/>
      <c r="Y160"/>
      <c r="Z160"/>
      <c r="AA160"/>
      <c r="AB160"/>
    </row>
    <row r="161" spans="1:28" x14ac:dyDescent="0.25">
      <c r="A161"/>
      <c r="B161"/>
      <c r="C161"/>
      <c r="D161"/>
      <c r="E161"/>
      <c r="F161"/>
      <c r="G161"/>
      <c r="H161"/>
      <c r="I161"/>
      <c r="J161"/>
      <c r="K161"/>
      <c r="L161"/>
      <c r="M161"/>
      <c r="N161"/>
      <c r="O161"/>
      <c r="P161"/>
      <c r="Q161"/>
      <c r="R161"/>
      <c r="S161"/>
      <c r="T161"/>
      <c r="U161"/>
      <c r="V161"/>
      <c r="W161"/>
      <c r="X161"/>
      <c r="Y161"/>
      <c r="Z161"/>
      <c r="AA161"/>
      <c r="AB161"/>
    </row>
    <row r="162" spans="1:28" x14ac:dyDescent="0.25">
      <c r="A162"/>
      <c r="B162"/>
      <c r="C162"/>
      <c r="D162"/>
      <c r="E162"/>
      <c r="F162"/>
      <c r="G162"/>
      <c r="H162"/>
      <c r="I162"/>
      <c r="J162"/>
      <c r="K162"/>
      <c r="L162"/>
      <c r="M162"/>
      <c r="N162"/>
      <c r="O162"/>
      <c r="P162"/>
      <c r="Q162"/>
      <c r="R162"/>
      <c r="S162"/>
      <c r="T162"/>
      <c r="U162"/>
      <c r="V162"/>
      <c r="W162"/>
      <c r="X162"/>
      <c r="Y162"/>
      <c r="Z162"/>
      <c r="AA162"/>
      <c r="AB162"/>
    </row>
    <row r="163" spans="1:28" x14ac:dyDescent="0.25">
      <c r="A163"/>
      <c r="B163"/>
      <c r="C163"/>
      <c r="D163"/>
      <c r="E163"/>
      <c r="F163"/>
      <c r="G163"/>
      <c r="H163"/>
      <c r="I163"/>
      <c r="J163"/>
      <c r="K163"/>
      <c r="L163"/>
      <c r="M163"/>
      <c r="N163"/>
      <c r="O163"/>
      <c r="P163"/>
      <c r="Q163"/>
      <c r="R163"/>
      <c r="S163"/>
      <c r="T163"/>
      <c r="U163"/>
      <c r="V163"/>
      <c r="W163"/>
      <c r="X163"/>
      <c r="Y163"/>
      <c r="Z163"/>
      <c r="AA163"/>
      <c r="AB163"/>
    </row>
    <row r="164" spans="1:28" x14ac:dyDescent="0.25">
      <c r="A164"/>
      <c r="B164"/>
      <c r="C164"/>
      <c r="D164"/>
      <c r="E164"/>
      <c r="F164"/>
      <c r="G164"/>
      <c r="H164"/>
      <c r="I164"/>
      <c r="J164"/>
      <c r="K164"/>
      <c r="L164"/>
      <c r="M164"/>
      <c r="N164"/>
      <c r="O164"/>
      <c r="P164"/>
      <c r="Q164"/>
      <c r="R164"/>
      <c r="S164"/>
      <c r="T164"/>
      <c r="U164"/>
      <c r="V164"/>
      <c r="W164"/>
      <c r="X164"/>
      <c r="Y164"/>
      <c r="Z164"/>
      <c r="AA164"/>
      <c r="AB164"/>
    </row>
    <row r="165" spans="1:28" x14ac:dyDescent="0.25">
      <c r="A165"/>
      <c r="B165"/>
      <c r="C165"/>
      <c r="D165"/>
      <c r="E165"/>
      <c r="F165"/>
      <c r="G165"/>
      <c r="H165"/>
      <c r="I165"/>
      <c r="J165"/>
      <c r="K165"/>
      <c r="L165"/>
      <c r="M165"/>
      <c r="N165"/>
      <c r="O165"/>
      <c r="P165"/>
      <c r="Q165"/>
      <c r="R165"/>
      <c r="S165"/>
      <c r="T165"/>
      <c r="U165"/>
      <c r="V165"/>
      <c r="W165"/>
      <c r="X165"/>
      <c r="Y165"/>
      <c r="Z165"/>
      <c r="AA165"/>
      <c r="AB165"/>
    </row>
    <row r="166" spans="1:28" x14ac:dyDescent="0.25">
      <c r="A166"/>
      <c r="B166"/>
      <c r="C166"/>
      <c r="D166"/>
      <c r="E166"/>
      <c r="F166"/>
      <c r="G166"/>
      <c r="H166"/>
      <c r="I166"/>
      <c r="J166"/>
      <c r="K166"/>
      <c r="L166"/>
      <c r="M166"/>
      <c r="N166"/>
      <c r="O166"/>
      <c r="P166"/>
      <c r="Q166"/>
      <c r="R166"/>
      <c r="S166"/>
      <c r="T166"/>
      <c r="U166"/>
      <c r="V166"/>
      <c r="W166"/>
      <c r="X166"/>
      <c r="Y166"/>
      <c r="Z166"/>
      <c r="AA166"/>
      <c r="AB166"/>
    </row>
    <row r="167" spans="1:28" x14ac:dyDescent="0.25">
      <c r="A167"/>
      <c r="B167"/>
      <c r="C167"/>
      <c r="D167"/>
      <c r="E167"/>
      <c r="F167"/>
      <c r="G167"/>
      <c r="H167"/>
      <c r="I167"/>
      <c r="J167"/>
      <c r="K167"/>
      <c r="L167"/>
      <c r="M167"/>
      <c r="N167"/>
      <c r="O167"/>
      <c r="P167"/>
      <c r="Q167"/>
      <c r="R167"/>
      <c r="S167"/>
      <c r="T167"/>
      <c r="U167"/>
      <c r="V167"/>
      <c r="W167"/>
      <c r="X167"/>
      <c r="Y167"/>
      <c r="Z167"/>
      <c r="AA167"/>
      <c r="AB167"/>
    </row>
    <row r="168" spans="1:28" x14ac:dyDescent="0.25">
      <c r="A168"/>
      <c r="B168"/>
      <c r="C168"/>
      <c r="D168"/>
      <c r="E168"/>
      <c r="F168"/>
      <c r="G168"/>
      <c r="H168"/>
      <c r="I168"/>
      <c r="J168"/>
      <c r="K168"/>
      <c r="L168"/>
      <c r="M168"/>
      <c r="N168"/>
      <c r="O168"/>
      <c r="P168"/>
      <c r="Q168"/>
      <c r="R168"/>
      <c r="S168"/>
      <c r="T168"/>
      <c r="U168"/>
      <c r="V168"/>
      <c r="W168"/>
      <c r="X168"/>
      <c r="Y168"/>
      <c r="Z168"/>
      <c r="AA168"/>
      <c r="AB168"/>
    </row>
    <row r="169" spans="1:28" x14ac:dyDescent="0.25">
      <c r="A169"/>
      <c r="B169"/>
      <c r="C169"/>
      <c r="D169"/>
      <c r="E169"/>
      <c r="F169"/>
      <c r="G169"/>
      <c r="H169"/>
      <c r="I169"/>
      <c r="J169"/>
      <c r="K169"/>
      <c r="L169"/>
      <c r="M169"/>
      <c r="N169"/>
      <c r="O169"/>
      <c r="P169"/>
      <c r="Q169"/>
      <c r="R169"/>
      <c r="S169"/>
      <c r="T169"/>
      <c r="U169"/>
      <c r="V169"/>
      <c r="W169"/>
      <c r="X169"/>
      <c r="Y169"/>
      <c r="Z169"/>
      <c r="AA169"/>
      <c r="AB169"/>
    </row>
    <row r="170" spans="1:28" x14ac:dyDescent="0.25">
      <c r="A170"/>
      <c r="B170"/>
      <c r="C170"/>
      <c r="D170"/>
      <c r="E170"/>
      <c r="F170"/>
      <c r="G170"/>
      <c r="H170"/>
      <c r="I170"/>
      <c r="J170"/>
      <c r="K170"/>
      <c r="L170"/>
      <c r="M170"/>
      <c r="N170"/>
      <c r="O170"/>
      <c r="P170"/>
      <c r="Q170"/>
      <c r="R170"/>
      <c r="S170"/>
      <c r="T170"/>
      <c r="U170"/>
      <c r="V170"/>
      <c r="W170"/>
      <c r="X170"/>
      <c r="Y170"/>
      <c r="Z170"/>
      <c r="AA170"/>
      <c r="AB170"/>
    </row>
    <row r="171" spans="1:28" x14ac:dyDescent="0.25">
      <c r="A171"/>
      <c r="B171"/>
      <c r="C171"/>
      <c r="D171"/>
      <c r="E171"/>
      <c r="F171"/>
      <c r="G171"/>
      <c r="H171"/>
      <c r="I171"/>
      <c r="J171"/>
      <c r="K171"/>
      <c r="L171"/>
      <c r="M171"/>
      <c r="N171"/>
      <c r="O171"/>
      <c r="P171"/>
      <c r="Q171"/>
      <c r="R171"/>
      <c r="S171"/>
      <c r="T171"/>
      <c r="U171"/>
      <c r="V171"/>
      <c r="W171"/>
      <c r="X171"/>
      <c r="Y171"/>
      <c r="Z171"/>
      <c r="AA171"/>
      <c r="AB171"/>
    </row>
    <row r="172" spans="1:28" x14ac:dyDescent="0.25">
      <c r="A172"/>
      <c r="B172"/>
      <c r="C172"/>
      <c r="D172"/>
      <c r="E172"/>
      <c r="F172"/>
      <c r="G172"/>
      <c r="H172"/>
      <c r="I172"/>
      <c r="J172"/>
      <c r="K172"/>
      <c r="L172"/>
      <c r="M172"/>
      <c r="N172"/>
      <c r="O172"/>
      <c r="P172"/>
      <c r="Q172"/>
      <c r="R172"/>
      <c r="S172"/>
      <c r="T172"/>
      <c r="U172"/>
      <c r="V172"/>
      <c r="W172"/>
      <c r="X172"/>
      <c r="Y172"/>
      <c r="Z172"/>
      <c r="AA172"/>
      <c r="AB172"/>
    </row>
    <row r="173" spans="1:28" x14ac:dyDescent="0.25">
      <c r="A173"/>
      <c r="B173"/>
      <c r="C173"/>
      <c r="D173"/>
      <c r="E173"/>
      <c r="F173"/>
      <c r="G173"/>
      <c r="H173"/>
      <c r="I173"/>
      <c r="J173"/>
      <c r="K173"/>
      <c r="L173"/>
      <c r="M173"/>
      <c r="N173"/>
      <c r="O173"/>
      <c r="P173"/>
      <c r="Q173"/>
      <c r="R173"/>
      <c r="S173"/>
      <c r="T173"/>
      <c r="U173"/>
      <c r="V173"/>
      <c r="W173"/>
      <c r="X173"/>
      <c r="Y173"/>
      <c r="Z173"/>
      <c r="AA173"/>
      <c r="AB173"/>
    </row>
    <row r="174" spans="1:28" x14ac:dyDescent="0.25">
      <c r="A174"/>
      <c r="B174"/>
      <c r="C174"/>
      <c r="D174"/>
      <c r="E174"/>
      <c r="F174"/>
      <c r="G174"/>
      <c r="H174"/>
      <c r="I174"/>
      <c r="J174"/>
      <c r="K174"/>
      <c r="L174"/>
      <c r="M174"/>
      <c r="N174"/>
      <c r="O174"/>
      <c r="P174"/>
      <c r="Q174"/>
      <c r="R174"/>
      <c r="S174"/>
      <c r="T174"/>
      <c r="U174"/>
      <c r="V174"/>
      <c r="W174"/>
      <c r="X174"/>
      <c r="Y174"/>
      <c r="Z174"/>
      <c r="AA174"/>
      <c r="AB174"/>
    </row>
    <row r="175" spans="1:28" x14ac:dyDescent="0.25">
      <c r="A175"/>
      <c r="B175"/>
      <c r="C175"/>
      <c r="D175"/>
      <c r="E175"/>
      <c r="F175"/>
      <c r="G175"/>
      <c r="H175"/>
      <c r="I175"/>
      <c r="J175"/>
      <c r="K175"/>
      <c r="L175"/>
      <c r="M175"/>
      <c r="N175"/>
      <c r="O175"/>
      <c r="P175"/>
      <c r="Q175"/>
      <c r="R175"/>
      <c r="S175"/>
      <c r="T175"/>
      <c r="U175"/>
      <c r="V175"/>
      <c r="W175"/>
      <c r="X175"/>
      <c r="Y175"/>
      <c r="Z175"/>
      <c r="AA175"/>
      <c r="AB175"/>
    </row>
    <row r="176" spans="1:28" x14ac:dyDescent="0.25">
      <c r="A176"/>
      <c r="B176"/>
      <c r="C176"/>
      <c r="D176"/>
      <c r="E176"/>
      <c r="F176"/>
      <c r="G176"/>
      <c r="H176"/>
      <c r="I176"/>
      <c r="J176"/>
      <c r="K176"/>
      <c r="L176"/>
      <c r="M176"/>
      <c r="N176"/>
      <c r="O176"/>
      <c r="P176"/>
      <c r="Q176"/>
      <c r="R176"/>
      <c r="S176"/>
      <c r="T176"/>
      <c r="U176"/>
      <c r="V176"/>
      <c r="W176"/>
      <c r="X176"/>
      <c r="Y176"/>
      <c r="Z176"/>
      <c r="AA176"/>
      <c r="AB176"/>
    </row>
    <row r="177" spans="1:28" x14ac:dyDescent="0.25">
      <c r="A177"/>
      <c r="B177"/>
      <c r="C177"/>
      <c r="D177"/>
      <c r="E177"/>
      <c r="F177"/>
      <c r="G177"/>
      <c r="H177"/>
      <c r="I177"/>
      <c r="J177"/>
      <c r="K177"/>
      <c r="L177"/>
      <c r="M177"/>
      <c r="N177"/>
      <c r="O177"/>
      <c r="P177"/>
      <c r="Q177"/>
      <c r="R177"/>
      <c r="S177"/>
      <c r="T177"/>
      <c r="U177"/>
      <c r="V177"/>
      <c r="W177"/>
      <c r="X177"/>
      <c r="Y177"/>
      <c r="Z177"/>
      <c r="AA177"/>
      <c r="AB177"/>
    </row>
    <row r="178" spans="1:28" x14ac:dyDescent="0.25">
      <c r="A178"/>
      <c r="B178"/>
      <c r="C178"/>
      <c r="D178"/>
      <c r="E178"/>
      <c r="F178"/>
      <c r="G178"/>
      <c r="H178"/>
      <c r="I178"/>
      <c r="J178"/>
      <c r="K178"/>
      <c r="L178"/>
      <c r="M178"/>
      <c r="N178"/>
      <c r="O178"/>
      <c r="P178"/>
      <c r="Q178"/>
      <c r="R178"/>
      <c r="S178"/>
      <c r="T178"/>
      <c r="U178"/>
      <c r="V178"/>
      <c r="W178"/>
      <c r="X178"/>
      <c r="Y178"/>
      <c r="Z178"/>
      <c r="AA178"/>
      <c r="AB178"/>
    </row>
    <row r="179" spans="1:28" x14ac:dyDescent="0.25">
      <c r="A179"/>
      <c r="B179"/>
      <c r="C179"/>
      <c r="D179"/>
      <c r="E179"/>
      <c r="F179"/>
      <c r="G179"/>
      <c r="H179"/>
      <c r="I179"/>
      <c r="J179"/>
      <c r="K179"/>
      <c r="L179"/>
      <c r="M179"/>
      <c r="N179"/>
      <c r="O179"/>
      <c r="P179"/>
      <c r="Q179"/>
      <c r="R179"/>
      <c r="S179"/>
      <c r="T179"/>
      <c r="U179"/>
      <c r="V179"/>
      <c r="W179"/>
      <c r="X179"/>
      <c r="Y179"/>
      <c r="Z179"/>
      <c r="AA179"/>
      <c r="AB179"/>
    </row>
    <row r="180" spans="1:28" x14ac:dyDescent="0.25">
      <c r="A180"/>
      <c r="B180"/>
      <c r="C180"/>
      <c r="D180"/>
      <c r="E180"/>
      <c r="F180"/>
      <c r="G180"/>
      <c r="H180"/>
      <c r="I180"/>
      <c r="J180"/>
      <c r="K180"/>
      <c r="L180"/>
      <c r="M180"/>
      <c r="N180"/>
      <c r="O180"/>
      <c r="P180"/>
      <c r="Q180"/>
      <c r="R180"/>
      <c r="S180"/>
      <c r="T180"/>
      <c r="U180"/>
      <c r="V180"/>
      <c r="W180"/>
      <c r="X180"/>
      <c r="Y180"/>
      <c r="Z180"/>
      <c r="AA180"/>
      <c r="AB180"/>
    </row>
    <row r="181" spans="1:28" x14ac:dyDescent="0.25">
      <c r="A181"/>
      <c r="B181"/>
      <c r="C181"/>
      <c r="D181"/>
      <c r="E181"/>
      <c r="F181"/>
      <c r="G181"/>
      <c r="H181"/>
      <c r="I181"/>
      <c r="J181"/>
      <c r="K181"/>
      <c r="L181"/>
      <c r="M181"/>
      <c r="N181"/>
      <c r="O181"/>
      <c r="P181"/>
      <c r="Q181"/>
      <c r="R181"/>
      <c r="S181"/>
      <c r="T181"/>
      <c r="U181"/>
      <c r="V181"/>
      <c r="W181"/>
      <c r="X181"/>
      <c r="Y181"/>
      <c r="Z181"/>
      <c r="AA181"/>
      <c r="AB181"/>
    </row>
    <row r="182" spans="1:28" x14ac:dyDescent="0.25">
      <c r="A182"/>
      <c r="B182"/>
      <c r="C182"/>
      <c r="D182"/>
      <c r="E182"/>
      <c r="F182"/>
      <c r="G182"/>
      <c r="H182"/>
      <c r="I182"/>
      <c r="J182"/>
      <c r="K182"/>
      <c r="L182"/>
      <c r="M182"/>
      <c r="N182"/>
      <c r="O182"/>
      <c r="P182"/>
      <c r="Q182"/>
      <c r="R182"/>
      <c r="S182"/>
      <c r="T182"/>
      <c r="U182"/>
      <c r="V182"/>
      <c r="W182"/>
      <c r="X182"/>
      <c r="Y182"/>
      <c r="Z182"/>
      <c r="AA182"/>
      <c r="AB182"/>
    </row>
    <row r="183" spans="1:28" x14ac:dyDescent="0.25">
      <c r="A183"/>
      <c r="B183"/>
      <c r="C183"/>
      <c r="D183"/>
      <c r="E183"/>
      <c r="F183"/>
      <c r="G183"/>
      <c r="H183"/>
      <c r="I183"/>
      <c r="J183"/>
      <c r="K183"/>
      <c r="L183"/>
      <c r="M183"/>
      <c r="N183"/>
      <c r="O183"/>
      <c r="P183"/>
      <c r="Q183"/>
      <c r="R183"/>
      <c r="S183"/>
      <c r="T183"/>
      <c r="U183"/>
      <c r="V183"/>
      <c r="W183"/>
      <c r="X183"/>
      <c r="Y183"/>
      <c r="Z183"/>
      <c r="AA183"/>
      <c r="AB183"/>
    </row>
    <row r="184" spans="1:28" x14ac:dyDescent="0.25">
      <c r="A184"/>
      <c r="B184"/>
      <c r="C184"/>
      <c r="D184"/>
      <c r="E184"/>
      <c r="F184"/>
      <c r="G184"/>
      <c r="H184"/>
      <c r="I184"/>
      <c r="J184"/>
      <c r="K184"/>
      <c r="L184"/>
      <c r="M184"/>
      <c r="N184"/>
      <c r="O184"/>
      <c r="P184"/>
      <c r="Q184"/>
      <c r="R184"/>
      <c r="S184"/>
      <c r="T184"/>
      <c r="U184"/>
      <c r="V184"/>
      <c r="W184"/>
      <c r="X184"/>
      <c r="Y184"/>
      <c r="Z184"/>
      <c r="AA184"/>
      <c r="AB184"/>
    </row>
    <row r="185" spans="1:28" x14ac:dyDescent="0.25">
      <c r="A185"/>
      <c r="B185"/>
      <c r="C185"/>
      <c r="D185"/>
      <c r="E185"/>
      <c r="F185"/>
      <c r="G185"/>
      <c r="H185"/>
      <c r="I185"/>
      <c r="J185"/>
      <c r="K185"/>
      <c r="L185"/>
      <c r="M185"/>
      <c r="N185"/>
      <c r="O185"/>
      <c r="P185"/>
      <c r="Q185"/>
      <c r="R185"/>
      <c r="S185"/>
      <c r="T185"/>
      <c r="U185"/>
      <c r="V185"/>
      <c r="W185"/>
      <c r="X185"/>
      <c r="Y185"/>
      <c r="Z185"/>
      <c r="AA185"/>
      <c r="AB185"/>
    </row>
    <row r="186" spans="1:28" x14ac:dyDescent="0.25">
      <c r="A186"/>
      <c r="B186"/>
      <c r="C186"/>
      <c r="D186"/>
      <c r="E186"/>
      <c r="F186"/>
      <c r="G186"/>
      <c r="H186"/>
      <c r="I186"/>
      <c r="J186"/>
      <c r="K186"/>
      <c r="L186"/>
      <c r="M186"/>
      <c r="N186"/>
      <c r="O186"/>
      <c r="P186"/>
      <c r="Q186"/>
      <c r="R186"/>
      <c r="S186"/>
      <c r="T186"/>
      <c r="U186"/>
      <c r="V186"/>
      <c r="W186"/>
      <c r="X186"/>
      <c r="Y186"/>
      <c r="Z186"/>
      <c r="AA186"/>
      <c r="AB186"/>
    </row>
    <row r="187" spans="1:28" x14ac:dyDescent="0.25">
      <c r="A187"/>
      <c r="B187"/>
      <c r="C187"/>
      <c r="D187"/>
      <c r="E187"/>
      <c r="F187"/>
      <c r="G187"/>
      <c r="H187"/>
      <c r="I187"/>
      <c r="J187"/>
      <c r="K187"/>
      <c r="L187"/>
      <c r="M187"/>
      <c r="N187"/>
      <c r="O187"/>
      <c r="P187"/>
      <c r="Q187"/>
      <c r="R187"/>
      <c r="S187"/>
      <c r="T187"/>
      <c r="U187"/>
      <c r="V187"/>
      <c r="W187"/>
      <c r="X187"/>
      <c r="Y187"/>
      <c r="Z187"/>
      <c r="AA187"/>
      <c r="AB187"/>
    </row>
    <row r="188" spans="1:28" x14ac:dyDescent="0.25">
      <c r="A188"/>
      <c r="B188"/>
      <c r="C188"/>
      <c r="D188"/>
      <c r="E188"/>
      <c r="F188"/>
      <c r="G188"/>
      <c r="H188"/>
      <c r="I188"/>
      <c r="J188"/>
      <c r="K188"/>
      <c r="L188"/>
      <c r="M188"/>
      <c r="N188"/>
      <c r="O188"/>
      <c r="P188"/>
      <c r="Q188"/>
      <c r="R188"/>
      <c r="S188"/>
      <c r="T188"/>
      <c r="U188"/>
      <c r="V188"/>
      <c r="W188"/>
      <c r="X188"/>
      <c r="Y188"/>
      <c r="Z188"/>
      <c r="AA188"/>
      <c r="AB188"/>
    </row>
    <row r="189" spans="1:28" x14ac:dyDescent="0.25">
      <c r="A189"/>
      <c r="B189"/>
      <c r="C189"/>
      <c r="D189"/>
      <c r="E189"/>
      <c r="F189"/>
      <c r="G189"/>
      <c r="H189"/>
      <c r="I189"/>
      <c r="J189"/>
      <c r="K189"/>
      <c r="L189"/>
      <c r="M189"/>
      <c r="N189"/>
      <c r="O189"/>
      <c r="P189"/>
      <c r="Q189"/>
      <c r="R189"/>
      <c r="S189"/>
      <c r="T189"/>
      <c r="U189"/>
      <c r="V189"/>
      <c r="W189"/>
      <c r="X189"/>
      <c r="Y189"/>
      <c r="Z189"/>
      <c r="AA189"/>
      <c r="AB189"/>
    </row>
    <row r="190" spans="1:28" x14ac:dyDescent="0.25">
      <c r="A190"/>
      <c r="B190"/>
      <c r="C190"/>
      <c r="D190"/>
      <c r="E190"/>
      <c r="F190"/>
      <c r="G190"/>
      <c r="H190"/>
      <c r="I190"/>
      <c r="J190"/>
      <c r="K190"/>
      <c r="L190"/>
      <c r="M190"/>
      <c r="N190"/>
      <c r="O190"/>
      <c r="P190"/>
      <c r="Q190"/>
      <c r="R190"/>
      <c r="S190"/>
      <c r="T190"/>
      <c r="U190"/>
      <c r="V190"/>
      <c r="W190"/>
      <c r="X190"/>
      <c r="Y190"/>
      <c r="Z190"/>
      <c r="AA190"/>
      <c r="AB190"/>
    </row>
    <row r="191" spans="1:28" x14ac:dyDescent="0.25">
      <c r="A191"/>
      <c r="B191"/>
      <c r="C191"/>
      <c r="D191"/>
      <c r="E191"/>
      <c r="F191"/>
      <c r="G191"/>
      <c r="H191"/>
      <c r="I191"/>
      <c r="J191"/>
      <c r="K191"/>
      <c r="L191"/>
      <c r="M191"/>
      <c r="N191"/>
      <c r="O191"/>
      <c r="P191"/>
      <c r="Q191"/>
      <c r="R191"/>
      <c r="S191"/>
      <c r="T191"/>
      <c r="U191"/>
      <c r="V191"/>
      <c r="W191"/>
      <c r="X191"/>
      <c r="Y191"/>
      <c r="Z191"/>
      <c r="AA191"/>
      <c r="AB191"/>
    </row>
    <row r="192" spans="1:28" x14ac:dyDescent="0.25">
      <c r="A192"/>
      <c r="B192"/>
      <c r="C192"/>
      <c r="D192"/>
      <c r="E192"/>
      <c r="F192"/>
      <c r="G192"/>
      <c r="H192"/>
      <c r="I192"/>
      <c r="J192"/>
      <c r="K192"/>
      <c r="L192"/>
      <c r="M192"/>
      <c r="N192"/>
      <c r="O192"/>
      <c r="P192"/>
      <c r="Q192"/>
      <c r="R192"/>
      <c r="S192"/>
      <c r="T192"/>
      <c r="U192"/>
      <c r="V192"/>
      <c r="W192"/>
      <c r="X192"/>
      <c r="Y192"/>
      <c r="Z192"/>
      <c r="AA192"/>
      <c r="AB192"/>
    </row>
    <row r="193" spans="1:28" x14ac:dyDescent="0.25">
      <c r="A193"/>
      <c r="B193"/>
      <c r="C193"/>
      <c r="D193"/>
      <c r="E193"/>
      <c r="F193"/>
      <c r="G193"/>
      <c r="H193"/>
      <c r="I193"/>
      <c r="J193"/>
      <c r="K193"/>
      <c r="L193"/>
      <c r="M193"/>
      <c r="N193"/>
      <c r="O193"/>
      <c r="P193"/>
      <c r="Q193"/>
      <c r="R193"/>
      <c r="S193"/>
      <c r="T193"/>
      <c r="U193"/>
      <c r="V193"/>
      <c r="W193"/>
      <c r="X193"/>
      <c r="Y193"/>
      <c r="Z193"/>
      <c r="AA193"/>
      <c r="AB193"/>
    </row>
    <row r="194" spans="1:28" x14ac:dyDescent="0.25">
      <c r="A194"/>
      <c r="B194"/>
      <c r="C194"/>
      <c r="D194"/>
      <c r="E194"/>
      <c r="F194"/>
      <c r="G194"/>
      <c r="H194"/>
      <c r="I194"/>
      <c r="J194"/>
      <c r="K194"/>
      <c r="L194"/>
      <c r="M194"/>
      <c r="N194"/>
      <c r="O194"/>
      <c r="P194"/>
      <c r="Q194"/>
      <c r="R194"/>
      <c r="S194"/>
      <c r="T194"/>
      <c r="U194"/>
      <c r="V194"/>
      <c r="W194"/>
      <c r="X194"/>
      <c r="Y194"/>
      <c r="Z194"/>
      <c r="AA194"/>
      <c r="AB194"/>
    </row>
    <row r="195" spans="1:28" x14ac:dyDescent="0.25">
      <c r="A195"/>
      <c r="B195"/>
      <c r="C195"/>
      <c r="D195"/>
      <c r="E195"/>
      <c r="F195"/>
      <c r="G195"/>
      <c r="H195"/>
      <c r="I195"/>
      <c r="J195"/>
      <c r="K195"/>
      <c r="L195"/>
      <c r="M195"/>
      <c r="N195"/>
      <c r="O195"/>
      <c r="P195"/>
      <c r="Q195"/>
      <c r="R195"/>
      <c r="S195"/>
      <c r="T195"/>
      <c r="U195"/>
      <c r="V195"/>
      <c r="W195"/>
      <c r="X195"/>
      <c r="Y195"/>
      <c r="Z195"/>
      <c r="AA195"/>
      <c r="AB195"/>
    </row>
    <row r="196" spans="1:28" x14ac:dyDescent="0.25">
      <c r="A196"/>
      <c r="B196"/>
      <c r="C196"/>
      <c r="D196"/>
      <c r="E196"/>
      <c r="F196"/>
      <c r="G196"/>
      <c r="H196"/>
      <c r="I196"/>
      <c r="J196"/>
      <c r="K196"/>
      <c r="L196"/>
      <c r="M196"/>
      <c r="N196"/>
      <c r="O196"/>
      <c r="P196"/>
      <c r="Q196"/>
      <c r="R196"/>
      <c r="S196"/>
      <c r="T196"/>
      <c r="U196"/>
      <c r="V196"/>
      <c r="W196"/>
      <c r="X196"/>
      <c r="Y196"/>
      <c r="Z196"/>
      <c r="AA196"/>
      <c r="AB196"/>
    </row>
    <row r="197" spans="1:28" x14ac:dyDescent="0.25">
      <c r="A197"/>
      <c r="B197"/>
      <c r="C197"/>
      <c r="D197"/>
      <c r="E197"/>
      <c r="F197"/>
      <c r="G197"/>
      <c r="H197"/>
      <c r="I197"/>
      <c r="J197"/>
      <c r="K197"/>
      <c r="L197"/>
      <c r="M197"/>
      <c r="N197"/>
      <c r="O197"/>
      <c r="P197"/>
      <c r="Q197"/>
      <c r="R197"/>
      <c r="S197"/>
      <c r="T197"/>
      <c r="U197"/>
      <c r="V197"/>
      <c r="W197"/>
      <c r="X197"/>
      <c r="Y197"/>
      <c r="Z197"/>
      <c r="AA197"/>
      <c r="AB197"/>
    </row>
    <row r="198" spans="1:28" x14ac:dyDescent="0.25">
      <c r="A198"/>
      <c r="B198"/>
      <c r="C198"/>
      <c r="D198"/>
      <c r="E198"/>
      <c r="F198"/>
      <c r="G198"/>
      <c r="H198"/>
      <c r="I198"/>
      <c r="J198"/>
      <c r="K198"/>
      <c r="L198"/>
      <c r="M198"/>
      <c r="N198"/>
      <c r="O198"/>
      <c r="P198"/>
      <c r="Q198"/>
      <c r="R198"/>
      <c r="S198"/>
      <c r="T198"/>
      <c r="U198"/>
      <c r="V198"/>
      <c r="W198"/>
      <c r="X198"/>
      <c r="Y198"/>
      <c r="Z198"/>
      <c r="AA198"/>
      <c r="AB198"/>
    </row>
    <row r="199" spans="1:28" x14ac:dyDescent="0.25">
      <c r="A199"/>
      <c r="B199"/>
      <c r="C199"/>
      <c r="D199"/>
      <c r="E199"/>
      <c r="F199"/>
      <c r="G199"/>
      <c r="H199"/>
      <c r="I199"/>
      <c r="J199"/>
      <c r="K199"/>
      <c r="L199"/>
      <c r="M199"/>
      <c r="N199"/>
      <c r="O199"/>
      <c r="P199"/>
      <c r="Q199"/>
      <c r="R199"/>
      <c r="S199"/>
      <c r="T199"/>
      <c r="U199"/>
      <c r="V199"/>
      <c r="W199"/>
      <c r="X199"/>
      <c r="Y199"/>
      <c r="Z199"/>
      <c r="AA199"/>
      <c r="AB199"/>
    </row>
    <row r="200" spans="1:28" x14ac:dyDescent="0.25">
      <c r="A200"/>
      <c r="B200"/>
      <c r="C200"/>
      <c r="D200"/>
      <c r="E200"/>
      <c r="F200"/>
      <c r="G200"/>
      <c r="H200"/>
      <c r="I200"/>
      <c r="J200"/>
      <c r="K200"/>
      <c r="L200"/>
      <c r="M200"/>
      <c r="N200"/>
      <c r="O200"/>
      <c r="P200"/>
      <c r="Q200"/>
      <c r="R200"/>
      <c r="S200"/>
      <c r="T200"/>
      <c r="U200"/>
      <c r="V200"/>
      <c r="W200"/>
      <c r="X200"/>
      <c r="Y200"/>
      <c r="Z200"/>
      <c r="AA200"/>
      <c r="AB200"/>
    </row>
    <row r="201" spans="1:28" x14ac:dyDescent="0.25">
      <c r="A201"/>
      <c r="B201"/>
      <c r="C201"/>
      <c r="D201"/>
      <c r="E201"/>
      <c r="F201"/>
      <c r="G201"/>
      <c r="H201"/>
      <c r="I201"/>
      <c r="J201"/>
      <c r="K201"/>
      <c r="L201"/>
      <c r="M201"/>
      <c r="N201"/>
      <c r="O201"/>
      <c r="P201"/>
      <c r="Q201"/>
      <c r="R201"/>
      <c r="S201"/>
      <c r="T201"/>
      <c r="U201"/>
      <c r="V201"/>
      <c r="W201"/>
      <c r="X201"/>
      <c r="Y201"/>
      <c r="Z201"/>
      <c r="AA201"/>
      <c r="AB201"/>
    </row>
    <row r="202" spans="1:28" x14ac:dyDescent="0.25">
      <c r="A202"/>
      <c r="B202"/>
      <c r="C202"/>
      <c r="D202"/>
      <c r="E202"/>
      <c r="F202"/>
      <c r="G202"/>
      <c r="H202"/>
      <c r="I202"/>
      <c r="J202"/>
      <c r="K202"/>
      <c r="L202"/>
      <c r="M202"/>
      <c r="N202"/>
      <c r="O202"/>
      <c r="P202"/>
      <c r="Q202"/>
      <c r="R202"/>
      <c r="S202"/>
      <c r="T202"/>
      <c r="U202"/>
      <c r="V202"/>
      <c r="W202"/>
      <c r="X202"/>
      <c r="Y202"/>
      <c r="Z202"/>
      <c r="AA202"/>
      <c r="AB202"/>
    </row>
    <row r="203" spans="1:28" x14ac:dyDescent="0.25">
      <c r="A203"/>
      <c r="B203"/>
      <c r="C203"/>
      <c r="D203"/>
      <c r="E203"/>
      <c r="F203"/>
      <c r="G203"/>
      <c r="H203"/>
      <c r="I203"/>
      <c r="J203"/>
      <c r="K203"/>
      <c r="L203"/>
      <c r="M203"/>
      <c r="N203"/>
      <c r="O203"/>
      <c r="P203"/>
      <c r="Q203"/>
      <c r="R203"/>
      <c r="S203"/>
      <c r="T203"/>
      <c r="U203"/>
      <c r="V203"/>
      <c r="W203"/>
      <c r="X203"/>
      <c r="Y203"/>
      <c r="Z203"/>
      <c r="AA203"/>
      <c r="AB203"/>
    </row>
    <row r="204" spans="1:28" x14ac:dyDescent="0.25">
      <c r="A204"/>
      <c r="B204"/>
      <c r="C204"/>
      <c r="D204"/>
      <c r="E204"/>
      <c r="F204"/>
      <c r="G204"/>
      <c r="H204"/>
      <c r="I204"/>
      <c r="J204"/>
      <c r="K204"/>
      <c r="L204"/>
      <c r="M204"/>
      <c r="N204"/>
      <c r="O204"/>
      <c r="P204"/>
      <c r="Q204"/>
      <c r="R204"/>
      <c r="S204"/>
      <c r="T204"/>
      <c r="U204"/>
      <c r="V204"/>
      <c r="W204"/>
      <c r="X204"/>
      <c r="Y204"/>
      <c r="Z204"/>
      <c r="AA204"/>
      <c r="AB204"/>
    </row>
    <row r="205" spans="1:28" x14ac:dyDescent="0.25">
      <c r="A205"/>
      <c r="B205"/>
      <c r="C205"/>
      <c r="D205"/>
      <c r="E205"/>
      <c r="F205"/>
      <c r="G205"/>
      <c r="H205"/>
      <c r="I205"/>
      <c r="J205"/>
      <c r="K205"/>
      <c r="L205"/>
      <c r="M205"/>
      <c r="N205"/>
      <c r="O205"/>
      <c r="P205"/>
      <c r="Q205"/>
      <c r="R205"/>
      <c r="S205"/>
      <c r="T205"/>
      <c r="U205"/>
      <c r="V205"/>
      <c r="W205"/>
      <c r="X205"/>
      <c r="Y205"/>
      <c r="Z205"/>
      <c r="AA205"/>
      <c r="AB205"/>
    </row>
    <row r="206" spans="1:28" x14ac:dyDescent="0.25">
      <c r="A206"/>
      <c r="B206"/>
      <c r="C206"/>
      <c r="D206"/>
      <c r="E206"/>
      <c r="F206"/>
      <c r="G206"/>
      <c r="H206"/>
      <c r="I206"/>
      <c r="J206"/>
      <c r="K206"/>
      <c r="L206"/>
      <c r="M206"/>
      <c r="N206"/>
      <c r="O206"/>
      <c r="P206"/>
      <c r="Q206"/>
      <c r="R206"/>
      <c r="S206"/>
      <c r="T206"/>
      <c r="U206"/>
      <c r="V206"/>
      <c r="W206"/>
      <c r="X206"/>
      <c r="Y206"/>
      <c r="Z206"/>
      <c r="AA206"/>
      <c r="AB206"/>
    </row>
    <row r="207" spans="1:28" x14ac:dyDescent="0.25">
      <c r="A207"/>
      <c r="B207"/>
      <c r="C207"/>
      <c r="D207"/>
      <c r="E207"/>
      <c r="F207"/>
      <c r="G207"/>
      <c r="H207"/>
      <c r="I207"/>
      <c r="J207"/>
      <c r="K207"/>
      <c r="L207"/>
      <c r="M207"/>
      <c r="N207"/>
      <c r="O207"/>
      <c r="P207"/>
      <c r="Q207"/>
      <c r="R207"/>
      <c r="S207"/>
      <c r="T207"/>
      <c r="U207"/>
      <c r="V207"/>
      <c r="W207"/>
      <c r="X207"/>
      <c r="Y207"/>
      <c r="Z207"/>
      <c r="AA207"/>
      <c r="AB207"/>
    </row>
    <row r="208" spans="1:28" x14ac:dyDescent="0.25">
      <c r="A208"/>
      <c r="B208"/>
      <c r="C208"/>
      <c r="D208"/>
      <c r="E208"/>
      <c r="F208"/>
      <c r="G208"/>
      <c r="H208"/>
      <c r="I208"/>
      <c r="J208"/>
      <c r="K208"/>
      <c r="L208"/>
      <c r="M208"/>
      <c r="N208"/>
      <c r="O208"/>
      <c r="P208"/>
      <c r="Q208"/>
      <c r="R208"/>
      <c r="S208"/>
      <c r="T208"/>
      <c r="U208"/>
      <c r="V208"/>
      <c r="W208"/>
      <c r="X208"/>
      <c r="Y208"/>
      <c r="Z208"/>
      <c r="AA208"/>
      <c r="AB208"/>
    </row>
    <row r="209" spans="1:28" x14ac:dyDescent="0.25">
      <c r="A209"/>
      <c r="B209"/>
      <c r="C209"/>
      <c r="D209"/>
      <c r="E209"/>
      <c r="F209"/>
      <c r="G209"/>
      <c r="H209"/>
      <c r="I209"/>
      <c r="J209"/>
      <c r="K209"/>
      <c r="L209"/>
      <c r="M209"/>
      <c r="N209"/>
      <c r="O209"/>
      <c r="P209"/>
      <c r="Q209"/>
      <c r="R209"/>
      <c r="S209"/>
      <c r="T209"/>
      <c r="U209"/>
      <c r="V209"/>
      <c r="W209"/>
      <c r="X209"/>
      <c r="Y209"/>
      <c r="Z209"/>
      <c r="AA209"/>
      <c r="AB209"/>
    </row>
    <row r="210" spans="1:28" x14ac:dyDescent="0.25">
      <c r="A210"/>
      <c r="B210"/>
      <c r="C210"/>
      <c r="D210"/>
      <c r="E210"/>
      <c r="F210"/>
      <c r="G210"/>
      <c r="H210"/>
      <c r="I210"/>
      <c r="J210"/>
      <c r="K210"/>
      <c r="L210"/>
      <c r="M210"/>
      <c r="N210"/>
      <c r="O210"/>
      <c r="P210"/>
      <c r="Q210"/>
      <c r="R210"/>
      <c r="S210"/>
      <c r="T210"/>
      <c r="U210"/>
      <c r="V210"/>
      <c r="W210"/>
      <c r="X210"/>
      <c r="Y210"/>
      <c r="Z210"/>
      <c r="AA210"/>
      <c r="AB210"/>
    </row>
    <row r="211" spans="1:28" x14ac:dyDescent="0.25">
      <c r="A211"/>
      <c r="B211"/>
      <c r="C211"/>
      <c r="D211"/>
      <c r="E211"/>
      <c r="F211"/>
      <c r="G211"/>
      <c r="H211"/>
      <c r="I211"/>
      <c r="J211"/>
      <c r="K211"/>
      <c r="L211"/>
      <c r="M211"/>
      <c r="N211"/>
      <c r="O211"/>
      <c r="P211"/>
      <c r="Q211"/>
      <c r="R211"/>
      <c r="S211"/>
      <c r="T211"/>
      <c r="U211"/>
      <c r="V211"/>
      <c r="W211"/>
      <c r="X211"/>
      <c r="Y211"/>
      <c r="Z211"/>
      <c r="AA211"/>
      <c r="AB211"/>
    </row>
    <row r="212" spans="1:28" x14ac:dyDescent="0.25">
      <c r="A212"/>
      <c r="B212"/>
      <c r="C212"/>
      <c r="D212"/>
      <c r="E212"/>
      <c r="F212"/>
      <c r="G212"/>
      <c r="H212"/>
      <c r="I212"/>
      <c r="J212"/>
      <c r="K212"/>
      <c r="L212"/>
      <c r="M212"/>
      <c r="N212"/>
      <c r="O212"/>
      <c r="P212"/>
      <c r="Q212"/>
      <c r="R212"/>
      <c r="S212"/>
      <c r="T212"/>
      <c r="U212"/>
      <c r="V212"/>
      <c r="W212"/>
      <c r="X212"/>
      <c r="Y212"/>
      <c r="Z212"/>
      <c r="AA212"/>
      <c r="AB212"/>
    </row>
    <row r="213" spans="1:28" x14ac:dyDescent="0.25">
      <c r="A213"/>
      <c r="B213"/>
      <c r="C213"/>
      <c r="D213"/>
      <c r="E213"/>
      <c r="F213"/>
      <c r="G213"/>
      <c r="H213"/>
      <c r="I213"/>
      <c r="J213"/>
      <c r="K213"/>
      <c r="L213"/>
      <c r="M213"/>
      <c r="N213"/>
      <c r="O213"/>
      <c r="P213"/>
      <c r="Q213"/>
      <c r="R213"/>
      <c r="S213"/>
      <c r="T213"/>
      <c r="U213"/>
      <c r="V213"/>
      <c r="W213"/>
      <c r="X213"/>
      <c r="Y213"/>
      <c r="Z213"/>
      <c r="AA213"/>
      <c r="AB213"/>
    </row>
    <row r="214" spans="1:28" x14ac:dyDescent="0.25">
      <c r="A214"/>
      <c r="B214"/>
      <c r="C214"/>
      <c r="D214"/>
      <c r="E214"/>
      <c r="F214"/>
      <c r="G214"/>
      <c r="H214"/>
      <c r="I214"/>
      <c r="J214"/>
      <c r="K214"/>
      <c r="L214"/>
      <c r="M214"/>
      <c r="N214"/>
      <c r="O214"/>
      <c r="P214"/>
      <c r="Q214"/>
      <c r="R214"/>
      <c r="S214"/>
      <c r="T214"/>
      <c r="U214"/>
      <c r="V214"/>
      <c r="W214"/>
      <c r="X214"/>
      <c r="Y214"/>
      <c r="Z214"/>
      <c r="AA214"/>
      <c r="AB214"/>
    </row>
    <row r="215" spans="1:28" x14ac:dyDescent="0.25">
      <c r="A215"/>
      <c r="B215"/>
      <c r="C215"/>
      <c r="D215"/>
      <c r="E215"/>
      <c r="F215"/>
      <c r="G215"/>
      <c r="H215"/>
      <c r="I215"/>
      <c r="J215"/>
      <c r="K215"/>
      <c r="L215"/>
      <c r="M215"/>
      <c r="N215"/>
      <c r="O215"/>
      <c r="P215"/>
      <c r="Q215"/>
      <c r="R215"/>
      <c r="S215"/>
      <c r="T215"/>
      <c r="U215"/>
      <c r="V215"/>
      <c r="W215"/>
      <c r="X215"/>
      <c r="Y215"/>
      <c r="Z215"/>
      <c r="AA215"/>
      <c r="AB215"/>
    </row>
    <row r="216" spans="1:28" x14ac:dyDescent="0.25">
      <c r="A216"/>
      <c r="B216"/>
      <c r="C216"/>
      <c r="D216"/>
      <c r="E216"/>
      <c r="F216"/>
      <c r="G216"/>
      <c r="H216"/>
      <c r="I216"/>
      <c r="J216"/>
      <c r="K216"/>
      <c r="L216"/>
      <c r="M216"/>
      <c r="N216"/>
      <c r="O216"/>
      <c r="P216"/>
      <c r="Q216"/>
      <c r="R216"/>
      <c r="S216"/>
      <c r="T216"/>
      <c r="U216"/>
      <c r="V216"/>
      <c r="W216"/>
      <c r="X216"/>
      <c r="Y216"/>
      <c r="Z216"/>
      <c r="AA216"/>
      <c r="AB216"/>
    </row>
    <row r="217" spans="1:28" x14ac:dyDescent="0.25">
      <c r="A217"/>
      <c r="B217"/>
      <c r="C217"/>
      <c r="D217"/>
      <c r="E217"/>
      <c r="F217"/>
      <c r="G217"/>
      <c r="H217"/>
      <c r="I217"/>
      <c r="J217"/>
      <c r="K217"/>
      <c r="L217"/>
      <c r="M217"/>
      <c r="N217"/>
      <c r="O217"/>
      <c r="P217"/>
      <c r="Q217"/>
      <c r="R217"/>
      <c r="S217"/>
      <c r="T217"/>
      <c r="U217"/>
      <c r="V217"/>
      <c r="W217"/>
      <c r="X217"/>
      <c r="Y217"/>
      <c r="Z217"/>
      <c r="AA217"/>
      <c r="AB217"/>
    </row>
    <row r="218" spans="1:28" x14ac:dyDescent="0.25">
      <c r="A218"/>
      <c r="B218"/>
      <c r="C218"/>
      <c r="D218"/>
      <c r="E218"/>
      <c r="F218"/>
      <c r="G218"/>
      <c r="H218"/>
      <c r="I218"/>
      <c r="J218"/>
      <c r="K218"/>
      <c r="L218"/>
      <c r="M218"/>
      <c r="N218"/>
      <c r="O218"/>
      <c r="P218"/>
      <c r="Q218"/>
      <c r="R218"/>
      <c r="S218"/>
      <c r="T218"/>
      <c r="U218"/>
      <c r="V218"/>
      <c r="W218"/>
      <c r="X218"/>
      <c r="Y218"/>
      <c r="Z218"/>
      <c r="AA218"/>
      <c r="AB218"/>
    </row>
    <row r="219" spans="1:28" x14ac:dyDescent="0.25">
      <c r="A219"/>
      <c r="B219"/>
      <c r="C219"/>
      <c r="D219"/>
      <c r="E219"/>
      <c r="F219"/>
      <c r="G219"/>
      <c r="H219"/>
      <c r="I219"/>
      <c r="J219"/>
      <c r="K219"/>
      <c r="L219"/>
      <c r="M219"/>
      <c r="N219"/>
      <c r="O219"/>
      <c r="P219"/>
      <c r="Q219"/>
      <c r="R219"/>
      <c r="S219"/>
      <c r="T219"/>
      <c r="U219"/>
      <c r="V219"/>
      <c r="W219"/>
      <c r="X219"/>
      <c r="Y219"/>
      <c r="Z219"/>
      <c r="AA219"/>
      <c r="AB219"/>
    </row>
    <row r="220" spans="1:28" x14ac:dyDescent="0.25">
      <c r="A220"/>
      <c r="B220"/>
      <c r="C220"/>
      <c r="D220"/>
      <c r="E220"/>
      <c r="F220"/>
      <c r="G220"/>
      <c r="H220"/>
      <c r="I220"/>
      <c r="J220"/>
      <c r="K220"/>
      <c r="L220"/>
      <c r="M220"/>
      <c r="N220"/>
      <c r="O220"/>
      <c r="P220"/>
      <c r="Q220"/>
      <c r="R220"/>
      <c r="S220"/>
      <c r="T220"/>
      <c r="U220"/>
      <c r="V220"/>
      <c r="W220"/>
      <c r="X220"/>
      <c r="Y220"/>
      <c r="Z220"/>
      <c r="AA220"/>
      <c r="AB220"/>
    </row>
    <row r="221" spans="1:28" x14ac:dyDescent="0.25">
      <c r="A221"/>
      <c r="B221"/>
      <c r="C221"/>
      <c r="D221"/>
      <c r="E221"/>
      <c r="F221"/>
      <c r="G221"/>
      <c r="H221"/>
      <c r="I221"/>
      <c r="J221"/>
      <c r="K221"/>
      <c r="L221"/>
      <c r="M221"/>
      <c r="N221"/>
      <c r="O221"/>
      <c r="P221"/>
      <c r="Q221"/>
      <c r="R221"/>
      <c r="S221"/>
      <c r="T221"/>
      <c r="U221"/>
      <c r="V221"/>
      <c r="W221"/>
      <c r="X221"/>
      <c r="Y221"/>
      <c r="Z221"/>
      <c r="AA221"/>
      <c r="AB221"/>
    </row>
    <row r="222" spans="1:28" x14ac:dyDescent="0.25">
      <c r="A222"/>
      <c r="B222"/>
      <c r="C222"/>
      <c r="D222"/>
      <c r="E222"/>
      <c r="F222"/>
      <c r="G222"/>
      <c r="H222"/>
      <c r="I222"/>
      <c r="J222"/>
      <c r="K222"/>
      <c r="L222"/>
      <c r="M222"/>
      <c r="N222"/>
      <c r="O222"/>
      <c r="P222"/>
      <c r="Q222"/>
      <c r="R222"/>
      <c r="S222"/>
      <c r="T222"/>
      <c r="U222"/>
      <c r="V222"/>
      <c r="W222"/>
      <c r="X222"/>
      <c r="Y222"/>
      <c r="Z222"/>
      <c r="AA222"/>
      <c r="AB222"/>
    </row>
    <row r="223" spans="1:28" x14ac:dyDescent="0.25">
      <c r="A223"/>
      <c r="B223"/>
      <c r="C223"/>
      <c r="D223"/>
      <c r="E223"/>
      <c r="F223"/>
      <c r="G223"/>
      <c r="H223"/>
      <c r="I223"/>
      <c r="J223"/>
      <c r="K223"/>
      <c r="L223"/>
      <c r="M223"/>
      <c r="N223"/>
      <c r="O223"/>
      <c r="P223"/>
      <c r="Q223"/>
      <c r="R223"/>
      <c r="S223"/>
      <c r="T223"/>
      <c r="U223"/>
      <c r="V223"/>
      <c r="W223"/>
      <c r="X223"/>
      <c r="Y223"/>
      <c r="Z223"/>
      <c r="AA223"/>
      <c r="AB223"/>
    </row>
    <row r="224" spans="1:28" x14ac:dyDescent="0.25">
      <c r="A224"/>
      <c r="B224"/>
      <c r="C224"/>
      <c r="D224"/>
      <c r="E224"/>
      <c r="F224"/>
      <c r="G224"/>
      <c r="H224"/>
      <c r="I224"/>
      <c r="J224"/>
      <c r="K224"/>
      <c r="L224"/>
      <c r="M224"/>
      <c r="N224"/>
      <c r="O224"/>
      <c r="P224"/>
      <c r="Q224"/>
      <c r="R224"/>
      <c r="S224"/>
      <c r="T224"/>
      <c r="U224"/>
      <c r="V224"/>
      <c r="W224"/>
      <c r="X224"/>
      <c r="Y224"/>
      <c r="Z224"/>
      <c r="AA224"/>
      <c r="AB224"/>
    </row>
    <row r="225" spans="1:28" x14ac:dyDescent="0.25">
      <c r="A225"/>
      <c r="B225"/>
      <c r="C225"/>
      <c r="D225"/>
      <c r="E225"/>
      <c r="F225"/>
      <c r="G225"/>
      <c r="H225"/>
      <c r="I225"/>
      <c r="J225"/>
      <c r="K225"/>
      <c r="L225"/>
      <c r="M225"/>
      <c r="N225"/>
      <c r="O225"/>
      <c r="P225"/>
      <c r="Q225"/>
      <c r="R225"/>
      <c r="S225"/>
      <c r="T225"/>
      <c r="U225"/>
      <c r="V225"/>
      <c r="W225"/>
      <c r="X225"/>
      <c r="Y225"/>
      <c r="Z225"/>
      <c r="AA225"/>
      <c r="AB225"/>
    </row>
    <row r="226" spans="1:28" x14ac:dyDescent="0.25">
      <c r="A226"/>
      <c r="B226"/>
      <c r="C226"/>
      <c r="D226"/>
      <c r="E226"/>
      <c r="F226"/>
      <c r="G226"/>
      <c r="H226"/>
      <c r="I226"/>
      <c r="J226"/>
      <c r="K226"/>
      <c r="L226"/>
      <c r="M226"/>
      <c r="N226"/>
      <c r="O226"/>
      <c r="P226"/>
      <c r="Q226"/>
      <c r="R226"/>
      <c r="S226"/>
      <c r="T226"/>
      <c r="U226"/>
      <c r="V226"/>
      <c r="W226"/>
      <c r="X226"/>
      <c r="Y226"/>
      <c r="Z226"/>
      <c r="AA226"/>
      <c r="AB226"/>
    </row>
    <row r="227" spans="1:28" x14ac:dyDescent="0.25">
      <c r="A227"/>
      <c r="B227"/>
      <c r="C227"/>
      <c r="D227"/>
      <c r="E227"/>
      <c r="F227"/>
      <c r="G227"/>
      <c r="H227"/>
      <c r="I227"/>
      <c r="J227"/>
      <c r="K227"/>
      <c r="L227"/>
      <c r="M227"/>
      <c r="N227"/>
      <c r="O227"/>
      <c r="P227"/>
      <c r="Q227"/>
      <c r="R227"/>
      <c r="S227"/>
      <c r="T227"/>
      <c r="U227"/>
      <c r="V227"/>
      <c r="W227"/>
      <c r="X227"/>
      <c r="Y227"/>
      <c r="Z227"/>
      <c r="AA227"/>
      <c r="AB227"/>
    </row>
    <row r="228" spans="1:28" x14ac:dyDescent="0.25">
      <c r="A228"/>
      <c r="B228"/>
      <c r="C228"/>
      <c r="D228"/>
      <c r="E228"/>
      <c r="F228"/>
      <c r="G228"/>
      <c r="H228"/>
      <c r="I228"/>
      <c r="J228"/>
      <c r="K228"/>
      <c r="L228"/>
      <c r="M228"/>
      <c r="N228"/>
      <c r="O228"/>
      <c r="P228"/>
      <c r="Q228"/>
      <c r="R228"/>
      <c r="S228"/>
      <c r="T228"/>
      <c r="U228"/>
      <c r="V228"/>
      <c r="W228"/>
      <c r="X228"/>
      <c r="Y228"/>
      <c r="Z228"/>
      <c r="AA228"/>
      <c r="AB228"/>
    </row>
    <row r="229" spans="1:28" x14ac:dyDescent="0.25">
      <c r="A229"/>
      <c r="B229"/>
      <c r="C229"/>
      <c r="D229"/>
      <c r="E229"/>
      <c r="F229"/>
      <c r="G229"/>
      <c r="H229"/>
      <c r="I229"/>
      <c r="J229"/>
      <c r="K229"/>
      <c r="L229"/>
      <c r="M229"/>
      <c r="N229"/>
      <c r="O229"/>
      <c r="P229"/>
      <c r="Q229"/>
      <c r="R229"/>
      <c r="S229"/>
      <c r="T229"/>
      <c r="U229"/>
      <c r="V229"/>
      <c r="W229"/>
      <c r="X229"/>
      <c r="Y229"/>
      <c r="Z229"/>
      <c r="AA229"/>
      <c r="AB229"/>
    </row>
    <row r="230" spans="1:28" x14ac:dyDescent="0.25">
      <c r="A230"/>
      <c r="B230"/>
      <c r="C230"/>
      <c r="D230"/>
      <c r="E230"/>
      <c r="F230"/>
      <c r="G230"/>
      <c r="H230"/>
      <c r="I230"/>
      <c r="J230"/>
      <c r="K230"/>
      <c r="L230"/>
      <c r="M230"/>
      <c r="N230"/>
      <c r="O230"/>
      <c r="P230"/>
      <c r="Q230"/>
      <c r="R230"/>
      <c r="S230"/>
      <c r="T230"/>
      <c r="U230"/>
      <c r="V230"/>
      <c r="W230"/>
      <c r="X230"/>
      <c r="Y230"/>
      <c r="Z230"/>
      <c r="AA230"/>
      <c r="AB230"/>
    </row>
    <row r="231" spans="1:28" x14ac:dyDescent="0.25">
      <c r="A231"/>
      <c r="B231"/>
      <c r="C231"/>
      <c r="D231"/>
      <c r="E231"/>
      <c r="F231"/>
      <c r="G231"/>
      <c r="H231"/>
      <c r="I231"/>
      <c r="J231"/>
      <c r="K231"/>
      <c r="L231"/>
      <c r="M231"/>
      <c r="N231"/>
      <c r="O231"/>
      <c r="P231"/>
      <c r="Q231"/>
      <c r="R231"/>
      <c r="S231"/>
      <c r="T231"/>
      <c r="U231"/>
      <c r="V231"/>
      <c r="W231"/>
      <c r="X231"/>
      <c r="Y231"/>
      <c r="Z231"/>
      <c r="AA231"/>
      <c r="AB231"/>
    </row>
    <row r="232" spans="1:28" x14ac:dyDescent="0.25">
      <c r="A232"/>
      <c r="B232"/>
      <c r="C232"/>
      <c r="D232"/>
      <c r="E232"/>
      <c r="F232"/>
      <c r="G232"/>
      <c r="H232"/>
      <c r="I232"/>
      <c r="J232"/>
      <c r="K232"/>
      <c r="L232"/>
      <c r="M232"/>
      <c r="N232"/>
      <c r="O232"/>
      <c r="P232"/>
      <c r="Q232"/>
      <c r="R232"/>
      <c r="S232"/>
      <c r="T232"/>
      <c r="U232"/>
      <c r="V232"/>
      <c r="W232"/>
      <c r="X232"/>
      <c r="Y232"/>
      <c r="Z232"/>
      <c r="AA232"/>
      <c r="AB232"/>
    </row>
    <row r="233" spans="1:28" x14ac:dyDescent="0.25">
      <c r="A233"/>
      <c r="B233"/>
      <c r="C233"/>
      <c r="D233"/>
      <c r="E233"/>
      <c r="F233"/>
      <c r="G233"/>
      <c r="H233"/>
      <c r="I233"/>
      <c r="J233"/>
      <c r="K233"/>
      <c r="L233"/>
      <c r="M233"/>
      <c r="N233"/>
      <c r="O233"/>
      <c r="P233"/>
      <c r="Q233"/>
      <c r="R233"/>
      <c r="S233"/>
      <c r="T233"/>
      <c r="U233"/>
      <c r="V233"/>
      <c r="W233"/>
      <c r="X233"/>
      <c r="Y233"/>
      <c r="Z233"/>
      <c r="AA233"/>
      <c r="AB233"/>
    </row>
    <row r="234" spans="1:28" x14ac:dyDescent="0.25">
      <c r="A234"/>
      <c r="B234"/>
      <c r="C234"/>
      <c r="D234"/>
      <c r="E234"/>
      <c r="F234"/>
      <c r="G234"/>
      <c r="H234"/>
      <c r="I234"/>
      <c r="J234"/>
      <c r="K234"/>
      <c r="L234"/>
      <c r="M234"/>
      <c r="N234"/>
      <c r="O234"/>
      <c r="P234"/>
      <c r="Q234"/>
      <c r="R234"/>
      <c r="S234"/>
      <c r="T234"/>
      <c r="U234"/>
      <c r="V234"/>
      <c r="W234"/>
      <c r="X234"/>
      <c r="Y234"/>
      <c r="Z234"/>
      <c r="AA234"/>
      <c r="AB234"/>
    </row>
    <row r="235" spans="1:28" x14ac:dyDescent="0.25">
      <c r="A235"/>
      <c r="B235"/>
      <c r="C235"/>
      <c r="D235"/>
      <c r="E235"/>
      <c r="F235"/>
      <c r="G235"/>
      <c r="H235"/>
      <c r="I235"/>
      <c r="J235"/>
      <c r="K235"/>
      <c r="L235"/>
      <c r="M235"/>
      <c r="N235"/>
      <c r="O235"/>
      <c r="P235"/>
      <c r="Q235"/>
      <c r="R235"/>
      <c r="S235"/>
      <c r="T235"/>
      <c r="U235"/>
      <c r="V235"/>
      <c r="W235"/>
      <c r="X235"/>
      <c r="Y235"/>
      <c r="Z235"/>
      <c r="AA235"/>
      <c r="AB235"/>
    </row>
    <row r="236" spans="1:28" x14ac:dyDescent="0.25">
      <c r="A236"/>
      <c r="B236"/>
      <c r="C236"/>
      <c r="D236"/>
      <c r="E236"/>
      <c r="F236"/>
      <c r="G236"/>
      <c r="H236"/>
      <c r="I236"/>
      <c r="J236"/>
      <c r="K236"/>
      <c r="L236"/>
      <c r="M236"/>
      <c r="N236"/>
      <c r="O236"/>
      <c r="P236"/>
      <c r="Q236"/>
      <c r="R236"/>
      <c r="S236"/>
      <c r="T236"/>
      <c r="U236"/>
      <c r="V236"/>
      <c r="W236"/>
      <c r="X236"/>
      <c r="Y236"/>
      <c r="Z236"/>
      <c r="AA236"/>
      <c r="AB236"/>
    </row>
    <row r="237" spans="1:28" x14ac:dyDescent="0.25">
      <c r="A237"/>
      <c r="B237"/>
      <c r="C237"/>
      <c r="D237"/>
      <c r="E237"/>
      <c r="F237"/>
      <c r="G237"/>
      <c r="H237"/>
      <c r="I237"/>
      <c r="J237"/>
      <c r="K237"/>
      <c r="L237"/>
      <c r="M237"/>
      <c r="N237"/>
      <c r="O237"/>
      <c r="P237"/>
      <c r="Q237"/>
      <c r="R237"/>
      <c r="S237"/>
      <c r="T237"/>
      <c r="U237"/>
      <c r="V237"/>
      <c r="W237"/>
      <c r="X237"/>
      <c r="Y237"/>
      <c r="Z237"/>
      <c r="AA237"/>
      <c r="AB237"/>
    </row>
    <row r="238" spans="1:28" x14ac:dyDescent="0.25">
      <c r="A238"/>
      <c r="B238"/>
      <c r="C238"/>
      <c r="D238"/>
      <c r="E238"/>
      <c r="F238"/>
      <c r="G238"/>
      <c r="H238"/>
      <c r="I238"/>
      <c r="J238"/>
      <c r="K238"/>
      <c r="L238"/>
      <c r="M238"/>
      <c r="N238"/>
      <c r="O238"/>
      <c r="P238"/>
      <c r="Q238"/>
      <c r="R238"/>
      <c r="S238"/>
      <c r="T238"/>
      <c r="U238"/>
      <c r="V238"/>
      <c r="W238"/>
      <c r="X238"/>
      <c r="Y238"/>
      <c r="Z238"/>
      <c r="AA238"/>
      <c r="AB238"/>
    </row>
    <row r="239" spans="1:28" x14ac:dyDescent="0.25">
      <c r="A239"/>
      <c r="B239"/>
      <c r="C239"/>
      <c r="D239"/>
      <c r="E239"/>
      <c r="F239"/>
      <c r="G239"/>
      <c r="H239"/>
      <c r="I239"/>
      <c r="J239"/>
      <c r="K239"/>
      <c r="L239"/>
      <c r="M239"/>
      <c r="N239"/>
      <c r="O239"/>
      <c r="P239"/>
      <c r="Q239"/>
      <c r="R239"/>
      <c r="S239"/>
      <c r="T239"/>
      <c r="U239"/>
      <c r="V239"/>
      <c r="W239"/>
      <c r="X239"/>
      <c r="Y239"/>
      <c r="Z239"/>
      <c r="AA239"/>
      <c r="AB239"/>
    </row>
    <row r="240" spans="1:28" x14ac:dyDescent="0.25">
      <c r="A240"/>
      <c r="B240"/>
      <c r="C240"/>
      <c r="D240"/>
      <c r="E240"/>
      <c r="F240"/>
      <c r="G240"/>
      <c r="H240"/>
      <c r="I240"/>
      <c r="J240"/>
      <c r="K240"/>
      <c r="L240"/>
      <c r="M240"/>
      <c r="N240"/>
      <c r="O240"/>
      <c r="P240"/>
      <c r="Q240"/>
      <c r="R240"/>
      <c r="S240"/>
      <c r="T240"/>
      <c r="U240"/>
      <c r="V240"/>
      <c r="W240"/>
      <c r="X240"/>
      <c r="Y240"/>
      <c r="Z240"/>
      <c r="AA240"/>
      <c r="AB240"/>
    </row>
    <row r="241" spans="1:28" x14ac:dyDescent="0.25">
      <c r="A241"/>
      <c r="B241"/>
      <c r="C241"/>
      <c r="D241"/>
      <c r="E241"/>
      <c r="F241"/>
      <c r="G241"/>
      <c r="H241"/>
      <c r="I241"/>
      <c r="J241"/>
      <c r="K241"/>
      <c r="L241"/>
      <c r="M241"/>
      <c r="N241"/>
      <c r="O241"/>
      <c r="P241"/>
      <c r="Q241"/>
      <c r="R241"/>
      <c r="S241"/>
      <c r="T241"/>
      <c r="U241"/>
      <c r="V241"/>
      <c r="W241"/>
      <c r="X241"/>
      <c r="Y241"/>
      <c r="Z241"/>
      <c r="AA241"/>
      <c r="AB241"/>
    </row>
    <row r="242" spans="1:28" x14ac:dyDescent="0.25">
      <c r="A242"/>
      <c r="B242"/>
      <c r="C242"/>
      <c r="D242"/>
      <c r="E242"/>
      <c r="F242"/>
      <c r="G242"/>
      <c r="H242"/>
      <c r="I242"/>
      <c r="J242"/>
      <c r="K242"/>
      <c r="L242"/>
      <c r="M242"/>
      <c r="N242"/>
      <c r="O242"/>
      <c r="P242"/>
      <c r="Q242"/>
      <c r="R242"/>
      <c r="S242"/>
      <c r="T242"/>
      <c r="U242"/>
      <c r="V242"/>
      <c r="W242"/>
      <c r="X242"/>
      <c r="Y242"/>
      <c r="Z242"/>
      <c r="AA242"/>
      <c r="AB242"/>
    </row>
    <row r="243" spans="1:28" x14ac:dyDescent="0.25">
      <c r="A243"/>
      <c r="B243"/>
      <c r="C243"/>
      <c r="D243"/>
      <c r="E243"/>
      <c r="F243"/>
      <c r="G243"/>
      <c r="H243"/>
      <c r="I243"/>
      <c r="J243"/>
      <c r="K243"/>
      <c r="L243"/>
      <c r="M243"/>
      <c r="N243"/>
      <c r="O243"/>
      <c r="P243"/>
      <c r="Q243"/>
      <c r="R243"/>
      <c r="S243"/>
      <c r="T243"/>
      <c r="U243"/>
      <c r="V243"/>
      <c r="W243"/>
      <c r="X243"/>
      <c r="Y243"/>
      <c r="Z243"/>
      <c r="AA243"/>
      <c r="AB243"/>
    </row>
    <row r="244" spans="1:28" x14ac:dyDescent="0.25">
      <c r="A244"/>
      <c r="B244"/>
      <c r="C244"/>
      <c r="D244"/>
      <c r="E244"/>
      <c r="F244"/>
      <c r="G244"/>
      <c r="H244"/>
      <c r="I244"/>
      <c r="J244"/>
      <c r="K244"/>
      <c r="L244"/>
      <c r="M244"/>
      <c r="N244"/>
      <c r="O244"/>
      <c r="P244"/>
      <c r="Q244"/>
      <c r="R244"/>
      <c r="S244"/>
      <c r="T244"/>
      <c r="U244"/>
      <c r="V244"/>
      <c r="W244"/>
      <c r="X244"/>
      <c r="Y244"/>
      <c r="Z244"/>
      <c r="AA244"/>
      <c r="AB244"/>
    </row>
    <row r="245" spans="1:28" x14ac:dyDescent="0.25">
      <c r="A245"/>
      <c r="B245"/>
      <c r="C245"/>
      <c r="D245"/>
      <c r="E245"/>
      <c r="F245"/>
      <c r="G245"/>
      <c r="H245"/>
      <c r="I245"/>
      <c r="J245"/>
      <c r="K245"/>
      <c r="L245"/>
      <c r="M245"/>
      <c r="N245"/>
      <c r="O245"/>
      <c r="P245"/>
      <c r="Q245"/>
      <c r="R245"/>
      <c r="S245"/>
      <c r="T245"/>
      <c r="U245"/>
      <c r="V245"/>
      <c r="W245"/>
      <c r="X245"/>
      <c r="Y245"/>
      <c r="Z245"/>
      <c r="AA245"/>
      <c r="AB245"/>
    </row>
    <row r="246" spans="1:28" x14ac:dyDescent="0.25">
      <c r="A246"/>
      <c r="B246"/>
      <c r="C246"/>
      <c r="D246"/>
      <c r="E246"/>
      <c r="F246"/>
      <c r="G246"/>
      <c r="H246"/>
      <c r="I246"/>
      <c r="J246"/>
      <c r="K246"/>
      <c r="L246"/>
      <c r="M246"/>
      <c r="N246"/>
      <c r="O246"/>
      <c r="P246"/>
      <c r="Q246"/>
      <c r="R246"/>
      <c r="S246"/>
      <c r="T246"/>
      <c r="U246"/>
      <c r="V246"/>
      <c r="W246"/>
      <c r="X246"/>
      <c r="Y246"/>
      <c r="Z246"/>
      <c r="AA246"/>
      <c r="AB246"/>
    </row>
    <row r="247" spans="1:28" x14ac:dyDescent="0.25">
      <c r="A247"/>
      <c r="B247"/>
      <c r="C247"/>
      <c r="D247"/>
      <c r="E247"/>
      <c r="F247"/>
      <c r="G247"/>
      <c r="H247"/>
      <c r="I247"/>
      <c r="J247"/>
      <c r="K247"/>
      <c r="L247"/>
      <c r="M247"/>
      <c r="N247"/>
      <c r="O247"/>
      <c r="P247"/>
      <c r="Q247"/>
      <c r="R247"/>
      <c r="S247"/>
      <c r="T247"/>
      <c r="U247"/>
      <c r="V247"/>
      <c r="W247"/>
      <c r="X247"/>
      <c r="Y247"/>
      <c r="Z247"/>
      <c r="AA247"/>
      <c r="AB247"/>
    </row>
    <row r="248" spans="1:28" x14ac:dyDescent="0.25">
      <c r="A248"/>
      <c r="B248"/>
      <c r="C248"/>
      <c r="D248"/>
      <c r="E248"/>
      <c r="F248"/>
      <c r="G248"/>
      <c r="H248"/>
      <c r="I248"/>
      <c r="J248"/>
      <c r="K248"/>
      <c r="L248"/>
      <c r="M248"/>
      <c r="N248"/>
      <c r="O248"/>
      <c r="P248"/>
      <c r="Q248"/>
      <c r="R248"/>
      <c r="S248"/>
      <c r="T248"/>
      <c r="U248"/>
      <c r="V248"/>
      <c r="W248"/>
      <c r="X248"/>
      <c r="Y248"/>
      <c r="Z248"/>
      <c r="AA248"/>
      <c r="AB248"/>
    </row>
    <row r="249" spans="1:28" x14ac:dyDescent="0.25">
      <c r="A249"/>
      <c r="B249"/>
      <c r="C249"/>
      <c r="D249"/>
      <c r="E249"/>
      <c r="F249"/>
      <c r="G249"/>
      <c r="H249"/>
      <c r="I249"/>
      <c r="J249"/>
      <c r="K249"/>
      <c r="L249"/>
      <c r="M249"/>
      <c r="N249"/>
      <c r="O249"/>
      <c r="P249"/>
      <c r="Q249"/>
      <c r="R249"/>
      <c r="S249"/>
      <c r="T249"/>
      <c r="U249"/>
      <c r="V249"/>
      <c r="W249"/>
      <c r="X249"/>
      <c r="Y249"/>
      <c r="Z249"/>
      <c r="AA249"/>
      <c r="AB249"/>
    </row>
    <row r="250" spans="1:28" x14ac:dyDescent="0.25">
      <c r="A250"/>
      <c r="B250"/>
      <c r="C250"/>
      <c r="D250"/>
      <c r="E250"/>
      <c r="F250"/>
      <c r="G250"/>
      <c r="H250"/>
      <c r="I250"/>
      <c r="J250"/>
      <c r="K250"/>
      <c r="L250"/>
      <c r="M250"/>
      <c r="N250"/>
      <c r="O250"/>
      <c r="P250"/>
      <c r="Q250"/>
      <c r="R250"/>
      <c r="S250"/>
      <c r="T250"/>
      <c r="U250"/>
      <c r="V250"/>
      <c r="W250"/>
      <c r="X250"/>
      <c r="Y250"/>
      <c r="Z250"/>
      <c r="AA250"/>
      <c r="AB250"/>
    </row>
    <row r="251" spans="1:28" x14ac:dyDescent="0.25">
      <c r="A251"/>
      <c r="B251"/>
      <c r="C251"/>
      <c r="D251"/>
      <c r="E251"/>
      <c r="F251"/>
      <c r="G251"/>
      <c r="H251"/>
      <c r="I251"/>
      <c r="J251"/>
      <c r="K251"/>
      <c r="L251"/>
      <c r="M251"/>
      <c r="N251"/>
      <c r="O251"/>
      <c r="P251"/>
      <c r="Q251"/>
      <c r="R251"/>
      <c r="S251"/>
      <c r="T251"/>
      <c r="U251"/>
      <c r="V251"/>
      <c r="W251"/>
      <c r="X251"/>
      <c r="Y251"/>
      <c r="Z251"/>
      <c r="AA251"/>
      <c r="AB251"/>
    </row>
    <row r="252" spans="1:28" x14ac:dyDescent="0.25">
      <c r="A252"/>
      <c r="B252"/>
      <c r="C252"/>
      <c r="D252"/>
      <c r="E252"/>
      <c r="F252"/>
      <c r="G252"/>
      <c r="H252"/>
      <c r="I252"/>
      <c r="J252"/>
      <c r="K252"/>
      <c r="L252"/>
      <c r="M252"/>
      <c r="N252"/>
      <c r="O252"/>
      <c r="P252"/>
      <c r="Q252"/>
      <c r="R252"/>
      <c r="S252"/>
      <c r="T252"/>
      <c r="U252"/>
      <c r="V252"/>
      <c r="W252"/>
      <c r="X252"/>
      <c r="Y252"/>
      <c r="Z252"/>
      <c r="AA252"/>
      <c r="AB252"/>
    </row>
    <row r="253" spans="1:28" x14ac:dyDescent="0.25">
      <c r="A253"/>
      <c r="B253"/>
      <c r="C253"/>
      <c r="D253"/>
      <c r="E253"/>
      <c r="F253"/>
      <c r="G253"/>
      <c r="H253"/>
      <c r="I253"/>
      <c r="J253"/>
      <c r="K253"/>
      <c r="L253"/>
      <c r="M253"/>
      <c r="N253"/>
      <c r="O253"/>
      <c r="P253"/>
      <c r="Q253"/>
      <c r="R253"/>
      <c r="S253"/>
      <c r="T253"/>
      <c r="U253"/>
      <c r="V253"/>
      <c r="W253"/>
      <c r="X253"/>
      <c r="Y253"/>
      <c r="Z253"/>
      <c r="AA253"/>
      <c r="AB253"/>
    </row>
    <row r="254" spans="1:28" x14ac:dyDescent="0.25">
      <c r="A254"/>
      <c r="B254"/>
      <c r="C254"/>
      <c r="D254"/>
      <c r="E254"/>
      <c r="F254"/>
      <c r="G254"/>
      <c r="H254"/>
      <c r="I254"/>
      <c r="J254"/>
      <c r="K254"/>
      <c r="L254"/>
      <c r="M254"/>
      <c r="N254"/>
      <c r="O254"/>
      <c r="P254"/>
      <c r="Q254"/>
      <c r="R254"/>
      <c r="S254"/>
      <c r="T254"/>
      <c r="U254"/>
      <c r="V254"/>
      <c r="W254"/>
      <c r="X254"/>
      <c r="Y254"/>
      <c r="Z254"/>
      <c r="AA254"/>
      <c r="AB254"/>
    </row>
    <row r="255" spans="1:28" x14ac:dyDescent="0.25">
      <c r="A255"/>
      <c r="B255"/>
      <c r="C255"/>
      <c r="D255"/>
      <c r="E255"/>
      <c r="F255"/>
      <c r="G255"/>
      <c r="H255"/>
      <c r="I255"/>
      <c r="J255"/>
      <c r="K255"/>
      <c r="L255"/>
      <c r="M255"/>
      <c r="N255"/>
      <c r="O255"/>
      <c r="P255"/>
      <c r="Q255"/>
      <c r="R255"/>
      <c r="S255"/>
      <c r="T255"/>
      <c r="U255"/>
      <c r="V255"/>
      <c r="W255"/>
      <c r="X255"/>
      <c r="Y255"/>
      <c r="Z255"/>
      <c r="AA255"/>
      <c r="AB255"/>
    </row>
    <row r="256" spans="1:28" x14ac:dyDescent="0.25">
      <c r="A256"/>
      <c r="B256"/>
      <c r="C256"/>
      <c r="D256"/>
      <c r="E256"/>
      <c r="F256"/>
      <c r="G256"/>
      <c r="H256"/>
      <c r="I256"/>
      <c r="J256"/>
      <c r="K256"/>
      <c r="L256"/>
      <c r="M256"/>
      <c r="N256"/>
      <c r="O256"/>
      <c r="P256"/>
      <c r="Q256"/>
      <c r="R256"/>
      <c r="S256"/>
      <c r="T256"/>
      <c r="U256"/>
      <c r="V256"/>
      <c r="W256"/>
      <c r="X256"/>
      <c r="Y256"/>
      <c r="Z256"/>
      <c r="AA256"/>
      <c r="AB256"/>
    </row>
    <row r="257" spans="1:28" x14ac:dyDescent="0.25">
      <c r="A257"/>
      <c r="B257"/>
      <c r="C257"/>
      <c r="D257"/>
      <c r="E257"/>
      <c r="F257"/>
      <c r="G257"/>
      <c r="H257"/>
      <c r="I257"/>
      <c r="J257"/>
      <c r="K257"/>
      <c r="L257"/>
      <c r="M257"/>
      <c r="N257"/>
      <c r="O257"/>
      <c r="P257"/>
      <c r="Q257"/>
      <c r="R257"/>
      <c r="S257"/>
      <c r="T257"/>
      <c r="U257"/>
      <c r="V257"/>
      <c r="W257"/>
      <c r="X257"/>
      <c r="Y257"/>
      <c r="Z257"/>
      <c r="AA257"/>
      <c r="AB257"/>
    </row>
    <row r="258" spans="1:28" x14ac:dyDescent="0.25">
      <c r="A258"/>
      <c r="B258"/>
      <c r="C258"/>
      <c r="D258"/>
      <c r="E258"/>
      <c r="F258"/>
      <c r="G258"/>
      <c r="H258"/>
      <c r="I258"/>
      <c r="J258"/>
      <c r="K258"/>
      <c r="L258"/>
      <c r="M258"/>
      <c r="N258"/>
      <c r="O258"/>
      <c r="P258"/>
      <c r="Q258"/>
      <c r="R258"/>
      <c r="S258"/>
      <c r="T258"/>
      <c r="U258"/>
      <c r="V258"/>
      <c r="W258"/>
      <c r="X258"/>
      <c r="Y258"/>
      <c r="Z258"/>
      <c r="AA258"/>
      <c r="AB258"/>
    </row>
    <row r="259" spans="1:28" x14ac:dyDescent="0.25">
      <c r="A259"/>
      <c r="B259"/>
      <c r="C259"/>
      <c r="D259"/>
      <c r="E259"/>
      <c r="F259"/>
      <c r="G259"/>
      <c r="H259"/>
      <c r="I259"/>
      <c r="J259"/>
      <c r="K259"/>
      <c r="L259"/>
      <c r="M259"/>
      <c r="N259"/>
      <c r="O259"/>
      <c r="P259"/>
      <c r="Q259"/>
      <c r="R259"/>
      <c r="S259"/>
      <c r="T259"/>
      <c r="U259"/>
      <c r="V259"/>
      <c r="W259"/>
      <c r="X259"/>
      <c r="Y259"/>
      <c r="Z259"/>
      <c r="AA259"/>
      <c r="AB259"/>
    </row>
    <row r="260" spans="1:28" x14ac:dyDescent="0.25">
      <c r="A260"/>
      <c r="B260"/>
      <c r="C260"/>
      <c r="D260"/>
      <c r="E260"/>
      <c r="F260"/>
      <c r="G260"/>
      <c r="H260"/>
      <c r="I260"/>
      <c r="J260"/>
      <c r="K260"/>
      <c r="L260"/>
      <c r="M260"/>
      <c r="N260"/>
      <c r="O260"/>
      <c r="P260"/>
      <c r="Q260"/>
      <c r="R260"/>
      <c r="S260"/>
      <c r="T260"/>
      <c r="U260"/>
      <c r="V260"/>
      <c r="W260"/>
      <c r="X260"/>
      <c r="Y260"/>
      <c r="Z260"/>
      <c r="AA260"/>
      <c r="AB260"/>
    </row>
    <row r="261" spans="1:28" x14ac:dyDescent="0.25">
      <c r="A261"/>
      <c r="B261"/>
      <c r="C261"/>
      <c r="D261"/>
      <c r="E261"/>
      <c r="F261"/>
      <c r="G261"/>
      <c r="H261"/>
      <c r="I261"/>
      <c r="J261"/>
      <c r="K261"/>
      <c r="L261"/>
      <c r="M261"/>
      <c r="N261"/>
      <c r="O261"/>
      <c r="P261"/>
      <c r="Q261"/>
      <c r="R261"/>
      <c r="S261"/>
      <c r="T261"/>
      <c r="U261"/>
      <c r="V261"/>
      <c r="W261"/>
      <c r="X261"/>
      <c r="Y261"/>
      <c r="Z261"/>
      <c r="AA261"/>
      <c r="AB261"/>
    </row>
    <row r="262" spans="1:28" x14ac:dyDescent="0.25">
      <c r="A262"/>
      <c r="B262"/>
      <c r="C262"/>
      <c r="D262"/>
      <c r="E262"/>
      <c r="F262"/>
      <c r="G262"/>
      <c r="H262"/>
      <c r="I262"/>
      <c r="J262"/>
      <c r="K262"/>
      <c r="L262"/>
      <c r="M262"/>
      <c r="N262"/>
      <c r="O262"/>
      <c r="P262"/>
      <c r="Q262"/>
      <c r="R262"/>
      <c r="S262"/>
      <c r="T262"/>
      <c r="U262"/>
      <c r="V262"/>
      <c r="W262"/>
      <c r="X262"/>
      <c r="Y262"/>
      <c r="Z262"/>
      <c r="AA262"/>
      <c r="AB262"/>
    </row>
    <row r="263" spans="1:28" x14ac:dyDescent="0.25">
      <c r="A263"/>
      <c r="B263"/>
      <c r="C263"/>
      <c r="D263"/>
      <c r="E263"/>
      <c r="F263"/>
      <c r="G263"/>
      <c r="H263"/>
      <c r="I263"/>
      <c r="J263"/>
      <c r="K263"/>
      <c r="L263"/>
      <c r="M263"/>
      <c r="N263"/>
      <c r="O263"/>
      <c r="P263"/>
      <c r="Q263"/>
      <c r="R263"/>
      <c r="S263"/>
      <c r="T263"/>
      <c r="U263"/>
      <c r="V263"/>
      <c r="W263"/>
      <c r="X263"/>
      <c r="Y263"/>
      <c r="Z263"/>
      <c r="AA263"/>
      <c r="AB263"/>
    </row>
    <row r="264" spans="1:28" x14ac:dyDescent="0.25">
      <c r="A264"/>
      <c r="B264"/>
      <c r="C264"/>
      <c r="D264"/>
      <c r="E264"/>
      <c r="F264"/>
      <c r="G264"/>
      <c r="H264"/>
      <c r="I264"/>
      <c r="J264"/>
      <c r="K264"/>
      <c r="L264"/>
      <c r="M264"/>
      <c r="N264"/>
      <c r="O264"/>
      <c r="P264"/>
      <c r="Q264"/>
      <c r="R264"/>
      <c r="S264"/>
      <c r="T264"/>
      <c r="U264"/>
      <c r="V264"/>
      <c r="W264"/>
      <c r="X264"/>
      <c r="Y264"/>
      <c r="Z264"/>
      <c r="AA264"/>
      <c r="AB264"/>
    </row>
    <row r="265" spans="1:28" x14ac:dyDescent="0.25">
      <c r="A265"/>
      <c r="B265"/>
      <c r="C265"/>
      <c r="D265"/>
      <c r="E265"/>
      <c r="F265"/>
      <c r="G265"/>
      <c r="H265"/>
      <c r="I265"/>
      <c r="J265"/>
      <c r="K265"/>
      <c r="L265"/>
      <c r="M265"/>
      <c r="N265"/>
      <c r="O265"/>
      <c r="P265"/>
      <c r="Q265"/>
      <c r="R265"/>
      <c r="S265"/>
      <c r="T265"/>
      <c r="U265"/>
      <c r="V265"/>
      <c r="W265"/>
      <c r="X265"/>
      <c r="Y265"/>
      <c r="Z265"/>
      <c r="AA265"/>
      <c r="AB265"/>
    </row>
    <row r="266" spans="1:28" x14ac:dyDescent="0.25">
      <c r="A266"/>
      <c r="B266"/>
      <c r="C266"/>
      <c r="D266"/>
      <c r="E266"/>
      <c r="F266"/>
      <c r="G266"/>
      <c r="H266"/>
      <c r="I266"/>
      <c r="J266"/>
      <c r="K266"/>
      <c r="L266"/>
      <c r="M266"/>
      <c r="N266"/>
      <c r="O266"/>
      <c r="P266"/>
      <c r="Q266"/>
      <c r="R266"/>
      <c r="S266"/>
      <c r="T266"/>
      <c r="U266"/>
      <c r="V266"/>
      <c r="W266"/>
      <c r="X266"/>
      <c r="Y266"/>
      <c r="Z266"/>
      <c r="AA266"/>
      <c r="AB266"/>
    </row>
    <row r="267" spans="1:28" x14ac:dyDescent="0.25">
      <c r="A267"/>
      <c r="B267"/>
      <c r="C267"/>
      <c r="D267"/>
      <c r="E267"/>
      <c r="F267"/>
      <c r="G267"/>
      <c r="H267"/>
      <c r="I267"/>
      <c r="J267"/>
      <c r="K267"/>
      <c r="L267"/>
      <c r="M267"/>
      <c r="N267"/>
      <c r="O267"/>
      <c r="P267"/>
      <c r="Q267"/>
      <c r="R267"/>
      <c r="S267"/>
      <c r="T267"/>
      <c r="U267"/>
      <c r="V267"/>
      <c r="W267"/>
      <c r="X267"/>
      <c r="Y267"/>
      <c r="Z267"/>
      <c r="AA267"/>
      <c r="AB267"/>
    </row>
    <row r="268" spans="1:28" x14ac:dyDescent="0.25">
      <c r="A268"/>
      <c r="B268"/>
      <c r="C268"/>
      <c r="D268"/>
      <c r="E268"/>
      <c r="F268"/>
      <c r="G268"/>
      <c r="H268"/>
      <c r="I268"/>
      <c r="J268"/>
      <c r="K268"/>
      <c r="L268"/>
      <c r="M268"/>
      <c r="N268"/>
      <c r="O268"/>
      <c r="P268"/>
      <c r="Q268"/>
      <c r="R268"/>
      <c r="S268"/>
      <c r="T268"/>
      <c r="U268"/>
      <c r="V268"/>
      <c r="W268"/>
      <c r="X268"/>
      <c r="Y268"/>
      <c r="Z268"/>
      <c r="AA268"/>
      <c r="AB268"/>
    </row>
    <row r="269" spans="1:28" x14ac:dyDescent="0.25">
      <c r="A269"/>
      <c r="B269"/>
      <c r="C269"/>
      <c r="D269"/>
      <c r="E269"/>
      <c r="F269"/>
      <c r="G269"/>
      <c r="H269"/>
      <c r="I269"/>
      <c r="J269"/>
      <c r="K269"/>
      <c r="L269"/>
      <c r="M269"/>
      <c r="N269"/>
      <c r="O269"/>
      <c r="P269"/>
      <c r="Q269"/>
      <c r="R269"/>
      <c r="S269"/>
      <c r="T269"/>
      <c r="U269"/>
      <c r="V269"/>
      <c r="W269"/>
      <c r="X269"/>
      <c r="Y269"/>
      <c r="Z269"/>
      <c r="AA269"/>
      <c r="AB269"/>
    </row>
    <row r="270" spans="1:28" x14ac:dyDescent="0.25">
      <c r="A270"/>
      <c r="B270"/>
      <c r="C270"/>
      <c r="D270"/>
      <c r="E270"/>
      <c r="F270"/>
      <c r="G270"/>
      <c r="H270"/>
      <c r="I270"/>
      <c r="J270"/>
      <c r="K270"/>
      <c r="L270"/>
      <c r="M270"/>
      <c r="N270"/>
      <c r="O270"/>
      <c r="P270"/>
      <c r="Q270"/>
      <c r="R270"/>
      <c r="S270"/>
      <c r="T270"/>
      <c r="U270"/>
      <c r="V270"/>
      <c r="W270"/>
      <c r="X270"/>
      <c r="Y270"/>
      <c r="Z270"/>
      <c r="AA270"/>
      <c r="AB270"/>
    </row>
    <row r="271" spans="1:28" x14ac:dyDescent="0.25">
      <c r="A271"/>
      <c r="B271"/>
      <c r="C271"/>
      <c r="D271"/>
      <c r="E271"/>
      <c r="F271"/>
      <c r="G271"/>
      <c r="H271"/>
      <c r="I271"/>
      <c r="J271"/>
      <c r="K271"/>
      <c r="L271"/>
      <c r="M271"/>
      <c r="N271"/>
      <c r="O271"/>
      <c r="P271"/>
      <c r="Q271"/>
      <c r="R271"/>
      <c r="S271"/>
      <c r="T271"/>
      <c r="U271"/>
      <c r="V271"/>
      <c r="W271"/>
      <c r="X271"/>
      <c r="Y271"/>
      <c r="Z271"/>
      <c r="AA271"/>
      <c r="AB271"/>
    </row>
    <row r="272" spans="1:28" x14ac:dyDescent="0.25">
      <c r="A272"/>
      <c r="B272"/>
      <c r="C272"/>
      <c r="D272"/>
      <c r="E272"/>
      <c r="F272"/>
      <c r="G272"/>
      <c r="H272"/>
      <c r="I272"/>
      <c r="J272"/>
      <c r="K272"/>
      <c r="L272"/>
      <c r="M272"/>
      <c r="N272"/>
      <c r="O272"/>
      <c r="P272"/>
      <c r="Q272"/>
      <c r="R272"/>
      <c r="S272"/>
      <c r="T272"/>
      <c r="U272"/>
      <c r="V272"/>
      <c r="W272"/>
      <c r="X272"/>
      <c r="Y272"/>
      <c r="Z272"/>
      <c r="AA272"/>
      <c r="AB272"/>
    </row>
    <row r="273" spans="1:28" x14ac:dyDescent="0.25">
      <c r="A273"/>
      <c r="B273"/>
      <c r="C273"/>
      <c r="D273"/>
      <c r="E273"/>
      <c r="F273"/>
      <c r="G273"/>
      <c r="H273"/>
      <c r="I273"/>
      <c r="J273"/>
      <c r="K273"/>
      <c r="L273"/>
      <c r="M273"/>
      <c r="N273"/>
      <c r="O273"/>
      <c r="P273"/>
      <c r="Q273"/>
      <c r="R273"/>
      <c r="S273"/>
      <c r="T273"/>
      <c r="U273"/>
      <c r="V273"/>
      <c r="W273"/>
      <c r="X273"/>
      <c r="Y273"/>
      <c r="Z273"/>
      <c r="AA273"/>
      <c r="AB273"/>
    </row>
    <row r="274" spans="1:28" x14ac:dyDescent="0.25">
      <c r="A274"/>
      <c r="B274"/>
      <c r="C274"/>
      <c r="D274"/>
      <c r="E274"/>
      <c r="F274"/>
      <c r="G274"/>
      <c r="H274"/>
      <c r="I274"/>
      <c r="J274"/>
      <c r="K274"/>
      <c r="L274"/>
      <c r="M274"/>
      <c r="N274"/>
      <c r="O274"/>
      <c r="P274"/>
      <c r="Q274"/>
      <c r="R274"/>
      <c r="S274"/>
      <c r="T274"/>
      <c r="U274"/>
      <c r="V274"/>
      <c r="W274"/>
      <c r="X274"/>
      <c r="Y274"/>
      <c r="Z274"/>
      <c r="AA274"/>
      <c r="AB274"/>
    </row>
    <row r="275" spans="1:28" x14ac:dyDescent="0.25">
      <c r="A275"/>
      <c r="B275"/>
      <c r="C275"/>
      <c r="D275"/>
      <c r="E275"/>
      <c r="F275"/>
      <c r="G275"/>
      <c r="H275"/>
      <c r="I275"/>
      <c r="J275"/>
      <c r="K275"/>
      <c r="L275"/>
      <c r="M275"/>
      <c r="N275"/>
      <c r="O275"/>
      <c r="P275"/>
      <c r="Q275"/>
      <c r="R275"/>
      <c r="S275"/>
      <c r="T275"/>
      <c r="U275"/>
      <c r="V275"/>
      <c r="W275"/>
      <c r="X275"/>
      <c r="Y275"/>
      <c r="Z275"/>
      <c r="AA275"/>
      <c r="AB275"/>
    </row>
    <row r="276" spans="1:28" x14ac:dyDescent="0.25">
      <c r="A276"/>
      <c r="B276"/>
      <c r="C276"/>
      <c r="D276"/>
      <c r="E276"/>
      <c r="F276"/>
      <c r="G276"/>
      <c r="H276"/>
      <c r="I276"/>
      <c r="J276"/>
      <c r="K276"/>
      <c r="L276"/>
      <c r="M276"/>
      <c r="N276"/>
      <c r="O276"/>
      <c r="P276"/>
      <c r="Q276"/>
      <c r="R276"/>
      <c r="S276"/>
      <c r="T276"/>
      <c r="U276"/>
      <c r="V276"/>
      <c r="W276"/>
      <c r="X276"/>
      <c r="Y276"/>
      <c r="Z276"/>
      <c r="AA276"/>
      <c r="AB276"/>
    </row>
    <row r="277" spans="1:28" x14ac:dyDescent="0.25">
      <c r="A277"/>
      <c r="B277"/>
      <c r="C277"/>
      <c r="D277"/>
      <c r="E277"/>
      <c r="F277"/>
      <c r="G277"/>
      <c r="H277"/>
      <c r="I277"/>
      <c r="J277"/>
      <c r="K277"/>
      <c r="L277"/>
      <c r="M277"/>
      <c r="N277"/>
      <c r="O277"/>
      <c r="P277"/>
      <c r="Q277"/>
      <c r="R277"/>
      <c r="S277"/>
      <c r="T277"/>
      <c r="U277"/>
      <c r="V277"/>
      <c r="W277"/>
      <c r="X277"/>
      <c r="Y277"/>
      <c r="Z277"/>
      <c r="AA277"/>
      <c r="AB277"/>
    </row>
    <row r="278" spans="1:28" x14ac:dyDescent="0.25">
      <c r="A278"/>
      <c r="B278"/>
      <c r="C278"/>
      <c r="D278"/>
      <c r="E278"/>
      <c r="F278"/>
      <c r="G278"/>
      <c r="H278"/>
      <c r="I278"/>
      <c r="J278"/>
      <c r="K278"/>
      <c r="L278"/>
      <c r="M278"/>
      <c r="N278"/>
      <c r="O278"/>
      <c r="P278"/>
      <c r="Q278"/>
      <c r="R278"/>
      <c r="S278"/>
      <c r="T278"/>
      <c r="U278"/>
      <c r="V278"/>
      <c r="W278"/>
      <c r="X278"/>
      <c r="Y278"/>
      <c r="Z278"/>
      <c r="AA278"/>
      <c r="AB278"/>
    </row>
    <row r="279" spans="1:28" x14ac:dyDescent="0.25">
      <c r="A279"/>
      <c r="B279"/>
      <c r="C279"/>
      <c r="D279"/>
      <c r="E279"/>
      <c r="F279"/>
      <c r="G279"/>
      <c r="H279"/>
      <c r="I279"/>
      <c r="J279"/>
      <c r="K279"/>
      <c r="L279"/>
      <c r="M279"/>
      <c r="N279"/>
      <c r="O279"/>
      <c r="P279"/>
      <c r="Q279"/>
      <c r="R279"/>
      <c r="S279"/>
      <c r="T279"/>
      <c r="U279"/>
      <c r="V279"/>
      <c r="W279"/>
      <c r="X279"/>
      <c r="Y279"/>
      <c r="Z279"/>
      <c r="AA279"/>
      <c r="AB279"/>
    </row>
    <row r="280" spans="1:28" x14ac:dyDescent="0.25">
      <c r="A280"/>
      <c r="B280"/>
      <c r="C280"/>
      <c r="D280"/>
      <c r="E280"/>
      <c r="F280"/>
      <c r="G280"/>
      <c r="H280"/>
      <c r="I280"/>
      <c r="J280"/>
      <c r="K280"/>
      <c r="L280"/>
      <c r="M280"/>
      <c r="N280"/>
      <c r="O280"/>
      <c r="P280"/>
      <c r="Q280"/>
      <c r="R280"/>
      <c r="S280"/>
      <c r="T280"/>
      <c r="U280"/>
      <c r="V280"/>
      <c r="W280"/>
      <c r="X280"/>
      <c r="Y280"/>
      <c r="Z280"/>
      <c r="AA280"/>
      <c r="AB280"/>
    </row>
    <row r="281" spans="1:28" x14ac:dyDescent="0.25">
      <c r="A281"/>
      <c r="B281"/>
      <c r="C281"/>
      <c r="D281"/>
      <c r="E281"/>
      <c r="F281"/>
      <c r="G281"/>
      <c r="H281"/>
      <c r="I281"/>
      <c r="J281"/>
      <c r="K281"/>
      <c r="L281"/>
      <c r="M281"/>
      <c r="N281"/>
      <c r="O281"/>
      <c r="P281"/>
      <c r="Q281"/>
      <c r="R281"/>
      <c r="S281"/>
      <c r="T281"/>
      <c r="U281"/>
      <c r="V281"/>
      <c r="W281"/>
      <c r="X281"/>
      <c r="Y281"/>
      <c r="Z281"/>
      <c r="AA281"/>
      <c r="AB281"/>
    </row>
    <row r="282" spans="1:28" x14ac:dyDescent="0.25">
      <c r="A282"/>
      <c r="B282"/>
      <c r="C282"/>
      <c r="D282"/>
      <c r="E282"/>
      <c r="F282"/>
      <c r="G282"/>
      <c r="H282"/>
      <c r="I282"/>
      <c r="J282"/>
      <c r="K282"/>
      <c r="L282"/>
      <c r="M282"/>
      <c r="N282"/>
      <c r="O282"/>
      <c r="P282"/>
      <c r="Q282"/>
      <c r="R282"/>
      <c r="S282"/>
      <c r="T282"/>
      <c r="U282"/>
      <c r="V282"/>
      <c r="W282"/>
      <c r="X282"/>
      <c r="Y282"/>
      <c r="Z282"/>
      <c r="AA282"/>
      <c r="AB282"/>
    </row>
    <row r="283" spans="1:28" x14ac:dyDescent="0.25">
      <c r="A283"/>
      <c r="B283"/>
      <c r="C283"/>
      <c r="D283"/>
      <c r="E283"/>
      <c r="F283"/>
      <c r="G283"/>
      <c r="H283"/>
      <c r="I283"/>
      <c r="J283"/>
      <c r="K283"/>
      <c r="L283"/>
      <c r="M283"/>
      <c r="N283"/>
      <c r="O283"/>
      <c r="P283"/>
      <c r="Q283"/>
      <c r="R283"/>
      <c r="S283"/>
      <c r="T283"/>
      <c r="U283"/>
      <c r="V283"/>
      <c r="W283"/>
      <c r="X283"/>
      <c r="Y283"/>
      <c r="Z283"/>
      <c r="AA283"/>
      <c r="AB283"/>
    </row>
    <row r="284" spans="1:28" x14ac:dyDescent="0.25">
      <c r="A284"/>
      <c r="B284"/>
      <c r="C284"/>
      <c r="D284"/>
      <c r="E284"/>
      <c r="F284"/>
      <c r="G284"/>
      <c r="H284"/>
      <c r="I284"/>
      <c r="J284"/>
      <c r="K284"/>
      <c r="L284"/>
      <c r="M284"/>
      <c r="N284"/>
      <c r="O284"/>
      <c r="P284"/>
      <c r="Q284"/>
      <c r="R284"/>
      <c r="S284"/>
      <c r="T284"/>
      <c r="U284"/>
      <c r="V284"/>
      <c r="W284"/>
      <c r="X284"/>
      <c r="Y284"/>
      <c r="Z284"/>
      <c r="AA284"/>
      <c r="AB284"/>
    </row>
    <row r="285" spans="1:28" x14ac:dyDescent="0.25">
      <c r="A285"/>
      <c r="B285"/>
      <c r="C285"/>
      <c r="D285"/>
      <c r="E285"/>
      <c r="F285"/>
      <c r="G285"/>
      <c r="H285"/>
      <c r="I285"/>
      <c r="J285"/>
      <c r="K285"/>
      <c r="L285"/>
      <c r="M285"/>
      <c r="N285"/>
      <c r="O285"/>
      <c r="P285"/>
      <c r="Q285"/>
      <c r="R285"/>
      <c r="S285"/>
      <c r="T285"/>
      <c r="U285"/>
      <c r="V285"/>
      <c r="W285"/>
      <c r="X285"/>
      <c r="Y285"/>
      <c r="Z285"/>
      <c r="AA285"/>
      <c r="AB285"/>
    </row>
    <row r="286" spans="1:28" x14ac:dyDescent="0.25">
      <c r="A286"/>
      <c r="B286"/>
      <c r="C286"/>
      <c r="D286"/>
      <c r="E286"/>
      <c r="F286"/>
      <c r="G286"/>
      <c r="H286"/>
      <c r="I286"/>
      <c r="J286"/>
      <c r="K286"/>
      <c r="L286"/>
      <c r="M286"/>
      <c r="N286"/>
      <c r="O286"/>
      <c r="P286"/>
      <c r="Q286"/>
      <c r="R286"/>
      <c r="S286"/>
      <c r="T286"/>
      <c r="U286"/>
      <c r="V286"/>
      <c r="W286"/>
      <c r="X286"/>
      <c r="Y286"/>
      <c r="Z286"/>
      <c r="AA286"/>
      <c r="AB286"/>
    </row>
    <row r="287" spans="1:28" x14ac:dyDescent="0.25">
      <c r="A287"/>
      <c r="B287"/>
      <c r="C287"/>
      <c r="D287"/>
      <c r="E287"/>
      <c r="F287"/>
      <c r="G287"/>
      <c r="H287"/>
      <c r="I287"/>
      <c r="J287"/>
      <c r="K287"/>
      <c r="L287"/>
      <c r="M287"/>
      <c r="N287"/>
      <c r="O287"/>
      <c r="P287"/>
      <c r="Q287"/>
      <c r="R287"/>
      <c r="S287"/>
      <c r="T287"/>
      <c r="U287"/>
      <c r="V287"/>
      <c r="W287"/>
      <c r="X287"/>
      <c r="Y287"/>
      <c r="Z287"/>
      <c r="AA287"/>
      <c r="AB287"/>
    </row>
    <row r="288" spans="1:28" x14ac:dyDescent="0.25">
      <c r="A288"/>
      <c r="B288"/>
      <c r="C288"/>
      <c r="D288"/>
      <c r="E288"/>
      <c r="F288"/>
      <c r="G288"/>
      <c r="H288"/>
      <c r="I288"/>
      <c r="J288"/>
      <c r="K288"/>
      <c r="L288"/>
      <c r="M288"/>
      <c r="N288"/>
      <c r="O288"/>
      <c r="P288"/>
      <c r="Q288"/>
      <c r="R288"/>
      <c r="S288"/>
      <c r="T288"/>
      <c r="U288"/>
      <c r="V288"/>
      <c r="W288"/>
      <c r="X288"/>
      <c r="Y288"/>
      <c r="Z288"/>
      <c r="AA288"/>
      <c r="AB288"/>
    </row>
    <row r="289" spans="1:28" x14ac:dyDescent="0.25">
      <c r="A289"/>
      <c r="B289"/>
      <c r="C289"/>
      <c r="D289"/>
      <c r="E289"/>
      <c r="F289"/>
      <c r="G289"/>
      <c r="H289"/>
      <c r="I289"/>
      <c r="J289"/>
      <c r="K289"/>
      <c r="L289"/>
      <c r="M289"/>
      <c r="N289"/>
      <c r="O289"/>
      <c r="P289"/>
      <c r="Q289"/>
      <c r="R289"/>
      <c r="S289"/>
      <c r="T289"/>
      <c r="U289"/>
      <c r="V289"/>
      <c r="W289"/>
      <c r="X289"/>
      <c r="Y289"/>
      <c r="Z289"/>
      <c r="AA289"/>
      <c r="AB289"/>
    </row>
    <row r="290" spans="1:28" x14ac:dyDescent="0.25">
      <c r="A290"/>
      <c r="B290"/>
      <c r="C290"/>
      <c r="D290"/>
      <c r="E290"/>
      <c r="F290"/>
      <c r="G290"/>
      <c r="H290"/>
      <c r="I290"/>
      <c r="J290"/>
      <c r="K290"/>
      <c r="L290"/>
      <c r="M290"/>
      <c r="N290"/>
      <c r="O290"/>
      <c r="P290"/>
      <c r="Q290"/>
      <c r="R290"/>
      <c r="S290"/>
      <c r="T290"/>
      <c r="U290"/>
      <c r="V290"/>
      <c r="W290"/>
      <c r="X290"/>
      <c r="Y290"/>
      <c r="Z290"/>
      <c r="AA290"/>
      <c r="AB290"/>
    </row>
    <row r="291" spans="1:28" x14ac:dyDescent="0.25">
      <c r="A291"/>
      <c r="B291"/>
      <c r="C291"/>
      <c r="D291"/>
      <c r="E291"/>
      <c r="F291"/>
      <c r="G291"/>
      <c r="H291"/>
      <c r="I291"/>
      <c r="J291"/>
      <c r="K291"/>
      <c r="L291"/>
      <c r="M291"/>
      <c r="N291"/>
      <c r="O291"/>
      <c r="P291"/>
      <c r="Q291"/>
      <c r="R291"/>
      <c r="S291"/>
      <c r="T291"/>
      <c r="U291"/>
      <c r="V291"/>
      <c r="W291"/>
      <c r="X291"/>
      <c r="Y291"/>
      <c r="Z291"/>
      <c r="AA291"/>
      <c r="AB291"/>
    </row>
    <row r="292" spans="1:28" x14ac:dyDescent="0.25">
      <c r="A292"/>
      <c r="B292"/>
      <c r="C292"/>
      <c r="D292"/>
      <c r="E292"/>
      <c r="F292"/>
      <c r="G292"/>
      <c r="H292"/>
      <c r="I292"/>
      <c r="J292"/>
      <c r="K292"/>
      <c r="L292"/>
      <c r="M292"/>
      <c r="N292"/>
      <c r="O292"/>
      <c r="P292"/>
      <c r="Q292"/>
      <c r="R292"/>
      <c r="S292"/>
      <c r="T292"/>
      <c r="U292"/>
      <c r="V292"/>
      <c r="W292"/>
      <c r="X292"/>
      <c r="Y292"/>
      <c r="Z292"/>
      <c r="AA292"/>
      <c r="AB292"/>
    </row>
    <row r="293" spans="1:28" x14ac:dyDescent="0.25">
      <c r="A293"/>
      <c r="B293"/>
      <c r="C293"/>
      <c r="D293"/>
      <c r="E293"/>
      <c r="F293"/>
      <c r="G293"/>
      <c r="H293"/>
      <c r="I293"/>
      <c r="J293"/>
      <c r="K293"/>
      <c r="L293"/>
      <c r="M293"/>
      <c r="N293"/>
      <c r="O293"/>
      <c r="P293"/>
      <c r="Q293"/>
      <c r="R293"/>
      <c r="S293"/>
      <c r="T293"/>
      <c r="U293"/>
      <c r="V293"/>
      <c r="W293"/>
      <c r="X293"/>
      <c r="Y293"/>
      <c r="Z293"/>
      <c r="AA293"/>
      <c r="AB293"/>
    </row>
    <row r="294" spans="1:28" x14ac:dyDescent="0.25">
      <c r="A294"/>
      <c r="B294"/>
      <c r="C294"/>
      <c r="D294"/>
      <c r="E294"/>
      <c r="F294"/>
      <c r="G294"/>
      <c r="H294"/>
      <c r="I294"/>
      <c r="J294"/>
      <c r="K294"/>
      <c r="L294"/>
      <c r="M294"/>
      <c r="N294"/>
      <c r="O294"/>
      <c r="P294"/>
      <c r="Q294"/>
      <c r="R294"/>
      <c r="S294"/>
      <c r="T294"/>
      <c r="U294"/>
      <c r="V294"/>
      <c r="W294"/>
      <c r="X294"/>
      <c r="Y294"/>
      <c r="Z294"/>
      <c r="AA294"/>
      <c r="AB294"/>
    </row>
    <row r="295" spans="1:28" x14ac:dyDescent="0.25">
      <c r="A295"/>
      <c r="B295"/>
      <c r="C295"/>
      <c r="D295"/>
      <c r="E295"/>
      <c r="F295"/>
      <c r="G295"/>
      <c r="H295"/>
      <c r="I295"/>
      <c r="J295"/>
      <c r="K295"/>
      <c r="L295"/>
      <c r="M295"/>
      <c r="N295"/>
      <c r="O295"/>
      <c r="P295"/>
      <c r="Q295"/>
      <c r="R295"/>
      <c r="S295"/>
      <c r="T295"/>
      <c r="U295"/>
      <c r="V295"/>
      <c r="W295"/>
      <c r="X295"/>
      <c r="Y295"/>
      <c r="Z295"/>
      <c r="AA295"/>
      <c r="AB295"/>
    </row>
    <row r="296" spans="1:28" x14ac:dyDescent="0.25">
      <c r="A296"/>
      <c r="B296"/>
      <c r="C296"/>
      <c r="D296"/>
      <c r="E296"/>
      <c r="F296"/>
      <c r="G296"/>
      <c r="H296"/>
      <c r="I296"/>
      <c r="J296"/>
      <c r="K296"/>
      <c r="L296"/>
      <c r="M296"/>
      <c r="N296"/>
      <c r="O296"/>
      <c r="P296"/>
      <c r="Q296"/>
      <c r="R296"/>
      <c r="S296"/>
      <c r="T296"/>
      <c r="U296"/>
      <c r="V296"/>
      <c r="W296"/>
      <c r="X296"/>
      <c r="Y296"/>
      <c r="Z296"/>
      <c r="AA296"/>
      <c r="AB296"/>
    </row>
    <row r="297" spans="1:28" x14ac:dyDescent="0.25">
      <c r="A297"/>
      <c r="B297"/>
      <c r="C297"/>
      <c r="D297"/>
      <c r="E297"/>
      <c r="F297"/>
      <c r="G297"/>
      <c r="H297"/>
      <c r="I297"/>
      <c r="J297"/>
      <c r="K297"/>
      <c r="L297"/>
      <c r="M297"/>
      <c r="N297"/>
      <c r="O297"/>
      <c r="P297"/>
      <c r="Q297"/>
      <c r="R297"/>
      <c r="S297"/>
      <c r="T297"/>
      <c r="U297"/>
      <c r="V297"/>
      <c r="W297"/>
      <c r="X297"/>
      <c r="Y297"/>
      <c r="Z297"/>
      <c r="AA297"/>
      <c r="AB297"/>
    </row>
    <row r="298" spans="1:28" x14ac:dyDescent="0.25">
      <c r="A298"/>
      <c r="B298"/>
      <c r="C298"/>
      <c r="D298"/>
      <c r="E298"/>
      <c r="F298"/>
      <c r="G298"/>
      <c r="H298"/>
      <c r="I298"/>
      <c r="J298"/>
      <c r="K298"/>
      <c r="L298"/>
      <c r="M298"/>
      <c r="N298"/>
      <c r="O298"/>
      <c r="P298"/>
      <c r="Q298"/>
      <c r="R298"/>
      <c r="S298"/>
      <c r="T298"/>
      <c r="U298"/>
      <c r="V298"/>
      <c r="W298"/>
      <c r="X298"/>
      <c r="Y298"/>
      <c r="Z298"/>
      <c r="AA298"/>
      <c r="AB298"/>
    </row>
    <row r="299" spans="1:28" x14ac:dyDescent="0.25">
      <c r="A299"/>
      <c r="B299"/>
      <c r="C299"/>
      <c r="D299"/>
      <c r="E299"/>
      <c r="F299"/>
      <c r="G299"/>
      <c r="H299"/>
      <c r="I299"/>
      <c r="J299"/>
      <c r="K299"/>
      <c r="L299"/>
      <c r="M299"/>
      <c r="N299"/>
      <c r="O299"/>
      <c r="P299"/>
      <c r="Q299"/>
      <c r="R299"/>
      <c r="S299"/>
      <c r="T299"/>
      <c r="U299"/>
      <c r="V299"/>
      <c r="W299"/>
      <c r="X299"/>
      <c r="Y299"/>
      <c r="Z299"/>
      <c r="AA299"/>
      <c r="AB299"/>
    </row>
    <row r="300" spans="1:28" x14ac:dyDescent="0.25">
      <c r="A300"/>
      <c r="B300"/>
      <c r="C300"/>
      <c r="D300"/>
      <c r="E300"/>
      <c r="F300"/>
      <c r="G300"/>
      <c r="H300"/>
      <c r="I300"/>
      <c r="J300"/>
      <c r="K300"/>
      <c r="L300"/>
      <c r="M300"/>
      <c r="N300"/>
      <c r="O300"/>
      <c r="P300"/>
      <c r="Q300"/>
      <c r="R300"/>
      <c r="S300"/>
      <c r="T300"/>
      <c r="U300"/>
      <c r="V300"/>
      <c r="W300"/>
      <c r="X300"/>
      <c r="Y300"/>
      <c r="Z300"/>
      <c r="AA300"/>
      <c r="AB300"/>
    </row>
    <row r="301" spans="1:28" x14ac:dyDescent="0.25">
      <c r="A301"/>
      <c r="B301"/>
      <c r="C301"/>
      <c r="D301"/>
      <c r="E301"/>
      <c r="F301"/>
      <c r="G301"/>
      <c r="H301"/>
      <c r="I301"/>
      <c r="J301"/>
      <c r="K301"/>
      <c r="L301"/>
      <c r="M301"/>
      <c r="N301"/>
      <c r="O301"/>
      <c r="P301"/>
      <c r="Q301"/>
      <c r="R301"/>
      <c r="S301"/>
      <c r="T301"/>
      <c r="U301"/>
      <c r="V301"/>
      <c r="W301"/>
      <c r="X301"/>
      <c r="Y301"/>
      <c r="Z301"/>
      <c r="AA301"/>
      <c r="AB301"/>
    </row>
    <row r="302" spans="1:28" x14ac:dyDescent="0.25">
      <c r="A302"/>
      <c r="B302"/>
      <c r="C302"/>
      <c r="D302"/>
      <c r="E302"/>
      <c r="F302"/>
      <c r="G302"/>
      <c r="H302"/>
      <c r="I302"/>
      <c r="J302"/>
      <c r="K302"/>
      <c r="L302"/>
      <c r="M302"/>
      <c r="N302"/>
      <c r="O302"/>
      <c r="P302"/>
      <c r="Q302"/>
      <c r="R302"/>
      <c r="S302"/>
      <c r="T302"/>
      <c r="U302"/>
      <c r="V302"/>
      <c r="W302"/>
      <c r="X302"/>
      <c r="Y302"/>
      <c r="Z302"/>
      <c r="AA302"/>
      <c r="AB302"/>
    </row>
    <row r="303" spans="1:28" x14ac:dyDescent="0.25">
      <c r="A303"/>
      <c r="B303"/>
      <c r="C303"/>
      <c r="D303"/>
      <c r="E303"/>
      <c r="F303"/>
      <c r="G303"/>
      <c r="H303"/>
      <c r="I303"/>
      <c r="J303"/>
      <c r="K303"/>
      <c r="L303"/>
      <c r="M303"/>
      <c r="N303"/>
      <c r="O303"/>
      <c r="P303"/>
      <c r="Q303"/>
      <c r="R303"/>
      <c r="S303"/>
      <c r="T303"/>
      <c r="U303"/>
      <c r="V303"/>
      <c r="W303"/>
      <c r="X303"/>
      <c r="Y303"/>
      <c r="Z303"/>
      <c r="AA303"/>
      <c r="AB303"/>
    </row>
    <row r="304" spans="1:28" x14ac:dyDescent="0.25">
      <c r="A304"/>
      <c r="B304"/>
      <c r="C304"/>
      <c r="D304"/>
      <c r="E304"/>
      <c r="F304"/>
      <c r="G304"/>
      <c r="H304"/>
      <c r="I304"/>
      <c r="J304"/>
      <c r="K304"/>
      <c r="L304"/>
      <c r="M304"/>
      <c r="N304"/>
      <c r="O304"/>
      <c r="P304"/>
      <c r="Q304"/>
      <c r="R304"/>
      <c r="S304"/>
      <c r="T304"/>
      <c r="U304"/>
      <c r="V304"/>
      <c r="W304"/>
      <c r="X304"/>
      <c r="Y304"/>
      <c r="Z304"/>
      <c r="AA304"/>
      <c r="AB304"/>
    </row>
    <row r="305" spans="1:28" x14ac:dyDescent="0.25">
      <c r="A305"/>
      <c r="B305"/>
      <c r="C305"/>
      <c r="D305"/>
      <c r="E305"/>
      <c r="F305"/>
      <c r="G305"/>
      <c r="H305"/>
      <c r="I305"/>
      <c r="J305"/>
      <c r="K305"/>
      <c r="L305"/>
      <c r="M305"/>
      <c r="N305"/>
      <c r="O305"/>
      <c r="P305"/>
      <c r="Q305"/>
      <c r="R305"/>
      <c r="S305"/>
      <c r="T305"/>
      <c r="U305"/>
      <c r="V305"/>
      <c r="W305"/>
      <c r="X305"/>
      <c r="Y305"/>
      <c r="Z305"/>
      <c r="AA305"/>
      <c r="AB305"/>
    </row>
    <row r="306" spans="1:28" x14ac:dyDescent="0.25">
      <c r="A306"/>
      <c r="B306"/>
      <c r="C306"/>
      <c r="D306"/>
      <c r="E306"/>
      <c r="F306"/>
      <c r="G306"/>
      <c r="H306"/>
      <c r="I306"/>
      <c r="J306"/>
      <c r="K306"/>
      <c r="L306"/>
      <c r="M306"/>
      <c r="N306"/>
      <c r="O306"/>
      <c r="P306"/>
      <c r="Q306"/>
      <c r="R306"/>
      <c r="S306"/>
      <c r="T306"/>
      <c r="U306"/>
      <c r="V306"/>
      <c r="W306"/>
      <c r="X306"/>
      <c r="Y306"/>
      <c r="Z306"/>
      <c r="AA306"/>
      <c r="AB306"/>
    </row>
    <row r="307" spans="1:28" x14ac:dyDescent="0.25">
      <c r="A307"/>
      <c r="B307"/>
      <c r="C307"/>
      <c r="D307"/>
      <c r="E307"/>
      <c r="F307"/>
      <c r="G307"/>
      <c r="H307"/>
      <c r="I307"/>
      <c r="J307"/>
      <c r="K307"/>
      <c r="L307"/>
      <c r="M307"/>
      <c r="N307"/>
      <c r="O307"/>
      <c r="P307"/>
      <c r="Q307"/>
      <c r="R307"/>
      <c r="S307"/>
      <c r="T307"/>
      <c r="U307"/>
      <c r="V307"/>
      <c r="W307"/>
      <c r="X307"/>
      <c r="Y307"/>
      <c r="Z307"/>
      <c r="AA307"/>
      <c r="AB307"/>
    </row>
    <row r="308" spans="1:28" x14ac:dyDescent="0.25">
      <c r="A308"/>
      <c r="B308"/>
      <c r="C308"/>
      <c r="D308"/>
      <c r="E308"/>
      <c r="F308"/>
      <c r="G308"/>
      <c r="H308"/>
      <c r="I308"/>
      <c r="J308"/>
      <c r="K308"/>
      <c r="L308"/>
      <c r="M308"/>
      <c r="N308"/>
      <c r="O308"/>
      <c r="P308"/>
      <c r="Q308"/>
      <c r="R308"/>
      <c r="S308"/>
      <c r="T308"/>
      <c r="U308"/>
      <c r="V308"/>
      <c r="W308"/>
      <c r="X308"/>
      <c r="Y308"/>
      <c r="Z308"/>
      <c r="AA308"/>
      <c r="AB308"/>
    </row>
    <row r="309" spans="1:28" x14ac:dyDescent="0.25">
      <c r="A309"/>
      <c r="B309"/>
      <c r="C309"/>
      <c r="D309"/>
      <c r="E309"/>
      <c r="F309"/>
      <c r="G309"/>
      <c r="H309"/>
      <c r="I309"/>
      <c r="J309"/>
      <c r="K309"/>
      <c r="L309"/>
      <c r="M309"/>
      <c r="N309"/>
      <c r="O309"/>
      <c r="P309"/>
      <c r="Q309"/>
      <c r="R309"/>
      <c r="S309"/>
      <c r="T309"/>
      <c r="U309"/>
      <c r="V309"/>
      <c r="W309"/>
      <c r="X309"/>
      <c r="Y309"/>
      <c r="Z309"/>
      <c r="AA309"/>
      <c r="AB309"/>
    </row>
    <row r="310" spans="1:28" x14ac:dyDescent="0.25">
      <c r="A310"/>
      <c r="B310"/>
      <c r="C310"/>
      <c r="D310"/>
      <c r="E310"/>
      <c r="F310"/>
      <c r="G310"/>
      <c r="H310"/>
      <c r="I310"/>
      <c r="J310"/>
      <c r="K310"/>
      <c r="L310"/>
      <c r="M310"/>
      <c r="N310"/>
      <c r="O310"/>
      <c r="P310"/>
      <c r="Q310"/>
      <c r="R310"/>
      <c r="S310"/>
      <c r="T310"/>
      <c r="U310"/>
      <c r="V310"/>
      <c r="W310"/>
      <c r="X310"/>
      <c r="Y310"/>
      <c r="Z310"/>
      <c r="AA310"/>
      <c r="AB310"/>
    </row>
    <row r="311" spans="1:28" x14ac:dyDescent="0.25">
      <c r="A311"/>
      <c r="B311"/>
      <c r="C311"/>
      <c r="D311"/>
      <c r="E311"/>
      <c r="F311"/>
      <c r="G311"/>
      <c r="H311"/>
      <c r="I311"/>
      <c r="J311"/>
      <c r="K311"/>
      <c r="L311"/>
      <c r="M311"/>
      <c r="N311"/>
      <c r="O311"/>
      <c r="P311"/>
      <c r="Q311"/>
      <c r="R311"/>
      <c r="S311"/>
      <c r="T311"/>
      <c r="U311"/>
      <c r="V311"/>
      <c r="W311"/>
      <c r="X311"/>
      <c r="Y311"/>
      <c r="Z311"/>
      <c r="AA311"/>
      <c r="AB311"/>
    </row>
    <row r="312" spans="1:28" x14ac:dyDescent="0.25">
      <c r="A312"/>
      <c r="B312"/>
      <c r="C312"/>
      <c r="D312"/>
      <c r="E312"/>
      <c r="F312"/>
      <c r="G312"/>
      <c r="H312"/>
      <c r="I312"/>
      <c r="J312"/>
      <c r="K312"/>
      <c r="L312"/>
      <c r="M312"/>
      <c r="N312"/>
      <c r="O312"/>
      <c r="P312"/>
      <c r="Q312"/>
      <c r="R312"/>
      <c r="S312"/>
      <c r="T312"/>
      <c r="U312"/>
      <c r="V312"/>
      <c r="W312"/>
      <c r="X312"/>
      <c r="Y312"/>
      <c r="Z312"/>
      <c r="AA312"/>
      <c r="AB312"/>
    </row>
    <row r="313" spans="1:28" x14ac:dyDescent="0.25">
      <c r="A313"/>
      <c r="B313"/>
      <c r="C313"/>
      <c r="D313"/>
      <c r="E313"/>
      <c r="F313"/>
      <c r="G313"/>
      <c r="H313"/>
      <c r="I313"/>
      <c r="J313"/>
      <c r="K313"/>
      <c r="L313"/>
      <c r="M313"/>
      <c r="N313"/>
      <c r="O313"/>
      <c r="P313"/>
      <c r="Q313"/>
      <c r="R313"/>
      <c r="S313"/>
      <c r="T313"/>
      <c r="U313"/>
      <c r="V313"/>
      <c r="W313"/>
      <c r="X313"/>
      <c r="Y313"/>
      <c r="Z313"/>
      <c r="AA313"/>
      <c r="AB313"/>
    </row>
    <row r="314" spans="1:28" x14ac:dyDescent="0.25">
      <c r="A314"/>
      <c r="B314"/>
      <c r="C314"/>
      <c r="D314"/>
      <c r="E314"/>
      <c r="F314"/>
      <c r="G314"/>
      <c r="H314"/>
      <c r="I314"/>
      <c r="J314"/>
      <c r="K314"/>
      <c r="L314"/>
      <c r="M314"/>
      <c r="N314"/>
      <c r="O314"/>
      <c r="P314"/>
      <c r="Q314"/>
      <c r="R314"/>
      <c r="S314"/>
      <c r="T314"/>
      <c r="U314"/>
      <c r="V314"/>
      <c r="W314"/>
      <c r="X314"/>
      <c r="Y314"/>
      <c r="Z314"/>
      <c r="AA314"/>
      <c r="AB314"/>
    </row>
    <row r="315" spans="1:28" x14ac:dyDescent="0.25">
      <c r="A315"/>
      <c r="B315"/>
      <c r="C315"/>
      <c r="D315"/>
      <c r="E315"/>
      <c r="F315"/>
      <c r="G315"/>
      <c r="H315"/>
      <c r="I315"/>
      <c r="J315"/>
      <c r="K315"/>
      <c r="L315"/>
      <c r="M315"/>
      <c r="N315"/>
      <c r="O315"/>
      <c r="P315"/>
      <c r="Q315"/>
      <c r="R315"/>
      <c r="S315"/>
      <c r="T315"/>
      <c r="U315"/>
      <c r="V315"/>
      <c r="W315"/>
      <c r="X315"/>
      <c r="Y315"/>
      <c r="Z315"/>
      <c r="AA315"/>
      <c r="AB315"/>
    </row>
    <row r="316" spans="1:28" x14ac:dyDescent="0.25">
      <c r="A316"/>
      <c r="B316"/>
      <c r="C316"/>
      <c r="D316"/>
      <c r="E316"/>
      <c r="F316"/>
      <c r="G316"/>
      <c r="H316"/>
      <c r="I316"/>
      <c r="J316"/>
      <c r="K316"/>
      <c r="L316"/>
      <c r="M316"/>
      <c r="N316"/>
      <c r="O316"/>
      <c r="P316"/>
      <c r="Q316"/>
      <c r="R316"/>
      <c r="S316"/>
      <c r="T316"/>
      <c r="U316"/>
      <c r="V316"/>
      <c r="W316"/>
      <c r="X316"/>
      <c r="Y316"/>
      <c r="Z316"/>
      <c r="AA316"/>
      <c r="AB316"/>
    </row>
    <row r="317" spans="1:28" x14ac:dyDescent="0.25">
      <c r="A317"/>
      <c r="B317"/>
      <c r="C317"/>
      <c r="D317"/>
      <c r="E317"/>
      <c r="F317"/>
      <c r="G317"/>
      <c r="H317"/>
      <c r="I317"/>
      <c r="J317"/>
      <c r="K317"/>
      <c r="L317"/>
      <c r="M317"/>
      <c r="N317"/>
      <c r="O317"/>
      <c r="P317"/>
      <c r="Q317"/>
      <c r="R317"/>
      <c r="S317"/>
      <c r="T317"/>
      <c r="U317"/>
      <c r="V317"/>
      <c r="W317"/>
      <c r="X317"/>
      <c r="Y317"/>
      <c r="Z317"/>
      <c r="AA317"/>
      <c r="AB317"/>
    </row>
    <row r="318" spans="1:28" x14ac:dyDescent="0.25">
      <c r="A318"/>
      <c r="B318"/>
      <c r="C318"/>
      <c r="D318"/>
      <c r="E318"/>
      <c r="F318"/>
      <c r="G318"/>
      <c r="H318"/>
      <c r="I318"/>
      <c r="J318"/>
      <c r="K318"/>
      <c r="L318"/>
      <c r="M318"/>
      <c r="N318"/>
      <c r="O318"/>
      <c r="P318"/>
      <c r="Q318"/>
      <c r="R318"/>
      <c r="S318"/>
      <c r="T318"/>
      <c r="U318"/>
      <c r="V318"/>
      <c r="W318"/>
      <c r="X318"/>
      <c r="Y318"/>
      <c r="Z318"/>
      <c r="AA318"/>
      <c r="AB318"/>
    </row>
    <row r="319" spans="1:28" x14ac:dyDescent="0.25">
      <c r="A319"/>
      <c r="B319"/>
      <c r="C319"/>
      <c r="D319"/>
      <c r="E319"/>
      <c r="F319"/>
      <c r="G319"/>
      <c r="H319"/>
      <c r="I319"/>
      <c r="J319"/>
      <c r="K319"/>
      <c r="L319"/>
      <c r="M319"/>
      <c r="N319"/>
      <c r="O319"/>
      <c r="P319"/>
      <c r="Q319"/>
      <c r="R319"/>
      <c r="S319"/>
      <c r="T319"/>
      <c r="U319"/>
      <c r="V319"/>
      <c r="W319"/>
      <c r="X319"/>
      <c r="Y319"/>
      <c r="Z319"/>
      <c r="AA319"/>
      <c r="AB319"/>
    </row>
    <row r="320" spans="1:28" x14ac:dyDescent="0.25">
      <c r="A320"/>
      <c r="B320"/>
      <c r="C320"/>
      <c r="D320"/>
      <c r="E320"/>
      <c r="F320"/>
      <c r="G320"/>
      <c r="H320"/>
      <c r="I320"/>
      <c r="J320"/>
      <c r="K320"/>
      <c r="L320"/>
      <c r="M320"/>
      <c r="N320"/>
      <c r="O320"/>
      <c r="P320"/>
      <c r="Q320"/>
      <c r="R320"/>
      <c r="S320"/>
      <c r="T320"/>
      <c r="U320"/>
      <c r="V320"/>
      <c r="W320"/>
      <c r="X320"/>
      <c r="Y320"/>
      <c r="Z320"/>
      <c r="AA320"/>
      <c r="AB320"/>
    </row>
    <row r="321" spans="1:28" x14ac:dyDescent="0.25">
      <c r="A321"/>
      <c r="B321"/>
      <c r="C321"/>
      <c r="D321"/>
      <c r="E321"/>
      <c r="F321"/>
      <c r="G321"/>
      <c r="H321"/>
      <c r="I321"/>
      <c r="J321"/>
      <c r="K321"/>
      <c r="L321"/>
      <c r="M321"/>
      <c r="N321"/>
      <c r="O321"/>
      <c r="P321"/>
      <c r="Q321"/>
      <c r="R321"/>
      <c r="S321"/>
      <c r="T321"/>
      <c r="U321"/>
      <c r="V321"/>
      <c r="W321"/>
      <c r="X321"/>
      <c r="Y321"/>
      <c r="Z321"/>
      <c r="AA321"/>
      <c r="AB321"/>
    </row>
    <row r="322" spans="1:28" x14ac:dyDescent="0.25">
      <c r="A322"/>
      <c r="B322"/>
      <c r="C322"/>
      <c r="D322"/>
      <c r="E322"/>
      <c r="F322"/>
      <c r="G322"/>
      <c r="H322"/>
      <c r="I322"/>
      <c r="J322"/>
      <c r="K322"/>
      <c r="L322"/>
      <c r="M322"/>
      <c r="N322"/>
      <c r="O322"/>
      <c r="P322"/>
      <c r="Q322"/>
      <c r="R322"/>
      <c r="S322"/>
      <c r="T322"/>
      <c r="U322"/>
      <c r="V322"/>
      <c r="W322"/>
      <c r="X322"/>
      <c r="Y322"/>
      <c r="Z322"/>
      <c r="AA322"/>
      <c r="AB322"/>
    </row>
    <row r="323" spans="1:28" x14ac:dyDescent="0.25">
      <c r="A323"/>
      <c r="B323"/>
      <c r="C323"/>
      <c r="D323"/>
      <c r="E323"/>
      <c r="F323"/>
      <c r="G323"/>
      <c r="H323"/>
      <c r="I323"/>
      <c r="J323"/>
      <c r="K323"/>
      <c r="L323"/>
      <c r="M323"/>
      <c r="N323"/>
      <c r="O323"/>
      <c r="P323"/>
      <c r="Q323"/>
      <c r="R323"/>
      <c r="S323"/>
      <c r="T323"/>
      <c r="U323"/>
      <c r="V323"/>
      <c r="W323"/>
      <c r="X323"/>
      <c r="Y323"/>
      <c r="Z323"/>
      <c r="AA323"/>
      <c r="AB323"/>
    </row>
    <row r="324" spans="1:28" x14ac:dyDescent="0.25">
      <c r="A324"/>
      <c r="B324"/>
      <c r="C324"/>
      <c r="D324"/>
      <c r="E324"/>
      <c r="F324"/>
      <c r="G324"/>
      <c r="H324"/>
      <c r="I324"/>
      <c r="J324"/>
      <c r="K324"/>
      <c r="L324"/>
      <c r="M324"/>
      <c r="N324"/>
      <c r="O324"/>
      <c r="P324"/>
      <c r="Q324"/>
      <c r="R324"/>
      <c r="S324"/>
      <c r="T324"/>
      <c r="U324"/>
      <c r="V324"/>
      <c r="W324"/>
      <c r="X324"/>
      <c r="Y324"/>
      <c r="Z324"/>
      <c r="AA324"/>
      <c r="AB324"/>
    </row>
    <row r="325" spans="1:28" x14ac:dyDescent="0.25">
      <c r="A325"/>
      <c r="B325"/>
      <c r="C325"/>
      <c r="D325"/>
      <c r="E325"/>
      <c r="F325"/>
      <c r="G325"/>
      <c r="H325"/>
      <c r="I325"/>
      <c r="J325"/>
      <c r="K325"/>
      <c r="L325"/>
      <c r="M325"/>
      <c r="N325"/>
      <c r="O325"/>
      <c r="P325"/>
      <c r="Q325"/>
      <c r="R325"/>
      <c r="S325"/>
      <c r="T325"/>
      <c r="U325"/>
      <c r="V325"/>
      <c r="W325"/>
      <c r="X325"/>
      <c r="Y325"/>
      <c r="Z325"/>
      <c r="AA325"/>
      <c r="AB325"/>
    </row>
    <row r="326" spans="1:28" x14ac:dyDescent="0.25">
      <c r="A326"/>
      <c r="B326"/>
      <c r="C326"/>
      <c r="D326"/>
      <c r="E326"/>
      <c r="F326"/>
      <c r="G326"/>
      <c r="H326"/>
      <c r="I326"/>
      <c r="J326"/>
      <c r="K326"/>
      <c r="L326"/>
      <c r="M326"/>
      <c r="N326"/>
      <c r="O326"/>
      <c r="P326"/>
      <c r="Q326"/>
      <c r="R326"/>
      <c r="S326"/>
      <c r="T326"/>
      <c r="U326"/>
      <c r="V326"/>
      <c r="W326"/>
      <c r="X326"/>
      <c r="Y326"/>
      <c r="Z326"/>
      <c r="AA326"/>
      <c r="AB326"/>
    </row>
    <row r="327" spans="1:28" x14ac:dyDescent="0.25">
      <c r="A327"/>
      <c r="B327"/>
      <c r="C327"/>
      <c r="D327"/>
      <c r="E327"/>
      <c r="F327"/>
      <c r="G327"/>
      <c r="H327"/>
      <c r="I327"/>
      <c r="J327"/>
      <c r="K327"/>
      <c r="L327"/>
      <c r="M327"/>
      <c r="N327"/>
      <c r="O327"/>
      <c r="P327"/>
      <c r="Q327"/>
      <c r="R327"/>
      <c r="S327"/>
      <c r="T327"/>
      <c r="U327"/>
      <c r="V327"/>
      <c r="W327"/>
      <c r="X327"/>
      <c r="Y327"/>
      <c r="Z327"/>
      <c r="AA327"/>
      <c r="AB327"/>
    </row>
    <row r="328" spans="1:28" x14ac:dyDescent="0.25">
      <c r="A328"/>
      <c r="B328"/>
      <c r="C328"/>
      <c r="D328"/>
      <c r="E328"/>
      <c r="F328"/>
      <c r="G328"/>
      <c r="H328"/>
      <c r="I328"/>
      <c r="J328"/>
      <c r="K328"/>
      <c r="L328"/>
      <c r="M328"/>
      <c r="N328"/>
      <c r="O328"/>
      <c r="P328"/>
      <c r="Q328"/>
      <c r="R328"/>
      <c r="S328"/>
      <c r="T328"/>
      <c r="U328"/>
      <c r="V328"/>
      <c r="W328"/>
      <c r="X328"/>
      <c r="Y328"/>
      <c r="Z328"/>
      <c r="AA328"/>
      <c r="AB328"/>
    </row>
    <row r="329" spans="1:28" x14ac:dyDescent="0.25">
      <c r="A329"/>
      <c r="B329"/>
      <c r="C329"/>
      <c r="D329"/>
      <c r="E329"/>
      <c r="F329"/>
      <c r="G329"/>
      <c r="H329"/>
      <c r="I329"/>
      <c r="J329"/>
      <c r="K329"/>
      <c r="L329"/>
      <c r="M329"/>
      <c r="N329"/>
      <c r="O329"/>
      <c r="P329"/>
      <c r="Q329"/>
      <c r="R329"/>
      <c r="S329"/>
      <c r="T329"/>
      <c r="U329"/>
      <c r="V329"/>
      <c r="W329"/>
      <c r="X329"/>
      <c r="Y329"/>
      <c r="Z329"/>
      <c r="AA329"/>
      <c r="AB329"/>
    </row>
    <row r="330" spans="1:28" x14ac:dyDescent="0.25">
      <c r="A330"/>
      <c r="B330"/>
      <c r="C330"/>
      <c r="D330"/>
      <c r="E330"/>
      <c r="F330"/>
      <c r="G330"/>
      <c r="H330"/>
      <c r="I330"/>
      <c r="J330"/>
      <c r="K330"/>
      <c r="L330"/>
      <c r="M330"/>
      <c r="N330"/>
      <c r="O330"/>
      <c r="P330"/>
      <c r="Q330"/>
      <c r="R330"/>
      <c r="S330"/>
      <c r="T330"/>
      <c r="U330"/>
      <c r="V330"/>
      <c r="W330"/>
      <c r="X330"/>
      <c r="Y330"/>
      <c r="Z330"/>
      <c r="AA330"/>
      <c r="AB330"/>
    </row>
    <row r="331" spans="1:28" x14ac:dyDescent="0.25">
      <c r="A331"/>
      <c r="B331"/>
      <c r="C331"/>
      <c r="D331"/>
      <c r="E331"/>
      <c r="F331"/>
      <c r="G331"/>
      <c r="H331"/>
      <c r="I331"/>
      <c r="J331"/>
      <c r="K331"/>
      <c r="L331"/>
      <c r="M331"/>
      <c r="N331"/>
      <c r="O331"/>
      <c r="P331"/>
      <c r="Q331"/>
      <c r="R331"/>
      <c r="S331"/>
      <c r="T331"/>
      <c r="U331"/>
      <c r="V331"/>
      <c r="W331"/>
      <c r="X331"/>
      <c r="Y331"/>
      <c r="Z331"/>
      <c r="AA331"/>
      <c r="AB331"/>
    </row>
    <row r="332" spans="1:28" x14ac:dyDescent="0.25">
      <c r="A332"/>
      <c r="B332"/>
      <c r="C332"/>
      <c r="D332"/>
      <c r="E332"/>
      <c r="F332"/>
      <c r="G332"/>
      <c r="H332"/>
      <c r="I332"/>
      <c r="J332"/>
      <c r="K332"/>
      <c r="L332"/>
      <c r="M332"/>
      <c r="N332"/>
      <c r="O332"/>
      <c r="P332"/>
      <c r="Q332"/>
      <c r="R332"/>
      <c r="S332"/>
      <c r="T332"/>
      <c r="U332"/>
      <c r="V332"/>
      <c r="W332"/>
      <c r="X332"/>
      <c r="Y332"/>
      <c r="Z332"/>
      <c r="AA332"/>
      <c r="AB332"/>
    </row>
    <row r="333" spans="1:28" x14ac:dyDescent="0.25">
      <c r="A333"/>
      <c r="B333"/>
      <c r="C333"/>
      <c r="D333"/>
      <c r="E333"/>
      <c r="F333"/>
      <c r="G333"/>
      <c r="H333"/>
      <c r="I333"/>
      <c r="J333"/>
      <c r="K333"/>
      <c r="L333"/>
      <c r="M333"/>
      <c r="N333"/>
      <c r="O333"/>
      <c r="P333"/>
      <c r="Q333"/>
      <c r="R333"/>
      <c r="S333"/>
      <c r="T333"/>
      <c r="U333"/>
      <c r="V333"/>
      <c r="W333"/>
      <c r="X333"/>
      <c r="Y333"/>
      <c r="Z333"/>
      <c r="AA333"/>
      <c r="AB333"/>
    </row>
    <row r="334" spans="1:28" x14ac:dyDescent="0.25">
      <c r="A334"/>
      <c r="B334"/>
      <c r="C334"/>
      <c r="D334"/>
      <c r="E334"/>
      <c r="F334"/>
      <c r="G334"/>
      <c r="H334"/>
      <c r="I334"/>
      <c r="J334"/>
      <c r="K334"/>
      <c r="L334"/>
      <c r="M334"/>
      <c r="N334"/>
      <c r="O334"/>
      <c r="P334"/>
      <c r="Q334"/>
      <c r="R334"/>
      <c r="S334"/>
      <c r="T334"/>
      <c r="U334"/>
      <c r="V334"/>
      <c r="W334"/>
      <c r="X334"/>
      <c r="Y334"/>
      <c r="Z334"/>
      <c r="AA334"/>
      <c r="AB334"/>
    </row>
    <row r="335" spans="1:28" x14ac:dyDescent="0.25">
      <c r="A335"/>
      <c r="B335"/>
      <c r="C335"/>
      <c r="D335"/>
      <c r="E335"/>
      <c r="F335"/>
      <c r="G335"/>
      <c r="H335"/>
      <c r="I335"/>
      <c r="J335"/>
      <c r="K335"/>
      <c r="L335"/>
      <c r="M335"/>
      <c r="N335"/>
      <c r="O335"/>
      <c r="P335"/>
      <c r="Q335"/>
      <c r="R335"/>
      <c r="S335"/>
      <c r="T335"/>
      <c r="U335"/>
      <c r="V335"/>
      <c r="W335"/>
      <c r="X335"/>
      <c r="Y335"/>
      <c r="Z335"/>
      <c r="AA335"/>
      <c r="AB335"/>
    </row>
    <row r="336" spans="1:28" x14ac:dyDescent="0.25">
      <c r="A336"/>
      <c r="B336"/>
      <c r="C336"/>
      <c r="D336"/>
      <c r="E336"/>
      <c r="F336"/>
      <c r="G336"/>
      <c r="H336"/>
      <c r="I336"/>
      <c r="J336"/>
      <c r="K336"/>
      <c r="L336"/>
      <c r="M336"/>
      <c r="N336"/>
      <c r="O336"/>
      <c r="P336"/>
      <c r="Q336"/>
      <c r="R336"/>
      <c r="S336"/>
      <c r="T336"/>
      <c r="U336"/>
      <c r="V336"/>
      <c r="W336"/>
      <c r="X336"/>
      <c r="Y336"/>
      <c r="Z336"/>
      <c r="AA336"/>
      <c r="AB336"/>
    </row>
    <row r="337" spans="1:28" x14ac:dyDescent="0.25">
      <c r="A337"/>
      <c r="B337"/>
      <c r="C337"/>
      <c r="D337"/>
      <c r="E337"/>
      <c r="F337"/>
      <c r="G337"/>
      <c r="H337"/>
      <c r="I337"/>
      <c r="J337"/>
      <c r="K337"/>
      <c r="L337"/>
      <c r="M337"/>
      <c r="N337"/>
      <c r="O337"/>
      <c r="P337"/>
      <c r="Q337"/>
      <c r="R337"/>
      <c r="S337"/>
      <c r="T337"/>
      <c r="U337"/>
      <c r="V337"/>
      <c r="W337"/>
      <c r="X337"/>
      <c r="Y337"/>
      <c r="Z337"/>
      <c r="AA337"/>
      <c r="AB337"/>
    </row>
    <row r="338" spans="1:28" x14ac:dyDescent="0.25">
      <c r="A338"/>
      <c r="B338"/>
      <c r="C338"/>
      <c r="D338"/>
      <c r="E338"/>
      <c r="F338"/>
      <c r="G338"/>
      <c r="H338"/>
      <c r="I338"/>
      <c r="J338"/>
      <c r="K338"/>
      <c r="L338"/>
      <c r="M338"/>
      <c r="N338"/>
      <c r="O338"/>
      <c r="P338"/>
      <c r="Q338"/>
      <c r="R338"/>
      <c r="S338"/>
      <c r="T338"/>
      <c r="U338"/>
      <c r="V338"/>
      <c r="W338"/>
      <c r="X338"/>
      <c r="Y338"/>
      <c r="Z338"/>
      <c r="AA338"/>
      <c r="AB338"/>
    </row>
    <row r="339" spans="1:28" x14ac:dyDescent="0.25">
      <c r="A339"/>
      <c r="B339"/>
      <c r="C339"/>
      <c r="D339"/>
      <c r="E339"/>
      <c r="F339"/>
      <c r="G339"/>
      <c r="H339"/>
      <c r="I339"/>
      <c r="J339"/>
      <c r="K339"/>
      <c r="L339"/>
      <c r="M339"/>
      <c r="N339"/>
      <c r="O339"/>
      <c r="P339"/>
      <c r="Q339"/>
      <c r="R339"/>
      <c r="S339"/>
      <c r="T339"/>
      <c r="U339"/>
      <c r="V339"/>
      <c r="W339"/>
      <c r="X339"/>
      <c r="Y339"/>
      <c r="Z339"/>
      <c r="AA339"/>
      <c r="AB339"/>
    </row>
    <row r="340" spans="1:28" x14ac:dyDescent="0.25">
      <c r="A340"/>
      <c r="B340"/>
      <c r="C340"/>
      <c r="D340"/>
      <c r="E340"/>
      <c r="F340"/>
      <c r="G340"/>
      <c r="H340"/>
      <c r="I340"/>
      <c r="J340"/>
      <c r="K340"/>
      <c r="L340"/>
      <c r="M340"/>
      <c r="N340"/>
      <c r="O340"/>
      <c r="P340"/>
      <c r="Q340"/>
      <c r="R340"/>
      <c r="S340"/>
      <c r="T340"/>
      <c r="U340"/>
      <c r="V340"/>
      <c r="W340"/>
      <c r="X340"/>
      <c r="Y340"/>
      <c r="Z340"/>
      <c r="AA340"/>
      <c r="AB340"/>
    </row>
    <row r="341" spans="1:28" x14ac:dyDescent="0.25">
      <c r="A341"/>
      <c r="B341"/>
      <c r="C341"/>
      <c r="D341"/>
      <c r="E341"/>
      <c r="F341"/>
      <c r="G341"/>
      <c r="H341"/>
      <c r="I341"/>
      <c r="J341"/>
      <c r="K341"/>
      <c r="L341"/>
      <c r="M341"/>
      <c r="N341"/>
      <c r="O341"/>
      <c r="P341"/>
      <c r="Q341"/>
      <c r="R341"/>
      <c r="S341"/>
      <c r="T341"/>
      <c r="U341"/>
      <c r="V341"/>
      <c r="W341"/>
      <c r="X341"/>
      <c r="Y341"/>
      <c r="Z341"/>
      <c r="AA341"/>
      <c r="AB341"/>
    </row>
    <row r="342" spans="1:28" x14ac:dyDescent="0.25">
      <c r="A342"/>
      <c r="B342"/>
      <c r="C342"/>
      <c r="D342"/>
      <c r="E342"/>
      <c r="F342"/>
      <c r="G342"/>
      <c r="H342"/>
      <c r="I342"/>
      <c r="J342"/>
      <c r="K342"/>
      <c r="L342"/>
      <c r="M342"/>
      <c r="N342"/>
      <c r="O342"/>
      <c r="P342"/>
      <c r="Q342"/>
      <c r="R342"/>
      <c r="S342"/>
      <c r="T342"/>
      <c r="U342"/>
      <c r="V342"/>
      <c r="W342"/>
      <c r="X342"/>
      <c r="Y342"/>
      <c r="Z342"/>
      <c r="AA342"/>
      <c r="AB342"/>
    </row>
    <row r="343" spans="1:28" x14ac:dyDescent="0.25">
      <c r="A343"/>
      <c r="B343"/>
      <c r="C343"/>
      <c r="D343"/>
      <c r="E343"/>
      <c r="F343"/>
      <c r="G343"/>
      <c r="H343"/>
      <c r="I343"/>
      <c r="J343"/>
      <c r="K343"/>
      <c r="L343"/>
      <c r="M343"/>
      <c r="N343"/>
      <c r="O343"/>
      <c r="P343"/>
      <c r="Q343"/>
      <c r="R343"/>
      <c r="S343"/>
      <c r="T343"/>
      <c r="U343"/>
      <c r="V343"/>
      <c r="W343"/>
      <c r="X343"/>
      <c r="Y343"/>
      <c r="Z343"/>
      <c r="AA343"/>
      <c r="AB343"/>
    </row>
    <row r="344" spans="1:28" x14ac:dyDescent="0.25">
      <c r="A344"/>
      <c r="B344"/>
      <c r="C344"/>
      <c r="D344"/>
      <c r="E344"/>
      <c r="F344"/>
      <c r="G344"/>
      <c r="H344"/>
      <c r="I344"/>
      <c r="J344"/>
      <c r="K344"/>
      <c r="L344"/>
      <c r="M344"/>
      <c r="N344"/>
      <c r="O344"/>
      <c r="P344"/>
      <c r="Q344"/>
      <c r="R344"/>
      <c r="S344"/>
      <c r="T344"/>
      <c r="U344"/>
      <c r="V344"/>
      <c r="W344"/>
      <c r="X344"/>
      <c r="Y344"/>
      <c r="Z344"/>
      <c r="AA344"/>
      <c r="AB344"/>
    </row>
    <row r="345" spans="1:28" x14ac:dyDescent="0.25">
      <c r="A345"/>
      <c r="B345"/>
      <c r="C345"/>
      <c r="D345"/>
      <c r="E345"/>
      <c r="F345"/>
      <c r="G345"/>
      <c r="H345"/>
      <c r="I345"/>
      <c r="J345"/>
      <c r="K345"/>
      <c r="L345"/>
      <c r="M345"/>
      <c r="N345"/>
      <c r="O345"/>
      <c r="P345"/>
      <c r="Q345"/>
      <c r="R345"/>
      <c r="S345"/>
      <c r="T345"/>
      <c r="U345"/>
      <c r="V345"/>
      <c r="W345"/>
      <c r="X345"/>
      <c r="Y345"/>
      <c r="Z345"/>
      <c r="AA345"/>
      <c r="AB345"/>
    </row>
    <row r="346" spans="1:28" x14ac:dyDescent="0.25">
      <c r="A346"/>
      <c r="B346"/>
      <c r="C346"/>
      <c r="D346"/>
      <c r="E346"/>
      <c r="F346"/>
      <c r="G346"/>
      <c r="H346"/>
      <c r="I346"/>
      <c r="J346"/>
      <c r="K346"/>
      <c r="L346"/>
      <c r="M346"/>
      <c r="N346"/>
      <c r="O346"/>
      <c r="P346"/>
      <c r="Q346"/>
      <c r="R346"/>
      <c r="S346"/>
      <c r="T346"/>
      <c r="U346"/>
      <c r="V346"/>
      <c r="W346"/>
      <c r="X346"/>
      <c r="Y346"/>
      <c r="Z346"/>
      <c r="AA346"/>
      <c r="AB346"/>
    </row>
    <row r="347" spans="1:28" x14ac:dyDescent="0.25">
      <c r="A347"/>
      <c r="B347"/>
      <c r="C347"/>
      <c r="D347"/>
      <c r="E347"/>
      <c r="F347"/>
      <c r="G347"/>
      <c r="H347"/>
      <c r="I347"/>
      <c r="J347"/>
      <c r="K347"/>
      <c r="L347"/>
      <c r="M347"/>
      <c r="N347"/>
      <c r="O347"/>
      <c r="P347"/>
      <c r="Q347"/>
      <c r="R347"/>
      <c r="S347"/>
      <c r="T347"/>
      <c r="U347"/>
      <c r="V347"/>
      <c r="W347"/>
      <c r="X347"/>
      <c r="Y347"/>
      <c r="Z347"/>
      <c r="AA347"/>
      <c r="AB347"/>
    </row>
    <row r="348" spans="1:28" x14ac:dyDescent="0.25">
      <c r="A348"/>
      <c r="B348"/>
      <c r="C348"/>
      <c r="D348"/>
      <c r="E348"/>
      <c r="F348"/>
      <c r="G348"/>
      <c r="H348"/>
      <c r="I348"/>
      <c r="J348"/>
      <c r="K348"/>
      <c r="L348"/>
      <c r="M348"/>
      <c r="N348"/>
      <c r="O348"/>
      <c r="P348"/>
      <c r="Q348"/>
      <c r="R348"/>
      <c r="S348"/>
      <c r="T348"/>
      <c r="U348"/>
      <c r="V348"/>
      <c r="W348"/>
      <c r="X348"/>
      <c r="Y348"/>
      <c r="Z348"/>
      <c r="AA348"/>
      <c r="AB348"/>
    </row>
    <row r="349" spans="1:28" x14ac:dyDescent="0.25">
      <c r="A349"/>
      <c r="B349"/>
      <c r="C349"/>
      <c r="D349"/>
      <c r="E349"/>
      <c r="F349"/>
      <c r="G349"/>
      <c r="H349"/>
      <c r="I349"/>
      <c r="J349"/>
      <c r="K349"/>
      <c r="L349"/>
      <c r="M349"/>
      <c r="N349"/>
      <c r="O349"/>
      <c r="P349"/>
      <c r="Q349"/>
      <c r="R349"/>
      <c r="S349"/>
      <c r="T349"/>
      <c r="U349"/>
      <c r="V349"/>
      <c r="W349"/>
      <c r="X349"/>
      <c r="Y349"/>
      <c r="Z349"/>
      <c r="AA349"/>
      <c r="AB349"/>
    </row>
    <row r="350" spans="1:28" x14ac:dyDescent="0.25">
      <c r="A350"/>
      <c r="B350"/>
      <c r="C350"/>
      <c r="D350"/>
      <c r="E350"/>
      <c r="F350"/>
      <c r="G350"/>
      <c r="H350"/>
      <c r="I350"/>
      <c r="J350"/>
      <c r="K350"/>
      <c r="L350"/>
      <c r="M350"/>
      <c r="N350"/>
      <c r="O350"/>
      <c r="P350"/>
      <c r="Q350"/>
      <c r="R350"/>
      <c r="S350"/>
      <c r="T350"/>
      <c r="U350"/>
      <c r="V350"/>
      <c r="W350"/>
      <c r="X350"/>
      <c r="Y350"/>
      <c r="Z350"/>
      <c r="AA350"/>
      <c r="AB350"/>
    </row>
    <row r="351" spans="1:28" x14ac:dyDescent="0.25">
      <c r="A351"/>
      <c r="B351"/>
      <c r="C351"/>
      <c r="D351"/>
      <c r="E351"/>
      <c r="F351"/>
      <c r="G351"/>
      <c r="H351"/>
      <c r="I351"/>
      <c r="J351"/>
      <c r="K351"/>
      <c r="L351"/>
      <c r="M351"/>
      <c r="N351"/>
      <c r="O351"/>
      <c r="P351"/>
      <c r="Q351"/>
      <c r="R351"/>
      <c r="S351"/>
      <c r="T351"/>
      <c r="U351"/>
      <c r="V351"/>
      <c r="W351"/>
      <c r="X351"/>
      <c r="Y351"/>
      <c r="Z351"/>
      <c r="AA351"/>
      <c r="AB351"/>
    </row>
    <row r="352" spans="1:28" x14ac:dyDescent="0.25">
      <c r="A352"/>
      <c r="B352"/>
      <c r="C352"/>
      <c r="D352"/>
      <c r="E352"/>
      <c r="F352"/>
      <c r="G352"/>
      <c r="H352"/>
      <c r="I352"/>
      <c r="J352"/>
      <c r="K352"/>
      <c r="L352"/>
      <c r="M352"/>
      <c r="N352"/>
      <c r="O352"/>
      <c r="P352"/>
      <c r="Q352"/>
      <c r="R352"/>
      <c r="S352"/>
      <c r="T352"/>
      <c r="U352"/>
      <c r="V352"/>
      <c r="W352"/>
      <c r="X352"/>
      <c r="Y352"/>
      <c r="Z352"/>
      <c r="AA352"/>
      <c r="AB352"/>
    </row>
    <row r="353" spans="1:28" x14ac:dyDescent="0.25">
      <c r="A353"/>
      <c r="B353"/>
      <c r="C353"/>
      <c r="D353"/>
      <c r="E353"/>
      <c r="F353"/>
      <c r="G353"/>
      <c r="H353"/>
      <c r="I353"/>
      <c r="J353"/>
      <c r="K353"/>
      <c r="L353"/>
      <c r="M353"/>
      <c r="N353"/>
      <c r="O353"/>
      <c r="P353"/>
      <c r="Q353"/>
      <c r="R353"/>
      <c r="S353"/>
      <c r="T353"/>
      <c r="U353"/>
      <c r="V353"/>
      <c r="W353"/>
      <c r="X353"/>
      <c r="Y353"/>
      <c r="Z353"/>
      <c r="AA353"/>
      <c r="AB353"/>
    </row>
    <row r="354" spans="1:28" x14ac:dyDescent="0.25">
      <c r="A354"/>
      <c r="B354"/>
      <c r="C354"/>
      <c r="D354"/>
      <c r="E354"/>
      <c r="F354"/>
      <c r="G354"/>
      <c r="H354"/>
      <c r="I354"/>
      <c r="J354"/>
      <c r="K354"/>
      <c r="L354"/>
      <c r="M354"/>
      <c r="N354"/>
      <c r="O354"/>
      <c r="P354"/>
      <c r="Q354"/>
      <c r="R354"/>
      <c r="S354"/>
      <c r="T354"/>
      <c r="U354"/>
      <c r="V354"/>
      <c r="W354"/>
      <c r="X354"/>
      <c r="Y354"/>
      <c r="Z354"/>
      <c r="AA354"/>
      <c r="AB354"/>
    </row>
    <row r="355" spans="1:28" x14ac:dyDescent="0.25">
      <c r="A355"/>
      <c r="B355"/>
      <c r="C355"/>
      <c r="D355"/>
      <c r="E355"/>
      <c r="F355"/>
      <c r="G355"/>
      <c r="H355"/>
      <c r="I355"/>
      <c r="J355"/>
      <c r="K355"/>
      <c r="L355"/>
      <c r="M355"/>
      <c r="N355"/>
      <c r="O355"/>
      <c r="P355"/>
      <c r="Q355"/>
      <c r="R355"/>
      <c r="S355"/>
      <c r="T355"/>
      <c r="U355"/>
      <c r="V355"/>
      <c r="W355"/>
      <c r="X355"/>
      <c r="Y355"/>
      <c r="Z355"/>
      <c r="AA355"/>
      <c r="AB355"/>
    </row>
    <row r="356" spans="1:28" x14ac:dyDescent="0.25">
      <c r="A356"/>
      <c r="B356"/>
      <c r="C356"/>
      <c r="D356"/>
      <c r="E356"/>
      <c r="F356"/>
      <c r="G356"/>
      <c r="H356"/>
      <c r="I356"/>
      <c r="J356"/>
      <c r="K356"/>
      <c r="L356"/>
      <c r="M356"/>
      <c r="N356"/>
      <c r="O356"/>
      <c r="P356"/>
      <c r="Q356"/>
      <c r="R356"/>
      <c r="S356"/>
      <c r="T356"/>
      <c r="U356"/>
      <c r="V356"/>
      <c r="W356"/>
      <c r="X356"/>
      <c r="Y356"/>
      <c r="Z356"/>
      <c r="AA356"/>
      <c r="AB356"/>
    </row>
    <row r="357" spans="1:28" x14ac:dyDescent="0.25">
      <c r="A357"/>
      <c r="B357"/>
      <c r="C357"/>
      <c r="D357"/>
      <c r="E357"/>
      <c r="F357"/>
      <c r="G357"/>
      <c r="H357"/>
      <c r="I357"/>
      <c r="J357"/>
      <c r="K357"/>
      <c r="L357"/>
      <c r="M357"/>
      <c r="N357"/>
      <c r="O357"/>
      <c r="P357"/>
      <c r="Q357"/>
      <c r="R357"/>
      <c r="S357"/>
      <c r="T357"/>
      <c r="U357"/>
      <c r="V357"/>
      <c r="W357"/>
      <c r="X357"/>
      <c r="Y357"/>
      <c r="Z357"/>
      <c r="AA357"/>
      <c r="AB357"/>
    </row>
    <row r="358" spans="1:28" x14ac:dyDescent="0.25">
      <c r="A358"/>
      <c r="B358"/>
      <c r="C358"/>
      <c r="D358"/>
      <c r="E358"/>
      <c r="F358"/>
      <c r="G358"/>
      <c r="H358"/>
      <c r="I358"/>
      <c r="J358"/>
      <c r="K358"/>
      <c r="L358"/>
      <c r="M358"/>
      <c r="N358"/>
      <c r="O358"/>
      <c r="P358"/>
      <c r="Q358"/>
      <c r="R358"/>
      <c r="S358"/>
      <c r="T358"/>
      <c r="U358"/>
      <c r="V358"/>
      <c r="W358"/>
      <c r="X358"/>
      <c r="Y358"/>
      <c r="Z358"/>
      <c r="AA358"/>
      <c r="AB358"/>
    </row>
    <row r="359" spans="1:28" x14ac:dyDescent="0.25">
      <c r="A359"/>
      <c r="B359"/>
      <c r="C359"/>
      <c r="D359"/>
      <c r="E359"/>
      <c r="F359"/>
      <c r="G359"/>
      <c r="H359"/>
      <c r="I359"/>
      <c r="J359"/>
      <c r="K359"/>
      <c r="L359"/>
      <c r="M359"/>
      <c r="N359"/>
      <c r="O359"/>
      <c r="P359"/>
      <c r="Q359"/>
      <c r="R359"/>
      <c r="S359"/>
      <c r="T359"/>
      <c r="U359"/>
      <c r="V359"/>
      <c r="W359"/>
      <c r="X359"/>
      <c r="Y359"/>
      <c r="Z359"/>
      <c r="AA359"/>
      <c r="AB359"/>
    </row>
    <row r="360" spans="1:28" x14ac:dyDescent="0.25">
      <c r="A360"/>
      <c r="B360"/>
      <c r="C360"/>
      <c r="D360"/>
      <c r="E360"/>
      <c r="F360"/>
      <c r="G360"/>
      <c r="H360"/>
      <c r="I360"/>
      <c r="J360"/>
      <c r="K360"/>
      <c r="L360"/>
      <c r="M360"/>
      <c r="N360"/>
      <c r="O360"/>
      <c r="P360"/>
      <c r="Q360"/>
      <c r="R360"/>
      <c r="S360"/>
      <c r="T360"/>
      <c r="U360"/>
      <c r="V360"/>
      <c r="W360"/>
      <c r="X360"/>
      <c r="Y360"/>
      <c r="Z360"/>
      <c r="AA360"/>
      <c r="AB360"/>
    </row>
    <row r="361" spans="1:28" x14ac:dyDescent="0.25">
      <c r="A361"/>
      <c r="B361"/>
      <c r="C361"/>
      <c r="D361"/>
      <c r="E361"/>
      <c r="F361"/>
      <c r="G361"/>
      <c r="H361"/>
      <c r="I361"/>
      <c r="J361"/>
      <c r="K361"/>
      <c r="L361"/>
      <c r="M361"/>
      <c r="N361"/>
      <c r="O361"/>
      <c r="P361"/>
      <c r="Q361"/>
      <c r="R361"/>
      <c r="S361"/>
      <c r="T361"/>
      <c r="U361"/>
      <c r="V361"/>
      <c r="W361"/>
      <c r="X361"/>
      <c r="Y361"/>
      <c r="Z361"/>
      <c r="AA361"/>
      <c r="AB361"/>
    </row>
    <row r="362" spans="1:28" x14ac:dyDescent="0.25">
      <c r="A362"/>
      <c r="B362"/>
      <c r="C362"/>
      <c r="D362"/>
      <c r="E362"/>
      <c r="F362"/>
      <c r="G362"/>
      <c r="H362"/>
      <c r="I362"/>
      <c r="J362"/>
      <c r="K362"/>
      <c r="L362"/>
      <c r="M362"/>
      <c r="N362"/>
      <c r="O362"/>
      <c r="P362"/>
      <c r="Q362"/>
      <c r="R362"/>
      <c r="S362"/>
      <c r="T362"/>
      <c r="U362"/>
      <c r="V362"/>
      <c r="W362"/>
      <c r="X362"/>
      <c r="Y362"/>
      <c r="Z362"/>
      <c r="AA362"/>
      <c r="AB362"/>
    </row>
    <row r="363" spans="1:28" x14ac:dyDescent="0.25">
      <c r="A363"/>
      <c r="B363"/>
      <c r="C363"/>
      <c r="D363"/>
      <c r="E363"/>
      <c r="F363"/>
      <c r="G363"/>
      <c r="H363"/>
      <c r="I363"/>
      <c r="J363"/>
      <c r="K363"/>
      <c r="L363"/>
      <c r="M363"/>
      <c r="N363"/>
      <c r="O363"/>
      <c r="P363"/>
      <c r="Q363"/>
      <c r="R363"/>
      <c r="S363"/>
      <c r="T363"/>
      <c r="U363"/>
      <c r="V363"/>
      <c r="W363"/>
      <c r="X363"/>
      <c r="Y363"/>
      <c r="Z363"/>
      <c r="AA363"/>
      <c r="AB363"/>
    </row>
    <row r="364" spans="1:28" x14ac:dyDescent="0.25">
      <c r="A364"/>
      <c r="B364"/>
      <c r="C364"/>
      <c r="D364"/>
      <c r="E364"/>
      <c r="F364"/>
      <c r="G364"/>
      <c r="H364"/>
      <c r="I364"/>
      <c r="J364"/>
      <c r="K364"/>
      <c r="L364"/>
      <c r="M364"/>
      <c r="N364"/>
      <c r="O364"/>
      <c r="P364"/>
      <c r="Q364"/>
      <c r="R364"/>
      <c r="S364"/>
      <c r="T364"/>
      <c r="U364"/>
      <c r="V364"/>
      <c r="W364"/>
      <c r="X364"/>
      <c r="Y364"/>
      <c r="Z364"/>
      <c r="AA364"/>
      <c r="AB364"/>
    </row>
    <row r="365" spans="1:28" x14ac:dyDescent="0.25">
      <c r="A365"/>
      <c r="B365"/>
      <c r="C365"/>
      <c r="D365"/>
      <c r="E365"/>
      <c r="F365"/>
      <c r="G365"/>
      <c r="H365"/>
      <c r="I365"/>
      <c r="J365"/>
      <c r="K365"/>
      <c r="L365"/>
      <c r="M365"/>
      <c r="N365"/>
      <c r="O365"/>
      <c r="P365"/>
      <c r="Q365"/>
      <c r="R365"/>
      <c r="S365"/>
      <c r="T365"/>
      <c r="U365"/>
      <c r="V365"/>
      <c r="W365"/>
      <c r="X365"/>
      <c r="Y365"/>
      <c r="Z365"/>
      <c r="AA365"/>
      <c r="AB365"/>
    </row>
    <row r="366" spans="1:28" x14ac:dyDescent="0.25">
      <c r="A366"/>
      <c r="B366"/>
      <c r="C366"/>
      <c r="D366"/>
      <c r="E366"/>
      <c r="F366"/>
      <c r="G366"/>
      <c r="H366"/>
      <c r="I366"/>
      <c r="J366"/>
      <c r="K366"/>
      <c r="L366"/>
      <c r="M366"/>
      <c r="N366"/>
      <c r="O366"/>
      <c r="P366"/>
      <c r="Q366"/>
      <c r="R366"/>
      <c r="S366"/>
      <c r="T366"/>
      <c r="U366"/>
      <c r="V366"/>
      <c r="W366"/>
      <c r="X366"/>
      <c r="Y366"/>
      <c r="Z366"/>
      <c r="AA366"/>
      <c r="AB366"/>
    </row>
    <row r="367" spans="1:28" x14ac:dyDescent="0.25">
      <c r="A367"/>
      <c r="B367"/>
      <c r="C367"/>
      <c r="D367"/>
      <c r="E367"/>
      <c r="F367"/>
      <c r="G367"/>
      <c r="H367"/>
      <c r="I367"/>
      <c r="J367"/>
      <c r="K367"/>
      <c r="L367"/>
      <c r="M367"/>
      <c r="N367"/>
      <c r="O367"/>
      <c r="P367"/>
      <c r="Q367"/>
      <c r="R367"/>
      <c r="S367"/>
      <c r="T367"/>
      <c r="U367"/>
      <c r="V367"/>
      <c r="W367"/>
      <c r="X367"/>
      <c r="Y367"/>
      <c r="Z367"/>
      <c r="AA367"/>
      <c r="AB367"/>
    </row>
    <row r="368" spans="1:28" x14ac:dyDescent="0.25">
      <c r="A368"/>
      <c r="B368"/>
      <c r="C368"/>
      <c r="D368"/>
      <c r="E368"/>
      <c r="F368"/>
      <c r="G368"/>
      <c r="H368"/>
      <c r="I368"/>
      <c r="J368"/>
      <c r="K368"/>
      <c r="L368"/>
      <c r="M368"/>
      <c r="N368"/>
      <c r="O368"/>
      <c r="P368"/>
      <c r="Q368"/>
      <c r="R368"/>
      <c r="S368"/>
      <c r="T368"/>
      <c r="U368"/>
      <c r="V368"/>
      <c r="W368"/>
      <c r="X368"/>
      <c r="Y368"/>
      <c r="Z368"/>
      <c r="AA368"/>
      <c r="AB368"/>
    </row>
    <row r="369" spans="1:28" x14ac:dyDescent="0.25">
      <c r="A369"/>
      <c r="B369"/>
      <c r="C369"/>
      <c r="D369"/>
      <c r="E369"/>
      <c r="F369"/>
      <c r="G369"/>
      <c r="H369"/>
      <c r="I369"/>
      <c r="J369"/>
      <c r="K369"/>
      <c r="L369"/>
      <c r="M369"/>
      <c r="N369"/>
      <c r="O369"/>
      <c r="P369"/>
      <c r="Q369"/>
      <c r="R369"/>
      <c r="S369"/>
      <c r="T369"/>
      <c r="U369"/>
      <c r="V369"/>
      <c r="W369"/>
      <c r="X369"/>
      <c r="Y369"/>
      <c r="Z369"/>
      <c r="AA369"/>
      <c r="AB369"/>
    </row>
    <row r="370" spans="1:28" x14ac:dyDescent="0.25">
      <c r="A370"/>
      <c r="B370"/>
      <c r="C370"/>
      <c r="D370"/>
      <c r="E370"/>
      <c r="F370"/>
      <c r="G370"/>
      <c r="H370"/>
      <c r="I370"/>
      <c r="J370"/>
      <c r="K370"/>
      <c r="L370"/>
      <c r="M370"/>
      <c r="N370"/>
      <c r="O370"/>
      <c r="P370"/>
      <c r="Q370"/>
      <c r="R370"/>
      <c r="S370"/>
      <c r="T370"/>
      <c r="U370"/>
      <c r="V370"/>
      <c r="W370"/>
      <c r="X370"/>
      <c r="Y370"/>
      <c r="Z370"/>
      <c r="AA370"/>
      <c r="AB370"/>
    </row>
    <row r="371" spans="1:28" x14ac:dyDescent="0.25">
      <c r="A371"/>
      <c r="B371"/>
      <c r="C371"/>
      <c r="D371"/>
      <c r="E371"/>
      <c r="F371"/>
      <c r="G371"/>
      <c r="H371"/>
      <c r="I371"/>
      <c r="J371"/>
      <c r="K371"/>
      <c r="L371"/>
      <c r="M371"/>
      <c r="N371"/>
      <c r="O371"/>
      <c r="P371"/>
      <c r="Q371"/>
      <c r="R371"/>
      <c r="S371"/>
      <c r="T371"/>
      <c r="U371"/>
      <c r="V371"/>
      <c r="W371"/>
      <c r="X371"/>
      <c r="Y371"/>
      <c r="Z371"/>
      <c r="AA371"/>
      <c r="AB371"/>
    </row>
    <row r="372" spans="1:28" x14ac:dyDescent="0.25">
      <c r="A372"/>
      <c r="B372"/>
      <c r="C372"/>
      <c r="D372"/>
      <c r="E372"/>
      <c r="F372"/>
      <c r="G372"/>
      <c r="H372"/>
      <c r="I372"/>
      <c r="J372"/>
      <c r="K372"/>
      <c r="L372"/>
      <c r="M372"/>
      <c r="N372"/>
      <c r="O372"/>
      <c r="P372"/>
      <c r="Q372"/>
      <c r="R372"/>
      <c r="S372"/>
      <c r="T372"/>
      <c r="U372"/>
      <c r="V372"/>
      <c r="W372"/>
      <c r="X372"/>
      <c r="Y372"/>
      <c r="Z372"/>
      <c r="AA372"/>
      <c r="AB372"/>
    </row>
    <row r="373" spans="1:28" x14ac:dyDescent="0.25">
      <c r="A373"/>
      <c r="B373"/>
      <c r="C373"/>
      <c r="D373"/>
      <c r="E373"/>
      <c r="F373"/>
      <c r="G373"/>
      <c r="H373"/>
      <c r="I373"/>
      <c r="J373"/>
      <c r="K373"/>
      <c r="L373"/>
      <c r="M373"/>
      <c r="N373"/>
      <c r="O373"/>
      <c r="P373"/>
      <c r="Q373"/>
      <c r="R373"/>
      <c r="S373"/>
      <c r="T373"/>
      <c r="U373"/>
      <c r="V373"/>
      <c r="W373"/>
      <c r="X373"/>
      <c r="Y373"/>
      <c r="Z373"/>
      <c r="AA373"/>
      <c r="AB373"/>
    </row>
    <row r="374" spans="1:28" x14ac:dyDescent="0.25">
      <c r="A374"/>
      <c r="B374"/>
      <c r="C374"/>
      <c r="D374"/>
      <c r="E374"/>
      <c r="F374"/>
      <c r="G374"/>
      <c r="H374"/>
      <c r="I374"/>
      <c r="J374"/>
      <c r="K374"/>
      <c r="L374"/>
      <c r="M374"/>
      <c r="N374"/>
      <c r="O374"/>
      <c r="P374"/>
      <c r="Q374"/>
      <c r="R374"/>
      <c r="S374"/>
      <c r="T374"/>
      <c r="U374"/>
      <c r="V374"/>
      <c r="W374"/>
      <c r="X374"/>
      <c r="Y374"/>
      <c r="Z374"/>
      <c r="AA374"/>
      <c r="AB374"/>
    </row>
    <row r="375" spans="1:28" x14ac:dyDescent="0.25">
      <c r="A375"/>
      <c r="B375"/>
      <c r="C375"/>
      <c r="D375"/>
      <c r="E375"/>
      <c r="F375"/>
      <c r="G375"/>
      <c r="H375"/>
      <c r="I375"/>
      <c r="J375"/>
      <c r="K375"/>
      <c r="L375"/>
      <c r="M375"/>
      <c r="N375"/>
      <c r="O375"/>
      <c r="P375"/>
      <c r="Q375"/>
      <c r="R375"/>
      <c r="S375"/>
      <c r="T375"/>
      <c r="U375"/>
      <c r="V375"/>
      <c r="W375"/>
      <c r="X375"/>
      <c r="Y375"/>
      <c r="Z375"/>
      <c r="AA375"/>
      <c r="AB375"/>
    </row>
    <row r="376" spans="1:28" x14ac:dyDescent="0.25">
      <c r="A376"/>
      <c r="B376"/>
      <c r="C376"/>
      <c r="D376"/>
      <c r="E376"/>
      <c r="F376"/>
      <c r="G376"/>
      <c r="H376"/>
      <c r="I376"/>
      <c r="J376"/>
      <c r="K376"/>
      <c r="L376"/>
      <c r="M376"/>
      <c r="N376"/>
      <c r="O376"/>
      <c r="P376"/>
      <c r="Q376"/>
      <c r="R376"/>
      <c r="S376"/>
      <c r="T376"/>
      <c r="U376"/>
      <c r="V376"/>
      <c r="W376"/>
      <c r="X376"/>
      <c r="Y376"/>
      <c r="Z376"/>
      <c r="AA376"/>
      <c r="AB376"/>
    </row>
    <row r="377" spans="1:28" x14ac:dyDescent="0.25">
      <c r="A377"/>
      <c r="B377"/>
      <c r="C377"/>
      <c r="D377"/>
      <c r="E377"/>
      <c r="F377"/>
      <c r="G377"/>
      <c r="H377"/>
      <c r="I377"/>
      <c r="J377"/>
      <c r="K377"/>
      <c r="L377"/>
      <c r="M377"/>
      <c r="N377"/>
      <c r="O377"/>
      <c r="P377"/>
      <c r="Q377"/>
      <c r="R377"/>
      <c r="S377"/>
      <c r="T377"/>
      <c r="U377"/>
      <c r="V377"/>
      <c r="W377"/>
      <c r="X377"/>
      <c r="Y377"/>
      <c r="Z377"/>
      <c r="AA377"/>
      <c r="AB377"/>
    </row>
    <row r="378" spans="1:28" x14ac:dyDescent="0.25">
      <c r="A378"/>
      <c r="B378"/>
      <c r="C378"/>
      <c r="D378"/>
      <c r="E378"/>
      <c r="F378"/>
      <c r="G378"/>
      <c r="H378"/>
      <c r="I378"/>
      <c r="J378"/>
      <c r="K378"/>
      <c r="L378"/>
      <c r="M378"/>
      <c r="N378"/>
      <c r="O378"/>
      <c r="P378"/>
      <c r="Q378"/>
      <c r="R378"/>
      <c r="S378"/>
      <c r="T378"/>
      <c r="U378"/>
      <c r="V378"/>
      <c r="W378"/>
      <c r="X378"/>
      <c r="Y378"/>
      <c r="Z378"/>
      <c r="AA378"/>
      <c r="AB378"/>
    </row>
    <row r="379" spans="1:28" x14ac:dyDescent="0.25">
      <c r="A379"/>
      <c r="B379"/>
      <c r="C379"/>
      <c r="D379"/>
      <c r="E379"/>
      <c r="F379"/>
      <c r="G379"/>
      <c r="H379"/>
      <c r="I379"/>
      <c r="J379"/>
      <c r="K379"/>
      <c r="L379"/>
      <c r="M379"/>
      <c r="N379"/>
      <c r="O379"/>
      <c r="P379"/>
      <c r="Q379"/>
      <c r="R379"/>
      <c r="S379"/>
      <c r="T379"/>
      <c r="U379"/>
      <c r="V379"/>
      <c r="W379"/>
      <c r="X379"/>
      <c r="Y379"/>
      <c r="Z379"/>
      <c r="AA379"/>
      <c r="AB379"/>
    </row>
    <row r="380" spans="1:28" x14ac:dyDescent="0.25">
      <c r="A380"/>
      <c r="B380"/>
      <c r="C380"/>
      <c r="D380"/>
      <c r="E380"/>
      <c r="F380"/>
      <c r="G380"/>
      <c r="H380"/>
      <c r="I380"/>
      <c r="J380"/>
      <c r="K380"/>
      <c r="L380"/>
      <c r="M380"/>
      <c r="N380"/>
      <c r="O380"/>
      <c r="P380"/>
      <c r="Q380"/>
      <c r="R380"/>
      <c r="S380"/>
      <c r="T380"/>
      <c r="U380"/>
      <c r="V380"/>
      <c r="W380"/>
      <c r="X380"/>
      <c r="Y380"/>
      <c r="Z380"/>
      <c r="AA380"/>
      <c r="AB380"/>
    </row>
    <row r="381" spans="1:28" x14ac:dyDescent="0.25">
      <c r="A381"/>
      <c r="B381"/>
      <c r="C381"/>
      <c r="D381"/>
      <c r="E381"/>
      <c r="F381"/>
      <c r="G381"/>
      <c r="H381"/>
      <c r="I381"/>
      <c r="J381"/>
      <c r="K381"/>
      <c r="L381"/>
      <c r="M381"/>
      <c r="N381"/>
      <c r="O381"/>
      <c r="P381"/>
      <c r="Q381"/>
      <c r="R381"/>
      <c r="S381"/>
      <c r="T381"/>
      <c r="U381"/>
      <c r="V381"/>
      <c r="W381"/>
      <c r="X381"/>
      <c r="Y381"/>
      <c r="Z381"/>
      <c r="AA381"/>
      <c r="AB381"/>
    </row>
    <row r="382" spans="1:28" x14ac:dyDescent="0.25">
      <c r="A382"/>
      <c r="B382"/>
      <c r="C382"/>
      <c r="D382"/>
      <c r="E382"/>
      <c r="F382"/>
      <c r="G382"/>
      <c r="H382"/>
      <c r="I382"/>
      <c r="J382"/>
      <c r="K382"/>
      <c r="L382"/>
      <c r="M382"/>
      <c r="N382"/>
      <c r="O382"/>
      <c r="P382"/>
      <c r="Q382"/>
      <c r="R382"/>
      <c r="S382"/>
      <c r="T382"/>
      <c r="U382"/>
      <c r="V382"/>
      <c r="W382"/>
      <c r="X382"/>
      <c r="Y382"/>
      <c r="Z382"/>
      <c r="AA382"/>
      <c r="AB382"/>
    </row>
    <row r="383" spans="1:28" x14ac:dyDescent="0.25">
      <c r="A383"/>
      <c r="B383"/>
      <c r="C383"/>
      <c r="D383"/>
      <c r="E383"/>
      <c r="F383"/>
      <c r="G383"/>
      <c r="H383"/>
      <c r="I383"/>
      <c r="J383"/>
      <c r="K383"/>
      <c r="L383"/>
      <c r="M383"/>
      <c r="N383"/>
      <c r="O383"/>
      <c r="P383"/>
      <c r="Q383"/>
      <c r="R383"/>
      <c r="S383"/>
      <c r="T383"/>
      <c r="U383"/>
      <c r="V383"/>
      <c r="W383"/>
      <c r="X383"/>
      <c r="Y383"/>
      <c r="Z383"/>
      <c r="AA383"/>
      <c r="AB383"/>
    </row>
    <row r="384" spans="1:28" x14ac:dyDescent="0.25">
      <c r="A384"/>
      <c r="B384"/>
      <c r="C384"/>
      <c r="D384"/>
      <c r="E384"/>
      <c r="F384"/>
      <c r="G384"/>
      <c r="H384"/>
      <c r="I384"/>
      <c r="J384"/>
      <c r="K384"/>
      <c r="L384"/>
      <c r="M384"/>
      <c r="N384"/>
      <c r="O384"/>
      <c r="P384"/>
      <c r="Q384"/>
      <c r="R384"/>
      <c r="S384"/>
      <c r="T384"/>
      <c r="U384"/>
      <c r="V384"/>
      <c r="W384"/>
      <c r="X384"/>
      <c r="Y384"/>
      <c r="Z384"/>
      <c r="AA384"/>
      <c r="AB384"/>
    </row>
    <row r="385" spans="1:28" x14ac:dyDescent="0.25">
      <c r="A385"/>
      <c r="B385"/>
      <c r="C385"/>
      <c r="D385"/>
      <c r="E385"/>
      <c r="F385"/>
      <c r="G385"/>
      <c r="H385"/>
      <c r="I385"/>
      <c r="J385"/>
      <c r="K385"/>
      <c r="L385"/>
      <c r="M385"/>
      <c r="N385"/>
      <c r="O385"/>
      <c r="P385"/>
      <c r="Q385"/>
      <c r="R385"/>
      <c r="S385"/>
      <c r="T385"/>
      <c r="U385"/>
      <c r="V385"/>
      <c r="W385"/>
      <c r="X385"/>
      <c r="Y385"/>
      <c r="Z385"/>
      <c r="AA385"/>
      <c r="AB385"/>
    </row>
    <row r="386" spans="1:28" x14ac:dyDescent="0.25">
      <c r="A386"/>
      <c r="B386"/>
      <c r="C386"/>
      <c r="D386"/>
      <c r="E386"/>
      <c r="F386"/>
      <c r="G386"/>
      <c r="H386"/>
      <c r="I386"/>
      <c r="J386"/>
      <c r="K386"/>
      <c r="L386"/>
      <c r="M386"/>
      <c r="N386"/>
      <c r="O386"/>
      <c r="P386"/>
      <c r="Q386"/>
      <c r="R386"/>
      <c r="S386"/>
      <c r="T386"/>
      <c r="U386"/>
      <c r="V386"/>
      <c r="W386"/>
      <c r="X386"/>
      <c r="Y386"/>
      <c r="Z386"/>
      <c r="AA386"/>
      <c r="AB386"/>
    </row>
    <row r="387" spans="1:28" x14ac:dyDescent="0.25">
      <c r="A387"/>
      <c r="B387"/>
      <c r="C387"/>
      <c r="D387"/>
      <c r="E387"/>
      <c r="F387"/>
      <c r="G387"/>
      <c r="H387"/>
      <c r="I387"/>
      <c r="J387"/>
      <c r="K387"/>
      <c r="L387"/>
      <c r="M387"/>
      <c r="N387"/>
      <c r="O387"/>
      <c r="P387"/>
      <c r="Q387"/>
      <c r="R387"/>
      <c r="S387"/>
      <c r="T387"/>
      <c r="U387"/>
      <c r="V387"/>
      <c r="W387"/>
      <c r="X387"/>
      <c r="Y387"/>
      <c r="Z387"/>
      <c r="AA387"/>
      <c r="AB387"/>
    </row>
    <row r="388" spans="1:28" x14ac:dyDescent="0.25">
      <c r="A388"/>
      <c r="B388"/>
      <c r="C388"/>
      <c r="D388"/>
      <c r="E388"/>
      <c r="F388"/>
      <c r="G388"/>
      <c r="H388"/>
      <c r="I388"/>
      <c r="J388"/>
      <c r="K388"/>
      <c r="L388"/>
      <c r="M388"/>
      <c r="N388"/>
      <c r="O388"/>
      <c r="P388"/>
      <c r="Q388"/>
      <c r="R388"/>
      <c r="S388"/>
      <c r="T388"/>
      <c r="U388"/>
      <c r="V388"/>
      <c r="W388"/>
      <c r="X388"/>
      <c r="Y388"/>
      <c r="Z388"/>
      <c r="AA388"/>
      <c r="AB388"/>
    </row>
    <row r="389" spans="1:28" x14ac:dyDescent="0.25">
      <c r="A389"/>
      <c r="B389"/>
      <c r="C389"/>
      <c r="D389"/>
      <c r="E389"/>
      <c r="F389"/>
      <c r="G389"/>
      <c r="H389"/>
      <c r="I389"/>
      <c r="J389"/>
      <c r="K389"/>
      <c r="L389"/>
      <c r="M389"/>
      <c r="N389"/>
      <c r="O389"/>
      <c r="P389"/>
      <c r="Q389"/>
      <c r="R389"/>
      <c r="S389"/>
      <c r="T389"/>
      <c r="U389"/>
      <c r="V389"/>
      <c r="W389"/>
      <c r="X389"/>
      <c r="Y389"/>
      <c r="Z389"/>
      <c r="AA389"/>
      <c r="AB389"/>
    </row>
    <row r="390" spans="1:28" x14ac:dyDescent="0.25">
      <c r="A390"/>
      <c r="B390"/>
      <c r="C390"/>
      <c r="D390"/>
      <c r="E390"/>
      <c r="F390"/>
      <c r="G390"/>
      <c r="H390"/>
      <c r="I390"/>
      <c r="J390"/>
      <c r="K390"/>
      <c r="L390"/>
      <c r="M390"/>
      <c r="N390"/>
      <c r="O390"/>
      <c r="P390"/>
      <c r="Q390"/>
      <c r="R390"/>
      <c r="S390"/>
      <c r="T390"/>
      <c r="U390"/>
      <c r="V390"/>
      <c r="W390"/>
      <c r="X390"/>
      <c r="Y390"/>
      <c r="Z390"/>
      <c r="AA390"/>
      <c r="AB390"/>
    </row>
    <row r="391" spans="1:28" x14ac:dyDescent="0.25">
      <c r="A391"/>
      <c r="B391"/>
      <c r="C391"/>
      <c r="D391"/>
      <c r="E391"/>
      <c r="F391"/>
      <c r="G391"/>
      <c r="H391"/>
      <c r="I391"/>
      <c r="J391"/>
      <c r="K391"/>
      <c r="L391"/>
      <c r="M391"/>
      <c r="N391"/>
      <c r="O391"/>
      <c r="P391"/>
      <c r="Q391"/>
      <c r="R391"/>
      <c r="S391"/>
      <c r="T391"/>
      <c r="U391"/>
      <c r="V391"/>
      <c r="W391"/>
      <c r="X391"/>
      <c r="Y391"/>
      <c r="Z391"/>
      <c r="AA391"/>
      <c r="AB391"/>
    </row>
    <row r="392" spans="1:28" x14ac:dyDescent="0.25">
      <c r="A392"/>
      <c r="B392"/>
      <c r="C392"/>
      <c r="D392"/>
      <c r="E392"/>
      <c r="F392"/>
      <c r="G392"/>
      <c r="H392"/>
      <c r="I392"/>
      <c r="J392"/>
      <c r="K392"/>
      <c r="L392"/>
      <c r="M392"/>
      <c r="N392"/>
      <c r="O392"/>
      <c r="P392"/>
      <c r="Q392"/>
      <c r="R392"/>
      <c r="S392"/>
      <c r="T392"/>
      <c r="U392"/>
      <c r="V392"/>
      <c r="W392"/>
      <c r="X392"/>
      <c r="Y392"/>
      <c r="Z392"/>
      <c r="AA392"/>
      <c r="AB392"/>
    </row>
    <row r="393" spans="1:28" x14ac:dyDescent="0.25">
      <c r="A393"/>
      <c r="B393"/>
      <c r="C393"/>
      <c r="D393"/>
      <c r="E393"/>
      <c r="F393"/>
      <c r="G393"/>
      <c r="H393"/>
      <c r="I393"/>
      <c r="J393"/>
      <c r="K393"/>
      <c r="L393"/>
      <c r="M393"/>
      <c r="N393"/>
      <c r="O393"/>
      <c r="P393"/>
      <c r="Q393"/>
      <c r="R393"/>
      <c r="S393"/>
      <c r="T393"/>
      <c r="U393"/>
      <c r="V393"/>
      <c r="W393"/>
      <c r="X393"/>
      <c r="Y393"/>
      <c r="Z393"/>
      <c r="AA393"/>
      <c r="AB393"/>
    </row>
    <row r="394" spans="1:28" x14ac:dyDescent="0.25">
      <c r="A394"/>
      <c r="B394"/>
      <c r="C394"/>
      <c r="D394"/>
      <c r="E394"/>
      <c r="F394"/>
      <c r="G394"/>
      <c r="H394"/>
      <c r="I394"/>
      <c r="J394"/>
      <c r="K394"/>
      <c r="L394"/>
      <c r="M394"/>
      <c r="N394"/>
      <c r="O394"/>
      <c r="P394"/>
      <c r="Q394"/>
      <c r="R394"/>
      <c r="S394"/>
      <c r="T394"/>
      <c r="U394"/>
      <c r="V394"/>
      <c r="W394"/>
      <c r="X394"/>
      <c r="Y394"/>
      <c r="Z394"/>
      <c r="AA394"/>
      <c r="AB394"/>
    </row>
    <row r="395" spans="1:28" x14ac:dyDescent="0.25">
      <c r="A395"/>
      <c r="B395"/>
      <c r="C395"/>
      <c r="D395"/>
      <c r="E395"/>
      <c r="F395"/>
      <c r="G395"/>
      <c r="H395"/>
      <c r="I395"/>
      <c r="J395"/>
      <c r="K395"/>
      <c r="L395"/>
      <c r="M395"/>
      <c r="N395"/>
      <c r="O395"/>
      <c r="P395"/>
      <c r="Q395"/>
      <c r="R395"/>
      <c r="S395"/>
      <c r="T395"/>
      <c r="U395"/>
      <c r="V395"/>
      <c r="W395"/>
      <c r="X395"/>
      <c r="Y395"/>
      <c r="Z395"/>
      <c r="AA395"/>
      <c r="AB395"/>
    </row>
    <row r="396" spans="1:28" x14ac:dyDescent="0.25">
      <c r="A396"/>
      <c r="B396"/>
      <c r="C396"/>
      <c r="D396"/>
      <c r="E396"/>
      <c r="F396"/>
      <c r="G396"/>
      <c r="H396"/>
      <c r="I396"/>
      <c r="J396"/>
      <c r="K396"/>
      <c r="L396"/>
      <c r="M396"/>
      <c r="N396"/>
      <c r="O396"/>
      <c r="P396"/>
      <c r="Q396"/>
      <c r="R396"/>
      <c r="S396"/>
      <c r="T396"/>
      <c r="U396"/>
      <c r="V396"/>
      <c r="W396"/>
      <c r="X396"/>
      <c r="Y396"/>
      <c r="Z396"/>
      <c r="AA396"/>
      <c r="AB396"/>
    </row>
    <row r="397" spans="1:28" x14ac:dyDescent="0.25">
      <c r="A397"/>
      <c r="B397"/>
      <c r="C397"/>
      <c r="D397"/>
      <c r="E397"/>
      <c r="F397"/>
      <c r="G397"/>
      <c r="H397"/>
      <c r="I397"/>
      <c r="J397"/>
      <c r="K397"/>
      <c r="L397"/>
      <c r="M397"/>
      <c r="N397"/>
      <c r="O397"/>
      <c r="P397"/>
      <c r="Q397"/>
      <c r="R397"/>
      <c r="S397"/>
      <c r="T397"/>
      <c r="U397"/>
      <c r="V397"/>
      <c r="W397"/>
      <c r="X397"/>
      <c r="Y397"/>
      <c r="Z397"/>
      <c r="AA397"/>
      <c r="AB397"/>
    </row>
    <row r="398" spans="1:28" x14ac:dyDescent="0.25">
      <c r="A398"/>
      <c r="B398"/>
      <c r="C398"/>
      <c r="D398"/>
      <c r="E398"/>
      <c r="F398"/>
      <c r="G398"/>
      <c r="H398"/>
      <c r="I398"/>
      <c r="J398"/>
      <c r="K398"/>
      <c r="L398"/>
      <c r="M398"/>
      <c r="N398"/>
      <c r="O398"/>
      <c r="P398"/>
      <c r="Q398"/>
      <c r="R398"/>
      <c r="S398"/>
      <c r="T398"/>
      <c r="U398"/>
      <c r="V398"/>
      <c r="W398"/>
      <c r="X398"/>
      <c r="Y398"/>
      <c r="Z398"/>
      <c r="AA398"/>
      <c r="AB398"/>
    </row>
    <row r="399" spans="1:28" x14ac:dyDescent="0.25">
      <c r="A399"/>
      <c r="B399"/>
      <c r="C399"/>
      <c r="D399"/>
      <c r="E399"/>
      <c r="F399"/>
      <c r="G399"/>
      <c r="H399"/>
      <c r="I399"/>
      <c r="J399"/>
      <c r="K399"/>
      <c r="L399"/>
      <c r="M399"/>
      <c r="N399"/>
      <c r="O399"/>
      <c r="P399"/>
      <c r="Q399"/>
      <c r="R399"/>
      <c r="S399"/>
      <c r="T399"/>
      <c r="U399"/>
      <c r="V399"/>
      <c r="W399"/>
      <c r="X399"/>
      <c r="Y399"/>
      <c r="Z399"/>
      <c r="AA399"/>
      <c r="AB399"/>
    </row>
    <row r="400" spans="1:28" x14ac:dyDescent="0.25">
      <c r="A400"/>
      <c r="B400"/>
      <c r="C400"/>
      <c r="D400"/>
      <c r="E400"/>
      <c r="F400"/>
      <c r="G400"/>
      <c r="H400"/>
      <c r="I400"/>
      <c r="J400"/>
      <c r="K400"/>
      <c r="L400"/>
      <c r="M400"/>
      <c r="N400"/>
      <c r="O400"/>
      <c r="P400"/>
      <c r="Q400"/>
      <c r="R400"/>
      <c r="S400"/>
      <c r="T400"/>
      <c r="U400"/>
      <c r="V400"/>
      <c r="W400"/>
      <c r="X400"/>
      <c r="Y400"/>
      <c r="Z400"/>
      <c r="AA400"/>
      <c r="AB400"/>
    </row>
    <row r="401" spans="1:28" x14ac:dyDescent="0.25">
      <c r="A401"/>
      <c r="B401"/>
      <c r="C401"/>
      <c r="D401"/>
      <c r="E401"/>
      <c r="F401"/>
      <c r="G401"/>
      <c r="H401"/>
      <c r="I401"/>
      <c r="J401"/>
      <c r="K401"/>
      <c r="L401"/>
      <c r="M401"/>
      <c r="N401"/>
      <c r="O401"/>
      <c r="P401"/>
      <c r="Q401"/>
      <c r="R401"/>
      <c r="S401"/>
      <c r="T401"/>
      <c r="U401"/>
      <c r="V401"/>
      <c r="W401"/>
      <c r="X401"/>
      <c r="Y401"/>
      <c r="Z401"/>
      <c r="AA401"/>
      <c r="AB401"/>
    </row>
    <row r="402" spans="1:28" x14ac:dyDescent="0.25">
      <c r="A402"/>
      <c r="B402"/>
      <c r="C402"/>
      <c r="D402"/>
      <c r="E402"/>
      <c r="F402"/>
      <c r="G402"/>
      <c r="H402"/>
      <c r="I402"/>
      <c r="J402"/>
      <c r="K402"/>
      <c r="L402"/>
      <c r="M402"/>
      <c r="N402"/>
      <c r="O402"/>
      <c r="P402"/>
      <c r="Q402"/>
      <c r="R402"/>
      <c r="S402"/>
      <c r="T402"/>
      <c r="U402"/>
      <c r="V402"/>
      <c r="W402"/>
      <c r="X402"/>
      <c r="Y402"/>
      <c r="Z402"/>
      <c r="AA402"/>
      <c r="AB402"/>
    </row>
    <row r="403" spans="1:28" x14ac:dyDescent="0.25">
      <c r="A403"/>
      <c r="B403"/>
      <c r="C403"/>
      <c r="D403"/>
      <c r="E403"/>
      <c r="F403"/>
      <c r="G403"/>
      <c r="H403"/>
      <c r="I403"/>
      <c r="J403"/>
      <c r="K403"/>
      <c r="L403"/>
      <c r="M403"/>
      <c r="N403"/>
      <c r="O403"/>
      <c r="P403"/>
      <c r="Q403"/>
      <c r="R403"/>
      <c r="S403"/>
      <c r="T403"/>
      <c r="U403"/>
      <c r="V403"/>
      <c r="W403"/>
      <c r="X403"/>
      <c r="Y403"/>
      <c r="Z403"/>
      <c r="AA403"/>
      <c r="AB403"/>
    </row>
    <row r="404" spans="1:28" x14ac:dyDescent="0.25">
      <c r="A404"/>
      <c r="B404"/>
      <c r="C404"/>
      <c r="D404"/>
      <c r="E404"/>
      <c r="F404"/>
      <c r="G404"/>
      <c r="H404"/>
      <c r="I404"/>
      <c r="J404"/>
      <c r="K404"/>
      <c r="L404"/>
      <c r="M404"/>
      <c r="N404"/>
      <c r="O404"/>
      <c r="P404"/>
      <c r="Q404"/>
      <c r="R404"/>
      <c r="S404"/>
      <c r="T404"/>
      <c r="U404"/>
      <c r="V404"/>
      <c r="W404"/>
      <c r="X404"/>
      <c r="Y404"/>
      <c r="Z404"/>
      <c r="AA404"/>
      <c r="AB404"/>
    </row>
    <row r="405" spans="1:28" x14ac:dyDescent="0.25">
      <c r="A405"/>
      <c r="B405"/>
      <c r="C405"/>
      <c r="D405"/>
      <c r="E405"/>
      <c r="F405"/>
      <c r="G405"/>
      <c r="H405"/>
      <c r="I405"/>
      <c r="J405"/>
      <c r="K405"/>
      <c r="L405"/>
      <c r="M405"/>
      <c r="N405"/>
      <c r="O405"/>
      <c r="P405"/>
      <c r="Q405"/>
      <c r="R405"/>
      <c r="S405"/>
      <c r="T405"/>
      <c r="U405"/>
      <c r="V405"/>
      <c r="W405"/>
      <c r="X405"/>
      <c r="Y405"/>
      <c r="Z405"/>
      <c r="AA405"/>
      <c r="AB405"/>
    </row>
    <row r="406" spans="1:28" x14ac:dyDescent="0.25">
      <c r="A406"/>
      <c r="B406"/>
      <c r="C406"/>
      <c r="D406"/>
      <c r="E406"/>
      <c r="F406"/>
      <c r="G406"/>
      <c r="H406"/>
      <c r="I406"/>
      <c r="J406"/>
      <c r="K406"/>
      <c r="L406"/>
      <c r="M406"/>
      <c r="N406"/>
      <c r="O406"/>
      <c r="P406"/>
      <c r="Q406"/>
      <c r="R406"/>
      <c r="S406"/>
      <c r="T406"/>
      <c r="U406"/>
      <c r="V406"/>
      <c r="W406"/>
      <c r="X406"/>
      <c r="Y406"/>
      <c r="Z406"/>
      <c r="AA406"/>
      <c r="AB406"/>
    </row>
    <row r="407" spans="1:28" x14ac:dyDescent="0.25">
      <c r="A407"/>
      <c r="B407"/>
      <c r="C407"/>
      <c r="D407"/>
      <c r="E407"/>
      <c r="F407"/>
      <c r="G407"/>
      <c r="H407"/>
      <c r="I407"/>
      <c r="J407"/>
      <c r="K407"/>
      <c r="L407"/>
      <c r="M407"/>
      <c r="N407"/>
      <c r="O407"/>
      <c r="P407"/>
      <c r="Q407"/>
      <c r="R407"/>
      <c r="S407"/>
      <c r="T407"/>
      <c r="U407"/>
      <c r="V407"/>
      <c r="W407"/>
      <c r="X407"/>
      <c r="Y407"/>
      <c r="Z407"/>
      <c r="AA407"/>
      <c r="AB407"/>
    </row>
    <row r="408" spans="1:28" x14ac:dyDescent="0.25">
      <c r="A408"/>
      <c r="B408"/>
      <c r="C408"/>
      <c r="D408"/>
      <c r="E408"/>
      <c r="F408"/>
      <c r="G408"/>
      <c r="H408"/>
      <c r="I408"/>
      <c r="J408"/>
      <c r="K408"/>
      <c r="L408"/>
      <c r="M408"/>
      <c r="N408"/>
      <c r="O408"/>
      <c r="P408"/>
      <c r="Q408"/>
      <c r="R408"/>
      <c r="S408"/>
      <c r="T408"/>
      <c r="U408"/>
      <c r="V408"/>
      <c r="W408"/>
      <c r="X408"/>
      <c r="Y408"/>
      <c r="Z408"/>
      <c r="AA408"/>
      <c r="AB408"/>
    </row>
    <row r="409" spans="1:28" x14ac:dyDescent="0.25">
      <c r="A409"/>
      <c r="B409"/>
      <c r="C409"/>
      <c r="D409"/>
      <c r="E409"/>
      <c r="F409"/>
      <c r="G409"/>
      <c r="H409"/>
      <c r="I409"/>
      <c r="J409"/>
      <c r="K409"/>
      <c r="L409"/>
      <c r="M409"/>
      <c r="N409"/>
      <c r="O409"/>
      <c r="P409"/>
      <c r="Q409"/>
      <c r="R409"/>
      <c r="S409"/>
      <c r="T409"/>
      <c r="U409"/>
      <c r="V409"/>
      <c r="W409"/>
      <c r="X409"/>
      <c r="Y409"/>
      <c r="Z409"/>
      <c r="AA409"/>
      <c r="AB409"/>
    </row>
    <row r="410" spans="1:28" x14ac:dyDescent="0.25">
      <c r="A410"/>
      <c r="B410"/>
      <c r="C410"/>
      <c r="D410"/>
      <c r="E410"/>
      <c r="F410"/>
      <c r="G410"/>
      <c r="H410"/>
      <c r="I410"/>
      <c r="J410"/>
      <c r="K410"/>
      <c r="L410"/>
      <c r="M410"/>
      <c r="N410"/>
      <c r="O410"/>
      <c r="P410"/>
      <c r="Q410"/>
      <c r="R410"/>
      <c r="S410"/>
      <c r="T410"/>
      <c r="U410"/>
      <c r="V410"/>
      <c r="W410"/>
      <c r="X410"/>
      <c r="Y410"/>
      <c r="Z410"/>
      <c r="AA410"/>
      <c r="AB410"/>
    </row>
    <row r="411" spans="1:28" x14ac:dyDescent="0.25">
      <c r="A411"/>
      <c r="B411"/>
      <c r="C411"/>
      <c r="D411"/>
      <c r="E411"/>
      <c r="F411"/>
      <c r="G411"/>
      <c r="H411"/>
      <c r="I411"/>
      <c r="J411"/>
      <c r="K411"/>
      <c r="L411"/>
      <c r="M411"/>
      <c r="N411"/>
      <c r="O411"/>
      <c r="P411"/>
      <c r="Q411"/>
      <c r="R411"/>
      <c r="S411"/>
      <c r="T411"/>
      <c r="U411"/>
      <c r="V411"/>
      <c r="W411"/>
      <c r="X411"/>
      <c r="Y411"/>
      <c r="Z411"/>
      <c r="AA411"/>
      <c r="AB411"/>
    </row>
    <row r="412" spans="1:28" x14ac:dyDescent="0.25">
      <c r="A412"/>
      <c r="B412"/>
      <c r="C412"/>
      <c r="D412"/>
      <c r="E412"/>
      <c r="F412"/>
      <c r="G412"/>
      <c r="H412"/>
      <c r="I412"/>
      <c r="J412"/>
      <c r="K412"/>
      <c r="L412"/>
      <c r="M412"/>
      <c r="N412"/>
      <c r="O412"/>
      <c r="P412"/>
      <c r="Q412"/>
      <c r="R412"/>
      <c r="S412"/>
      <c r="T412"/>
      <c r="U412"/>
      <c r="V412"/>
      <c r="W412"/>
      <c r="X412"/>
      <c r="Y412"/>
      <c r="Z412"/>
      <c r="AA412"/>
      <c r="AB412"/>
    </row>
    <row r="413" spans="1:28" x14ac:dyDescent="0.25">
      <c r="A413"/>
      <c r="B413"/>
      <c r="C413"/>
      <c r="D413"/>
      <c r="E413"/>
      <c r="F413"/>
      <c r="G413"/>
      <c r="H413"/>
      <c r="I413"/>
      <c r="J413"/>
      <c r="K413"/>
      <c r="L413"/>
      <c r="M413"/>
      <c r="N413"/>
      <c r="O413"/>
      <c r="P413"/>
      <c r="Q413"/>
      <c r="R413"/>
      <c r="S413"/>
      <c r="T413"/>
      <c r="U413"/>
      <c r="V413"/>
      <c r="W413"/>
      <c r="X413"/>
      <c r="Y413"/>
      <c r="Z413"/>
      <c r="AA413"/>
      <c r="AB413"/>
    </row>
    <row r="414" spans="1:28" x14ac:dyDescent="0.25">
      <c r="A414"/>
      <c r="B414"/>
      <c r="C414"/>
      <c r="D414"/>
      <c r="E414"/>
      <c r="F414"/>
      <c r="G414"/>
      <c r="H414"/>
      <c r="I414"/>
      <c r="J414"/>
      <c r="K414"/>
      <c r="L414"/>
      <c r="M414"/>
      <c r="N414"/>
      <c r="O414"/>
      <c r="P414"/>
      <c r="Q414"/>
      <c r="R414"/>
      <c r="S414"/>
      <c r="T414"/>
      <c r="U414"/>
      <c r="V414"/>
      <c r="W414"/>
      <c r="X414"/>
      <c r="Y414"/>
      <c r="Z414"/>
      <c r="AA414"/>
      <c r="AB414"/>
    </row>
    <row r="415" spans="1:28" x14ac:dyDescent="0.25">
      <c r="A415"/>
      <c r="B415"/>
      <c r="C415"/>
      <c r="D415"/>
      <c r="E415"/>
      <c r="F415"/>
      <c r="G415"/>
      <c r="H415"/>
      <c r="I415"/>
      <c r="J415"/>
      <c r="K415"/>
      <c r="L415"/>
      <c r="M415"/>
      <c r="N415"/>
      <c r="O415"/>
      <c r="P415"/>
      <c r="Q415"/>
      <c r="R415"/>
      <c r="S415"/>
      <c r="T415"/>
      <c r="U415"/>
      <c r="V415"/>
      <c r="W415"/>
      <c r="X415"/>
      <c r="Y415"/>
      <c r="Z415"/>
      <c r="AA415"/>
      <c r="AB415"/>
    </row>
    <row r="416" spans="1:28" x14ac:dyDescent="0.25">
      <c r="A416"/>
      <c r="B416"/>
      <c r="C416"/>
      <c r="D416"/>
      <c r="E416"/>
      <c r="F416"/>
      <c r="G416"/>
      <c r="H416"/>
      <c r="I416"/>
      <c r="J416"/>
      <c r="K416"/>
      <c r="L416"/>
      <c r="M416"/>
      <c r="N416"/>
      <c r="O416"/>
      <c r="P416"/>
      <c r="Q416"/>
      <c r="R416"/>
      <c r="S416"/>
      <c r="T416"/>
      <c r="U416"/>
      <c r="V416"/>
      <c r="W416"/>
      <c r="X416"/>
      <c r="Y416"/>
      <c r="Z416"/>
      <c r="AA416"/>
      <c r="AB416"/>
    </row>
    <row r="417" spans="1:28" x14ac:dyDescent="0.25">
      <c r="A417"/>
      <c r="B417"/>
      <c r="C417"/>
      <c r="D417"/>
      <c r="E417"/>
      <c r="F417"/>
      <c r="G417"/>
      <c r="H417"/>
      <c r="I417"/>
      <c r="J417"/>
      <c r="K417"/>
      <c r="L417"/>
      <c r="M417"/>
      <c r="N417"/>
      <c r="O417"/>
      <c r="P417"/>
      <c r="Q417"/>
      <c r="R417"/>
      <c r="S417"/>
      <c r="T417"/>
      <c r="U417"/>
      <c r="V417"/>
      <c r="W417"/>
      <c r="X417"/>
      <c r="Y417"/>
      <c r="Z417"/>
      <c r="AA417"/>
      <c r="AB417"/>
    </row>
    <row r="418" spans="1:28" x14ac:dyDescent="0.25">
      <c r="A418"/>
      <c r="B418"/>
      <c r="C418"/>
      <c r="D418"/>
      <c r="E418"/>
      <c r="F418"/>
      <c r="G418"/>
      <c r="H418"/>
      <c r="I418"/>
      <c r="J418"/>
      <c r="K418"/>
      <c r="L418"/>
      <c r="M418"/>
      <c r="N418"/>
      <c r="O418"/>
      <c r="P418"/>
      <c r="Q418"/>
      <c r="R418"/>
      <c r="S418"/>
      <c r="T418"/>
      <c r="U418"/>
      <c r="V418"/>
      <c r="W418"/>
      <c r="X418"/>
      <c r="Y418"/>
      <c r="Z418"/>
      <c r="AA418"/>
      <c r="AB418"/>
    </row>
    <row r="419" spans="1:28" x14ac:dyDescent="0.25">
      <c r="A419"/>
      <c r="B419"/>
      <c r="C419"/>
      <c r="D419"/>
      <c r="E419"/>
      <c r="F419"/>
      <c r="G419"/>
      <c r="H419"/>
      <c r="I419"/>
      <c r="J419"/>
      <c r="K419"/>
      <c r="L419"/>
      <c r="M419"/>
      <c r="N419"/>
      <c r="O419"/>
      <c r="P419"/>
      <c r="Q419"/>
      <c r="R419"/>
      <c r="S419"/>
      <c r="T419"/>
      <c r="U419"/>
      <c r="V419"/>
      <c r="W419"/>
      <c r="X419"/>
      <c r="Y419"/>
      <c r="Z419"/>
      <c r="AA419"/>
      <c r="AB419"/>
    </row>
    <row r="420" spans="1:28" x14ac:dyDescent="0.25">
      <c r="A420"/>
      <c r="B420"/>
      <c r="C420"/>
      <c r="D420"/>
      <c r="E420"/>
      <c r="F420"/>
      <c r="G420"/>
      <c r="H420"/>
      <c r="I420"/>
      <c r="J420"/>
      <c r="K420"/>
      <c r="L420"/>
      <c r="M420"/>
      <c r="N420"/>
      <c r="O420"/>
      <c r="P420"/>
      <c r="Q420"/>
      <c r="R420"/>
      <c r="S420"/>
      <c r="T420"/>
      <c r="U420"/>
      <c r="V420"/>
      <c r="W420"/>
      <c r="X420"/>
      <c r="Y420"/>
      <c r="Z420"/>
      <c r="AA420"/>
      <c r="AB420"/>
    </row>
    <row r="421" spans="1:28" x14ac:dyDescent="0.25">
      <c r="A421"/>
      <c r="B421"/>
      <c r="C421"/>
      <c r="D421"/>
      <c r="E421"/>
      <c r="F421"/>
      <c r="G421"/>
      <c r="H421"/>
      <c r="I421"/>
      <c r="J421"/>
      <c r="K421"/>
      <c r="L421"/>
      <c r="M421"/>
      <c r="N421"/>
      <c r="O421"/>
      <c r="P421"/>
      <c r="Q421"/>
      <c r="R421"/>
      <c r="S421"/>
      <c r="T421"/>
      <c r="U421"/>
      <c r="V421"/>
      <c r="W421"/>
      <c r="X421"/>
      <c r="Y421"/>
      <c r="Z421"/>
      <c r="AA421"/>
      <c r="AB421"/>
    </row>
    <row r="422" spans="1:28" x14ac:dyDescent="0.25">
      <c r="A422"/>
      <c r="B422"/>
      <c r="C422"/>
      <c r="D422"/>
      <c r="E422"/>
      <c r="F422"/>
      <c r="G422"/>
      <c r="H422"/>
      <c r="I422"/>
      <c r="J422"/>
      <c r="K422"/>
      <c r="L422"/>
      <c r="M422"/>
      <c r="N422"/>
      <c r="O422"/>
      <c r="P422"/>
      <c r="Q422"/>
      <c r="R422"/>
      <c r="S422"/>
      <c r="T422"/>
      <c r="U422"/>
      <c r="V422"/>
      <c r="W422"/>
      <c r="X422"/>
      <c r="Y422"/>
      <c r="Z422"/>
      <c r="AA422"/>
      <c r="AB422"/>
    </row>
    <row r="423" spans="1:28" x14ac:dyDescent="0.25">
      <c r="A423"/>
      <c r="B423"/>
      <c r="C423"/>
      <c r="D423"/>
      <c r="E423"/>
      <c r="F423"/>
      <c r="G423"/>
      <c r="H423"/>
      <c r="I423"/>
      <c r="J423"/>
      <c r="K423"/>
      <c r="L423"/>
      <c r="M423"/>
      <c r="N423"/>
      <c r="O423"/>
      <c r="P423"/>
      <c r="Q423"/>
      <c r="R423"/>
      <c r="S423"/>
      <c r="T423"/>
      <c r="U423"/>
      <c r="V423"/>
      <c r="W423"/>
      <c r="X423"/>
      <c r="Y423"/>
      <c r="Z423"/>
      <c r="AA423"/>
      <c r="AB423"/>
    </row>
    <row r="424" spans="1:28" x14ac:dyDescent="0.25">
      <c r="A424"/>
      <c r="B424"/>
      <c r="C424"/>
      <c r="D424"/>
      <c r="E424"/>
      <c r="F424"/>
      <c r="G424"/>
      <c r="H424"/>
      <c r="I424"/>
      <c r="J424"/>
      <c r="K424"/>
      <c r="L424"/>
      <c r="M424"/>
      <c r="N424"/>
      <c r="O424"/>
      <c r="P424"/>
      <c r="Q424"/>
      <c r="R424"/>
      <c r="S424"/>
      <c r="T424"/>
      <c r="U424"/>
      <c r="V424"/>
      <c r="W424"/>
      <c r="X424"/>
      <c r="Y424"/>
      <c r="Z424"/>
      <c r="AA424"/>
      <c r="AB424"/>
    </row>
    <row r="425" spans="1:28" x14ac:dyDescent="0.25">
      <c r="A425"/>
      <c r="B425"/>
      <c r="C425"/>
      <c r="D425"/>
      <c r="E425"/>
      <c r="F425"/>
      <c r="G425"/>
      <c r="H425"/>
      <c r="I425"/>
      <c r="J425"/>
      <c r="K425"/>
      <c r="L425"/>
      <c r="M425"/>
      <c r="N425"/>
      <c r="O425"/>
      <c r="P425"/>
      <c r="Q425"/>
      <c r="R425"/>
      <c r="S425"/>
      <c r="T425"/>
      <c r="U425"/>
      <c r="V425"/>
      <c r="W425"/>
      <c r="X425"/>
      <c r="Y425"/>
      <c r="Z425"/>
      <c r="AA425"/>
      <c r="AB425"/>
    </row>
    <row r="426" spans="1:28" x14ac:dyDescent="0.25">
      <c r="A426"/>
      <c r="B426"/>
      <c r="C426"/>
      <c r="D426"/>
      <c r="E426"/>
      <c r="F426"/>
      <c r="G426"/>
      <c r="H426"/>
      <c r="I426"/>
      <c r="J426"/>
      <c r="K426"/>
      <c r="L426"/>
      <c r="M426"/>
      <c r="N426"/>
      <c r="O426"/>
      <c r="P426"/>
      <c r="Q426"/>
      <c r="R426"/>
      <c r="S426"/>
      <c r="T426"/>
      <c r="U426"/>
      <c r="V426"/>
      <c r="W426"/>
      <c r="X426"/>
      <c r="Y426"/>
      <c r="Z426"/>
      <c r="AA426"/>
      <c r="AB426"/>
    </row>
    <row r="427" spans="1:28" x14ac:dyDescent="0.25">
      <c r="A427"/>
      <c r="B427"/>
      <c r="C427"/>
      <c r="D427"/>
      <c r="E427"/>
      <c r="F427"/>
      <c r="G427"/>
      <c r="H427"/>
      <c r="I427"/>
      <c r="J427"/>
      <c r="K427"/>
      <c r="L427"/>
      <c r="M427"/>
      <c r="N427"/>
      <c r="O427"/>
      <c r="P427"/>
      <c r="Q427"/>
      <c r="R427"/>
      <c r="S427"/>
      <c r="T427"/>
      <c r="U427"/>
      <c r="V427"/>
      <c r="W427"/>
      <c r="X427"/>
      <c r="Y427"/>
      <c r="Z427"/>
      <c r="AA427"/>
      <c r="AB427"/>
    </row>
    <row r="428" spans="1:28" x14ac:dyDescent="0.25">
      <c r="A428"/>
      <c r="B428"/>
      <c r="C428"/>
      <c r="D428"/>
      <c r="E428"/>
      <c r="F428"/>
      <c r="G428"/>
      <c r="H428"/>
      <c r="I428"/>
      <c r="J428"/>
      <c r="K428"/>
      <c r="L428"/>
      <c r="M428"/>
      <c r="N428"/>
      <c r="O428"/>
      <c r="P428"/>
      <c r="Q428"/>
      <c r="R428"/>
      <c r="S428"/>
      <c r="T428"/>
      <c r="U428"/>
      <c r="V428"/>
      <c r="W428"/>
      <c r="X428"/>
      <c r="Y428"/>
      <c r="Z428"/>
      <c r="AA428"/>
      <c r="AB428"/>
    </row>
    <row r="429" spans="1:28" x14ac:dyDescent="0.25">
      <c r="A429"/>
      <c r="B429"/>
      <c r="C429"/>
      <c r="D429"/>
      <c r="E429"/>
      <c r="F429"/>
      <c r="G429"/>
      <c r="H429"/>
      <c r="I429"/>
      <c r="J429"/>
      <c r="K429"/>
      <c r="L429"/>
      <c r="M429"/>
      <c r="N429"/>
      <c r="O429"/>
      <c r="P429"/>
      <c r="Q429"/>
      <c r="R429"/>
      <c r="S429"/>
      <c r="T429"/>
      <c r="U429"/>
      <c r="V429"/>
      <c r="W429"/>
      <c r="X429"/>
      <c r="Y429"/>
      <c r="Z429"/>
      <c r="AA429"/>
      <c r="AB429"/>
    </row>
    <row r="430" spans="1:28" x14ac:dyDescent="0.25">
      <c r="A430"/>
      <c r="B430"/>
      <c r="C430"/>
      <c r="D430"/>
      <c r="E430"/>
      <c r="F430"/>
      <c r="G430"/>
      <c r="H430"/>
      <c r="I430"/>
      <c r="J430"/>
      <c r="K430"/>
      <c r="L430"/>
      <c r="M430"/>
      <c r="N430"/>
      <c r="O430"/>
      <c r="P430"/>
      <c r="Q430"/>
      <c r="R430"/>
      <c r="S430"/>
      <c r="T430"/>
      <c r="U430"/>
      <c r="V430"/>
      <c r="W430"/>
      <c r="X430"/>
      <c r="Y430"/>
      <c r="Z430"/>
      <c r="AA430"/>
      <c r="AB430"/>
    </row>
    <row r="431" spans="1:28" x14ac:dyDescent="0.25">
      <c r="A431"/>
      <c r="B431"/>
      <c r="C431"/>
      <c r="D431"/>
      <c r="E431"/>
      <c r="F431"/>
      <c r="G431"/>
      <c r="H431"/>
      <c r="I431"/>
      <c r="J431"/>
      <c r="K431"/>
      <c r="L431"/>
      <c r="M431"/>
      <c r="N431"/>
      <c r="O431"/>
      <c r="P431"/>
      <c r="Q431"/>
      <c r="R431"/>
      <c r="S431"/>
      <c r="T431"/>
      <c r="U431"/>
      <c r="V431"/>
      <c r="W431"/>
      <c r="X431"/>
      <c r="Y431"/>
      <c r="Z431"/>
      <c r="AA431"/>
      <c r="AB431"/>
    </row>
    <row r="432" spans="1:28" x14ac:dyDescent="0.25">
      <c r="A432"/>
      <c r="B432"/>
      <c r="C432"/>
      <c r="D432"/>
      <c r="E432"/>
      <c r="F432"/>
      <c r="G432"/>
      <c r="H432"/>
      <c r="I432"/>
      <c r="J432"/>
      <c r="K432"/>
      <c r="L432"/>
      <c r="M432"/>
      <c r="N432"/>
      <c r="O432"/>
      <c r="P432"/>
      <c r="Q432"/>
      <c r="R432"/>
      <c r="S432"/>
      <c r="T432"/>
      <c r="U432"/>
      <c r="V432"/>
      <c r="W432"/>
      <c r="X432"/>
      <c r="Y432"/>
      <c r="Z432"/>
      <c r="AA432"/>
      <c r="AB432"/>
    </row>
    <row r="433" spans="1:28" x14ac:dyDescent="0.25">
      <c r="A433"/>
      <c r="B433"/>
      <c r="C433"/>
      <c r="D433"/>
      <c r="E433"/>
      <c r="F433"/>
      <c r="G433"/>
      <c r="H433"/>
      <c r="I433"/>
      <c r="J433"/>
      <c r="K433"/>
      <c r="L433"/>
      <c r="M433"/>
      <c r="N433"/>
      <c r="O433"/>
      <c r="P433"/>
      <c r="Q433"/>
      <c r="R433"/>
      <c r="S433"/>
      <c r="T433"/>
      <c r="U433"/>
      <c r="V433"/>
      <c r="W433"/>
      <c r="X433"/>
      <c r="Y433"/>
      <c r="Z433"/>
      <c r="AA433"/>
      <c r="AB433"/>
    </row>
    <row r="434" spans="1:28" x14ac:dyDescent="0.25">
      <c r="A434"/>
      <c r="B434"/>
      <c r="C434"/>
      <c r="D434"/>
      <c r="E434"/>
      <c r="F434"/>
      <c r="G434"/>
      <c r="H434"/>
      <c r="I434"/>
      <c r="J434"/>
      <c r="K434"/>
      <c r="L434"/>
      <c r="M434"/>
      <c r="N434"/>
      <c r="O434"/>
      <c r="P434"/>
      <c r="Q434"/>
      <c r="R434"/>
      <c r="S434"/>
      <c r="T434"/>
      <c r="U434"/>
      <c r="V434"/>
      <c r="W434"/>
      <c r="X434"/>
      <c r="Y434"/>
      <c r="Z434"/>
      <c r="AA434"/>
      <c r="AB434"/>
    </row>
    <row r="435" spans="1:28" x14ac:dyDescent="0.25">
      <c r="A435"/>
      <c r="B435"/>
      <c r="C435"/>
      <c r="D435"/>
      <c r="E435"/>
      <c r="F435"/>
      <c r="G435"/>
      <c r="H435"/>
      <c r="I435"/>
      <c r="J435"/>
      <c r="K435"/>
      <c r="L435"/>
      <c r="M435"/>
      <c r="N435"/>
      <c r="O435"/>
      <c r="P435"/>
      <c r="Q435"/>
      <c r="R435"/>
      <c r="S435"/>
      <c r="T435"/>
      <c r="U435"/>
      <c r="V435"/>
      <c r="W435"/>
      <c r="X435"/>
      <c r="Y435"/>
      <c r="Z435"/>
      <c r="AA435"/>
      <c r="AB435"/>
    </row>
    <row r="436" spans="1:28" x14ac:dyDescent="0.25">
      <c r="A436"/>
      <c r="B436"/>
      <c r="C436"/>
      <c r="D436"/>
      <c r="E436"/>
      <c r="F436"/>
      <c r="G436"/>
      <c r="H436"/>
      <c r="I436"/>
      <c r="J436"/>
      <c r="K436"/>
      <c r="L436"/>
      <c r="M436"/>
      <c r="N436"/>
      <c r="O436"/>
      <c r="P436"/>
      <c r="Q436"/>
      <c r="R436"/>
      <c r="S436"/>
      <c r="T436"/>
      <c r="U436"/>
      <c r="V436"/>
      <c r="W436"/>
      <c r="X436"/>
      <c r="Y436"/>
      <c r="Z436"/>
      <c r="AA436"/>
      <c r="AB436"/>
    </row>
    <row r="437" spans="1:28" x14ac:dyDescent="0.25">
      <c r="A437"/>
      <c r="B437"/>
      <c r="C437"/>
      <c r="D437"/>
      <c r="E437"/>
      <c r="F437"/>
      <c r="G437"/>
      <c r="H437"/>
      <c r="I437"/>
      <c r="J437"/>
      <c r="K437"/>
      <c r="L437"/>
      <c r="M437"/>
      <c r="N437"/>
      <c r="O437"/>
      <c r="P437"/>
      <c r="Q437"/>
      <c r="R437"/>
      <c r="S437"/>
      <c r="T437"/>
      <c r="U437"/>
      <c r="V437"/>
      <c r="W437"/>
      <c r="X437"/>
      <c r="Y437"/>
      <c r="Z437"/>
      <c r="AA437"/>
      <c r="AB437"/>
    </row>
    <row r="438" spans="1:28" x14ac:dyDescent="0.25">
      <c r="A438"/>
      <c r="B438"/>
      <c r="C438"/>
      <c r="D438"/>
      <c r="E438"/>
      <c r="F438"/>
      <c r="G438"/>
      <c r="H438"/>
      <c r="I438"/>
      <c r="J438"/>
      <c r="K438"/>
      <c r="L438"/>
      <c r="M438"/>
      <c r="N438"/>
      <c r="O438"/>
      <c r="P438"/>
      <c r="Q438"/>
      <c r="R438"/>
      <c r="S438"/>
      <c r="T438"/>
      <c r="U438"/>
      <c r="V438"/>
      <c r="W438"/>
      <c r="X438"/>
      <c r="Y438"/>
      <c r="Z438"/>
      <c r="AA438"/>
      <c r="AB438"/>
    </row>
    <row r="439" spans="1:28" x14ac:dyDescent="0.25">
      <c r="A439"/>
      <c r="B439"/>
      <c r="C439"/>
      <c r="D439"/>
      <c r="E439"/>
      <c r="F439"/>
      <c r="G439"/>
      <c r="H439"/>
      <c r="I439"/>
      <c r="J439"/>
      <c r="K439"/>
      <c r="L439"/>
      <c r="M439"/>
      <c r="N439"/>
      <c r="O439"/>
      <c r="P439"/>
      <c r="Q439"/>
      <c r="R439"/>
      <c r="S439"/>
      <c r="T439"/>
      <c r="U439"/>
      <c r="V439"/>
      <c r="W439"/>
      <c r="X439"/>
      <c r="Y439"/>
      <c r="Z439"/>
      <c r="AA439"/>
      <c r="AB439"/>
    </row>
    <row r="440" spans="1:28" x14ac:dyDescent="0.25">
      <c r="A440"/>
      <c r="B440"/>
      <c r="C440"/>
      <c r="D440"/>
      <c r="E440"/>
      <c r="F440"/>
      <c r="G440"/>
      <c r="H440"/>
      <c r="I440"/>
      <c r="J440"/>
      <c r="K440"/>
      <c r="L440"/>
      <c r="M440"/>
      <c r="N440"/>
      <c r="O440"/>
      <c r="P440"/>
      <c r="Q440"/>
      <c r="R440"/>
      <c r="S440"/>
      <c r="T440"/>
      <c r="U440"/>
      <c r="V440"/>
      <c r="W440"/>
      <c r="X440"/>
      <c r="Y440"/>
      <c r="Z440"/>
      <c r="AA440"/>
      <c r="AB440"/>
    </row>
    <row r="441" spans="1:28" x14ac:dyDescent="0.25">
      <c r="A441"/>
      <c r="B441"/>
      <c r="C441"/>
      <c r="D441"/>
      <c r="E441"/>
      <c r="F441"/>
      <c r="G441"/>
      <c r="H441"/>
      <c r="I441"/>
      <c r="J441"/>
      <c r="K441"/>
      <c r="L441"/>
      <c r="M441"/>
      <c r="N441"/>
      <c r="O441"/>
      <c r="P441"/>
      <c r="Q441"/>
      <c r="R441"/>
      <c r="S441"/>
      <c r="T441"/>
      <c r="U441"/>
      <c r="V441"/>
      <c r="W441"/>
      <c r="X441"/>
      <c r="Y441"/>
      <c r="Z441"/>
      <c r="AA441"/>
      <c r="AB441"/>
    </row>
    <row r="442" spans="1:28" x14ac:dyDescent="0.25">
      <c r="A442"/>
      <c r="B442"/>
      <c r="C442"/>
      <c r="D442"/>
      <c r="E442"/>
      <c r="F442"/>
      <c r="G442"/>
      <c r="H442"/>
      <c r="I442"/>
      <c r="J442"/>
      <c r="K442"/>
      <c r="L442"/>
      <c r="M442"/>
      <c r="N442"/>
      <c r="O442"/>
      <c r="P442"/>
      <c r="Q442"/>
      <c r="R442"/>
      <c r="S442"/>
      <c r="T442"/>
      <c r="U442"/>
      <c r="V442"/>
      <c r="W442"/>
      <c r="X442"/>
      <c r="Y442"/>
      <c r="Z442"/>
      <c r="AA442"/>
      <c r="AB442"/>
    </row>
    <row r="443" spans="1:28" x14ac:dyDescent="0.25">
      <c r="A443"/>
      <c r="B443"/>
      <c r="C443"/>
      <c r="D443"/>
      <c r="E443"/>
      <c r="F443"/>
      <c r="G443"/>
      <c r="H443"/>
      <c r="I443"/>
      <c r="J443"/>
      <c r="K443"/>
      <c r="L443"/>
      <c r="M443"/>
      <c r="N443"/>
      <c r="O443"/>
      <c r="P443"/>
      <c r="Q443"/>
      <c r="R443"/>
      <c r="S443"/>
      <c r="T443"/>
      <c r="U443"/>
      <c r="V443"/>
      <c r="W443"/>
      <c r="X443"/>
      <c r="Y443"/>
      <c r="Z443"/>
      <c r="AA443"/>
      <c r="AB443"/>
    </row>
    <row r="444" spans="1:28" x14ac:dyDescent="0.25">
      <c r="A444"/>
      <c r="B444"/>
      <c r="C444"/>
      <c r="D444"/>
      <c r="E444"/>
      <c r="F444"/>
      <c r="G444"/>
      <c r="H444"/>
      <c r="I444"/>
      <c r="J444"/>
      <c r="K444"/>
      <c r="L444"/>
      <c r="M444"/>
      <c r="N444"/>
      <c r="O444"/>
      <c r="P444"/>
      <c r="Q444"/>
      <c r="R444"/>
      <c r="S444"/>
      <c r="T444"/>
      <c r="U444"/>
      <c r="V444"/>
      <c r="W444"/>
      <c r="X444"/>
      <c r="Y444"/>
      <c r="Z444"/>
      <c r="AA444"/>
      <c r="AB444"/>
    </row>
    <row r="445" spans="1:28" x14ac:dyDescent="0.25">
      <c r="A445"/>
      <c r="B445"/>
      <c r="C445"/>
      <c r="D445"/>
      <c r="E445"/>
      <c r="F445"/>
      <c r="G445"/>
      <c r="H445"/>
      <c r="I445"/>
      <c r="J445"/>
      <c r="K445"/>
      <c r="L445"/>
      <c r="M445"/>
      <c r="N445"/>
      <c r="O445"/>
      <c r="P445"/>
      <c r="Q445"/>
      <c r="R445"/>
      <c r="S445"/>
      <c r="T445"/>
      <c r="U445"/>
      <c r="V445"/>
      <c r="W445"/>
      <c r="X445"/>
      <c r="Y445"/>
      <c r="Z445"/>
      <c r="AA445"/>
      <c r="AB445"/>
    </row>
    <row r="446" spans="1:28" x14ac:dyDescent="0.25">
      <c r="A446"/>
      <c r="B446"/>
      <c r="C446"/>
      <c r="D446"/>
      <c r="E446"/>
      <c r="F446"/>
      <c r="G446"/>
      <c r="H446"/>
      <c r="I446"/>
      <c r="J446"/>
      <c r="K446"/>
      <c r="L446"/>
      <c r="M446"/>
      <c r="N446"/>
      <c r="O446"/>
      <c r="P446"/>
      <c r="Q446"/>
      <c r="R446"/>
      <c r="S446"/>
      <c r="T446"/>
      <c r="U446"/>
      <c r="V446"/>
      <c r="W446"/>
      <c r="X446"/>
      <c r="Y446"/>
      <c r="Z446"/>
      <c r="AA446"/>
      <c r="AB446"/>
    </row>
    <row r="447" spans="1:28" x14ac:dyDescent="0.25">
      <c r="A447"/>
      <c r="B447"/>
      <c r="C447"/>
      <c r="D447"/>
      <c r="E447"/>
      <c r="F447"/>
      <c r="G447"/>
      <c r="H447"/>
      <c r="I447"/>
      <c r="J447"/>
      <c r="K447"/>
      <c r="L447"/>
      <c r="M447"/>
      <c r="N447"/>
      <c r="O447"/>
      <c r="P447"/>
      <c r="Q447"/>
      <c r="R447"/>
      <c r="S447"/>
      <c r="T447"/>
      <c r="U447"/>
      <c r="V447"/>
      <c r="W447"/>
      <c r="X447"/>
      <c r="Y447"/>
      <c r="Z447"/>
      <c r="AA447"/>
      <c r="AB447"/>
    </row>
    <row r="448" spans="1:28" x14ac:dyDescent="0.25">
      <c r="A448"/>
      <c r="B448"/>
      <c r="C448"/>
      <c r="D448"/>
      <c r="E448"/>
      <c r="F448"/>
      <c r="G448"/>
      <c r="H448"/>
      <c r="I448"/>
      <c r="J448"/>
      <c r="K448"/>
      <c r="L448"/>
      <c r="M448"/>
      <c r="N448"/>
      <c r="O448"/>
      <c r="P448"/>
      <c r="Q448"/>
      <c r="R448"/>
      <c r="S448"/>
      <c r="T448"/>
      <c r="U448"/>
      <c r="V448"/>
      <c r="W448"/>
      <c r="X448"/>
      <c r="Y448"/>
      <c r="Z448"/>
      <c r="AA448"/>
      <c r="AB448"/>
    </row>
    <row r="449" spans="1:28" x14ac:dyDescent="0.25">
      <c r="A449"/>
      <c r="B449"/>
      <c r="C449"/>
      <c r="D449"/>
      <c r="E449"/>
      <c r="F449"/>
      <c r="G449"/>
      <c r="H449"/>
      <c r="I449"/>
      <c r="J449"/>
      <c r="K449"/>
      <c r="L449"/>
      <c r="M449"/>
      <c r="N449"/>
      <c r="O449"/>
      <c r="P449"/>
      <c r="Q449"/>
      <c r="R449"/>
      <c r="S449"/>
      <c r="T449"/>
      <c r="U449"/>
      <c r="V449"/>
      <c r="W449"/>
      <c r="X449"/>
      <c r="Y449"/>
      <c r="Z449"/>
      <c r="AA449"/>
      <c r="AB449"/>
    </row>
    <row r="450" spans="1:28" x14ac:dyDescent="0.25">
      <c r="A450"/>
      <c r="B450"/>
      <c r="C450"/>
      <c r="D450"/>
      <c r="E450"/>
      <c r="F450"/>
      <c r="G450"/>
      <c r="H450"/>
      <c r="I450"/>
      <c r="J450"/>
      <c r="K450"/>
      <c r="L450"/>
      <c r="M450"/>
      <c r="N450"/>
      <c r="O450"/>
      <c r="P450"/>
      <c r="Q450"/>
      <c r="R450"/>
      <c r="S450"/>
      <c r="T450"/>
      <c r="U450"/>
      <c r="V450"/>
      <c r="W450"/>
      <c r="X450"/>
      <c r="Y450"/>
      <c r="Z450"/>
      <c r="AA450"/>
      <c r="AB450"/>
    </row>
    <row r="451" spans="1:28" x14ac:dyDescent="0.25">
      <c r="A451"/>
      <c r="B451"/>
      <c r="C451"/>
      <c r="D451"/>
      <c r="E451"/>
      <c r="F451"/>
      <c r="G451"/>
      <c r="H451"/>
      <c r="I451"/>
      <c r="J451"/>
      <c r="K451"/>
      <c r="L451"/>
      <c r="M451"/>
      <c r="N451"/>
      <c r="O451"/>
      <c r="P451"/>
      <c r="Q451"/>
      <c r="R451"/>
      <c r="S451"/>
      <c r="T451"/>
      <c r="U451"/>
      <c r="V451"/>
      <c r="W451"/>
      <c r="X451"/>
      <c r="Y451"/>
      <c r="Z451"/>
      <c r="AA451"/>
      <c r="AB451"/>
    </row>
    <row r="452" spans="1:28" x14ac:dyDescent="0.25">
      <c r="A452"/>
      <c r="B452"/>
      <c r="C452"/>
      <c r="D452"/>
      <c r="E452"/>
      <c r="F452"/>
      <c r="G452"/>
      <c r="H452"/>
      <c r="I452"/>
      <c r="J452"/>
      <c r="K452"/>
      <c r="L452"/>
      <c r="M452"/>
      <c r="N452"/>
      <c r="O452"/>
      <c r="P452"/>
      <c r="Q452"/>
      <c r="R452"/>
      <c r="S452"/>
      <c r="T452"/>
      <c r="U452"/>
      <c r="V452"/>
      <c r="W452"/>
      <c r="X452"/>
      <c r="Y452"/>
      <c r="Z452"/>
      <c r="AA452"/>
      <c r="AB452"/>
    </row>
    <row r="453" spans="1:28" x14ac:dyDescent="0.25">
      <c r="A453"/>
      <c r="B453"/>
      <c r="C453"/>
      <c r="D453"/>
      <c r="E453"/>
      <c r="F453"/>
      <c r="G453"/>
      <c r="H453"/>
      <c r="I453"/>
      <c r="J453"/>
      <c r="K453"/>
      <c r="L453"/>
      <c r="M453"/>
      <c r="N453"/>
      <c r="O453"/>
      <c r="P453"/>
      <c r="Q453"/>
      <c r="R453"/>
      <c r="S453"/>
      <c r="T453"/>
      <c r="U453"/>
      <c r="V453"/>
      <c r="W453"/>
      <c r="X453"/>
      <c r="Y453"/>
      <c r="Z453"/>
      <c r="AA453"/>
      <c r="AB453"/>
    </row>
    <row r="454" spans="1:28" x14ac:dyDescent="0.25">
      <c r="A454"/>
      <c r="B454"/>
      <c r="C454"/>
      <c r="D454"/>
      <c r="E454"/>
      <c r="F454"/>
      <c r="G454"/>
      <c r="H454"/>
      <c r="I454"/>
      <c r="J454"/>
      <c r="K454"/>
      <c r="L454"/>
      <c r="M454"/>
      <c r="N454"/>
      <c r="O454"/>
      <c r="P454"/>
      <c r="Q454"/>
      <c r="R454"/>
      <c r="S454"/>
      <c r="T454"/>
      <c r="U454"/>
      <c r="V454"/>
      <c r="W454"/>
      <c r="X454"/>
      <c r="Y454"/>
      <c r="Z454"/>
      <c r="AA454"/>
      <c r="AB454"/>
    </row>
    <row r="455" spans="1:28" x14ac:dyDescent="0.25">
      <c r="A455"/>
      <c r="B455"/>
      <c r="C455"/>
      <c r="D455"/>
      <c r="E455"/>
      <c r="F455"/>
      <c r="G455"/>
      <c r="H455"/>
      <c r="I455"/>
      <c r="J455"/>
      <c r="K455"/>
      <c r="L455"/>
      <c r="M455"/>
      <c r="N455"/>
      <c r="O455"/>
      <c r="P455"/>
      <c r="Q455"/>
      <c r="R455"/>
      <c r="S455"/>
      <c r="T455"/>
      <c r="U455"/>
      <c r="V455"/>
      <c r="W455"/>
      <c r="X455"/>
      <c r="Y455"/>
      <c r="Z455"/>
      <c r="AA455"/>
      <c r="AB455"/>
    </row>
    <row r="456" spans="1:28" x14ac:dyDescent="0.25">
      <c r="A456"/>
      <c r="B456"/>
      <c r="C456"/>
      <c r="D456"/>
      <c r="E456"/>
      <c r="F456"/>
      <c r="G456"/>
      <c r="H456"/>
      <c r="I456"/>
      <c r="J456"/>
      <c r="K456"/>
      <c r="L456"/>
      <c r="M456"/>
      <c r="N456"/>
      <c r="O456"/>
      <c r="P456"/>
      <c r="Q456"/>
      <c r="R456"/>
      <c r="S456"/>
      <c r="T456"/>
      <c r="U456"/>
      <c r="V456"/>
      <c r="W456"/>
      <c r="X456"/>
      <c r="Y456"/>
      <c r="Z456"/>
      <c r="AA456"/>
      <c r="AB456"/>
    </row>
    <row r="457" spans="1:28" x14ac:dyDescent="0.25">
      <c r="A457"/>
      <c r="B457"/>
      <c r="C457"/>
      <c r="D457"/>
      <c r="E457"/>
      <c r="F457"/>
      <c r="G457"/>
      <c r="H457"/>
      <c r="I457"/>
      <c r="J457"/>
      <c r="K457"/>
      <c r="L457"/>
      <c r="M457"/>
      <c r="N457"/>
      <c r="O457"/>
      <c r="P457"/>
      <c r="Q457"/>
      <c r="R457"/>
      <c r="S457"/>
      <c r="T457"/>
      <c r="U457"/>
      <c r="V457"/>
      <c r="W457"/>
      <c r="X457"/>
      <c r="Y457"/>
      <c r="Z457"/>
      <c r="AA457"/>
      <c r="AB457"/>
    </row>
    <row r="458" spans="1:28" x14ac:dyDescent="0.25">
      <c r="A458"/>
      <c r="B458"/>
      <c r="C458"/>
      <c r="D458"/>
      <c r="E458"/>
      <c r="F458"/>
      <c r="G458"/>
      <c r="H458"/>
      <c r="I458"/>
      <c r="J458"/>
      <c r="K458"/>
      <c r="L458"/>
      <c r="M458"/>
      <c r="N458"/>
      <c r="O458"/>
      <c r="P458"/>
      <c r="Q458"/>
      <c r="R458"/>
      <c r="S458"/>
      <c r="T458"/>
      <c r="U458"/>
      <c r="V458"/>
      <c r="W458"/>
      <c r="X458"/>
      <c r="Y458"/>
      <c r="Z458"/>
      <c r="AA458"/>
      <c r="AB458"/>
    </row>
    <row r="459" spans="1:28" x14ac:dyDescent="0.25">
      <c r="A459"/>
      <c r="B459"/>
      <c r="C459"/>
      <c r="D459"/>
      <c r="E459"/>
      <c r="F459"/>
      <c r="G459"/>
      <c r="H459"/>
      <c r="I459"/>
      <c r="J459"/>
      <c r="K459"/>
      <c r="L459"/>
      <c r="M459"/>
      <c r="N459"/>
      <c r="O459"/>
      <c r="P459"/>
      <c r="Q459"/>
      <c r="R459"/>
      <c r="S459"/>
      <c r="T459"/>
      <c r="U459"/>
      <c r="V459"/>
      <c r="W459"/>
      <c r="X459"/>
      <c r="Y459"/>
      <c r="Z459"/>
      <c r="AA459"/>
      <c r="AB459"/>
    </row>
    <row r="460" spans="1:28" x14ac:dyDescent="0.25">
      <c r="A460"/>
      <c r="B460"/>
      <c r="C460"/>
      <c r="D460"/>
      <c r="E460"/>
      <c r="F460"/>
      <c r="G460"/>
      <c r="H460"/>
      <c r="I460"/>
      <c r="J460"/>
      <c r="K460"/>
      <c r="L460"/>
      <c r="M460"/>
      <c r="N460"/>
      <c r="O460"/>
      <c r="P460"/>
      <c r="Q460"/>
      <c r="R460"/>
      <c r="S460"/>
      <c r="T460"/>
      <c r="U460"/>
      <c r="V460"/>
      <c r="W460"/>
      <c r="X460"/>
      <c r="Y460"/>
      <c r="Z460"/>
      <c r="AA460"/>
      <c r="AB460"/>
    </row>
    <row r="461" spans="1:28" x14ac:dyDescent="0.25">
      <c r="A461"/>
      <c r="B461"/>
      <c r="C461"/>
      <c r="D461"/>
      <c r="E461"/>
      <c r="F461"/>
      <c r="G461"/>
      <c r="H461"/>
      <c r="I461"/>
      <c r="J461"/>
      <c r="K461"/>
      <c r="L461"/>
      <c r="M461"/>
      <c r="N461"/>
      <c r="O461"/>
      <c r="P461"/>
      <c r="Q461"/>
      <c r="R461"/>
      <c r="S461"/>
      <c r="T461"/>
      <c r="U461"/>
      <c r="V461"/>
      <c r="W461"/>
      <c r="X461"/>
      <c r="Y461"/>
      <c r="Z461"/>
      <c r="AA461"/>
      <c r="AB461"/>
    </row>
    <row r="462" spans="1:28" x14ac:dyDescent="0.25">
      <c r="A462"/>
      <c r="B462"/>
      <c r="C462"/>
      <c r="D462"/>
      <c r="E462"/>
      <c r="F462"/>
      <c r="G462"/>
      <c r="H462"/>
      <c r="I462"/>
      <c r="J462"/>
      <c r="K462"/>
      <c r="L462"/>
      <c r="M462"/>
      <c r="N462"/>
      <c r="O462"/>
      <c r="P462"/>
      <c r="Q462"/>
      <c r="R462"/>
      <c r="S462"/>
      <c r="T462"/>
      <c r="U462"/>
      <c r="V462"/>
      <c r="W462"/>
      <c r="X462"/>
      <c r="Y462"/>
      <c r="Z462"/>
      <c r="AA462"/>
      <c r="AB462"/>
    </row>
    <row r="463" spans="1:28" x14ac:dyDescent="0.25">
      <c r="A463"/>
      <c r="B463"/>
      <c r="C463"/>
      <c r="D463"/>
      <c r="E463"/>
      <c r="F463"/>
      <c r="G463"/>
      <c r="H463"/>
      <c r="I463"/>
      <c r="J463"/>
      <c r="K463"/>
      <c r="L463"/>
      <c r="M463"/>
      <c r="N463"/>
      <c r="O463"/>
      <c r="P463"/>
      <c r="Q463"/>
      <c r="R463"/>
      <c r="S463"/>
      <c r="T463"/>
      <c r="U463"/>
      <c r="V463"/>
      <c r="W463"/>
      <c r="X463"/>
      <c r="Y463"/>
      <c r="Z463"/>
      <c r="AA463"/>
      <c r="AB463"/>
    </row>
    <row r="464" spans="1:28" x14ac:dyDescent="0.25">
      <c r="A464"/>
      <c r="B464"/>
      <c r="C464"/>
      <c r="D464"/>
      <c r="E464"/>
      <c r="F464"/>
      <c r="G464"/>
      <c r="H464"/>
      <c r="I464"/>
      <c r="J464"/>
      <c r="K464"/>
      <c r="L464"/>
      <c r="M464"/>
      <c r="N464"/>
      <c r="O464"/>
      <c r="P464"/>
      <c r="Q464"/>
      <c r="R464"/>
      <c r="S464"/>
      <c r="T464"/>
      <c r="U464"/>
      <c r="V464"/>
      <c r="W464"/>
      <c r="X464"/>
      <c r="Y464"/>
      <c r="Z464"/>
      <c r="AA464"/>
      <c r="AB464"/>
    </row>
    <row r="465" spans="1:28" x14ac:dyDescent="0.25">
      <c r="A465"/>
      <c r="B465"/>
      <c r="C465"/>
      <c r="D465"/>
      <c r="E465"/>
      <c r="F465"/>
      <c r="G465"/>
      <c r="H465"/>
      <c r="I465"/>
      <c r="J465"/>
      <c r="K465"/>
      <c r="L465"/>
      <c r="M465"/>
      <c r="N465"/>
      <c r="O465"/>
      <c r="P465"/>
      <c r="Q465"/>
      <c r="R465"/>
      <c r="S465"/>
      <c r="T465"/>
      <c r="U465"/>
      <c r="V465"/>
      <c r="W465"/>
      <c r="X465"/>
      <c r="Y465"/>
      <c r="Z465"/>
      <c r="AA465"/>
      <c r="AB465"/>
    </row>
    <row r="466" spans="1:28" x14ac:dyDescent="0.25">
      <c r="A466"/>
      <c r="B466"/>
      <c r="C466"/>
      <c r="D466"/>
      <c r="E466"/>
      <c r="F466"/>
      <c r="G466"/>
      <c r="H466"/>
      <c r="I466"/>
      <c r="J466"/>
      <c r="K466"/>
      <c r="L466"/>
      <c r="M466"/>
      <c r="N466"/>
      <c r="O466"/>
      <c r="P466"/>
      <c r="Q466"/>
      <c r="R466"/>
      <c r="S466"/>
      <c r="T466"/>
      <c r="U466"/>
      <c r="V466"/>
      <c r="W466"/>
      <c r="X466"/>
      <c r="Y466"/>
      <c r="Z466"/>
      <c r="AA466"/>
      <c r="AB466"/>
    </row>
    <row r="467" spans="1:28" x14ac:dyDescent="0.25">
      <c r="A467"/>
      <c r="B467"/>
      <c r="C467"/>
      <c r="D467"/>
      <c r="E467"/>
      <c r="F467"/>
      <c r="G467"/>
      <c r="H467"/>
      <c r="I467"/>
      <c r="J467"/>
      <c r="K467"/>
      <c r="L467"/>
      <c r="M467"/>
      <c r="N467"/>
      <c r="O467"/>
      <c r="P467"/>
      <c r="Q467"/>
      <c r="R467"/>
      <c r="S467"/>
      <c r="T467"/>
      <c r="U467"/>
      <c r="V467"/>
      <c r="W467"/>
      <c r="X467"/>
      <c r="Y467"/>
      <c r="Z467"/>
      <c r="AA467"/>
      <c r="AB467"/>
    </row>
    <row r="468" spans="1:28" x14ac:dyDescent="0.25">
      <c r="A468"/>
      <c r="B468"/>
      <c r="C468"/>
      <c r="D468"/>
      <c r="E468"/>
      <c r="F468"/>
      <c r="G468"/>
      <c r="H468"/>
      <c r="I468"/>
      <c r="J468"/>
      <c r="K468"/>
      <c r="L468"/>
      <c r="M468"/>
      <c r="N468"/>
      <c r="O468"/>
      <c r="P468"/>
      <c r="Q468"/>
      <c r="R468"/>
      <c r="S468"/>
      <c r="T468"/>
      <c r="U468"/>
      <c r="V468"/>
      <c r="W468"/>
      <c r="X468"/>
      <c r="Y468"/>
      <c r="Z468"/>
      <c r="AA468"/>
      <c r="AB468"/>
    </row>
    <row r="469" spans="1:28" x14ac:dyDescent="0.25">
      <c r="A469"/>
      <c r="B469"/>
      <c r="C469"/>
      <c r="D469"/>
      <c r="E469"/>
      <c r="F469"/>
      <c r="G469"/>
      <c r="H469"/>
      <c r="I469"/>
      <c r="J469"/>
      <c r="K469"/>
      <c r="L469"/>
      <c r="M469"/>
      <c r="N469"/>
      <c r="O469"/>
      <c r="P469"/>
      <c r="Q469"/>
      <c r="R469"/>
      <c r="S469"/>
      <c r="T469"/>
      <c r="U469"/>
      <c r="V469"/>
      <c r="W469"/>
      <c r="X469"/>
      <c r="Y469"/>
      <c r="Z469"/>
      <c r="AA469"/>
      <c r="AB469"/>
    </row>
    <row r="470" spans="1:28" x14ac:dyDescent="0.25">
      <c r="A470"/>
      <c r="B470"/>
      <c r="C470"/>
      <c r="D470"/>
      <c r="E470"/>
      <c r="F470"/>
      <c r="G470"/>
      <c r="H470"/>
      <c r="I470"/>
      <c r="J470"/>
      <c r="K470"/>
      <c r="L470"/>
      <c r="M470"/>
      <c r="N470"/>
      <c r="O470"/>
      <c r="P470"/>
      <c r="Q470"/>
      <c r="R470"/>
      <c r="S470"/>
      <c r="T470"/>
      <c r="U470"/>
      <c r="V470"/>
      <c r="W470"/>
      <c r="X470"/>
      <c r="Y470"/>
      <c r="Z470"/>
      <c r="AA470"/>
      <c r="AB470"/>
    </row>
    <row r="471" spans="1:28" x14ac:dyDescent="0.25">
      <c r="A471"/>
      <c r="B471"/>
      <c r="C471"/>
      <c r="D471"/>
      <c r="E471"/>
      <c r="F471"/>
      <c r="G471"/>
      <c r="H471"/>
      <c r="I471"/>
      <c r="J471"/>
      <c r="K471"/>
      <c r="L471"/>
      <c r="M471"/>
      <c r="N471"/>
      <c r="O471"/>
      <c r="P471"/>
      <c r="Q471"/>
      <c r="R471"/>
      <c r="S471"/>
      <c r="T471"/>
      <c r="U471"/>
      <c r="V471"/>
      <c r="W471"/>
      <c r="X471"/>
      <c r="Y471"/>
      <c r="Z471"/>
      <c r="AA471"/>
      <c r="AB471"/>
    </row>
    <row r="472" spans="1:28" x14ac:dyDescent="0.25">
      <c r="A472"/>
      <c r="B472"/>
      <c r="C472"/>
      <c r="D472"/>
      <c r="E472"/>
      <c r="F472"/>
      <c r="G472"/>
      <c r="H472"/>
      <c r="I472"/>
      <c r="J472"/>
      <c r="K472"/>
      <c r="L472"/>
      <c r="M472"/>
      <c r="N472"/>
      <c r="O472"/>
      <c r="P472"/>
      <c r="Q472"/>
      <c r="R472"/>
      <c r="S472"/>
      <c r="T472"/>
      <c r="U472"/>
      <c r="V472"/>
      <c r="W472"/>
      <c r="X472"/>
      <c r="Y472"/>
      <c r="Z472"/>
      <c r="AA472"/>
      <c r="AB472"/>
    </row>
    <row r="473" spans="1:28" x14ac:dyDescent="0.25">
      <c r="A473"/>
      <c r="B473"/>
      <c r="C473"/>
      <c r="D473"/>
      <c r="E473"/>
      <c r="F473"/>
      <c r="G473"/>
      <c r="H473"/>
      <c r="I473"/>
      <c r="J473"/>
      <c r="K473"/>
      <c r="L473"/>
      <c r="M473"/>
      <c r="N473"/>
      <c r="O473"/>
      <c r="P473"/>
      <c r="Q473"/>
      <c r="R473"/>
      <c r="S473"/>
      <c r="T473"/>
      <c r="U473"/>
      <c r="V473"/>
      <c r="W473"/>
      <c r="X473"/>
      <c r="Y473"/>
      <c r="Z473"/>
      <c r="AA473"/>
      <c r="AB473"/>
    </row>
    <row r="474" spans="1:28" x14ac:dyDescent="0.25">
      <c r="A474"/>
      <c r="B474"/>
      <c r="C474"/>
      <c r="D474"/>
      <c r="E474"/>
      <c r="F474"/>
      <c r="G474"/>
      <c r="H474"/>
      <c r="I474"/>
      <c r="J474"/>
      <c r="K474"/>
      <c r="L474"/>
      <c r="M474"/>
      <c r="N474"/>
      <c r="O474"/>
      <c r="P474"/>
      <c r="Q474"/>
      <c r="R474"/>
      <c r="S474"/>
      <c r="T474"/>
      <c r="U474"/>
      <c r="V474"/>
      <c r="W474"/>
      <c r="X474"/>
      <c r="Y474"/>
      <c r="Z474"/>
      <c r="AA474"/>
      <c r="AB474"/>
    </row>
    <row r="475" spans="1:28" x14ac:dyDescent="0.25">
      <c r="A475"/>
      <c r="B475"/>
      <c r="C475"/>
      <c r="D475"/>
      <c r="E475"/>
      <c r="F475"/>
      <c r="G475"/>
      <c r="H475"/>
      <c r="I475"/>
      <c r="J475"/>
      <c r="K475"/>
      <c r="L475"/>
      <c r="M475"/>
      <c r="N475"/>
      <c r="O475"/>
      <c r="P475"/>
      <c r="Q475"/>
      <c r="R475"/>
      <c r="S475"/>
      <c r="T475"/>
      <c r="U475"/>
      <c r="V475"/>
      <c r="W475"/>
      <c r="X475"/>
      <c r="Y475"/>
      <c r="Z475"/>
      <c r="AA475"/>
      <c r="AB475"/>
    </row>
    <row r="476" spans="1:28" x14ac:dyDescent="0.25">
      <c r="A476"/>
      <c r="B476"/>
      <c r="C476"/>
      <c r="D476"/>
      <c r="E476"/>
      <c r="F476"/>
      <c r="G476"/>
      <c r="H476"/>
      <c r="I476"/>
      <c r="J476"/>
      <c r="K476"/>
      <c r="L476"/>
      <c r="M476"/>
      <c r="N476"/>
      <c r="O476"/>
      <c r="P476"/>
      <c r="Q476"/>
      <c r="R476"/>
      <c r="S476"/>
      <c r="T476"/>
      <c r="U476"/>
      <c r="V476"/>
      <c r="W476"/>
      <c r="X476"/>
      <c r="Y476"/>
      <c r="Z476"/>
      <c r="AA476"/>
      <c r="AB476"/>
    </row>
    <row r="477" spans="1:28" x14ac:dyDescent="0.25">
      <c r="A477"/>
      <c r="B477"/>
      <c r="C477"/>
      <c r="D477"/>
      <c r="E477"/>
      <c r="F477"/>
      <c r="G477"/>
      <c r="H477"/>
      <c r="I477"/>
      <c r="J477"/>
      <c r="K477"/>
      <c r="L477"/>
      <c r="M477"/>
      <c r="N477"/>
      <c r="O477"/>
      <c r="P477"/>
      <c r="Q477"/>
      <c r="R477"/>
      <c r="S477"/>
      <c r="T477"/>
      <c r="U477"/>
      <c r="V477"/>
      <c r="W477"/>
      <c r="X477"/>
      <c r="Y477"/>
      <c r="Z477"/>
      <c r="AA477"/>
      <c r="AB477"/>
    </row>
    <row r="478" spans="1:28" x14ac:dyDescent="0.25">
      <c r="A478"/>
      <c r="B478"/>
      <c r="C478"/>
      <c r="D478"/>
      <c r="E478"/>
      <c r="F478"/>
      <c r="G478"/>
      <c r="H478"/>
      <c r="I478"/>
      <c r="J478"/>
      <c r="K478"/>
      <c r="L478"/>
      <c r="M478"/>
      <c r="N478"/>
      <c r="O478"/>
      <c r="P478"/>
      <c r="Q478"/>
      <c r="R478"/>
      <c r="S478"/>
      <c r="T478"/>
      <c r="U478"/>
      <c r="V478"/>
      <c r="W478"/>
      <c r="X478"/>
      <c r="Y478"/>
      <c r="Z478"/>
      <c r="AA478"/>
      <c r="AB478"/>
    </row>
    <row r="479" spans="1:28" x14ac:dyDescent="0.25">
      <c r="A479"/>
      <c r="B479"/>
      <c r="C479"/>
      <c r="D479"/>
      <c r="E479"/>
      <c r="F479"/>
      <c r="G479"/>
      <c r="H479"/>
      <c r="I479"/>
      <c r="J479"/>
      <c r="K479"/>
      <c r="L479"/>
      <c r="M479"/>
      <c r="N479"/>
      <c r="O479"/>
      <c r="P479"/>
      <c r="Q479"/>
      <c r="R479"/>
      <c r="S479"/>
      <c r="T479"/>
      <c r="U479"/>
      <c r="V479"/>
      <c r="W479"/>
      <c r="X479"/>
      <c r="Y479"/>
      <c r="Z479"/>
      <c r="AA479"/>
      <c r="AB479"/>
    </row>
    <row r="480" spans="1:28" x14ac:dyDescent="0.25">
      <c r="A480"/>
      <c r="B480"/>
      <c r="C480"/>
      <c r="D480"/>
      <c r="E480"/>
      <c r="F480"/>
      <c r="G480"/>
      <c r="H480"/>
      <c r="I480"/>
      <c r="J480"/>
      <c r="K480"/>
      <c r="L480"/>
      <c r="M480"/>
      <c r="N480"/>
      <c r="O480"/>
      <c r="P480"/>
      <c r="Q480"/>
      <c r="R480"/>
      <c r="S480"/>
      <c r="T480"/>
      <c r="U480"/>
      <c r="V480"/>
      <c r="W480"/>
      <c r="X480"/>
      <c r="Y480"/>
      <c r="Z480"/>
      <c r="AA480"/>
      <c r="AB480"/>
    </row>
    <row r="481" spans="1:28" x14ac:dyDescent="0.25">
      <c r="A481"/>
      <c r="B481"/>
      <c r="C481"/>
      <c r="D481"/>
      <c r="E481"/>
      <c r="F481"/>
      <c r="G481"/>
      <c r="H481"/>
      <c r="I481"/>
      <c r="J481"/>
      <c r="K481"/>
      <c r="L481"/>
      <c r="M481"/>
      <c r="N481"/>
      <c r="O481"/>
      <c r="P481"/>
      <c r="Q481"/>
      <c r="R481"/>
      <c r="S481"/>
      <c r="T481"/>
      <c r="U481"/>
      <c r="V481"/>
      <c r="W481"/>
      <c r="X481"/>
      <c r="Y481"/>
      <c r="Z481"/>
      <c r="AA481"/>
      <c r="AB481"/>
    </row>
    <row r="482" spans="1:28" x14ac:dyDescent="0.25">
      <c r="A482"/>
      <c r="B482"/>
      <c r="C482"/>
      <c r="D482"/>
      <c r="E482"/>
      <c r="F482"/>
      <c r="G482"/>
      <c r="H482"/>
      <c r="I482"/>
      <c r="J482"/>
      <c r="K482"/>
      <c r="L482"/>
      <c r="M482"/>
      <c r="N482"/>
      <c r="O482"/>
      <c r="P482"/>
      <c r="Q482"/>
      <c r="R482"/>
      <c r="S482"/>
      <c r="T482"/>
      <c r="U482"/>
      <c r="V482"/>
      <c r="W482"/>
      <c r="X482"/>
      <c r="Y482"/>
      <c r="Z482"/>
      <c r="AA482"/>
      <c r="AB482"/>
    </row>
    <row r="483" spans="1:28" x14ac:dyDescent="0.25">
      <c r="A483"/>
      <c r="B483"/>
      <c r="C483"/>
      <c r="D483"/>
      <c r="E483"/>
      <c r="F483"/>
      <c r="G483"/>
      <c r="H483"/>
      <c r="I483"/>
      <c r="J483"/>
      <c r="K483"/>
      <c r="L483"/>
      <c r="M483"/>
      <c r="N483"/>
      <c r="O483"/>
      <c r="P483"/>
      <c r="Q483"/>
      <c r="R483"/>
      <c r="S483"/>
      <c r="T483"/>
      <c r="U483"/>
      <c r="V483"/>
      <c r="W483"/>
      <c r="X483"/>
      <c r="Y483"/>
      <c r="Z483"/>
      <c r="AA483"/>
      <c r="AB483"/>
    </row>
    <row r="484" spans="1:28" x14ac:dyDescent="0.25">
      <c r="A484"/>
      <c r="B484"/>
      <c r="C484"/>
      <c r="D484"/>
      <c r="E484"/>
      <c r="F484"/>
      <c r="G484"/>
      <c r="H484"/>
      <c r="I484"/>
      <c r="J484"/>
      <c r="K484"/>
      <c r="L484"/>
      <c r="M484"/>
      <c r="N484"/>
      <c r="O484"/>
      <c r="P484"/>
      <c r="Q484"/>
      <c r="R484"/>
      <c r="S484"/>
      <c r="T484"/>
      <c r="U484"/>
      <c r="V484"/>
      <c r="W484"/>
      <c r="X484"/>
      <c r="Y484"/>
      <c r="Z484"/>
      <c r="AA484"/>
      <c r="AB484"/>
    </row>
    <row r="485" spans="1:28" x14ac:dyDescent="0.25">
      <c r="A485"/>
      <c r="B485"/>
      <c r="C485"/>
      <c r="D485"/>
      <c r="E485"/>
      <c r="F485"/>
      <c r="G485"/>
      <c r="H485"/>
      <c r="I485"/>
      <c r="J485"/>
      <c r="K485"/>
      <c r="L485"/>
      <c r="M485"/>
      <c r="N485"/>
      <c r="O485"/>
      <c r="P485"/>
      <c r="Q485"/>
      <c r="R485"/>
      <c r="S485"/>
      <c r="T485"/>
      <c r="U485"/>
      <c r="V485"/>
      <c r="W485"/>
      <c r="X485"/>
      <c r="Y485"/>
      <c r="Z485"/>
      <c r="AA485"/>
      <c r="AB485"/>
    </row>
    <row r="486" spans="1:28" x14ac:dyDescent="0.25">
      <c r="A486"/>
      <c r="B486"/>
      <c r="C486"/>
      <c r="D486"/>
      <c r="E486"/>
      <c r="F486"/>
      <c r="G486"/>
      <c r="H486"/>
      <c r="I486"/>
      <c r="J486"/>
      <c r="K486"/>
      <c r="L486"/>
      <c r="M486"/>
      <c r="N486"/>
      <c r="O486"/>
      <c r="P486"/>
      <c r="Q486"/>
      <c r="R486"/>
      <c r="S486"/>
      <c r="T486"/>
      <c r="U486"/>
      <c r="V486"/>
      <c r="W486"/>
      <c r="X486"/>
      <c r="Y486"/>
      <c r="Z486"/>
      <c r="AA486"/>
      <c r="AB486"/>
    </row>
    <row r="487" spans="1:28" x14ac:dyDescent="0.25">
      <c r="A487"/>
      <c r="B487"/>
      <c r="C487"/>
      <c r="D487"/>
      <c r="E487"/>
      <c r="F487"/>
      <c r="G487"/>
      <c r="H487"/>
      <c r="I487"/>
      <c r="J487"/>
      <c r="K487"/>
      <c r="L487"/>
      <c r="M487"/>
      <c r="N487"/>
      <c r="O487"/>
      <c r="P487"/>
      <c r="Q487"/>
      <c r="R487"/>
      <c r="S487"/>
      <c r="T487"/>
      <c r="U487"/>
      <c r="V487"/>
      <c r="W487"/>
      <c r="X487"/>
      <c r="Y487"/>
      <c r="Z487"/>
      <c r="AA487"/>
      <c r="AB487"/>
    </row>
    <row r="488" spans="1:28" x14ac:dyDescent="0.25">
      <c r="A488"/>
      <c r="B488"/>
      <c r="C488"/>
      <c r="D488"/>
      <c r="E488"/>
      <c r="F488"/>
      <c r="G488"/>
      <c r="H488"/>
      <c r="I488"/>
      <c r="J488"/>
      <c r="K488"/>
      <c r="L488"/>
      <c r="M488"/>
      <c r="N488"/>
      <c r="O488"/>
      <c r="P488"/>
      <c r="Q488"/>
      <c r="R488"/>
      <c r="S488"/>
      <c r="T488"/>
      <c r="U488"/>
      <c r="V488"/>
      <c r="W488"/>
      <c r="X488"/>
      <c r="Y488"/>
      <c r="Z488"/>
      <c r="AA488"/>
      <c r="AB488"/>
    </row>
    <row r="489" spans="1:28" x14ac:dyDescent="0.25">
      <c r="A489"/>
      <c r="B489"/>
      <c r="C489"/>
      <c r="D489"/>
      <c r="E489"/>
      <c r="F489"/>
      <c r="G489"/>
      <c r="H489"/>
      <c r="I489"/>
      <c r="J489"/>
      <c r="K489"/>
      <c r="L489"/>
      <c r="M489"/>
      <c r="N489"/>
      <c r="O489"/>
      <c r="P489"/>
      <c r="Q489"/>
      <c r="R489"/>
      <c r="S489"/>
      <c r="T489"/>
      <c r="U489"/>
      <c r="V489"/>
      <c r="W489"/>
      <c r="X489"/>
      <c r="Y489"/>
      <c r="Z489"/>
      <c r="AA489"/>
      <c r="AB489"/>
    </row>
    <row r="490" spans="1:28" x14ac:dyDescent="0.25">
      <c r="A490"/>
      <c r="B490"/>
      <c r="C490"/>
      <c r="D490"/>
      <c r="E490"/>
      <c r="F490"/>
      <c r="G490"/>
      <c r="H490"/>
      <c r="I490"/>
      <c r="J490"/>
      <c r="K490"/>
      <c r="L490"/>
      <c r="M490"/>
      <c r="N490"/>
      <c r="O490"/>
      <c r="P490"/>
      <c r="Q490"/>
      <c r="R490"/>
      <c r="S490"/>
      <c r="T490"/>
      <c r="U490"/>
      <c r="V490"/>
      <c r="W490"/>
      <c r="X490"/>
      <c r="Y490"/>
      <c r="Z490"/>
      <c r="AA490"/>
      <c r="AB490"/>
    </row>
    <row r="491" spans="1:28" x14ac:dyDescent="0.25">
      <c r="A491"/>
      <c r="B491"/>
      <c r="C491"/>
      <c r="D491"/>
      <c r="E491"/>
      <c r="F491"/>
      <c r="G491"/>
      <c r="H491"/>
      <c r="I491"/>
      <c r="J491"/>
      <c r="K491"/>
      <c r="L491"/>
      <c r="M491"/>
      <c r="N491"/>
      <c r="O491"/>
      <c r="P491"/>
      <c r="Q491"/>
      <c r="R491"/>
      <c r="S491"/>
      <c r="T491"/>
      <c r="U491"/>
      <c r="V491"/>
      <c r="W491"/>
      <c r="X491"/>
      <c r="Y491"/>
      <c r="Z491"/>
      <c r="AA491"/>
      <c r="AB491"/>
    </row>
    <row r="492" spans="1:28" x14ac:dyDescent="0.25">
      <c r="A492"/>
      <c r="B492"/>
      <c r="C492"/>
      <c r="D492"/>
      <c r="E492"/>
      <c r="F492"/>
      <c r="G492"/>
      <c r="H492"/>
      <c r="I492"/>
      <c r="J492"/>
      <c r="K492"/>
      <c r="L492"/>
      <c r="M492"/>
      <c r="N492"/>
      <c r="O492"/>
      <c r="P492"/>
      <c r="Q492"/>
      <c r="R492"/>
      <c r="S492"/>
      <c r="T492"/>
      <c r="U492"/>
      <c r="V492"/>
      <c r="W492"/>
      <c r="X492"/>
      <c r="Y492"/>
      <c r="Z492"/>
      <c r="AA492"/>
      <c r="AB492"/>
    </row>
    <row r="493" spans="1:28" x14ac:dyDescent="0.25">
      <c r="A493"/>
      <c r="B493"/>
      <c r="C493"/>
      <c r="D493"/>
      <c r="E493"/>
      <c r="F493"/>
      <c r="G493"/>
      <c r="H493"/>
      <c r="I493"/>
      <c r="J493"/>
      <c r="K493"/>
      <c r="L493"/>
      <c r="M493"/>
      <c r="N493"/>
      <c r="O493"/>
      <c r="P493"/>
      <c r="Q493"/>
      <c r="R493"/>
      <c r="S493"/>
      <c r="T493"/>
      <c r="U493"/>
      <c r="V493"/>
      <c r="W493"/>
      <c r="X493"/>
      <c r="Y493"/>
      <c r="Z493"/>
      <c r="AA493"/>
      <c r="AB493"/>
    </row>
    <row r="494" spans="1:28" x14ac:dyDescent="0.25">
      <c r="A494"/>
      <c r="B494"/>
      <c r="C494"/>
      <c r="D494"/>
      <c r="E494"/>
      <c r="F494"/>
      <c r="G494"/>
      <c r="H494"/>
      <c r="I494"/>
      <c r="J494"/>
      <c r="K494"/>
      <c r="L494"/>
      <c r="M494"/>
      <c r="N494"/>
      <c r="O494"/>
      <c r="P494"/>
      <c r="Q494"/>
      <c r="R494"/>
      <c r="S494"/>
      <c r="T494"/>
      <c r="U494"/>
      <c r="V494"/>
      <c r="W494"/>
      <c r="X494"/>
      <c r="Y494"/>
      <c r="Z494"/>
      <c r="AA494"/>
      <c r="AB494"/>
    </row>
    <row r="495" spans="1:28" x14ac:dyDescent="0.25">
      <c r="A495"/>
      <c r="B495"/>
      <c r="C495"/>
      <c r="D495"/>
      <c r="E495"/>
      <c r="F495"/>
      <c r="G495"/>
      <c r="H495"/>
      <c r="I495"/>
      <c r="J495"/>
      <c r="K495"/>
      <c r="L495"/>
      <c r="M495"/>
      <c r="N495"/>
      <c r="O495"/>
      <c r="P495"/>
      <c r="Q495"/>
      <c r="R495"/>
      <c r="S495"/>
      <c r="T495"/>
      <c r="U495"/>
      <c r="V495"/>
      <c r="W495"/>
      <c r="X495"/>
      <c r="Y495"/>
      <c r="Z495"/>
      <c r="AA495"/>
      <c r="AB495"/>
    </row>
    <row r="496" spans="1:28" x14ac:dyDescent="0.25">
      <c r="A496"/>
      <c r="B496"/>
      <c r="C496"/>
      <c r="D496"/>
      <c r="E496"/>
      <c r="F496"/>
      <c r="G496"/>
      <c r="H496"/>
      <c r="I496"/>
      <c r="J496"/>
      <c r="K496"/>
      <c r="L496"/>
      <c r="M496"/>
      <c r="N496"/>
      <c r="O496"/>
      <c r="P496"/>
      <c r="Q496"/>
      <c r="R496"/>
      <c r="S496"/>
      <c r="T496"/>
      <c r="U496"/>
      <c r="V496"/>
      <c r="W496"/>
      <c r="X496"/>
      <c r="Y496"/>
      <c r="Z496"/>
      <c r="AA496"/>
      <c r="AB496"/>
    </row>
    <row r="497" spans="1:28" x14ac:dyDescent="0.25">
      <c r="A497"/>
      <c r="B497"/>
      <c r="C497"/>
      <c r="D497"/>
      <c r="E497"/>
      <c r="F497"/>
      <c r="G497"/>
      <c r="H497"/>
      <c r="I497"/>
      <c r="J497"/>
      <c r="K497"/>
      <c r="L497"/>
      <c r="M497"/>
      <c r="N497"/>
      <c r="O497"/>
      <c r="P497"/>
      <c r="Q497"/>
      <c r="R497"/>
      <c r="S497"/>
      <c r="T497"/>
      <c r="U497"/>
      <c r="V497"/>
      <c r="W497"/>
      <c r="X497"/>
      <c r="Y497"/>
      <c r="Z497"/>
      <c r="AA497"/>
      <c r="AB497"/>
    </row>
    <row r="498" spans="1:28" x14ac:dyDescent="0.25">
      <c r="A498"/>
      <c r="B498"/>
      <c r="C498"/>
      <c r="D498"/>
      <c r="E498"/>
      <c r="F498"/>
      <c r="G498"/>
      <c r="H498"/>
      <c r="I498"/>
      <c r="J498"/>
      <c r="K498"/>
      <c r="L498"/>
      <c r="M498"/>
      <c r="N498"/>
      <c r="O498"/>
      <c r="P498"/>
      <c r="Q498"/>
      <c r="R498"/>
      <c r="S498"/>
      <c r="T498"/>
      <c r="U498"/>
      <c r="V498"/>
      <c r="W498"/>
      <c r="X498"/>
      <c r="Y498"/>
      <c r="Z498"/>
      <c r="AA498"/>
      <c r="AB498"/>
    </row>
    <row r="499" spans="1:28" x14ac:dyDescent="0.25">
      <c r="A499"/>
      <c r="B499"/>
      <c r="C499"/>
      <c r="D499"/>
      <c r="E499"/>
      <c r="F499"/>
      <c r="G499"/>
      <c r="H499"/>
      <c r="I499"/>
      <c r="J499"/>
      <c r="K499"/>
      <c r="L499"/>
      <c r="M499"/>
      <c r="N499"/>
      <c r="O499"/>
      <c r="P499"/>
      <c r="Q499"/>
      <c r="R499"/>
      <c r="S499"/>
      <c r="T499"/>
      <c r="U499"/>
      <c r="V499"/>
      <c r="W499"/>
      <c r="X499"/>
      <c r="Y499"/>
      <c r="Z499"/>
      <c r="AA499"/>
      <c r="AB499"/>
    </row>
    <row r="500" spans="1:28" x14ac:dyDescent="0.25">
      <c r="A500"/>
      <c r="B500"/>
      <c r="C500"/>
      <c r="D500"/>
      <c r="E500"/>
      <c r="F500"/>
      <c r="G500"/>
      <c r="H500"/>
      <c r="I500"/>
      <c r="J500"/>
      <c r="K500"/>
      <c r="L500"/>
      <c r="M500"/>
      <c r="N500"/>
      <c r="O500"/>
      <c r="P500"/>
      <c r="Q500"/>
      <c r="R500"/>
      <c r="S500"/>
      <c r="T500"/>
      <c r="U500"/>
      <c r="V500"/>
      <c r="W500"/>
      <c r="X500"/>
      <c r="Y500"/>
      <c r="Z500"/>
      <c r="AA500"/>
      <c r="AB500"/>
    </row>
    <row r="501" spans="1:28" x14ac:dyDescent="0.25">
      <c r="A501"/>
      <c r="B501"/>
      <c r="C501"/>
      <c r="D501"/>
      <c r="E501"/>
      <c r="F501"/>
      <c r="G501"/>
      <c r="H501"/>
      <c r="I501"/>
      <c r="J501"/>
      <c r="K501"/>
      <c r="L501"/>
      <c r="M501"/>
      <c r="N501"/>
      <c r="O501"/>
      <c r="P501"/>
      <c r="Q501"/>
      <c r="R501"/>
      <c r="S501"/>
      <c r="T501"/>
      <c r="U501"/>
      <c r="V501"/>
      <c r="W501"/>
      <c r="X501"/>
      <c r="Y501"/>
      <c r="Z501"/>
      <c r="AA501"/>
      <c r="AB501"/>
    </row>
    <row r="502" spans="1:28" x14ac:dyDescent="0.25">
      <c r="A502"/>
      <c r="B502"/>
      <c r="C502"/>
      <c r="D502"/>
      <c r="E502"/>
      <c r="F502"/>
      <c r="G502"/>
      <c r="H502"/>
      <c r="I502"/>
      <c r="J502"/>
      <c r="K502"/>
      <c r="L502"/>
      <c r="M502"/>
      <c r="N502"/>
      <c r="O502"/>
      <c r="P502"/>
      <c r="Q502"/>
      <c r="R502"/>
      <c r="S502"/>
      <c r="T502"/>
      <c r="U502"/>
      <c r="V502"/>
      <c r="W502"/>
      <c r="X502"/>
      <c r="Y502"/>
      <c r="Z502"/>
      <c r="AA502"/>
      <c r="AB502"/>
    </row>
    <row r="503" spans="1:28" x14ac:dyDescent="0.25">
      <c r="A503"/>
      <c r="B503"/>
      <c r="C503"/>
      <c r="D503"/>
      <c r="E503"/>
      <c r="F503"/>
      <c r="G503"/>
      <c r="H503"/>
      <c r="I503"/>
      <c r="J503"/>
      <c r="K503"/>
      <c r="L503"/>
      <c r="M503"/>
      <c r="N503"/>
      <c r="O503"/>
      <c r="P503"/>
      <c r="Q503"/>
      <c r="R503"/>
      <c r="S503"/>
      <c r="T503"/>
      <c r="U503"/>
      <c r="V503"/>
      <c r="W503"/>
      <c r="X503"/>
      <c r="Y503"/>
      <c r="Z503"/>
      <c r="AA503"/>
      <c r="AB503"/>
    </row>
    <row r="504" spans="1:28" x14ac:dyDescent="0.25">
      <c r="A504"/>
      <c r="B504"/>
      <c r="C504"/>
      <c r="D504"/>
      <c r="E504"/>
      <c r="F504"/>
      <c r="G504"/>
      <c r="H504"/>
      <c r="I504"/>
      <c r="J504"/>
      <c r="K504"/>
      <c r="L504"/>
      <c r="M504"/>
      <c r="N504"/>
      <c r="O504"/>
      <c r="P504"/>
      <c r="Q504"/>
      <c r="R504"/>
      <c r="S504"/>
      <c r="T504"/>
      <c r="U504"/>
      <c r="V504"/>
      <c r="W504"/>
      <c r="X504"/>
      <c r="Y504"/>
      <c r="Z504"/>
      <c r="AA504"/>
      <c r="AB504"/>
    </row>
    <row r="505" spans="1:28" x14ac:dyDescent="0.25">
      <c r="A505"/>
      <c r="B505"/>
      <c r="C505"/>
      <c r="D505"/>
      <c r="E505"/>
      <c r="F505"/>
      <c r="G505"/>
      <c r="H505"/>
      <c r="I505"/>
      <c r="J505"/>
      <c r="K505"/>
      <c r="L505"/>
      <c r="M505"/>
      <c r="N505"/>
      <c r="O505"/>
      <c r="P505"/>
      <c r="Q505"/>
      <c r="R505"/>
      <c r="S505"/>
      <c r="T505"/>
      <c r="U505"/>
      <c r="V505"/>
      <c r="W505"/>
      <c r="X505"/>
      <c r="Y505"/>
      <c r="Z505"/>
      <c r="AA505"/>
      <c r="AB505"/>
    </row>
    <row r="506" spans="1:28" x14ac:dyDescent="0.25">
      <c r="A506"/>
      <c r="B506"/>
      <c r="C506"/>
      <c r="D506"/>
      <c r="E506"/>
      <c r="F506"/>
      <c r="G506"/>
      <c r="H506"/>
      <c r="I506"/>
      <c r="J506"/>
      <c r="K506"/>
      <c r="L506"/>
      <c r="M506"/>
      <c r="N506"/>
      <c r="O506"/>
      <c r="P506"/>
      <c r="Q506"/>
      <c r="R506"/>
      <c r="S506"/>
      <c r="T506"/>
      <c r="U506"/>
      <c r="V506"/>
      <c r="W506"/>
      <c r="X506"/>
      <c r="Y506"/>
      <c r="Z506"/>
      <c r="AA506"/>
      <c r="AB506"/>
    </row>
    <row r="507" spans="1:28" x14ac:dyDescent="0.25">
      <c r="A507"/>
      <c r="B507"/>
      <c r="C507"/>
      <c r="D507"/>
      <c r="E507"/>
      <c r="F507"/>
      <c r="G507"/>
      <c r="H507"/>
      <c r="I507"/>
      <c r="J507"/>
      <c r="K507"/>
      <c r="L507"/>
      <c r="M507"/>
      <c r="N507"/>
      <c r="O507"/>
      <c r="P507"/>
      <c r="Q507"/>
      <c r="R507"/>
      <c r="S507"/>
      <c r="T507"/>
      <c r="U507"/>
      <c r="V507"/>
      <c r="W507"/>
      <c r="X507"/>
      <c r="Y507"/>
      <c r="Z507"/>
      <c r="AA507"/>
      <c r="AB507"/>
    </row>
    <row r="508" spans="1:28" x14ac:dyDescent="0.25">
      <c r="A508"/>
      <c r="B508"/>
      <c r="C508"/>
      <c r="D508"/>
      <c r="E508"/>
      <c r="F508"/>
      <c r="G508"/>
      <c r="H508"/>
      <c r="I508"/>
      <c r="J508"/>
      <c r="K508"/>
      <c r="L508"/>
      <c r="M508"/>
      <c r="N508"/>
      <c r="O508"/>
      <c r="P508"/>
      <c r="Q508"/>
      <c r="R508"/>
      <c r="S508"/>
      <c r="T508"/>
      <c r="U508"/>
      <c r="V508"/>
      <c r="W508"/>
      <c r="X508"/>
      <c r="Y508"/>
      <c r="Z508"/>
      <c r="AA508"/>
      <c r="AB508"/>
    </row>
    <row r="509" spans="1:28" x14ac:dyDescent="0.25">
      <c r="A509"/>
      <c r="B509"/>
      <c r="C509"/>
      <c r="D509"/>
      <c r="E509"/>
      <c r="F509"/>
      <c r="G509"/>
      <c r="H509"/>
      <c r="I509"/>
      <c r="J509"/>
      <c r="K509"/>
      <c r="L509"/>
      <c r="M509"/>
      <c r="N509"/>
      <c r="O509"/>
      <c r="P509"/>
      <c r="Q509"/>
      <c r="R509"/>
      <c r="S509"/>
      <c r="T509"/>
      <c r="U509"/>
      <c r="V509"/>
      <c r="W509"/>
      <c r="X509"/>
      <c r="Y509"/>
      <c r="Z509"/>
      <c r="AA509"/>
      <c r="AB509"/>
    </row>
    <row r="510" spans="1:28" x14ac:dyDescent="0.25">
      <c r="A510"/>
      <c r="B510"/>
      <c r="C510"/>
      <c r="D510"/>
      <c r="E510"/>
      <c r="F510"/>
      <c r="G510"/>
      <c r="H510"/>
      <c r="I510"/>
      <c r="J510"/>
      <c r="K510"/>
      <c r="L510"/>
      <c r="M510"/>
      <c r="N510"/>
      <c r="O510"/>
      <c r="P510"/>
      <c r="Q510"/>
      <c r="R510"/>
      <c r="S510"/>
      <c r="T510"/>
      <c r="U510"/>
      <c r="V510"/>
      <c r="W510"/>
      <c r="X510"/>
      <c r="Y510"/>
      <c r="Z510"/>
      <c r="AA510"/>
      <c r="AB510"/>
    </row>
    <row r="511" spans="1:28" x14ac:dyDescent="0.25">
      <c r="A511"/>
      <c r="B511"/>
      <c r="C511"/>
      <c r="D511"/>
      <c r="E511"/>
      <c r="F511"/>
      <c r="G511"/>
      <c r="H511"/>
      <c r="I511"/>
      <c r="J511"/>
      <c r="K511"/>
      <c r="L511"/>
      <c r="M511"/>
      <c r="N511"/>
      <c r="O511"/>
      <c r="P511"/>
      <c r="Q511"/>
      <c r="R511"/>
      <c r="S511"/>
      <c r="T511"/>
      <c r="U511"/>
      <c r="V511"/>
      <c r="W511"/>
      <c r="X511"/>
      <c r="Y511"/>
      <c r="Z511"/>
      <c r="AA511"/>
      <c r="AB511"/>
    </row>
    <row r="512" spans="1:28" x14ac:dyDescent="0.25">
      <c r="A512"/>
      <c r="B512"/>
      <c r="C512"/>
      <c r="D512"/>
      <c r="E512"/>
      <c r="F512"/>
      <c r="G512"/>
      <c r="H512"/>
      <c r="I512"/>
      <c r="J512"/>
      <c r="K512"/>
      <c r="L512"/>
      <c r="M512"/>
      <c r="N512"/>
      <c r="O512"/>
      <c r="P512"/>
      <c r="Q512"/>
      <c r="R512"/>
      <c r="S512"/>
      <c r="T512"/>
      <c r="U512"/>
      <c r="V512"/>
      <c r="W512"/>
      <c r="X512"/>
      <c r="Y512"/>
      <c r="Z512"/>
      <c r="AA512"/>
      <c r="AB512"/>
    </row>
    <row r="513" spans="1:28" x14ac:dyDescent="0.25">
      <c r="A513"/>
      <c r="B513"/>
      <c r="C513"/>
      <c r="D513"/>
      <c r="E513"/>
      <c r="F513"/>
      <c r="G513"/>
      <c r="H513"/>
      <c r="I513"/>
      <c r="J513"/>
      <c r="K513"/>
      <c r="L513"/>
      <c r="M513"/>
      <c r="N513"/>
      <c r="O513"/>
      <c r="P513"/>
      <c r="Q513"/>
      <c r="R513"/>
      <c r="S513"/>
      <c r="T513"/>
      <c r="U513"/>
      <c r="V513"/>
      <c r="W513"/>
      <c r="X513"/>
      <c r="Y513"/>
      <c r="Z513"/>
      <c r="AA513"/>
      <c r="AB513"/>
    </row>
    <row r="514" spans="1:28" x14ac:dyDescent="0.25">
      <c r="A514"/>
      <c r="B514"/>
      <c r="C514"/>
      <c r="D514"/>
      <c r="E514"/>
      <c r="F514"/>
      <c r="G514"/>
      <c r="H514"/>
      <c r="I514"/>
      <c r="J514"/>
      <c r="K514"/>
      <c r="L514"/>
      <c r="M514"/>
      <c r="N514"/>
      <c r="O514"/>
      <c r="P514"/>
      <c r="Q514"/>
      <c r="R514"/>
      <c r="S514"/>
      <c r="T514"/>
      <c r="U514"/>
      <c r="V514"/>
      <c r="W514"/>
      <c r="X514"/>
      <c r="Y514"/>
      <c r="Z514"/>
      <c r="AA514"/>
      <c r="AB514"/>
    </row>
    <row r="515" spans="1:28" x14ac:dyDescent="0.25">
      <c r="A515"/>
      <c r="B515"/>
      <c r="C515"/>
      <c r="D515"/>
      <c r="E515"/>
      <c r="F515"/>
      <c r="G515"/>
      <c r="H515"/>
      <c r="I515"/>
      <c r="J515"/>
      <c r="K515"/>
      <c r="L515"/>
      <c r="M515"/>
      <c r="N515"/>
      <c r="O515"/>
      <c r="P515"/>
      <c r="Q515"/>
      <c r="R515"/>
      <c r="S515"/>
      <c r="T515"/>
      <c r="U515"/>
      <c r="V515"/>
      <c r="W515"/>
      <c r="X515"/>
      <c r="Y515"/>
      <c r="Z515"/>
      <c r="AA515"/>
      <c r="AB515"/>
    </row>
    <row r="516" spans="1:28" x14ac:dyDescent="0.25">
      <c r="A516"/>
      <c r="B516"/>
      <c r="C516"/>
      <c r="D516"/>
      <c r="E516"/>
      <c r="F516"/>
      <c r="G516"/>
      <c r="H516"/>
      <c r="I516"/>
      <c r="J516"/>
      <c r="K516"/>
      <c r="L516"/>
      <c r="M516"/>
      <c r="N516"/>
      <c r="O516"/>
      <c r="P516"/>
      <c r="Q516"/>
      <c r="R516"/>
      <c r="S516"/>
      <c r="T516"/>
      <c r="U516"/>
      <c r="V516"/>
      <c r="W516"/>
      <c r="X516"/>
      <c r="Y516"/>
      <c r="Z516"/>
      <c r="AA516"/>
      <c r="AB516"/>
    </row>
    <row r="517" spans="1:28" x14ac:dyDescent="0.25">
      <c r="A517"/>
      <c r="B517"/>
      <c r="C517"/>
      <c r="D517"/>
      <c r="E517"/>
      <c r="F517"/>
      <c r="G517"/>
      <c r="H517"/>
      <c r="I517"/>
      <c r="J517"/>
      <c r="K517"/>
      <c r="L517"/>
      <c r="M517"/>
      <c r="N517"/>
      <c r="O517"/>
      <c r="P517"/>
      <c r="Q517"/>
      <c r="R517"/>
      <c r="S517"/>
      <c r="T517"/>
      <c r="U517"/>
      <c r="V517"/>
      <c r="W517"/>
      <c r="X517"/>
      <c r="Y517"/>
      <c r="Z517"/>
      <c r="AA517"/>
      <c r="AB517"/>
    </row>
    <row r="518" spans="1:28" x14ac:dyDescent="0.25">
      <c r="A518"/>
      <c r="B518"/>
      <c r="C518"/>
      <c r="D518"/>
      <c r="E518"/>
      <c r="F518"/>
      <c r="G518"/>
      <c r="H518"/>
      <c r="I518"/>
      <c r="J518"/>
      <c r="K518"/>
      <c r="L518"/>
      <c r="M518"/>
      <c r="N518"/>
      <c r="O518"/>
      <c r="P518"/>
      <c r="Q518"/>
      <c r="R518"/>
      <c r="S518"/>
      <c r="T518"/>
      <c r="U518"/>
      <c r="V518"/>
      <c r="W518"/>
      <c r="X518"/>
      <c r="Y518"/>
      <c r="Z518"/>
      <c r="AA518"/>
      <c r="AB518"/>
    </row>
    <row r="519" spans="1:28" x14ac:dyDescent="0.25">
      <c r="A519"/>
      <c r="B519"/>
      <c r="C519"/>
      <c r="D519"/>
      <c r="E519"/>
      <c r="F519"/>
      <c r="G519"/>
      <c r="H519"/>
      <c r="I519"/>
      <c r="J519"/>
      <c r="K519"/>
      <c r="L519"/>
      <c r="M519"/>
      <c r="N519"/>
      <c r="O519"/>
      <c r="P519"/>
      <c r="Q519"/>
      <c r="R519"/>
      <c r="S519"/>
      <c r="T519"/>
      <c r="U519"/>
      <c r="V519"/>
      <c r="W519"/>
      <c r="X519"/>
      <c r="Y519"/>
      <c r="Z519"/>
      <c r="AA519"/>
      <c r="AB519"/>
    </row>
    <row r="520" spans="1:28" x14ac:dyDescent="0.25">
      <c r="A520"/>
      <c r="B520"/>
      <c r="C520"/>
      <c r="D520"/>
      <c r="E520"/>
      <c r="F520"/>
      <c r="G520"/>
      <c r="H520"/>
      <c r="I520"/>
      <c r="J520"/>
      <c r="K520"/>
      <c r="L520"/>
      <c r="M520"/>
      <c r="N520"/>
      <c r="O520"/>
      <c r="P520"/>
      <c r="Q520"/>
      <c r="R520"/>
      <c r="S520"/>
      <c r="T520"/>
      <c r="U520"/>
      <c r="V520"/>
      <c r="W520"/>
      <c r="X520"/>
      <c r="Y520"/>
      <c r="Z520"/>
      <c r="AA520"/>
      <c r="AB520"/>
    </row>
    <row r="521" spans="1:28" x14ac:dyDescent="0.25">
      <c r="A521"/>
      <c r="B521"/>
      <c r="C521"/>
      <c r="D521"/>
      <c r="E521"/>
      <c r="F521"/>
      <c r="G521"/>
      <c r="H521"/>
      <c r="I521"/>
      <c r="J521"/>
      <c r="K521"/>
      <c r="L521"/>
      <c r="M521"/>
      <c r="N521"/>
      <c r="O521"/>
      <c r="P521"/>
      <c r="Q521"/>
      <c r="R521"/>
      <c r="S521"/>
      <c r="T521"/>
      <c r="U521"/>
      <c r="V521"/>
      <c r="W521"/>
      <c r="X521"/>
      <c r="Y521"/>
      <c r="Z521"/>
      <c r="AA521"/>
      <c r="AB521"/>
    </row>
    <row r="522" spans="1:28" x14ac:dyDescent="0.25">
      <c r="A522"/>
      <c r="B522"/>
      <c r="C522"/>
      <c r="D522"/>
      <c r="E522"/>
      <c r="F522"/>
      <c r="G522"/>
      <c r="H522"/>
      <c r="I522"/>
      <c r="J522"/>
      <c r="K522"/>
      <c r="L522"/>
      <c r="M522"/>
      <c r="N522"/>
      <c r="O522"/>
      <c r="P522"/>
      <c r="Q522"/>
      <c r="R522"/>
      <c r="S522"/>
      <c r="T522"/>
      <c r="U522"/>
      <c r="V522"/>
      <c r="W522"/>
      <c r="X522"/>
      <c r="Y522"/>
      <c r="Z522"/>
      <c r="AA522"/>
      <c r="AB522"/>
    </row>
    <row r="523" spans="1:28" x14ac:dyDescent="0.25">
      <c r="A523"/>
      <c r="B523"/>
      <c r="C523"/>
      <c r="D523"/>
      <c r="E523"/>
      <c r="F523"/>
      <c r="G523"/>
      <c r="H523"/>
      <c r="I523"/>
      <c r="J523"/>
      <c r="K523"/>
      <c r="L523"/>
      <c r="M523"/>
      <c r="N523"/>
      <c r="O523"/>
      <c r="P523"/>
      <c r="Q523"/>
      <c r="R523"/>
      <c r="S523"/>
      <c r="T523"/>
      <c r="U523"/>
      <c r="V523"/>
      <c r="W523"/>
      <c r="X523"/>
      <c r="Y523"/>
      <c r="Z523"/>
      <c r="AA523"/>
      <c r="AB523"/>
    </row>
    <row r="524" spans="1:28" x14ac:dyDescent="0.25">
      <c r="A524"/>
      <c r="B524"/>
      <c r="C524"/>
      <c r="D524"/>
      <c r="E524"/>
      <c r="F524"/>
      <c r="G524"/>
      <c r="H524"/>
      <c r="I524"/>
      <c r="J524"/>
      <c r="K524"/>
      <c r="L524"/>
      <c r="M524"/>
      <c r="N524"/>
      <c r="O524"/>
      <c r="P524"/>
      <c r="Q524"/>
      <c r="R524"/>
      <c r="S524"/>
      <c r="T524"/>
      <c r="U524"/>
      <c r="V524"/>
      <c r="W524"/>
      <c r="X524"/>
      <c r="Y524"/>
      <c r="Z524"/>
      <c r="AA524"/>
      <c r="AB524"/>
    </row>
    <row r="525" spans="1:28" x14ac:dyDescent="0.25">
      <c r="A525"/>
      <c r="B525"/>
      <c r="C525"/>
      <c r="D525"/>
      <c r="E525"/>
      <c r="F525"/>
      <c r="G525"/>
      <c r="H525"/>
      <c r="I525"/>
      <c r="J525"/>
      <c r="K525"/>
      <c r="L525"/>
      <c r="M525"/>
      <c r="N525"/>
      <c r="O525"/>
      <c r="P525"/>
      <c r="Q525"/>
      <c r="R525"/>
      <c r="S525"/>
      <c r="T525"/>
      <c r="U525"/>
      <c r="V525"/>
      <c r="W525"/>
      <c r="X525"/>
      <c r="Y525"/>
      <c r="Z525"/>
      <c r="AA525"/>
      <c r="AB525"/>
    </row>
    <row r="526" spans="1:28" x14ac:dyDescent="0.25">
      <c r="A526"/>
      <c r="B526"/>
      <c r="C526"/>
      <c r="D526"/>
      <c r="E526"/>
      <c r="F526"/>
      <c r="G526"/>
      <c r="H526"/>
      <c r="I526"/>
      <c r="J526"/>
      <c r="K526"/>
      <c r="L526"/>
      <c r="M526"/>
      <c r="N526"/>
      <c r="O526"/>
      <c r="P526"/>
      <c r="Q526"/>
      <c r="R526"/>
      <c r="S526"/>
      <c r="T526"/>
      <c r="U526"/>
      <c r="V526"/>
      <c r="W526"/>
      <c r="X526"/>
      <c r="Y526"/>
      <c r="Z526"/>
      <c r="AA526"/>
      <c r="AB526"/>
    </row>
    <row r="527" spans="1:28" x14ac:dyDescent="0.25">
      <c r="A527"/>
      <c r="B527"/>
      <c r="C527"/>
      <c r="D527"/>
      <c r="E527"/>
      <c r="F527"/>
      <c r="G527"/>
      <c r="H527"/>
      <c r="I527"/>
      <c r="J527"/>
      <c r="K527"/>
      <c r="L527"/>
      <c r="M527"/>
      <c r="N527"/>
      <c r="O527"/>
      <c r="P527"/>
      <c r="Q527"/>
      <c r="R527"/>
      <c r="S527"/>
      <c r="T527"/>
      <c r="U527"/>
      <c r="V527"/>
      <c r="W527"/>
      <c r="X527"/>
      <c r="Y527"/>
      <c r="Z527"/>
      <c r="AA527"/>
      <c r="AB527"/>
    </row>
    <row r="528" spans="1:28" x14ac:dyDescent="0.25">
      <c r="A528"/>
      <c r="B528"/>
      <c r="C528"/>
      <c r="D528"/>
      <c r="E528"/>
      <c r="F528"/>
      <c r="G528"/>
      <c r="H528"/>
      <c r="I528"/>
      <c r="J528"/>
      <c r="K528"/>
      <c r="L528"/>
      <c r="M528"/>
      <c r="N528"/>
      <c r="O528"/>
      <c r="P528"/>
      <c r="Q528"/>
      <c r="R528"/>
      <c r="S528"/>
      <c r="T528"/>
      <c r="U528"/>
      <c r="V528"/>
      <c r="W528"/>
      <c r="X528"/>
      <c r="Y528"/>
      <c r="Z528"/>
      <c r="AA528"/>
      <c r="AB528"/>
    </row>
    <row r="529" spans="1:28" x14ac:dyDescent="0.25">
      <c r="A529"/>
      <c r="B529"/>
      <c r="C529"/>
      <c r="D529"/>
      <c r="E529"/>
      <c r="F529"/>
      <c r="G529"/>
      <c r="H529"/>
      <c r="I529"/>
      <c r="J529"/>
      <c r="K529"/>
      <c r="L529"/>
      <c r="M529"/>
      <c r="N529"/>
      <c r="O529"/>
      <c r="P529"/>
      <c r="Q529"/>
      <c r="R529"/>
      <c r="S529"/>
      <c r="T529"/>
      <c r="U529"/>
      <c r="V529"/>
      <c r="W529"/>
      <c r="X529"/>
      <c r="Y529"/>
      <c r="Z529"/>
      <c r="AA529"/>
      <c r="AB529"/>
    </row>
    <row r="530" spans="1:28" x14ac:dyDescent="0.25">
      <c r="A530"/>
      <c r="B530"/>
      <c r="C530"/>
      <c r="D530"/>
      <c r="E530"/>
      <c r="F530"/>
      <c r="G530"/>
      <c r="H530"/>
      <c r="I530"/>
      <c r="J530"/>
      <c r="K530"/>
      <c r="L530"/>
      <c r="M530"/>
      <c r="N530"/>
      <c r="O530"/>
      <c r="P530"/>
      <c r="Q530"/>
      <c r="R530"/>
      <c r="S530"/>
      <c r="T530"/>
      <c r="U530"/>
      <c r="V530"/>
      <c r="W530"/>
      <c r="X530"/>
      <c r="Y530"/>
      <c r="Z530"/>
      <c r="AA530"/>
      <c r="AB530"/>
    </row>
    <row r="531" spans="1:28" x14ac:dyDescent="0.25">
      <c r="A531"/>
      <c r="B531"/>
      <c r="C531"/>
      <c r="D531"/>
      <c r="E531"/>
      <c r="F531"/>
      <c r="G531"/>
      <c r="H531"/>
      <c r="I531"/>
      <c r="J531"/>
      <c r="K531"/>
      <c r="L531"/>
      <c r="M531"/>
      <c r="N531"/>
      <c r="O531"/>
      <c r="P531"/>
      <c r="Q531"/>
      <c r="R531"/>
      <c r="S531"/>
      <c r="T531"/>
      <c r="U531"/>
      <c r="V531"/>
      <c r="W531"/>
      <c r="X531"/>
      <c r="Y531"/>
      <c r="Z531"/>
      <c r="AA531"/>
      <c r="AB531"/>
    </row>
    <row r="532" spans="1:28" x14ac:dyDescent="0.25">
      <c r="A532"/>
      <c r="B532"/>
      <c r="C532"/>
      <c r="D532"/>
      <c r="E532"/>
      <c r="F532"/>
      <c r="G532"/>
      <c r="H532"/>
      <c r="I532"/>
      <c r="J532"/>
      <c r="K532"/>
      <c r="L532"/>
      <c r="M532"/>
      <c r="N532"/>
      <c r="O532"/>
      <c r="P532"/>
      <c r="Q532"/>
      <c r="R532"/>
      <c r="S532"/>
      <c r="T532"/>
      <c r="U532"/>
      <c r="V532"/>
      <c r="W532"/>
      <c r="X532"/>
      <c r="Y532"/>
      <c r="Z532"/>
      <c r="AA532"/>
      <c r="AB532"/>
    </row>
    <row r="533" spans="1:28" x14ac:dyDescent="0.25">
      <c r="A533"/>
      <c r="B533"/>
      <c r="C533"/>
      <c r="D533"/>
      <c r="E533"/>
      <c r="F533"/>
      <c r="G533"/>
      <c r="H533"/>
      <c r="I533"/>
      <c r="J533"/>
      <c r="K533"/>
      <c r="L533"/>
      <c r="M533"/>
      <c r="N533"/>
      <c r="O533"/>
      <c r="P533"/>
      <c r="Q533"/>
      <c r="R533"/>
      <c r="S533"/>
      <c r="T533"/>
      <c r="U533"/>
      <c r="V533"/>
      <c r="W533"/>
      <c r="X533"/>
      <c r="Y533"/>
      <c r="Z533"/>
      <c r="AA533"/>
      <c r="AB533"/>
    </row>
    <row r="534" spans="1:28" x14ac:dyDescent="0.25">
      <c r="A534"/>
      <c r="B534"/>
      <c r="C534"/>
      <c r="D534"/>
      <c r="E534"/>
      <c r="F534"/>
      <c r="G534"/>
      <c r="H534"/>
      <c r="I534"/>
      <c r="J534"/>
      <c r="K534"/>
      <c r="L534"/>
      <c r="M534"/>
      <c r="N534"/>
      <c r="O534"/>
      <c r="P534"/>
      <c r="Q534"/>
      <c r="R534"/>
      <c r="S534"/>
      <c r="T534"/>
      <c r="U534"/>
      <c r="V534"/>
      <c r="W534"/>
      <c r="X534"/>
      <c r="Y534"/>
      <c r="Z534"/>
      <c r="AA534"/>
      <c r="AB534"/>
    </row>
    <row r="535" spans="1:28" x14ac:dyDescent="0.25">
      <c r="A535"/>
      <c r="B535"/>
      <c r="C535"/>
      <c r="D535"/>
      <c r="E535"/>
      <c r="F535"/>
      <c r="G535"/>
      <c r="H535"/>
      <c r="I535"/>
      <c r="J535"/>
      <c r="K535"/>
      <c r="L535"/>
      <c r="M535"/>
      <c r="N535"/>
      <c r="O535"/>
      <c r="P535"/>
      <c r="Q535"/>
      <c r="R535"/>
      <c r="S535"/>
      <c r="T535"/>
      <c r="U535"/>
      <c r="V535"/>
      <c r="W535"/>
      <c r="X535"/>
      <c r="Y535"/>
      <c r="Z535"/>
      <c r="AA535"/>
      <c r="AB535"/>
    </row>
    <row r="536" spans="1:28" x14ac:dyDescent="0.25">
      <c r="A536"/>
      <c r="B536"/>
      <c r="C536"/>
      <c r="D536"/>
      <c r="E536"/>
      <c r="F536"/>
      <c r="G536"/>
      <c r="H536"/>
      <c r="I536"/>
      <c r="J536"/>
      <c r="K536"/>
      <c r="L536"/>
      <c r="M536"/>
      <c r="N536"/>
      <c r="O536"/>
      <c r="P536"/>
      <c r="Q536"/>
      <c r="R536"/>
      <c r="S536"/>
      <c r="T536"/>
      <c r="U536"/>
      <c r="V536"/>
      <c r="W536"/>
      <c r="X536"/>
      <c r="Y536"/>
      <c r="Z536"/>
      <c r="AA536"/>
      <c r="AB536"/>
    </row>
    <row r="537" spans="1:28" x14ac:dyDescent="0.25">
      <c r="A537"/>
      <c r="B537"/>
      <c r="C537"/>
      <c r="D537"/>
      <c r="E537"/>
      <c r="F537"/>
      <c r="G537"/>
      <c r="H537"/>
      <c r="I537"/>
      <c r="J537"/>
      <c r="K537"/>
      <c r="L537"/>
      <c r="M537"/>
      <c r="N537"/>
      <c r="O537"/>
      <c r="P537"/>
      <c r="Q537"/>
      <c r="R537"/>
      <c r="S537"/>
      <c r="T537"/>
      <c r="U537"/>
      <c r="V537"/>
      <c r="W537"/>
      <c r="X537"/>
      <c r="Y537"/>
      <c r="Z537"/>
      <c r="AA537"/>
      <c r="AB537"/>
    </row>
    <row r="538" spans="1:28" x14ac:dyDescent="0.25">
      <c r="A538"/>
      <c r="B538"/>
      <c r="C538"/>
      <c r="D538"/>
      <c r="E538"/>
      <c r="F538"/>
      <c r="G538"/>
      <c r="H538"/>
      <c r="I538"/>
      <c r="J538"/>
      <c r="K538"/>
      <c r="L538"/>
      <c r="M538"/>
      <c r="N538"/>
      <c r="O538"/>
      <c r="P538"/>
      <c r="Q538"/>
      <c r="R538"/>
      <c r="S538"/>
      <c r="T538"/>
      <c r="U538"/>
      <c r="V538"/>
      <c r="W538"/>
      <c r="X538"/>
      <c r="Y538"/>
      <c r="Z538"/>
      <c r="AA538"/>
      <c r="AB538"/>
    </row>
    <row r="539" spans="1:28" x14ac:dyDescent="0.25">
      <c r="A539"/>
      <c r="B539"/>
      <c r="C539"/>
      <c r="D539"/>
      <c r="E539"/>
      <c r="F539"/>
      <c r="G539"/>
      <c r="H539"/>
      <c r="I539"/>
      <c r="J539"/>
      <c r="K539"/>
      <c r="L539"/>
      <c r="M539"/>
      <c r="N539"/>
      <c r="O539"/>
      <c r="P539"/>
      <c r="Q539"/>
      <c r="R539"/>
      <c r="S539"/>
      <c r="T539"/>
      <c r="U539"/>
      <c r="V539"/>
      <c r="W539"/>
      <c r="X539"/>
      <c r="Y539"/>
      <c r="Z539"/>
      <c r="AA539"/>
      <c r="AB539"/>
    </row>
    <row r="540" spans="1:28" x14ac:dyDescent="0.25">
      <c r="A540"/>
      <c r="B540"/>
      <c r="C540"/>
      <c r="D540"/>
      <c r="E540"/>
      <c r="F540"/>
      <c r="G540"/>
      <c r="H540"/>
      <c r="I540"/>
      <c r="J540"/>
      <c r="K540"/>
      <c r="L540"/>
      <c r="M540"/>
      <c r="N540"/>
      <c r="O540"/>
      <c r="P540"/>
      <c r="Q540"/>
      <c r="R540"/>
      <c r="S540"/>
      <c r="T540"/>
      <c r="U540"/>
      <c r="V540"/>
      <c r="W540"/>
      <c r="X540"/>
      <c r="Y540"/>
      <c r="Z540"/>
      <c r="AA540"/>
      <c r="AB540"/>
    </row>
    <row r="541" spans="1:28" x14ac:dyDescent="0.25">
      <c r="A541"/>
      <c r="B541"/>
      <c r="C541"/>
      <c r="D541"/>
      <c r="E541"/>
      <c r="F541"/>
      <c r="G541"/>
      <c r="H541"/>
      <c r="I541"/>
      <c r="J541"/>
      <c r="K541"/>
      <c r="L541"/>
      <c r="M541"/>
      <c r="N541"/>
      <c r="O541"/>
      <c r="P541"/>
      <c r="Q541"/>
      <c r="R541"/>
      <c r="S541"/>
      <c r="T541"/>
      <c r="U541"/>
      <c r="V541"/>
      <c r="W541"/>
      <c r="X541"/>
      <c r="Y541"/>
      <c r="Z541"/>
      <c r="AA541"/>
      <c r="AB541"/>
    </row>
    <row r="542" spans="1:28" x14ac:dyDescent="0.25">
      <c r="A542"/>
      <c r="B542"/>
      <c r="C542"/>
      <c r="D542"/>
      <c r="E542"/>
      <c r="F542"/>
      <c r="G542"/>
      <c r="H542"/>
      <c r="I542"/>
      <c r="J542"/>
      <c r="K542"/>
      <c r="L542"/>
      <c r="M542"/>
      <c r="N542"/>
      <c r="O542"/>
      <c r="P542"/>
      <c r="Q542"/>
      <c r="R542"/>
      <c r="S542"/>
      <c r="T542"/>
      <c r="U542"/>
      <c r="V542"/>
      <c r="W542"/>
      <c r="X542"/>
      <c r="Y542"/>
      <c r="Z542"/>
      <c r="AA542"/>
      <c r="AB542"/>
    </row>
    <row r="543" spans="1:28" x14ac:dyDescent="0.25">
      <c r="A543"/>
      <c r="B543"/>
      <c r="C543"/>
      <c r="D543"/>
      <c r="E543"/>
      <c r="F543"/>
      <c r="G543"/>
      <c r="H543"/>
      <c r="I543"/>
      <c r="J543"/>
      <c r="K543"/>
      <c r="L543"/>
      <c r="M543"/>
      <c r="N543"/>
      <c r="O543"/>
      <c r="P543"/>
      <c r="Q543"/>
      <c r="R543"/>
      <c r="S543"/>
      <c r="T543"/>
      <c r="U543"/>
      <c r="V543"/>
      <c r="W543"/>
      <c r="X543"/>
      <c r="Y543"/>
      <c r="Z543"/>
      <c r="AA543"/>
      <c r="AB543"/>
    </row>
    <row r="544" spans="1:28" x14ac:dyDescent="0.25">
      <c r="A544"/>
      <c r="B544"/>
      <c r="C544"/>
      <c r="D544"/>
      <c r="E544"/>
      <c r="F544"/>
      <c r="G544"/>
      <c r="H544"/>
      <c r="I544"/>
      <c r="J544"/>
      <c r="K544"/>
      <c r="L544"/>
      <c r="M544"/>
      <c r="N544"/>
      <c r="O544"/>
      <c r="P544"/>
      <c r="Q544"/>
      <c r="R544"/>
      <c r="S544"/>
      <c r="T544"/>
      <c r="U544"/>
      <c r="V544"/>
      <c r="W544"/>
      <c r="X544"/>
      <c r="Y544"/>
      <c r="Z544"/>
      <c r="AA544"/>
      <c r="AB544"/>
    </row>
    <row r="545" spans="1:28" x14ac:dyDescent="0.25">
      <c r="A545"/>
      <c r="B545"/>
      <c r="C545"/>
      <c r="D545"/>
      <c r="E545"/>
      <c r="F545"/>
      <c r="G545"/>
      <c r="H545"/>
      <c r="I545"/>
      <c r="J545"/>
      <c r="K545"/>
      <c r="L545"/>
      <c r="M545"/>
      <c r="N545"/>
      <c r="O545"/>
      <c r="P545"/>
      <c r="Q545"/>
      <c r="R545"/>
      <c r="S545"/>
      <c r="T545"/>
      <c r="U545"/>
      <c r="V545"/>
      <c r="W545"/>
      <c r="X545"/>
      <c r="Y545"/>
      <c r="Z545"/>
      <c r="AA545"/>
      <c r="AB545"/>
    </row>
    <row r="546" spans="1:28" x14ac:dyDescent="0.25">
      <c r="A546"/>
      <c r="B546"/>
      <c r="C546"/>
      <c r="D546"/>
      <c r="E546"/>
      <c r="F546"/>
      <c r="G546"/>
      <c r="H546"/>
      <c r="I546"/>
      <c r="J546"/>
      <c r="K546"/>
      <c r="L546"/>
      <c r="M546"/>
      <c r="N546"/>
      <c r="O546"/>
      <c r="P546"/>
      <c r="Q546"/>
      <c r="R546"/>
      <c r="S546"/>
      <c r="T546"/>
      <c r="U546"/>
      <c r="V546"/>
      <c r="W546"/>
      <c r="X546"/>
      <c r="Y546"/>
      <c r="Z546"/>
      <c r="AA546"/>
      <c r="AB546"/>
    </row>
    <row r="547" spans="1:28" x14ac:dyDescent="0.25">
      <c r="A547"/>
      <c r="B547"/>
      <c r="C547"/>
      <c r="D547"/>
      <c r="E547"/>
      <c r="F547"/>
      <c r="G547"/>
      <c r="H547"/>
      <c r="I547"/>
      <c r="J547"/>
      <c r="K547"/>
      <c r="L547"/>
      <c r="M547"/>
      <c r="N547"/>
      <c r="O547"/>
      <c r="P547"/>
      <c r="Q547"/>
      <c r="R547"/>
      <c r="S547"/>
      <c r="T547"/>
      <c r="U547"/>
      <c r="V547"/>
      <c r="W547"/>
      <c r="X547"/>
      <c r="Y547"/>
      <c r="Z547"/>
      <c r="AA547"/>
      <c r="AB547"/>
    </row>
    <row r="548" spans="1:28" x14ac:dyDescent="0.25">
      <c r="A548"/>
      <c r="B548"/>
      <c r="C548"/>
      <c r="D548"/>
      <c r="E548"/>
      <c r="F548"/>
      <c r="G548"/>
      <c r="H548"/>
      <c r="I548"/>
      <c r="J548"/>
      <c r="K548"/>
      <c r="L548"/>
      <c r="M548"/>
      <c r="N548"/>
      <c r="O548"/>
      <c r="P548"/>
      <c r="Q548"/>
      <c r="R548"/>
      <c r="S548"/>
      <c r="T548"/>
      <c r="U548"/>
      <c r="V548"/>
      <c r="W548"/>
      <c r="X548"/>
      <c r="Y548"/>
      <c r="Z548"/>
      <c r="AA548"/>
      <c r="AB548"/>
    </row>
    <row r="549" spans="1:28" x14ac:dyDescent="0.25">
      <c r="A549"/>
      <c r="B549"/>
      <c r="C549"/>
      <c r="D549"/>
      <c r="E549"/>
      <c r="F549"/>
      <c r="G549"/>
      <c r="H549"/>
      <c r="I549"/>
      <c r="J549"/>
      <c r="K549"/>
      <c r="L549"/>
      <c r="M549"/>
      <c r="N549"/>
      <c r="O549"/>
      <c r="P549"/>
      <c r="Q549"/>
      <c r="R549"/>
      <c r="S549"/>
      <c r="T549"/>
      <c r="U549"/>
      <c r="V549"/>
      <c r="W549"/>
      <c r="X549"/>
      <c r="Y549"/>
      <c r="Z549"/>
      <c r="AA549"/>
      <c r="AB549"/>
    </row>
    <row r="550" spans="1:28" x14ac:dyDescent="0.25">
      <c r="A550"/>
      <c r="B550"/>
      <c r="C550"/>
      <c r="D550"/>
      <c r="E550"/>
      <c r="F550"/>
      <c r="G550"/>
      <c r="H550"/>
      <c r="I550"/>
      <c r="J550"/>
      <c r="K550"/>
      <c r="L550"/>
      <c r="M550"/>
      <c r="N550"/>
      <c r="O550"/>
      <c r="P550"/>
      <c r="Q550"/>
      <c r="R550"/>
      <c r="S550"/>
      <c r="T550"/>
      <c r="U550"/>
      <c r="V550"/>
      <c r="W550"/>
      <c r="X550"/>
      <c r="Y550"/>
      <c r="Z550"/>
      <c r="AA550"/>
      <c r="AB550"/>
    </row>
    <row r="551" spans="1:28" x14ac:dyDescent="0.25">
      <c r="A551"/>
      <c r="B551"/>
      <c r="C551"/>
      <c r="D551"/>
      <c r="E551"/>
      <c r="F551"/>
      <c r="G551"/>
      <c r="H551"/>
      <c r="I551"/>
      <c r="J551"/>
      <c r="K551"/>
      <c r="L551"/>
      <c r="M551"/>
      <c r="N551"/>
      <c r="O551"/>
      <c r="P551"/>
      <c r="Q551"/>
      <c r="R551"/>
      <c r="S551"/>
      <c r="T551"/>
      <c r="U551"/>
      <c r="V551"/>
      <c r="W551"/>
      <c r="X551"/>
      <c r="Y551"/>
      <c r="Z551"/>
      <c r="AA551"/>
      <c r="AB551"/>
    </row>
    <row r="552" spans="1:28" x14ac:dyDescent="0.25">
      <c r="A552"/>
      <c r="B552"/>
      <c r="C552"/>
      <c r="D552"/>
      <c r="E552"/>
      <c r="F552"/>
      <c r="G552"/>
      <c r="H552"/>
      <c r="I552"/>
      <c r="J552"/>
      <c r="K552"/>
      <c r="L552"/>
      <c r="M552"/>
      <c r="N552"/>
      <c r="O552"/>
      <c r="P552"/>
      <c r="Q552"/>
      <c r="R552"/>
      <c r="S552"/>
      <c r="T552"/>
      <c r="U552"/>
      <c r="V552"/>
      <c r="W552"/>
      <c r="X552"/>
      <c r="Y552"/>
      <c r="Z552"/>
      <c r="AA552"/>
      <c r="AB552"/>
    </row>
    <row r="553" spans="1:28" x14ac:dyDescent="0.25">
      <c r="A553"/>
      <c r="B553"/>
      <c r="C553"/>
      <c r="D553"/>
      <c r="E553"/>
      <c r="F553"/>
      <c r="G553"/>
      <c r="H553"/>
      <c r="I553"/>
      <c r="J553"/>
      <c r="K553"/>
      <c r="L553"/>
      <c r="M553"/>
      <c r="N553"/>
      <c r="O553"/>
      <c r="P553"/>
      <c r="Q553"/>
      <c r="R553"/>
      <c r="S553"/>
      <c r="T553"/>
      <c r="U553"/>
      <c r="V553"/>
      <c r="W553"/>
      <c r="X553"/>
      <c r="Y553"/>
      <c r="Z553"/>
      <c r="AA553"/>
      <c r="AB553"/>
    </row>
    <row r="554" spans="1:28" x14ac:dyDescent="0.25">
      <c r="A554"/>
      <c r="B554"/>
      <c r="C554"/>
      <c r="D554"/>
      <c r="E554"/>
      <c r="F554"/>
      <c r="G554"/>
      <c r="H554"/>
      <c r="I554"/>
      <c r="J554"/>
      <c r="K554"/>
      <c r="L554"/>
      <c r="M554"/>
      <c r="N554"/>
      <c r="O554"/>
      <c r="P554"/>
      <c r="Q554"/>
      <c r="R554"/>
      <c r="S554"/>
      <c r="T554"/>
      <c r="U554"/>
      <c r="V554"/>
      <c r="W554"/>
      <c r="X554"/>
      <c r="Y554"/>
      <c r="Z554"/>
      <c r="AA554"/>
      <c r="AB554"/>
    </row>
    <row r="555" spans="1:28" x14ac:dyDescent="0.25">
      <c r="A555"/>
      <c r="B555"/>
      <c r="C555"/>
      <c r="D555"/>
      <c r="E555"/>
      <c r="F555"/>
      <c r="G555"/>
      <c r="H555"/>
      <c r="I555"/>
      <c r="J555"/>
      <c r="K555"/>
      <c r="L555"/>
      <c r="M555"/>
      <c r="N555"/>
      <c r="O555"/>
      <c r="P555"/>
      <c r="Q555"/>
      <c r="R555"/>
      <c r="S555"/>
      <c r="T555"/>
      <c r="U555"/>
      <c r="V555"/>
      <c r="W555"/>
      <c r="X555"/>
      <c r="Y555"/>
      <c r="Z555"/>
      <c r="AA555"/>
      <c r="AB555"/>
    </row>
    <row r="556" spans="1:28" x14ac:dyDescent="0.25">
      <c r="A556"/>
      <c r="B556"/>
      <c r="C556"/>
      <c r="D556"/>
      <c r="E556"/>
      <c r="F556"/>
      <c r="G556"/>
      <c r="H556"/>
      <c r="I556"/>
      <c r="J556"/>
      <c r="K556"/>
      <c r="L556"/>
      <c r="M556"/>
      <c r="N556"/>
      <c r="O556"/>
      <c r="P556"/>
      <c r="Q556"/>
      <c r="R556"/>
      <c r="S556"/>
      <c r="T556"/>
      <c r="U556"/>
      <c r="V556"/>
      <c r="W556"/>
      <c r="X556"/>
      <c r="Y556"/>
      <c r="Z556"/>
      <c r="AA556"/>
      <c r="AB556"/>
    </row>
    <row r="557" spans="1:28" x14ac:dyDescent="0.25">
      <c r="A557"/>
      <c r="B557"/>
      <c r="C557"/>
      <c r="D557"/>
      <c r="E557"/>
      <c r="F557"/>
      <c r="G557"/>
      <c r="H557"/>
      <c r="I557"/>
      <c r="J557"/>
      <c r="K557"/>
      <c r="L557"/>
      <c r="M557"/>
      <c r="N557"/>
      <c r="O557"/>
      <c r="P557"/>
      <c r="Q557"/>
      <c r="R557"/>
      <c r="S557"/>
      <c r="T557"/>
      <c r="U557"/>
      <c r="V557"/>
      <c r="W557"/>
      <c r="X557"/>
      <c r="Y557"/>
      <c r="Z557"/>
      <c r="AA557"/>
      <c r="AB557"/>
    </row>
    <row r="558" spans="1:28" x14ac:dyDescent="0.25">
      <c r="A558"/>
      <c r="B558"/>
      <c r="C558"/>
      <c r="D558"/>
      <c r="E558"/>
      <c r="F558"/>
      <c r="G558"/>
      <c r="H558"/>
      <c r="I558"/>
      <c r="J558"/>
      <c r="K558"/>
      <c r="L558"/>
      <c r="M558"/>
      <c r="N558"/>
      <c r="O558"/>
      <c r="P558"/>
      <c r="Q558"/>
      <c r="R558"/>
      <c r="S558"/>
      <c r="T558"/>
      <c r="U558"/>
      <c r="V558"/>
      <c r="W558"/>
      <c r="X558"/>
      <c r="Y558"/>
      <c r="Z558"/>
      <c r="AA558"/>
      <c r="AB558"/>
    </row>
    <row r="559" spans="1:28" x14ac:dyDescent="0.25">
      <c r="A559"/>
      <c r="B559"/>
      <c r="C559"/>
      <c r="D559"/>
      <c r="E559"/>
      <c r="F559"/>
      <c r="G559"/>
      <c r="H559"/>
      <c r="I559"/>
      <c r="J559"/>
      <c r="K559"/>
      <c r="L559"/>
      <c r="M559"/>
      <c r="N559"/>
      <c r="O559"/>
      <c r="P559"/>
      <c r="Q559"/>
      <c r="R559"/>
      <c r="S559"/>
      <c r="T559"/>
      <c r="U559"/>
      <c r="V559"/>
      <c r="W559"/>
      <c r="X559"/>
      <c r="Y559"/>
      <c r="Z559"/>
      <c r="AA559"/>
      <c r="AB559"/>
    </row>
    <row r="560" spans="1:28" x14ac:dyDescent="0.25">
      <c r="A560"/>
      <c r="B560"/>
      <c r="C560"/>
      <c r="D560"/>
      <c r="E560"/>
      <c r="F560"/>
      <c r="G560"/>
      <c r="H560"/>
      <c r="I560"/>
      <c r="J560"/>
      <c r="K560"/>
      <c r="L560"/>
      <c r="M560"/>
      <c r="N560"/>
      <c r="O560"/>
      <c r="P560"/>
      <c r="Q560"/>
      <c r="R560"/>
      <c r="S560"/>
      <c r="T560"/>
      <c r="U560"/>
      <c r="V560"/>
      <c r="W560"/>
      <c r="X560"/>
      <c r="Y560"/>
      <c r="Z560"/>
      <c r="AA560"/>
      <c r="AB560"/>
    </row>
    <row r="561" spans="1:28" x14ac:dyDescent="0.25">
      <c r="A561"/>
      <c r="B561"/>
      <c r="C561"/>
      <c r="D561"/>
      <c r="E561"/>
      <c r="F561"/>
      <c r="G561"/>
      <c r="H561"/>
      <c r="I561"/>
      <c r="J561"/>
      <c r="K561"/>
      <c r="L561"/>
      <c r="M561"/>
      <c r="N561"/>
      <c r="O561"/>
      <c r="P561"/>
      <c r="Q561"/>
      <c r="R561"/>
      <c r="S561"/>
      <c r="T561"/>
      <c r="U561"/>
      <c r="V561"/>
      <c r="W561"/>
      <c r="X561"/>
      <c r="Y561"/>
      <c r="Z561"/>
      <c r="AA561"/>
      <c r="AB561"/>
    </row>
    <row r="562" spans="1:28" x14ac:dyDescent="0.25">
      <c r="A562"/>
      <c r="B562"/>
      <c r="C562"/>
      <c r="D562"/>
      <c r="E562"/>
      <c r="F562"/>
      <c r="G562"/>
      <c r="H562"/>
      <c r="I562"/>
      <c r="J562"/>
      <c r="K562"/>
      <c r="L562"/>
      <c r="M562"/>
      <c r="N562"/>
      <c r="O562"/>
      <c r="P562"/>
      <c r="Q562"/>
      <c r="R562"/>
      <c r="S562"/>
      <c r="T562"/>
      <c r="U562"/>
      <c r="V562"/>
      <c r="W562"/>
      <c r="X562"/>
      <c r="Y562"/>
      <c r="Z562"/>
      <c r="AA562"/>
      <c r="AB562"/>
    </row>
    <row r="563" spans="1:28" x14ac:dyDescent="0.25">
      <c r="A563"/>
      <c r="B563"/>
      <c r="C563"/>
      <c r="D563"/>
      <c r="E563"/>
      <c r="F563"/>
      <c r="G563"/>
      <c r="H563"/>
      <c r="I563"/>
      <c r="J563"/>
      <c r="K563"/>
      <c r="L563"/>
      <c r="M563"/>
      <c r="N563"/>
      <c r="O563"/>
      <c r="P563"/>
      <c r="Q563"/>
      <c r="R563"/>
      <c r="S563"/>
      <c r="T563"/>
      <c r="U563"/>
      <c r="V563"/>
      <c r="W563"/>
      <c r="X563"/>
      <c r="Y563"/>
      <c r="Z563"/>
      <c r="AA563"/>
      <c r="AB563"/>
    </row>
    <row r="564" spans="1:28" x14ac:dyDescent="0.25">
      <c r="A564"/>
      <c r="B564"/>
      <c r="C564"/>
      <c r="D564"/>
      <c r="E564"/>
      <c r="F564"/>
      <c r="G564"/>
      <c r="H564"/>
      <c r="I564"/>
      <c r="J564"/>
      <c r="K564"/>
      <c r="L564"/>
      <c r="M564"/>
      <c r="N564"/>
      <c r="O564"/>
      <c r="P564"/>
      <c r="Q564"/>
      <c r="R564"/>
      <c r="S564"/>
      <c r="T564"/>
      <c r="U564"/>
      <c r="V564"/>
      <c r="W564"/>
      <c r="X564"/>
      <c r="Y564"/>
      <c r="Z564"/>
      <c r="AA564"/>
      <c r="AB564"/>
    </row>
    <row r="565" spans="1:28" x14ac:dyDescent="0.25">
      <c r="A565"/>
      <c r="B565"/>
      <c r="C565"/>
      <c r="D565"/>
      <c r="E565"/>
      <c r="F565"/>
      <c r="G565"/>
      <c r="H565"/>
      <c r="I565"/>
      <c r="J565"/>
      <c r="K565"/>
      <c r="L565"/>
      <c r="M565"/>
      <c r="N565"/>
      <c r="O565"/>
      <c r="P565"/>
      <c r="Q565"/>
      <c r="R565"/>
      <c r="S565"/>
      <c r="T565"/>
      <c r="U565"/>
      <c r="V565"/>
      <c r="W565"/>
      <c r="X565"/>
      <c r="Y565"/>
      <c r="Z565"/>
      <c r="AA565"/>
      <c r="AB565"/>
    </row>
    <row r="566" spans="1:28" x14ac:dyDescent="0.25">
      <c r="A566"/>
      <c r="B566"/>
      <c r="C566"/>
      <c r="D566"/>
      <c r="E566"/>
      <c r="F566"/>
      <c r="G566"/>
      <c r="H566"/>
      <c r="I566"/>
      <c r="J566"/>
      <c r="K566"/>
      <c r="L566"/>
      <c r="M566"/>
      <c r="N566"/>
      <c r="O566"/>
      <c r="P566"/>
      <c r="Q566"/>
      <c r="R566"/>
      <c r="S566"/>
      <c r="T566"/>
      <c r="U566"/>
      <c r="V566"/>
      <c r="W566"/>
      <c r="X566"/>
      <c r="Y566"/>
      <c r="Z566"/>
      <c r="AA566"/>
      <c r="AB566"/>
    </row>
    <row r="567" spans="1:28" x14ac:dyDescent="0.25">
      <c r="A567"/>
      <c r="B567"/>
      <c r="C567"/>
      <c r="D567"/>
      <c r="E567"/>
      <c r="F567"/>
      <c r="G567"/>
      <c r="H567"/>
      <c r="I567"/>
      <c r="J567"/>
      <c r="K567"/>
      <c r="L567"/>
      <c r="M567"/>
      <c r="N567"/>
      <c r="O567"/>
      <c r="P567"/>
      <c r="Q567"/>
      <c r="R567"/>
      <c r="S567"/>
      <c r="T567"/>
      <c r="U567"/>
      <c r="V567"/>
      <c r="W567"/>
      <c r="X567"/>
      <c r="Y567"/>
      <c r="Z567"/>
      <c r="AA567"/>
      <c r="AB567"/>
    </row>
    <row r="568" spans="1:28" x14ac:dyDescent="0.25">
      <c r="A568"/>
      <c r="B568"/>
      <c r="C568"/>
      <c r="D568"/>
      <c r="E568"/>
      <c r="F568"/>
      <c r="G568"/>
      <c r="H568"/>
      <c r="I568"/>
      <c r="J568"/>
      <c r="K568"/>
      <c r="L568"/>
      <c r="M568"/>
      <c r="N568"/>
      <c r="O568"/>
      <c r="P568"/>
      <c r="Q568"/>
      <c r="R568"/>
      <c r="S568"/>
      <c r="T568"/>
      <c r="U568"/>
      <c r="V568"/>
      <c r="W568"/>
      <c r="X568"/>
      <c r="Y568"/>
      <c r="Z568"/>
      <c r="AA568"/>
      <c r="AB568"/>
    </row>
    <row r="569" spans="1:28" x14ac:dyDescent="0.25">
      <c r="A569"/>
      <c r="B569"/>
      <c r="C569"/>
      <c r="D569"/>
      <c r="E569"/>
      <c r="F569"/>
      <c r="G569"/>
      <c r="H569"/>
      <c r="I569"/>
      <c r="J569"/>
      <c r="K569"/>
      <c r="L569"/>
      <c r="M569"/>
      <c r="N569"/>
      <c r="O569"/>
      <c r="P569"/>
      <c r="Q569"/>
      <c r="R569"/>
      <c r="S569"/>
      <c r="T569"/>
      <c r="U569"/>
      <c r="V569"/>
      <c r="W569"/>
      <c r="X569"/>
      <c r="Y569"/>
      <c r="Z569"/>
      <c r="AA569"/>
      <c r="AB569"/>
    </row>
    <row r="570" spans="1:28" x14ac:dyDescent="0.25">
      <c r="A570"/>
      <c r="B570"/>
      <c r="C570"/>
      <c r="D570"/>
      <c r="E570"/>
      <c r="F570"/>
      <c r="G570"/>
      <c r="H570"/>
      <c r="I570"/>
      <c r="J570"/>
      <c r="K570"/>
      <c r="L570"/>
      <c r="M570"/>
      <c r="N570"/>
      <c r="O570"/>
      <c r="P570"/>
      <c r="Q570"/>
      <c r="R570"/>
      <c r="S570"/>
      <c r="T570"/>
      <c r="U570"/>
      <c r="V570"/>
      <c r="W570"/>
      <c r="X570"/>
      <c r="Y570"/>
      <c r="Z570"/>
      <c r="AA570"/>
      <c r="AB570"/>
    </row>
    <row r="571" spans="1:28" x14ac:dyDescent="0.25">
      <c r="A571"/>
      <c r="B571"/>
      <c r="C571"/>
      <c r="D571"/>
      <c r="E571"/>
      <c r="F571"/>
      <c r="G571"/>
      <c r="H571"/>
      <c r="I571"/>
      <c r="J571"/>
      <c r="K571"/>
      <c r="L571"/>
      <c r="M571"/>
      <c r="N571"/>
      <c r="O571"/>
      <c r="P571"/>
      <c r="Q571"/>
      <c r="R571"/>
      <c r="S571"/>
      <c r="T571"/>
      <c r="U571"/>
      <c r="V571"/>
      <c r="W571"/>
      <c r="X571"/>
      <c r="Y571"/>
      <c r="Z571"/>
      <c r="AA571"/>
      <c r="AB571"/>
    </row>
    <row r="572" spans="1:28" x14ac:dyDescent="0.25">
      <c r="A572"/>
      <c r="B572"/>
      <c r="C572"/>
      <c r="D572"/>
      <c r="E572"/>
      <c r="F572"/>
      <c r="G572"/>
      <c r="H572"/>
      <c r="I572"/>
      <c r="J572"/>
      <c r="K572"/>
      <c r="L572"/>
      <c r="M572"/>
      <c r="N572"/>
      <c r="O572"/>
      <c r="P572"/>
      <c r="Q572"/>
      <c r="R572"/>
      <c r="S572"/>
      <c r="T572"/>
      <c r="U572"/>
      <c r="V572"/>
      <c r="W572"/>
      <c r="X572"/>
      <c r="Y572"/>
      <c r="Z572"/>
      <c r="AA572"/>
      <c r="AB572"/>
    </row>
    <row r="573" spans="1:28" x14ac:dyDescent="0.25">
      <c r="A573"/>
      <c r="B573"/>
      <c r="C573"/>
      <c r="D573"/>
      <c r="E573"/>
      <c r="F573"/>
      <c r="G573"/>
      <c r="H573"/>
      <c r="I573"/>
      <c r="J573"/>
      <c r="K573"/>
      <c r="L573"/>
      <c r="M573"/>
      <c r="N573"/>
      <c r="O573"/>
      <c r="P573"/>
      <c r="Q573"/>
      <c r="R573"/>
      <c r="S573"/>
      <c r="T573"/>
      <c r="U573"/>
      <c r="V573"/>
      <c r="W573"/>
      <c r="X573"/>
      <c r="Y573"/>
      <c r="Z573"/>
      <c r="AA573"/>
      <c r="AB573"/>
    </row>
    <row r="574" spans="1:28" x14ac:dyDescent="0.25">
      <c r="A574"/>
      <c r="B574"/>
      <c r="C574"/>
      <c r="D574"/>
      <c r="E574"/>
      <c r="F574"/>
      <c r="G574"/>
      <c r="H574"/>
      <c r="I574"/>
      <c r="J574"/>
      <c r="K574"/>
      <c r="L574"/>
      <c r="M574"/>
      <c r="N574"/>
      <c r="O574"/>
      <c r="P574"/>
      <c r="Q574"/>
      <c r="R574"/>
      <c r="S574"/>
      <c r="T574"/>
      <c r="U574"/>
      <c r="V574"/>
      <c r="W574"/>
      <c r="X574"/>
      <c r="Y574"/>
      <c r="Z574"/>
      <c r="AA574"/>
      <c r="AB574"/>
    </row>
    <row r="575" spans="1:28" x14ac:dyDescent="0.25">
      <c r="A575"/>
      <c r="B575"/>
      <c r="C575"/>
      <c r="D575"/>
      <c r="E575"/>
      <c r="F575"/>
      <c r="G575"/>
      <c r="H575"/>
      <c r="I575"/>
      <c r="J575"/>
      <c r="K575"/>
      <c r="L575"/>
      <c r="M575"/>
      <c r="N575"/>
      <c r="O575"/>
      <c r="P575"/>
      <c r="Q575"/>
      <c r="R575"/>
      <c r="S575"/>
      <c r="T575"/>
      <c r="U575"/>
      <c r="V575"/>
      <c r="W575"/>
      <c r="X575"/>
      <c r="Y575"/>
      <c r="Z575"/>
      <c r="AA575"/>
      <c r="AB575"/>
    </row>
    <row r="576" spans="1:28" x14ac:dyDescent="0.25">
      <c r="A576"/>
      <c r="B576"/>
      <c r="C576"/>
      <c r="D576"/>
      <c r="E576"/>
      <c r="F576"/>
      <c r="G576"/>
      <c r="H576"/>
      <c r="I576"/>
      <c r="J576"/>
      <c r="K576"/>
      <c r="L576"/>
      <c r="M576"/>
      <c r="N576"/>
      <c r="O576"/>
      <c r="P576"/>
      <c r="Q576"/>
      <c r="R576"/>
      <c r="S576"/>
      <c r="T576"/>
      <c r="U576"/>
      <c r="V576"/>
      <c r="W576"/>
      <c r="X576"/>
      <c r="Y576"/>
      <c r="Z576"/>
      <c r="AA576"/>
      <c r="AB576"/>
    </row>
    <row r="577" spans="1:28" x14ac:dyDescent="0.25">
      <c r="A577"/>
      <c r="B577"/>
      <c r="C577"/>
      <c r="D577"/>
      <c r="E577"/>
      <c r="F577"/>
      <c r="G577"/>
      <c r="H577"/>
      <c r="I577"/>
      <c r="J577"/>
      <c r="K577"/>
      <c r="L577"/>
      <c r="M577"/>
      <c r="N577"/>
      <c r="O577"/>
      <c r="P577"/>
      <c r="Q577"/>
      <c r="R577"/>
      <c r="S577"/>
      <c r="T577"/>
      <c r="U577"/>
      <c r="V577"/>
      <c r="W577"/>
      <c r="X577"/>
      <c r="Y577"/>
      <c r="Z577"/>
      <c r="AA577"/>
      <c r="AB577"/>
    </row>
    <row r="578" spans="1:28" x14ac:dyDescent="0.25">
      <c r="A578"/>
      <c r="B578"/>
      <c r="C578"/>
      <c r="D578"/>
      <c r="E578"/>
      <c r="F578"/>
      <c r="G578"/>
      <c r="H578"/>
      <c r="I578"/>
      <c r="J578"/>
      <c r="K578"/>
      <c r="L578"/>
      <c r="M578"/>
      <c r="N578"/>
      <c r="O578"/>
      <c r="P578"/>
      <c r="Q578"/>
      <c r="R578"/>
      <c r="S578"/>
      <c r="T578"/>
      <c r="U578"/>
      <c r="V578"/>
      <c r="W578"/>
      <c r="X578"/>
      <c r="Y578"/>
      <c r="Z578"/>
      <c r="AA578"/>
      <c r="AB578"/>
    </row>
    <row r="579" spans="1:28" x14ac:dyDescent="0.25">
      <c r="A579"/>
      <c r="B579"/>
      <c r="C579"/>
      <c r="D579"/>
      <c r="E579"/>
      <c r="F579"/>
      <c r="G579"/>
      <c r="H579"/>
      <c r="I579"/>
      <c r="J579"/>
      <c r="K579"/>
      <c r="L579"/>
      <c r="M579"/>
      <c r="N579"/>
      <c r="O579"/>
      <c r="P579"/>
      <c r="Q579"/>
      <c r="R579"/>
      <c r="S579"/>
      <c r="T579"/>
      <c r="U579"/>
      <c r="V579"/>
      <c r="W579"/>
      <c r="X579"/>
      <c r="Y579"/>
      <c r="Z579"/>
      <c r="AA579"/>
      <c r="AB579"/>
    </row>
    <row r="580" spans="1:28" x14ac:dyDescent="0.25">
      <c r="A580"/>
      <c r="B580"/>
      <c r="C580"/>
      <c r="D580"/>
      <c r="E580"/>
      <c r="F580"/>
      <c r="G580"/>
      <c r="H580"/>
      <c r="I580"/>
      <c r="J580"/>
      <c r="K580"/>
      <c r="L580"/>
      <c r="M580"/>
      <c r="N580"/>
      <c r="O580"/>
      <c r="P580"/>
      <c r="Q580"/>
      <c r="R580"/>
      <c r="S580"/>
      <c r="T580"/>
      <c r="U580"/>
      <c r="V580"/>
      <c r="W580"/>
      <c r="X580"/>
      <c r="Y580"/>
      <c r="Z580"/>
      <c r="AA580"/>
      <c r="AB580"/>
    </row>
    <row r="581" spans="1:28" x14ac:dyDescent="0.25">
      <c r="A581"/>
      <c r="B581"/>
      <c r="C581"/>
      <c r="D581"/>
      <c r="E581"/>
      <c r="F581"/>
      <c r="G581"/>
      <c r="H581"/>
      <c r="I581"/>
      <c r="J581"/>
      <c r="K581"/>
      <c r="L581"/>
      <c r="M581"/>
      <c r="N581"/>
      <c r="O581"/>
      <c r="P581"/>
      <c r="Q581"/>
      <c r="R581"/>
      <c r="S581"/>
      <c r="T581"/>
      <c r="U581"/>
      <c r="V581"/>
      <c r="W581"/>
      <c r="X581"/>
      <c r="Y581"/>
      <c r="Z581"/>
      <c r="AA581"/>
      <c r="AB581"/>
    </row>
    <row r="582" spans="1:28" x14ac:dyDescent="0.25">
      <c r="A582"/>
      <c r="B582"/>
      <c r="C582"/>
      <c r="D582"/>
      <c r="E582"/>
      <c r="F582"/>
      <c r="G582"/>
      <c r="H582"/>
      <c r="I582"/>
      <c r="J582"/>
      <c r="K582"/>
      <c r="L582"/>
      <c r="M582"/>
      <c r="N582"/>
      <c r="O582"/>
      <c r="P582"/>
      <c r="Q582"/>
      <c r="R582"/>
      <c r="S582"/>
      <c r="T582"/>
      <c r="U582"/>
      <c r="V582"/>
      <c r="W582"/>
      <c r="X582"/>
      <c r="Y582"/>
      <c r="Z582"/>
      <c r="AA582"/>
      <c r="AB582"/>
    </row>
    <row r="583" spans="1:28" x14ac:dyDescent="0.25">
      <c r="A583"/>
      <c r="B583"/>
      <c r="C583"/>
      <c r="D583"/>
      <c r="E583"/>
      <c r="F583"/>
      <c r="G583"/>
      <c r="H583"/>
      <c r="I583"/>
      <c r="J583"/>
      <c r="K583"/>
      <c r="L583"/>
      <c r="M583"/>
      <c r="N583"/>
      <c r="O583"/>
      <c r="P583"/>
      <c r="Q583"/>
      <c r="R583"/>
      <c r="S583"/>
      <c r="T583"/>
      <c r="U583"/>
      <c r="V583"/>
      <c r="W583"/>
      <c r="X583"/>
      <c r="Y583"/>
      <c r="Z583"/>
      <c r="AA583"/>
      <c r="AB583"/>
    </row>
    <row r="584" spans="1:28" x14ac:dyDescent="0.25">
      <c r="A584"/>
      <c r="B584"/>
      <c r="C584"/>
      <c r="D584"/>
      <c r="E584"/>
      <c r="F584"/>
      <c r="G584"/>
      <c r="H584"/>
      <c r="I584"/>
      <c r="J584"/>
      <c r="K584"/>
      <c r="L584"/>
      <c r="M584"/>
      <c r="N584"/>
      <c r="O584"/>
      <c r="P584"/>
      <c r="Q584"/>
      <c r="R584"/>
      <c r="S584"/>
      <c r="T584"/>
      <c r="U584"/>
      <c r="V584"/>
      <c r="W584"/>
      <c r="X584"/>
      <c r="Y584"/>
      <c r="Z584"/>
      <c r="AA584"/>
      <c r="AB584"/>
    </row>
    <row r="585" spans="1:28" x14ac:dyDescent="0.25">
      <c r="A585"/>
      <c r="B585"/>
      <c r="C585"/>
      <c r="D585"/>
      <c r="E585"/>
      <c r="F585"/>
      <c r="G585"/>
      <c r="H585"/>
      <c r="I585"/>
      <c r="J585"/>
      <c r="K585"/>
      <c r="L585"/>
      <c r="M585"/>
      <c r="N585"/>
      <c r="O585"/>
      <c r="P585"/>
      <c r="Q585"/>
      <c r="R585"/>
      <c r="S585"/>
      <c r="T585"/>
      <c r="U585"/>
      <c r="V585"/>
      <c r="W585"/>
      <c r="X585"/>
      <c r="Y585"/>
      <c r="Z585"/>
      <c r="AA585"/>
      <c r="AB585"/>
    </row>
    <row r="586" spans="1:28" x14ac:dyDescent="0.25">
      <c r="A586"/>
      <c r="B586"/>
      <c r="C586"/>
      <c r="D586"/>
      <c r="E586"/>
      <c r="F586"/>
      <c r="G586"/>
      <c r="H586"/>
      <c r="I586"/>
      <c r="J586"/>
      <c r="K586"/>
      <c r="L586"/>
      <c r="M586"/>
      <c r="N586"/>
      <c r="O586"/>
      <c r="P586"/>
      <c r="Q586"/>
      <c r="R586"/>
      <c r="S586"/>
      <c r="T586"/>
      <c r="U586"/>
      <c r="V586"/>
      <c r="W586"/>
      <c r="X586"/>
      <c r="Y586"/>
      <c r="Z586"/>
      <c r="AA586"/>
      <c r="AB586"/>
    </row>
    <row r="587" spans="1:28" x14ac:dyDescent="0.25">
      <c r="A587"/>
      <c r="B587"/>
      <c r="C587"/>
      <c r="D587"/>
      <c r="E587"/>
      <c r="F587"/>
      <c r="G587"/>
      <c r="H587"/>
      <c r="I587"/>
      <c r="J587"/>
      <c r="K587"/>
      <c r="L587"/>
      <c r="M587"/>
      <c r="N587"/>
      <c r="O587"/>
      <c r="P587"/>
      <c r="Q587"/>
      <c r="R587"/>
      <c r="S587"/>
      <c r="T587"/>
      <c r="U587"/>
      <c r="V587"/>
      <c r="W587"/>
      <c r="X587"/>
      <c r="Y587"/>
      <c r="Z587"/>
      <c r="AA587"/>
      <c r="AB587"/>
    </row>
    <row r="588" spans="1:28" x14ac:dyDescent="0.25">
      <c r="A588"/>
      <c r="B588"/>
      <c r="C588"/>
      <c r="D588"/>
      <c r="E588"/>
      <c r="F588"/>
      <c r="G588"/>
      <c r="H588"/>
      <c r="I588"/>
      <c r="J588"/>
      <c r="K588"/>
      <c r="L588"/>
      <c r="M588"/>
      <c r="N588"/>
      <c r="O588"/>
      <c r="P588"/>
      <c r="Q588"/>
      <c r="R588"/>
      <c r="S588"/>
      <c r="T588"/>
      <c r="U588"/>
      <c r="V588"/>
      <c r="W588"/>
      <c r="X588"/>
      <c r="Y588"/>
      <c r="Z588"/>
      <c r="AA588"/>
      <c r="AB588"/>
    </row>
    <row r="589" spans="1:28" x14ac:dyDescent="0.25">
      <c r="A589"/>
      <c r="B589"/>
      <c r="C589"/>
      <c r="D589"/>
      <c r="E589"/>
      <c r="F589"/>
      <c r="G589"/>
      <c r="H589"/>
      <c r="I589"/>
      <c r="J589"/>
      <c r="K589"/>
      <c r="L589"/>
      <c r="M589"/>
      <c r="N589"/>
      <c r="O589"/>
      <c r="P589"/>
      <c r="Q589"/>
      <c r="R589"/>
      <c r="S589"/>
      <c r="T589"/>
      <c r="U589"/>
      <c r="V589"/>
      <c r="W589"/>
      <c r="X589"/>
      <c r="Y589"/>
      <c r="Z589"/>
      <c r="AA589"/>
      <c r="AB589"/>
    </row>
    <row r="590" spans="1:28" x14ac:dyDescent="0.25">
      <c r="A590"/>
      <c r="B590"/>
      <c r="C590"/>
      <c r="D590"/>
      <c r="E590"/>
      <c r="F590"/>
      <c r="G590"/>
      <c r="H590"/>
      <c r="I590"/>
      <c r="J590"/>
      <c r="K590"/>
      <c r="L590"/>
      <c r="M590"/>
      <c r="N590"/>
      <c r="O590"/>
      <c r="P590"/>
      <c r="Q590"/>
      <c r="R590"/>
      <c r="S590"/>
      <c r="T590"/>
      <c r="U590"/>
      <c r="V590"/>
      <c r="W590"/>
      <c r="X590"/>
      <c r="Y590"/>
      <c r="Z590"/>
      <c r="AA590"/>
      <c r="AB590"/>
    </row>
    <row r="591" spans="1:28" x14ac:dyDescent="0.25">
      <c r="A591"/>
      <c r="B591"/>
      <c r="C591"/>
      <c r="D591"/>
      <c r="E591"/>
      <c r="F591"/>
      <c r="G591"/>
      <c r="H591"/>
      <c r="I591"/>
      <c r="J591"/>
      <c r="K591"/>
      <c r="L591"/>
      <c r="M591"/>
      <c r="N591"/>
      <c r="O591"/>
      <c r="P591"/>
      <c r="Q591"/>
      <c r="R591"/>
      <c r="S591"/>
      <c r="T591"/>
      <c r="U591"/>
      <c r="V591"/>
      <c r="W591"/>
      <c r="X591"/>
      <c r="Y591"/>
      <c r="Z591"/>
      <c r="AA591"/>
      <c r="AB591"/>
    </row>
    <row r="592" spans="1:28" x14ac:dyDescent="0.25">
      <c r="A592"/>
      <c r="B592"/>
      <c r="C592"/>
      <c r="D592"/>
      <c r="E592"/>
      <c r="F592"/>
      <c r="G592"/>
      <c r="H592"/>
      <c r="I592"/>
      <c r="J592"/>
      <c r="K592"/>
      <c r="L592"/>
      <c r="M592"/>
      <c r="N592"/>
      <c r="O592"/>
      <c r="P592"/>
      <c r="Q592"/>
      <c r="R592"/>
      <c r="S592"/>
      <c r="T592"/>
      <c r="U592"/>
      <c r="V592"/>
      <c r="W592"/>
      <c r="X592"/>
      <c r="Y592"/>
      <c r="Z592"/>
      <c r="AA592"/>
      <c r="AB592"/>
    </row>
    <row r="593" spans="1:28" x14ac:dyDescent="0.25">
      <c r="A593"/>
      <c r="B593"/>
      <c r="C593"/>
      <c r="D593"/>
      <c r="E593"/>
      <c r="F593"/>
      <c r="G593"/>
      <c r="H593"/>
      <c r="I593"/>
      <c r="J593"/>
      <c r="K593"/>
      <c r="L593"/>
      <c r="M593"/>
      <c r="N593"/>
      <c r="O593"/>
      <c r="P593"/>
      <c r="Q593"/>
      <c r="R593"/>
      <c r="S593"/>
      <c r="T593"/>
      <c r="U593"/>
      <c r="V593"/>
      <c r="W593"/>
      <c r="X593"/>
      <c r="Y593"/>
      <c r="Z593"/>
      <c r="AA593"/>
      <c r="AB593"/>
    </row>
    <row r="594" spans="1:28" x14ac:dyDescent="0.25">
      <c r="A594"/>
      <c r="B594"/>
      <c r="C594"/>
      <c r="D594"/>
      <c r="E594"/>
      <c r="F594"/>
      <c r="G594"/>
      <c r="H594"/>
      <c r="I594"/>
      <c r="J594"/>
      <c r="K594"/>
      <c r="L594"/>
      <c r="M594"/>
      <c r="N594"/>
      <c r="O594"/>
      <c r="P594"/>
      <c r="Q594"/>
      <c r="R594"/>
      <c r="S594"/>
      <c r="T594"/>
      <c r="U594"/>
      <c r="V594"/>
      <c r="W594"/>
      <c r="X594"/>
      <c r="Y594"/>
      <c r="Z594"/>
      <c r="AA594"/>
      <c r="AB594"/>
    </row>
    <row r="595" spans="1:28" x14ac:dyDescent="0.25">
      <c r="A595"/>
      <c r="B595"/>
      <c r="C595"/>
      <c r="D595"/>
      <c r="E595"/>
      <c r="F595"/>
      <c r="G595"/>
      <c r="H595"/>
      <c r="I595"/>
      <c r="J595"/>
      <c r="K595"/>
      <c r="L595"/>
      <c r="M595"/>
      <c r="N595"/>
      <c r="O595"/>
      <c r="P595"/>
      <c r="Q595"/>
      <c r="R595"/>
      <c r="S595"/>
      <c r="T595"/>
      <c r="U595"/>
      <c r="V595"/>
      <c r="W595"/>
      <c r="X595"/>
      <c r="Y595"/>
      <c r="Z595"/>
      <c r="AA595"/>
      <c r="AB595"/>
    </row>
    <row r="596" spans="1:28" x14ac:dyDescent="0.25">
      <c r="A596"/>
      <c r="B596"/>
      <c r="C596"/>
      <c r="D596"/>
      <c r="E596"/>
      <c r="F596"/>
      <c r="G596"/>
      <c r="H596"/>
      <c r="I596"/>
      <c r="J596"/>
      <c r="K596"/>
      <c r="L596"/>
      <c r="M596"/>
      <c r="N596"/>
      <c r="O596"/>
      <c r="P596"/>
      <c r="Q596"/>
      <c r="R596"/>
      <c r="S596"/>
      <c r="T596"/>
      <c r="U596"/>
      <c r="V596"/>
      <c r="W596"/>
      <c r="X596"/>
      <c r="Y596"/>
      <c r="Z596"/>
      <c r="AA596"/>
      <c r="AB596"/>
    </row>
    <row r="597" spans="1:28" x14ac:dyDescent="0.25">
      <c r="A597"/>
      <c r="B597"/>
      <c r="C597"/>
      <c r="D597"/>
      <c r="E597"/>
      <c r="F597"/>
      <c r="G597"/>
      <c r="H597"/>
      <c r="I597"/>
      <c r="J597"/>
      <c r="K597"/>
      <c r="L597"/>
      <c r="M597"/>
      <c r="N597"/>
      <c r="O597"/>
      <c r="P597"/>
      <c r="Q597"/>
      <c r="R597"/>
      <c r="S597"/>
      <c r="T597"/>
      <c r="U597"/>
      <c r="V597"/>
      <c r="W597"/>
      <c r="X597"/>
      <c r="Y597"/>
      <c r="Z597"/>
      <c r="AA597"/>
      <c r="AB597"/>
    </row>
    <row r="598" spans="1:28" x14ac:dyDescent="0.25">
      <c r="A598"/>
      <c r="B598"/>
      <c r="C598"/>
      <c r="D598"/>
      <c r="E598"/>
      <c r="F598"/>
      <c r="G598"/>
      <c r="H598"/>
      <c r="I598"/>
      <c r="J598"/>
      <c r="K598"/>
      <c r="L598"/>
      <c r="M598"/>
      <c r="N598"/>
      <c r="O598"/>
      <c r="P598"/>
      <c r="Q598"/>
      <c r="R598"/>
      <c r="S598"/>
      <c r="T598"/>
      <c r="U598"/>
      <c r="V598"/>
      <c r="W598"/>
      <c r="X598"/>
      <c r="Y598"/>
      <c r="Z598"/>
      <c r="AA598"/>
      <c r="AB598"/>
    </row>
    <row r="599" spans="1:28" x14ac:dyDescent="0.25">
      <c r="A599"/>
      <c r="B599"/>
      <c r="C599"/>
      <c r="D599"/>
      <c r="E599"/>
      <c r="F599"/>
      <c r="G599"/>
      <c r="H599"/>
      <c r="I599"/>
      <c r="J599"/>
      <c r="K599"/>
      <c r="L599"/>
      <c r="M599"/>
      <c r="N599"/>
      <c r="O599"/>
      <c r="P599"/>
      <c r="Q599"/>
      <c r="R599"/>
      <c r="S599"/>
      <c r="T599"/>
      <c r="U599"/>
      <c r="V599"/>
      <c r="W599"/>
      <c r="X599"/>
      <c r="Y599"/>
      <c r="Z599"/>
      <c r="AA599"/>
      <c r="AB599"/>
    </row>
    <row r="600" spans="1:28" x14ac:dyDescent="0.25">
      <c r="A600"/>
      <c r="B600"/>
      <c r="C600"/>
      <c r="D600"/>
      <c r="E600"/>
      <c r="F600"/>
      <c r="G600"/>
      <c r="H600"/>
      <c r="I600"/>
      <c r="J600"/>
      <c r="K600"/>
      <c r="L600"/>
      <c r="M600"/>
      <c r="N600"/>
      <c r="O600"/>
      <c r="P600"/>
      <c r="Q600"/>
      <c r="R600"/>
      <c r="S600"/>
      <c r="T600"/>
      <c r="U600"/>
      <c r="V600"/>
      <c r="W600"/>
      <c r="X600"/>
      <c r="Y600"/>
      <c r="Z600"/>
      <c r="AA600"/>
      <c r="AB600"/>
    </row>
    <row r="601" spans="1:28" x14ac:dyDescent="0.25">
      <c r="A601"/>
      <c r="B601"/>
      <c r="C601"/>
      <c r="D601"/>
      <c r="E601"/>
      <c r="F601"/>
      <c r="G601"/>
      <c r="H601"/>
      <c r="I601"/>
      <c r="J601"/>
      <c r="K601"/>
      <c r="L601"/>
      <c r="M601"/>
      <c r="N601"/>
      <c r="O601"/>
      <c r="P601"/>
      <c r="Q601"/>
      <c r="R601"/>
      <c r="S601"/>
      <c r="T601"/>
      <c r="U601"/>
      <c r="V601"/>
      <c r="W601"/>
      <c r="X601"/>
      <c r="Y601"/>
      <c r="Z601"/>
      <c r="AA601"/>
      <c r="AB601"/>
    </row>
    <row r="602" spans="1:28" x14ac:dyDescent="0.25">
      <c r="A602"/>
      <c r="B602"/>
      <c r="C602"/>
      <c r="D602"/>
      <c r="E602"/>
      <c r="F602"/>
      <c r="G602"/>
      <c r="H602"/>
      <c r="I602"/>
      <c r="J602"/>
      <c r="K602"/>
      <c r="L602"/>
      <c r="M602"/>
      <c r="N602"/>
      <c r="O602"/>
      <c r="P602"/>
      <c r="Q602"/>
      <c r="R602"/>
      <c r="S602"/>
      <c r="T602"/>
      <c r="U602"/>
      <c r="V602"/>
      <c r="W602"/>
      <c r="X602"/>
      <c r="Y602"/>
      <c r="Z602"/>
      <c r="AA602"/>
      <c r="AB602"/>
    </row>
    <row r="603" spans="1:28" x14ac:dyDescent="0.25">
      <c r="A603"/>
      <c r="B603"/>
      <c r="C603"/>
      <c r="D603"/>
      <c r="E603"/>
      <c r="F603"/>
      <c r="G603"/>
      <c r="H603"/>
      <c r="I603"/>
      <c r="J603"/>
      <c r="K603"/>
      <c r="L603"/>
      <c r="M603"/>
      <c r="N603"/>
      <c r="O603"/>
      <c r="P603"/>
      <c r="Q603"/>
      <c r="R603"/>
      <c r="S603"/>
      <c r="T603"/>
      <c r="U603"/>
      <c r="V603"/>
      <c r="W603"/>
      <c r="X603"/>
      <c r="Y603"/>
      <c r="Z603"/>
      <c r="AA603"/>
      <c r="AB603"/>
    </row>
    <row r="604" spans="1:28" x14ac:dyDescent="0.25">
      <c r="A604"/>
      <c r="B604"/>
      <c r="C604"/>
      <c r="D604"/>
      <c r="E604"/>
      <c r="F604"/>
      <c r="G604"/>
      <c r="H604"/>
      <c r="I604"/>
      <c r="J604"/>
      <c r="K604"/>
      <c r="L604"/>
      <c r="M604"/>
      <c r="N604"/>
      <c r="O604"/>
      <c r="P604"/>
      <c r="Q604"/>
      <c r="R604"/>
      <c r="S604"/>
      <c r="T604"/>
      <c r="U604"/>
      <c r="V604"/>
      <c r="W604"/>
      <c r="X604"/>
      <c r="Y604"/>
      <c r="Z604"/>
      <c r="AA604"/>
      <c r="AB604"/>
    </row>
    <row r="605" spans="1:28" x14ac:dyDescent="0.25">
      <c r="A605"/>
      <c r="B605"/>
      <c r="C605"/>
      <c r="D605"/>
      <c r="E605"/>
      <c r="F605"/>
      <c r="G605"/>
      <c r="H605"/>
      <c r="I605"/>
      <c r="J605"/>
      <c r="K605"/>
      <c r="L605"/>
      <c r="M605"/>
      <c r="N605"/>
      <c r="O605"/>
      <c r="P605"/>
      <c r="Q605"/>
      <c r="R605"/>
      <c r="S605"/>
      <c r="T605"/>
      <c r="U605"/>
      <c r="V605"/>
      <c r="W605"/>
      <c r="X605"/>
      <c r="Y605"/>
      <c r="Z605"/>
      <c r="AA605"/>
      <c r="AB605"/>
    </row>
    <row r="606" spans="1:28" x14ac:dyDescent="0.25">
      <c r="A606"/>
      <c r="B606"/>
      <c r="C606"/>
      <c r="D606"/>
      <c r="E606"/>
      <c r="F606"/>
      <c r="G606"/>
      <c r="H606"/>
      <c r="I606"/>
      <c r="J606"/>
      <c r="K606"/>
      <c r="L606"/>
      <c r="M606"/>
      <c r="N606"/>
      <c r="O606"/>
      <c r="P606"/>
      <c r="Q606"/>
      <c r="R606"/>
      <c r="S606"/>
      <c r="T606"/>
      <c r="U606"/>
      <c r="V606"/>
      <c r="W606"/>
      <c r="X606"/>
      <c r="Y606"/>
      <c r="Z606"/>
      <c r="AA606"/>
      <c r="AB606"/>
    </row>
    <row r="607" spans="1:28" x14ac:dyDescent="0.25">
      <c r="A607"/>
      <c r="B607"/>
      <c r="C607"/>
      <c r="D607"/>
      <c r="E607"/>
      <c r="F607"/>
      <c r="G607"/>
      <c r="H607"/>
      <c r="I607"/>
      <c r="J607"/>
      <c r="K607"/>
      <c r="L607"/>
      <c r="M607"/>
      <c r="N607"/>
      <c r="O607"/>
      <c r="P607"/>
      <c r="Q607"/>
      <c r="R607"/>
      <c r="S607"/>
      <c r="T607"/>
      <c r="U607"/>
      <c r="V607"/>
      <c r="W607"/>
      <c r="X607"/>
      <c r="Y607"/>
      <c r="Z607"/>
      <c r="AA607"/>
      <c r="AB607"/>
    </row>
    <row r="608" spans="1:28" x14ac:dyDescent="0.25">
      <c r="A608"/>
      <c r="B608"/>
      <c r="C608"/>
      <c r="D608"/>
      <c r="E608"/>
      <c r="F608"/>
      <c r="G608"/>
      <c r="H608"/>
      <c r="I608"/>
      <c r="J608"/>
      <c r="K608"/>
      <c r="L608"/>
      <c r="M608"/>
      <c r="N608"/>
      <c r="O608"/>
      <c r="P608"/>
      <c r="Q608"/>
      <c r="R608"/>
      <c r="S608"/>
      <c r="T608"/>
      <c r="U608"/>
      <c r="V608"/>
      <c r="W608"/>
      <c r="X608"/>
      <c r="Y608"/>
      <c r="Z608"/>
      <c r="AA608"/>
      <c r="AB608"/>
    </row>
    <row r="609" spans="1:28" x14ac:dyDescent="0.25">
      <c r="A609"/>
      <c r="B609"/>
      <c r="C609"/>
      <c r="D609"/>
      <c r="E609"/>
      <c r="F609"/>
      <c r="G609"/>
      <c r="H609"/>
      <c r="I609"/>
      <c r="J609"/>
      <c r="K609"/>
      <c r="L609"/>
      <c r="M609"/>
      <c r="N609"/>
      <c r="O609"/>
      <c r="P609"/>
      <c r="Q609"/>
      <c r="R609"/>
      <c r="S609"/>
      <c r="T609"/>
      <c r="U609"/>
      <c r="V609"/>
      <c r="W609"/>
      <c r="X609"/>
      <c r="Y609"/>
      <c r="Z609"/>
      <c r="AA609"/>
      <c r="AB609"/>
    </row>
    <row r="610" spans="1:28" x14ac:dyDescent="0.25">
      <c r="A610"/>
      <c r="B610"/>
      <c r="C610"/>
      <c r="D610"/>
      <c r="E610"/>
      <c r="F610"/>
      <c r="G610"/>
      <c r="H610"/>
      <c r="I610"/>
      <c r="J610"/>
      <c r="K610"/>
      <c r="L610"/>
      <c r="M610"/>
      <c r="N610"/>
      <c r="O610"/>
      <c r="P610"/>
      <c r="Q610"/>
      <c r="R610"/>
      <c r="S610"/>
      <c r="T610"/>
      <c r="U610"/>
      <c r="V610"/>
      <c r="W610"/>
      <c r="X610"/>
      <c r="Y610"/>
      <c r="Z610"/>
      <c r="AA610"/>
      <c r="AB610"/>
    </row>
    <row r="611" spans="1:28" x14ac:dyDescent="0.25">
      <c r="A611"/>
      <c r="B611"/>
      <c r="C611"/>
      <c r="D611"/>
      <c r="E611"/>
      <c r="F611"/>
      <c r="G611"/>
      <c r="H611"/>
      <c r="I611"/>
      <c r="J611"/>
      <c r="K611"/>
      <c r="L611"/>
      <c r="M611"/>
      <c r="N611"/>
      <c r="O611"/>
      <c r="P611"/>
      <c r="Q611"/>
      <c r="R611"/>
      <c r="S611"/>
      <c r="T611"/>
      <c r="U611"/>
      <c r="V611"/>
      <c r="W611"/>
      <c r="X611"/>
      <c r="Y611"/>
      <c r="Z611"/>
      <c r="AA611"/>
      <c r="AB611"/>
    </row>
    <row r="612" spans="1:28" x14ac:dyDescent="0.25">
      <c r="A612"/>
      <c r="B612"/>
      <c r="C612"/>
      <c r="D612"/>
      <c r="E612"/>
      <c r="F612"/>
      <c r="G612"/>
      <c r="H612"/>
      <c r="I612"/>
      <c r="J612"/>
      <c r="K612"/>
      <c r="L612"/>
      <c r="M612"/>
      <c r="N612"/>
      <c r="O612"/>
      <c r="P612"/>
      <c r="Q612"/>
      <c r="R612"/>
      <c r="S612"/>
      <c r="T612"/>
      <c r="U612"/>
      <c r="V612"/>
      <c r="W612"/>
      <c r="X612"/>
      <c r="Y612"/>
      <c r="Z612"/>
      <c r="AA612"/>
      <c r="AB612"/>
    </row>
    <row r="613" spans="1:28" x14ac:dyDescent="0.25">
      <c r="A613"/>
      <c r="B613"/>
      <c r="C613"/>
      <c r="D613"/>
      <c r="E613"/>
      <c r="F613"/>
      <c r="G613"/>
      <c r="H613"/>
      <c r="I613"/>
      <c r="J613"/>
      <c r="K613"/>
      <c r="L613"/>
      <c r="M613"/>
      <c r="N613"/>
      <c r="O613"/>
      <c r="P613"/>
      <c r="Q613"/>
      <c r="R613"/>
      <c r="S613"/>
      <c r="T613"/>
      <c r="U613"/>
      <c r="V613"/>
      <c r="W613"/>
      <c r="X613"/>
      <c r="Y613"/>
      <c r="Z613"/>
      <c r="AA613"/>
      <c r="AB613"/>
    </row>
    <row r="614" spans="1:28" x14ac:dyDescent="0.25">
      <c r="A614"/>
      <c r="B614"/>
      <c r="C614"/>
      <c r="D614"/>
      <c r="E614"/>
      <c r="F614"/>
      <c r="G614"/>
      <c r="H614"/>
      <c r="I614"/>
      <c r="J614"/>
      <c r="K614"/>
      <c r="L614"/>
      <c r="M614"/>
      <c r="N614"/>
      <c r="O614"/>
      <c r="P614"/>
      <c r="Q614"/>
      <c r="R614"/>
      <c r="S614"/>
      <c r="T614"/>
      <c r="U614"/>
      <c r="V614"/>
      <c r="W614"/>
      <c r="X614"/>
      <c r="Y614"/>
      <c r="Z614"/>
      <c r="AA614"/>
      <c r="AB614"/>
    </row>
    <row r="615" spans="1:28" x14ac:dyDescent="0.25">
      <c r="A615"/>
      <c r="B615"/>
      <c r="C615"/>
      <c r="D615"/>
      <c r="E615"/>
      <c r="F615"/>
      <c r="G615"/>
      <c r="H615"/>
      <c r="I615"/>
      <c r="J615"/>
      <c r="K615"/>
      <c r="L615"/>
      <c r="M615"/>
      <c r="N615"/>
      <c r="O615"/>
      <c r="P615"/>
      <c r="Q615"/>
      <c r="R615"/>
      <c r="S615"/>
      <c r="T615"/>
      <c r="U615"/>
      <c r="V615"/>
      <c r="W615"/>
      <c r="X615"/>
      <c r="Y615"/>
      <c r="Z615"/>
      <c r="AA615"/>
      <c r="AB615"/>
    </row>
    <row r="616" spans="1:28" x14ac:dyDescent="0.25">
      <c r="A616"/>
      <c r="B616"/>
      <c r="C616"/>
      <c r="D616"/>
      <c r="E616"/>
      <c r="F616"/>
      <c r="G616"/>
      <c r="H616"/>
      <c r="I616"/>
      <c r="J616"/>
      <c r="K616"/>
      <c r="L616"/>
      <c r="M616"/>
      <c r="N616"/>
      <c r="O616"/>
      <c r="P616"/>
      <c r="Q616"/>
      <c r="R616"/>
      <c r="S616"/>
      <c r="T616"/>
      <c r="U616"/>
      <c r="V616"/>
      <c r="W616"/>
      <c r="X616"/>
      <c r="Y616"/>
      <c r="Z616"/>
      <c r="AA616"/>
      <c r="AB616"/>
    </row>
    <row r="617" spans="1:28" x14ac:dyDescent="0.25">
      <c r="A617"/>
      <c r="B617"/>
      <c r="C617"/>
      <c r="D617"/>
      <c r="E617"/>
      <c r="F617"/>
      <c r="G617"/>
      <c r="H617"/>
      <c r="I617"/>
      <c r="J617"/>
      <c r="K617"/>
      <c r="L617"/>
      <c r="M617"/>
      <c r="N617"/>
      <c r="O617"/>
      <c r="P617"/>
      <c r="Q617"/>
      <c r="R617"/>
      <c r="S617"/>
      <c r="T617"/>
      <c r="U617"/>
      <c r="V617"/>
      <c r="W617"/>
      <c r="X617"/>
      <c r="Y617"/>
      <c r="Z617"/>
      <c r="AA617"/>
      <c r="AB617"/>
    </row>
    <row r="618" spans="1:28" x14ac:dyDescent="0.25">
      <c r="A618"/>
      <c r="B618"/>
      <c r="C618"/>
      <c r="D618"/>
      <c r="E618"/>
      <c r="F618"/>
      <c r="G618"/>
      <c r="H618"/>
      <c r="I618"/>
      <c r="J618"/>
      <c r="K618"/>
      <c r="L618"/>
      <c r="M618"/>
      <c r="N618"/>
      <c r="O618"/>
      <c r="P618"/>
      <c r="Q618"/>
      <c r="R618"/>
      <c r="S618"/>
      <c r="T618"/>
      <c r="U618"/>
      <c r="V618"/>
      <c r="W618"/>
      <c r="X618"/>
      <c r="Y618"/>
      <c r="Z618"/>
      <c r="AA618"/>
      <c r="AB618"/>
    </row>
    <row r="619" spans="1:28" x14ac:dyDescent="0.25">
      <c r="A619"/>
      <c r="B619"/>
      <c r="C619"/>
      <c r="D619"/>
      <c r="E619"/>
      <c r="F619"/>
      <c r="G619"/>
      <c r="H619"/>
      <c r="I619"/>
      <c r="J619"/>
      <c r="K619"/>
      <c r="L619"/>
      <c r="M619"/>
      <c r="N619"/>
      <c r="O619"/>
      <c r="P619"/>
      <c r="Q619"/>
      <c r="R619"/>
      <c r="S619"/>
      <c r="T619"/>
      <c r="U619"/>
      <c r="V619"/>
      <c r="W619"/>
      <c r="X619"/>
      <c r="Y619"/>
      <c r="Z619"/>
      <c r="AA619"/>
      <c r="AB619"/>
    </row>
    <row r="620" spans="1:28" x14ac:dyDescent="0.25">
      <c r="A620"/>
      <c r="B620"/>
      <c r="C620"/>
      <c r="D620"/>
      <c r="E620"/>
      <c r="F620"/>
      <c r="G620"/>
      <c r="H620"/>
      <c r="I620"/>
      <c r="J620"/>
      <c r="K620"/>
      <c r="L620"/>
      <c r="M620"/>
      <c r="N620"/>
      <c r="O620"/>
      <c r="P620"/>
      <c r="Q620"/>
      <c r="R620"/>
      <c r="S620"/>
      <c r="T620"/>
      <c r="U620"/>
      <c r="V620"/>
      <c r="W620"/>
      <c r="X620"/>
      <c r="Y620"/>
      <c r="Z620"/>
      <c r="AA620"/>
      <c r="AB620"/>
    </row>
    <row r="621" spans="1:28" x14ac:dyDescent="0.25">
      <c r="A621"/>
      <c r="B621"/>
      <c r="C621"/>
      <c r="D621"/>
      <c r="E621"/>
      <c r="F621"/>
      <c r="G621"/>
      <c r="H621"/>
      <c r="I621"/>
      <c r="J621"/>
      <c r="K621"/>
      <c r="L621"/>
      <c r="M621"/>
      <c r="N621"/>
      <c r="O621"/>
      <c r="P621"/>
      <c r="Q621"/>
      <c r="R621"/>
      <c r="S621"/>
      <c r="T621"/>
      <c r="U621"/>
      <c r="V621"/>
      <c r="W621"/>
      <c r="X621"/>
      <c r="Y621"/>
      <c r="Z621"/>
      <c r="AA621"/>
      <c r="AB621"/>
    </row>
    <row r="622" spans="1:28" x14ac:dyDescent="0.25">
      <c r="A622"/>
      <c r="B622"/>
      <c r="C622"/>
      <c r="D622"/>
      <c r="E622"/>
      <c r="F622"/>
      <c r="G622"/>
      <c r="H622"/>
      <c r="I622"/>
      <c r="J622"/>
      <c r="K622"/>
      <c r="L622"/>
      <c r="M622"/>
      <c r="N622"/>
      <c r="O622"/>
      <c r="P622"/>
      <c r="Q622"/>
      <c r="R622"/>
      <c r="S622"/>
      <c r="T622"/>
      <c r="U622"/>
      <c r="V622"/>
      <c r="W622"/>
      <c r="X622"/>
      <c r="Y622"/>
      <c r="Z622"/>
      <c r="AA622"/>
      <c r="AB622"/>
    </row>
    <row r="623" spans="1:28" x14ac:dyDescent="0.25">
      <c r="A623"/>
      <c r="B623"/>
      <c r="C623"/>
      <c r="D623"/>
      <c r="E623"/>
      <c r="F623"/>
      <c r="G623"/>
      <c r="H623"/>
      <c r="I623"/>
      <c r="J623"/>
      <c r="K623"/>
      <c r="L623"/>
      <c r="M623"/>
      <c r="N623"/>
      <c r="O623"/>
      <c r="P623"/>
      <c r="Q623"/>
      <c r="R623"/>
      <c r="S623"/>
      <c r="T623"/>
      <c r="U623"/>
      <c r="V623"/>
      <c r="W623"/>
      <c r="X623"/>
      <c r="Y623"/>
      <c r="Z623"/>
      <c r="AA623"/>
      <c r="AB623"/>
    </row>
    <row r="624" spans="1:28" x14ac:dyDescent="0.25">
      <c r="A624"/>
      <c r="B624"/>
      <c r="C624"/>
      <c r="D624"/>
      <c r="E624"/>
      <c r="F624"/>
      <c r="G624"/>
      <c r="H624"/>
      <c r="I624"/>
      <c r="J624"/>
      <c r="K624"/>
      <c r="L624"/>
      <c r="M624"/>
      <c r="N624"/>
      <c r="O624"/>
      <c r="P624"/>
      <c r="Q624"/>
      <c r="R624"/>
      <c r="S624"/>
      <c r="T624"/>
      <c r="U624"/>
      <c r="V624"/>
      <c r="W624"/>
      <c r="X624"/>
      <c r="Y624"/>
      <c r="Z624"/>
      <c r="AA624"/>
      <c r="AB624"/>
    </row>
    <row r="625" spans="1:28" x14ac:dyDescent="0.25">
      <c r="A625"/>
      <c r="B625"/>
      <c r="C625"/>
      <c r="D625"/>
      <c r="E625"/>
      <c r="F625"/>
      <c r="G625"/>
      <c r="H625"/>
      <c r="I625"/>
      <c r="J625"/>
      <c r="K625"/>
      <c r="L625"/>
      <c r="M625"/>
      <c r="N625"/>
      <c r="O625"/>
      <c r="P625"/>
      <c r="Q625"/>
      <c r="R625"/>
      <c r="S625"/>
      <c r="T625"/>
      <c r="U625"/>
      <c r="V625"/>
      <c r="W625"/>
      <c r="X625"/>
      <c r="Y625"/>
      <c r="Z625"/>
      <c r="AA625"/>
      <c r="AB625"/>
    </row>
    <row r="626" spans="1:28" x14ac:dyDescent="0.25">
      <c r="A626"/>
      <c r="B626"/>
      <c r="C626"/>
      <c r="D626"/>
      <c r="E626"/>
      <c r="F626"/>
      <c r="G626"/>
      <c r="H626"/>
      <c r="I626"/>
      <c r="J626"/>
      <c r="K626"/>
      <c r="L626"/>
      <c r="M626"/>
      <c r="N626"/>
      <c r="O626"/>
      <c r="P626"/>
      <c r="Q626"/>
      <c r="R626"/>
      <c r="S626"/>
      <c r="T626"/>
      <c r="U626"/>
      <c r="V626"/>
      <c r="W626"/>
      <c r="X626"/>
      <c r="Y626"/>
      <c r="Z626"/>
      <c r="AA626"/>
      <c r="AB626"/>
    </row>
    <row r="627" spans="1:28" x14ac:dyDescent="0.25">
      <c r="A627"/>
      <c r="B627"/>
      <c r="C627"/>
      <c r="D627"/>
      <c r="E627"/>
      <c r="F627"/>
      <c r="G627"/>
      <c r="H627"/>
      <c r="I627"/>
      <c r="J627"/>
      <c r="K627"/>
      <c r="L627"/>
      <c r="M627"/>
      <c r="N627"/>
      <c r="O627"/>
      <c r="P627"/>
      <c r="Q627"/>
      <c r="R627"/>
      <c r="S627"/>
      <c r="T627"/>
      <c r="U627"/>
      <c r="V627"/>
      <c r="W627"/>
      <c r="X627"/>
      <c r="Y627"/>
      <c r="Z627"/>
      <c r="AA627"/>
      <c r="AB627"/>
    </row>
    <row r="628" spans="1:28" x14ac:dyDescent="0.25">
      <c r="A628"/>
      <c r="B628"/>
      <c r="C628"/>
      <c r="D628"/>
      <c r="E628"/>
      <c r="F628"/>
      <c r="G628"/>
      <c r="H628"/>
      <c r="I628"/>
      <c r="J628"/>
      <c r="K628"/>
      <c r="L628"/>
      <c r="M628"/>
      <c r="N628"/>
      <c r="O628"/>
      <c r="P628"/>
      <c r="Q628"/>
      <c r="R628"/>
      <c r="S628"/>
      <c r="T628"/>
      <c r="U628"/>
      <c r="V628"/>
      <c r="W628"/>
      <c r="X628"/>
      <c r="Y628"/>
      <c r="Z628"/>
      <c r="AA628"/>
      <c r="AB628"/>
    </row>
    <row r="629" spans="1:28" x14ac:dyDescent="0.25">
      <c r="A629"/>
      <c r="B629"/>
      <c r="C629"/>
      <c r="D629"/>
      <c r="E629"/>
      <c r="F629"/>
      <c r="G629"/>
      <c r="H629"/>
      <c r="I629"/>
      <c r="J629"/>
      <c r="K629"/>
      <c r="L629"/>
      <c r="M629"/>
      <c r="N629"/>
      <c r="O629"/>
      <c r="P629"/>
      <c r="Q629"/>
      <c r="R629"/>
      <c r="S629"/>
      <c r="T629"/>
      <c r="U629"/>
      <c r="V629"/>
      <c r="W629"/>
      <c r="X629"/>
      <c r="Y629"/>
      <c r="Z629"/>
      <c r="AA629"/>
      <c r="AB629"/>
    </row>
    <row r="630" spans="1:28" x14ac:dyDescent="0.25">
      <c r="A630"/>
      <c r="B630"/>
      <c r="C630"/>
      <c r="D630"/>
      <c r="E630"/>
      <c r="F630"/>
      <c r="G630"/>
      <c r="H630"/>
      <c r="I630"/>
      <c r="J630"/>
      <c r="K630"/>
      <c r="L630"/>
      <c r="M630"/>
      <c r="N630"/>
      <c r="O630"/>
      <c r="P630"/>
      <c r="Q630"/>
      <c r="R630"/>
      <c r="S630"/>
      <c r="T630"/>
      <c r="U630"/>
      <c r="V630"/>
      <c r="W630"/>
      <c r="X630"/>
      <c r="Y630"/>
      <c r="Z630"/>
      <c r="AA630"/>
      <c r="AB630"/>
    </row>
    <row r="631" spans="1:28" x14ac:dyDescent="0.25">
      <c r="A631"/>
      <c r="B631"/>
      <c r="C631"/>
      <c r="D631"/>
      <c r="E631"/>
      <c r="F631"/>
      <c r="G631"/>
      <c r="H631"/>
      <c r="I631"/>
      <c r="J631"/>
      <c r="K631"/>
      <c r="L631"/>
      <c r="M631"/>
      <c r="N631"/>
      <c r="O631"/>
      <c r="P631"/>
      <c r="Q631"/>
      <c r="R631"/>
      <c r="S631"/>
      <c r="T631"/>
      <c r="U631"/>
      <c r="V631"/>
      <c r="W631"/>
      <c r="X631"/>
      <c r="Y631"/>
      <c r="Z631"/>
      <c r="AA631"/>
      <c r="AB631"/>
    </row>
    <row r="632" spans="1:28" x14ac:dyDescent="0.25">
      <c r="A632"/>
      <c r="B632"/>
      <c r="C632"/>
      <c r="D632"/>
      <c r="E632"/>
      <c r="F632"/>
      <c r="G632"/>
      <c r="H632"/>
      <c r="I632"/>
      <c r="J632"/>
      <c r="K632"/>
      <c r="L632"/>
      <c r="M632"/>
      <c r="N632"/>
      <c r="O632"/>
      <c r="P632"/>
      <c r="Q632"/>
      <c r="R632"/>
      <c r="S632"/>
      <c r="T632"/>
      <c r="U632"/>
      <c r="V632"/>
      <c r="W632"/>
      <c r="X632"/>
      <c r="Y632"/>
      <c r="Z632"/>
      <c r="AA632"/>
      <c r="AB632"/>
    </row>
    <row r="633" spans="1:28" x14ac:dyDescent="0.25">
      <c r="A633"/>
      <c r="B633"/>
      <c r="C633"/>
      <c r="D633"/>
      <c r="E633"/>
      <c r="F633"/>
      <c r="G633"/>
      <c r="H633"/>
      <c r="I633"/>
      <c r="J633"/>
      <c r="K633"/>
      <c r="L633"/>
      <c r="M633"/>
      <c r="N633"/>
      <c r="O633"/>
      <c r="P633"/>
      <c r="Q633"/>
      <c r="R633"/>
      <c r="S633"/>
      <c r="T633"/>
      <c r="U633"/>
      <c r="V633"/>
      <c r="W633"/>
      <c r="X633"/>
      <c r="Y633"/>
      <c r="Z633"/>
      <c r="AA633"/>
      <c r="AB633"/>
    </row>
    <row r="634" spans="1:28" x14ac:dyDescent="0.25">
      <c r="A634"/>
      <c r="B634"/>
      <c r="C634"/>
      <c r="D634"/>
      <c r="E634"/>
      <c r="F634"/>
      <c r="G634"/>
      <c r="H634"/>
      <c r="I634"/>
      <c r="J634"/>
      <c r="K634"/>
      <c r="L634"/>
      <c r="M634"/>
      <c r="N634"/>
      <c r="O634"/>
      <c r="P634"/>
      <c r="Q634"/>
      <c r="R634"/>
      <c r="S634"/>
      <c r="T634"/>
      <c r="U634"/>
      <c r="V634"/>
      <c r="W634"/>
      <c r="X634"/>
      <c r="Y634"/>
      <c r="Z634"/>
      <c r="AA634"/>
      <c r="AB634"/>
    </row>
    <row r="635" spans="1:28" x14ac:dyDescent="0.25">
      <c r="A635"/>
      <c r="B635"/>
      <c r="C635"/>
      <c r="D635"/>
      <c r="E635"/>
      <c r="F635"/>
      <c r="G635"/>
      <c r="H635"/>
      <c r="I635"/>
      <c r="J635"/>
      <c r="K635"/>
      <c r="L635"/>
      <c r="M635"/>
      <c r="N635"/>
      <c r="O635"/>
      <c r="P635"/>
      <c r="Q635"/>
      <c r="R635"/>
      <c r="S635"/>
      <c r="T635"/>
      <c r="U635"/>
      <c r="V635"/>
      <c r="W635"/>
      <c r="X635"/>
      <c r="Y635"/>
      <c r="Z635"/>
      <c r="AA635"/>
      <c r="AB635"/>
    </row>
    <row r="636" spans="1:28" x14ac:dyDescent="0.25">
      <c r="A636"/>
      <c r="B636"/>
      <c r="C636"/>
      <c r="D636"/>
      <c r="E636"/>
      <c r="F636"/>
      <c r="G636"/>
      <c r="H636"/>
      <c r="I636"/>
      <c r="J636"/>
      <c r="K636"/>
      <c r="L636"/>
      <c r="M636"/>
      <c r="N636"/>
      <c r="O636"/>
      <c r="P636"/>
      <c r="Q636"/>
      <c r="R636"/>
      <c r="S636"/>
      <c r="T636"/>
      <c r="U636"/>
      <c r="V636"/>
      <c r="W636"/>
      <c r="X636"/>
      <c r="Y636"/>
      <c r="Z636"/>
      <c r="AA636"/>
      <c r="AB636"/>
    </row>
    <row r="637" spans="1:28" x14ac:dyDescent="0.25">
      <c r="A637"/>
      <c r="B637"/>
      <c r="C637"/>
      <c r="D637"/>
      <c r="E637"/>
      <c r="F637"/>
      <c r="G637"/>
      <c r="H637"/>
      <c r="I637"/>
      <c r="J637"/>
      <c r="K637"/>
      <c r="L637"/>
      <c r="M637"/>
      <c r="N637"/>
      <c r="O637"/>
      <c r="P637"/>
      <c r="Q637"/>
      <c r="R637"/>
      <c r="S637"/>
      <c r="T637"/>
      <c r="U637"/>
      <c r="V637"/>
      <c r="W637"/>
      <c r="X637"/>
      <c r="Y637"/>
      <c r="Z637"/>
      <c r="AA637"/>
      <c r="AB637"/>
    </row>
    <row r="638" spans="1:28" x14ac:dyDescent="0.25">
      <c r="A638"/>
      <c r="B638"/>
      <c r="C638"/>
      <c r="D638"/>
      <c r="E638"/>
      <c r="F638"/>
      <c r="G638"/>
      <c r="H638"/>
      <c r="I638"/>
      <c r="J638"/>
      <c r="K638"/>
      <c r="L638"/>
      <c r="M638"/>
      <c r="N638"/>
      <c r="O638"/>
      <c r="P638"/>
      <c r="Q638"/>
      <c r="R638"/>
      <c r="S638"/>
      <c r="T638"/>
      <c r="U638"/>
      <c r="V638"/>
      <c r="W638"/>
      <c r="X638"/>
      <c r="Y638"/>
      <c r="Z638"/>
      <c r="AA638"/>
      <c r="AB638"/>
    </row>
    <row r="639" spans="1:28" x14ac:dyDescent="0.25">
      <c r="A639"/>
      <c r="B639"/>
      <c r="C639"/>
      <c r="D639"/>
      <c r="E639"/>
      <c r="F639"/>
      <c r="G639"/>
      <c r="H639"/>
      <c r="I639"/>
      <c r="J639"/>
      <c r="K639"/>
      <c r="L639"/>
      <c r="M639"/>
      <c r="N639"/>
      <c r="O639"/>
      <c r="P639"/>
      <c r="Q639"/>
      <c r="R639"/>
      <c r="S639"/>
      <c r="T639"/>
      <c r="U639"/>
      <c r="V639"/>
      <c r="W639"/>
      <c r="X639"/>
      <c r="Y639"/>
      <c r="Z639"/>
      <c r="AA639"/>
      <c r="AB639"/>
    </row>
    <row r="640" spans="1:28" x14ac:dyDescent="0.25">
      <c r="A640"/>
      <c r="B640"/>
      <c r="C640"/>
      <c r="D640"/>
      <c r="E640"/>
      <c r="F640"/>
      <c r="G640"/>
      <c r="H640"/>
      <c r="I640"/>
      <c r="J640"/>
      <c r="K640"/>
      <c r="L640"/>
      <c r="M640"/>
      <c r="N640"/>
      <c r="O640"/>
      <c r="P640"/>
      <c r="Q640"/>
      <c r="R640"/>
      <c r="S640"/>
      <c r="T640"/>
      <c r="U640"/>
      <c r="V640"/>
      <c r="W640"/>
      <c r="X640"/>
      <c r="Y640"/>
      <c r="Z640"/>
      <c r="AA640"/>
      <c r="AB640"/>
    </row>
    <row r="641" spans="1:28" x14ac:dyDescent="0.25">
      <c r="A641"/>
      <c r="B641"/>
      <c r="C641"/>
      <c r="D641"/>
      <c r="E641"/>
      <c r="F641"/>
      <c r="G641"/>
      <c r="H641"/>
      <c r="I641"/>
      <c r="J641"/>
      <c r="K641"/>
      <c r="L641"/>
      <c r="M641"/>
      <c r="N641"/>
      <c r="O641"/>
      <c r="P641"/>
      <c r="Q641"/>
      <c r="R641"/>
      <c r="S641"/>
      <c r="T641"/>
      <c r="U641"/>
      <c r="V641"/>
      <c r="W641"/>
      <c r="X641"/>
      <c r="Y641"/>
      <c r="Z641"/>
      <c r="AA641"/>
      <c r="AB641"/>
    </row>
    <row r="642" spans="1:28" x14ac:dyDescent="0.25">
      <c r="A642"/>
      <c r="B642"/>
      <c r="C642"/>
      <c r="D642"/>
      <c r="E642"/>
      <c r="F642"/>
      <c r="G642"/>
      <c r="H642"/>
      <c r="I642"/>
      <c r="J642"/>
      <c r="K642"/>
      <c r="L642"/>
      <c r="M642"/>
      <c r="N642"/>
      <c r="O642"/>
      <c r="P642"/>
      <c r="Q642"/>
      <c r="R642"/>
      <c r="S642"/>
      <c r="T642"/>
      <c r="U642"/>
      <c r="V642"/>
      <c r="W642"/>
      <c r="X642"/>
      <c r="Y642"/>
      <c r="Z642"/>
      <c r="AA642"/>
      <c r="AB642"/>
    </row>
    <row r="643" spans="1:28" x14ac:dyDescent="0.25">
      <c r="A643"/>
      <c r="B643"/>
      <c r="C643"/>
      <c r="D643"/>
      <c r="E643"/>
      <c r="F643"/>
      <c r="G643"/>
      <c r="H643"/>
      <c r="I643"/>
      <c r="J643"/>
      <c r="K643"/>
      <c r="L643"/>
      <c r="M643"/>
      <c r="N643"/>
      <c r="O643"/>
      <c r="P643"/>
      <c r="Q643"/>
      <c r="R643"/>
      <c r="S643"/>
      <c r="T643"/>
      <c r="U643"/>
      <c r="V643"/>
      <c r="W643"/>
      <c r="X643"/>
      <c r="Y643"/>
      <c r="Z643"/>
      <c r="AA643"/>
      <c r="AB643"/>
    </row>
    <row r="644" spans="1:28" x14ac:dyDescent="0.25">
      <c r="A644"/>
      <c r="B644"/>
      <c r="C644"/>
      <c r="D644"/>
      <c r="E644"/>
      <c r="F644"/>
      <c r="G644"/>
      <c r="H644"/>
      <c r="I644"/>
      <c r="J644"/>
      <c r="K644"/>
      <c r="L644"/>
      <c r="M644"/>
      <c r="N644"/>
      <c r="O644"/>
      <c r="P644"/>
      <c r="Q644"/>
      <c r="R644"/>
      <c r="S644"/>
      <c r="T644"/>
      <c r="U644"/>
      <c r="V644"/>
      <c r="W644"/>
      <c r="X644"/>
      <c r="Y644"/>
      <c r="Z644"/>
      <c r="AA644"/>
      <c r="AB644"/>
    </row>
    <row r="645" spans="1:28" x14ac:dyDescent="0.25">
      <c r="A645"/>
      <c r="B645"/>
      <c r="C645"/>
      <c r="D645"/>
      <c r="E645"/>
      <c r="F645"/>
      <c r="G645"/>
      <c r="H645"/>
      <c r="I645"/>
      <c r="J645"/>
      <c r="K645"/>
      <c r="L645"/>
      <c r="M645"/>
      <c r="N645"/>
      <c r="O645"/>
      <c r="P645"/>
      <c r="Q645"/>
      <c r="R645"/>
      <c r="S645"/>
      <c r="T645"/>
      <c r="U645"/>
      <c r="V645"/>
      <c r="W645"/>
      <c r="X645"/>
      <c r="Y645"/>
      <c r="Z645"/>
      <c r="AA645"/>
      <c r="AB645"/>
    </row>
    <row r="646" spans="1:28" x14ac:dyDescent="0.25">
      <c r="A646"/>
      <c r="B646"/>
      <c r="C646"/>
      <c r="D646"/>
      <c r="E646"/>
      <c r="F646"/>
      <c r="G646"/>
      <c r="H646"/>
      <c r="I646"/>
      <c r="J646"/>
      <c r="K646"/>
      <c r="L646"/>
      <c r="M646"/>
      <c r="N646"/>
      <c r="O646"/>
      <c r="P646"/>
      <c r="Q646"/>
      <c r="R646"/>
      <c r="S646"/>
      <c r="T646"/>
      <c r="U646"/>
      <c r="V646"/>
      <c r="W646"/>
      <c r="X646"/>
      <c r="Y646"/>
      <c r="Z646"/>
      <c r="AA646"/>
      <c r="AB646"/>
    </row>
    <row r="647" spans="1:28" x14ac:dyDescent="0.25">
      <c r="A647"/>
      <c r="B647"/>
      <c r="C647"/>
      <c r="D647"/>
      <c r="E647"/>
      <c r="F647"/>
      <c r="G647"/>
      <c r="H647"/>
      <c r="I647"/>
      <c r="J647"/>
      <c r="K647"/>
      <c r="L647"/>
      <c r="M647"/>
      <c r="N647"/>
      <c r="O647"/>
      <c r="P647"/>
      <c r="Q647"/>
      <c r="R647"/>
      <c r="S647"/>
      <c r="T647"/>
      <c r="U647"/>
      <c r="V647"/>
      <c r="W647"/>
      <c r="X647"/>
      <c r="Y647"/>
      <c r="Z647"/>
      <c r="AA647"/>
      <c r="AB647"/>
    </row>
    <row r="648" spans="1:28" x14ac:dyDescent="0.25">
      <c r="A648"/>
      <c r="B648"/>
      <c r="C648"/>
      <c r="D648"/>
      <c r="E648"/>
      <c r="F648"/>
      <c r="G648"/>
      <c r="H648"/>
      <c r="I648"/>
      <c r="J648"/>
      <c r="K648"/>
      <c r="L648"/>
      <c r="M648"/>
      <c r="N648"/>
      <c r="O648"/>
      <c r="P648"/>
      <c r="Q648"/>
      <c r="R648"/>
      <c r="S648"/>
      <c r="T648"/>
      <c r="U648"/>
      <c r="V648"/>
      <c r="W648"/>
      <c r="X648"/>
      <c r="Y648"/>
      <c r="Z648"/>
      <c r="AA648"/>
      <c r="AB648"/>
    </row>
    <row r="649" spans="1:28" x14ac:dyDescent="0.25">
      <c r="A649"/>
      <c r="B649"/>
      <c r="C649"/>
      <c r="D649"/>
      <c r="E649"/>
      <c r="F649"/>
      <c r="G649"/>
      <c r="H649"/>
      <c r="I649"/>
      <c r="J649"/>
      <c r="K649"/>
      <c r="L649"/>
      <c r="M649"/>
      <c r="N649"/>
      <c r="O649"/>
      <c r="P649"/>
      <c r="Q649"/>
      <c r="R649"/>
      <c r="S649"/>
      <c r="T649"/>
      <c r="U649"/>
      <c r="V649"/>
      <c r="W649"/>
      <c r="X649"/>
      <c r="Y649"/>
      <c r="Z649"/>
      <c r="AA649"/>
      <c r="AB649"/>
    </row>
    <row r="650" spans="1:28" x14ac:dyDescent="0.25">
      <c r="A650"/>
      <c r="B650"/>
      <c r="C650"/>
      <c r="D650"/>
      <c r="E650"/>
      <c r="F650"/>
      <c r="G650"/>
      <c r="H650"/>
      <c r="I650"/>
      <c r="J650"/>
      <c r="K650"/>
      <c r="L650"/>
      <c r="M650"/>
      <c r="N650"/>
      <c r="O650"/>
      <c r="P650"/>
      <c r="Q650"/>
      <c r="R650"/>
      <c r="S650"/>
      <c r="T650"/>
      <c r="U650"/>
      <c r="V650"/>
      <c r="W650"/>
      <c r="X650"/>
      <c r="Y650"/>
      <c r="Z650"/>
      <c r="AA650"/>
      <c r="AB650"/>
    </row>
    <row r="651" spans="1:28" x14ac:dyDescent="0.25">
      <c r="A651"/>
      <c r="B651"/>
      <c r="C651"/>
      <c r="D651"/>
      <c r="E651"/>
      <c r="F651"/>
      <c r="G651"/>
      <c r="H651"/>
      <c r="I651"/>
      <c r="J651"/>
      <c r="K651"/>
      <c r="L651"/>
      <c r="M651"/>
      <c r="N651"/>
      <c r="O651"/>
      <c r="P651"/>
      <c r="Q651"/>
      <c r="R651"/>
      <c r="S651"/>
      <c r="T651"/>
      <c r="U651"/>
      <c r="V651"/>
      <c r="W651"/>
      <c r="X651"/>
      <c r="Y651"/>
      <c r="Z651"/>
      <c r="AA651"/>
      <c r="AB651"/>
    </row>
    <row r="652" spans="1:28" x14ac:dyDescent="0.25">
      <c r="A652"/>
      <c r="B652"/>
      <c r="C652"/>
      <c r="D652"/>
      <c r="E652"/>
      <c r="F652"/>
      <c r="G652"/>
      <c r="H652"/>
      <c r="I652"/>
      <c r="J652"/>
      <c r="K652"/>
      <c r="L652"/>
      <c r="M652"/>
      <c r="N652"/>
      <c r="O652"/>
      <c r="P652"/>
      <c r="Q652"/>
      <c r="R652"/>
      <c r="S652"/>
      <c r="T652"/>
      <c r="U652"/>
      <c r="V652"/>
      <c r="W652"/>
      <c r="X652"/>
      <c r="Y652"/>
      <c r="Z652"/>
      <c r="AA652"/>
      <c r="AB652"/>
    </row>
    <row r="653" spans="1:28" x14ac:dyDescent="0.25">
      <c r="A653"/>
      <c r="B653"/>
      <c r="C653"/>
      <c r="D653"/>
      <c r="E653"/>
      <c r="F653"/>
      <c r="G653"/>
      <c r="H653"/>
      <c r="I653"/>
      <c r="J653"/>
      <c r="K653"/>
      <c r="L653"/>
      <c r="M653"/>
      <c r="N653"/>
      <c r="O653"/>
      <c r="P653"/>
      <c r="Q653"/>
      <c r="R653"/>
      <c r="S653"/>
      <c r="T653"/>
      <c r="U653"/>
      <c r="V653"/>
      <c r="W653"/>
      <c r="X653"/>
      <c r="Y653"/>
      <c r="Z653"/>
      <c r="AA653"/>
      <c r="AB653"/>
    </row>
    <row r="654" spans="1:28" x14ac:dyDescent="0.25">
      <c r="A654"/>
      <c r="B654"/>
      <c r="C654"/>
      <c r="D654"/>
      <c r="E654"/>
      <c r="F654"/>
      <c r="G654"/>
      <c r="H654"/>
      <c r="I654"/>
      <c r="J654"/>
      <c r="K654"/>
      <c r="L654"/>
      <c r="M654"/>
      <c r="N654"/>
      <c r="O654"/>
      <c r="P654"/>
      <c r="Q654"/>
      <c r="R654"/>
      <c r="S654"/>
      <c r="T654"/>
      <c r="U654"/>
      <c r="V654"/>
      <c r="W654"/>
      <c r="X654"/>
      <c r="Y654"/>
      <c r="Z654"/>
      <c r="AA654"/>
      <c r="AB654"/>
    </row>
    <row r="655" spans="1:28" x14ac:dyDescent="0.25">
      <c r="A655"/>
      <c r="B655"/>
      <c r="C655"/>
      <c r="D655"/>
      <c r="E655"/>
      <c r="F655"/>
      <c r="G655"/>
      <c r="H655"/>
      <c r="I655"/>
      <c r="J655"/>
      <c r="K655"/>
      <c r="L655"/>
      <c r="M655"/>
      <c r="N655"/>
      <c r="O655"/>
      <c r="P655"/>
      <c r="Q655"/>
      <c r="R655"/>
      <c r="S655"/>
      <c r="T655"/>
      <c r="U655"/>
      <c r="V655"/>
      <c r="W655"/>
      <c r="X655"/>
      <c r="Y655"/>
      <c r="Z655"/>
      <c r="AA655"/>
      <c r="AB655"/>
    </row>
    <row r="656" spans="1:28" x14ac:dyDescent="0.25">
      <c r="A656"/>
      <c r="B656"/>
      <c r="C656"/>
      <c r="D656"/>
      <c r="E656"/>
      <c r="F656"/>
      <c r="G656"/>
      <c r="H656"/>
      <c r="I656"/>
      <c r="J656"/>
      <c r="K656"/>
      <c r="L656"/>
      <c r="M656"/>
      <c r="N656"/>
      <c r="O656"/>
      <c r="P656"/>
      <c r="Q656"/>
      <c r="R656"/>
      <c r="S656"/>
      <c r="T656"/>
      <c r="U656"/>
      <c r="V656"/>
      <c r="W656"/>
      <c r="X656"/>
      <c r="Y656"/>
      <c r="Z656"/>
      <c r="AA656"/>
      <c r="AB656"/>
    </row>
    <row r="657" spans="1:28" x14ac:dyDescent="0.25">
      <c r="A657"/>
      <c r="B657"/>
      <c r="C657"/>
      <c r="D657"/>
      <c r="E657"/>
      <c r="F657"/>
      <c r="G657"/>
      <c r="H657"/>
      <c r="I657"/>
      <c r="J657"/>
      <c r="K657"/>
      <c r="L657"/>
      <c r="M657"/>
      <c r="N657"/>
      <c r="O657"/>
      <c r="P657"/>
      <c r="Q657"/>
      <c r="R657"/>
      <c r="S657"/>
      <c r="T657"/>
      <c r="U657"/>
      <c r="V657"/>
      <c r="W657"/>
      <c r="X657"/>
      <c r="Y657"/>
      <c r="Z657"/>
      <c r="AA657"/>
      <c r="AB657"/>
    </row>
    <row r="658" spans="1:28" x14ac:dyDescent="0.25">
      <c r="A658"/>
      <c r="B658"/>
      <c r="C658"/>
      <c r="D658"/>
      <c r="E658"/>
      <c r="F658"/>
      <c r="G658"/>
      <c r="H658"/>
      <c r="I658"/>
      <c r="J658"/>
      <c r="K658"/>
      <c r="L658"/>
      <c r="M658"/>
      <c r="N658"/>
      <c r="O658"/>
      <c r="P658"/>
      <c r="Q658"/>
      <c r="R658"/>
      <c r="S658"/>
      <c r="T658"/>
      <c r="U658"/>
      <c r="V658"/>
      <c r="W658"/>
      <c r="X658"/>
      <c r="Y658"/>
      <c r="Z658"/>
      <c r="AA658"/>
      <c r="AB658"/>
    </row>
    <row r="659" spans="1:28" x14ac:dyDescent="0.25">
      <c r="A659"/>
      <c r="B659"/>
      <c r="C659"/>
      <c r="D659"/>
      <c r="E659"/>
      <c r="F659"/>
      <c r="G659"/>
      <c r="H659"/>
      <c r="I659"/>
      <c r="J659"/>
      <c r="K659"/>
      <c r="L659"/>
      <c r="M659"/>
      <c r="N659"/>
      <c r="O659"/>
      <c r="P659"/>
      <c r="Q659"/>
      <c r="R659"/>
      <c r="S659"/>
      <c r="T659"/>
      <c r="U659"/>
      <c r="V659"/>
      <c r="W659"/>
      <c r="X659"/>
      <c r="Y659"/>
      <c r="Z659"/>
      <c r="AA659"/>
      <c r="AB659"/>
    </row>
    <row r="660" spans="1:28" x14ac:dyDescent="0.25">
      <c r="A660"/>
      <c r="B660"/>
      <c r="C660"/>
      <c r="D660"/>
      <c r="E660"/>
      <c r="F660"/>
      <c r="G660"/>
      <c r="H660"/>
      <c r="I660"/>
      <c r="J660"/>
      <c r="K660"/>
      <c r="L660"/>
      <c r="M660"/>
      <c r="N660"/>
      <c r="O660"/>
      <c r="P660"/>
      <c r="Q660"/>
      <c r="R660"/>
      <c r="S660"/>
      <c r="T660"/>
      <c r="U660"/>
      <c r="V660"/>
      <c r="W660"/>
      <c r="X660"/>
      <c r="Y660"/>
      <c r="Z660"/>
      <c r="AA660"/>
      <c r="AB660"/>
    </row>
    <row r="661" spans="1:28" x14ac:dyDescent="0.25">
      <c r="A661"/>
      <c r="B661"/>
      <c r="C661"/>
      <c r="D661"/>
      <c r="E661"/>
      <c r="F661"/>
      <c r="G661"/>
      <c r="H661"/>
      <c r="I661"/>
      <c r="J661"/>
      <c r="K661"/>
      <c r="L661"/>
      <c r="M661"/>
      <c r="N661"/>
      <c r="O661"/>
      <c r="P661"/>
      <c r="Q661"/>
      <c r="R661"/>
      <c r="S661"/>
      <c r="T661"/>
      <c r="U661"/>
      <c r="V661"/>
      <c r="W661"/>
      <c r="X661"/>
      <c r="Y661"/>
      <c r="Z661"/>
      <c r="AA661"/>
      <c r="AB661"/>
    </row>
    <row r="662" spans="1:28" x14ac:dyDescent="0.25">
      <c r="A662"/>
      <c r="B662"/>
      <c r="C662"/>
      <c r="D662"/>
      <c r="E662"/>
      <c r="F662"/>
      <c r="G662"/>
      <c r="H662"/>
      <c r="I662"/>
      <c r="J662"/>
      <c r="K662"/>
      <c r="L662"/>
      <c r="M662"/>
      <c r="N662"/>
      <c r="O662"/>
      <c r="P662"/>
      <c r="Q662"/>
      <c r="R662"/>
      <c r="S662"/>
      <c r="T662"/>
      <c r="U662"/>
      <c r="V662"/>
      <c r="W662"/>
      <c r="X662"/>
      <c r="Y662"/>
      <c r="Z662"/>
      <c r="AA662"/>
      <c r="AB662"/>
    </row>
    <row r="663" spans="1:28" x14ac:dyDescent="0.25">
      <c r="A663"/>
      <c r="B663"/>
      <c r="C663"/>
      <c r="D663"/>
      <c r="E663"/>
      <c r="F663"/>
      <c r="G663"/>
      <c r="H663"/>
      <c r="I663"/>
      <c r="J663"/>
      <c r="K663"/>
      <c r="L663"/>
      <c r="M663"/>
      <c r="N663"/>
      <c r="O663"/>
      <c r="P663"/>
      <c r="Q663"/>
      <c r="R663"/>
      <c r="S663"/>
      <c r="T663"/>
      <c r="U663"/>
      <c r="V663"/>
      <c r="W663"/>
      <c r="X663"/>
      <c r="Y663"/>
      <c r="Z663"/>
      <c r="AA663"/>
      <c r="AB663"/>
    </row>
    <row r="664" spans="1:28" x14ac:dyDescent="0.25">
      <c r="A664"/>
      <c r="B664"/>
      <c r="C664"/>
      <c r="D664"/>
      <c r="E664"/>
      <c r="F664"/>
      <c r="G664"/>
      <c r="H664"/>
      <c r="I664"/>
      <c r="J664"/>
      <c r="K664"/>
      <c r="L664"/>
      <c r="M664"/>
      <c r="N664"/>
      <c r="O664"/>
      <c r="P664"/>
      <c r="Q664"/>
      <c r="R664"/>
      <c r="S664"/>
      <c r="T664"/>
      <c r="U664"/>
      <c r="V664"/>
      <c r="W664"/>
      <c r="X664"/>
      <c r="Y664"/>
      <c r="Z664"/>
      <c r="AA664"/>
      <c r="AB664"/>
    </row>
    <row r="665" spans="1:28" x14ac:dyDescent="0.25">
      <c r="A665"/>
      <c r="B665"/>
      <c r="C665"/>
      <c r="D665"/>
      <c r="E665"/>
      <c r="F665"/>
      <c r="G665"/>
      <c r="H665"/>
      <c r="I665"/>
      <c r="J665"/>
      <c r="K665"/>
      <c r="L665"/>
      <c r="M665"/>
      <c r="N665"/>
      <c r="O665"/>
      <c r="P665"/>
      <c r="Q665"/>
      <c r="R665"/>
      <c r="S665"/>
      <c r="T665"/>
      <c r="U665"/>
      <c r="V665"/>
      <c r="W665"/>
      <c r="X665"/>
      <c r="Y665"/>
      <c r="Z665"/>
      <c r="AA665"/>
      <c r="AB665"/>
    </row>
    <row r="666" spans="1:28" x14ac:dyDescent="0.25">
      <c r="A666"/>
      <c r="B666"/>
      <c r="C666"/>
      <c r="D666"/>
      <c r="E666"/>
      <c r="F666"/>
      <c r="G666"/>
      <c r="H666"/>
      <c r="I666"/>
      <c r="J666"/>
      <c r="K666"/>
      <c r="L666"/>
      <c r="M666"/>
      <c r="N666"/>
      <c r="O666"/>
      <c r="P666"/>
      <c r="Q666"/>
      <c r="R666"/>
      <c r="S666"/>
      <c r="T666"/>
      <c r="U666"/>
      <c r="V666"/>
      <c r="W666"/>
      <c r="X666"/>
      <c r="Y666"/>
      <c r="Z666"/>
      <c r="AA666"/>
      <c r="AB666"/>
    </row>
    <row r="667" spans="1:28" x14ac:dyDescent="0.25">
      <c r="A667"/>
      <c r="B667"/>
      <c r="C667"/>
      <c r="D667"/>
      <c r="E667"/>
      <c r="F667"/>
      <c r="G667"/>
      <c r="H667"/>
      <c r="I667"/>
      <c r="J667"/>
      <c r="K667"/>
      <c r="L667"/>
      <c r="M667"/>
      <c r="N667"/>
      <c r="O667"/>
      <c r="P667"/>
      <c r="Q667"/>
      <c r="R667"/>
      <c r="S667"/>
      <c r="T667"/>
      <c r="U667"/>
      <c r="V667"/>
      <c r="W667"/>
      <c r="X667"/>
      <c r="Y667"/>
      <c r="Z667"/>
      <c r="AA667"/>
      <c r="AB667"/>
    </row>
    <row r="668" spans="1:28" x14ac:dyDescent="0.25">
      <c r="A668"/>
      <c r="B668"/>
      <c r="C668"/>
      <c r="D668"/>
      <c r="E668"/>
      <c r="F668"/>
      <c r="G668"/>
      <c r="H668"/>
      <c r="I668"/>
      <c r="J668"/>
      <c r="K668"/>
      <c r="L668"/>
      <c r="M668"/>
      <c r="N668"/>
      <c r="O668"/>
      <c r="P668"/>
      <c r="Q668"/>
      <c r="R668"/>
      <c r="S668"/>
      <c r="T668"/>
      <c r="U668"/>
      <c r="V668"/>
      <c r="W668"/>
      <c r="X668"/>
      <c r="Y668"/>
      <c r="Z668"/>
      <c r="AA668"/>
      <c r="AB668"/>
    </row>
    <row r="669" spans="1:28" x14ac:dyDescent="0.25">
      <c r="A669"/>
      <c r="B669"/>
      <c r="C669"/>
      <c r="D669"/>
      <c r="E669"/>
      <c r="F669"/>
      <c r="G669"/>
      <c r="H669"/>
      <c r="I669"/>
      <c r="J669"/>
      <c r="K669"/>
      <c r="L669"/>
      <c r="M669"/>
      <c r="N669"/>
      <c r="O669"/>
      <c r="P669"/>
      <c r="Q669"/>
      <c r="R669"/>
      <c r="S669"/>
      <c r="T669"/>
      <c r="U669"/>
      <c r="V669"/>
      <c r="W669"/>
      <c r="X669"/>
      <c r="Y669"/>
      <c r="Z669"/>
      <c r="AA669"/>
      <c r="AB669"/>
    </row>
    <row r="670" spans="1:28" x14ac:dyDescent="0.25">
      <c r="A670"/>
      <c r="B670"/>
      <c r="C670"/>
      <c r="D670"/>
      <c r="E670"/>
      <c r="F670"/>
      <c r="G670"/>
      <c r="H670"/>
      <c r="I670"/>
      <c r="J670"/>
      <c r="K670"/>
      <c r="L670"/>
      <c r="M670"/>
      <c r="N670"/>
      <c r="O670"/>
      <c r="P670"/>
      <c r="Q670"/>
      <c r="R670"/>
      <c r="S670"/>
      <c r="T670"/>
      <c r="U670"/>
      <c r="V670"/>
      <c r="W670"/>
      <c r="X670"/>
      <c r="Y670"/>
      <c r="Z670"/>
      <c r="AA670"/>
      <c r="AB670"/>
    </row>
    <row r="671" spans="1:28" x14ac:dyDescent="0.25">
      <c r="A671"/>
      <c r="B671"/>
      <c r="C671"/>
      <c r="D671"/>
      <c r="E671"/>
      <c r="F671"/>
      <c r="G671"/>
      <c r="H671"/>
      <c r="I671"/>
      <c r="J671"/>
      <c r="K671"/>
      <c r="L671"/>
      <c r="M671"/>
      <c r="N671"/>
      <c r="O671"/>
      <c r="P671"/>
      <c r="Q671"/>
      <c r="R671"/>
      <c r="S671"/>
      <c r="T671"/>
      <c r="U671"/>
      <c r="V671"/>
      <c r="W671"/>
      <c r="X671"/>
      <c r="Y671"/>
      <c r="Z671"/>
      <c r="AA671"/>
      <c r="AB671"/>
    </row>
    <row r="672" spans="1:28" x14ac:dyDescent="0.25">
      <c r="A672"/>
      <c r="B672"/>
      <c r="C672"/>
      <c r="D672"/>
      <c r="E672"/>
      <c r="F672"/>
      <c r="G672"/>
      <c r="H672"/>
      <c r="I672"/>
      <c r="J672"/>
      <c r="K672"/>
      <c r="L672"/>
      <c r="M672"/>
      <c r="N672"/>
      <c r="O672"/>
      <c r="P672"/>
      <c r="Q672"/>
      <c r="R672"/>
      <c r="S672"/>
      <c r="T672"/>
      <c r="U672"/>
      <c r="V672"/>
      <c r="W672"/>
      <c r="X672"/>
      <c r="Y672"/>
      <c r="Z672"/>
      <c r="AA672"/>
      <c r="AB672"/>
    </row>
    <row r="673" spans="1:28" x14ac:dyDescent="0.25">
      <c r="A673"/>
      <c r="B673"/>
      <c r="C673"/>
      <c r="D673"/>
      <c r="E673"/>
      <c r="F673"/>
      <c r="G673"/>
      <c r="H673"/>
      <c r="I673"/>
      <c r="J673"/>
      <c r="K673"/>
      <c r="L673"/>
      <c r="M673"/>
      <c r="N673"/>
      <c r="O673"/>
      <c r="P673"/>
      <c r="Q673"/>
      <c r="R673"/>
      <c r="S673"/>
      <c r="T673"/>
      <c r="U673"/>
      <c r="V673"/>
      <c r="W673"/>
      <c r="X673"/>
      <c r="Y673"/>
      <c r="Z673"/>
      <c r="AA673"/>
      <c r="AB673"/>
    </row>
    <row r="674" spans="1:28" x14ac:dyDescent="0.25">
      <c r="A674"/>
      <c r="B674"/>
      <c r="C674"/>
      <c r="D674"/>
      <c r="E674"/>
      <c r="F674"/>
      <c r="G674"/>
      <c r="H674"/>
      <c r="I674"/>
      <c r="J674"/>
      <c r="K674"/>
      <c r="L674"/>
      <c r="M674"/>
      <c r="N674"/>
      <c r="O674"/>
      <c r="P674"/>
      <c r="Q674"/>
      <c r="R674"/>
      <c r="S674"/>
      <c r="T674"/>
      <c r="U674"/>
      <c r="V674"/>
      <c r="W674"/>
      <c r="X674"/>
      <c r="Y674"/>
      <c r="Z674"/>
      <c r="AA674"/>
      <c r="AB674"/>
    </row>
    <row r="675" spans="1:28" x14ac:dyDescent="0.25">
      <c r="A675"/>
      <c r="B675"/>
      <c r="C675"/>
      <c r="D675"/>
      <c r="E675"/>
      <c r="F675"/>
      <c r="G675"/>
      <c r="H675"/>
      <c r="I675"/>
      <c r="J675"/>
      <c r="K675"/>
      <c r="L675"/>
      <c r="M675"/>
      <c r="N675"/>
      <c r="O675"/>
      <c r="P675"/>
      <c r="Q675"/>
      <c r="R675"/>
      <c r="S675"/>
      <c r="T675"/>
      <c r="U675"/>
      <c r="V675"/>
      <c r="W675"/>
      <c r="X675"/>
      <c r="Y675"/>
      <c r="Z675"/>
      <c r="AA675"/>
      <c r="AB675"/>
    </row>
    <row r="676" spans="1:28" x14ac:dyDescent="0.25">
      <c r="A676"/>
      <c r="B676"/>
      <c r="C676"/>
      <c r="D676"/>
      <c r="E676"/>
      <c r="F676"/>
      <c r="G676"/>
      <c r="H676"/>
      <c r="I676"/>
      <c r="J676"/>
      <c r="K676"/>
      <c r="L676"/>
      <c r="M676"/>
      <c r="N676"/>
      <c r="O676"/>
      <c r="P676"/>
      <c r="Q676"/>
      <c r="R676"/>
      <c r="S676"/>
      <c r="T676"/>
      <c r="U676"/>
      <c r="V676"/>
      <c r="W676"/>
      <c r="X676"/>
      <c r="Y676"/>
      <c r="Z676"/>
      <c r="AA676"/>
      <c r="AB676"/>
    </row>
    <row r="677" spans="1:28" x14ac:dyDescent="0.25">
      <c r="A677"/>
      <c r="B677"/>
      <c r="C677"/>
      <c r="D677"/>
      <c r="E677"/>
      <c r="F677"/>
      <c r="G677"/>
      <c r="H677"/>
      <c r="I677"/>
      <c r="J677"/>
      <c r="K677"/>
      <c r="L677"/>
      <c r="M677"/>
      <c r="N677"/>
      <c r="O677"/>
      <c r="P677"/>
      <c r="Q677"/>
      <c r="R677"/>
      <c r="S677"/>
      <c r="T677"/>
      <c r="U677"/>
      <c r="V677"/>
      <c r="W677"/>
      <c r="X677"/>
      <c r="Y677"/>
      <c r="Z677"/>
      <c r="AA677"/>
      <c r="AB677"/>
    </row>
    <row r="678" spans="1:28" x14ac:dyDescent="0.25">
      <c r="A678"/>
      <c r="B678"/>
      <c r="C678"/>
      <c r="D678"/>
      <c r="E678"/>
      <c r="F678"/>
      <c r="G678"/>
      <c r="H678"/>
      <c r="I678"/>
      <c r="J678"/>
      <c r="K678"/>
      <c r="L678"/>
      <c r="M678"/>
      <c r="N678"/>
      <c r="O678"/>
      <c r="P678"/>
      <c r="Q678"/>
      <c r="R678"/>
      <c r="S678"/>
      <c r="T678"/>
      <c r="U678"/>
      <c r="V678"/>
      <c r="W678"/>
      <c r="X678"/>
      <c r="Y678"/>
      <c r="Z678"/>
      <c r="AA678"/>
      <c r="AB678"/>
    </row>
    <row r="679" spans="1:28" x14ac:dyDescent="0.25">
      <c r="A679"/>
      <c r="B679"/>
      <c r="C679"/>
      <c r="D679"/>
      <c r="E679"/>
      <c r="F679"/>
      <c r="G679"/>
      <c r="H679"/>
      <c r="I679"/>
      <c r="J679"/>
      <c r="K679"/>
      <c r="L679"/>
      <c r="M679"/>
      <c r="N679"/>
      <c r="O679"/>
      <c r="P679"/>
      <c r="Q679"/>
      <c r="R679"/>
      <c r="S679"/>
      <c r="T679"/>
      <c r="U679"/>
      <c r="V679"/>
      <c r="W679"/>
      <c r="X679"/>
      <c r="Y679"/>
      <c r="Z679"/>
      <c r="AA679"/>
      <c r="AB679"/>
    </row>
    <row r="680" spans="1:28" x14ac:dyDescent="0.25">
      <c r="A680"/>
      <c r="B680"/>
      <c r="C680"/>
      <c r="D680"/>
      <c r="E680"/>
      <c r="F680"/>
      <c r="G680"/>
      <c r="H680"/>
      <c r="I680"/>
      <c r="J680"/>
      <c r="K680"/>
      <c r="L680"/>
      <c r="M680"/>
      <c r="N680"/>
      <c r="O680"/>
      <c r="P680"/>
      <c r="Q680"/>
      <c r="R680"/>
      <c r="S680"/>
      <c r="T680"/>
      <c r="U680"/>
      <c r="V680"/>
      <c r="W680"/>
      <c r="X680"/>
      <c r="Y680"/>
      <c r="Z680"/>
      <c r="AA680"/>
      <c r="AB680"/>
    </row>
    <row r="681" spans="1:28" x14ac:dyDescent="0.25">
      <c r="A681"/>
      <c r="B681"/>
      <c r="C681"/>
      <c r="D681"/>
      <c r="E681"/>
      <c r="F681"/>
      <c r="G681"/>
      <c r="H681"/>
      <c r="I681"/>
      <c r="J681"/>
      <c r="K681"/>
      <c r="L681"/>
      <c r="M681"/>
      <c r="N681"/>
      <c r="O681"/>
      <c r="P681"/>
      <c r="Q681"/>
      <c r="R681"/>
      <c r="S681"/>
      <c r="T681"/>
      <c r="U681"/>
      <c r="V681"/>
      <c r="W681"/>
      <c r="X681"/>
      <c r="Y681"/>
      <c r="Z681"/>
      <c r="AA681"/>
      <c r="AB681"/>
    </row>
    <row r="682" spans="1:28" x14ac:dyDescent="0.25">
      <c r="A682"/>
      <c r="B682"/>
      <c r="C682"/>
      <c r="D682"/>
      <c r="E682"/>
      <c r="F682"/>
      <c r="G682"/>
      <c r="H682"/>
      <c r="I682"/>
      <c r="J682"/>
      <c r="K682"/>
      <c r="L682"/>
      <c r="M682"/>
      <c r="N682"/>
      <c r="O682"/>
      <c r="P682"/>
      <c r="Q682"/>
      <c r="R682"/>
      <c r="S682"/>
      <c r="T682"/>
      <c r="U682"/>
      <c r="V682"/>
      <c r="W682"/>
      <c r="X682"/>
      <c r="Y682"/>
      <c r="Z682"/>
      <c r="AA682"/>
      <c r="AB682"/>
    </row>
    <row r="683" spans="1:28" x14ac:dyDescent="0.25">
      <c r="A683"/>
      <c r="B683"/>
      <c r="C683"/>
      <c r="D683"/>
      <c r="E683"/>
      <c r="F683"/>
      <c r="G683"/>
      <c r="H683"/>
      <c r="I683"/>
      <c r="J683"/>
      <c r="K683"/>
      <c r="L683"/>
      <c r="M683"/>
      <c r="N683"/>
      <c r="O683"/>
      <c r="P683"/>
      <c r="Q683"/>
      <c r="R683"/>
      <c r="S683"/>
      <c r="T683"/>
      <c r="U683"/>
      <c r="V683"/>
      <c r="W683"/>
      <c r="X683"/>
      <c r="Y683"/>
      <c r="Z683"/>
      <c r="AA683"/>
      <c r="AB683"/>
    </row>
    <row r="684" spans="1:28" x14ac:dyDescent="0.25">
      <c r="A684"/>
      <c r="B684"/>
      <c r="C684"/>
      <c r="D684"/>
      <c r="E684"/>
      <c r="F684"/>
      <c r="G684"/>
      <c r="H684"/>
      <c r="I684"/>
      <c r="J684"/>
      <c r="K684"/>
      <c r="L684"/>
      <c r="M684"/>
      <c r="N684"/>
      <c r="O684"/>
      <c r="P684"/>
      <c r="Q684"/>
      <c r="R684"/>
      <c r="S684"/>
      <c r="T684"/>
      <c r="U684"/>
      <c r="V684"/>
      <c r="W684"/>
      <c r="X684"/>
      <c r="Y684"/>
      <c r="Z684"/>
      <c r="AA684"/>
      <c r="AB684"/>
    </row>
    <row r="685" spans="1:28" x14ac:dyDescent="0.25">
      <c r="A685"/>
      <c r="B685"/>
      <c r="C685"/>
      <c r="D685"/>
      <c r="E685"/>
      <c r="F685"/>
      <c r="G685"/>
      <c r="H685"/>
      <c r="I685"/>
      <c r="J685"/>
      <c r="K685"/>
      <c r="L685"/>
      <c r="M685"/>
      <c r="N685"/>
      <c r="O685"/>
      <c r="P685"/>
      <c r="Q685"/>
      <c r="R685"/>
      <c r="S685"/>
      <c r="T685"/>
      <c r="U685"/>
      <c r="V685"/>
      <c r="W685"/>
      <c r="X685"/>
      <c r="Y685"/>
      <c r="Z685"/>
      <c r="AA685"/>
      <c r="AB685"/>
    </row>
    <row r="686" spans="1:28" x14ac:dyDescent="0.25">
      <c r="A686"/>
      <c r="B686"/>
      <c r="C686"/>
      <c r="D686"/>
      <c r="E686"/>
      <c r="F686"/>
      <c r="G686"/>
      <c r="H686"/>
      <c r="I686"/>
      <c r="J686"/>
      <c r="K686"/>
      <c r="L686"/>
      <c r="M686"/>
      <c r="N686"/>
      <c r="O686"/>
      <c r="P686"/>
      <c r="Q686"/>
      <c r="R686"/>
      <c r="S686"/>
      <c r="T686"/>
      <c r="U686"/>
      <c r="V686"/>
      <c r="W686"/>
      <c r="X686"/>
      <c r="Y686"/>
      <c r="Z686"/>
      <c r="AA686"/>
      <c r="AB686"/>
    </row>
    <row r="687" spans="1:28" x14ac:dyDescent="0.25">
      <c r="A687"/>
      <c r="B687"/>
      <c r="C687"/>
      <c r="D687"/>
      <c r="E687"/>
      <c r="F687"/>
      <c r="G687"/>
      <c r="H687"/>
      <c r="I687"/>
      <c r="J687"/>
      <c r="K687"/>
      <c r="L687"/>
      <c r="M687"/>
      <c r="N687"/>
      <c r="O687"/>
      <c r="P687"/>
      <c r="Q687"/>
      <c r="R687"/>
      <c r="S687"/>
      <c r="T687"/>
      <c r="U687"/>
      <c r="V687"/>
      <c r="W687"/>
      <c r="X687"/>
      <c r="Y687"/>
      <c r="Z687"/>
      <c r="AA687"/>
      <c r="AB687"/>
    </row>
    <row r="688" spans="1:28" x14ac:dyDescent="0.25">
      <c r="A688"/>
      <c r="B688"/>
      <c r="C688"/>
      <c r="D688"/>
      <c r="E688"/>
      <c r="F688"/>
      <c r="G688"/>
      <c r="H688"/>
      <c r="I688"/>
      <c r="J688"/>
      <c r="K688"/>
      <c r="L688"/>
      <c r="M688"/>
      <c r="N688"/>
      <c r="O688"/>
      <c r="P688"/>
      <c r="Q688"/>
      <c r="R688"/>
      <c r="S688"/>
      <c r="T688"/>
      <c r="U688"/>
      <c r="V688"/>
      <c r="W688"/>
      <c r="X688"/>
      <c r="Y688"/>
      <c r="Z688"/>
      <c r="AA688"/>
      <c r="AB688"/>
    </row>
    <row r="689" spans="1:28" x14ac:dyDescent="0.25">
      <c r="A689"/>
      <c r="B689"/>
      <c r="C689"/>
      <c r="D689"/>
      <c r="E689"/>
      <c r="F689"/>
      <c r="G689"/>
      <c r="H689"/>
      <c r="I689"/>
      <c r="J689"/>
      <c r="K689"/>
      <c r="L689"/>
      <c r="M689"/>
      <c r="N689"/>
      <c r="O689"/>
      <c r="P689"/>
      <c r="Q689"/>
      <c r="R689"/>
      <c r="S689"/>
      <c r="T689"/>
      <c r="U689"/>
      <c r="V689"/>
      <c r="W689"/>
      <c r="X689"/>
      <c r="Y689"/>
      <c r="Z689"/>
      <c r="AA689"/>
      <c r="AB689"/>
    </row>
    <row r="690" spans="1:28" x14ac:dyDescent="0.25">
      <c r="A690"/>
      <c r="B690"/>
      <c r="C690"/>
      <c r="D690"/>
      <c r="E690"/>
      <c r="F690"/>
      <c r="G690"/>
      <c r="H690"/>
      <c r="I690"/>
      <c r="J690"/>
      <c r="K690"/>
      <c r="L690"/>
      <c r="M690"/>
      <c r="N690"/>
      <c r="O690"/>
      <c r="P690"/>
      <c r="Q690"/>
      <c r="R690"/>
      <c r="S690"/>
      <c r="T690"/>
      <c r="U690"/>
      <c r="V690"/>
      <c r="W690"/>
      <c r="X690"/>
      <c r="Y690"/>
      <c r="Z690"/>
      <c r="AA690"/>
      <c r="AB690"/>
    </row>
    <row r="691" spans="1:28" x14ac:dyDescent="0.25">
      <c r="A691"/>
      <c r="B691"/>
      <c r="C691"/>
      <c r="D691"/>
      <c r="E691"/>
      <c r="F691"/>
      <c r="G691"/>
      <c r="H691"/>
      <c r="I691"/>
      <c r="J691"/>
      <c r="K691"/>
      <c r="L691"/>
      <c r="M691"/>
      <c r="N691"/>
      <c r="O691"/>
      <c r="P691"/>
      <c r="Q691"/>
      <c r="R691"/>
      <c r="S691"/>
      <c r="T691"/>
      <c r="U691"/>
      <c r="V691"/>
      <c r="W691"/>
      <c r="X691"/>
      <c r="Y691"/>
      <c r="Z691"/>
      <c r="AA691"/>
      <c r="AB691"/>
    </row>
    <row r="692" spans="1:28" x14ac:dyDescent="0.25">
      <c r="A692"/>
      <c r="B692"/>
      <c r="C692"/>
      <c r="D692"/>
      <c r="E692"/>
      <c r="F692"/>
      <c r="G692"/>
      <c r="H692"/>
      <c r="I692"/>
      <c r="J692"/>
      <c r="K692"/>
      <c r="L692"/>
      <c r="M692"/>
      <c r="N692"/>
      <c r="O692"/>
      <c r="P692"/>
      <c r="Q692"/>
      <c r="R692"/>
      <c r="S692"/>
      <c r="T692"/>
      <c r="U692"/>
      <c r="V692"/>
      <c r="W692"/>
      <c r="X692"/>
      <c r="Y692"/>
      <c r="Z692"/>
      <c r="AA692"/>
      <c r="AB692"/>
    </row>
    <row r="693" spans="1:28" x14ac:dyDescent="0.25">
      <c r="A693"/>
      <c r="B693"/>
      <c r="C693"/>
      <c r="D693"/>
      <c r="E693"/>
      <c r="F693"/>
      <c r="G693"/>
      <c r="H693"/>
      <c r="I693"/>
      <c r="J693"/>
      <c r="K693"/>
      <c r="L693"/>
      <c r="M693"/>
      <c r="N693"/>
      <c r="O693"/>
      <c r="P693"/>
      <c r="Q693"/>
      <c r="R693"/>
      <c r="S693"/>
      <c r="T693"/>
      <c r="U693"/>
      <c r="V693"/>
      <c r="W693"/>
      <c r="X693"/>
      <c r="Y693"/>
      <c r="Z693"/>
      <c r="AA693"/>
      <c r="AB693"/>
    </row>
    <row r="694" spans="1:28" x14ac:dyDescent="0.25">
      <c r="A694"/>
      <c r="B694"/>
      <c r="C694"/>
      <c r="D694"/>
      <c r="E694"/>
      <c r="F694"/>
      <c r="G694"/>
      <c r="H694"/>
      <c r="I694"/>
      <c r="J694"/>
      <c r="K694"/>
      <c r="L694"/>
      <c r="M694"/>
      <c r="N694"/>
      <c r="O694"/>
      <c r="P694"/>
      <c r="Q694"/>
      <c r="R694"/>
      <c r="S694"/>
      <c r="T694"/>
      <c r="U694"/>
      <c r="V694"/>
      <c r="W694"/>
      <c r="X694"/>
      <c r="Y694"/>
      <c r="Z694"/>
      <c r="AA694"/>
      <c r="AB694"/>
    </row>
    <row r="695" spans="1:28" x14ac:dyDescent="0.25">
      <c r="A695"/>
      <c r="B695"/>
      <c r="C695"/>
      <c r="D695"/>
      <c r="E695"/>
      <c r="F695"/>
      <c r="G695"/>
      <c r="H695"/>
      <c r="I695"/>
      <c r="J695"/>
      <c r="K695"/>
      <c r="L695"/>
      <c r="M695"/>
      <c r="N695"/>
      <c r="O695"/>
      <c r="P695"/>
      <c r="Q695"/>
      <c r="R695"/>
      <c r="S695"/>
      <c r="T695"/>
      <c r="U695"/>
      <c r="V695"/>
      <c r="W695"/>
      <c r="X695"/>
      <c r="Y695"/>
      <c r="Z695"/>
      <c r="AA695"/>
      <c r="AB695"/>
    </row>
    <row r="696" spans="1:28" x14ac:dyDescent="0.25">
      <c r="A696"/>
      <c r="B696"/>
      <c r="C696"/>
      <c r="D696"/>
      <c r="E696"/>
      <c r="F696"/>
      <c r="G696"/>
      <c r="H696"/>
      <c r="I696"/>
      <c r="J696"/>
      <c r="K696"/>
      <c r="L696"/>
      <c r="M696"/>
      <c r="N696"/>
      <c r="O696"/>
      <c r="P696"/>
      <c r="Q696"/>
      <c r="R696"/>
      <c r="S696"/>
      <c r="T696"/>
      <c r="U696"/>
      <c r="V696"/>
      <c r="W696"/>
      <c r="X696"/>
      <c r="Y696"/>
      <c r="Z696"/>
      <c r="AA696"/>
      <c r="AB696"/>
    </row>
    <row r="697" spans="1:28" x14ac:dyDescent="0.25">
      <c r="A697"/>
      <c r="B697"/>
      <c r="C697"/>
      <c r="D697"/>
      <c r="E697"/>
      <c r="F697"/>
      <c r="G697"/>
      <c r="H697"/>
      <c r="I697"/>
      <c r="J697"/>
      <c r="K697"/>
      <c r="L697"/>
      <c r="M697"/>
      <c r="N697"/>
      <c r="O697"/>
      <c r="P697"/>
      <c r="Q697"/>
      <c r="R697"/>
      <c r="S697"/>
      <c r="T697"/>
      <c r="U697"/>
      <c r="V697"/>
      <c r="W697"/>
      <c r="X697"/>
      <c r="Y697"/>
      <c r="Z697"/>
      <c r="AA697"/>
      <c r="AB697"/>
    </row>
    <row r="698" spans="1:28" x14ac:dyDescent="0.25">
      <c r="A698"/>
      <c r="B698"/>
      <c r="C698"/>
      <c r="D698"/>
      <c r="E698"/>
      <c r="F698"/>
      <c r="G698"/>
      <c r="H698"/>
      <c r="I698"/>
      <c r="J698"/>
      <c r="K698"/>
      <c r="L698"/>
      <c r="M698"/>
      <c r="N698"/>
      <c r="O698"/>
      <c r="P698"/>
      <c r="Q698"/>
      <c r="R698"/>
      <c r="S698"/>
      <c r="T698"/>
      <c r="U698"/>
      <c r="V698"/>
      <c r="W698"/>
      <c r="X698"/>
      <c r="Y698"/>
      <c r="Z698"/>
      <c r="AA698"/>
      <c r="AB698"/>
    </row>
    <row r="699" spans="1:28" x14ac:dyDescent="0.25">
      <c r="A699"/>
      <c r="B699"/>
      <c r="C699"/>
      <c r="D699"/>
      <c r="E699"/>
      <c r="F699"/>
      <c r="G699"/>
      <c r="H699"/>
      <c r="I699"/>
      <c r="J699"/>
      <c r="K699"/>
      <c r="L699"/>
      <c r="M699"/>
      <c r="N699"/>
      <c r="O699"/>
      <c r="P699"/>
      <c r="Q699"/>
      <c r="R699"/>
      <c r="S699"/>
      <c r="T699"/>
      <c r="U699"/>
      <c r="V699"/>
      <c r="W699"/>
      <c r="X699"/>
      <c r="Y699"/>
      <c r="Z699"/>
      <c r="AA699"/>
      <c r="AB699"/>
    </row>
    <row r="700" spans="1:28" x14ac:dyDescent="0.25">
      <c r="A700"/>
      <c r="B700"/>
      <c r="C700"/>
      <c r="D700"/>
      <c r="E700"/>
      <c r="F700"/>
      <c r="G700"/>
      <c r="H700"/>
      <c r="I700"/>
      <c r="J700"/>
      <c r="K700"/>
      <c r="L700"/>
      <c r="M700"/>
      <c r="N700"/>
      <c r="O700"/>
      <c r="P700"/>
      <c r="Q700"/>
      <c r="R700"/>
      <c r="S700"/>
      <c r="T700"/>
      <c r="U700"/>
      <c r="V700"/>
      <c r="W700"/>
      <c r="X700"/>
      <c r="Y700"/>
      <c r="Z700"/>
      <c r="AA700"/>
      <c r="AB700"/>
    </row>
    <row r="701" spans="1:28" x14ac:dyDescent="0.25">
      <c r="A701"/>
      <c r="B701"/>
      <c r="C701"/>
      <c r="D701"/>
      <c r="E701"/>
      <c r="F701"/>
      <c r="G701"/>
      <c r="H701"/>
      <c r="I701"/>
      <c r="J701"/>
      <c r="K701"/>
      <c r="L701"/>
      <c r="M701"/>
      <c r="N701"/>
      <c r="O701"/>
      <c r="P701"/>
      <c r="Q701"/>
      <c r="R701"/>
      <c r="S701"/>
      <c r="T701"/>
      <c r="U701"/>
      <c r="V701"/>
      <c r="W701"/>
      <c r="X701"/>
      <c r="Y701"/>
      <c r="Z701"/>
      <c r="AA701"/>
      <c r="AB701"/>
    </row>
    <row r="702" spans="1:28" x14ac:dyDescent="0.25">
      <c r="A702"/>
      <c r="B702"/>
      <c r="C702"/>
      <c r="D702"/>
      <c r="E702"/>
      <c r="F702"/>
      <c r="G702"/>
      <c r="H702"/>
      <c r="I702"/>
      <c r="J702"/>
      <c r="K702"/>
      <c r="L702"/>
      <c r="M702"/>
      <c r="N702"/>
      <c r="O702"/>
      <c r="P702"/>
      <c r="Q702"/>
      <c r="R702"/>
      <c r="S702"/>
      <c r="T702"/>
      <c r="U702"/>
      <c r="V702"/>
      <c r="W702"/>
      <c r="X702"/>
      <c r="Y702"/>
      <c r="Z702"/>
      <c r="AA702"/>
      <c r="AB702"/>
    </row>
    <row r="703" spans="1:28" x14ac:dyDescent="0.25">
      <c r="A703"/>
      <c r="B703"/>
      <c r="C703"/>
      <c r="D703"/>
      <c r="E703"/>
      <c r="F703"/>
      <c r="G703"/>
      <c r="H703"/>
      <c r="I703"/>
      <c r="J703"/>
      <c r="K703"/>
      <c r="L703"/>
      <c r="M703"/>
      <c r="N703"/>
      <c r="O703"/>
      <c r="P703"/>
      <c r="Q703"/>
      <c r="R703"/>
      <c r="S703"/>
      <c r="T703"/>
      <c r="U703"/>
      <c r="V703"/>
      <c r="W703"/>
      <c r="X703"/>
      <c r="Y703"/>
      <c r="Z703"/>
      <c r="AA703"/>
      <c r="AB703"/>
    </row>
    <row r="704" spans="1:28" x14ac:dyDescent="0.25">
      <c r="A704"/>
      <c r="B704"/>
      <c r="C704"/>
      <c r="D704"/>
      <c r="E704"/>
      <c r="F704"/>
      <c r="G704"/>
      <c r="H704"/>
      <c r="I704"/>
      <c r="J704"/>
      <c r="K704"/>
      <c r="L704"/>
      <c r="M704"/>
      <c r="N704"/>
      <c r="O704"/>
      <c r="P704"/>
      <c r="Q704"/>
      <c r="R704"/>
      <c r="S704"/>
      <c r="T704"/>
      <c r="U704"/>
      <c r="V704"/>
      <c r="W704"/>
      <c r="X704"/>
      <c r="Y704"/>
      <c r="Z704"/>
      <c r="AA704"/>
      <c r="AB704"/>
    </row>
    <row r="705" spans="1:28" x14ac:dyDescent="0.25">
      <c r="A705"/>
      <c r="B705"/>
      <c r="C705"/>
      <c r="D705"/>
      <c r="E705"/>
      <c r="F705"/>
      <c r="G705"/>
      <c r="H705"/>
      <c r="I705"/>
      <c r="J705"/>
      <c r="K705"/>
      <c r="L705"/>
      <c r="M705"/>
      <c r="N705"/>
      <c r="O705"/>
      <c r="P705"/>
      <c r="Q705"/>
      <c r="R705"/>
      <c r="S705"/>
      <c r="T705"/>
      <c r="U705"/>
      <c r="V705"/>
      <c r="W705"/>
      <c r="X705"/>
      <c r="Y705"/>
      <c r="Z705"/>
      <c r="AA705"/>
      <c r="AB705"/>
    </row>
    <row r="706" spans="1:28" x14ac:dyDescent="0.25">
      <c r="A706"/>
      <c r="B706"/>
      <c r="C706"/>
      <c r="D706"/>
      <c r="E706"/>
      <c r="F706"/>
      <c r="G706"/>
      <c r="H706"/>
      <c r="I706"/>
      <c r="J706"/>
      <c r="K706"/>
      <c r="L706"/>
      <c r="M706"/>
      <c r="N706"/>
      <c r="O706"/>
      <c r="P706"/>
      <c r="Q706"/>
      <c r="R706"/>
      <c r="S706"/>
      <c r="T706"/>
      <c r="U706"/>
      <c r="V706"/>
      <c r="W706"/>
      <c r="X706"/>
      <c r="Y706"/>
      <c r="Z706"/>
      <c r="AA706"/>
      <c r="AB706"/>
    </row>
    <row r="707" spans="1:28" x14ac:dyDescent="0.25">
      <c r="A707"/>
      <c r="B707"/>
      <c r="C707"/>
      <c r="D707"/>
      <c r="E707"/>
      <c r="F707"/>
      <c r="G707"/>
      <c r="H707"/>
      <c r="I707"/>
      <c r="J707"/>
      <c r="K707"/>
      <c r="L707"/>
      <c r="M707"/>
      <c r="N707"/>
      <c r="O707"/>
      <c r="P707"/>
      <c r="Q707"/>
      <c r="R707"/>
      <c r="S707"/>
      <c r="T707"/>
      <c r="U707"/>
      <c r="V707"/>
      <c r="W707"/>
      <c r="X707"/>
      <c r="Y707"/>
      <c r="Z707"/>
      <c r="AA707"/>
      <c r="AB707"/>
    </row>
    <row r="708" spans="1:28" x14ac:dyDescent="0.25">
      <c r="A708"/>
      <c r="B708"/>
      <c r="C708"/>
      <c r="D708"/>
      <c r="E708"/>
      <c r="F708"/>
      <c r="G708"/>
      <c r="H708"/>
      <c r="I708"/>
      <c r="J708"/>
      <c r="K708"/>
      <c r="L708"/>
      <c r="M708"/>
      <c r="N708"/>
      <c r="O708"/>
      <c r="P708"/>
      <c r="Q708"/>
      <c r="R708"/>
      <c r="S708"/>
      <c r="T708"/>
      <c r="U708"/>
      <c r="V708"/>
      <c r="W708"/>
      <c r="X708"/>
      <c r="Y708"/>
      <c r="Z708"/>
      <c r="AA708"/>
      <c r="AB708"/>
    </row>
    <row r="709" spans="1:28" x14ac:dyDescent="0.25">
      <c r="A709"/>
      <c r="B709"/>
      <c r="C709"/>
      <c r="D709"/>
      <c r="E709"/>
      <c r="F709"/>
      <c r="G709"/>
      <c r="H709"/>
      <c r="I709"/>
      <c r="J709"/>
      <c r="K709"/>
      <c r="L709"/>
      <c r="M709"/>
      <c r="N709"/>
      <c r="O709"/>
      <c r="P709"/>
      <c r="Q709"/>
      <c r="R709"/>
      <c r="S709"/>
      <c r="T709"/>
      <c r="U709"/>
      <c r="V709"/>
      <c r="W709"/>
      <c r="X709"/>
      <c r="Y709"/>
      <c r="Z709"/>
      <c r="AA709"/>
      <c r="AB709"/>
    </row>
    <row r="710" spans="1:28" x14ac:dyDescent="0.25">
      <c r="A710"/>
      <c r="B710"/>
      <c r="C710"/>
      <c r="D710"/>
      <c r="E710"/>
      <c r="F710"/>
      <c r="G710"/>
      <c r="H710"/>
      <c r="I710"/>
      <c r="J710"/>
      <c r="K710"/>
      <c r="L710"/>
      <c r="M710"/>
      <c r="N710"/>
      <c r="O710"/>
      <c r="P710"/>
      <c r="Q710"/>
      <c r="R710"/>
      <c r="S710"/>
      <c r="T710"/>
      <c r="U710"/>
      <c r="V710"/>
      <c r="W710"/>
      <c r="X710"/>
      <c r="Y710"/>
      <c r="Z710"/>
      <c r="AA710"/>
      <c r="AB710"/>
    </row>
    <row r="711" spans="1:28" x14ac:dyDescent="0.25">
      <c r="A711"/>
      <c r="B711"/>
      <c r="C711"/>
      <c r="D711"/>
      <c r="E711"/>
      <c r="F711"/>
      <c r="G711"/>
      <c r="H711"/>
      <c r="I711"/>
      <c r="J711"/>
      <c r="K711"/>
      <c r="L711"/>
      <c r="M711"/>
      <c r="N711"/>
      <c r="O711"/>
      <c r="P711"/>
      <c r="Q711"/>
      <c r="R711"/>
      <c r="S711"/>
      <c r="T711"/>
      <c r="U711"/>
      <c r="V711"/>
      <c r="W711"/>
      <c r="X711"/>
      <c r="Y711"/>
      <c r="Z711"/>
      <c r="AA711"/>
      <c r="AB711"/>
    </row>
    <row r="712" spans="1:28" x14ac:dyDescent="0.25">
      <c r="A712"/>
      <c r="B712"/>
      <c r="C712"/>
      <c r="D712"/>
      <c r="E712"/>
      <c r="F712"/>
      <c r="G712"/>
      <c r="H712"/>
      <c r="I712"/>
      <c r="J712"/>
      <c r="K712"/>
      <c r="L712"/>
      <c r="M712"/>
      <c r="N712"/>
      <c r="O712"/>
      <c r="P712"/>
      <c r="Q712"/>
      <c r="R712"/>
      <c r="S712"/>
      <c r="T712"/>
      <c r="U712"/>
      <c r="V712"/>
      <c r="W712"/>
      <c r="X712"/>
      <c r="Y712"/>
      <c r="Z712"/>
      <c r="AA712"/>
      <c r="AB712"/>
    </row>
    <row r="713" spans="1:28" x14ac:dyDescent="0.25">
      <c r="A713"/>
      <c r="B713"/>
      <c r="C713"/>
      <c r="D713"/>
      <c r="E713"/>
      <c r="F713"/>
      <c r="G713"/>
      <c r="H713"/>
      <c r="I713"/>
      <c r="J713"/>
      <c r="K713"/>
      <c r="L713"/>
      <c r="M713"/>
      <c r="N713"/>
      <c r="O713"/>
      <c r="P713"/>
      <c r="Q713"/>
      <c r="R713"/>
      <c r="S713"/>
      <c r="T713"/>
      <c r="U713"/>
      <c r="V713"/>
      <c r="W713"/>
      <c r="X713"/>
      <c r="Y713"/>
      <c r="Z713"/>
      <c r="AA713"/>
      <c r="AB713"/>
    </row>
    <row r="714" spans="1:28" x14ac:dyDescent="0.25">
      <c r="A714"/>
      <c r="B714"/>
      <c r="C714"/>
      <c r="D714"/>
      <c r="E714"/>
      <c r="F714"/>
      <c r="G714"/>
      <c r="H714"/>
      <c r="I714"/>
      <c r="J714"/>
      <c r="K714"/>
      <c r="L714"/>
      <c r="M714"/>
      <c r="N714"/>
      <c r="O714"/>
      <c r="P714"/>
      <c r="Q714"/>
      <c r="R714"/>
      <c r="S714"/>
      <c r="T714"/>
      <c r="U714"/>
      <c r="V714"/>
      <c r="W714"/>
      <c r="X714"/>
      <c r="Y714"/>
      <c r="Z714"/>
      <c r="AA714"/>
      <c r="AB714"/>
    </row>
    <row r="715" spans="1:28" x14ac:dyDescent="0.25">
      <c r="A715"/>
      <c r="B715"/>
      <c r="C715"/>
      <c r="D715"/>
      <c r="E715"/>
      <c r="F715"/>
      <c r="G715"/>
      <c r="H715"/>
      <c r="I715"/>
      <c r="J715"/>
      <c r="K715"/>
      <c r="L715"/>
      <c r="M715"/>
      <c r="N715"/>
      <c r="O715"/>
      <c r="P715"/>
      <c r="Q715"/>
      <c r="R715"/>
      <c r="S715"/>
      <c r="T715"/>
      <c r="U715"/>
      <c r="V715"/>
      <c r="W715"/>
      <c r="X715"/>
      <c r="Y715"/>
      <c r="Z715"/>
      <c r="AA715"/>
      <c r="AB715"/>
    </row>
    <row r="716" spans="1:28" x14ac:dyDescent="0.25">
      <c r="A716"/>
      <c r="B716"/>
      <c r="C716"/>
      <c r="D716"/>
      <c r="E716"/>
      <c r="F716"/>
      <c r="G716"/>
      <c r="H716"/>
      <c r="I716"/>
      <c r="J716"/>
      <c r="K716"/>
      <c r="L716"/>
      <c r="M716"/>
      <c r="N716"/>
      <c r="O716"/>
      <c r="P716"/>
      <c r="Q716"/>
      <c r="R716"/>
      <c r="S716"/>
      <c r="T716"/>
      <c r="U716"/>
      <c r="V716"/>
      <c r="W716"/>
      <c r="X716"/>
      <c r="Y716"/>
      <c r="Z716"/>
      <c r="AA716"/>
      <c r="AB716"/>
    </row>
    <row r="717" spans="1:28" x14ac:dyDescent="0.25">
      <c r="A717"/>
      <c r="B717"/>
      <c r="C717"/>
      <c r="D717"/>
      <c r="E717"/>
      <c r="F717"/>
      <c r="G717"/>
      <c r="H717"/>
      <c r="I717"/>
      <c r="J717"/>
      <c r="K717"/>
      <c r="L717"/>
      <c r="M717"/>
      <c r="N717"/>
      <c r="O717"/>
      <c r="P717"/>
      <c r="Q717"/>
      <c r="R717"/>
      <c r="S717"/>
      <c r="T717"/>
      <c r="U717"/>
      <c r="V717"/>
      <c r="W717"/>
      <c r="X717"/>
      <c r="Y717"/>
      <c r="Z717"/>
      <c r="AA717"/>
      <c r="AB717"/>
    </row>
    <row r="718" spans="1:28" x14ac:dyDescent="0.25">
      <c r="A718"/>
      <c r="B718"/>
      <c r="C718"/>
      <c r="D718"/>
      <c r="E718"/>
      <c r="F718"/>
      <c r="G718"/>
      <c r="H718"/>
      <c r="I718"/>
      <c r="J718"/>
      <c r="K718"/>
      <c r="L718"/>
      <c r="M718"/>
      <c r="N718"/>
      <c r="O718"/>
      <c r="P718"/>
      <c r="Q718"/>
      <c r="R718"/>
      <c r="S718"/>
      <c r="T718"/>
      <c r="U718"/>
      <c r="V718"/>
      <c r="W718"/>
      <c r="X718"/>
      <c r="Y718"/>
      <c r="Z718"/>
      <c r="AA718"/>
      <c r="AB718"/>
    </row>
    <row r="719" spans="1:28" x14ac:dyDescent="0.25">
      <c r="A719"/>
      <c r="B719"/>
      <c r="C719"/>
      <c r="D719"/>
      <c r="E719"/>
      <c r="F719"/>
      <c r="G719"/>
      <c r="H719"/>
      <c r="I719"/>
      <c r="J719"/>
      <c r="K719"/>
      <c r="L719"/>
      <c r="M719"/>
      <c r="N719"/>
      <c r="O719"/>
      <c r="P719"/>
      <c r="Q719"/>
      <c r="R719"/>
      <c r="S719"/>
      <c r="T719"/>
      <c r="U719"/>
      <c r="V719"/>
      <c r="W719"/>
      <c r="X719"/>
      <c r="Y719"/>
      <c r="Z719"/>
      <c r="AA719"/>
      <c r="AB719"/>
    </row>
    <row r="720" spans="1:28" x14ac:dyDescent="0.25">
      <c r="A720"/>
      <c r="B720"/>
      <c r="C720"/>
      <c r="D720"/>
      <c r="E720"/>
      <c r="F720"/>
      <c r="G720"/>
      <c r="H720"/>
      <c r="I720"/>
      <c r="J720"/>
      <c r="K720"/>
      <c r="L720"/>
      <c r="M720"/>
      <c r="N720"/>
      <c r="O720"/>
      <c r="P720"/>
      <c r="Q720"/>
      <c r="R720"/>
      <c r="S720"/>
      <c r="T720"/>
      <c r="U720"/>
      <c r="V720"/>
      <c r="W720"/>
      <c r="X720"/>
      <c r="Y720"/>
      <c r="Z720"/>
      <c r="AA720"/>
      <c r="AB720"/>
    </row>
    <row r="721" spans="1:28" x14ac:dyDescent="0.25">
      <c r="A721"/>
      <c r="B721"/>
      <c r="C721"/>
      <c r="D721"/>
      <c r="E721"/>
      <c r="F721"/>
      <c r="G721"/>
      <c r="H721"/>
      <c r="I721"/>
      <c r="J721"/>
      <c r="K721"/>
      <c r="L721"/>
      <c r="M721"/>
      <c r="N721"/>
      <c r="O721"/>
      <c r="P721"/>
      <c r="Q721"/>
      <c r="R721"/>
      <c r="S721"/>
      <c r="T721"/>
      <c r="U721"/>
      <c r="V721"/>
      <c r="W721"/>
      <c r="X721"/>
      <c r="Y721"/>
      <c r="Z721"/>
      <c r="AA721"/>
      <c r="AB721"/>
    </row>
    <row r="722" spans="1:28" x14ac:dyDescent="0.25">
      <c r="A722"/>
      <c r="B722"/>
      <c r="C722"/>
      <c r="D722"/>
      <c r="E722"/>
      <c r="F722"/>
      <c r="G722"/>
      <c r="H722"/>
      <c r="I722"/>
      <c r="J722"/>
      <c r="K722"/>
      <c r="L722"/>
      <c r="M722"/>
      <c r="N722"/>
      <c r="O722"/>
      <c r="P722"/>
      <c r="Q722"/>
      <c r="R722"/>
      <c r="S722"/>
      <c r="T722"/>
      <c r="U722"/>
      <c r="V722"/>
      <c r="W722"/>
      <c r="X722"/>
      <c r="Y722"/>
      <c r="Z722"/>
      <c r="AA722"/>
      <c r="AB722"/>
    </row>
    <row r="723" spans="1:28" x14ac:dyDescent="0.25">
      <c r="A723"/>
      <c r="B723"/>
      <c r="C723"/>
      <c r="D723"/>
      <c r="E723"/>
      <c r="F723"/>
      <c r="G723"/>
      <c r="H723"/>
      <c r="I723"/>
      <c r="J723"/>
      <c r="K723"/>
      <c r="L723"/>
      <c r="M723"/>
      <c r="N723"/>
      <c r="O723"/>
      <c r="P723"/>
      <c r="Q723"/>
      <c r="R723"/>
      <c r="S723"/>
      <c r="T723"/>
      <c r="U723"/>
      <c r="V723"/>
      <c r="W723"/>
      <c r="X723"/>
      <c r="Y723"/>
      <c r="Z723"/>
      <c r="AA723"/>
      <c r="AB723"/>
    </row>
    <row r="724" spans="1:28" x14ac:dyDescent="0.25">
      <c r="A724"/>
      <c r="B724"/>
      <c r="C724"/>
      <c r="D724"/>
      <c r="E724"/>
      <c r="F724"/>
      <c r="G724"/>
      <c r="H724"/>
      <c r="I724"/>
      <c r="J724"/>
      <c r="K724"/>
      <c r="L724"/>
      <c r="M724"/>
      <c r="N724"/>
      <c r="O724"/>
      <c r="P724"/>
      <c r="Q724"/>
      <c r="R724"/>
      <c r="S724"/>
      <c r="T724"/>
      <c r="U724"/>
      <c r="V724"/>
      <c r="W724"/>
      <c r="X724"/>
      <c r="Y724"/>
      <c r="Z724"/>
      <c r="AA724"/>
      <c r="AB724"/>
    </row>
    <row r="725" spans="1:28" x14ac:dyDescent="0.25">
      <c r="A725"/>
      <c r="B725"/>
      <c r="C725"/>
      <c r="D725"/>
      <c r="E725"/>
      <c r="F725"/>
      <c r="G725"/>
      <c r="H725"/>
      <c r="I725"/>
      <c r="J725"/>
      <c r="K725"/>
      <c r="L725"/>
      <c r="M725"/>
      <c r="N725"/>
      <c r="O725"/>
      <c r="P725"/>
      <c r="Q725"/>
      <c r="R725"/>
      <c r="S725"/>
      <c r="T725"/>
      <c r="U725"/>
      <c r="V725"/>
      <c r="W725"/>
      <c r="X725"/>
      <c r="Y725"/>
      <c r="Z725"/>
      <c r="AA725"/>
      <c r="AB725"/>
    </row>
    <row r="726" spans="1:28" x14ac:dyDescent="0.25">
      <c r="A726"/>
      <c r="B726"/>
      <c r="C726"/>
      <c r="D726"/>
      <c r="E726"/>
      <c r="F726"/>
      <c r="G726"/>
      <c r="H726"/>
      <c r="I726"/>
      <c r="J726"/>
      <c r="K726"/>
      <c r="L726"/>
      <c r="M726"/>
      <c r="N726"/>
      <c r="O726"/>
      <c r="P726"/>
      <c r="Q726"/>
      <c r="R726"/>
      <c r="S726"/>
      <c r="T726"/>
      <c r="U726"/>
      <c r="V726"/>
      <c r="W726"/>
      <c r="X726"/>
      <c r="Y726"/>
      <c r="Z726"/>
      <c r="AA726"/>
      <c r="AB726"/>
    </row>
    <row r="727" spans="1:28" x14ac:dyDescent="0.25">
      <c r="A727"/>
      <c r="B727"/>
      <c r="C727"/>
      <c r="D727"/>
      <c r="E727"/>
      <c r="F727"/>
      <c r="G727"/>
      <c r="H727"/>
      <c r="I727"/>
      <c r="J727"/>
      <c r="K727"/>
      <c r="L727"/>
      <c r="M727"/>
      <c r="N727"/>
      <c r="O727"/>
      <c r="P727"/>
      <c r="Q727"/>
      <c r="R727"/>
      <c r="S727"/>
      <c r="T727"/>
      <c r="U727"/>
      <c r="V727"/>
      <c r="W727"/>
      <c r="X727"/>
      <c r="Y727"/>
      <c r="Z727"/>
      <c r="AA727"/>
      <c r="AB727"/>
    </row>
    <row r="728" spans="1:28" x14ac:dyDescent="0.25">
      <c r="A728"/>
      <c r="B728"/>
      <c r="C728"/>
      <c r="D728"/>
      <c r="E728"/>
      <c r="F728"/>
      <c r="G728"/>
      <c r="H728"/>
      <c r="I728"/>
      <c r="J728"/>
      <c r="K728"/>
      <c r="L728"/>
      <c r="M728"/>
      <c r="N728"/>
      <c r="O728"/>
      <c r="P728"/>
      <c r="Q728"/>
      <c r="R728"/>
      <c r="S728"/>
      <c r="T728"/>
      <c r="U728"/>
      <c r="V728"/>
      <c r="W728"/>
      <c r="X728"/>
      <c r="Y728"/>
      <c r="Z728"/>
      <c r="AA728"/>
      <c r="AB728"/>
    </row>
    <row r="729" spans="1:28" x14ac:dyDescent="0.25">
      <c r="A729"/>
      <c r="B729"/>
      <c r="C729"/>
      <c r="D729"/>
      <c r="E729"/>
      <c r="F729"/>
      <c r="G729"/>
      <c r="H729"/>
      <c r="I729"/>
      <c r="J729"/>
      <c r="K729"/>
      <c r="L729"/>
      <c r="M729"/>
      <c r="N729"/>
      <c r="O729"/>
      <c r="P729"/>
      <c r="Q729"/>
      <c r="R729"/>
      <c r="S729"/>
      <c r="T729"/>
      <c r="U729"/>
      <c r="V729"/>
      <c r="W729"/>
      <c r="X729"/>
      <c r="Y729"/>
      <c r="Z729"/>
      <c r="AA729"/>
      <c r="AB729"/>
    </row>
    <row r="730" spans="1:28" x14ac:dyDescent="0.25">
      <c r="A730"/>
      <c r="B730"/>
      <c r="C730"/>
      <c r="D730"/>
      <c r="E730"/>
      <c r="F730"/>
      <c r="G730"/>
      <c r="H730"/>
      <c r="I730"/>
      <c r="J730"/>
      <c r="K730"/>
      <c r="L730"/>
      <c r="M730"/>
      <c r="N730"/>
      <c r="O730"/>
      <c r="P730"/>
      <c r="Q730"/>
      <c r="R730"/>
      <c r="S730"/>
      <c r="T730"/>
      <c r="U730"/>
      <c r="V730"/>
      <c r="W730"/>
      <c r="X730"/>
      <c r="Y730"/>
      <c r="Z730"/>
      <c r="AA730"/>
      <c r="AB730"/>
    </row>
    <row r="731" spans="1:28" x14ac:dyDescent="0.25">
      <c r="A731"/>
      <c r="B731"/>
      <c r="C731"/>
      <c r="D731"/>
      <c r="E731"/>
      <c r="F731"/>
      <c r="G731"/>
      <c r="H731"/>
      <c r="I731"/>
      <c r="J731"/>
      <c r="K731"/>
      <c r="L731"/>
      <c r="M731"/>
      <c r="N731"/>
      <c r="O731"/>
      <c r="P731"/>
      <c r="Q731"/>
      <c r="R731"/>
      <c r="S731"/>
      <c r="T731"/>
      <c r="U731"/>
      <c r="V731"/>
      <c r="W731"/>
      <c r="X731"/>
      <c r="Y731"/>
      <c r="Z731"/>
      <c r="AA731"/>
      <c r="AB731"/>
    </row>
    <row r="732" spans="1:28" x14ac:dyDescent="0.25">
      <c r="A732"/>
      <c r="B732"/>
      <c r="C732"/>
      <c r="D732"/>
      <c r="E732"/>
      <c r="F732"/>
      <c r="G732"/>
      <c r="H732"/>
      <c r="I732"/>
      <c r="J732"/>
      <c r="K732"/>
      <c r="L732"/>
      <c r="M732"/>
      <c r="N732"/>
      <c r="O732"/>
      <c r="P732"/>
      <c r="Q732"/>
      <c r="R732"/>
      <c r="S732"/>
      <c r="T732"/>
      <c r="U732"/>
      <c r="V732"/>
      <c r="W732"/>
      <c r="X732"/>
      <c r="Y732"/>
      <c r="Z732"/>
      <c r="AA732"/>
      <c r="AB732"/>
    </row>
    <row r="733" spans="1:28" x14ac:dyDescent="0.25">
      <c r="A733"/>
      <c r="B733"/>
      <c r="C733"/>
      <c r="D733"/>
      <c r="E733"/>
      <c r="F733"/>
      <c r="G733"/>
      <c r="H733"/>
      <c r="I733"/>
      <c r="J733"/>
      <c r="K733"/>
      <c r="L733"/>
      <c r="M733"/>
      <c r="N733"/>
      <c r="O733"/>
      <c r="P733"/>
      <c r="Q733"/>
      <c r="R733"/>
      <c r="S733"/>
      <c r="T733"/>
      <c r="U733"/>
      <c r="V733"/>
      <c r="W733"/>
      <c r="X733"/>
      <c r="Y733"/>
      <c r="Z733"/>
      <c r="AA733"/>
      <c r="AB733"/>
    </row>
    <row r="734" spans="1:28" x14ac:dyDescent="0.25">
      <c r="A734"/>
      <c r="B734"/>
      <c r="C734"/>
      <c r="D734"/>
      <c r="E734"/>
      <c r="F734"/>
      <c r="G734"/>
      <c r="H734"/>
      <c r="I734"/>
      <c r="J734"/>
      <c r="K734"/>
      <c r="L734"/>
      <c r="M734"/>
      <c r="N734"/>
      <c r="O734"/>
      <c r="P734"/>
      <c r="Q734"/>
      <c r="R734"/>
      <c r="S734"/>
      <c r="T734"/>
      <c r="U734"/>
      <c r="V734"/>
      <c r="W734"/>
      <c r="X734"/>
      <c r="Y734"/>
      <c r="Z734"/>
      <c r="AA734"/>
      <c r="AB734"/>
    </row>
    <row r="735" spans="1:28" x14ac:dyDescent="0.25">
      <c r="A735"/>
      <c r="B735"/>
      <c r="C735"/>
      <c r="D735"/>
      <c r="E735"/>
      <c r="F735"/>
      <c r="G735"/>
      <c r="H735"/>
      <c r="I735"/>
      <c r="J735"/>
      <c r="K735"/>
      <c r="L735"/>
      <c r="M735"/>
      <c r="N735"/>
      <c r="O735"/>
      <c r="P735"/>
      <c r="Q735"/>
      <c r="R735"/>
      <c r="S735"/>
      <c r="T735"/>
      <c r="U735"/>
      <c r="V735"/>
      <c r="W735"/>
      <c r="X735"/>
      <c r="Y735"/>
      <c r="Z735"/>
      <c r="AA735"/>
      <c r="AB735"/>
    </row>
    <row r="736" spans="1:28" x14ac:dyDescent="0.25">
      <c r="A736"/>
      <c r="B736"/>
      <c r="C736"/>
      <c r="D736"/>
      <c r="E736"/>
      <c r="F736"/>
      <c r="G736"/>
      <c r="H736"/>
      <c r="I736"/>
      <c r="J736"/>
      <c r="K736"/>
      <c r="L736"/>
      <c r="M736"/>
      <c r="N736"/>
      <c r="O736"/>
      <c r="P736"/>
      <c r="Q736"/>
      <c r="R736"/>
      <c r="S736"/>
      <c r="T736"/>
      <c r="U736"/>
      <c r="V736"/>
      <c r="W736"/>
      <c r="X736"/>
      <c r="Y736"/>
      <c r="Z736"/>
      <c r="AA736"/>
      <c r="AB736"/>
    </row>
    <row r="737" spans="1:28" x14ac:dyDescent="0.25">
      <c r="A737"/>
      <c r="B737"/>
      <c r="C737"/>
      <c r="D737"/>
      <c r="E737"/>
      <c r="F737"/>
      <c r="G737"/>
      <c r="H737"/>
      <c r="I737"/>
      <c r="J737"/>
      <c r="K737"/>
      <c r="L737"/>
      <c r="M737"/>
      <c r="N737"/>
      <c r="O737"/>
      <c r="P737"/>
      <c r="Q737"/>
      <c r="R737"/>
      <c r="S737"/>
      <c r="T737"/>
      <c r="U737"/>
      <c r="V737"/>
      <c r="W737"/>
      <c r="X737"/>
      <c r="Y737"/>
      <c r="Z737"/>
      <c r="AA737"/>
      <c r="AB737"/>
    </row>
    <row r="738" spans="1:28" x14ac:dyDescent="0.25">
      <c r="A738"/>
      <c r="B738"/>
      <c r="C738"/>
      <c r="D738"/>
      <c r="E738"/>
      <c r="F738"/>
      <c r="G738"/>
      <c r="H738"/>
      <c r="I738"/>
      <c r="J738"/>
      <c r="K738"/>
      <c r="L738"/>
      <c r="M738"/>
      <c r="N738"/>
      <c r="O738"/>
      <c r="P738"/>
      <c r="Q738"/>
      <c r="R738"/>
      <c r="S738"/>
      <c r="T738"/>
      <c r="U738"/>
      <c r="V738"/>
      <c r="W738"/>
      <c r="X738"/>
      <c r="Y738"/>
      <c r="Z738"/>
      <c r="AA738"/>
      <c r="AB738"/>
    </row>
    <row r="739" spans="1:28" x14ac:dyDescent="0.25">
      <c r="A739"/>
      <c r="B739"/>
      <c r="C739"/>
      <c r="D739"/>
      <c r="E739"/>
      <c r="F739"/>
      <c r="G739"/>
      <c r="H739"/>
      <c r="I739"/>
      <c r="J739"/>
      <c r="K739"/>
      <c r="L739"/>
      <c r="M739"/>
      <c r="N739"/>
      <c r="O739"/>
      <c r="P739"/>
      <c r="Q739"/>
      <c r="R739"/>
      <c r="S739"/>
      <c r="T739"/>
      <c r="U739"/>
      <c r="V739"/>
      <c r="W739"/>
      <c r="X739"/>
      <c r="Y739"/>
      <c r="Z739"/>
      <c r="AA739"/>
      <c r="AB739"/>
    </row>
    <row r="740" spans="1:28" x14ac:dyDescent="0.25">
      <c r="A740"/>
      <c r="B740"/>
      <c r="C740"/>
      <c r="D740"/>
      <c r="E740"/>
      <c r="F740"/>
      <c r="G740"/>
      <c r="H740"/>
      <c r="I740"/>
      <c r="J740"/>
      <c r="K740"/>
      <c r="L740"/>
      <c r="M740"/>
      <c r="N740"/>
      <c r="O740"/>
      <c r="P740"/>
      <c r="Q740"/>
      <c r="R740"/>
      <c r="S740"/>
      <c r="T740"/>
      <c r="U740"/>
      <c r="V740"/>
      <c r="W740"/>
      <c r="X740"/>
      <c r="Y740"/>
      <c r="Z740"/>
      <c r="AA740"/>
      <c r="AB740"/>
    </row>
    <row r="741" spans="1:28" x14ac:dyDescent="0.25">
      <c r="A741"/>
      <c r="B741"/>
      <c r="C741"/>
      <c r="D741"/>
      <c r="E741"/>
      <c r="F741"/>
      <c r="G741"/>
      <c r="H741"/>
      <c r="I741"/>
      <c r="J741"/>
      <c r="K741"/>
      <c r="L741"/>
      <c r="M741"/>
      <c r="N741"/>
      <c r="O741"/>
      <c r="P741"/>
      <c r="Q741"/>
      <c r="R741"/>
      <c r="S741"/>
      <c r="T741"/>
      <c r="U741"/>
      <c r="V741"/>
      <c r="W741"/>
      <c r="X741"/>
      <c r="Y741"/>
      <c r="Z741"/>
      <c r="AA741"/>
      <c r="AB741"/>
    </row>
    <row r="742" spans="1:28" x14ac:dyDescent="0.25">
      <c r="A742"/>
      <c r="B742"/>
      <c r="C742"/>
      <c r="D742"/>
      <c r="E742"/>
      <c r="F742"/>
      <c r="G742"/>
      <c r="H742"/>
      <c r="I742"/>
      <c r="J742"/>
      <c r="K742"/>
      <c r="L742"/>
      <c r="M742"/>
      <c r="N742"/>
      <c r="O742"/>
      <c r="P742"/>
      <c r="Q742"/>
      <c r="R742"/>
      <c r="S742"/>
      <c r="T742"/>
      <c r="U742"/>
      <c r="V742"/>
      <c r="W742"/>
      <c r="X742"/>
      <c r="Y742"/>
      <c r="Z742"/>
      <c r="AA742"/>
      <c r="AB742"/>
    </row>
    <row r="743" spans="1:28" x14ac:dyDescent="0.25">
      <c r="A743"/>
      <c r="B743"/>
      <c r="C743"/>
      <c r="D743"/>
      <c r="E743"/>
      <c r="F743"/>
      <c r="G743"/>
      <c r="H743"/>
      <c r="I743"/>
      <c r="J743"/>
      <c r="K743"/>
      <c r="L743"/>
      <c r="M743"/>
      <c r="N743"/>
      <c r="O743"/>
      <c r="P743"/>
      <c r="Q743"/>
      <c r="R743"/>
      <c r="S743"/>
      <c r="T743"/>
      <c r="U743"/>
      <c r="V743"/>
      <c r="W743"/>
      <c r="X743"/>
      <c r="Y743"/>
      <c r="Z743"/>
      <c r="AA743"/>
      <c r="AB743"/>
    </row>
    <row r="744" spans="1:28" x14ac:dyDescent="0.25">
      <c r="A744"/>
      <c r="B744"/>
      <c r="C744"/>
      <c r="D744"/>
      <c r="E744"/>
      <c r="F744"/>
      <c r="G744"/>
      <c r="H744"/>
      <c r="I744"/>
      <c r="J744"/>
      <c r="K744"/>
      <c r="L744"/>
      <c r="M744"/>
      <c r="N744"/>
      <c r="O744"/>
      <c r="P744"/>
      <c r="Q744"/>
      <c r="R744"/>
      <c r="S744"/>
      <c r="T744"/>
      <c r="U744"/>
      <c r="V744"/>
      <c r="W744"/>
      <c r="X744"/>
      <c r="Y744"/>
      <c r="Z744"/>
      <c r="AA744"/>
      <c r="AB744"/>
    </row>
    <row r="745" spans="1:28" x14ac:dyDescent="0.25">
      <c r="A745"/>
      <c r="B745"/>
      <c r="C745"/>
      <c r="D745"/>
      <c r="E745"/>
      <c r="F745"/>
      <c r="G745"/>
      <c r="H745"/>
      <c r="I745"/>
      <c r="J745"/>
      <c r="K745"/>
      <c r="L745"/>
      <c r="M745"/>
      <c r="N745"/>
      <c r="O745"/>
      <c r="P745"/>
      <c r="Q745"/>
      <c r="R745"/>
      <c r="S745"/>
      <c r="T745"/>
      <c r="U745"/>
      <c r="V745"/>
      <c r="W745"/>
      <c r="X745"/>
      <c r="Y745"/>
      <c r="Z745"/>
      <c r="AA745"/>
      <c r="AB745"/>
    </row>
    <row r="746" spans="1:28" x14ac:dyDescent="0.25">
      <c r="A746"/>
      <c r="B746"/>
      <c r="C746"/>
      <c r="D746"/>
      <c r="E746"/>
      <c r="F746"/>
      <c r="G746"/>
      <c r="H746"/>
      <c r="I746"/>
      <c r="J746"/>
      <c r="K746"/>
      <c r="L746"/>
      <c r="M746"/>
      <c r="N746"/>
      <c r="O746"/>
      <c r="P746"/>
      <c r="Q746"/>
      <c r="R746"/>
      <c r="S746"/>
      <c r="T746"/>
      <c r="U746"/>
      <c r="V746"/>
      <c r="W746"/>
      <c r="X746"/>
      <c r="Y746"/>
      <c r="Z746"/>
      <c r="AA746"/>
      <c r="AB746"/>
    </row>
    <row r="747" spans="1:28" x14ac:dyDescent="0.25">
      <c r="A747"/>
      <c r="B747"/>
      <c r="C747"/>
      <c r="D747"/>
      <c r="E747"/>
      <c r="F747"/>
      <c r="G747"/>
      <c r="H747"/>
      <c r="I747"/>
      <c r="J747"/>
      <c r="K747"/>
      <c r="L747"/>
      <c r="M747"/>
      <c r="N747"/>
      <c r="O747"/>
      <c r="P747"/>
      <c r="Q747"/>
      <c r="R747"/>
      <c r="S747"/>
      <c r="T747"/>
      <c r="U747"/>
      <c r="V747"/>
      <c r="W747"/>
      <c r="X747"/>
      <c r="Y747"/>
      <c r="Z747"/>
      <c r="AA747"/>
      <c r="AB747"/>
    </row>
    <row r="748" spans="1:28" x14ac:dyDescent="0.25">
      <c r="A748"/>
      <c r="B748"/>
      <c r="C748"/>
      <c r="D748"/>
      <c r="E748"/>
      <c r="F748"/>
      <c r="G748"/>
      <c r="H748"/>
      <c r="I748"/>
      <c r="J748"/>
      <c r="K748"/>
      <c r="L748"/>
      <c r="M748"/>
      <c r="N748"/>
      <c r="O748"/>
      <c r="P748"/>
      <c r="Q748"/>
      <c r="R748"/>
      <c r="S748"/>
      <c r="T748"/>
      <c r="U748"/>
      <c r="V748"/>
      <c r="W748"/>
      <c r="X748"/>
      <c r="Y748"/>
      <c r="Z748"/>
      <c r="AA748"/>
      <c r="AB748"/>
    </row>
    <row r="749" spans="1:28" x14ac:dyDescent="0.25">
      <c r="A749"/>
      <c r="B749"/>
      <c r="C749"/>
      <c r="D749"/>
      <c r="E749"/>
      <c r="F749"/>
      <c r="G749"/>
      <c r="H749"/>
      <c r="I749"/>
      <c r="J749"/>
      <c r="K749"/>
      <c r="L749"/>
      <c r="M749"/>
      <c r="N749"/>
      <c r="O749"/>
      <c r="P749"/>
      <c r="Q749"/>
      <c r="R749"/>
      <c r="S749"/>
      <c r="T749"/>
      <c r="U749"/>
      <c r="V749"/>
      <c r="W749"/>
      <c r="X749"/>
      <c r="Y749"/>
      <c r="Z749"/>
      <c r="AA749"/>
      <c r="AB749"/>
    </row>
    <row r="750" spans="1:28" x14ac:dyDescent="0.25">
      <c r="A750"/>
      <c r="B750"/>
      <c r="C750"/>
      <c r="D750"/>
      <c r="E750"/>
      <c r="F750"/>
      <c r="G750"/>
      <c r="H750"/>
      <c r="I750"/>
      <c r="J750"/>
      <c r="K750"/>
      <c r="L750"/>
      <c r="M750"/>
      <c r="N750"/>
      <c r="O750"/>
      <c r="P750"/>
      <c r="Q750"/>
      <c r="R750"/>
      <c r="S750"/>
      <c r="T750"/>
      <c r="U750"/>
      <c r="V750"/>
      <c r="W750"/>
      <c r="X750"/>
      <c r="Y750"/>
      <c r="Z750"/>
      <c r="AA750"/>
      <c r="AB750"/>
    </row>
    <row r="751" spans="1:28" x14ac:dyDescent="0.25">
      <c r="A751"/>
      <c r="B751"/>
      <c r="C751"/>
      <c r="D751"/>
      <c r="E751"/>
      <c r="F751"/>
      <c r="G751"/>
      <c r="H751"/>
      <c r="I751"/>
      <c r="J751"/>
      <c r="K751"/>
      <c r="L751"/>
      <c r="M751"/>
      <c r="N751"/>
      <c r="O751"/>
      <c r="P751"/>
      <c r="Q751"/>
      <c r="R751"/>
      <c r="S751"/>
      <c r="T751"/>
      <c r="U751"/>
      <c r="V751"/>
      <c r="W751"/>
      <c r="X751"/>
      <c r="Y751"/>
      <c r="Z751"/>
      <c r="AA751"/>
      <c r="AB751"/>
    </row>
    <row r="752" spans="1:28" x14ac:dyDescent="0.25">
      <c r="A752"/>
      <c r="B752"/>
      <c r="C752"/>
      <c r="D752"/>
      <c r="E752"/>
      <c r="F752"/>
      <c r="G752"/>
      <c r="H752"/>
      <c r="I752"/>
      <c r="J752"/>
      <c r="K752"/>
      <c r="L752"/>
      <c r="M752"/>
      <c r="N752"/>
      <c r="O752"/>
      <c r="P752"/>
      <c r="Q752"/>
      <c r="R752"/>
      <c r="S752"/>
      <c r="T752"/>
      <c r="U752"/>
      <c r="V752"/>
      <c r="W752"/>
      <c r="X752"/>
      <c r="Y752"/>
      <c r="Z752"/>
      <c r="AA752"/>
      <c r="AB752"/>
    </row>
    <row r="753" spans="1:28" x14ac:dyDescent="0.25">
      <c r="A753"/>
      <c r="B753"/>
      <c r="C753"/>
      <c r="D753"/>
      <c r="E753"/>
      <c r="F753"/>
      <c r="G753"/>
      <c r="H753"/>
      <c r="I753"/>
      <c r="J753"/>
      <c r="K753"/>
      <c r="L753"/>
      <c r="M753"/>
      <c r="N753"/>
      <c r="O753"/>
      <c r="P753"/>
      <c r="Q753"/>
      <c r="R753"/>
      <c r="S753"/>
      <c r="T753"/>
      <c r="U753"/>
      <c r="V753"/>
      <c r="W753"/>
      <c r="X753"/>
      <c r="Y753"/>
      <c r="Z753"/>
      <c r="AA753"/>
      <c r="AB753"/>
    </row>
    <row r="754" spans="1:28" x14ac:dyDescent="0.25">
      <c r="A754"/>
      <c r="B754"/>
      <c r="C754"/>
      <c r="D754"/>
      <c r="E754"/>
      <c r="F754"/>
      <c r="G754"/>
      <c r="H754"/>
      <c r="I754"/>
      <c r="J754"/>
      <c r="K754"/>
      <c r="L754"/>
      <c r="M754"/>
      <c r="N754"/>
      <c r="O754"/>
      <c r="P754"/>
      <c r="Q754"/>
      <c r="R754"/>
      <c r="S754"/>
      <c r="T754"/>
      <c r="U754"/>
      <c r="V754"/>
      <c r="W754"/>
      <c r="X754"/>
      <c r="Y754"/>
      <c r="Z754"/>
      <c r="AA754"/>
      <c r="AB754"/>
    </row>
    <row r="755" spans="1:28" x14ac:dyDescent="0.25">
      <c r="A755"/>
      <c r="B755"/>
      <c r="C755"/>
      <c r="D755"/>
      <c r="E755"/>
      <c r="F755"/>
      <c r="G755"/>
      <c r="H755"/>
      <c r="I755"/>
      <c r="J755"/>
      <c r="K755"/>
      <c r="L755"/>
      <c r="M755"/>
      <c r="N755"/>
      <c r="O755"/>
      <c r="P755"/>
      <c r="Q755"/>
      <c r="R755"/>
      <c r="S755"/>
      <c r="T755"/>
      <c r="U755"/>
      <c r="V755"/>
      <c r="W755"/>
      <c r="X755"/>
      <c r="Y755"/>
      <c r="Z755"/>
      <c r="AA755"/>
      <c r="AB755"/>
    </row>
    <row r="756" spans="1:28" x14ac:dyDescent="0.25">
      <c r="A756"/>
      <c r="B756"/>
      <c r="C756"/>
      <c r="D756"/>
      <c r="E756"/>
      <c r="F756"/>
      <c r="G756"/>
      <c r="H756"/>
      <c r="I756"/>
      <c r="J756"/>
      <c r="K756"/>
      <c r="L756"/>
      <c r="M756"/>
      <c r="N756"/>
      <c r="O756"/>
      <c r="P756"/>
      <c r="Q756"/>
      <c r="R756"/>
      <c r="S756"/>
      <c r="T756"/>
      <c r="U756"/>
      <c r="V756"/>
      <c r="W756"/>
      <c r="X756"/>
      <c r="Y756"/>
      <c r="Z756"/>
      <c r="AA756"/>
      <c r="AB756"/>
    </row>
    <row r="757" spans="1:28" x14ac:dyDescent="0.25">
      <c r="A757"/>
      <c r="B757"/>
      <c r="C757"/>
      <c r="D757"/>
      <c r="E757"/>
      <c r="F757"/>
      <c r="G757"/>
      <c r="H757"/>
      <c r="I757"/>
      <c r="J757"/>
      <c r="K757"/>
      <c r="L757"/>
      <c r="M757"/>
      <c r="N757"/>
      <c r="O757"/>
      <c r="P757"/>
      <c r="Q757"/>
      <c r="R757"/>
      <c r="S757"/>
      <c r="T757"/>
      <c r="U757"/>
      <c r="V757"/>
      <c r="W757"/>
      <c r="X757"/>
      <c r="Y757"/>
      <c r="Z757"/>
      <c r="AA757"/>
      <c r="AB757"/>
    </row>
    <row r="758" spans="1:28" x14ac:dyDescent="0.25">
      <c r="A758"/>
      <c r="B758"/>
      <c r="C758"/>
      <c r="D758"/>
      <c r="E758"/>
      <c r="F758"/>
      <c r="G758"/>
      <c r="H758"/>
      <c r="I758"/>
      <c r="J758"/>
      <c r="K758"/>
      <c r="L758"/>
      <c r="M758"/>
      <c r="N758"/>
      <c r="O758"/>
      <c r="P758"/>
      <c r="Q758"/>
      <c r="R758"/>
      <c r="S758"/>
      <c r="T758"/>
      <c r="U758"/>
      <c r="V758"/>
      <c r="W758"/>
      <c r="X758"/>
      <c r="Y758"/>
      <c r="Z758"/>
      <c r="AA758"/>
      <c r="AB758"/>
    </row>
    <row r="759" spans="1:28" x14ac:dyDescent="0.25">
      <c r="A759"/>
      <c r="B759"/>
      <c r="C759"/>
      <c r="D759"/>
      <c r="E759"/>
      <c r="F759"/>
      <c r="G759"/>
      <c r="H759"/>
      <c r="I759"/>
      <c r="J759"/>
      <c r="K759"/>
      <c r="L759"/>
      <c r="M759"/>
      <c r="N759"/>
      <c r="O759"/>
      <c r="P759"/>
      <c r="Q759"/>
      <c r="R759"/>
      <c r="S759"/>
      <c r="T759"/>
      <c r="U759"/>
      <c r="V759"/>
      <c r="W759"/>
      <c r="X759"/>
      <c r="Y759"/>
      <c r="Z759"/>
      <c r="AA759"/>
      <c r="AB759"/>
    </row>
    <row r="760" spans="1:28" x14ac:dyDescent="0.25">
      <c r="A760"/>
      <c r="B760"/>
      <c r="C760"/>
      <c r="D760"/>
      <c r="E760"/>
      <c r="F760"/>
      <c r="G760"/>
      <c r="H760"/>
      <c r="I760"/>
      <c r="J760"/>
      <c r="K760"/>
      <c r="L760"/>
      <c r="M760"/>
      <c r="N760"/>
      <c r="O760"/>
      <c r="P760"/>
      <c r="Q760"/>
      <c r="R760"/>
      <c r="S760"/>
      <c r="T760"/>
      <c r="U760"/>
      <c r="V760"/>
      <c r="W760"/>
      <c r="X760"/>
      <c r="Y760"/>
      <c r="Z760"/>
      <c r="AA760"/>
      <c r="AB760"/>
    </row>
    <row r="761" spans="1:28" x14ac:dyDescent="0.25">
      <c r="A761"/>
      <c r="B761"/>
      <c r="C761"/>
      <c r="D761"/>
      <c r="E761"/>
      <c r="F761"/>
      <c r="G761"/>
      <c r="H761"/>
      <c r="I761"/>
      <c r="J761"/>
      <c r="K761"/>
      <c r="L761"/>
      <c r="M761"/>
      <c r="N761"/>
      <c r="O761"/>
      <c r="P761"/>
      <c r="Q761"/>
      <c r="R761"/>
      <c r="S761"/>
      <c r="T761"/>
      <c r="U761"/>
      <c r="V761"/>
      <c r="W761"/>
      <c r="X761"/>
      <c r="Y761"/>
      <c r="Z761"/>
      <c r="AA761"/>
      <c r="AB761"/>
    </row>
    <row r="762" spans="1:28" x14ac:dyDescent="0.25">
      <c r="A762"/>
      <c r="B762"/>
      <c r="C762"/>
      <c r="D762"/>
      <c r="E762"/>
      <c r="F762"/>
      <c r="G762"/>
      <c r="H762"/>
      <c r="I762"/>
      <c r="J762"/>
      <c r="K762"/>
      <c r="L762"/>
      <c r="M762"/>
      <c r="N762"/>
      <c r="O762"/>
      <c r="P762"/>
      <c r="Q762"/>
      <c r="R762"/>
      <c r="S762"/>
      <c r="T762"/>
      <c r="U762"/>
      <c r="V762"/>
      <c r="W762"/>
      <c r="X762"/>
      <c r="Y762"/>
      <c r="Z762"/>
      <c r="AA762"/>
      <c r="AB762"/>
    </row>
    <row r="763" spans="1:28" x14ac:dyDescent="0.25">
      <c r="A763"/>
      <c r="B763"/>
      <c r="C763"/>
      <c r="D763"/>
      <c r="E763"/>
      <c r="F763"/>
      <c r="G763"/>
      <c r="H763"/>
      <c r="I763"/>
      <c r="J763"/>
      <c r="K763"/>
      <c r="L763"/>
      <c r="M763"/>
      <c r="N763"/>
      <c r="O763"/>
      <c r="P763"/>
      <c r="Q763"/>
      <c r="R763"/>
      <c r="S763"/>
      <c r="T763"/>
      <c r="U763"/>
      <c r="V763"/>
      <c r="W763"/>
      <c r="X763"/>
      <c r="Y763"/>
      <c r="Z763"/>
      <c r="AA763"/>
      <c r="AB763"/>
    </row>
    <row r="764" spans="1:28" x14ac:dyDescent="0.25">
      <c r="A764"/>
      <c r="B764"/>
      <c r="C764"/>
      <c r="D764"/>
      <c r="E764"/>
      <c r="F764"/>
      <c r="G764"/>
      <c r="H764"/>
      <c r="I764"/>
      <c r="J764"/>
      <c r="K764"/>
      <c r="L764"/>
      <c r="M764"/>
      <c r="N764"/>
      <c r="O764"/>
      <c r="P764"/>
      <c r="Q764"/>
      <c r="R764"/>
      <c r="S764"/>
      <c r="T764"/>
      <c r="U764"/>
      <c r="V764"/>
      <c r="W764"/>
      <c r="X764"/>
      <c r="Y764"/>
      <c r="Z764"/>
      <c r="AA764"/>
      <c r="AB764"/>
    </row>
    <row r="765" spans="1:28" x14ac:dyDescent="0.25">
      <c r="A765"/>
      <c r="B765"/>
      <c r="C765"/>
      <c r="D765"/>
      <c r="E765"/>
      <c r="F765"/>
      <c r="G765"/>
      <c r="H765"/>
      <c r="I765"/>
      <c r="J765"/>
      <c r="K765"/>
      <c r="L765"/>
      <c r="M765"/>
      <c r="N765"/>
      <c r="O765"/>
      <c r="P765"/>
      <c r="Q765"/>
      <c r="R765"/>
      <c r="S765"/>
      <c r="T765"/>
      <c r="U765"/>
      <c r="V765"/>
      <c r="W765"/>
      <c r="X765"/>
      <c r="Y765"/>
      <c r="Z765"/>
      <c r="AA765"/>
      <c r="AB765"/>
    </row>
    <row r="766" spans="1:28" x14ac:dyDescent="0.25">
      <c r="A766"/>
      <c r="B766"/>
      <c r="C766"/>
      <c r="D766"/>
      <c r="E766"/>
      <c r="F766"/>
      <c r="G766"/>
      <c r="H766"/>
      <c r="I766"/>
      <c r="J766"/>
      <c r="K766"/>
      <c r="L766"/>
      <c r="M766"/>
      <c r="N766"/>
      <c r="O766"/>
      <c r="P766"/>
      <c r="Q766"/>
      <c r="R766"/>
      <c r="S766"/>
      <c r="T766"/>
      <c r="U766"/>
      <c r="V766"/>
      <c r="W766"/>
      <c r="X766"/>
      <c r="Y766"/>
      <c r="Z766"/>
      <c r="AA766"/>
      <c r="AB766"/>
    </row>
    <row r="767" spans="1:28" x14ac:dyDescent="0.25">
      <c r="A767"/>
      <c r="B767"/>
      <c r="C767"/>
      <c r="D767"/>
      <c r="E767"/>
      <c r="F767"/>
      <c r="G767"/>
      <c r="H767"/>
      <c r="I767"/>
      <c r="J767"/>
      <c r="K767"/>
      <c r="L767"/>
      <c r="M767"/>
      <c r="N767"/>
      <c r="O767"/>
      <c r="P767"/>
      <c r="Q767"/>
      <c r="R767"/>
      <c r="S767"/>
      <c r="T767"/>
      <c r="U767"/>
      <c r="V767"/>
      <c r="W767"/>
      <c r="X767"/>
      <c r="Y767"/>
      <c r="Z767"/>
      <c r="AA767"/>
      <c r="AB767"/>
    </row>
    <row r="768" spans="1:28" x14ac:dyDescent="0.25">
      <c r="A768"/>
      <c r="B768"/>
      <c r="C768"/>
      <c r="D768"/>
      <c r="E768"/>
      <c r="F768"/>
      <c r="G768"/>
      <c r="H768"/>
      <c r="I768"/>
      <c r="J768"/>
      <c r="K768"/>
      <c r="L768"/>
      <c r="M768"/>
      <c r="N768"/>
      <c r="O768"/>
      <c r="P768"/>
      <c r="Q768"/>
      <c r="R768"/>
      <c r="S768"/>
      <c r="T768"/>
      <c r="U768"/>
      <c r="V768"/>
      <c r="W768"/>
      <c r="X768"/>
      <c r="Y768"/>
      <c r="Z768"/>
      <c r="AA768"/>
      <c r="AB768"/>
    </row>
    <row r="769" spans="1:28" x14ac:dyDescent="0.25">
      <c r="A769"/>
      <c r="B769"/>
      <c r="C769"/>
      <c r="D769"/>
      <c r="E769"/>
      <c r="F769"/>
      <c r="G769"/>
      <c r="H769"/>
      <c r="I769"/>
      <c r="J769"/>
      <c r="K769"/>
      <c r="L769"/>
      <c r="M769"/>
      <c r="N769"/>
      <c r="O769"/>
      <c r="P769"/>
      <c r="Q769"/>
      <c r="R769"/>
      <c r="S769"/>
      <c r="T769"/>
      <c r="U769"/>
      <c r="V769"/>
      <c r="W769"/>
      <c r="X769"/>
      <c r="Y769"/>
      <c r="Z769"/>
      <c r="AA769"/>
      <c r="AB769"/>
    </row>
    <row r="770" spans="1:28" x14ac:dyDescent="0.25">
      <c r="A770"/>
      <c r="B770"/>
      <c r="C770"/>
      <c r="D770"/>
      <c r="E770"/>
      <c r="F770"/>
      <c r="G770"/>
      <c r="H770"/>
      <c r="I770"/>
      <c r="J770"/>
      <c r="K770"/>
      <c r="L770"/>
      <c r="M770"/>
      <c r="N770"/>
      <c r="O770"/>
      <c r="P770"/>
      <c r="Q770"/>
      <c r="R770"/>
      <c r="S770"/>
      <c r="T770"/>
      <c r="U770"/>
      <c r="V770"/>
      <c r="W770"/>
      <c r="X770"/>
      <c r="Y770"/>
      <c r="Z770"/>
      <c r="AA770"/>
      <c r="AB770"/>
    </row>
    <row r="771" spans="1:28" x14ac:dyDescent="0.25">
      <c r="A771"/>
      <c r="B771"/>
      <c r="C771"/>
      <c r="D771"/>
      <c r="E771"/>
      <c r="F771"/>
      <c r="G771"/>
      <c r="H771"/>
      <c r="I771"/>
      <c r="J771"/>
      <c r="K771"/>
      <c r="L771"/>
      <c r="M771"/>
      <c r="N771"/>
      <c r="O771"/>
      <c r="P771"/>
      <c r="Q771"/>
      <c r="R771"/>
      <c r="S771"/>
      <c r="T771"/>
      <c r="U771"/>
      <c r="V771"/>
      <c r="W771"/>
      <c r="X771"/>
      <c r="Y771"/>
      <c r="Z771"/>
      <c r="AA771"/>
      <c r="AB771"/>
    </row>
    <row r="772" spans="1:28" x14ac:dyDescent="0.25">
      <c r="A772"/>
      <c r="B772"/>
      <c r="C772"/>
      <c r="D772"/>
      <c r="E772"/>
      <c r="F772"/>
      <c r="G772"/>
      <c r="H772"/>
      <c r="I772"/>
      <c r="J772"/>
      <c r="K772"/>
      <c r="L772"/>
      <c r="M772"/>
      <c r="N772"/>
      <c r="O772"/>
      <c r="P772"/>
      <c r="Q772"/>
      <c r="R772"/>
      <c r="S772"/>
      <c r="T772"/>
      <c r="U772"/>
      <c r="V772"/>
      <c r="W772"/>
      <c r="X772"/>
      <c r="Y772"/>
      <c r="Z772"/>
      <c r="AA772"/>
      <c r="AB772"/>
    </row>
    <row r="773" spans="1:28" x14ac:dyDescent="0.25">
      <c r="A773"/>
      <c r="B773"/>
      <c r="C773"/>
      <c r="D773"/>
      <c r="E773"/>
      <c r="F773"/>
      <c r="G773"/>
      <c r="H773"/>
      <c r="I773"/>
      <c r="J773"/>
      <c r="K773"/>
      <c r="L773"/>
      <c r="M773"/>
      <c r="N773"/>
      <c r="O773"/>
      <c r="P773"/>
      <c r="Q773"/>
      <c r="R773"/>
      <c r="S773"/>
      <c r="T773"/>
      <c r="U773"/>
      <c r="V773"/>
      <c r="W773"/>
      <c r="X773"/>
      <c r="Y773"/>
      <c r="Z773"/>
      <c r="AA773"/>
      <c r="AB773"/>
    </row>
    <row r="774" spans="1:28" x14ac:dyDescent="0.25">
      <c r="A774"/>
      <c r="B774"/>
      <c r="C774"/>
      <c r="D774"/>
      <c r="E774"/>
      <c r="F774"/>
      <c r="G774"/>
      <c r="H774"/>
      <c r="I774"/>
      <c r="J774"/>
      <c r="K774"/>
      <c r="L774"/>
      <c r="M774"/>
      <c r="N774"/>
      <c r="O774"/>
      <c r="P774"/>
      <c r="Q774"/>
      <c r="R774"/>
      <c r="S774"/>
      <c r="T774"/>
      <c r="U774"/>
      <c r="V774"/>
      <c r="W774"/>
      <c r="X774"/>
      <c r="Y774"/>
      <c r="Z774"/>
      <c r="AA774"/>
      <c r="AB774"/>
    </row>
    <row r="775" spans="1:28" x14ac:dyDescent="0.25">
      <c r="A775"/>
      <c r="B775"/>
      <c r="C775"/>
      <c r="D775"/>
      <c r="E775"/>
      <c r="F775"/>
      <c r="G775"/>
      <c r="H775"/>
      <c r="I775"/>
      <c r="J775"/>
      <c r="K775"/>
      <c r="L775"/>
      <c r="M775"/>
      <c r="N775"/>
      <c r="O775"/>
      <c r="P775"/>
      <c r="Q775"/>
      <c r="R775"/>
      <c r="S775"/>
      <c r="T775"/>
      <c r="U775"/>
      <c r="V775"/>
      <c r="W775"/>
      <c r="X775"/>
      <c r="Y775"/>
      <c r="Z775"/>
      <c r="AA775"/>
      <c r="AB775"/>
    </row>
    <row r="776" spans="1:28" x14ac:dyDescent="0.25">
      <c r="A776"/>
      <c r="B776"/>
      <c r="C776"/>
      <c r="D776"/>
      <c r="E776"/>
      <c r="F776"/>
      <c r="G776"/>
      <c r="H776"/>
      <c r="I776"/>
      <c r="J776"/>
      <c r="K776"/>
      <c r="L776"/>
      <c r="M776"/>
      <c r="N776"/>
      <c r="O776"/>
      <c r="P776"/>
      <c r="Q776"/>
      <c r="R776"/>
      <c r="S776"/>
      <c r="T776"/>
      <c r="U776"/>
      <c r="V776"/>
      <c r="W776"/>
      <c r="X776"/>
      <c r="Y776"/>
      <c r="Z776"/>
      <c r="AA776"/>
      <c r="AB776"/>
    </row>
    <row r="777" spans="1:28" x14ac:dyDescent="0.25">
      <c r="A777"/>
      <c r="B777"/>
      <c r="C777"/>
      <c r="D777"/>
      <c r="E777"/>
      <c r="F777"/>
      <c r="G777"/>
      <c r="H777"/>
      <c r="I777"/>
      <c r="J777"/>
      <c r="K777"/>
      <c r="L777"/>
      <c r="M777"/>
      <c r="N777"/>
      <c r="O777"/>
      <c r="P777"/>
      <c r="Q777"/>
      <c r="R777"/>
      <c r="S777"/>
      <c r="T777"/>
      <c r="U777"/>
      <c r="V777"/>
      <c r="W777"/>
      <c r="X777"/>
      <c r="Y777"/>
      <c r="Z777"/>
      <c r="AA777"/>
      <c r="AB777"/>
    </row>
    <row r="778" spans="1:28" x14ac:dyDescent="0.25">
      <c r="A778"/>
      <c r="B778"/>
      <c r="C778"/>
      <c r="D778"/>
      <c r="E778"/>
      <c r="F778"/>
      <c r="G778"/>
      <c r="H778"/>
      <c r="I778"/>
      <c r="J778"/>
      <c r="K778"/>
      <c r="L778"/>
      <c r="M778"/>
      <c r="N778"/>
      <c r="O778"/>
      <c r="P778"/>
      <c r="Q778"/>
      <c r="R778"/>
      <c r="S778"/>
      <c r="T778"/>
      <c r="U778"/>
      <c r="V778"/>
      <c r="W778"/>
      <c r="X778"/>
      <c r="Y778"/>
      <c r="Z778"/>
      <c r="AA778"/>
      <c r="AB778"/>
    </row>
    <row r="779" spans="1:28" x14ac:dyDescent="0.25">
      <c r="A779"/>
      <c r="B779"/>
      <c r="C779"/>
      <c r="D779"/>
      <c r="E779"/>
      <c r="F779"/>
      <c r="G779"/>
      <c r="H779"/>
      <c r="I779"/>
      <c r="J779"/>
      <c r="K779"/>
      <c r="L779"/>
      <c r="M779"/>
      <c r="N779"/>
      <c r="O779"/>
      <c r="P779"/>
      <c r="Q779"/>
      <c r="R779"/>
      <c r="S779"/>
      <c r="T779"/>
      <c r="U779"/>
      <c r="V779"/>
      <c r="W779"/>
      <c r="X779"/>
      <c r="Y779"/>
      <c r="Z779"/>
      <c r="AA779"/>
      <c r="AB779"/>
    </row>
    <row r="780" spans="1:28" x14ac:dyDescent="0.25">
      <c r="A780"/>
      <c r="B780"/>
      <c r="C780"/>
      <c r="D780"/>
      <c r="E780"/>
      <c r="F780"/>
      <c r="G780"/>
      <c r="H780"/>
      <c r="I780"/>
      <c r="J780"/>
      <c r="K780"/>
      <c r="L780"/>
      <c r="M780"/>
      <c r="N780"/>
      <c r="O780"/>
      <c r="P780"/>
      <c r="Q780"/>
      <c r="R780"/>
      <c r="S780"/>
      <c r="T780"/>
      <c r="U780"/>
      <c r="V780"/>
      <c r="W780"/>
      <c r="X780"/>
      <c r="Y780"/>
      <c r="Z780"/>
      <c r="AA780"/>
      <c r="AB780"/>
    </row>
    <row r="781" spans="1:28" x14ac:dyDescent="0.25">
      <c r="A781"/>
      <c r="B781"/>
      <c r="C781"/>
      <c r="D781"/>
      <c r="E781"/>
      <c r="F781"/>
      <c r="G781"/>
      <c r="H781"/>
      <c r="I781"/>
      <c r="J781"/>
      <c r="K781"/>
      <c r="L781"/>
      <c r="M781"/>
      <c r="N781"/>
      <c r="O781"/>
      <c r="P781"/>
      <c r="Q781"/>
      <c r="R781"/>
      <c r="S781"/>
      <c r="T781"/>
      <c r="U781"/>
      <c r="V781"/>
      <c r="W781"/>
      <c r="X781"/>
      <c r="Y781"/>
      <c r="Z781"/>
      <c r="AA781"/>
      <c r="AB781"/>
    </row>
    <row r="782" spans="1:28" x14ac:dyDescent="0.25">
      <c r="A782"/>
      <c r="B782"/>
      <c r="C782"/>
      <c r="D782"/>
      <c r="E782"/>
      <c r="F782"/>
      <c r="G782"/>
      <c r="H782"/>
      <c r="I782"/>
      <c r="J782"/>
      <c r="K782"/>
      <c r="L782"/>
      <c r="M782"/>
      <c r="N782"/>
      <c r="O782"/>
      <c r="P782"/>
      <c r="Q782"/>
      <c r="R782"/>
      <c r="S782"/>
      <c r="T782"/>
      <c r="U782"/>
      <c r="V782"/>
      <c r="W782"/>
      <c r="X782"/>
      <c r="Y782"/>
      <c r="Z782"/>
      <c r="AA782"/>
      <c r="AB782"/>
    </row>
    <row r="783" spans="1:28" x14ac:dyDescent="0.25">
      <c r="A783"/>
      <c r="B783"/>
      <c r="C783"/>
      <c r="D783"/>
      <c r="E783"/>
      <c r="F783"/>
      <c r="G783"/>
      <c r="H783"/>
      <c r="I783"/>
      <c r="J783"/>
      <c r="K783"/>
      <c r="L783"/>
      <c r="M783"/>
      <c r="N783"/>
      <c r="O783"/>
      <c r="P783"/>
      <c r="Q783"/>
      <c r="R783"/>
      <c r="S783"/>
      <c r="T783"/>
      <c r="U783"/>
      <c r="V783"/>
      <c r="W783"/>
      <c r="X783"/>
      <c r="Y783"/>
      <c r="Z783"/>
      <c r="AA783"/>
      <c r="AB783"/>
    </row>
    <row r="784" spans="1:28" x14ac:dyDescent="0.25">
      <c r="A784"/>
      <c r="B784"/>
      <c r="C784"/>
      <c r="D784"/>
      <c r="E784"/>
      <c r="F784"/>
      <c r="G784"/>
      <c r="H784"/>
      <c r="I784"/>
      <c r="J784"/>
      <c r="K784"/>
      <c r="L784"/>
      <c r="M784"/>
      <c r="N784"/>
      <c r="O784"/>
      <c r="P784"/>
      <c r="Q784"/>
      <c r="R784"/>
      <c r="S784"/>
      <c r="T784"/>
      <c r="U784"/>
      <c r="V784"/>
      <c r="W784"/>
      <c r="X784"/>
      <c r="Y784"/>
      <c r="Z784"/>
      <c r="AA784"/>
      <c r="AB784"/>
    </row>
    <row r="785" spans="1:28" x14ac:dyDescent="0.25">
      <c r="A785"/>
      <c r="B785"/>
      <c r="C785"/>
      <c r="D785"/>
      <c r="E785"/>
      <c r="F785"/>
      <c r="G785"/>
      <c r="H785"/>
      <c r="I785"/>
      <c r="J785"/>
      <c r="K785"/>
      <c r="L785"/>
      <c r="M785"/>
      <c r="N785"/>
      <c r="O785"/>
      <c r="P785"/>
      <c r="Q785"/>
      <c r="R785"/>
      <c r="S785"/>
      <c r="T785"/>
      <c r="U785"/>
      <c r="V785"/>
      <c r="W785"/>
      <c r="X785"/>
      <c r="Y785"/>
      <c r="Z785"/>
      <c r="AA785"/>
      <c r="AB785"/>
    </row>
    <row r="786" spans="1:28" x14ac:dyDescent="0.25">
      <c r="A786"/>
      <c r="B786"/>
      <c r="C786"/>
      <c r="D786"/>
      <c r="E786"/>
      <c r="F786"/>
      <c r="G786"/>
      <c r="H786"/>
      <c r="I786"/>
      <c r="J786"/>
      <c r="K786"/>
      <c r="L786"/>
      <c r="M786"/>
      <c r="N786"/>
      <c r="O786"/>
      <c r="P786"/>
      <c r="Q786"/>
      <c r="R786"/>
      <c r="S786"/>
      <c r="T786"/>
      <c r="U786"/>
      <c r="V786"/>
      <c r="W786"/>
      <c r="X786"/>
      <c r="Y786"/>
      <c r="Z786"/>
      <c r="AA786"/>
      <c r="AB786"/>
    </row>
    <row r="787" spans="1:28" x14ac:dyDescent="0.25">
      <c r="A787"/>
      <c r="B787"/>
      <c r="C787"/>
      <c r="D787"/>
      <c r="E787"/>
      <c r="F787"/>
      <c r="G787"/>
      <c r="H787"/>
      <c r="I787"/>
      <c r="J787"/>
      <c r="K787"/>
      <c r="L787"/>
      <c r="M787"/>
      <c r="N787"/>
      <c r="O787"/>
      <c r="P787"/>
      <c r="Q787"/>
      <c r="R787"/>
      <c r="S787"/>
      <c r="T787"/>
      <c r="U787"/>
      <c r="V787"/>
      <c r="W787"/>
      <c r="X787"/>
      <c r="Y787"/>
      <c r="Z787"/>
      <c r="AA787"/>
      <c r="AB787"/>
    </row>
    <row r="788" spans="1:28" x14ac:dyDescent="0.25">
      <c r="A788"/>
      <c r="B788"/>
      <c r="C788"/>
      <c r="D788"/>
      <c r="E788"/>
      <c r="F788"/>
      <c r="G788"/>
      <c r="H788"/>
      <c r="I788"/>
      <c r="J788"/>
      <c r="K788"/>
      <c r="L788"/>
      <c r="M788"/>
      <c r="N788"/>
      <c r="O788"/>
      <c r="P788"/>
      <c r="Q788"/>
      <c r="R788"/>
      <c r="S788"/>
      <c r="T788"/>
      <c r="U788"/>
      <c r="V788"/>
      <c r="W788"/>
      <c r="X788"/>
      <c r="Y788"/>
      <c r="Z788"/>
      <c r="AA788"/>
      <c r="AB788"/>
    </row>
    <row r="789" spans="1:28" x14ac:dyDescent="0.25">
      <c r="A789"/>
      <c r="B789"/>
      <c r="C789"/>
      <c r="D789"/>
      <c r="E789"/>
      <c r="F789"/>
      <c r="G789"/>
      <c r="H789"/>
      <c r="I789"/>
      <c r="J789"/>
      <c r="K789"/>
      <c r="L789"/>
      <c r="M789"/>
      <c r="N789"/>
      <c r="O789"/>
      <c r="P789"/>
      <c r="Q789"/>
      <c r="R789"/>
      <c r="S789"/>
      <c r="T789"/>
      <c r="U789"/>
      <c r="V789"/>
      <c r="W789"/>
      <c r="X789"/>
      <c r="Y789"/>
      <c r="Z789"/>
      <c r="AA789"/>
      <c r="AB789"/>
    </row>
    <row r="790" spans="1:28" x14ac:dyDescent="0.25">
      <c r="A790"/>
      <c r="B790"/>
      <c r="C790"/>
      <c r="D790"/>
      <c r="E790"/>
      <c r="F790"/>
      <c r="G790"/>
      <c r="H790"/>
      <c r="I790"/>
      <c r="J790"/>
      <c r="K790"/>
      <c r="L790"/>
      <c r="M790"/>
      <c r="N790"/>
      <c r="O790"/>
      <c r="P790"/>
      <c r="Q790"/>
      <c r="R790"/>
      <c r="S790"/>
      <c r="T790"/>
      <c r="U790"/>
      <c r="V790"/>
      <c r="W790"/>
      <c r="X790"/>
      <c r="Y790"/>
      <c r="Z790"/>
      <c r="AA790"/>
      <c r="AB790"/>
    </row>
    <row r="791" spans="1:28" x14ac:dyDescent="0.25">
      <c r="A791"/>
      <c r="B791"/>
      <c r="C791"/>
      <c r="D791"/>
      <c r="E791"/>
      <c r="F791"/>
      <c r="G791"/>
      <c r="H791"/>
      <c r="I791"/>
      <c r="J791"/>
      <c r="K791"/>
      <c r="L791"/>
      <c r="M791"/>
      <c r="N791"/>
      <c r="O791"/>
      <c r="P791"/>
      <c r="Q791"/>
      <c r="R791"/>
      <c r="S791"/>
      <c r="T791"/>
      <c r="U791"/>
      <c r="V791"/>
      <c r="W791"/>
      <c r="X791"/>
      <c r="Y791"/>
      <c r="Z791"/>
      <c r="AA791"/>
      <c r="AB791"/>
    </row>
    <row r="792" spans="1:28" x14ac:dyDescent="0.25">
      <c r="A792"/>
      <c r="B792"/>
      <c r="C792"/>
      <c r="D792"/>
      <c r="E792"/>
      <c r="F792"/>
      <c r="G792"/>
      <c r="H792"/>
      <c r="I792"/>
      <c r="J792"/>
      <c r="K792"/>
      <c r="L792"/>
      <c r="M792"/>
      <c r="N792"/>
      <c r="O792"/>
      <c r="P792"/>
      <c r="Q792"/>
      <c r="R792"/>
      <c r="S792"/>
      <c r="T792"/>
      <c r="U792"/>
      <c r="V792"/>
      <c r="W792"/>
      <c r="X792"/>
      <c r="Y792"/>
      <c r="Z792"/>
      <c r="AA792"/>
      <c r="AB792"/>
    </row>
    <row r="793" spans="1:28" x14ac:dyDescent="0.25">
      <c r="A793"/>
      <c r="B793"/>
      <c r="C793"/>
      <c r="D793"/>
      <c r="E793"/>
      <c r="F793"/>
      <c r="G793"/>
      <c r="H793"/>
      <c r="I793"/>
      <c r="J793"/>
      <c r="K793"/>
      <c r="L793"/>
      <c r="M793"/>
      <c r="N793"/>
      <c r="O793"/>
      <c r="P793"/>
      <c r="Q793"/>
      <c r="R793"/>
      <c r="S793"/>
      <c r="T793"/>
      <c r="U793"/>
      <c r="V793"/>
      <c r="W793"/>
      <c r="X793"/>
      <c r="Y793"/>
      <c r="Z793"/>
      <c r="AA793"/>
      <c r="AB793"/>
    </row>
    <row r="794" spans="1:28" x14ac:dyDescent="0.25">
      <c r="A794"/>
      <c r="B794"/>
      <c r="C794"/>
      <c r="D794"/>
      <c r="E794"/>
      <c r="F794"/>
      <c r="G794"/>
      <c r="H794"/>
      <c r="I794"/>
      <c r="J794"/>
      <c r="K794"/>
      <c r="L794"/>
      <c r="M794"/>
      <c r="N794"/>
      <c r="O794"/>
      <c r="P794"/>
      <c r="Q794"/>
      <c r="R794"/>
      <c r="S794"/>
      <c r="T794"/>
      <c r="U794"/>
      <c r="V794"/>
      <c r="W794"/>
      <c r="X794"/>
      <c r="Y794"/>
      <c r="Z794"/>
      <c r="AA794"/>
      <c r="AB794"/>
    </row>
    <row r="795" spans="1:28" x14ac:dyDescent="0.25">
      <c r="A795"/>
      <c r="B795"/>
      <c r="C795"/>
      <c r="D795"/>
      <c r="E795"/>
      <c r="F795"/>
      <c r="G795"/>
      <c r="H795"/>
      <c r="I795"/>
      <c r="J795"/>
      <c r="K795"/>
      <c r="L795"/>
      <c r="M795"/>
      <c r="N795"/>
      <c r="O795"/>
      <c r="P795"/>
      <c r="Q795"/>
      <c r="R795"/>
      <c r="S795"/>
      <c r="T795"/>
      <c r="U795"/>
      <c r="V795"/>
      <c r="W795"/>
      <c r="X795"/>
      <c r="Y795"/>
      <c r="Z795"/>
      <c r="AA795"/>
      <c r="AB795"/>
    </row>
    <row r="796" spans="1:28" x14ac:dyDescent="0.25">
      <c r="A796"/>
      <c r="B796"/>
      <c r="C796"/>
      <c r="D796"/>
      <c r="E796"/>
      <c r="F796"/>
      <c r="G796"/>
      <c r="H796"/>
      <c r="I796"/>
      <c r="J796"/>
      <c r="K796"/>
      <c r="L796"/>
      <c r="M796"/>
      <c r="N796"/>
      <c r="O796"/>
      <c r="P796"/>
      <c r="Q796"/>
      <c r="R796"/>
      <c r="S796"/>
      <c r="T796"/>
      <c r="U796"/>
      <c r="V796"/>
      <c r="W796"/>
      <c r="X796"/>
      <c r="Y796"/>
      <c r="Z796"/>
      <c r="AA796"/>
      <c r="AB796"/>
    </row>
    <row r="797" spans="1:28" x14ac:dyDescent="0.25">
      <c r="A797"/>
      <c r="B797"/>
      <c r="C797"/>
      <c r="D797"/>
      <c r="E797"/>
      <c r="F797"/>
      <c r="G797"/>
      <c r="H797"/>
      <c r="I797"/>
      <c r="J797"/>
      <c r="K797"/>
      <c r="L797"/>
      <c r="M797"/>
      <c r="N797"/>
      <c r="O797"/>
      <c r="P797"/>
      <c r="Q797"/>
      <c r="R797"/>
      <c r="S797"/>
      <c r="T797"/>
      <c r="U797"/>
      <c r="V797"/>
      <c r="W797"/>
      <c r="X797"/>
      <c r="Y797"/>
      <c r="Z797"/>
      <c r="AA797"/>
      <c r="AB797"/>
    </row>
    <row r="798" spans="1:28" x14ac:dyDescent="0.25">
      <c r="A798"/>
      <c r="B798"/>
      <c r="C798"/>
      <c r="D798"/>
      <c r="E798"/>
      <c r="F798"/>
      <c r="G798"/>
      <c r="H798"/>
      <c r="I798"/>
      <c r="J798"/>
      <c r="K798"/>
      <c r="L798"/>
      <c r="M798"/>
      <c r="N798"/>
      <c r="O798"/>
      <c r="P798"/>
      <c r="Q798"/>
      <c r="R798"/>
      <c r="S798"/>
      <c r="T798"/>
      <c r="U798"/>
      <c r="V798"/>
      <c r="W798"/>
      <c r="X798"/>
      <c r="Y798"/>
      <c r="Z798"/>
      <c r="AA798"/>
      <c r="AB798"/>
    </row>
    <row r="799" spans="1:28" x14ac:dyDescent="0.25">
      <c r="A799"/>
      <c r="B799"/>
      <c r="C799"/>
      <c r="D799"/>
      <c r="E799"/>
      <c r="F799"/>
      <c r="G799"/>
      <c r="H799"/>
      <c r="I799"/>
      <c r="J799"/>
      <c r="K799"/>
      <c r="L799"/>
      <c r="M799"/>
      <c r="N799"/>
      <c r="O799"/>
      <c r="P799"/>
      <c r="Q799"/>
      <c r="R799"/>
      <c r="S799"/>
      <c r="T799"/>
      <c r="U799"/>
      <c r="V799"/>
      <c r="W799"/>
      <c r="X799"/>
      <c r="Y799"/>
      <c r="Z799"/>
      <c r="AA799"/>
      <c r="AB799"/>
    </row>
    <row r="800" spans="1:28" x14ac:dyDescent="0.25">
      <c r="A800"/>
      <c r="B800"/>
      <c r="C800"/>
      <c r="D800"/>
      <c r="E800"/>
      <c r="F800"/>
      <c r="G800"/>
      <c r="H800"/>
      <c r="I800"/>
      <c r="J800"/>
      <c r="K800"/>
      <c r="L800"/>
      <c r="M800"/>
      <c r="N800"/>
      <c r="O800"/>
      <c r="P800"/>
      <c r="Q800"/>
      <c r="R800"/>
      <c r="S800"/>
      <c r="T800"/>
      <c r="U800"/>
      <c r="V800"/>
      <c r="W800"/>
      <c r="X800"/>
      <c r="Y800"/>
      <c r="Z800"/>
      <c r="AA800"/>
      <c r="AB800"/>
    </row>
    <row r="801" spans="1:28" x14ac:dyDescent="0.25">
      <c r="A801"/>
      <c r="B801"/>
      <c r="C801"/>
      <c r="D801"/>
      <c r="E801"/>
      <c r="F801"/>
      <c r="G801"/>
      <c r="H801"/>
      <c r="I801"/>
      <c r="J801"/>
      <c r="K801"/>
      <c r="L801"/>
      <c r="M801"/>
      <c r="N801"/>
      <c r="O801"/>
      <c r="P801"/>
      <c r="Q801"/>
      <c r="R801"/>
      <c r="S801"/>
      <c r="T801"/>
      <c r="U801"/>
      <c r="V801"/>
      <c r="W801"/>
      <c r="X801"/>
      <c r="Y801"/>
      <c r="Z801"/>
      <c r="AA801"/>
      <c r="AB801"/>
    </row>
    <row r="802" spans="1:28" x14ac:dyDescent="0.25">
      <c r="A802"/>
      <c r="B802"/>
      <c r="C802"/>
      <c r="D802"/>
      <c r="E802"/>
      <c r="F802"/>
      <c r="G802"/>
      <c r="H802"/>
      <c r="I802"/>
      <c r="J802"/>
      <c r="K802"/>
      <c r="L802"/>
      <c r="M802"/>
      <c r="N802"/>
      <c r="O802"/>
      <c r="P802"/>
      <c r="Q802"/>
      <c r="R802"/>
      <c r="S802"/>
      <c r="T802"/>
      <c r="U802"/>
      <c r="V802"/>
      <c r="W802"/>
      <c r="X802"/>
      <c r="Y802"/>
      <c r="Z802"/>
      <c r="AA802"/>
      <c r="AB802"/>
    </row>
    <row r="803" spans="1:28" x14ac:dyDescent="0.25">
      <c r="A803"/>
      <c r="B803"/>
      <c r="C803"/>
      <c r="D803"/>
      <c r="E803"/>
      <c r="F803"/>
      <c r="G803"/>
      <c r="H803"/>
      <c r="I803"/>
      <c r="J803"/>
      <c r="K803"/>
      <c r="L803"/>
      <c r="M803"/>
      <c r="N803"/>
      <c r="O803"/>
      <c r="P803"/>
      <c r="Q803"/>
      <c r="R803"/>
      <c r="S803"/>
      <c r="T803"/>
      <c r="U803"/>
      <c r="V803"/>
      <c r="W803"/>
      <c r="X803"/>
      <c r="Y803"/>
      <c r="Z803"/>
      <c r="AA803"/>
      <c r="AB803"/>
    </row>
    <row r="804" spans="1:28" x14ac:dyDescent="0.25">
      <c r="A804"/>
      <c r="B804"/>
      <c r="C804"/>
      <c r="D804"/>
      <c r="E804"/>
      <c r="F804"/>
      <c r="G804"/>
      <c r="H804"/>
      <c r="I804"/>
      <c r="J804"/>
      <c r="K804"/>
      <c r="L804"/>
      <c r="M804"/>
      <c r="N804"/>
      <c r="O804"/>
      <c r="P804"/>
      <c r="Q804"/>
      <c r="R804"/>
      <c r="S804"/>
      <c r="T804"/>
      <c r="U804"/>
      <c r="V804"/>
      <c r="W804"/>
      <c r="X804"/>
      <c r="Y804"/>
      <c r="Z804"/>
      <c r="AA804"/>
      <c r="AB804"/>
    </row>
    <row r="805" spans="1:28" x14ac:dyDescent="0.25">
      <c r="A805"/>
      <c r="B805"/>
      <c r="C805"/>
      <c r="D805"/>
      <c r="E805"/>
      <c r="F805"/>
      <c r="G805"/>
      <c r="H805"/>
      <c r="I805"/>
      <c r="J805"/>
      <c r="K805"/>
      <c r="L805"/>
      <c r="M805"/>
      <c r="N805"/>
      <c r="O805"/>
      <c r="P805"/>
      <c r="Q805"/>
      <c r="R805"/>
      <c r="S805"/>
      <c r="T805"/>
      <c r="U805"/>
      <c r="V805"/>
      <c r="W805"/>
      <c r="X805"/>
      <c r="Y805"/>
      <c r="Z805"/>
      <c r="AA805"/>
      <c r="AB805"/>
    </row>
    <row r="806" spans="1:28" x14ac:dyDescent="0.25">
      <c r="A806"/>
      <c r="B806"/>
      <c r="C806"/>
      <c r="D806"/>
      <c r="E806"/>
      <c r="F806"/>
      <c r="G806"/>
      <c r="H806"/>
      <c r="I806"/>
      <c r="J806"/>
      <c r="K806"/>
      <c r="L806"/>
      <c r="M806"/>
      <c r="N806"/>
      <c r="O806"/>
      <c r="P806"/>
      <c r="Q806"/>
      <c r="R806"/>
      <c r="S806"/>
      <c r="T806"/>
      <c r="U806"/>
      <c r="V806"/>
      <c r="W806"/>
      <c r="X806"/>
      <c r="Y806"/>
      <c r="Z806"/>
      <c r="AA806"/>
      <c r="AB806"/>
    </row>
    <row r="807" spans="1:28" x14ac:dyDescent="0.25">
      <c r="A807"/>
      <c r="B807"/>
      <c r="C807"/>
      <c r="D807"/>
      <c r="E807"/>
      <c r="F807"/>
      <c r="G807"/>
      <c r="H807"/>
      <c r="I807"/>
      <c r="J807"/>
      <c r="K807"/>
      <c r="L807"/>
      <c r="M807"/>
      <c r="N807"/>
      <c r="O807"/>
      <c r="P807"/>
      <c r="Q807"/>
      <c r="R807"/>
      <c r="S807"/>
      <c r="T807"/>
      <c r="U807"/>
      <c r="V807"/>
      <c r="W807"/>
      <c r="X807"/>
      <c r="Y807"/>
      <c r="Z807"/>
      <c r="AA807"/>
      <c r="AB807"/>
    </row>
    <row r="808" spans="1:28" x14ac:dyDescent="0.25">
      <c r="A808"/>
      <c r="B808"/>
      <c r="C808"/>
      <c r="D808"/>
      <c r="E808"/>
      <c r="F808"/>
      <c r="G808"/>
      <c r="H808"/>
      <c r="I808"/>
      <c r="J808"/>
      <c r="K808"/>
      <c r="L808"/>
      <c r="M808"/>
      <c r="N808"/>
      <c r="O808"/>
      <c r="P808"/>
      <c r="Q808"/>
      <c r="R808"/>
      <c r="S808"/>
      <c r="T808"/>
      <c r="U808"/>
      <c r="V808"/>
      <c r="W808"/>
      <c r="X808"/>
      <c r="Y808"/>
      <c r="Z808"/>
      <c r="AA808"/>
      <c r="AB808"/>
    </row>
    <row r="809" spans="1:28" x14ac:dyDescent="0.25">
      <c r="A809"/>
      <c r="B809"/>
      <c r="C809"/>
      <c r="D809"/>
      <c r="E809"/>
      <c r="F809"/>
      <c r="G809"/>
      <c r="H809"/>
      <c r="I809"/>
      <c r="J809"/>
      <c r="K809"/>
      <c r="L809"/>
      <c r="M809"/>
      <c r="N809"/>
      <c r="O809"/>
      <c r="P809"/>
      <c r="Q809"/>
      <c r="R809"/>
      <c r="S809"/>
      <c r="T809"/>
      <c r="U809"/>
      <c r="V809"/>
      <c r="W809"/>
      <c r="X809"/>
      <c r="Y809"/>
      <c r="Z809"/>
      <c r="AA809"/>
      <c r="AB809"/>
    </row>
    <row r="810" spans="1:28" x14ac:dyDescent="0.25">
      <c r="A810"/>
      <c r="B810"/>
      <c r="C810"/>
      <c r="D810"/>
      <c r="E810"/>
      <c r="F810"/>
      <c r="G810"/>
      <c r="H810"/>
      <c r="I810"/>
      <c r="J810"/>
      <c r="K810"/>
      <c r="L810"/>
      <c r="M810"/>
      <c r="N810"/>
      <c r="O810"/>
      <c r="P810"/>
      <c r="Q810"/>
      <c r="R810"/>
      <c r="S810"/>
      <c r="T810"/>
      <c r="U810"/>
      <c r="V810"/>
      <c r="W810"/>
      <c r="X810"/>
      <c r="Y810"/>
      <c r="Z810"/>
      <c r="AA810"/>
      <c r="AB810"/>
    </row>
    <row r="811" spans="1:28" x14ac:dyDescent="0.25">
      <c r="A811"/>
      <c r="B811"/>
      <c r="C811"/>
      <c r="D811"/>
      <c r="E811"/>
      <c r="F811"/>
      <c r="G811"/>
      <c r="H811"/>
      <c r="I811"/>
      <c r="J811"/>
      <c r="K811"/>
      <c r="L811"/>
      <c r="M811"/>
      <c r="N811"/>
      <c r="O811"/>
      <c r="P811"/>
      <c r="Q811"/>
      <c r="R811"/>
      <c r="S811"/>
      <c r="T811"/>
      <c r="U811"/>
      <c r="V811"/>
      <c r="W811"/>
      <c r="X811"/>
      <c r="Y811"/>
      <c r="Z811"/>
      <c r="AA811"/>
      <c r="AB811"/>
    </row>
    <row r="812" spans="1:28" x14ac:dyDescent="0.25">
      <c r="A812"/>
      <c r="B812"/>
      <c r="C812"/>
      <c r="D812"/>
      <c r="E812"/>
      <c r="F812"/>
      <c r="G812"/>
      <c r="H812"/>
      <c r="I812"/>
      <c r="J812"/>
      <c r="K812"/>
      <c r="L812"/>
      <c r="M812"/>
      <c r="N812"/>
      <c r="O812"/>
      <c r="P812"/>
      <c r="Q812"/>
      <c r="R812"/>
      <c r="S812"/>
      <c r="T812"/>
      <c r="U812"/>
      <c r="V812"/>
      <c r="W812"/>
      <c r="X812"/>
      <c r="Y812"/>
      <c r="Z812"/>
      <c r="AA812"/>
      <c r="AB812"/>
    </row>
    <row r="813" spans="1:28" x14ac:dyDescent="0.25">
      <c r="A813"/>
      <c r="B813"/>
      <c r="C813"/>
      <c r="D813"/>
      <c r="E813"/>
      <c r="F813"/>
      <c r="G813"/>
      <c r="H813"/>
      <c r="I813"/>
      <c r="J813"/>
      <c r="K813"/>
      <c r="L813"/>
      <c r="M813"/>
      <c r="N813"/>
      <c r="O813"/>
      <c r="P813"/>
      <c r="Q813"/>
      <c r="R813"/>
      <c r="S813"/>
      <c r="T813"/>
      <c r="U813"/>
      <c r="V813"/>
      <c r="W813"/>
      <c r="X813"/>
      <c r="Y813"/>
      <c r="Z813"/>
      <c r="AA813"/>
      <c r="AB813"/>
    </row>
    <row r="814" spans="1:28" x14ac:dyDescent="0.25">
      <c r="A814"/>
      <c r="B814"/>
      <c r="C814"/>
      <c r="D814"/>
      <c r="E814"/>
      <c r="F814"/>
      <c r="G814"/>
      <c r="H814"/>
      <c r="I814"/>
      <c r="J814"/>
      <c r="K814"/>
      <c r="L814"/>
      <c r="M814"/>
      <c r="N814"/>
      <c r="O814"/>
      <c r="P814"/>
      <c r="Q814"/>
      <c r="R814"/>
      <c r="S814"/>
      <c r="T814"/>
      <c r="U814"/>
      <c r="V814"/>
      <c r="W814"/>
      <c r="X814"/>
      <c r="Y814"/>
      <c r="Z814"/>
      <c r="AA814"/>
      <c r="AB814"/>
    </row>
    <row r="815" spans="1:28" x14ac:dyDescent="0.25">
      <c r="A815"/>
      <c r="B815"/>
      <c r="C815"/>
      <c r="D815"/>
      <c r="E815"/>
      <c r="F815"/>
      <c r="G815"/>
      <c r="H815"/>
      <c r="I815"/>
      <c r="J815"/>
      <c r="K815"/>
      <c r="L815"/>
      <c r="M815"/>
      <c r="N815"/>
      <c r="O815"/>
      <c r="P815"/>
      <c r="Q815"/>
      <c r="R815"/>
      <c r="S815"/>
      <c r="T815"/>
      <c r="U815"/>
      <c r="V815"/>
      <c r="W815"/>
      <c r="X815"/>
      <c r="Y815"/>
      <c r="Z815"/>
      <c r="AA815"/>
      <c r="AB815"/>
    </row>
    <row r="816" spans="1:28" x14ac:dyDescent="0.25">
      <c r="A816"/>
      <c r="B816"/>
      <c r="C816"/>
      <c r="D816"/>
      <c r="E816"/>
      <c r="F816"/>
      <c r="G816"/>
      <c r="H816"/>
      <c r="I816"/>
      <c r="J816"/>
      <c r="K816"/>
      <c r="L816"/>
      <c r="M816"/>
      <c r="N816"/>
      <c r="O816"/>
      <c r="P816"/>
      <c r="Q816"/>
      <c r="R816"/>
      <c r="S816"/>
      <c r="T816"/>
      <c r="U816"/>
      <c r="V816"/>
      <c r="W816"/>
      <c r="X816"/>
      <c r="Y816"/>
      <c r="Z816"/>
      <c r="AA816"/>
      <c r="AB816"/>
    </row>
    <row r="817" spans="1:28" x14ac:dyDescent="0.25">
      <c r="A817"/>
      <c r="B817"/>
      <c r="C817"/>
      <c r="D817"/>
      <c r="E817"/>
      <c r="F817"/>
      <c r="G817"/>
      <c r="H817"/>
      <c r="I817"/>
      <c r="J817"/>
      <c r="K817"/>
      <c r="L817"/>
      <c r="M817"/>
      <c r="N817"/>
      <c r="O817"/>
      <c r="P817"/>
      <c r="Q817"/>
      <c r="R817"/>
      <c r="S817"/>
      <c r="T817"/>
      <c r="U817"/>
      <c r="V817"/>
      <c r="W817"/>
      <c r="X817"/>
      <c r="Y817"/>
      <c r="Z817"/>
      <c r="AA817"/>
      <c r="AB817"/>
    </row>
    <row r="818" spans="1:28" x14ac:dyDescent="0.25">
      <c r="A818"/>
      <c r="B818"/>
      <c r="C818"/>
      <c r="D818"/>
      <c r="E818"/>
      <c r="F818"/>
      <c r="G818"/>
      <c r="H818"/>
      <c r="I818"/>
      <c r="J818"/>
      <c r="K818"/>
      <c r="L818"/>
      <c r="M818"/>
      <c r="N818"/>
      <c r="O818"/>
      <c r="P818"/>
      <c r="Q818"/>
      <c r="R818"/>
      <c r="S818"/>
      <c r="T818"/>
      <c r="U818"/>
      <c r="V818"/>
      <c r="W818"/>
      <c r="X818"/>
      <c r="Y818"/>
      <c r="Z818"/>
      <c r="AA818"/>
      <c r="AB818"/>
    </row>
    <row r="819" spans="1:28" x14ac:dyDescent="0.25">
      <c r="A819"/>
      <c r="B819"/>
      <c r="C819"/>
      <c r="D819"/>
      <c r="E819"/>
      <c r="F819"/>
      <c r="G819"/>
      <c r="H819"/>
      <c r="I819"/>
      <c r="J819"/>
      <c r="K819"/>
      <c r="L819"/>
      <c r="M819"/>
      <c r="N819"/>
      <c r="O819"/>
      <c r="P819"/>
      <c r="Q819"/>
      <c r="R819"/>
      <c r="S819"/>
      <c r="T819"/>
      <c r="U819"/>
      <c r="V819"/>
      <c r="W819"/>
      <c r="X819"/>
      <c r="Y819"/>
      <c r="Z819"/>
      <c r="AA819"/>
      <c r="AB819"/>
    </row>
    <row r="820" spans="1:28" x14ac:dyDescent="0.25">
      <c r="A820"/>
      <c r="B820"/>
      <c r="C820"/>
      <c r="D820"/>
      <c r="E820"/>
      <c r="F820"/>
      <c r="G820"/>
      <c r="H820"/>
      <c r="I820"/>
      <c r="J820"/>
      <c r="K820"/>
      <c r="L820"/>
      <c r="M820"/>
      <c r="N820"/>
      <c r="O820"/>
      <c r="P820"/>
      <c r="Q820"/>
      <c r="R820"/>
      <c r="S820"/>
      <c r="T820"/>
      <c r="U820"/>
      <c r="V820"/>
      <c r="W820"/>
      <c r="X820"/>
      <c r="Y820"/>
      <c r="Z820"/>
      <c r="AA820"/>
      <c r="AB820"/>
    </row>
    <row r="821" spans="1:28" x14ac:dyDescent="0.25">
      <c r="A821"/>
      <c r="B821"/>
      <c r="C821"/>
      <c r="D821"/>
      <c r="E821"/>
      <c r="F821"/>
      <c r="G821"/>
      <c r="H821"/>
      <c r="I821"/>
      <c r="J821"/>
      <c r="K821"/>
      <c r="L821"/>
      <c r="M821"/>
      <c r="N821"/>
      <c r="O821"/>
      <c r="P821"/>
      <c r="Q821"/>
      <c r="R821"/>
      <c r="S821"/>
      <c r="T821"/>
      <c r="U821"/>
      <c r="V821"/>
      <c r="W821"/>
      <c r="X821"/>
      <c r="Y821"/>
      <c r="Z821"/>
      <c r="AA821"/>
      <c r="AB821"/>
    </row>
    <row r="822" spans="1:28" x14ac:dyDescent="0.25">
      <c r="A822"/>
      <c r="B822"/>
      <c r="C822"/>
      <c r="D822"/>
      <c r="E822"/>
      <c r="F822"/>
      <c r="G822"/>
      <c r="H822"/>
      <c r="I822"/>
      <c r="J822"/>
      <c r="K822"/>
      <c r="L822"/>
      <c r="M822"/>
      <c r="N822"/>
      <c r="O822"/>
      <c r="P822"/>
      <c r="Q822"/>
      <c r="R822"/>
      <c r="S822"/>
      <c r="T822"/>
      <c r="U822"/>
      <c r="V822"/>
      <c r="W822"/>
      <c r="X822"/>
      <c r="Y822"/>
      <c r="Z822"/>
      <c r="AA822"/>
      <c r="AB822"/>
    </row>
    <row r="823" spans="1:28" x14ac:dyDescent="0.25">
      <c r="A823"/>
      <c r="B823"/>
      <c r="C823"/>
      <c r="D823"/>
      <c r="E823"/>
      <c r="F823"/>
      <c r="G823"/>
      <c r="H823"/>
      <c r="I823"/>
      <c r="J823"/>
      <c r="K823"/>
      <c r="L823"/>
      <c r="M823"/>
      <c r="N823"/>
      <c r="O823"/>
      <c r="P823"/>
      <c r="Q823"/>
      <c r="R823"/>
      <c r="S823"/>
      <c r="T823"/>
      <c r="U823"/>
      <c r="V823"/>
      <c r="W823"/>
      <c r="X823"/>
      <c r="Y823"/>
      <c r="Z823"/>
      <c r="AA823"/>
      <c r="AB823"/>
    </row>
    <row r="824" spans="1:28" x14ac:dyDescent="0.25">
      <c r="A824"/>
      <c r="B824"/>
      <c r="C824"/>
      <c r="D824"/>
      <c r="E824"/>
      <c r="F824"/>
      <c r="G824"/>
      <c r="H824"/>
      <c r="I824"/>
      <c r="J824"/>
      <c r="K824"/>
      <c r="L824"/>
      <c r="M824"/>
      <c r="N824"/>
      <c r="O824"/>
      <c r="P824"/>
      <c r="Q824"/>
      <c r="R824"/>
      <c r="S824"/>
      <c r="T824"/>
      <c r="U824"/>
      <c r="V824"/>
      <c r="W824"/>
      <c r="X824"/>
      <c r="Y824"/>
      <c r="Z824"/>
      <c r="AA824"/>
      <c r="AB824"/>
    </row>
    <row r="825" spans="1:28" x14ac:dyDescent="0.25">
      <c r="A825"/>
      <c r="B825"/>
      <c r="C825"/>
      <c r="D825"/>
      <c r="E825"/>
      <c r="F825"/>
      <c r="G825"/>
      <c r="H825"/>
      <c r="I825"/>
      <c r="J825"/>
      <c r="K825"/>
      <c r="L825"/>
      <c r="M825"/>
      <c r="N825"/>
      <c r="O825"/>
      <c r="P825"/>
      <c r="Q825"/>
      <c r="R825"/>
      <c r="S825"/>
      <c r="T825"/>
      <c r="U825"/>
      <c r="V825"/>
      <c r="W825"/>
      <c r="X825"/>
      <c r="Y825"/>
      <c r="Z825"/>
      <c r="AA825"/>
      <c r="AB825"/>
    </row>
    <row r="826" spans="1:28" x14ac:dyDescent="0.25">
      <c r="A826"/>
      <c r="B826"/>
      <c r="C826"/>
      <c r="D826"/>
      <c r="E826"/>
      <c r="F826"/>
      <c r="G826"/>
      <c r="H826"/>
      <c r="I826"/>
      <c r="J826"/>
      <c r="K826"/>
      <c r="L826"/>
      <c r="M826"/>
      <c r="N826"/>
      <c r="O826"/>
      <c r="P826"/>
      <c r="Q826"/>
      <c r="R826"/>
      <c r="S826"/>
      <c r="T826"/>
      <c r="U826"/>
      <c r="V826"/>
      <c r="W826"/>
      <c r="X826"/>
      <c r="Y826"/>
      <c r="Z826"/>
      <c r="AA826"/>
      <c r="AB826"/>
    </row>
    <row r="827" spans="1:28" x14ac:dyDescent="0.25">
      <c r="A827"/>
      <c r="B827"/>
      <c r="C827"/>
      <c r="D827"/>
      <c r="E827"/>
      <c r="F827"/>
      <c r="G827"/>
      <c r="H827"/>
      <c r="I827"/>
      <c r="J827"/>
      <c r="K827"/>
      <c r="L827"/>
      <c r="M827"/>
      <c r="N827"/>
      <c r="O827"/>
      <c r="P827"/>
      <c r="Q827"/>
      <c r="R827"/>
      <c r="S827"/>
      <c r="T827"/>
      <c r="U827"/>
      <c r="V827"/>
      <c r="W827"/>
      <c r="X827"/>
      <c r="Y827"/>
      <c r="Z827"/>
      <c r="AA827"/>
      <c r="AB827"/>
    </row>
    <row r="828" spans="1:28" x14ac:dyDescent="0.25">
      <c r="A828"/>
      <c r="B828"/>
      <c r="C828"/>
      <c r="D828"/>
      <c r="E828"/>
      <c r="F828"/>
      <c r="G828"/>
      <c r="H828"/>
      <c r="I828"/>
      <c r="J828"/>
      <c r="K828"/>
      <c r="L828"/>
      <c r="M828"/>
      <c r="N828"/>
      <c r="O828"/>
      <c r="P828"/>
      <c r="Q828"/>
      <c r="R828"/>
      <c r="S828"/>
      <c r="T828"/>
      <c r="U828"/>
      <c r="V828"/>
      <c r="W828"/>
      <c r="X828"/>
      <c r="Y828"/>
      <c r="Z828"/>
      <c r="AA828"/>
      <c r="AB828"/>
    </row>
    <row r="829" spans="1:28" x14ac:dyDescent="0.25">
      <c r="A829"/>
      <c r="B829"/>
      <c r="C829"/>
      <c r="D829"/>
      <c r="E829"/>
      <c r="F829"/>
      <c r="G829"/>
      <c r="H829"/>
      <c r="I829"/>
      <c r="J829"/>
      <c r="K829"/>
      <c r="L829"/>
      <c r="M829"/>
      <c r="N829"/>
      <c r="O829"/>
      <c r="P829"/>
      <c r="Q829"/>
      <c r="R829"/>
      <c r="S829"/>
      <c r="T829"/>
      <c r="U829"/>
      <c r="V829"/>
      <c r="W829"/>
      <c r="X829"/>
      <c r="Y829"/>
      <c r="Z829"/>
      <c r="AA829"/>
      <c r="AB829"/>
    </row>
    <row r="830" spans="1:28" x14ac:dyDescent="0.25">
      <c r="A830"/>
      <c r="B830"/>
      <c r="C830"/>
      <c r="D830"/>
      <c r="E830"/>
      <c r="F830"/>
      <c r="G830"/>
      <c r="H830"/>
      <c r="I830"/>
      <c r="J830"/>
      <c r="K830"/>
      <c r="L830"/>
      <c r="M830"/>
      <c r="N830"/>
      <c r="O830"/>
      <c r="P830"/>
      <c r="Q830"/>
      <c r="R830"/>
      <c r="S830"/>
      <c r="T830"/>
      <c r="U830"/>
      <c r="V830"/>
      <c r="W830"/>
      <c r="X830"/>
      <c r="Y830"/>
      <c r="Z830"/>
      <c r="AA830"/>
      <c r="AB830"/>
    </row>
    <row r="831" spans="1:28" x14ac:dyDescent="0.25">
      <c r="A831"/>
      <c r="B831"/>
      <c r="C831"/>
      <c r="D831"/>
      <c r="E831"/>
      <c r="F831"/>
      <c r="G831"/>
      <c r="H831"/>
      <c r="I831"/>
      <c r="J831"/>
      <c r="K831"/>
      <c r="L831"/>
      <c r="M831"/>
      <c r="N831"/>
      <c r="O831"/>
      <c r="P831"/>
      <c r="Q831"/>
      <c r="R831"/>
      <c r="S831"/>
      <c r="T831"/>
      <c r="U831"/>
      <c r="V831"/>
      <c r="W831"/>
      <c r="X831"/>
      <c r="Y831"/>
      <c r="Z831"/>
      <c r="AA831"/>
      <c r="AB831"/>
    </row>
    <row r="832" spans="1:28" x14ac:dyDescent="0.25">
      <c r="A832"/>
      <c r="B832"/>
      <c r="C832"/>
      <c r="D832"/>
      <c r="E832"/>
      <c r="F832"/>
      <c r="G832"/>
      <c r="H832"/>
      <c r="I832"/>
      <c r="J832"/>
      <c r="K832"/>
      <c r="L832"/>
      <c r="M832"/>
      <c r="N832"/>
      <c r="O832"/>
      <c r="P832"/>
      <c r="Q832"/>
      <c r="R832"/>
      <c r="S832"/>
      <c r="T832"/>
      <c r="U832"/>
      <c r="V832"/>
      <c r="W832"/>
      <c r="X832"/>
      <c r="Y832"/>
      <c r="Z832"/>
      <c r="AA832"/>
      <c r="AB832"/>
    </row>
    <row r="833" spans="1:28" x14ac:dyDescent="0.25">
      <c r="A833"/>
      <c r="B833"/>
      <c r="C833"/>
      <c r="D833"/>
      <c r="E833"/>
      <c r="F833"/>
      <c r="G833"/>
      <c r="H833"/>
      <c r="I833"/>
      <c r="J833"/>
      <c r="K833"/>
      <c r="L833"/>
      <c r="M833"/>
      <c r="N833"/>
      <c r="O833"/>
      <c r="P833"/>
      <c r="Q833"/>
      <c r="R833"/>
      <c r="S833"/>
      <c r="T833"/>
      <c r="U833"/>
      <c r="V833"/>
      <c r="W833"/>
      <c r="X833"/>
      <c r="Y833"/>
      <c r="Z833"/>
      <c r="AA833"/>
      <c r="AB833"/>
    </row>
    <row r="834" spans="1:28" x14ac:dyDescent="0.25">
      <c r="A834"/>
      <c r="B834"/>
      <c r="C834"/>
      <c r="D834"/>
      <c r="E834"/>
      <c r="F834"/>
      <c r="G834"/>
      <c r="H834"/>
      <c r="I834"/>
      <c r="J834"/>
      <c r="K834"/>
      <c r="L834"/>
      <c r="M834"/>
      <c r="N834"/>
      <c r="O834"/>
      <c r="P834"/>
      <c r="Q834"/>
      <c r="R834"/>
      <c r="S834"/>
      <c r="T834"/>
      <c r="U834"/>
      <c r="V834"/>
      <c r="W834"/>
      <c r="X834"/>
      <c r="Y834"/>
      <c r="Z834"/>
      <c r="AA834"/>
      <c r="AB834"/>
    </row>
    <row r="835" spans="1:28" x14ac:dyDescent="0.25">
      <c r="A835"/>
      <c r="B835"/>
      <c r="C835"/>
      <c r="D835"/>
      <c r="E835"/>
      <c r="F835"/>
      <c r="G835"/>
      <c r="H835"/>
      <c r="I835"/>
      <c r="J835"/>
      <c r="K835"/>
      <c r="L835"/>
      <c r="M835"/>
      <c r="N835"/>
      <c r="O835"/>
      <c r="P835"/>
      <c r="Q835"/>
      <c r="R835"/>
      <c r="S835"/>
      <c r="T835"/>
      <c r="U835"/>
      <c r="V835"/>
      <c r="W835"/>
      <c r="X835"/>
      <c r="Y835"/>
      <c r="Z835"/>
      <c r="AA835"/>
      <c r="AB835"/>
    </row>
    <row r="836" spans="1:28" x14ac:dyDescent="0.25">
      <c r="A836"/>
      <c r="B836"/>
      <c r="C836"/>
      <c r="D836"/>
      <c r="E836"/>
      <c r="F836"/>
      <c r="G836"/>
      <c r="H836"/>
      <c r="I836"/>
      <c r="J836"/>
      <c r="K836"/>
      <c r="L836"/>
      <c r="M836"/>
      <c r="N836"/>
      <c r="O836"/>
      <c r="P836"/>
      <c r="Q836"/>
      <c r="R836"/>
      <c r="S836"/>
      <c r="T836"/>
      <c r="U836"/>
      <c r="V836"/>
      <c r="W836"/>
      <c r="X836"/>
      <c r="Y836"/>
      <c r="Z836"/>
      <c r="AA836"/>
      <c r="AB836"/>
    </row>
    <row r="837" spans="1:28" x14ac:dyDescent="0.25">
      <c r="A837"/>
      <c r="B837"/>
      <c r="C837"/>
      <c r="D837"/>
      <c r="E837"/>
      <c r="F837"/>
      <c r="G837"/>
      <c r="H837"/>
      <c r="I837"/>
      <c r="J837"/>
      <c r="K837"/>
      <c r="L837"/>
      <c r="M837"/>
      <c r="N837"/>
      <c r="O837"/>
      <c r="P837"/>
      <c r="Q837"/>
      <c r="R837"/>
      <c r="S837"/>
      <c r="T837"/>
      <c r="U837"/>
      <c r="V837"/>
      <c r="W837"/>
      <c r="X837"/>
      <c r="Y837"/>
      <c r="Z837"/>
      <c r="AA837"/>
      <c r="AB837"/>
    </row>
    <row r="838" spans="1:28" x14ac:dyDescent="0.25">
      <c r="A838"/>
      <c r="B838"/>
      <c r="C838"/>
      <c r="D838"/>
      <c r="E838"/>
      <c r="F838"/>
      <c r="G838"/>
      <c r="H838"/>
      <c r="I838"/>
      <c r="J838"/>
      <c r="K838"/>
      <c r="L838"/>
      <c r="M838"/>
      <c r="N838"/>
      <c r="O838"/>
      <c r="P838"/>
      <c r="Q838"/>
      <c r="R838"/>
      <c r="S838"/>
      <c r="T838"/>
      <c r="U838"/>
      <c r="V838"/>
      <c r="W838"/>
      <c r="X838"/>
      <c r="Y838"/>
      <c r="Z838"/>
      <c r="AA838"/>
      <c r="AB838"/>
    </row>
    <row r="839" spans="1:28" x14ac:dyDescent="0.25">
      <c r="A839"/>
      <c r="B839"/>
      <c r="C839"/>
      <c r="D839"/>
      <c r="E839"/>
      <c r="F839"/>
      <c r="G839"/>
      <c r="H839"/>
      <c r="I839"/>
      <c r="J839"/>
      <c r="K839"/>
      <c r="L839"/>
      <c r="M839"/>
      <c r="N839"/>
      <c r="O839"/>
      <c r="P839"/>
      <c r="Q839"/>
      <c r="R839"/>
      <c r="S839"/>
      <c r="T839"/>
      <c r="U839"/>
      <c r="V839"/>
      <c r="W839"/>
      <c r="X839"/>
      <c r="Y839"/>
      <c r="Z839"/>
      <c r="AA839"/>
      <c r="AB839"/>
    </row>
    <row r="840" spans="1:28" x14ac:dyDescent="0.25">
      <c r="A840"/>
      <c r="B840"/>
      <c r="C840"/>
      <c r="D840"/>
      <c r="E840"/>
      <c r="F840"/>
      <c r="G840"/>
      <c r="H840"/>
      <c r="I840"/>
      <c r="J840"/>
      <c r="K840"/>
      <c r="L840"/>
      <c r="M840"/>
      <c r="N840"/>
      <c r="O840"/>
      <c r="P840"/>
      <c r="Q840"/>
      <c r="R840"/>
      <c r="S840"/>
      <c r="T840"/>
      <c r="U840"/>
      <c r="V840"/>
      <c r="W840"/>
      <c r="X840"/>
      <c r="Y840"/>
      <c r="Z840"/>
      <c r="AA840"/>
      <c r="AB840"/>
    </row>
    <row r="841" spans="1:28" x14ac:dyDescent="0.25">
      <c r="A841"/>
      <c r="B841"/>
      <c r="C841"/>
      <c r="D841"/>
      <c r="E841"/>
      <c r="F841"/>
      <c r="G841"/>
      <c r="H841"/>
      <c r="I841"/>
      <c r="J841"/>
      <c r="K841"/>
      <c r="L841"/>
      <c r="M841"/>
      <c r="N841"/>
      <c r="O841"/>
      <c r="P841"/>
      <c r="Q841"/>
      <c r="R841"/>
      <c r="S841"/>
      <c r="T841"/>
      <c r="U841"/>
      <c r="V841"/>
      <c r="W841"/>
      <c r="X841"/>
      <c r="Y841"/>
      <c r="Z841"/>
      <c r="AA841"/>
      <c r="AB841"/>
    </row>
    <row r="842" spans="1:28" x14ac:dyDescent="0.25">
      <c r="A842"/>
      <c r="B842"/>
      <c r="C842"/>
      <c r="D842"/>
      <c r="E842"/>
      <c r="F842"/>
      <c r="G842"/>
      <c r="H842"/>
      <c r="I842"/>
      <c r="J842"/>
      <c r="K842"/>
      <c r="L842"/>
      <c r="M842"/>
      <c r="N842"/>
      <c r="O842"/>
      <c r="P842"/>
      <c r="Q842"/>
      <c r="R842"/>
      <c r="S842"/>
      <c r="T842"/>
      <c r="U842"/>
      <c r="V842"/>
      <c r="W842"/>
      <c r="X842"/>
      <c r="Y842"/>
      <c r="Z842"/>
      <c r="AA842"/>
      <c r="AB842"/>
    </row>
    <row r="843" spans="1:28" x14ac:dyDescent="0.25">
      <c r="A843"/>
      <c r="B843"/>
      <c r="C843"/>
      <c r="D843"/>
      <c r="E843"/>
      <c r="F843"/>
      <c r="G843"/>
      <c r="H843"/>
      <c r="I843"/>
      <c r="J843"/>
      <c r="K843"/>
      <c r="L843"/>
      <c r="M843"/>
      <c r="N843"/>
      <c r="O843"/>
      <c r="P843"/>
      <c r="Q843"/>
      <c r="R843"/>
      <c r="S843"/>
      <c r="T843"/>
      <c r="U843"/>
      <c r="V843"/>
      <c r="W843"/>
      <c r="X843"/>
      <c r="Y843"/>
      <c r="Z843"/>
      <c r="AA843"/>
      <c r="AB843"/>
    </row>
    <row r="844" spans="1:28" x14ac:dyDescent="0.25">
      <c r="A844"/>
      <c r="B844"/>
      <c r="C844"/>
      <c r="D844"/>
      <c r="E844"/>
      <c r="F844"/>
      <c r="G844"/>
      <c r="H844"/>
      <c r="I844"/>
      <c r="J844"/>
      <c r="K844"/>
      <c r="L844"/>
      <c r="M844"/>
      <c r="N844"/>
      <c r="O844"/>
      <c r="P844"/>
      <c r="Q844"/>
      <c r="R844"/>
      <c r="S844"/>
      <c r="T844"/>
      <c r="U844"/>
      <c r="V844"/>
      <c r="W844"/>
      <c r="X844"/>
      <c r="Y844"/>
      <c r="Z844"/>
      <c r="AA844"/>
      <c r="AB844"/>
    </row>
    <row r="845" spans="1:28" x14ac:dyDescent="0.25">
      <c r="A845"/>
      <c r="B845"/>
      <c r="C845"/>
      <c r="D845"/>
      <c r="E845"/>
      <c r="F845"/>
      <c r="G845"/>
      <c r="H845"/>
      <c r="I845"/>
      <c r="J845"/>
      <c r="K845"/>
      <c r="L845"/>
      <c r="M845"/>
      <c r="N845"/>
      <c r="O845"/>
      <c r="P845"/>
      <c r="Q845"/>
      <c r="R845"/>
      <c r="S845"/>
      <c r="T845"/>
      <c r="U845"/>
      <c r="V845"/>
      <c r="W845"/>
      <c r="X845"/>
      <c r="Y845"/>
      <c r="Z845"/>
      <c r="AA845"/>
      <c r="AB845"/>
    </row>
    <row r="846" spans="1:28" x14ac:dyDescent="0.25">
      <c r="A846"/>
      <c r="B846"/>
      <c r="C846"/>
      <c r="D846"/>
      <c r="E846"/>
      <c r="F846"/>
      <c r="G846"/>
      <c r="H846"/>
      <c r="I846"/>
      <c r="J846"/>
      <c r="K846"/>
      <c r="L846"/>
      <c r="M846"/>
      <c r="N846"/>
      <c r="O846"/>
      <c r="P846"/>
      <c r="Q846"/>
      <c r="R846"/>
      <c r="S846"/>
      <c r="T846"/>
      <c r="U846"/>
      <c r="V846"/>
      <c r="W846"/>
      <c r="X846"/>
      <c r="Y846"/>
      <c r="Z846"/>
      <c r="AA846"/>
      <c r="AB846"/>
    </row>
    <row r="847" spans="1:28" x14ac:dyDescent="0.25">
      <c r="A847"/>
      <c r="B847"/>
      <c r="C847"/>
      <c r="D847"/>
      <c r="E847"/>
      <c r="F847"/>
      <c r="G847"/>
      <c r="H847"/>
      <c r="I847"/>
      <c r="J847"/>
      <c r="K847"/>
      <c r="L847"/>
      <c r="M847"/>
      <c r="N847"/>
      <c r="O847"/>
      <c r="P847"/>
      <c r="Q847"/>
      <c r="R847"/>
      <c r="S847"/>
      <c r="T847"/>
      <c r="U847"/>
      <c r="V847"/>
      <c r="W847"/>
      <c r="X847"/>
      <c r="Y847"/>
      <c r="Z847"/>
      <c r="AA847"/>
      <c r="AB847"/>
    </row>
    <row r="848" spans="1:28" x14ac:dyDescent="0.25">
      <c r="A848"/>
      <c r="B848"/>
      <c r="C848"/>
      <c r="D848"/>
      <c r="E848"/>
      <c r="F848"/>
      <c r="G848"/>
      <c r="H848"/>
      <c r="I848"/>
      <c r="J848"/>
      <c r="K848"/>
      <c r="L848"/>
      <c r="M848"/>
      <c r="N848"/>
      <c r="O848"/>
      <c r="P848"/>
      <c r="Q848"/>
      <c r="R848"/>
      <c r="S848"/>
      <c r="T848"/>
      <c r="U848"/>
      <c r="V848"/>
      <c r="W848"/>
      <c r="X848"/>
      <c r="Y848"/>
      <c r="Z848"/>
      <c r="AA848"/>
      <c r="AB848"/>
    </row>
    <row r="849" spans="1:28" x14ac:dyDescent="0.25">
      <c r="A849"/>
      <c r="B849"/>
      <c r="C849"/>
      <c r="D849"/>
      <c r="E849"/>
      <c r="F849"/>
      <c r="G849"/>
      <c r="H849"/>
      <c r="I849"/>
      <c r="J849"/>
      <c r="K849"/>
      <c r="L849"/>
      <c r="M849"/>
      <c r="N849"/>
      <c r="O849"/>
      <c r="P849"/>
      <c r="Q849"/>
      <c r="R849"/>
      <c r="S849"/>
      <c r="T849"/>
      <c r="U849"/>
      <c r="V849"/>
      <c r="W849"/>
      <c r="X849"/>
      <c r="Y849"/>
      <c r="Z849"/>
      <c r="AA849"/>
      <c r="AB849"/>
    </row>
    <row r="850" spans="1:28" x14ac:dyDescent="0.25">
      <c r="A850"/>
      <c r="B850"/>
      <c r="C850"/>
      <c r="D850"/>
      <c r="E850"/>
      <c r="F850"/>
      <c r="G850"/>
      <c r="H850"/>
      <c r="I850"/>
      <c r="J850"/>
      <c r="K850"/>
      <c r="L850"/>
      <c r="M850"/>
      <c r="N850"/>
      <c r="O850"/>
      <c r="P850"/>
      <c r="Q850"/>
      <c r="R850"/>
      <c r="S850"/>
      <c r="T850"/>
      <c r="U850"/>
      <c r="V850"/>
      <c r="W850"/>
      <c r="X850"/>
      <c r="Y850"/>
      <c r="Z850"/>
      <c r="AA850"/>
      <c r="AB850"/>
    </row>
    <row r="851" spans="1:28" x14ac:dyDescent="0.25">
      <c r="A851"/>
      <c r="B851"/>
      <c r="C851"/>
      <c r="D851"/>
      <c r="E851"/>
      <c r="F851"/>
      <c r="G851"/>
      <c r="H851"/>
      <c r="I851"/>
      <c r="J851"/>
      <c r="K851"/>
      <c r="L851"/>
      <c r="M851"/>
      <c r="N851"/>
      <c r="O851"/>
      <c r="P851"/>
      <c r="Q851"/>
      <c r="R851"/>
      <c r="S851"/>
      <c r="T851"/>
      <c r="U851"/>
      <c r="V851"/>
      <c r="W851"/>
      <c r="X851"/>
      <c r="Y851"/>
      <c r="Z851"/>
      <c r="AA851"/>
      <c r="AB851"/>
    </row>
    <row r="852" spans="1:28" x14ac:dyDescent="0.25">
      <c r="A852"/>
      <c r="B852"/>
      <c r="C852"/>
      <c r="D852"/>
      <c r="E852"/>
      <c r="F852"/>
      <c r="G852"/>
      <c r="H852"/>
      <c r="I852"/>
      <c r="J852"/>
      <c r="K852"/>
      <c r="L852"/>
      <c r="M852"/>
      <c r="N852"/>
      <c r="O852"/>
      <c r="P852"/>
      <c r="Q852"/>
      <c r="R852"/>
      <c r="S852"/>
      <c r="T852"/>
      <c r="U852"/>
      <c r="V852"/>
      <c r="W852"/>
      <c r="X852"/>
      <c r="Y852"/>
      <c r="Z852"/>
      <c r="AA852"/>
      <c r="AB852"/>
    </row>
    <row r="853" spans="1:28" x14ac:dyDescent="0.25">
      <c r="A853"/>
      <c r="B853"/>
      <c r="C853"/>
      <c r="D853"/>
      <c r="E853"/>
      <c r="F853"/>
      <c r="G853"/>
      <c r="H853"/>
      <c r="I853"/>
      <c r="J853"/>
      <c r="K853"/>
      <c r="L853"/>
      <c r="M853"/>
      <c r="N853"/>
      <c r="O853"/>
      <c r="P853"/>
      <c r="Q853"/>
      <c r="R853"/>
      <c r="S853"/>
      <c r="T853"/>
      <c r="U853"/>
      <c r="V853"/>
      <c r="W853"/>
      <c r="X853"/>
      <c r="Y853"/>
      <c r="Z853"/>
      <c r="AA853"/>
      <c r="AB853"/>
    </row>
    <row r="854" spans="1:28" x14ac:dyDescent="0.25">
      <c r="A854"/>
      <c r="B854"/>
      <c r="C854"/>
      <c r="D854"/>
      <c r="E854"/>
      <c r="F854"/>
      <c r="G854"/>
      <c r="H854"/>
      <c r="I854"/>
      <c r="J854"/>
      <c r="K854"/>
      <c r="L854"/>
      <c r="M854"/>
      <c r="N854"/>
      <c r="O854"/>
      <c r="P854"/>
      <c r="Q854"/>
      <c r="R854"/>
      <c r="S854"/>
      <c r="T854"/>
      <c r="U854"/>
      <c r="V854"/>
      <c r="W854"/>
      <c r="X854"/>
      <c r="Y854"/>
      <c r="Z854"/>
      <c r="AA854"/>
      <c r="AB854"/>
    </row>
    <row r="855" spans="1:28" x14ac:dyDescent="0.25">
      <c r="A855"/>
      <c r="B855"/>
      <c r="C855"/>
      <c r="D855"/>
      <c r="E855"/>
      <c r="F855"/>
      <c r="G855"/>
      <c r="H855"/>
      <c r="I855"/>
      <c r="J855"/>
      <c r="K855"/>
      <c r="L855"/>
      <c r="M855"/>
      <c r="N855"/>
      <c r="O855"/>
      <c r="P855"/>
      <c r="Q855"/>
      <c r="R855"/>
      <c r="S855"/>
      <c r="T855"/>
      <c r="U855"/>
      <c r="V855"/>
      <c r="W855"/>
      <c r="X855"/>
      <c r="Y855"/>
      <c r="Z855"/>
      <c r="AA855"/>
      <c r="AB855"/>
    </row>
    <row r="856" spans="1:28" x14ac:dyDescent="0.25">
      <c r="A856"/>
      <c r="B856"/>
      <c r="C856"/>
      <c r="D856"/>
      <c r="E856"/>
      <c r="F856"/>
      <c r="G856"/>
      <c r="H856"/>
      <c r="I856"/>
      <c r="J856"/>
      <c r="K856"/>
      <c r="L856"/>
      <c r="M856"/>
      <c r="N856"/>
      <c r="O856"/>
      <c r="P856"/>
      <c r="Q856"/>
      <c r="R856"/>
      <c r="S856"/>
      <c r="T856"/>
      <c r="U856"/>
      <c r="V856"/>
      <c r="W856"/>
      <c r="X856"/>
      <c r="Y856"/>
      <c r="Z856"/>
      <c r="AA856"/>
      <c r="AB856"/>
    </row>
    <row r="857" spans="1:28" x14ac:dyDescent="0.25">
      <c r="A857"/>
      <c r="B857"/>
      <c r="C857"/>
      <c r="D857"/>
      <c r="E857"/>
      <c r="F857"/>
      <c r="G857"/>
      <c r="H857"/>
      <c r="I857"/>
      <c r="J857"/>
      <c r="K857"/>
      <c r="L857"/>
      <c r="M857"/>
      <c r="N857"/>
      <c r="O857"/>
      <c r="P857"/>
      <c r="Q857"/>
      <c r="R857"/>
      <c r="S857"/>
      <c r="T857"/>
      <c r="U857"/>
      <c r="V857"/>
      <c r="W857"/>
      <c r="X857"/>
      <c r="Y857"/>
      <c r="Z857"/>
      <c r="AA857"/>
      <c r="AB857"/>
    </row>
    <row r="858" spans="1:28" x14ac:dyDescent="0.25">
      <c r="A858"/>
      <c r="B858"/>
      <c r="C858"/>
      <c r="D858"/>
      <c r="E858"/>
      <c r="F858"/>
      <c r="G858"/>
      <c r="H858"/>
      <c r="I858"/>
      <c r="J858"/>
      <c r="K858"/>
      <c r="L858"/>
      <c r="M858"/>
      <c r="N858"/>
      <c r="O858"/>
      <c r="P858"/>
      <c r="Q858"/>
      <c r="R858"/>
      <c r="S858"/>
      <c r="T858"/>
      <c r="U858"/>
      <c r="V858"/>
      <c r="W858"/>
      <c r="X858"/>
      <c r="Y858"/>
      <c r="Z858"/>
      <c r="AA858"/>
      <c r="AB858"/>
    </row>
    <row r="859" spans="1:28" x14ac:dyDescent="0.25">
      <c r="A859"/>
      <c r="B859"/>
      <c r="C859"/>
      <c r="D859"/>
      <c r="E859"/>
      <c r="F859"/>
      <c r="G859"/>
      <c r="H859"/>
      <c r="I859"/>
      <c r="J859"/>
      <c r="K859"/>
      <c r="L859"/>
      <c r="M859"/>
      <c r="N859"/>
      <c r="O859"/>
      <c r="P859"/>
      <c r="Q859"/>
      <c r="R859"/>
      <c r="S859"/>
      <c r="T859"/>
      <c r="U859"/>
      <c r="V859"/>
      <c r="W859"/>
      <c r="X859"/>
      <c r="Y859"/>
      <c r="Z859"/>
      <c r="AA859"/>
      <c r="AB859"/>
    </row>
    <row r="860" spans="1:28" x14ac:dyDescent="0.25">
      <c r="A860"/>
      <c r="B860"/>
      <c r="C860"/>
      <c r="D860"/>
      <c r="E860"/>
      <c r="F860"/>
      <c r="G860"/>
      <c r="H860"/>
      <c r="I860"/>
      <c r="J860"/>
      <c r="K860"/>
      <c r="L860"/>
      <c r="M860"/>
      <c r="N860"/>
      <c r="O860"/>
      <c r="P860"/>
      <c r="Q860"/>
      <c r="R860"/>
      <c r="S860"/>
      <c r="T860"/>
      <c r="U860"/>
      <c r="V860"/>
      <c r="W860"/>
      <c r="X860"/>
      <c r="Y860"/>
      <c r="Z860"/>
      <c r="AA860"/>
      <c r="AB860"/>
    </row>
    <row r="861" spans="1:28" x14ac:dyDescent="0.25">
      <c r="A861"/>
      <c r="B861"/>
      <c r="C861"/>
      <c r="D861"/>
      <c r="E861"/>
      <c r="F861"/>
      <c r="G861"/>
      <c r="H861"/>
      <c r="I861"/>
      <c r="J861"/>
      <c r="K861"/>
      <c r="L861"/>
      <c r="M861"/>
      <c r="N861"/>
      <c r="O861"/>
      <c r="P861"/>
      <c r="Q861"/>
      <c r="R861"/>
      <c r="S861"/>
      <c r="T861"/>
      <c r="U861"/>
      <c r="V861"/>
      <c r="W861"/>
      <c r="X861"/>
      <c r="Y861"/>
      <c r="Z861"/>
      <c r="AA861"/>
      <c r="AB861"/>
    </row>
    <row r="862" spans="1:28" x14ac:dyDescent="0.25">
      <c r="A862"/>
      <c r="B862"/>
      <c r="C862"/>
      <c r="D862"/>
      <c r="E862"/>
      <c r="F862"/>
      <c r="G862"/>
      <c r="H862"/>
      <c r="I862"/>
      <c r="J862"/>
      <c r="K862"/>
      <c r="L862"/>
      <c r="M862"/>
      <c r="N862"/>
      <c r="O862"/>
      <c r="P862"/>
      <c r="Q862"/>
      <c r="R862"/>
      <c r="S862"/>
      <c r="T862"/>
      <c r="U862"/>
      <c r="V862"/>
      <c r="W862"/>
      <c r="X862"/>
      <c r="Y862"/>
      <c r="Z862"/>
      <c r="AA862"/>
      <c r="AB862"/>
    </row>
    <row r="863" spans="1:28" x14ac:dyDescent="0.25">
      <c r="A863"/>
      <c r="B863"/>
      <c r="C863"/>
      <c r="D863"/>
      <c r="E863"/>
      <c r="F863"/>
      <c r="G863"/>
      <c r="H863"/>
      <c r="I863"/>
      <c r="J863"/>
      <c r="K863"/>
      <c r="L863"/>
      <c r="M863"/>
      <c r="N863"/>
      <c r="O863"/>
      <c r="P863"/>
      <c r="Q863"/>
      <c r="R863"/>
      <c r="S863"/>
      <c r="T863"/>
      <c r="U863"/>
      <c r="V863"/>
      <c r="W863"/>
      <c r="X863"/>
      <c r="Y863"/>
      <c r="Z863"/>
      <c r="AA863"/>
      <c r="AB863"/>
    </row>
    <row r="864" spans="1:28" x14ac:dyDescent="0.25">
      <c r="A864"/>
      <c r="B864"/>
      <c r="C864"/>
      <c r="D864"/>
      <c r="E864"/>
      <c r="F864"/>
      <c r="G864"/>
      <c r="H864"/>
      <c r="I864"/>
      <c r="J864"/>
      <c r="K864"/>
      <c r="L864"/>
      <c r="M864"/>
      <c r="N864"/>
      <c r="O864"/>
      <c r="P864"/>
      <c r="Q864"/>
      <c r="R864"/>
      <c r="S864"/>
      <c r="T864"/>
      <c r="U864"/>
      <c r="V864"/>
      <c r="W864"/>
      <c r="X864"/>
      <c r="Y864"/>
      <c r="Z864"/>
      <c r="AA864"/>
      <c r="AB864"/>
    </row>
    <row r="865" spans="1:28" x14ac:dyDescent="0.25">
      <c r="A865"/>
      <c r="B865"/>
      <c r="C865"/>
      <c r="D865"/>
      <c r="E865"/>
      <c r="F865"/>
      <c r="G865"/>
      <c r="H865"/>
      <c r="I865"/>
      <c r="J865"/>
      <c r="K865"/>
      <c r="L865"/>
      <c r="M865"/>
      <c r="N865"/>
      <c r="O865"/>
      <c r="P865"/>
      <c r="Q865"/>
      <c r="R865"/>
      <c r="S865"/>
      <c r="T865"/>
      <c r="U865"/>
      <c r="V865"/>
      <c r="W865"/>
      <c r="X865"/>
      <c r="Y865"/>
      <c r="Z865"/>
      <c r="AA865"/>
      <c r="AB865"/>
    </row>
    <row r="866" spans="1:28" x14ac:dyDescent="0.25">
      <c r="A866"/>
      <c r="B866"/>
      <c r="C866"/>
      <c r="D866"/>
      <c r="E866"/>
      <c r="F866"/>
      <c r="G866"/>
      <c r="H866"/>
      <c r="I866"/>
      <c r="J866"/>
      <c r="K866"/>
      <c r="L866"/>
      <c r="M866"/>
      <c r="N866"/>
      <c r="O866"/>
      <c r="P866"/>
      <c r="Q866"/>
      <c r="R866"/>
      <c r="S866"/>
      <c r="T866"/>
      <c r="U866"/>
      <c r="V866"/>
      <c r="W866"/>
      <c r="X866"/>
      <c r="Y866"/>
      <c r="Z866"/>
      <c r="AA866"/>
      <c r="AB866"/>
    </row>
    <row r="867" spans="1:28" x14ac:dyDescent="0.25">
      <c r="A867"/>
      <c r="B867"/>
      <c r="C867"/>
      <c r="D867"/>
      <c r="E867"/>
      <c r="F867"/>
      <c r="G867"/>
      <c r="H867"/>
      <c r="I867"/>
      <c r="J867"/>
      <c r="K867"/>
      <c r="L867"/>
      <c r="M867"/>
      <c r="N867"/>
      <c r="O867"/>
      <c r="P867"/>
      <c r="Q867"/>
      <c r="R867"/>
      <c r="S867"/>
      <c r="T867"/>
      <c r="U867"/>
      <c r="V867"/>
      <c r="W867"/>
      <c r="X867"/>
      <c r="Y867"/>
      <c r="Z867"/>
      <c r="AA867"/>
      <c r="AB867"/>
    </row>
    <row r="868" spans="1:28" x14ac:dyDescent="0.25">
      <c r="A868"/>
      <c r="B868"/>
      <c r="C868"/>
      <c r="D868"/>
      <c r="E868"/>
      <c r="F868"/>
      <c r="G868"/>
      <c r="H868"/>
      <c r="I868"/>
      <c r="J868"/>
      <c r="K868"/>
      <c r="L868"/>
      <c r="M868"/>
      <c r="N868"/>
      <c r="O868"/>
      <c r="P868"/>
      <c r="Q868"/>
      <c r="R868"/>
      <c r="S868"/>
      <c r="T868"/>
      <c r="U868"/>
      <c r="V868"/>
      <c r="W868"/>
      <c r="X868"/>
      <c r="Y868"/>
      <c r="Z868"/>
      <c r="AA868"/>
      <c r="AB868"/>
    </row>
    <row r="869" spans="1:28" x14ac:dyDescent="0.25">
      <c r="A869"/>
      <c r="B869"/>
      <c r="C869"/>
      <c r="D869"/>
      <c r="E869"/>
      <c r="F869"/>
      <c r="G869"/>
      <c r="H869"/>
      <c r="I869"/>
      <c r="J869"/>
      <c r="K869"/>
      <c r="L869"/>
      <c r="M869"/>
      <c r="N869"/>
      <c r="O869"/>
      <c r="P869"/>
      <c r="Q869"/>
      <c r="R869"/>
      <c r="S869"/>
      <c r="T869"/>
      <c r="U869"/>
      <c r="V869"/>
      <c r="W869"/>
      <c r="X869"/>
      <c r="Y869"/>
      <c r="Z869"/>
      <c r="AA869"/>
      <c r="AB869"/>
    </row>
    <row r="870" spans="1:28" x14ac:dyDescent="0.25">
      <c r="A870"/>
      <c r="B870"/>
      <c r="C870"/>
      <c r="D870"/>
      <c r="E870"/>
      <c r="F870"/>
      <c r="G870"/>
      <c r="H870"/>
      <c r="I870"/>
      <c r="J870"/>
      <c r="K870"/>
      <c r="L870"/>
      <c r="M870"/>
      <c r="N870"/>
      <c r="O870"/>
      <c r="P870"/>
      <c r="Q870"/>
      <c r="R870"/>
      <c r="S870"/>
      <c r="T870"/>
      <c r="U870"/>
      <c r="V870"/>
      <c r="W870"/>
      <c r="X870"/>
      <c r="Y870"/>
      <c r="Z870"/>
      <c r="AA870"/>
      <c r="AB870"/>
    </row>
    <row r="871" spans="1:28" x14ac:dyDescent="0.25">
      <c r="A871"/>
      <c r="B871"/>
      <c r="C871"/>
      <c r="D871"/>
      <c r="E871"/>
      <c r="F871"/>
      <c r="G871"/>
      <c r="H871"/>
      <c r="I871"/>
      <c r="J871"/>
      <c r="K871"/>
      <c r="L871"/>
      <c r="M871"/>
      <c r="N871"/>
      <c r="O871"/>
      <c r="P871"/>
      <c r="Q871"/>
      <c r="R871"/>
      <c r="S871"/>
      <c r="T871"/>
      <c r="U871"/>
      <c r="V871"/>
      <c r="W871"/>
      <c r="X871"/>
      <c r="Y871"/>
      <c r="Z871"/>
      <c r="AA871"/>
      <c r="AB871"/>
    </row>
    <row r="872" spans="1:28" x14ac:dyDescent="0.25">
      <c r="A872"/>
      <c r="B872"/>
      <c r="C872"/>
      <c r="D872"/>
      <c r="E872"/>
      <c r="F872"/>
      <c r="G872"/>
      <c r="H872"/>
      <c r="I872"/>
      <c r="J872"/>
      <c r="K872"/>
      <c r="L872"/>
      <c r="M872"/>
      <c r="N872"/>
      <c r="O872"/>
      <c r="P872"/>
      <c r="Q872"/>
      <c r="R872"/>
      <c r="S872"/>
      <c r="T872"/>
      <c r="U872"/>
      <c r="V872"/>
      <c r="W872"/>
      <c r="X872"/>
      <c r="Y872"/>
      <c r="Z872"/>
      <c r="AA872"/>
      <c r="AB872"/>
    </row>
    <row r="873" spans="1:28" x14ac:dyDescent="0.25">
      <c r="A873"/>
      <c r="B873"/>
      <c r="C873"/>
      <c r="D873"/>
      <c r="E873"/>
      <c r="F873"/>
      <c r="G873"/>
      <c r="H873"/>
      <c r="I873"/>
      <c r="J873"/>
      <c r="K873"/>
      <c r="L873"/>
      <c r="M873"/>
      <c r="N873"/>
      <c r="O873"/>
      <c r="P873"/>
      <c r="Q873"/>
      <c r="R873"/>
      <c r="S873"/>
      <c r="T873"/>
      <c r="U873"/>
      <c r="V873"/>
      <c r="W873"/>
      <c r="X873"/>
      <c r="Y873"/>
      <c r="Z873"/>
      <c r="AA873"/>
      <c r="AB873"/>
    </row>
    <row r="874" spans="1:28" x14ac:dyDescent="0.25">
      <c r="A874"/>
      <c r="B874"/>
      <c r="C874"/>
      <c r="D874"/>
      <c r="E874"/>
      <c r="F874"/>
      <c r="G874"/>
      <c r="H874"/>
      <c r="I874"/>
      <c r="J874"/>
      <c r="K874"/>
      <c r="L874"/>
      <c r="M874"/>
      <c r="N874"/>
      <c r="O874"/>
      <c r="P874"/>
      <c r="Q874"/>
      <c r="R874"/>
      <c r="S874"/>
      <c r="T874"/>
      <c r="U874"/>
      <c r="V874"/>
      <c r="W874"/>
      <c r="X874"/>
      <c r="Y874"/>
      <c r="Z874"/>
      <c r="AA874"/>
      <c r="AB874"/>
    </row>
    <row r="875" spans="1:28" x14ac:dyDescent="0.25">
      <c r="A875"/>
      <c r="B875"/>
      <c r="C875"/>
      <c r="D875"/>
      <c r="E875"/>
      <c r="F875"/>
      <c r="G875"/>
      <c r="H875"/>
      <c r="I875"/>
      <c r="J875"/>
      <c r="K875"/>
      <c r="L875"/>
      <c r="M875"/>
      <c r="N875"/>
      <c r="O875"/>
      <c r="P875"/>
      <c r="Q875"/>
      <c r="R875"/>
      <c r="S875"/>
      <c r="T875"/>
      <c r="U875"/>
      <c r="V875"/>
      <c r="W875"/>
      <c r="X875"/>
      <c r="Y875"/>
      <c r="Z875"/>
      <c r="AA875"/>
      <c r="AB875"/>
    </row>
    <row r="876" spans="1:28" x14ac:dyDescent="0.25">
      <c r="A876"/>
      <c r="B876"/>
      <c r="C876"/>
      <c r="D876"/>
      <c r="E876"/>
      <c r="F876"/>
      <c r="G876"/>
      <c r="H876"/>
      <c r="I876"/>
      <c r="J876"/>
      <c r="K876"/>
      <c r="L876"/>
      <c r="M876"/>
      <c r="N876"/>
      <c r="O876"/>
      <c r="P876"/>
      <c r="Q876"/>
      <c r="R876"/>
      <c r="S876"/>
      <c r="T876"/>
      <c r="U876"/>
      <c r="V876"/>
      <c r="W876"/>
      <c r="X876"/>
      <c r="Y876"/>
      <c r="Z876"/>
      <c r="AA876"/>
      <c r="AB876"/>
    </row>
    <row r="877" spans="1:28" x14ac:dyDescent="0.25">
      <c r="A877"/>
      <c r="B877"/>
      <c r="C877"/>
      <c r="D877"/>
      <c r="E877"/>
      <c r="F877"/>
      <c r="G877"/>
      <c r="H877"/>
      <c r="I877"/>
      <c r="J877"/>
      <c r="K877"/>
      <c r="L877"/>
      <c r="M877"/>
      <c r="N877"/>
      <c r="O877"/>
      <c r="P877"/>
      <c r="Q877"/>
      <c r="R877"/>
      <c r="S877"/>
      <c r="T877"/>
      <c r="U877"/>
      <c r="V877"/>
      <c r="W877"/>
      <c r="X877"/>
      <c r="Y877"/>
      <c r="Z877"/>
      <c r="AA877"/>
      <c r="AB877"/>
    </row>
    <row r="878" spans="1:28" x14ac:dyDescent="0.25">
      <c r="A878"/>
      <c r="B878"/>
      <c r="C878"/>
      <c r="D878"/>
      <c r="E878"/>
      <c r="F878"/>
      <c r="G878"/>
      <c r="H878"/>
      <c r="I878"/>
      <c r="J878"/>
      <c r="K878"/>
      <c r="L878"/>
      <c r="M878"/>
      <c r="N878"/>
      <c r="O878"/>
      <c r="P878"/>
      <c r="Q878"/>
      <c r="R878"/>
      <c r="S878"/>
      <c r="T878"/>
      <c r="U878"/>
      <c r="V878"/>
      <c r="W878"/>
      <c r="X878"/>
      <c r="Y878"/>
      <c r="Z878"/>
      <c r="AA878"/>
      <c r="AB878"/>
    </row>
    <row r="879" spans="1:28" x14ac:dyDescent="0.25">
      <c r="A879"/>
      <c r="B879"/>
      <c r="C879"/>
      <c r="D879"/>
      <c r="E879"/>
      <c r="F879"/>
      <c r="G879"/>
      <c r="H879"/>
      <c r="I879"/>
      <c r="J879"/>
      <c r="K879"/>
      <c r="L879"/>
      <c r="M879"/>
      <c r="N879"/>
      <c r="O879"/>
      <c r="P879"/>
      <c r="Q879"/>
      <c r="R879"/>
      <c r="S879"/>
      <c r="T879"/>
      <c r="U879"/>
      <c r="V879"/>
      <c r="W879"/>
      <c r="X879"/>
      <c r="Y879"/>
      <c r="Z879"/>
      <c r="AA879"/>
      <c r="AB879"/>
    </row>
    <row r="880" spans="1:28" x14ac:dyDescent="0.25">
      <c r="A880"/>
      <c r="B880"/>
      <c r="C880"/>
      <c r="D880"/>
      <c r="E880"/>
      <c r="F880"/>
      <c r="G880"/>
      <c r="H880"/>
      <c r="I880"/>
      <c r="J880"/>
      <c r="K880"/>
      <c r="L880"/>
      <c r="M880"/>
      <c r="N880"/>
      <c r="O880"/>
      <c r="P880"/>
      <c r="Q880"/>
      <c r="R880"/>
      <c r="S880"/>
      <c r="T880"/>
      <c r="U880"/>
      <c r="V880"/>
      <c r="W880"/>
      <c r="X880"/>
      <c r="Y880"/>
      <c r="Z880"/>
      <c r="AA880"/>
      <c r="AB880"/>
    </row>
    <row r="881" spans="1:28" x14ac:dyDescent="0.25">
      <c r="A881"/>
      <c r="B881"/>
      <c r="C881"/>
      <c r="D881"/>
      <c r="E881"/>
      <c r="F881"/>
      <c r="G881"/>
      <c r="H881"/>
      <c r="I881"/>
      <c r="J881"/>
      <c r="K881"/>
      <c r="L881"/>
      <c r="M881"/>
      <c r="N881"/>
      <c r="O881"/>
      <c r="P881"/>
      <c r="Q881"/>
      <c r="R881"/>
      <c r="S881"/>
      <c r="T881"/>
      <c r="U881"/>
      <c r="V881"/>
      <c r="W881"/>
      <c r="X881"/>
      <c r="Y881"/>
      <c r="Z881"/>
      <c r="AA881"/>
      <c r="AB881"/>
    </row>
    <row r="882" spans="1:28" x14ac:dyDescent="0.25">
      <c r="A882"/>
      <c r="B882"/>
      <c r="C882"/>
      <c r="D882"/>
      <c r="E882"/>
      <c r="F882"/>
      <c r="G882"/>
      <c r="H882"/>
      <c r="I882"/>
      <c r="J882"/>
      <c r="K882"/>
      <c r="L882"/>
      <c r="M882"/>
      <c r="N882"/>
      <c r="O882"/>
      <c r="P882"/>
      <c r="Q882"/>
      <c r="R882"/>
      <c r="S882"/>
      <c r="T882"/>
      <c r="U882"/>
      <c r="V882"/>
      <c r="W882"/>
      <c r="X882"/>
      <c r="Y882"/>
      <c r="Z882"/>
      <c r="AA882"/>
      <c r="AB882"/>
    </row>
    <row r="883" spans="1:28" x14ac:dyDescent="0.25">
      <c r="A883"/>
      <c r="B883"/>
      <c r="C883"/>
      <c r="D883"/>
      <c r="E883"/>
      <c r="F883"/>
      <c r="G883"/>
      <c r="H883"/>
      <c r="I883"/>
      <c r="J883"/>
      <c r="K883"/>
      <c r="L883"/>
      <c r="M883"/>
      <c r="N883"/>
      <c r="O883"/>
      <c r="P883"/>
      <c r="Q883"/>
      <c r="R883"/>
      <c r="S883"/>
      <c r="T883"/>
      <c r="U883"/>
      <c r="V883"/>
      <c r="W883"/>
      <c r="X883"/>
      <c r="Y883"/>
      <c r="Z883"/>
      <c r="AA883"/>
      <c r="AB883"/>
    </row>
    <row r="884" spans="1:28" x14ac:dyDescent="0.25">
      <c r="A884"/>
      <c r="B884"/>
      <c r="C884"/>
      <c r="D884"/>
      <c r="E884"/>
      <c r="F884"/>
      <c r="G884"/>
      <c r="H884"/>
      <c r="I884"/>
      <c r="J884"/>
      <c r="K884"/>
      <c r="L884"/>
      <c r="M884"/>
      <c r="N884"/>
      <c r="O884"/>
      <c r="P884"/>
      <c r="Q884"/>
      <c r="R884"/>
      <c r="S884"/>
      <c r="T884"/>
      <c r="U884"/>
      <c r="V884"/>
      <c r="W884"/>
      <c r="X884"/>
      <c r="Y884"/>
      <c r="Z884"/>
      <c r="AA884"/>
      <c r="AB884"/>
    </row>
    <row r="885" spans="1:28" x14ac:dyDescent="0.25">
      <c r="A885"/>
      <c r="B885"/>
      <c r="C885"/>
      <c r="D885"/>
      <c r="E885"/>
      <c r="F885"/>
      <c r="G885"/>
      <c r="H885"/>
      <c r="I885"/>
      <c r="J885"/>
      <c r="K885"/>
      <c r="L885"/>
      <c r="M885"/>
      <c r="N885"/>
      <c r="O885"/>
      <c r="P885"/>
      <c r="Q885"/>
      <c r="R885"/>
      <c r="S885"/>
      <c r="T885"/>
      <c r="U885"/>
      <c r="V885"/>
      <c r="W885"/>
      <c r="X885"/>
      <c r="Y885"/>
      <c r="Z885"/>
      <c r="AA885"/>
      <c r="AB885"/>
    </row>
    <row r="886" spans="1:28" x14ac:dyDescent="0.25">
      <c r="A886"/>
      <c r="B886"/>
      <c r="C886"/>
      <c r="D886"/>
      <c r="E886"/>
      <c r="F886"/>
      <c r="G886"/>
      <c r="H886"/>
      <c r="I886"/>
      <c r="J886"/>
      <c r="K886"/>
      <c r="L886"/>
      <c r="M886"/>
      <c r="N886"/>
      <c r="O886"/>
      <c r="P886"/>
      <c r="Q886"/>
      <c r="R886"/>
      <c r="S886"/>
      <c r="T886"/>
      <c r="U886"/>
      <c r="V886"/>
      <c r="W886"/>
      <c r="X886"/>
      <c r="Y886"/>
      <c r="Z886"/>
      <c r="AA886"/>
      <c r="AB886"/>
    </row>
    <row r="887" spans="1:28" x14ac:dyDescent="0.25">
      <c r="A887"/>
      <c r="B887"/>
      <c r="C887"/>
      <c r="D887"/>
      <c r="E887"/>
      <c r="F887"/>
      <c r="G887"/>
      <c r="H887"/>
      <c r="I887"/>
      <c r="J887"/>
      <c r="K887"/>
      <c r="L887"/>
      <c r="M887"/>
      <c r="N887"/>
      <c r="O887"/>
      <c r="P887"/>
      <c r="Q887"/>
      <c r="R887"/>
      <c r="S887"/>
      <c r="T887"/>
      <c r="U887"/>
      <c r="V887"/>
      <c r="W887"/>
      <c r="X887"/>
      <c r="Y887"/>
      <c r="Z887"/>
      <c r="AA887"/>
      <c r="AB887"/>
    </row>
    <row r="888" spans="1:28" x14ac:dyDescent="0.25">
      <c r="A888"/>
      <c r="B888"/>
      <c r="C888"/>
      <c r="D888"/>
      <c r="E888"/>
      <c r="F888"/>
      <c r="G888"/>
      <c r="H888"/>
      <c r="I888"/>
      <c r="J888"/>
      <c r="K888"/>
      <c r="L888"/>
      <c r="M888"/>
      <c r="N888"/>
      <c r="O888"/>
      <c r="P888"/>
      <c r="Q888"/>
      <c r="R888"/>
      <c r="S888"/>
      <c r="T888"/>
      <c r="U888"/>
      <c r="V888"/>
      <c r="W888"/>
      <c r="X888"/>
      <c r="Y888"/>
      <c r="Z888"/>
      <c r="AA888"/>
      <c r="AB888"/>
    </row>
    <row r="889" spans="1:28" x14ac:dyDescent="0.25">
      <c r="A889"/>
      <c r="B889"/>
      <c r="C889"/>
      <c r="D889"/>
      <c r="E889"/>
      <c r="F889"/>
      <c r="G889"/>
      <c r="H889"/>
      <c r="I889"/>
      <c r="J889"/>
      <c r="K889"/>
      <c r="L889"/>
      <c r="M889"/>
      <c r="N889"/>
      <c r="O889"/>
      <c r="P889"/>
      <c r="Q889"/>
      <c r="R889"/>
      <c r="S889"/>
      <c r="T889"/>
      <c r="U889"/>
      <c r="V889"/>
      <c r="W889"/>
      <c r="X889"/>
      <c r="Y889"/>
      <c r="Z889"/>
      <c r="AA889"/>
      <c r="AB889"/>
    </row>
    <row r="890" spans="1:28" x14ac:dyDescent="0.25">
      <c r="A890"/>
      <c r="B890"/>
      <c r="C890"/>
      <c r="D890"/>
      <c r="E890"/>
      <c r="F890"/>
      <c r="G890"/>
      <c r="H890"/>
      <c r="I890"/>
      <c r="J890"/>
      <c r="K890"/>
      <c r="L890"/>
      <c r="M890"/>
      <c r="N890"/>
      <c r="O890"/>
      <c r="P890"/>
      <c r="Q890"/>
      <c r="R890"/>
      <c r="S890"/>
      <c r="T890"/>
      <c r="U890"/>
      <c r="V890"/>
      <c r="W890"/>
      <c r="X890"/>
      <c r="Y890"/>
      <c r="Z890"/>
      <c r="AA890"/>
      <c r="AB890"/>
    </row>
    <row r="891" spans="1:28" x14ac:dyDescent="0.25">
      <c r="A891"/>
      <c r="B891"/>
      <c r="C891"/>
      <c r="D891"/>
      <c r="E891"/>
      <c r="F891"/>
      <c r="G891"/>
      <c r="H891"/>
      <c r="I891"/>
      <c r="J891"/>
      <c r="K891"/>
      <c r="L891"/>
      <c r="M891"/>
      <c r="N891"/>
      <c r="O891"/>
      <c r="P891"/>
      <c r="Q891"/>
      <c r="R891"/>
      <c r="S891"/>
      <c r="T891"/>
      <c r="U891"/>
      <c r="V891"/>
      <c r="W891"/>
      <c r="X891"/>
      <c r="Y891"/>
      <c r="Z891"/>
      <c r="AA891"/>
      <c r="AB891"/>
    </row>
    <row r="892" spans="1:28" x14ac:dyDescent="0.25">
      <c r="A892"/>
      <c r="B892"/>
      <c r="C892"/>
      <c r="D892"/>
      <c r="E892"/>
      <c r="F892"/>
      <c r="G892"/>
      <c r="H892"/>
      <c r="I892"/>
      <c r="J892"/>
      <c r="K892"/>
      <c r="L892"/>
      <c r="M892"/>
      <c r="N892"/>
      <c r="O892"/>
      <c r="P892"/>
      <c r="Q892"/>
      <c r="R892"/>
      <c r="S892"/>
      <c r="T892"/>
      <c r="U892"/>
      <c r="V892"/>
      <c r="W892"/>
      <c r="X892"/>
      <c r="Y892"/>
      <c r="Z892"/>
      <c r="AA892"/>
      <c r="AB892"/>
    </row>
    <row r="893" spans="1:28" x14ac:dyDescent="0.25">
      <c r="A893"/>
      <c r="B893"/>
      <c r="C893"/>
      <c r="D893"/>
      <c r="E893"/>
      <c r="F893"/>
      <c r="G893"/>
      <c r="H893"/>
      <c r="I893"/>
      <c r="J893"/>
      <c r="K893"/>
      <c r="L893"/>
      <c r="M893"/>
      <c r="N893"/>
      <c r="O893"/>
      <c r="P893"/>
      <c r="Q893"/>
      <c r="R893"/>
      <c r="S893"/>
      <c r="T893"/>
      <c r="U893"/>
      <c r="V893"/>
      <c r="W893"/>
      <c r="X893"/>
      <c r="Y893"/>
      <c r="Z893"/>
      <c r="AA893"/>
      <c r="AB893"/>
    </row>
    <row r="894" spans="1:28" x14ac:dyDescent="0.25">
      <c r="A894"/>
      <c r="B894"/>
      <c r="C894"/>
      <c r="D894"/>
      <c r="E894"/>
      <c r="F894"/>
      <c r="G894"/>
      <c r="H894"/>
      <c r="I894"/>
      <c r="J894"/>
      <c r="K894"/>
      <c r="L894"/>
      <c r="M894"/>
      <c r="N894"/>
      <c r="O894"/>
      <c r="P894"/>
      <c r="Q894"/>
      <c r="R894"/>
      <c r="S894"/>
      <c r="T894"/>
      <c r="U894"/>
      <c r="V894"/>
      <c r="W894"/>
      <c r="X894"/>
      <c r="Y894"/>
      <c r="Z894"/>
      <c r="AA894"/>
      <c r="AB894"/>
    </row>
    <row r="895" spans="1:28" x14ac:dyDescent="0.25">
      <c r="A895"/>
      <c r="B895"/>
      <c r="C895"/>
      <c r="D895"/>
      <c r="E895"/>
      <c r="F895"/>
      <c r="G895"/>
      <c r="H895"/>
      <c r="I895"/>
      <c r="J895"/>
      <c r="K895"/>
      <c r="L895"/>
      <c r="M895"/>
      <c r="N895"/>
      <c r="O895"/>
      <c r="P895"/>
      <c r="Q895"/>
      <c r="R895"/>
      <c r="S895"/>
      <c r="T895"/>
      <c r="U895"/>
      <c r="V895"/>
      <c r="W895"/>
      <c r="X895"/>
      <c r="Y895"/>
      <c r="Z895"/>
      <c r="AA895"/>
      <c r="AB895"/>
    </row>
    <row r="896" spans="1:28" x14ac:dyDescent="0.25">
      <c r="A896"/>
      <c r="B896"/>
      <c r="C896"/>
      <c r="D896"/>
      <c r="E896"/>
      <c r="F896"/>
      <c r="G896"/>
      <c r="H896"/>
      <c r="I896"/>
      <c r="J896"/>
      <c r="K896"/>
      <c r="L896"/>
      <c r="M896"/>
      <c r="N896"/>
      <c r="O896"/>
      <c r="P896"/>
      <c r="Q896"/>
      <c r="R896"/>
      <c r="S896"/>
      <c r="T896"/>
      <c r="U896"/>
      <c r="V896"/>
      <c r="W896"/>
      <c r="X896"/>
      <c r="Y896"/>
      <c r="Z896"/>
      <c r="AA896"/>
      <c r="AB896"/>
    </row>
    <row r="897" spans="1:28" x14ac:dyDescent="0.25">
      <c r="A897"/>
      <c r="B897"/>
      <c r="C897"/>
      <c r="D897"/>
      <c r="E897"/>
      <c r="F897"/>
      <c r="G897"/>
      <c r="H897"/>
      <c r="I897"/>
      <c r="J897"/>
      <c r="K897"/>
      <c r="L897"/>
      <c r="M897"/>
      <c r="N897"/>
      <c r="O897"/>
      <c r="P897"/>
      <c r="Q897"/>
      <c r="R897"/>
      <c r="S897"/>
      <c r="T897"/>
      <c r="U897"/>
      <c r="V897"/>
      <c r="W897"/>
      <c r="X897"/>
      <c r="Y897"/>
      <c r="Z897"/>
      <c r="AA897"/>
      <c r="AB897"/>
    </row>
    <row r="898" spans="1:28" x14ac:dyDescent="0.25">
      <c r="A898"/>
      <c r="B898"/>
      <c r="C898"/>
      <c r="D898"/>
      <c r="E898"/>
      <c r="F898"/>
      <c r="G898"/>
      <c r="H898"/>
      <c r="I898"/>
      <c r="J898"/>
      <c r="K898"/>
      <c r="L898"/>
      <c r="M898"/>
      <c r="N898"/>
      <c r="O898"/>
      <c r="P898"/>
      <c r="Q898"/>
      <c r="R898"/>
      <c r="S898"/>
      <c r="T898"/>
      <c r="U898"/>
      <c r="V898"/>
      <c r="W898"/>
      <c r="X898"/>
      <c r="Y898"/>
      <c r="Z898"/>
      <c r="AA898"/>
      <c r="AB898"/>
    </row>
    <row r="899" spans="1:28" x14ac:dyDescent="0.25">
      <c r="A899"/>
      <c r="B899"/>
      <c r="C899"/>
      <c r="D899"/>
      <c r="E899"/>
      <c r="F899"/>
      <c r="G899"/>
      <c r="H899"/>
      <c r="I899"/>
      <c r="J899"/>
      <c r="K899"/>
      <c r="L899"/>
      <c r="M899"/>
      <c r="N899"/>
      <c r="O899"/>
      <c r="P899"/>
      <c r="Q899"/>
      <c r="R899"/>
      <c r="S899"/>
      <c r="T899"/>
      <c r="U899"/>
      <c r="V899"/>
      <c r="W899"/>
      <c r="X899"/>
      <c r="Y899"/>
      <c r="Z899"/>
      <c r="AA899"/>
      <c r="AB899"/>
    </row>
    <row r="900" spans="1:28" x14ac:dyDescent="0.25">
      <c r="A900"/>
      <c r="B900"/>
      <c r="C900"/>
      <c r="D900"/>
      <c r="E900"/>
      <c r="F900"/>
      <c r="G900"/>
      <c r="H900"/>
      <c r="I900"/>
      <c r="J900"/>
      <c r="K900"/>
      <c r="L900"/>
      <c r="M900"/>
      <c r="N900"/>
      <c r="O900"/>
      <c r="P900"/>
      <c r="Q900"/>
      <c r="R900"/>
      <c r="S900"/>
      <c r="T900"/>
      <c r="U900"/>
      <c r="V900"/>
      <c r="W900"/>
      <c r="X900"/>
      <c r="Y900"/>
      <c r="Z900"/>
      <c r="AA900"/>
      <c r="AB900"/>
    </row>
    <row r="901" spans="1:28" x14ac:dyDescent="0.25">
      <c r="A901"/>
      <c r="B901"/>
      <c r="C901"/>
      <c r="D901"/>
      <c r="E901"/>
      <c r="F901"/>
      <c r="G901"/>
      <c r="H901"/>
      <c r="I901"/>
      <c r="J901"/>
      <c r="K901"/>
      <c r="L901"/>
      <c r="M901"/>
      <c r="N901"/>
      <c r="O901"/>
      <c r="P901"/>
      <c r="Q901"/>
      <c r="R901"/>
      <c r="S901"/>
      <c r="T901"/>
      <c r="U901"/>
      <c r="V901"/>
      <c r="W901"/>
      <c r="X901"/>
      <c r="Y901"/>
      <c r="Z901"/>
      <c r="AA901"/>
      <c r="AB901"/>
    </row>
    <row r="902" spans="1:28" x14ac:dyDescent="0.25">
      <c r="A902"/>
      <c r="B902"/>
      <c r="C902"/>
      <c r="D902"/>
      <c r="E902"/>
      <c r="F902"/>
      <c r="G902"/>
      <c r="H902"/>
      <c r="I902"/>
      <c r="J902"/>
      <c r="K902"/>
      <c r="L902"/>
      <c r="M902"/>
      <c r="N902"/>
      <c r="O902"/>
      <c r="P902"/>
      <c r="Q902"/>
      <c r="R902"/>
      <c r="S902"/>
      <c r="T902"/>
      <c r="U902"/>
      <c r="V902"/>
      <c r="W902"/>
      <c r="X902"/>
      <c r="Y902"/>
      <c r="Z902"/>
      <c r="AA902"/>
      <c r="AB902"/>
    </row>
    <row r="903" spans="1:28" x14ac:dyDescent="0.25">
      <c r="A903"/>
      <c r="B903"/>
      <c r="C903"/>
      <c r="D903"/>
      <c r="E903"/>
      <c r="F903"/>
      <c r="G903"/>
      <c r="H903"/>
      <c r="I903"/>
      <c r="J903"/>
      <c r="K903"/>
      <c r="L903"/>
      <c r="M903"/>
      <c r="N903"/>
      <c r="O903"/>
      <c r="P903"/>
      <c r="Q903"/>
      <c r="R903"/>
      <c r="S903"/>
      <c r="T903"/>
      <c r="U903"/>
      <c r="V903"/>
      <c r="W903"/>
      <c r="X903"/>
      <c r="Y903"/>
      <c r="Z903"/>
      <c r="AA903"/>
      <c r="AB903"/>
    </row>
    <row r="904" spans="1:28" x14ac:dyDescent="0.25">
      <c r="A904"/>
      <c r="B904"/>
      <c r="C904"/>
      <c r="D904"/>
      <c r="E904"/>
      <c r="F904"/>
      <c r="G904"/>
      <c r="H904"/>
      <c r="I904"/>
      <c r="J904"/>
      <c r="K904"/>
      <c r="L904"/>
      <c r="M904"/>
      <c r="N904"/>
      <c r="O904"/>
      <c r="P904"/>
      <c r="Q904"/>
      <c r="R904"/>
      <c r="S904"/>
      <c r="T904"/>
      <c r="U904"/>
      <c r="V904"/>
      <c r="W904"/>
      <c r="X904"/>
      <c r="Y904"/>
      <c r="Z904"/>
      <c r="AA904"/>
      <c r="AB904"/>
    </row>
    <row r="905" spans="1:28" x14ac:dyDescent="0.25">
      <c r="A905"/>
      <c r="B905"/>
      <c r="C905"/>
      <c r="D905"/>
      <c r="E905"/>
      <c r="F905"/>
      <c r="G905"/>
      <c r="H905"/>
      <c r="I905"/>
      <c r="J905"/>
      <c r="K905"/>
      <c r="L905"/>
      <c r="M905"/>
      <c r="N905"/>
      <c r="O905"/>
      <c r="P905"/>
      <c r="Q905"/>
      <c r="R905"/>
      <c r="S905"/>
      <c r="T905"/>
      <c r="U905"/>
      <c r="V905"/>
      <c r="W905"/>
      <c r="X905"/>
      <c r="Y905"/>
      <c r="Z905"/>
      <c r="AA905"/>
      <c r="AB905"/>
    </row>
    <row r="906" spans="1:28" x14ac:dyDescent="0.25">
      <c r="A906"/>
      <c r="B906"/>
      <c r="C906"/>
      <c r="D906"/>
      <c r="E906"/>
      <c r="F906"/>
      <c r="G906"/>
      <c r="H906"/>
      <c r="I906"/>
      <c r="J906"/>
      <c r="K906"/>
      <c r="L906"/>
      <c r="M906"/>
      <c r="N906"/>
      <c r="O906"/>
      <c r="P906"/>
      <c r="Q906"/>
      <c r="R906"/>
      <c r="S906"/>
      <c r="T906"/>
      <c r="U906"/>
      <c r="V906"/>
      <c r="W906"/>
      <c r="X906"/>
      <c r="Y906"/>
      <c r="Z906"/>
      <c r="AA906"/>
      <c r="AB906"/>
    </row>
    <row r="907" spans="1:28" x14ac:dyDescent="0.25">
      <c r="A907"/>
      <c r="B907"/>
      <c r="C907"/>
      <c r="D907"/>
      <c r="E907"/>
      <c r="F907"/>
      <c r="G907"/>
      <c r="H907"/>
      <c r="I907"/>
      <c r="J907"/>
      <c r="K907"/>
      <c r="L907"/>
      <c r="M907"/>
      <c r="N907"/>
      <c r="O907"/>
      <c r="P907"/>
      <c r="Q907"/>
      <c r="R907"/>
      <c r="S907"/>
      <c r="T907"/>
      <c r="U907"/>
      <c r="V907"/>
      <c r="W907"/>
      <c r="X907"/>
      <c r="Y907"/>
      <c r="Z907"/>
      <c r="AA907"/>
      <c r="AB907"/>
    </row>
    <row r="908" spans="1:28" x14ac:dyDescent="0.25">
      <c r="A908"/>
      <c r="B908"/>
      <c r="C908"/>
      <c r="D908"/>
      <c r="E908"/>
      <c r="F908"/>
      <c r="G908"/>
      <c r="H908"/>
      <c r="I908"/>
      <c r="J908"/>
      <c r="K908"/>
      <c r="L908"/>
      <c r="M908"/>
      <c r="N908"/>
      <c r="O908"/>
      <c r="P908"/>
      <c r="Q908"/>
      <c r="R908"/>
      <c r="S908"/>
      <c r="T908"/>
      <c r="U908"/>
      <c r="V908"/>
      <c r="W908"/>
      <c r="X908"/>
      <c r="Y908"/>
      <c r="Z908"/>
      <c r="AA908"/>
      <c r="AB908"/>
    </row>
    <row r="909" spans="1:28" x14ac:dyDescent="0.25">
      <c r="A909"/>
      <c r="B909"/>
      <c r="C909"/>
      <c r="D909"/>
      <c r="E909"/>
      <c r="F909"/>
      <c r="G909"/>
      <c r="H909"/>
      <c r="I909"/>
      <c r="J909"/>
      <c r="K909"/>
      <c r="L909"/>
      <c r="M909"/>
      <c r="N909"/>
      <c r="O909"/>
      <c r="P909"/>
      <c r="Q909"/>
      <c r="R909"/>
      <c r="S909"/>
      <c r="T909"/>
      <c r="U909"/>
      <c r="V909"/>
      <c r="W909"/>
      <c r="X909"/>
      <c r="Y909"/>
      <c r="Z909"/>
      <c r="AA909"/>
      <c r="AB909"/>
    </row>
    <row r="910" spans="1:28" x14ac:dyDescent="0.25">
      <c r="A910"/>
      <c r="B910"/>
      <c r="C910"/>
      <c r="D910"/>
      <c r="E910"/>
      <c r="F910"/>
      <c r="G910"/>
      <c r="H910"/>
      <c r="I910"/>
      <c r="J910"/>
      <c r="K910"/>
      <c r="L910"/>
      <c r="M910"/>
      <c r="N910"/>
      <c r="O910"/>
      <c r="P910"/>
      <c r="Q910"/>
      <c r="R910"/>
      <c r="S910"/>
      <c r="T910"/>
      <c r="U910"/>
      <c r="V910"/>
      <c r="W910"/>
      <c r="X910"/>
      <c r="Y910"/>
      <c r="Z910"/>
      <c r="AA910"/>
      <c r="AB910"/>
    </row>
    <row r="911" spans="1:28" x14ac:dyDescent="0.25">
      <c r="A911"/>
      <c r="B911"/>
      <c r="C911"/>
      <c r="D911"/>
      <c r="E911"/>
      <c r="F911"/>
      <c r="G911"/>
      <c r="H911"/>
      <c r="I911"/>
      <c r="J911"/>
      <c r="K911"/>
      <c r="L911"/>
      <c r="M911"/>
      <c r="N911"/>
      <c r="O911"/>
      <c r="P911"/>
      <c r="Q911"/>
      <c r="R911"/>
      <c r="S911"/>
      <c r="T911"/>
      <c r="U911"/>
      <c r="V911"/>
      <c r="W911"/>
      <c r="X911"/>
      <c r="Y911"/>
      <c r="Z911"/>
      <c r="AA911"/>
      <c r="AB911"/>
    </row>
    <row r="912" spans="1:28" x14ac:dyDescent="0.25">
      <c r="A912"/>
      <c r="B912"/>
      <c r="C912"/>
      <c r="D912"/>
      <c r="E912"/>
      <c r="F912"/>
      <c r="G912"/>
      <c r="H912"/>
      <c r="I912"/>
      <c r="J912"/>
      <c r="K912"/>
      <c r="L912"/>
      <c r="M912"/>
      <c r="N912"/>
      <c r="O912"/>
      <c r="P912"/>
      <c r="Q912"/>
      <c r="R912"/>
      <c r="S912"/>
      <c r="T912"/>
      <c r="U912"/>
      <c r="V912"/>
      <c r="W912"/>
      <c r="X912"/>
      <c r="Y912"/>
      <c r="Z912"/>
      <c r="AA912"/>
      <c r="AB912"/>
    </row>
    <row r="913" spans="1:28" x14ac:dyDescent="0.25">
      <c r="A913"/>
      <c r="B913"/>
      <c r="C913"/>
      <c r="D913"/>
      <c r="E913"/>
      <c r="F913"/>
      <c r="G913"/>
      <c r="H913"/>
      <c r="I913"/>
      <c r="J913"/>
      <c r="K913"/>
      <c r="L913"/>
      <c r="M913"/>
      <c r="N913"/>
      <c r="O913"/>
      <c r="P913"/>
      <c r="Q913"/>
      <c r="R913"/>
      <c r="S913"/>
      <c r="T913"/>
      <c r="U913"/>
      <c r="V913"/>
      <c r="W913"/>
      <c r="X913"/>
      <c r="Y913"/>
      <c r="Z913"/>
      <c r="AA913"/>
      <c r="AB913"/>
    </row>
    <row r="914" spans="1:28" x14ac:dyDescent="0.25">
      <c r="A914"/>
      <c r="B914"/>
      <c r="C914"/>
      <c r="D914"/>
      <c r="E914"/>
      <c r="F914"/>
      <c r="G914"/>
      <c r="H914"/>
      <c r="I914"/>
      <c r="J914"/>
      <c r="K914"/>
      <c r="L914"/>
      <c r="M914"/>
      <c r="N914"/>
      <c r="O914"/>
      <c r="P914"/>
      <c r="Q914"/>
      <c r="R914"/>
      <c r="S914"/>
      <c r="T914"/>
      <c r="U914"/>
      <c r="V914"/>
      <c r="W914"/>
      <c r="X914"/>
      <c r="Y914"/>
      <c r="Z914"/>
      <c r="AA914"/>
      <c r="AB914"/>
    </row>
    <row r="915" spans="1:28" x14ac:dyDescent="0.25">
      <c r="A915"/>
      <c r="B915"/>
      <c r="C915"/>
      <c r="D915"/>
      <c r="E915"/>
      <c r="F915"/>
      <c r="G915"/>
      <c r="H915"/>
      <c r="I915"/>
      <c r="J915"/>
      <c r="K915"/>
      <c r="L915"/>
      <c r="M915"/>
      <c r="N915"/>
      <c r="O915"/>
      <c r="P915"/>
      <c r="Q915"/>
      <c r="R915"/>
      <c r="S915"/>
      <c r="T915"/>
      <c r="U915"/>
      <c r="V915"/>
      <c r="W915"/>
      <c r="X915"/>
      <c r="Y915"/>
      <c r="Z915"/>
      <c r="AA915"/>
      <c r="AB915"/>
    </row>
    <row r="916" spans="1:28" x14ac:dyDescent="0.25">
      <c r="A916"/>
      <c r="B916"/>
      <c r="C916"/>
      <c r="D916"/>
      <c r="E916"/>
      <c r="F916"/>
      <c r="G916"/>
      <c r="H916"/>
      <c r="I916"/>
      <c r="J916"/>
      <c r="K916"/>
      <c r="L916"/>
      <c r="M916"/>
      <c r="N916"/>
      <c r="O916"/>
      <c r="P916"/>
      <c r="Q916"/>
      <c r="R916"/>
      <c r="S916"/>
      <c r="T916"/>
      <c r="U916"/>
      <c r="V916"/>
      <c r="W916"/>
      <c r="X916"/>
      <c r="Y916"/>
      <c r="Z916"/>
      <c r="AA916"/>
      <c r="AB916"/>
    </row>
    <row r="917" spans="1:28" x14ac:dyDescent="0.25">
      <c r="A917"/>
      <c r="B917"/>
      <c r="C917"/>
      <c r="D917"/>
      <c r="E917"/>
      <c r="F917"/>
      <c r="G917"/>
      <c r="H917"/>
      <c r="I917"/>
      <c r="J917"/>
      <c r="K917"/>
      <c r="L917"/>
      <c r="M917"/>
      <c r="N917"/>
      <c r="O917"/>
      <c r="P917"/>
      <c r="Q917"/>
      <c r="R917"/>
      <c r="S917"/>
      <c r="T917"/>
      <c r="U917"/>
      <c r="V917"/>
      <c r="W917"/>
      <c r="X917"/>
      <c r="Y917"/>
      <c r="Z917"/>
      <c r="AA917"/>
      <c r="AB917"/>
    </row>
    <row r="918" spans="1:28" x14ac:dyDescent="0.25">
      <c r="A918"/>
      <c r="B918"/>
      <c r="C918"/>
      <c r="D918"/>
      <c r="E918"/>
      <c r="F918"/>
      <c r="G918"/>
      <c r="H918"/>
      <c r="I918"/>
      <c r="J918"/>
      <c r="K918"/>
      <c r="L918"/>
      <c r="M918"/>
      <c r="N918"/>
      <c r="O918"/>
      <c r="P918"/>
      <c r="Q918"/>
      <c r="R918"/>
      <c r="S918"/>
      <c r="T918"/>
      <c r="U918"/>
      <c r="V918"/>
      <c r="W918"/>
      <c r="X918"/>
      <c r="Y918"/>
      <c r="Z918"/>
      <c r="AA918"/>
      <c r="AB918"/>
    </row>
    <row r="919" spans="1:28" x14ac:dyDescent="0.25">
      <c r="A919"/>
      <c r="B919"/>
      <c r="C919"/>
      <c r="D919"/>
      <c r="E919"/>
      <c r="F919"/>
      <c r="G919"/>
      <c r="H919"/>
      <c r="I919"/>
      <c r="J919"/>
      <c r="K919"/>
      <c r="L919"/>
      <c r="M919"/>
      <c r="N919"/>
      <c r="O919"/>
      <c r="P919"/>
      <c r="Q919"/>
      <c r="R919"/>
      <c r="S919"/>
      <c r="T919"/>
      <c r="U919"/>
      <c r="V919"/>
      <c r="W919"/>
      <c r="X919"/>
      <c r="Y919"/>
      <c r="Z919"/>
      <c r="AA919"/>
      <c r="AB919"/>
    </row>
    <row r="920" spans="1:28" x14ac:dyDescent="0.25">
      <c r="A920"/>
      <c r="B920"/>
      <c r="C920"/>
      <c r="D920"/>
      <c r="E920"/>
      <c r="F920"/>
      <c r="G920"/>
      <c r="H920"/>
      <c r="I920"/>
      <c r="J920"/>
      <c r="K920"/>
      <c r="L920"/>
      <c r="M920"/>
      <c r="N920"/>
      <c r="O920"/>
      <c r="P920"/>
      <c r="Q920"/>
      <c r="R920"/>
      <c r="S920"/>
      <c r="T920"/>
      <c r="U920"/>
      <c r="V920"/>
      <c r="W920"/>
      <c r="X920"/>
      <c r="Y920"/>
      <c r="Z920"/>
      <c r="AA920"/>
      <c r="AB920"/>
    </row>
    <row r="921" spans="1:28" x14ac:dyDescent="0.25">
      <c r="A921"/>
      <c r="B921"/>
      <c r="C921"/>
      <c r="D921"/>
      <c r="E921"/>
      <c r="F921"/>
      <c r="G921"/>
      <c r="H921"/>
      <c r="I921"/>
      <c r="J921"/>
      <c r="K921"/>
      <c r="L921"/>
      <c r="M921"/>
      <c r="N921"/>
      <c r="O921"/>
      <c r="P921"/>
      <c r="Q921"/>
      <c r="R921"/>
      <c r="S921"/>
      <c r="T921"/>
      <c r="U921"/>
      <c r="V921"/>
      <c r="W921"/>
      <c r="X921"/>
      <c r="Y921"/>
      <c r="Z921"/>
      <c r="AA921"/>
      <c r="AB921"/>
    </row>
    <row r="922" spans="1:28" x14ac:dyDescent="0.25">
      <c r="A922"/>
      <c r="B922"/>
      <c r="C922"/>
      <c r="D922"/>
      <c r="E922"/>
      <c r="F922"/>
      <c r="G922"/>
      <c r="H922"/>
      <c r="I922"/>
      <c r="J922"/>
      <c r="K922"/>
      <c r="L922"/>
      <c r="M922"/>
      <c r="N922"/>
      <c r="O922"/>
      <c r="P922"/>
      <c r="Q922"/>
      <c r="R922"/>
      <c r="S922"/>
      <c r="T922"/>
      <c r="U922"/>
      <c r="V922"/>
      <c r="W922"/>
      <c r="X922"/>
      <c r="Y922"/>
      <c r="Z922"/>
      <c r="AA922"/>
      <c r="AB922"/>
    </row>
    <row r="923" spans="1:28" x14ac:dyDescent="0.25">
      <c r="A923"/>
      <c r="B923"/>
      <c r="C923"/>
      <c r="D923"/>
      <c r="E923"/>
      <c r="F923"/>
      <c r="G923"/>
      <c r="H923"/>
      <c r="I923"/>
      <c r="J923"/>
      <c r="K923"/>
      <c r="L923"/>
      <c r="M923"/>
      <c r="N923"/>
      <c r="O923"/>
      <c r="P923"/>
      <c r="Q923"/>
      <c r="R923"/>
      <c r="S923"/>
      <c r="T923"/>
      <c r="U923"/>
      <c r="V923"/>
      <c r="W923"/>
      <c r="X923"/>
      <c r="Y923"/>
      <c r="Z923"/>
      <c r="AA923"/>
      <c r="AB923"/>
    </row>
    <row r="924" spans="1:28" x14ac:dyDescent="0.25">
      <c r="A924"/>
      <c r="B924"/>
      <c r="C924"/>
      <c r="D924"/>
      <c r="E924"/>
      <c r="F924"/>
      <c r="G924"/>
      <c r="H924"/>
      <c r="I924"/>
      <c r="J924"/>
      <c r="K924"/>
      <c r="L924"/>
      <c r="M924"/>
      <c r="N924"/>
      <c r="O924"/>
      <c r="P924"/>
      <c r="Q924"/>
      <c r="R924"/>
      <c r="S924"/>
      <c r="T924"/>
      <c r="U924"/>
      <c r="V924"/>
      <c r="W924"/>
      <c r="X924"/>
      <c r="Y924"/>
      <c r="Z924"/>
      <c r="AA924"/>
      <c r="AB924"/>
    </row>
    <row r="925" spans="1:28" x14ac:dyDescent="0.25">
      <c r="A925"/>
      <c r="B925"/>
      <c r="C925"/>
      <c r="D925"/>
      <c r="E925"/>
      <c r="F925"/>
      <c r="G925"/>
      <c r="H925"/>
      <c r="I925"/>
      <c r="J925"/>
      <c r="K925"/>
      <c r="L925"/>
      <c r="M925"/>
      <c r="N925"/>
      <c r="O925"/>
      <c r="P925"/>
      <c r="Q925"/>
      <c r="R925"/>
      <c r="S925"/>
      <c r="T925"/>
      <c r="U925"/>
      <c r="V925"/>
      <c r="W925"/>
      <c r="X925"/>
      <c r="Y925"/>
      <c r="Z925"/>
      <c r="AA925"/>
      <c r="AB925"/>
    </row>
    <row r="926" spans="1:28" x14ac:dyDescent="0.25">
      <c r="A926"/>
      <c r="B926"/>
      <c r="C926"/>
      <c r="D926"/>
      <c r="E926"/>
      <c r="F926"/>
      <c r="G926"/>
      <c r="H926"/>
      <c r="I926"/>
      <c r="J926"/>
      <c r="K926"/>
      <c r="L926"/>
      <c r="M926"/>
      <c r="N926"/>
      <c r="O926"/>
      <c r="P926"/>
      <c r="Q926"/>
      <c r="R926"/>
      <c r="S926"/>
      <c r="T926"/>
      <c r="U926"/>
      <c r="V926"/>
      <c r="W926"/>
      <c r="X926"/>
      <c r="Y926"/>
      <c r="Z926"/>
      <c r="AA926"/>
      <c r="AB926"/>
    </row>
    <row r="927" spans="1:28" x14ac:dyDescent="0.25">
      <c r="A927"/>
      <c r="B927"/>
      <c r="C927"/>
      <c r="D927"/>
      <c r="E927"/>
      <c r="F927"/>
      <c r="G927"/>
      <c r="H927"/>
      <c r="I927"/>
      <c r="J927"/>
      <c r="K927"/>
      <c r="L927"/>
      <c r="M927"/>
      <c r="N927"/>
      <c r="O927"/>
      <c r="P927"/>
      <c r="Q927"/>
      <c r="R927"/>
      <c r="S927"/>
      <c r="T927"/>
      <c r="U927"/>
      <c r="V927"/>
      <c r="W927"/>
      <c r="X927"/>
      <c r="Y927"/>
      <c r="Z927"/>
      <c r="AA927"/>
      <c r="AB927"/>
    </row>
    <row r="928" spans="1:28" x14ac:dyDescent="0.25">
      <c r="A928"/>
      <c r="B928"/>
      <c r="C928"/>
      <c r="D928"/>
      <c r="E928"/>
      <c r="F928"/>
      <c r="G928"/>
      <c r="H928"/>
      <c r="I928"/>
      <c r="J928"/>
      <c r="K928"/>
      <c r="L928"/>
      <c r="M928"/>
      <c r="N928"/>
      <c r="O928"/>
      <c r="P928"/>
      <c r="Q928"/>
      <c r="R928"/>
      <c r="S928"/>
      <c r="T928"/>
      <c r="U928"/>
      <c r="V928"/>
      <c r="W928"/>
      <c r="X928"/>
      <c r="Y928"/>
      <c r="Z928"/>
      <c r="AA928"/>
      <c r="AB928"/>
    </row>
    <row r="929" spans="1:28" x14ac:dyDescent="0.25">
      <c r="A929"/>
      <c r="B929"/>
      <c r="C929"/>
      <c r="D929"/>
      <c r="E929"/>
      <c r="F929"/>
      <c r="G929"/>
      <c r="H929"/>
      <c r="I929"/>
      <c r="J929"/>
      <c r="K929"/>
      <c r="L929"/>
      <c r="M929"/>
      <c r="N929"/>
      <c r="O929"/>
      <c r="P929"/>
      <c r="Q929"/>
      <c r="R929"/>
      <c r="S929"/>
      <c r="T929"/>
      <c r="U929"/>
      <c r="V929"/>
      <c r="W929"/>
      <c r="X929"/>
      <c r="Y929"/>
      <c r="Z929"/>
      <c r="AA929"/>
      <c r="AB929"/>
    </row>
    <row r="930" spans="1:28" x14ac:dyDescent="0.25">
      <c r="A930"/>
      <c r="B930"/>
      <c r="C930"/>
      <c r="D930"/>
      <c r="E930"/>
      <c r="F930"/>
      <c r="G930"/>
      <c r="H930"/>
      <c r="I930"/>
      <c r="J930"/>
      <c r="K930"/>
      <c r="L930"/>
      <c r="M930"/>
      <c r="N930"/>
      <c r="O930"/>
      <c r="P930"/>
      <c r="Q930"/>
      <c r="R930"/>
      <c r="S930"/>
      <c r="T930"/>
      <c r="U930"/>
      <c r="V930"/>
      <c r="W930"/>
      <c r="X930"/>
      <c r="Y930"/>
      <c r="Z930"/>
      <c r="AA930"/>
      <c r="AB930"/>
    </row>
    <row r="931" spans="1:28" x14ac:dyDescent="0.25">
      <c r="A931"/>
      <c r="B931"/>
      <c r="C931"/>
      <c r="D931"/>
      <c r="E931"/>
      <c r="F931"/>
      <c r="G931"/>
      <c r="H931"/>
      <c r="I931"/>
      <c r="J931"/>
      <c r="K931"/>
      <c r="L931"/>
      <c r="M931"/>
      <c r="N931"/>
      <c r="O931"/>
      <c r="P931"/>
      <c r="Q931"/>
      <c r="R931"/>
      <c r="S931"/>
      <c r="T931"/>
      <c r="U931"/>
      <c r="V931"/>
      <c r="W931"/>
      <c r="X931"/>
      <c r="Y931"/>
      <c r="Z931"/>
      <c r="AA931"/>
      <c r="AB931"/>
    </row>
    <row r="932" spans="1:28" x14ac:dyDescent="0.25">
      <c r="A932"/>
      <c r="B932"/>
      <c r="C932"/>
      <c r="D932"/>
      <c r="E932"/>
      <c r="F932"/>
      <c r="G932"/>
      <c r="H932"/>
      <c r="I932"/>
      <c r="J932"/>
      <c r="K932"/>
      <c r="L932"/>
      <c r="M932"/>
      <c r="N932"/>
      <c r="O932"/>
      <c r="P932"/>
      <c r="Q932"/>
      <c r="R932"/>
      <c r="S932"/>
      <c r="T932"/>
      <c r="U932"/>
      <c r="V932"/>
      <c r="W932"/>
      <c r="X932"/>
      <c r="Y932"/>
      <c r="Z932"/>
      <c r="AA932"/>
      <c r="AB932"/>
    </row>
    <row r="933" spans="1:28" x14ac:dyDescent="0.25">
      <c r="A933"/>
      <c r="B933"/>
      <c r="C933"/>
      <c r="D933"/>
      <c r="E933"/>
      <c r="F933"/>
      <c r="G933"/>
      <c r="H933"/>
      <c r="I933"/>
      <c r="J933"/>
      <c r="K933"/>
      <c r="L933"/>
      <c r="M933"/>
      <c r="N933"/>
      <c r="O933"/>
      <c r="P933"/>
      <c r="Q933"/>
      <c r="R933"/>
      <c r="S933"/>
      <c r="T933"/>
      <c r="U933"/>
      <c r="V933"/>
      <c r="W933"/>
      <c r="X933"/>
      <c r="Y933"/>
      <c r="Z933"/>
      <c r="AA933"/>
      <c r="AB933"/>
    </row>
    <row r="934" spans="1:28" x14ac:dyDescent="0.25">
      <c r="A934"/>
      <c r="B934"/>
      <c r="C934"/>
      <c r="D934"/>
      <c r="E934"/>
      <c r="F934"/>
      <c r="G934"/>
      <c r="H934"/>
      <c r="I934"/>
      <c r="J934"/>
      <c r="K934"/>
      <c r="L934"/>
      <c r="M934"/>
      <c r="N934"/>
      <c r="O934"/>
      <c r="P934"/>
      <c r="Q934"/>
      <c r="R934"/>
      <c r="S934"/>
      <c r="T934"/>
      <c r="U934"/>
      <c r="V934"/>
      <c r="W934"/>
      <c r="X934"/>
      <c r="Y934"/>
      <c r="Z934"/>
      <c r="AA934"/>
      <c r="AB934"/>
    </row>
    <row r="935" spans="1:28" x14ac:dyDescent="0.25">
      <c r="A935"/>
      <c r="B935"/>
      <c r="C935"/>
      <c r="D935"/>
      <c r="E935"/>
      <c r="F935"/>
      <c r="G935"/>
      <c r="H935"/>
      <c r="I935"/>
      <c r="J935"/>
      <c r="K935"/>
      <c r="L935"/>
      <c r="M935"/>
      <c r="N935"/>
      <c r="O935"/>
      <c r="P935"/>
      <c r="Q935"/>
      <c r="R935"/>
      <c r="S935"/>
      <c r="T935"/>
      <c r="U935"/>
      <c r="V935"/>
      <c r="W935"/>
      <c r="X935"/>
      <c r="Y935"/>
      <c r="Z935"/>
      <c r="AA935"/>
      <c r="AB935"/>
    </row>
    <row r="936" spans="1:28" x14ac:dyDescent="0.25">
      <c r="A936"/>
      <c r="B936"/>
      <c r="C936"/>
      <c r="D936"/>
      <c r="E936"/>
      <c r="F936"/>
      <c r="G936"/>
      <c r="H936"/>
      <c r="I936"/>
      <c r="J936"/>
      <c r="K936"/>
      <c r="L936"/>
      <c r="M936"/>
      <c r="N936"/>
      <c r="O936"/>
      <c r="P936"/>
      <c r="Q936"/>
      <c r="R936"/>
      <c r="S936"/>
      <c r="T936"/>
      <c r="U936"/>
      <c r="V936"/>
      <c r="W936"/>
      <c r="X936"/>
      <c r="Y936"/>
      <c r="Z936"/>
      <c r="AA936"/>
      <c r="AB936"/>
    </row>
    <row r="937" spans="1:28" x14ac:dyDescent="0.25">
      <c r="A937"/>
      <c r="B937"/>
      <c r="C937"/>
      <c r="D937"/>
      <c r="E937"/>
      <c r="F937"/>
      <c r="G937"/>
      <c r="H937"/>
      <c r="I937"/>
      <c r="J937"/>
      <c r="K937"/>
      <c r="L937"/>
      <c r="M937"/>
      <c r="N937"/>
      <c r="O937"/>
      <c r="P937"/>
      <c r="Q937"/>
      <c r="R937"/>
      <c r="S937"/>
      <c r="T937"/>
      <c r="U937"/>
      <c r="V937"/>
      <c r="W937"/>
      <c r="X937"/>
      <c r="Y937"/>
      <c r="Z937"/>
      <c r="AA937"/>
      <c r="AB937"/>
    </row>
    <row r="938" spans="1:28" x14ac:dyDescent="0.25">
      <c r="A938"/>
      <c r="B938"/>
      <c r="C938"/>
      <c r="D938"/>
      <c r="E938"/>
      <c r="F938"/>
      <c r="G938"/>
      <c r="H938"/>
      <c r="I938"/>
      <c r="J938"/>
      <c r="K938"/>
      <c r="L938"/>
      <c r="M938"/>
      <c r="N938"/>
      <c r="O938"/>
      <c r="P938"/>
      <c r="Q938"/>
      <c r="R938"/>
      <c r="S938"/>
      <c r="T938"/>
      <c r="U938"/>
      <c r="V938"/>
      <c r="W938"/>
      <c r="X938"/>
      <c r="Y938"/>
      <c r="Z938"/>
      <c r="AA938"/>
      <c r="AB938"/>
    </row>
    <row r="939" spans="1:28" x14ac:dyDescent="0.25">
      <c r="A939"/>
      <c r="B939"/>
      <c r="C939"/>
      <c r="D939"/>
      <c r="E939"/>
      <c r="F939"/>
      <c r="G939"/>
      <c r="H939"/>
      <c r="I939"/>
      <c r="J939"/>
      <c r="K939"/>
      <c r="L939"/>
      <c r="M939"/>
      <c r="N939"/>
      <c r="O939"/>
      <c r="P939"/>
      <c r="Q939"/>
      <c r="R939"/>
      <c r="S939"/>
      <c r="T939"/>
      <c r="U939"/>
      <c r="V939"/>
      <c r="W939"/>
      <c r="X939"/>
      <c r="Y939"/>
      <c r="Z939"/>
      <c r="AA939"/>
      <c r="AB939"/>
    </row>
    <row r="940" spans="1:28" x14ac:dyDescent="0.25">
      <c r="A940"/>
      <c r="B940"/>
      <c r="C940"/>
      <c r="D940"/>
      <c r="E940"/>
      <c r="F940"/>
      <c r="G940"/>
      <c r="H940"/>
      <c r="I940"/>
      <c r="J940"/>
      <c r="K940"/>
      <c r="L940"/>
      <c r="M940"/>
      <c r="N940"/>
      <c r="O940"/>
      <c r="P940"/>
      <c r="Q940"/>
      <c r="R940"/>
      <c r="S940"/>
      <c r="T940"/>
      <c r="U940"/>
      <c r="V940"/>
      <c r="W940"/>
      <c r="X940"/>
      <c r="Y940"/>
      <c r="Z940"/>
      <c r="AA940"/>
      <c r="AB940"/>
    </row>
    <row r="941" spans="1:28" x14ac:dyDescent="0.25">
      <c r="A941"/>
      <c r="B941"/>
      <c r="C941"/>
      <c r="D941"/>
      <c r="E941"/>
      <c r="F941"/>
      <c r="G941"/>
      <c r="H941"/>
      <c r="I941"/>
      <c r="J941"/>
      <c r="K941"/>
      <c r="L941"/>
      <c r="M941"/>
      <c r="N941"/>
      <c r="O941"/>
      <c r="P941"/>
      <c r="Q941"/>
      <c r="R941"/>
      <c r="S941"/>
      <c r="T941"/>
      <c r="U941"/>
      <c r="V941"/>
      <c r="W941"/>
      <c r="X941"/>
      <c r="Y941"/>
      <c r="Z941"/>
      <c r="AA941"/>
      <c r="AB941"/>
    </row>
    <row r="942" spans="1:28" x14ac:dyDescent="0.25">
      <c r="A942"/>
      <c r="B942"/>
      <c r="C942"/>
      <c r="D942"/>
      <c r="E942"/>
      <c r="F942"/>
      <c r="G942"/>
      <c r="H942"/>
      <c r="I942"/>
      <c r="J942"/>
      <c r="K942"/>
      <c r="L942"/>
      <c r="M942"/>
      <c r="N942"/>
      <c r="O942"/>
      <c r="P942"/>
      <c r="Q942"/>
      <c r="R942"/>
      <c r="S942"/>
      <c r="T942"/>
      <c r="U942"/>
      <c r="V942"/>
      <c r="W942"/>
      <c r="X942"/>
      <c r="Y942"/>
      <c r="Z942"/>
      <c r="AA942"/>
      <c r="AB942"/>
    </row>
    <row r="943" spans="1:28" x14ac:dyDescent="0.25">
      <c r="A943"/>
      <c r="B943"/>
      <c r="C943"/>
      <c r="D943"/>
      <c r="E943"/>
      <c r="F943"/>
      <c r="G943"/>
      <c r="H943"/>
      <c r="I943"/>
      <c r="J943"/>
      <c r="K943"/>
      <c r="L943"/>
      <c r="M943"/>
      <c r="N943"/>
      <c r="O943"/>
      <c r="P943"/>
      <c r="Q943"/>
      <c r="R943"/>
      <c r="S943"/>
      <c r="T943"/>
      <c r="U943"/>
      <c r="V943"/>
      <c r="W943"/>
      <c r="X943"/>
      <c r="Y943"/>
      <c r="Z943"/>
      <c r="AA943"/>
      <c r="AB943"/>
    </row>
    <row r="944" spans="1:28" x14ac:dyDescent="0.25">
      <c r="A944"/>
      <c r="B944"/>
      <c r="C944"/>
      <c r="D944"/>
      <c r="E944"/>
      <c r="F944"/>
      <c r="G944"/>
      <c r="H944"/>
      <c r="I944"/>
      <c r="J944"/>
      <c r="K944"/>
      <c r="L944"/>
      <c r="M944"/>
      <c r="N944"/>
      <c r="O944"/>
      <c r="P944"/>
      <c r="Q944"/>
      <c r="R944"/>
      <c r="S944"/>
      <c r="T944"/>
      <c r="U944"/>
      <c r="V944"/>
      <c r="W944"/>
      <c r="X944"/>
      <c r="Y944"/>
      <c r="Z944"/>
      <c r="AA944"/>
      <c r="AB944"/>
    </row>
    <row r="945" spans="1:28" x14ac:dyDescent="0.25">
      <c r="A945"/>
      <c r="B945"/>
      <c r="C945"/>
      <c r="D945"/>
      <c r="E945"/>
      <c r="F945"/>
      <c r="G945"/>
      <c r="H945"/>
      <c r="I945"/>
      <c r="J945"/>
      <c r="K945"/>
      <c r="L945"/>
      <c r="M945"/>
      <c r="N945"/>
      <c r="O945"/>
      <c r="P945"/>
      <c r="Q945"/>
      <c r="R945"/>
      <c r="S945"/>
      <c r="T945"/>
      <c r="U945"/>
      <c r="V945"/>
      <c r="W945"/>
      <c r="X945"/>
      <c r="Y945"/>
      <c r="Z945"/>
      <c r="AA945"/>
      <c r="AB945"/>
    </row>
    <row r="946" spans="1:28" x14ac:dyDescent="0.25">
      <c r="A946"/>
      <c r="B946"/>
      <c r="C946"/>
      <c r="D946"/>
      <c r="E946"/>
      <c r="F946"/>
      <c r="G946"/>
      <c r="H946"/>
      <c r="I946"/>
      <c r="J946"/>
      <c r="K946"/>
      <c r="L946"/>
      <c r="M946"/>
      <c r="N946"/>
      <c r="O946"/>
      <c r="P946"/>
      <c r="Q946"/>
      <c r="R946"/>
      <c r="S946"/>
      <c r="T946"/>
      <c r="U946"/>
      <c r="V946"/>
      <c r="W946"/>
      <c r="X946"/>
      <c r="Y946"/>
      <c r="Z946"/>
      <c r="AA946"/>
      <c r="AB946"/>
    </row>
    <row r="947" spans="1:28" x14ac:dyDescent="0.25">
      <c r="A947"/>
      <c r="B947"/>
      <c r="C947"/>
      <c r="D947"/>
      <c r="E947"/>
      <c r="F947"/>
      <c r="G947"/>
      <c r="H947"/>
      <c r="I947"/>
      <c r="J947"/>
      <c r="K947"/>
      <c r="L947"/>
      <c r="M947"/>
      <c r="N947"/>
      <c r="O947"/>
      <c r="P947"/>
      <c r="Q947"/>
      <c r="R947"/>
      <c r="S947"/>
      <c r="T947"/>
      <c r="U947"/>
      <c r="V947"/>
      <c r="W947"/>
      <c r="X947"/>
      <c r="Y947"/>
      <c r="Z947"/>
      <c r="AA947"/>
      <c r="AB947"/>
    </row>
    <row r="948" spans="1:28" x14ac:dyDescent="0.25">
      <c r="A948"/>
      <c r="B948"/>
      <c r="C948"/>
      <c r="D948"/>
      <c r="E948"/>
      <c r="F948"/>
      <c r="G948"/>
      <c r="H948"/>
      <c r="I948"/>
      <c r="J948"/>
      <c r="K948"/>
      <c r="L948"/>
      <c r="M948"/>
      <c r="N948"/>
      <c r="O948"/>
      <c r="P948"/>
      <c r="Q948"/>
      <c r="R948"/>
      <c r="S948"/>
      <c r="T948"/>
      <c r="U948"/>
      <c r="V948"/>
      <c r="W948"/>
      <c r="X948"/>
      <c r="Y948"/>
      <c r="Z948"/>
      <c r="AA948"/>
      <c r="AB948"/>
    </row>
    <row r="949" spans="1:28" x14ac:dyDescent="0.25">
      <c r="A949"/>
      <c r="B949"/>
      <c r="C949"/>
      <c r="D949"/>
      <c r="E949"/>
      <c r="F949"/>
      <c r="G949"/>
      <c r="H949"/>
      <c r="I949"/>
      <c r="J949"/>
      <c r="K949"/>
      <c r="L949"/>
      <c r="M949"/>
      <c r="N949"/>
      <c r="O949"/>
      <c r="P949"/>
      <c r="Q949"/>
      <c r="R949"/>
      <c r="S949"/>
      <c r="T949"/>
      <c r="U949"/>
      <c r="V949"/>
      <c r="W949"/>
      <c r="X949"/>
      <c r="Y949"/>
      <c r="Z949"/>
      <c r="AA949"/>
      <c r="AB949"/>
    </row>
    <row r="950" spans="1:28" x14ac:dyDescent="0.25">
      <c r="A950"/>
      <c r="B950"/>
      <c r="C950"/>
      <c r="D950"/>
      <c r="E950"/>
      <c r="F950"/>
      <c r="G950"/>
      <c r="H950"/>
      <c r="I950"/>
      <c r="J950"/>
      <c r="K950"/>
      <c r="L950"/>
      <c r="M950"/>
      <c r="N950"/>
      <c r="O950"/>
      <c r="P950"/>
      <c r="Q950"/>
      <c r="R950"/>
      <c r="S950"/>
      <c r="T950"/>
      <c r="U950"/>
      <c r="V950"/>
      <c r="W950"/>
      <c r="X950"/>
      <c r="Y950"/>
      <c r="Z950"/>
      <c r="AA950"/>
      <c r="AB950"/>
    </row>
    <row r="951" spans="1:28" x14ac:dyDescent="0.25">
      <c r="A951"/>
      <c r="B951"/>
      <c r="C951"/>
      <c r="D951"/>
      <c r="E951"/>
      <c r="F951"/>
      <c r="G951"/>
      <c r="H951"/>
      <c r="I951"/>
      <c r="J951"/>
      <c r="K951"/>
      <c r="L951"/>
      <c r="M951"/>
      <c r="N951"/>
      <c r="O951"/>
      <c r="P951"/>
      <c r="Q951"/>
      <c r="R951"/>
      <c r="S951"/>
      <c r="T951"/>
      <c r="U951"/>
      <c r="V951"/>
      <c r="W951"/>
      <c r="X951"/>
      <c r="Y951"/>
      <c r="Z951"/>
      <c r="AA951"/>
      <c r="AB951"/>
    </row>
    <row r="952" spans="1:28" x14ac:dyDescent="0.25">
      <c r="A952"/>
      <c r="B952"/>
      <c r="C952"/>
      <c r="D952"/>
      <c r="E952"/>
      <c r="F952"/>
      <c r="G952"/>
      <c r="H952"/>
      <c r="I952"/>
      <c r="J952"/>
      <c r="K952"/>
      <c r="L952"/>
      <c r="M952"/>
      <c r="N952"/>
      <c r="O952"/>
      <c r="P952"/>
      <c r="Q952"/>
      <c r="R952"/>
      <c r="S952"/>
      <c r="T952"/>
      <c r="U952"/>
      <c r="V952"/>
      <c r="W952"/>
      <c r="X952"/>
      <c r="Y952"/>
      <c r="Z952"/>
      <c r="AA952"/>
      <c r="AB952"/>
    </row>
    <row r="953" spans="1:28" x14ac:dyDescent="0.25">
      <c r="A953"/>
      <c r="B953"/>
      <c r="C953"/>
      <c r="D953"/>
      <c r="E953"/>
      <c r="F953"/>
      <c r="G953"/>
      <c r="H953"/>
      <c r="I953"/>
      <c r="J953"/>
      <c r="K953"/>
      <c r="L953"/>
      <c r="M953"/>
      <c r="N953"/>
      <c r="O953"/>
      <c r="P953"/>
      <c r="Q953"/>
      <c r="R953"/>
      <c r="S953"/>
      <c r="T953"/>
      <c r="U953"/>
      <c r="V953"/>
      <c r="W953"/>
      <c r="X953"/>
      <c r="Y953"/>
      <c r="Z953"/>
      <c r="AA953"/>
      <c r="AB953"/>
    </row>
    <row r="954" spans="1:28" x14ac:dyDescent="0.25">
      <c r="A954"/>
      <c r="B954"/>
      <c r="C954"/>
      <c r="D954"/>
      <c r="E954"/>
      <c r="F954"/>
      <c r="G954"/>
      <c r="H954"/>
      <c r="I954"/>
      <c r="J954"/>
      <c r="K954"/>
      <c r="L954"/>
      <c r="M954"/>
      <c r="N954"/>
      <c r="O954"/>
      <c r="P954"/>
      <c r="Q954"/>
      <c r="R954"/>
      <c r="S954"/>
      <c r="T954"/>
      <c r="U954"/>
      <c r="V954"/>
      <c r="W954"/>
      <c r="X954"/>
      <c r="Y954"/>
      <c r="Z954"/>
      <c r="AA954"/>
      <c r="AB954"/>
    </row>
    <row r="955" spans="1:28" x14ac:dyDescent="0.25">
      <c r="A955"/>
      <c r="B955"/>
      <c r="C955"/>
      <c r="D955"/>
      <c r="E955"/>
      <c r="F955"/>
      <c r="G955"/>
      <c r="H955"/>
      <c r="I955"/>
      <c r="J955"/>
      <c r="K955"/>
      <c r="L955"/>
      <c r="M955"/>
      <c r="N955"/>
      <c r="O955"/>
      <c r="P955"/>
      <c r="Q955"/>
      <c r="R955"/>
      <c r="S955"/>
      <c r="T955"/>
      <c r="U955"/>
      <c r="V955"/>
      <c r="W955"/>
      <c r="X955"/>
      <c r="Y955"/>
      <c r="Z955"/>
      <c r="AA955"/>
      <c r="AB955"/>
    </row>
    <row r="956" spans="1:28" x14ac:dyDescent="0.25">
      <c r="A956"/>
      <c r="B956"/>
      <c r="C956"/>
      <c r="D956"/>
      <c r="E956"/>
      <c r="F956"/>
      <c r="G956"/>
      <c r="H956"/>
      <c r="I956"/>
      <c r="J956"/>
      <c r="K956"/>
      <c r="L956"/>
      <c r="M956"/>
      <c r="N956"/>
      <c r="O956"/>
      <c r="P956"/>
      <c r="Q956"/>
      <c r="R956"/>
      <c r="S956"/>
      <c r="T956"/>
      <c r="U956"/>
      <c r="V956"/>
      <c r="W956"/>
      <c r="X956"/>
      <c r="Y956"/>
      <c r="Z956"/>
      <c r="AA956"/>
      <c r="AB956"/>
    </row>
    <row r="957" spans="1:28" x14ac:dyDescent="0.25">
      <c r="A957"/>
      <c r="B957"/>
      <c r="C957"/>
      <c r="D957"/>
      <c r="E957"/>
      <c r="F957"/>
      <c r="G957"/>
      <c r="H957"/>
      <c r="I957"/>
      <c r="J957"/>
      <c r="K957"/>
      <c r="L957"/>
      <c r="M957"/>
      <c r="N957"/>
      <c r="O957"/>
      <c r="P957"/>
      <c r="Q957"/>
      <c r="R957"/>
      <c r="S957"/>
      <c r="T957"/>
      <c r="U957"/>
      <c r="V957"/>
      <c r="W957"/>
      <c r="X957"/>
      <c r="Y957"/>
      <c r="Z957"/>
      <c r="AA957"/>
      <c r="AB957"/>
    </row>
    <row r="958" spans="1:28" x14ac:dyDescent="0.25">
      <c r="A958"/>
      <c r="B958"/>
      <c r="C958"/>
      <c r="D958"/>
      <c r="E958"/>
      <c r="F958"/>
      <c r="G958"/>
      <c r="H958"/>
      <c r="I958"/>
      <c r="J958"/>
      <c r="K958"/>
      <c r="L958"/>
      <c r="M958"/>
      <c r="N958"/>
      <c r="O958"/>
      <c r="P958"/>
      <c r="Q958"/>
      <c r="R958"/>
      <c r="S958"/>
      <c r="T958"/>
      <c r="U958"/>
      <c r="V958"/>
      <c r="W958"/>
      <c r="X958"/>
      <c r="Y958"/>
      <c r="Z958"/>
      <c r="AA958"/>
      <c r="AB958"/>
    </row>
    <row r="959" spans="1:28" x14ac:dyDescent="0.25">
      <c r="A959"/>
      <c r="B959"/>
      <c r="C959"/>
      <c r="D959"/>
      <c r="E959"/>
      <c r="F959"/>
      <c r="G959"/>
      <c r="H959"/>
      <c r="I959"/>
      <c r="J959"/>
      <c r="K959"/>
      <c r="L959"/>
      <c r="M959"/>
      <c r="N959"/>
      <c r="O959"/>
      <c r="P959"/>
      <c r="Q959"/>
      <c r="R959"/>
      <c r="S959"/>
      <c r="T959"/>
      <c r="U959"/>
      <c r="V959"/>
      <c r="W959"/>
      <c r="X959"/>
      <c r="Y959"/>
      <c r="Z959"/>
      <c r="AA959"/>
      <c r="AB959"/>
    </row>
    <row r="960" spans="1:28" x14ac:dyDescent="0.25">
      <c r="A960"/>
      <c r="B960"/>
      <c r="C960"/>
      <c r="D960"/>
      <c r="E960"/>
      <c r="F960"/>
      <c r="G960"/>
      <c r="H960"/>
      <c r="I960"/>
      <c r="J960"/>
      <c r="K960"/>
      <c r="L960"/>
      <c r="M960"/>
      <c r="N960"/>
      <c r="O960"/>
      <c r="P960"/>
      <c r="Q960"/>
      <c r="R960"/>
      <c r="S960"/>
      <c r="T960"/>
      <c r="U960"/>
      <c r="V960"/>
      <c r="W960"/>
      <c r="X960"/>
      <c r="Y960"/>
      <c r="Z960"/>
      <c r="AA960"/>
      <c r="AB960"/>
    </row>
    <row r="961" spans="1:28" x14ac:dyDescent="0.25">
      <c r="A961"/>
      <c r="B961"/>
      <c r="C961"/>
      <c r="D961"/>
      <c r="E961"/>
      <c r="F961"/>
      <c r="G961"/>
      <c r="H961"/>
      <c r="I961"/>
      <c r="J961"/>
      <c r="K961"/>
      <c r="L961"/>
      <c r="M961"/>
      <c r="N961"/>
      <c r="O961"/>
      <c r="P961"/>
      <c r="Q961"/>
      <c r="R961"/>
      <c r="S961"/>
      <c r="T961"/>
      <c r="U961"/>
      <c r="V961"/>
      <c r="W961"/>
      <c r="X961"/>
      <c r="Y961"/>
      <c r="Z961"/>
      <c r="AA961"/>
      <c r="AB961"/>
    </row>
    <row r="962" spans="1:28" x14ac:dyDescent="0.25">
      <c r="A962"/>
      <c r="B962"/>
      <c r="C962"/>
      <c r="D962"/>
      <c r="E962"/>
      <c r="F962"/>
      <c r="G962"/>
      <c r="H962"/>
      <c r="I962"/>
      <c r="J962"/>
      <c r="K962"/>
      <c r="L962"/>
      <c r="M962"/>
      <c r="N962"/>
      <c r="O962"/>
      <c r="P962"/>
      <c r="Q962"/>
      <c r="R962"/>
      <c r="S962"/>
      <c r="T962"/>
      <c r="U962"/>
      <c r="V962"/>
      <c r="W962"/>
      <c r="X962"/>
      <c r="Y962"/>
      <c r="Z962"/>
      <c r="AA962"/>
      <c r="AB962"/>
    </row>
    <row r="963" spans="1:28" x14ac:dyDescent="0.25">
      <c r="A963"/>
      <c r="B963"/>
      <c r="C963"/>
      <c r="D963"/>
      <c r="E963"/>
      <c r="F963"/>
      <c r="G963"/>
      <c r="H963"/>
      <c r="I963"/>
      <c r="J963"/>
      <c r="K963"/>
      <c r="L963"/>
      <c r="M963"/>
      <c r="N963"/>
      <c r="O963"/>
      <c r="P963"/>
      <c r="Q963"/>
      <c r="R963"/>
      <c r="S963"/>
      <c r="T963"/>
      <c r="U963"/>
      <c r="V963"/>
      <c r="W963"/>
      <c r="X963"/>
      <c r="Y963"/>
      <c r="Z963"/>
      <c r="AA963"/>
      <c r="AB963"/>
    </row>
    <row r="964" spans="1:28" x14ac:dyDescent="0.25">
      <c r="A964"/>
      <c r="B964"/>
      <c r="C964"/>
      <c r="D964"/>
      <c r="E964"/>
      <c r="F964"/>
      <c r="G964"/>
      <c r="H964"/>
      <c r="I964"/>
      <c r="J964"/>
      <c r="K964"/>
      <c r="L964"/>
      <c r="M964"/>
      <c r="N964"/>
      <c r="O964"/>
      <c r="P964"/>
      <c r="Q964"/>
      <c r="R964"/>
      <c r="S964"/>
      <c r="T964"/>
      <c r="U964"/>
      <c r="V964"/>
      <c r="W964"/>
      <c r="X964"/>
      <c r="Y964"/>
      <c r="Z964"/>
      <c r="AA964"/>
      <c r="AB964"/>
    </row>
    <row r="965" spans="1:28" x14ac:dyDescent="0.25">
      <c r="A965"/>
      <c r="B965"/>
      <c r="C965"/>
      <c r="D965"/>
      <c r="E965"/>
      <c r="F965"/>
      <c r="G965"/>
      <c r="H965"/>
      <c r="I965"/>
      <c r="J965"/>
      <c r="K965"/>
      <c r="L965"/>
      <c r="M965"/>
      <c r="N965"/>
      <c r="O965"/>
      <c r="P965"/>
      <c r="Q965"/>
      <c r="R965"/>
      <c r="S965"/>
      <c r="T965"/>
      <c r="U965"/>
      <c r="V965"/>
      <c r="W965"/>
      <c r="X965"/>
      <c r="Y965"/>
      <c r="Z965"/>
      <c r="AA965"/>
      <c r="AB965"/>
    </row>
    <row r="966" spans="1:28" x14ac:dyDescent="0.25">
      <c r="A966"/>
      <c r="B966"/>
      <c r="C966"/>
      <c r="D966"/>
      <c r="E966"/>
      <c r="F966"/>
      <c r="G966"/>
      <c r="H966"/>
      <c r="I966"/>
      <c r="J966"/>
      <c r="K966"/>
      <c r="L966"/>
      <c r="M966"/>
      <c r="N966"/>
      <c r="O966"/>
      <c r="P966"/>
      <c r="Q966"/>
      <c r="R966"/>
      <c r="S966"/>
      <c r="T966"/>
      <c r="U966"/>
      <c r="V966"/>
      <c r="W966"/>
      <c r="X966"/>
      <c r="Y966"/>
      <c r="Z966"/>
      <c r="AA966"/>
      <c r="AB966"/>
    </row>
    <row r="967" spans="1:28" x14ac:dyDescent="0.25">
      <c r="A967"/>
      <c r="B967"/>
      <c r="C967"/>
      <c r="D967"/>
      <c r="E967"/>
      <c r="F967"/>
      <c r="G967"/>
      <c r="H967"/>
      <c r="I967"/>
      <c r="J967"/>
      <c r="K967"/>
      <c r="L967"/>
      <c r="M967"/>
      <c r="N967"/>
      <c r="O967"/>
      <c r="P967"/>
      <c r="Q967"/>
      <c r="R967"/>
      <c r="S967"/>
      <c r="T967"/>
      <c r="U967"/>
      <c r="V967"/>
      <c r="W967"/>
      <c r="X967"/>
      <c r="Y967"/>
      <c r="Z967"/>
      <c r="AA967"/>
      <c r="AB967"/>
    </row>
    <row r="968" spans="1:28" x14ac:dyDescent="0.25">
      <c r="A968"/>
      <c r="B968"/>
      <c r="C968"/>
      <c r="D968"/>
      <c r="E968"/>
      <c r="F968"/>
      <c r="G968"/>
      <c r="H968"/>
      <c r="I968"/>
      <c r="J968"/>
      <c r="K968"/>
      <c r="L968"/>
      <c r="M968"/>
      <c r="N968"/>
      <c r="O968"/>
      <c r="P968"/>
      <c r="Q968"/>
      <c r="R968"/>
      <c r="S968"/>
      <c r="T968"/>
      <c r="U968"/>
      <c r="V968"/>
      <c r="W968"/>
      <c r="X968"/>
      <c r="Y968"/>
      <c r="Z968"/>
      <c r="AA968"/>
      <c r="AB968"/>
    </row>
    <row r="969" spans="1:28" x14ac:dyDescent="0.25">
      <c r="A969"/>
      <c r="B969"/>
      <c r="C969"/>
      <c r="D969"/>
      <c r="E969"/>
      <c r="F969"/>
      <c r="G969"/>
      <c r="H969"/>
      <c r="I969"/>
      <c r="J969"/>
      <c r="K969"/>
      <c r="L969"/>
      <c r="M969"/>
      <c r="N969"/>
      <c r="O969"/>
      <c r="P969"/>
      <c r="Q969"/>
      <c r="R969"/>
      <c r="S969"/>
      <c r="T969"/>
      <c r="U969"/>
      <c r="V969"/>
      <c r="W969"/>
      <c r="X969"/>
      <c r="Y969"/>
      <c r="Z969"/>
      <c r="AA969"/>
      <c r="AB969"/>
    </row>
    <row r="970" spans="1:28" x14ac:dyDescent="0.25">
      <c r="A970"/>
      <c r="B970"/>
      <c r="C970"/>
      <c r="D970"/>
      <c r="E970"/>
      <c r="F970"/>
      <c r="G970"/>
      <c r="H970"/>
      <c r="I970"/>
      <c r="J970"/>
      <c r="K970"/>
      <c r="L970"/>
      <c r="M970"/>
      <c r="N970"/>
      <c r="O970"/>
      <c r="P970"/>
      <c r="Q970"/>
      <c r="R970"/>
      <c r="S970"/>
      <c r="T970"/>
      <c r="U970"/>
      <c r="V970"/>
      <c r="W970"/>
      <c r="X970"/>
      <c r="Y970"/>
      <c r="Z970"/>
      <c r="AA970"/>
      <c r="AB970"/>
    </row>
    <row r="971" spans="1:28" x14ac:dyDescent="0.25">
      <c r="A971"/>
      <c r="B971"/>
      <c r="C971"/>
      <c r="D971"/>
      <c r="E971"/>
      <c r="F971"/>
      <c r="G971"/>
      <c r="H971"/>
      <c r="I971"/>
      <c r="J971"/>
      <c r="K971"/>
      <c r="L971"/>
      <c r="M971"/>
      <c r="N971"/>
      <c r="O971"/>
      <c r="P971"/>
      <c r="Q971"/>
      <c r="R971"/>
      <c r="S971"/>
      <c r="T971"/>
      <c r="U971"/>
      <c r="V971"/>
      <c r="W971"/>
      <c r="X971"/>
      <c r="Y971"/>
      <c r="Z971"/>
      <c r="AA971"/>
      <c r="AB971"/>
    </row>
    <row r="972" spans="1:28" x14ac:dyDescent="0.25">
      <c r="A972"/>
      <c r="B972"/>
      <c r="C972"/>
      <c r="D972"/>
      <c r="E972"/>
      <c r="F972"/>
      <c r="G972"/>
      <c r="H972"/>
      <c r="I972"/>
      <c r="J972"/>
      <c r="K972"/>
      <c r="L972"/>
      <c r="M972"/>
      <c r="N972"/>
      <c r="O972"/>
      <c r="P972"/>
      <c r="Q972"/>
      <c r="R972"/>
      <c r="S972"/>
      <c r="T972"/>
      <c r="U972"/>
      <c r="V972"/>
      <c r="W972"/>
      <c r="X972"/>
      <c r="Y972"/>
      <c r="Z972"/>
      <c r="AA972"/>
      <c r="AB972"/>
    </row>
    <row r="973" spans="1:28" x14ac:dyDescent="0.25">
      <c r="A973"/>
      <c r="B973"/>
      <c r="C973"/>
      <c r="D973"/>
      <c r="E973"/>
      <c r="F973"/>
      <c r="G973"/>
      <c r="H973"/>
      <c r="I973"/>
      <c r="J973"/>
      <c r="K973"/>
      <c r="L973"/>
      <c r="M973"/>
      <c r="N973"/>
      <c r="O973"/>
      <c r="P973"/>
      <c r="Q973"/>
      <c r="R973"/>
      <c r="S973"/>
      <c r="T973"/>
      <c r="U973"/>
      <c r="V973"/>
      <c r="W973"/>
      <c r="X973"/>
      <c r="Y973"/>
      <c r="Z973"/>
      <c r="AA973"/>
      <c r="AB973"/>
    </row>
    <row r="974" spans="1:28" x14ac:dyDescent="0.25">
      <c r="A974"/>
      <c r="B974"/>
      <c r="C974"/>
      <c r="D974"/>
      <c r="E974"/>
      <c r="F974"/>
      <c r="G974"/>
      <c r="H974"/>
      <c r="I974"/>
      <c r="J974"/>
      <c r="K974"/>
      <c r="L974"/>
      <c r="M974"/>
      <c r="N974"/>
      <c r="O974"/>
      <c r="P974"/>
      <c r="Q974"/>
      <c r="R974"/>
      <c r="S974"/>
      <c r="T974"/>
      <c r="U974"/>
      <c r="V974"/>
      <c r="W974"/>
      <c r="X974"/>
      <c r="Y974"/>
      <c r="Z974"/>
      <c r="AA974"/>
      <c r="AB974"/>
    </row>
    <row r="975" spans="1:28" x14ac:dyDescent="0.25">
      <c r="A975"/>
      <c r="B975"/>
      <c r="C975"/>
      <c r="D975"/>
      <c r="E975"/>
      <c r="F975"/>
      <c r="G975"/>
      <c r="H975"/>
      <c r="I975"/>
      <c r="J975"/>
      <c r="K975"/>
      <c r="L975"/>
      <c r="M975"/>
      <c r="N975"/>
      <c r="O975"/>
      <c r="P975"/>
      <c r="Q975"/>
      <c r="R975"/>
      <c r="S975"/>
      <c r="T975"/>
      <c r="U975"/>
      <c r="V975"/>
      <c r="W975"/>
      <c r="X975"/>
      <c r="Y975"/>
      <c r="Z975"/>
      <c r="AA975"/>
      <c r="AB975"/>
    </row>
    <row r="976" spans="1:28" x14ac:dyDescent="0.25">
      <c r="A976"/>
      <c r="B976"/>
      <c r="C976"/>
      <c r="D976"/>
      <c r="E976"/>
      <c r="F976"/>
      <c r="G976"/>
      <c r="H976"/>
      <c r="I976"/>
      <c r="J976"/>
      <c r="K976"/>
      <c r="L976"/>
      <c r="M976"/>
      <c r="N976"/>
      <c r="O976"/>
      <c r="P976"/>
      <c r="Q976"/>
      <c r="R976"/>
      <c r="S976"/>
      <c r="T976"/>
      <c r="U976"/>
      <c r="V976"/>
      <c r="W976"/>
      <c r="X976"/>
      <c r="Y976"/>
      <c r="Z976"/>
      <c r="AA976"/>
      <c r="AB976"/>
    </row>
    <row r="977" spans="1:28" x14ac:dyDescent="0.25">
      <c r="A977"/>
      <c r="B977"/>
      <c r="C977"/>
      <c r="D977"/>
      <c r="E977"/>
      <c r="F977"/>
      <c r="G977"/>
      <c r="H977"/>
      <c r="I977"/>
      <c r="J977"/>
      <c r="K977"/>
      <c r="L977"/>
      <c r="M977"/>
      <c r="N977"/>
      <c r="O977"/>
      <c r="P977"/>
      <c r="Q977"/>
      <c r="R977"/>
      <c r="S977"/>
      <c r="T977"/>
      <c r="U977"/>
      <c r="V977"/>
      <c r="W977"/>
      <c r="X977"/>
      <c r="Y977"/>
      <c r="Z977"/>
      <c r="AA977"/>
      <c r="AB977"/>
    </row>
    <row r="978" spans="1:28" x14ac:dyDescent="0.25">
      <c r="A978"/>
      <c r="B978"/>
      <c r="C978"/>
      <c r="D978"/>
      <c r="E978"/>
      <c r="F978"/>
      <c r="G978"/>
      <c r="H978"/>
      <c r="I978"/>
      <c r="J978"/>
      <c r="K978"/>
      <c r="L978"/>
      <c r="M978"/>
      <c r="N978"/>
      <c r="O978"/>
      <c r="P978"/>
      <c r="Q978"/>
      <c r="R978"/>
      <c r="S978"/>
      <c r="T978"/>
      <c r="U978"/>
      <c r="V978"/>
      <c r="W978"/>
      <c r="X978"/>
      <c r="Y978"/>
      <c r="Z978"/>
      <c r="AA978"/>
      <c r="AB978"/>
    </row>
    <row r="979" spans="1:28" x14ac:dyDescent="0.25">
      <c r="A979"/>
      <c r="B979"/>
      <c r="C979"/>
      <c r="D979"/>
      <c r="E979"/>
      <c r="F979"/>
      <c r="G979"/>
      <c r="H979"/>
      <c r="I979"/>
      <c r="J979"/>
      <c r="K979"/>
      <c r="L979"/>
      <c r="M979"/>
      <c r="N979"/>
      <c r="O979"/>
      <c r="P979"/>
      <c r="Q979"/>
      <c r="R979"/>
      <c r="S979"/>
      <c r="T979"/>
      <c r="U979"/>
      <c r="V979"/>
      <c r="W979"/>
      <c r="X979"/>
      <c r="Y979"/>
      <c r="Z979"/>
      <c r="AA979"/>
      <c r="AB979"/>
    </row>
    <row r="980" spans="1:28" x14ac:dyDescent="0.25">
      <c r="A980"/>
      <c r="B980"/>
      <c r="C980"/>
      <c r="D980"/>
      <c r="E980"/>
      <c r="F980"/>
      <c r="G980"/>
      <c r="H980"/>
      <c r="I980"/>
      <c r="J980"/>
      <c r="K980"/>
      <c r="L980"/>
      <c r="M980"/>
      <c r="N980"/>
      <c r="O980"/>
      <c r="P980"/>
      <c r="Q980"/>
      <c r="R980"/>
      <c r="S980"/>
      <c r="T980"/>
      <c r="U980"/>
      <c r="V980"/>
      <c r="W980"/>
      <c r="X980"/>
      <c r="Y980"/>
      <c r="Z980"/>
      <c r="AA980"/>
      <c r="AB980"/>
    </row>
    <row r="981" spans="1:28" x14ac:dyDescent="0.25">
      <c r="A981"/>
      <c r="B981"/>
      <c r="C981"/>
      <c r="D981"/>
      <c r="E981"/>
      <c r="F981"/>
      <c r="G981"/>
      <c r="H981"/>
      <c r="I981"/>
      <c r="J981"/>
      <c r="K981"/>
      <c r="L981"/>
      <c r="M981"/>
      <c r="N981"/>
      <c r="O981"/>
      <c r="P981"/>
      <c r="Q981"/>
      <c r="R981"/>
      <c r="S981"/>
      <c r="T981"/>
      <c r="U981"/>
      <c r="V981"/>
      <c r="W981"/>
      <c r="X981"/>
      <c r="Y981"/>
      <c r="Z981"/>
      <c r="AA981"/>
      <c r="AB981"/>
    </row>
    <row r="982" spans="1:28" x14ac:dyDescent="0.25">
      <c r="A982"/>
      <c r="B982"/>
      <c r="C982"/>
      <c r="D982"/>
      <c r="E982"/>
      <c r="F982"/>
      <c r="G982"/>
      <c r="H982"/>
      <c r="I982"/>
      <c r="J982"/>
      <c r="K982"/>
      <c r="L982"/>
      <c r="M982"/>
      <c r="N982"/>
      <c r="O982"/>
      <c r="P982"/>
      <c r="Q982"/>
      <c r="R982"/>
      <c r="S982"/>
      <c r="T982"/>
      <c r="U982"/>
      <c r="V982"/>
      <c r="W982"/>
      <c r="X982"/>
      <c r="Y982"/>
      <c r="Z982"/>
      <c r="AA982"/>
      <c r="AB982"/>
    </row>
    <row r="983" spans="1:28" x14ac:dyDescent="0.25">
      <c r="A983"/>
      <c r="B983"/>
      <c r="C983"/>
      <c r="D983"/>
      <c r="E983"/>
      <c r="F983"/>
      <c r="G983"/>
      <c r="H983"/>
      <c r="I983"/>
      <c r="J983"/>
      <c r="K983"/>
      <c r="L983"/>
      <c r="M983"/>
      <c r="N983"/>
      <c r="O983"/>
      <c r="P983"/>
      <c r="Q983"/>
      <c r="R983"/>
      <c r="S983"/>
      <c r="T983"/>
      <c r="U983"/>
      <c r="V983"/>
      <c r="W983"/>
      <c r="X983"/>
      <c r="Y983"/>
      <c r="Z983"/>
      <c r="AA983"/>
      <c r="AB983"/>
    </row>
    <row r="984" spans="1:28" x14ac:dyDescent="0.25">
      <c r="A984"/>
      <c r="B984"/>
      <c r="C984"/>
      <c r="D984"/>
      <c r="E984"/>
      <c r="F984"/>
      <c r="G984"/>
      <c r="H984"/>
      <c r="I984"/>
      <c r="J984"/>
      <c r="K984"/>
      <c r="L984"/>
      <c r="M984"/>
      <c r="N984"/>
      <c r="O984"/>
      <c r="P984"/>
      <c r="Q984"/>
      <c r="R984"/>
      <c r="S984"/>
      <c r="T984"/>
      <c r="U984"/>
      <c r="V984"/>
      <c r="W984"/>
      <c r="X984"/>
      <c r="Y984"/>
      <c r="Z984"/>
      <c r="AA984"/>
      <c r="AB984"/>
    </row>
    <row r="985" spans="1:28" x14ac:dyDescent="0.25">
      <c r="A985"/>
      <c r="B985"/>
      <c r="C985"/>
      <c r="D985"/>
      <c r="E985"/>
      <c r="F985"/>
      <c r="G985"/>
      <c r="H985"/>
      <c r="I985"/>
      <c r="J985"/>
      <c r="K985"/>
      <c r="L985"/>
      <c r="M985"/>
      <c r="N985"/>
      <c r="O985"/>
      <c r="P985"/>
      <c r="Q985"/>
      <c r="R985"/>
      <c r="S985"/>
      <c r="T985"/>
      <c r="U985"/>
      <c r="V985"/>
      <c r="W985"/>
      <c r="X985"/>
      <c r="Y985"/>
      <c r="Z985"/>
      <c r="AA985"/>
      <c r="AB985"/>
    </row>
    <row r="986" spans="1:28" x14ac:dyDescent="0.25">
      <c r="A986"/>
      <c r="B986"/>
      <c r="C986"/>
      <c r="D986"/>
      <c r="E986"/>
      <c r="F986"/>
      <c r="G986"/>
      <c r="H986"/>
      <c r="I986"/>
      <c r="J986"/>
      <c r="K986"/>
      <c r="L986"/>
      <c r="M986"/>
      <c r="N986"/>
      <c r="O986"/>
      <c r="P986"/>
      <c r="Q986"/>
      <c r="R986"/>
      <c r="S986"/>
      <c r="T986"/>
      <c r="U986"/>
      <c r="V986"/>
      <c r="W986"/>
      <c r="X986"/>
      <c r="Y986"/>
      <c r="Z986"/>
      <c r="AA986"/>
      <c r="AB986"/>
    </row>
    <row r="987" spans="1:28" x14ac:dyDescent="0.25">
      <c r="A987"/>
      <c r="B987"/>
      <c r="C987"/>
      <c r="D987"/>
      <c r="E987"/>
      <c r="F987"/>
      <c r="G987"/>
      <c r="H987"/>
      <c r="I987"/>
      <c r="J987"/>
      <c r="K987"/>
      <c r="L987"/>
      <c r="M987"/>
      <c r="N987"/>
      <c r="O987"/>
      <c r="P987"/>
      <c r="Q987"/>
      <c r="R987"/>
      <c r="S987"/>
      <c r="T987"/>
      <c r="U987"/>
      <c r="V987"/>
      <c r="W987"/>
      <c r="X987"/>
      <c r="Y987"/>
      <c r="Z987"/>
      <c r="AA987"/>
      <c r="AB987"/>
    </row>
    <row r="988" spans="1:28" x14ac:dyDescent="0.25">
      <c r="A988"/>
      <c r="B988"/>
      <c r="C988"/>
      <c r="D988"/>
      <c r="E988"/>
      <c r="F988"/>
      <c r="G988"/>
      <c r="H988"/>
      <c r="I988"/>
      <c r="J988"/>
      <c r="K988"/>
      <c r="L988"/>
      <c r="M988"/>
      <c r="N988"/>
      <c r="O988"/>
      <c r="P988"/>
      <c r="Q988"/>
      <c r="R988"/>
      <c r="S988"/>
      <c r="T988"/>
      <c r="U988"/>
      <c r="V988"/>
      <c r="W988"/>
      <c r="X988"/>
      <c r="Y988"/>
      <c r="Z988"/>
      <c r="AA988"/>
      <c r="AB988"/>
    </row>
    <row r="989" spans="1:28" x14ac:dyDescent="0.25">
      <c r="A989"/>
      <c r="B989"/>
      <c r="C989"/>
      <c r="D989"/>
      <c r="E989"/>
      <c r="F989"/>
      <c r="G989"/>
      <c r="H989"/>
      <c r="I989"/>
      <c r="J989"/>
      <c r="K989"/>
      <c r="L989"/>
      <c r="M989"/>
      <c r="N989"/>
      <c r="O989"/>
      <c r="P989"/>
      <c r="Q989"/>
      <c r="R989"/>
      <c r="S989"/>
      <c r="T989"/>
      <c r="U989"/>
      <c r="V989"/>
      <c r="W989"/>
      <c r="X989"/>
      <c r="Y989"/>
      <c r="Z989"/>
      <c r="AA989"/>
      <c r="AB989"/>
    </row>
    <row r="990" spans="1:28" x14ac:dyDescent="0.25">
      <c r="A990"/>
      <c r="B990"/>
      <c r="C990"/>
      <c r="D990"/>
      <c r="E990"/>
      <c r="F990"/>
      <c r="G990"/>
      <c r="H990"/>
      <c r="I990"/>
      <c r="J990"/>
      <c r="K990"/>
      <c r="L990"/>
      <c r="M990"/>
      <c r="N990"/>
      <c r="O990"/>
      <c r="P990"/>
      <c r="Q990"/>
      <c r="R990"/>
      <c r="S990"/>
      <c r="T990"/>
      <c r="U990"/>
      <c r="V990"/>
      <c r="W990"/>
      <c r="X990"/>
      <c r="Y990"/>
      <c r="Z990"/>
      <c r="AA990"/>
      <c r="AB990"/>
    </row>
    <row r="991" spans="1:28" x14ac:dyDescent="0.25">
      <c r="A991"/>
      <c r="B991"/>
      <c r="C991"/>
      <c r="D991"/>
      <c r="E991"/>
      <c r="F991"/>
      <c r="G991"/>
      <c r="H991"/>
      <c r="I991"/>
      <c r="J991"/>
      <c r="K991"/>
      <c r="L991"/>
      <c r="M991"/>
      <c r="N991"/>
      <c r="O991"/>
      <c r="P991"/>
      <c r="Q991"/>
      <c r="R991"/>
      <c r="S991"/>
      <c r="T991"/>
      <c r="U991"/>
      <c r="V991"/>
      <c r="W991"/>
      <c r="X991"/>
      <c r="Y991"/>
      <c r="Z991"/>
      <c r="AA991"/>
      <c r="AB991"/>
    </row>
    <row r="992" spans="1:28" x14ac:dyDescent="0.25">
      <c r="A992"/>
      <c r="B992"/>
      <c r="C992"/>
      <c r="D992"/>
      <c r="E992"/>
      <c r="F992"/>
      <c r="G992"/>
      <c r="H992"/>
      <c r="I992"/>
      <c r="J992"/>
      <c r="K992"/>
      <c r="L992"/>
      <c r="M992"/>
      <c r="N992"/>
      <c r="O992"/>
      <c r="P992"/>
      <c r="Q992"/>
      <c r="R992"/>
      <c r="S992"/>
      <c r="T992"/>
      <c r="U992"/>
      <c r="V992"/>
      <c r="W992"/>
      <c r="X992"/>
      <c r="Y992"/>
      <c r="Z992"/>
      <c r="AA992"/>
      <c r="AB992"/>
    </row>
    <row r="993" spans="1:28" x14ac:dyDescent="0.25">
      <c r="A993"/>
      <c r="B993"/>
      <c r="C993"/>
      <c r="D993"/>
      <c r="E993"/>
      <c r="F993"/>
      <c r="G993"/>
      <c r="H993"/>
      <c r="I993"/>
      <c r="J993"/>
      <c r="K993"/>
      <c r="L993"/>
      <c r="M993"/>
      <c r="N993"/>
      <c r="O993"/>
      <c r="P993"/>
      <c r="Q993"/>
      <c r="R993"/>
      <c r="S993"/>
      <c r="T993"/>
      <c r="U993"/>
      <c r="V993"/>
      <c r="W993"/>
      <c r="X993"/>
      <c r="Y993"/>
      <c r="Z993"/>
      <c r="AA993"/>
      <c r="AB993"/>
    </row>
    <row r="994" spans="1:28" x14ac:dyDescent="0.25">
      <c r="A994"/>
      <c r="B994"/>
      <c r="C994"/>
      <c r="D994"/>
      <c r="E994"/>
      <c r="F994"/>
      <c r="G994"/>
      <c r="H994"/>
      <c r="I994"/>
      <c r="J994"/>
      <c r="K994"/>
      <c r="L994"/>
      <c r="M994"/>
      <c r="N994"/>
      <c r="O994"/>
      <c r="P994"/>
      <c r="Q994"/>
      <c r="R994"/>
      <c r="S994"/>
      <c r="T994"/>
      <c r="U994"/>
      <c r="V994"/>
      <c r="W994"/>
      <c r="X994"/>
      <c r="Y994"/>
      <c r="Z994"/>
      <c r="AA994"/>
      <c r="AB994"/>
    </row>
    <row r="995" spans="1:28" x14ac:dyDescent="0.25">
      <c r="A995"/>
      <c r="B995"/>
      <c r="C995"/>
      <c r="D995"/>
      <c r="E995"/>
      <c r="F995"/>
      <c r="G995"/>
      <c r="H995"/>
      <c r="I995"/>
      <c r="J995"/>
      <c r="K995"/>
      <c r="L995"/>
      <c r="M995"/>
      <c r="N995"/>
      <c r="O995"/>
      <c r="P995"/>
      <c r="Q995"/>
      <c r="R995"/>
      <c r="S995"/>
      <c r="T995"/>
      <c r="U995"/>
      <c r="V995"/>
      <c r="W995"/>
      <c r="X995"/>
      <c r="Y995"/>
      <c r="Z995"/>
      <c r="AA995"/>
      <c r="AB995"/>
    </row>
    <row r="996" spans="1:28" x14ac:dyDescent="0.25">
      <c r="A996"/>
      <c r="B996"/>
      <c r="C996"/>
      <c r="D996"/>
      <c r="E996"/>
      <c r="F996"/>
      <c r="G996"/>
      <c r="H996"/>
      <c r="I996"/>
      <c r="J996"/>
      <c r="K996"/>
      <c r="L996"/>
      <c r="M996"/>
      <c r="N996"/>
      <c r="O996"/>
      <c r="P996"/>
      <c r="Q996"/>
      <c r="R996"/>
      <c r="S996"/>
      <c r="T996"/>
      <c r="U996"/>
      <c r="V996"/>
      <c r="W996"/>
      <c r="X996"/>
      <c r="Y996"/>
      <c r="Z996"/>
      <c r="AA996"/>
      <c r="AB996"/>
    </row>
    <row r="997" spans="1:28" x14ac:dyDescent="0.25">
      <c r="A997"/>
      <c r="B997"/>
      <c r="C997"/>
      <c r="D997"/>
      <c r="E997"/>
      <c r="F997"/>
      <c r="G997"/>
      <c r="H997"/>
      <c r="I997"/>
      <c r="J997"/>
      <c r="K997"/>
      <c r="L997"/>
      <c r="M997"/>
      <c r="N997"/>
      <c r="O997"/>
      <c r="P997"/>
      <c r="Q997"/>
      <c r="R997"/>
      <c r="S997"/>
      <c r="T997"/>
      <c r="U997"/>
      <c r="V997"/>
      <c r="W997"/>
      <c r="X997"/>
      <c r="Y997"/>
      <c r="Z997"/>
      <c r="AA997"/>
      <c r="AB997"/>
    </row>
    <row r="998" spans="1:28" x14ac:dyDescent="0.25">
      <c r="A998"/>
      <c r="B998"/>
      <c r="C998"/>
      <c r="D998"/>
      <c r="E998"/>
      <c r="F998"/>
      <c r="G998"/>
      <c r="H998"/>
      <c r="I998"/>
      <c r="J998"/>
      <c r="K998"/>
      <c r="L998"/>
      <c r="M998"/>
      <c r="N998"/>
      <c r="O998"/>
      <c r="P998"/>
      <c r="Q998"/>
      <c r="R998"/>
      <c r="S998"/>
      <c r="T998"/>
      <c r="U998"/>
      <c r="V998"/>
      <c r="W998"/>
      <c r="X998"/>
      <c r="Y998"/>
      <c r="Z998"/>
      <c r="AA998"/>
      <c r="AB998"/>
    </row>
    <row r="999" spans="1:28" x14ac:dyDescent="0.25">
      <c r="A999"/>
      <c r="B999"/>
      <c r="C999"/>
      <c r="D999"/>
      <c r="E999"/>
      <c r="F999"/>
      <c r="G999"/>
      <c r="H999"/>
      <c r="I999"/>
      <c r="J999"/>
      <c r="K999"/>
      <c r="L999"/>
      <c r="M999"/>
      <c r="N999"/>
      <c r="O999"/>
      <c r="P999"/>
      <c r="Q999"/>
      <c r="R999"/>
      <c r="S999"/>
      <c r="T999"/>
      <c r="U999"/>
      <c r="V999"/>
      <c r="W999"/>
      <c r="X999"/>
      <c r="Y999"/>
      <c r="Z999"/>
      <c r="AA999"/>
      <c r="AB999"/>
    </row>
    <row r="1000" spans="1:28" x14ac:dyDescent="0.25">
      <c r="A1000"/>
      <c r="B1000"/>
      <c r="C1000"/>
      <c r="D1000"/>
      <c r="E1000"/>
      <c r="F1000"/>
      <c r="G1000"/>
      <c r="H1000"/>
      <c r="I1000"/>
      <c r="J1000"/>
      <c r="K1000"/>
      <c r="L1000"/>
      <c r="M1000"/>
      <c r="N1000"/>
      <c r="O1000"/>
      <c r="P1000"/>
      <c r="Q1000"/>
      <c r="R1000"/>
      <c r="S1000"/>
      <c r="T1000"/>
      <c r="U1000"/>
      <c r="V1000"/>
      <c r="W1000"/>
      <c r="X1000"/>
      <c r="Y1000"/>
      <c r="Z1000"/>
      <c r="AA1000"/>
      <c r="AB1000"/>
    </row>
    <row r="1001" spans="1:28" x14ac:dyDescent="0.25">
      <c r="A1001"/>
      <c r="B1001"/>
      <c r="C1001"/>
      <c r="D1001"/>
      <c r="E1001"/>
      <c r="F1001"/>
      <c r="G1001"/>
      <c r="H1001"/>
      <c r="I1001"/>
      <c r="J1001"/>
      <c r="K1001"/>
      <c r="L1001"/>
      <c r="M1001"/>
      <c r="N1001"/>
      <c r="O1001"/>
      <c r="P1001"/>
      <c r="Q1001"/>
      <c r="R1001"/>
      <c r="S1001"/>
      <c r="T1001"/>
      <c r="U1001"/>
      <c r="V1001"/>
      <c r="W1001"/>
      <c r="X1001"/>
      <c r="Y1001"/>
      <c r="Z1001"/>
      <c r="AA1001"/>
      <c r="AB1001"/>
    </row>
    <row r="1002" spans="1:28" x14ac:dyDescent="0.25">
      <c r="A1002"/>
      <c r="B1002"/>
      <c r="C1002"/>
      <c r="D1002"/>
      <c r="E1002"/>
      <c r="F1002"/>
      <c r="G1002"/>
      <c r="H1002"/>
      <c r="I1002"/>
      <c r="J1002"/>
      <c r="K1002"/>
      <c r="L1002"/>
      <c r="M1002"/>
      <c r="N1002"/>
      <c r="O1002"/>
      <c r="P1002"/>
      <c r="Q1002"/>
      <c r="R1002"/>
      <c r="S1002"/>
      <c r="T1002"/>
      <c r="U1002"/>
      <c r="V1002"/>
      <c r="W1002"/>
      <c r="X1002"/>
      <c r="Y1002"/>
      <c r="Z1002"/>
      <c r="AA1002"/>
      <c r="AB1002"/>
    </row>
    <row r="1003" spans="1:28" x14ac:dyDescent="0.25">
      <c r="A1003"/>
      <c r="B1003"/>
      <c r="C1003"/>
      <c r="D1003"/>
      <c r="E1003"/>
      <c r="F1003"/>
      <c r="G1003"/>
      <c r="H1003"/>
      <c r="I1003"/>
      <c r="J1003"/>
      <c r="K1003"/>
      <c r="L1003"/>
      <c r="M1003"/>
      <c r="N1003"/>
      <c r="O1003"/>
      <c r="P1003"/>
      <c r="Q1003"/>
      <c r="R1003"/>
      <c r="S1003"/>
      <c r="T1003"/>
      <c r="U1003"/>
      <c r="V1003"/>
      <c r="W1003"/>
      <c r="X1003"/>
      <c r="Y1003"/>
      <c r="Z1003"/>
      <c r="AA1003"/>
      <c r="AB1003"/>
    </row>
    <row r="1004" spans="1:28" x14ac:dyDescent="0.25">
      <c r="A1004"/>
      <c r="B1004"/>
      <c r="C1004"/>
      <c r="D1004"/>
      <c r="E1004"/>
      <c r="F1004"/>
      <c r="G1004"/>
      <c r="H1004"/>
      <c r="I1004"/>
      <c r="J1004"/>
      <c r="K1004"/>
      <c r="L1004"/>
      <c r="M1004"/>
      <c r="N1004"/>
      <c r="O1004"/>
      <c r="P1004"/>
      <c r="Q1004"/>
      <c r="R1004"/>
      <c r="S1004"/>
      <c r="T1004"/>
      <c r="U1004"/>
      <c r="V1004"/>
      <c r="W1004"/>
      <c r="X1004"/>
      <c r="Y1004"/>
      <c r="Z1004"/>
      <c r="AA1004"/>
      <c r="AB1004"/>
    </row>
    <row r="1005" spans="1:28" x14ac:dyDescent="0.25">
      <c r="A1005"/>
      <c r="B1005"/>
      <c r="C1005"/>
      <c r="D1005"/>
      <c r="E1005"/>
      <c r="F1005"/>
      <c r="G1005"/>
      <c r="H1005"/>
      <c r="I1005"/>
      <c r="J1005"/>
      <c r="K1005"/>
      <c r="L1005"/>
      <c r="M1005"/>
      <c r="N1005"/>
      <c r="O1005"/>
      <c r="P1005"/>
      <c r="Q1005"/>
      <c r="R1005"/>
      <c r="S1005"/>
      <c r="T1005"/>
      <c r="U1005"/>
      <c r="V1005"/>
      <c r="W1005"/>
      <c r="X1005"/>
      <c r="Y1005"/>
      <c r="Z1005"/>
      <c r="AA1005"/>
      <c r="AB1005"/>
    </row>
    <row r="1006" spans="1:28" x14ac:dyDescent="0.25">
      <c r="A1006"/>
      <c r="B1006"/>
      <c r="C1006"/>
      <c r="D1006"/>
      <c r="E1006"/>
      <c r="F1006"/>
      <c r="G1006"/>
      <c r="H1006"/>
      <c r="I1006"/>
      <c r="J1006"/>
      <c r="K1006"/>
      <c r="L1006"/>
      <c r="M1006"/>
      <c r="N1006"/>
      <c r="O1006"/>
      <c r="P1006"/>
      <c r="Q1006"/>
      <c r="R1006"/>
      <c r="S1006"/>
      <c r="T1006"/>
      <c r="U1006"/>
      <c r="V1006"/>
      <c r="W1006"/>
      <c r="X1006"/>
      <c r="Y1006"/>
      <c r="Z1006"/>
      <c r="AA1006"/>
      <c r="AB1006"/>
    </row>
    <row r="1007" spans="1:28" x14ac:dyDescent="0.25">
      <c r="A1007"/>
      <c r="B1007"/>
      <c r="C1007"/>
      <c r="D1007"/>
      <c r="E1007"/>
      <c r="F1007"/>
      <c r="G1007"/>
      <c r="H1007"/>
      <c r="I1007"/>
      <c r="J1007"/>
      <c r="K1007"/>
      <c r="L1007"/>
      <c r="M1007"/>
      <c r="N1007"/>
      <c r="O1007"/>
      <c r="P1007"/>
      <c r="Q1007"/>
      <c r="R1007"/>
      <c r="S1007"/>
      <c r="T1007"/>
      <c r="U1007"/>
      <c r="V1007"/>
      <c r="W1007"/>
      <c r="X1007"/>
      <c r="Y1007"/>
      <c r="Z1007"/>
      <c r="AA1007"/>
      <c r="AB1007"/>
    </row>
    <row r="1008" spans="1:28" x14ac:dyDescent="0.25">
      <c r="A1008"/>
      <c r="B1008"/>
      <c r="C1008"/>
      <c r="D1008"/>
      <c r="E1008"/>
      <c r="F1008"/>
      <c r="G1008"/>
      <c r="H1008"/>
      <c r="I1008"/>
      <c r="J1008"/>
      <c r="K1008"/>
      <c r="L1008"/>
      <c r="M1008"/>
      <c r="N1008"/>
      <c r="O1008"/>
      <c r="P1008"/>
      <c r="Q1008"/>
      <c r="R1008"/>
      <c r="S1008"/>
      <c r="T1008"/>
      <c r="U1008"/>
      <c r="V1008"/>
      <c r="W1008"/>
      <c r="X1008"/>
      <c r="Y1008"/>
      <c r="Z1008"/>
      <c r="AA1008"/>
      <c r="AB1008"/>
    </row>
    <row r="1009" spans="1:28" x14ac:dyDescent="0.25">
      <c r="A1009"/>
      <c r="B1009"/>
      <c r="C1009"/>
      <c r="D1009"/>
      <c r="E1009"/>
      <c r="F1009"/>
      <c r="G1009"/>
      <c r="H1009"/>
      <c r="I1009"/>
      <c r="J1009"/>
      <c r="K1009"/>
      <c r="L1009"/>
      <c r="M1009"/>
      <c r="N1009"/>
      <c r="O1009"/>
      <c r="P1009"/>
      <c r="Q1009"/>
      <c r="R1009"/>
      <c r="S1009"/>
      <c r="T1009"/>
      <c r="U1009"/>
      <c r="V1009"/>
      <c r="W1009"/>
      <c r="X1009"/>
      <c r="Y1009"/>
      <c r="Z1009"/>
      <c r="AA1009"/>
      <c r="AB1009"/>
    </row>
    <row r="1010" spans="1:28" x14ac:dyDescent="0.25">
      <c r="A1010"/>
      <c r="B1010"/>
      <c r="C1010"/>
      <c r="D1010"/>
      <c r="E1010"/>
      <c r="F1010"/>
      <c r="G1010"/>
      <c r="H1010"/>
      <c r="I1010"/>
      <c r="J1010"/>
      <c r="K1010"/>
      <c r="L1010"/>
      <c r="M1010"/>
      <c r="N1010"/>
      <c r="O1010"/>
      <c r="P1010"/>
      <c r="Q1010"/>
      <c r="R1010"/>
      <c r="S1010"/>
      <c r="T1010"/>
      <c r="U1010"/>
      <c r="V1010"/>
      <c r="W1010"/>
      <c r="X1010"/>
      <c r="Y1010"/>
      <c r="Z1010"/>
      <c r="AA1010"/>
      <c r="AB1010"/>
    </row>
    <row r="1011" spans="1:28" x14ac:dyDescent="0.25">
      <c r="A1011"/>
      <c r="B1011"/>
      <c r="C1011"/>
      <c r="D1011"/>
      <c r="E1011"/>
      <c r="F1011"/>
      <c r="G1011"/>
      <c r="H1011"/>
      <c r="I1011"/>
      <c r="J1011"/>
      <c r="K1011"/>
      <c r="L1011"/>
      <c r="M1011"/>
      <c r="N1011"/>
      <c r="O1011"/>
      <c r="P1011"/>
      <c r="Q1011"/>
      <c r="R1011"/>
      <c r="S1011"/>
      <c r="T1011"/>
      <c r="U1011"/>
      <c r="V1011"/>
      <c r="W1011"/>
      <c r="X1011"/>
      <c r="Y1011"/>
      <c r="Z1011"/>
      <c r="AA1011"/>
      <c r="AB1011"/>
    </row>
    <row r="1012" spans="1:28" x14ac:dyDescent="0.25">
      <c r="A1012"/>
      <c r="B1012"/>
      <c r="C1012"/>
      <c r="D1012"/>
      <c r="E1012"/>
      <c r="F1012"/>
      <c r="G1012"/>
      <c r="H1012"/>
      <c r="I1012"/>
      <c r="J1012"/>
      <c r="K1012"/>
      <c r="L1012"/>
      <c r="M1012"/>
      <c r="N1012"/>
      <c r="O1012"/>
      <c r="P1012"/>
      <c r="Q1012"/>
      <c r="R1012"/>
      <c r="S1012"/>
      <c r="T1012"/>
      <c r="U1012"/>
      <c r="V1012"/>
      <c r="W1012"/>
      <c r="X1012"/>
      <c r="Y1012"/>
      <c r="Z1012"/>
      <c r="AA1012"/>
      <c r="AB1012"/>
    </row>
    <row r="1013" spans="1:28" x14ac:dyDescent="0.25">
      <c r="A1013"/>
      <c r="B1013"/>
      <c r="C1013"/>
      <c r="D1013"/>
      <c r="E1013"/>
      <c r="F1013"/>
      <c r="G1013"/>
      <c r="H1013"/>
      <c r="I1013"/>
      <c r="J1013"/>
      <c r="K1013"/>
      <c r="L1013"/>
      <c r="M1013"/>
      <c r="N1013"/>
      <c r="O1013"/>
      <c r="P1013"/>
      <c r="Q1013"/>
      <c r="R1013"/>
      <c r="S1013"/>
      <c r="T1013"/>
      <c r="U1013"/>
      <c r="V1013"/>
      <c r="W1013"/>
      <c r="X1013"/>
      <c r="Y1013"/>
      <c r="Z1013"/>
      <c r="AA1013"/>
      <c r="AB1013"/>
    </row>
    <row r="1014" spans="1:28" x14ac:dyDescent="0.25">
      <c r="A1014"/>
      <c r="B1014"/>
      <c r="C1014"/>
      <c r="D1014"/>
      <c r="E1014"/>
      <c r="F1014"/>
      <c r="G1014"/>
      <c r="H1014"/>
      <c r="I1014"/>
      <c r="J1014"/>
      <c r="K1014"/>
      <c r="L1014"/>
      <c r="M1014"/>
      <c r="N1014"/>
      <c r="O1014"/>
      <c r="P1014"/>
      <c r="Q1014"/>
      <c r="R1014"/>
      <c r="S1014"/>
      <c r="T1014"/>
      <c r="U1014"/>
      <c r="V1014"/>
      <c r="W1014"/>
      <c r="X1014"/>
      <c r="Y1014"/>
      <c r="Z1014"/>
      <c r="AA1014"/>
      <c r="AB1014"/>
    </row>
    <row r="1015" spans="1:28" x14ac:dyDescent="0.25">
      <c r="A1015"/>
      <c r="B1015"/>
      <c r="C1015"/>
      <c r="D1015"/>
      <c r="E1015"/>
      <c r="F1015"/>
      <c r="G1015"/>
      <c r="H1015"/>
      <c r="I1015"/>
      <c r="J1015"/>
      <c r="K1015"/>
      <c r="L1015"/>
      <c r="M1015"/>
      <c r="N1015"/>
      <c r="O1015"/>
      <c r="P1015"/>
      <c r="Q1015"/>
      <c r="R1015"/>
      <c r="S1015"/>
      <c r="T1015"/>
      <c r="U1015"/>
      <c r="V1015"/>
      <c r="W1015"/>
      <c r="X1015"/>
      <c r="Y1015"/>
      <c r="Z1015"/>
      <c r="AA1015"/>
      <c r="AB1015"/>
    </row>
    <row r="1016" spans="1:28" x14ac:dyDescent="0.25">
      <c r="A1016"/>
      <c r="B1016"/>
      <c r="C1016"/>
      <c r="D1016"/>
      <c r="E1016"/>
      <c r="F1016"/>
      <c r="G1016"/>
      <c r="H1016"/>
      <c r="I1016"/>
      <c r="J1016"/>
      <c r="K1016"/>
      <c r="L1016"/>
      <c r="M1016"/>
      <c r="N1016"/>
      <c r="O1016"/>
      <c r="P1016"/>
      <c r="Q1016"/>
      <c r="R1016"/>
      <c r="S1016"/>
      <c r="T1016"/>
      <c r="U1016"/>
      <c r="V1016"/>
      <c r="W1016"/>
      <c r="X1016"/>
      <c r="Y1016"/>
      <c r="Z1016"/>
      <c r="AA1016"/>
      <c r="AB1016"/>
    </row>
    <row r="1017" spans="1:28" x14ac:dyDescent="0.25">
      <c r="A1017"/>
      <c r="B1017"/>
      <c r="C1017"/>
      <c r="D1017"/>
      <c r="E1017"/>
      <c r="F1017"/>
      <c r="G1017"/>
      <c r="H1017"/>
      <c r="I1017"/>
      <c r="J1017"/>
      <c r="K1017"/>
      <c r="L1017"/>
      <c r="M1017"/>
      <c r="N1017"/>
      <c r="O1017"/>
      <c r="P1017"/>
      <c r="Q1017"/>
      <c r="R1017"/>
      <c r="S1017"/>
      <c r="T1017"/>
      <c r="U1017"/>
      <c r="V1017"/>
      <c r="W1017"/>
      <c r="X1017"/>
      <c r="Y1017"/>
      <c r="Z1017"/>
      <c r="AA1017"/>
      <c r="AB1017"/>
    </row>
    <row r="1018" spans="1:28" x14ac:dyDescent="0.25">
      <c r="A1018"/>
      <c r="B1018"/>
      <c r="C1018"/>
      <c r="D1018"/>
      <c r="E1018"/>
      <c r="F1018"/>
      <c r="G1018"/>
      <c r="H1018"/>
      <c r="I1018"/>
      <c r="J1018"/>
      <c r="K1018"/>
      <c r="L1018"/>
      <c r="M1018"/>
      <c r="N1018"/>
      <c r="O1018"/>
      <c r="P1018"/>
      <c r="Q1018"/>
      <c r="R1018"/>
      <c r="S1018"/>
      <c r="T1018"/>
      <c r="U1018"/>
      <c r="V1018"/>
      <c r="W1018"/>
      <c r="X1018"/>
      <c r="Y1018"/>
      <c r="Z1018"/>
      <c r="AA1018"/>
      <c r="AB1018"/>
    </row>
    <row r="1019" spans="1:28" x14ac:dyDescent="0.25">
      <c r="A1019"/>
      <c r="B1019"/>
      <c r="C1019"/>
      <c r="D1019"/>
      <c r="E1019"/>
      <c r="F1019"/>
      <c r="G1019"/>
      <c r="H1019"/>
      <c r="I1019"/>
      <c r="J1019"/>
      <c r="K1019"/>
      <c r="L1019"/>
      <c r="M1019"/>
      <c r="N1019"/>
      <c r="O1019"/>
      <c r="P1019"/>
      <c r="Q1019"/>
      <c r="R1019"/>
      <c r="S1019"/>
      <c r="T1019"/>
      <c r="U1019"/>
      <c r="V1019"/>
      <c r="W1019"/>
      <c r="X1019"/>
      <c r="Y1019"/>
      <c r="Z1019"/>
      <c r="AA1019"/>
      <c r="AB1019"/>
    </row>
    <row r="1020" spans="1:28" x14ac:dyDescent="0.25">
      <c r="A1020"/>
      <c r="B1020"/>
      <c r="C1020"/>
      <c r="D1020"/>
      <c r="E1020"/>
      <c r="F1020"/>
      <c r="G1020"/>
      <c r="H1020"/>
      <c r="I1020"/>
      <c r="J1020"/>
      <c r="K1020"/>
      <c r="L1020"/>
      <c r="M1020"/>
      <c r="N1020"/>
      <c r="O1020"/>
      <c r="P1020"/>
      <c r="Q1020"/>
      <c r="R1020"/>
      <c r="S1020"/>
      <c r="T1020"/>
      <c r="U1020"/>
      <c r="V1020"/>
      <c r="W1020"/>
      <c r="X1020"/>
      <c r="Y1020"/>
      <c r="Z1020"/>
      <c r="AA1020"/>
      <c r="AB1020"/>
    </row>
    <row r="1021" spans="1:28" x14ac:dyDescent="0.25">
      <c r="A1021"/>
      <c r="B1021"/>
      <c r="C1021"/>
      <c r="D1021"/>
      <c r="E1021"/>
      <c r="F1021"/>
      <c r="G1021"/>
      <c r="H1021"/>
      <c r="I1021"/>
      <c r="J1021"/>
      <c r="K1021"/>
      <c r="L1021"/>
      <c r="M1021"/>
      <c r="N1021"/>
      <c r="O1021"/>
      <c r="P1021"/>
      <c r="Q1021"/>
      <c r="R1021"/>
      <c r="S1021"/>
      <c r="T1021"/>
      <c r="U1021"/>
      <c r="V1021"/>
      <c r="W1021"/>
      <c r="X1021"/>
      <c r="Y1021"/>
      <c r="Z1021"/>
      <c r="AA1021"/>
      <c r="AB1021"/>
    </row>
    <row r="1022" spans="1:28" x14ac:dyDescent="0.25">
      <c r="A1022"/>
      <c r="B1022"/>
      <c r="C1022"/>
      <c r="D1022"/>
      <c r="E1022"/>
      <c r="F1022"/>
      <c r="G1022"/>
      <c r="H1022"/>
      <c r="I1022"/>
      <c r="J1022"/>
      <c r="K1022"/>
      <c r="L1022"/>
      <c r="M1022"/>
      <c r="N1022"/>
      <c r="O1022"/>
      <c r="P1022"/>
      <c r="Q1022"/>
      <c r="R1022"/>
      <c r="S1022"/>
      <c r="T1022"/>
      <c r="U1022"/>
      <c r="V1022"/>
      <c r="W1022"/>
      <c r="X1022"/>
      <c r="Y1022"/>
      <c r="Z1022"/>
      <c r="AA1022"/>
      <c r="AB1022"/>
    </row>
    <row r="1023" spans="1:28" x14ac:dyDescent="0.25">
      <c r="A1023"/>
      <c r="B1023"/>
      <c r="C1023"/>
      <c r="D1023"/>
      <c r="E1023"/>
      <c r="F1023"/>
      <c r="G1023"/>
      <c r="H1023"/>
      <c r="I1023"/>
      <c r="J1023"/>
      <c r="K1023"/>
      <c r="L1023"/>
      <c r="M1023"/>
      <c r="N1023"/>
      <c r="O1023"/>
      <c r="P1023"/>
      <c r="Q1023"/>
      <c r="R1023"/>
      <c r="S1023"/>
      <c r="T1023"/>
      <c r="U1023"/>
      <c r="V1023"/>
      <c r="W1023"/>
      <c r="X1023"/>
      <c r="Y1023"/>
      <c r="Z1023"/>
      <c r="AA1023"/>
      <c r="AB1023"/>
    </row>
    <row r="1024" spans="1:28" x14ac:dyDescent="0.25">
      <c r="A1024"/>
      <c r="B1024"/>
      <c r="C1024"/>
      <c r="D1024"/>
      <c r="E1024"/>
      <c r="F1024"/>
      <c r="G1024"/>
      <c r="H1024"/>
      <c r="I1024"/>
      <c r="J1024"/>
      <c r="K1024"/>
      <c r="L1024"/>
      <c r="M1024"/>
      <c r="N1024"/>
      <c r="O1024"/>
      <c r="P1024"/>
      <c r="Q1024"/>
      <c r="R1024"/>
      <c r="S1024"/>
      <c r="T1024"/>
      <c r="U1024"/>
      <c r="V1024"/>
      <c r="W1024"/>
      <c r="X1024"/>
      <c r="Y1024"/>
      <c r="Z1024"/>
      <c r="AA1024"/>
      <c r="AB1024"/>
    </row>
    <row r="1025" spans="1:28" x14ac:dyDescent="0.25">
      <c r="A1025"/>
      <c r="B1025"/>
      <c r="C1025"/>
      <c r="D1025"/>
      <c r="E1025"/>
      <c r="F1025"/>
      <c r="G1025"/>
      <c r="H1025"/>
      <c r="I1025"/>
      <c r="J1025"/>
      <c r="K1025"/>
      <c r="L1025"/>
      <c r="M1025"/>
      <c r="N1025"/>
      <c r="O1025"/>
      <c r="P1025"/>
      <c r="Q1025"/>
      <c r="R1025"/>
      <c r="S1025"/>
      <c r="T1025"/>
      <c r="U1025"/>
      <c r="V1025"/>
      <c r="W1025"/>
      <c r="X1025"/>
      <c r="Y1025"/>
      <c r="Z1025"/>
      <c r="AA1025"/>
      <c r="AB1025"/>
    </row>
    <row r="1026" spans="1:28" x14ac:dyDescent="0.25">
      <c r="A1026"/>
      <c r="B1026"/>
      <c r="C1026"/>
      <c r="D1026"/>
      <c r="E1026"/>
      <c r="F1026"/>
      <c r="G1026"/>
      <c r="H1026"/>
      <c r="I1026"/>
      <c r="J1026"/>
      <c r="K1026"/>
      <c r="L1026"/>
      <c r="M1026"/>
      <c r="N1026"/>
      <c r="O1026"/>
      <c r="P1026"/>
      <c r="Q1026"/>
      <c r="R1026"/>
      <c r="S1026"/>
      <c r="T1026"/>
      <c r="U1026"/>
      <c r="V1026"/>
      <c r="W1026"/>
      <c r="X1026"/>
      <c r="Y1026"/>
      <c r="Z1026"/>
      <c r="AA1026"/>
      <c r="AB1026"/>
    </row>
    <row r="1027" spans="1:28" x14ac:dyDescent="0.25">
      <c r="A1027"/>
      <c r="B1027"/>
      <c r="C1027"/>
      <c r="D1027"/>
      <c r="E1027"/>
      <c r="F1027"/>
      <c r="G1027"/>
      <c r="H1027"/>
      <c r="I1027"/>
      <c r="J1027"/>
      <c r="K1027"/>
      <c r="L1027"/>
      <c r="M1027"/>
      <c r="N1027"/>
      <c r="O1027"/>
      <c r="P1027"/>
      <c r="Q1027"/>
      <c r="R1027"/>
      <c r="S1027"/>
      <c r="T1027"/>
      <c r="U1027"/>
      <c r="V1027"/>
      <c r="W1027"/>
      <c r="X1027"/>
      <c r="Y1027"/>
      <c r="Z1027"/>
      <c r="AA1027"/>
      <c r="AB1027"/>
    </row>
    <row r="1028" spans="1:28" x14ac:dyDescent="0.25">
      <c r="A1028"/>
      <c r="B1028"/>
      <c r="C1028"/>
      <c r="D1028"/>
      <c r="E1028"/>
      <c r="F1028"/>
      <c r="G1028"/>
      <c r="H1028"/>
      <c r="I1028"/>
      <c r="J1028"/>
      <c r="K1028"/>
      <c r="L1028"/>
      <c r="M1028"/>
      <c r="N1028"/>
      <c r="O1028"/>
      <c r="P1028"/>
      <c r="Q1028"/>
      <c r="R1028"/>
      <c r="S1028"/>
      <c r="T1028"/>
      <c r="U1028"/>
      <c r="V1028"/>
      <c r="W1028"/>
      <c r="X1028"/>
      <c r="Y1028"/>
      <c r="Z1028"/>
      <c r="AA1028"/>
      <c r="AB1028"/>
    </row>
    <row r="1029" spans="1:28" x14ac:dyDescent="0.25">
      <c r="A1029"/>
      <c r="B1029"/>
      <c r="C1029"/>
      <c r="D1029"/>
      <c r="E1029"/>
      <c r="F1029"/>
      <c r="G1029"/>
      <c r="H1029"/>
      <c r="I1029"/>
      <c r="J1029"/>
      <c r="K1029"/>
      <c r="L1029"/>
      <c r="M1029"/>
      <c r="N1029"/>
      <c r="O1029"/>
      <c r="P1029"/>
      <c r="Q1029"/>
      <c r="R1029"/>
      <c r="S1029"/>
      <c r="T1029"/>
      <c r="U1029"/>
      <c r="V1029"/>
      <c r="W1029"/>
      <c r="X1029"/>
      <c r="Y1029"/>
      <c r="Z1029"/>
      <c r="AA1029"/>
      <c r="AB1029"/>
    </row>
    <row r="1030" spans="1:28" x14ac:dyDescent="0.25">
      <c r="A1030"/>
      <c r="B1030"/>
      <c r="C1030"/>
      <c r="D1030"/>
      <c r="E1030"/>
      <c r="F1030"/>
      <c r="G1030"/>
      <c r="H1030"/>
      <c r="I1030"/>
      <c r="J1030"/>
      <c r="K1030"/>
      <c r="L1030"/>
      <c r="M1030"/>
      <c r="N1030"/>
      <c r="O1030"/>
      <c r="P1030"/>
      <c r="Q1030"/>
      <c r="R1030"/>
      <c r="S1030"/>
      <c r="T1030"/>
      <c r="U1030"/>
      <c r="V1030"/>
      <c r="W1030"/>
      <c r="X1030"/>
      <c r="Y1030"/>
      <c r="Z1030"/>
      <c r="AA1030"/>
      <c r="AB1030"/>
    </row>
    <row r="1031" spans="1:28" x14ac:dyDescent="0.25">
      <c r="A1031"/>
      <c r="B1031"/>
      <c r="C1031"/>
      <c r="D1031"/>
      <c r="E1031"/>
      <c r="F1031"/>
      <c r="G1031"/>
      <c r="H1031"/>
      <c r="I1031"/>
      <c r="J1031"/>
      <c r="K1031"/>
      <c r="L1031"/>
      <c r="M1031"/>
      <c r="N1031"/>
      <c r="O1031"/>
      <c r="P1031"/>
      <c r="Q1031"/>
      <c r="R1031"/>
      <c r="S1031"/>
      <c r="T1031"/>
      <c r="U1031"/>
      <c r="V1031"/>
      <c r="W1031"/>
      <c r="X1031"/>
      <c r="Y1031"/>
      <c r="Z1031"/>
      <c r="AA1031"/>
      <c r="AB1031"/>
    </row>
    <row r="1032" spans="1:28" x14ac:dyDescent="0.25">
      <c r="A1032"/>
      <c r="B1032"/>
      <c r="C1032"/>
      <c r="D1032"/>
      <c r="E1032"/>
      <c r="F1032"/>
      <c r="G1032"/>
      <c r="H1032"/>
      <c r="I1032"/>
      <c r="J1032"/>
      <c r="K1032"/>
      <c r="L1032"/>
      <c r="M1032"/>
      <c r="N1032"/>
      <c r="O1032"/>
      <c r="P1032"/>
      <c r="Q1032"/>
      <c r="R1032"/>
      <c r="S1032"/>
      <c r="T1032"/>
      <c r="U1032"/>
      <c r="V1032"/>
      <c r="W1032"/>
      <c r="X1032"/>
      <c r="Y1032"/>
      <c r="Z1032"/>
      <c r="AA1032"/>
      <c r="AB1032"/>
    </row>
    <row r="1033" spans="1:28" x14ac:dyDescent="0.25">
      <c r="A1033"/>
      <c r="B1033"/>
      <c r="C1033"/>
      <c r="D1033"/>
      <c r="E1033"/>
      <c r="F1033"/>
      <c r="G1033"/>
      <c r="H1033"/>
      <c r="I1033"/>
      <c r="J1033"/>
      <c r="K1033"/>
      <c r="L1033"/>
      <c r="M1033"/>
      <c r="N1033"/>
      <c r="O1033"/>
      <c r="P1033"/>
      <c r="Q1033"/>
      <c r="R1033"/>
      <c r="S1033"/>
      <c r="T1033"/>
      <c r="U1033"/>
      <c r="V1033"/>
      <c r="W1033"/>
      <c r="X1033"/>
      <c r="Y1033"/>
      <c r="Z1033"/>
      <c r="AA1033"/>
      <c r="AB1033"/>
    </row>
    <row r="1034" spans="1:28" x14ac:dyDescent="0.25">
      <c r="A1034"/>
      <c r="B1034"/>
      <c r="C1034"/>
      <c r="D1034"/>
      <c r="E1034"/>
      <c r="F1034"/>
      <c r="G1034"/>
      <c r="H1034"/>
      <c r="I1034"/>
      <c r="J1034"/>
      <c r="K1034"/>
      <c r="L1034"/>
      <c r="M1034"/>
      <c r="N1034"/>
      <c r="O1034"/>
      <c r="P1034"/>
      <c r="Q1034"/>
      <c r="R1034"/>
      <c r="S1034"/>
      <c r="T1034"/>
      <c r="U1034"/>
      <c r="V1034"/>
      <c r="W1034"/>
      <c r="X1034"/>
      <c r="Y1034"/>
      <c r="Z1034"/>
      <c r="AA1034"/>
      <c r="AB1034"/>
    </row>
    <row r="1035" spans="1:28" x14ac:dyDescent="0.25">
      <c r="A1035"/>
      <c r="B1035"/>
      <c r="C1035"/>
      <c r="D1035"/>
      <c r="E1035"/>
      <c r="F1035"/>
      <c r="G1035"/>
      <c r="H1035"/>
      <c r="I1035"/>
      <c r="J1035"/>
      <c r="K1035"/>
      <c r="L1035"/>
      <c r="M1035"/>
      <c r="N1035"/>
      <c r="O1035"/>
      <c r="P1035"/>
      <c r="Q1035"/>
      <c r="R1035"/>
      <c r="S1035"/>
      <c r="T1035"/>
      <c r="U1035"/>
      <c r="V1035"/>
      <c r="W1035"/>
      <c r="X1035"/>
      <c r="Y1035"/>
      <c r="Z1035"/>
      <c r="AA1035"/>
      <c r="AB1035"/>
    </row>
    <row r="1036" spans="1:28" x14ac:dyDescent="0.25">
      <c r="A1036"/>
      <c r="B1036"/>
      <c r="C1036"/>
      <c r="D1036"/>
      <c r="E1036"/>
      <c r="F1036"/>
      <c r="G1036"/>
      <c r="H1036"/>
      <c r="I1036"/>
      <c r="J1036"/>
      <c r="K1036"/>
      <c r="L1036"/>
      <c r="M1036"/>
      <c r="N1036"/>
      <c r="O1036"/>
      <c r="P1036"/>
      <c r="Q1036"/>
      <c r="R1036"/>
      <c r="S1036"/>
      <c r="T1036"/>
      <c r="U1036"/>
      <c r="V1036"/>
      <c r="W1036"/>
      <c r="X1036"/>
      <c r="Y1036"/>
      <c r="Z1036"/>
      <c r="AA1036"/>
      <c r="AB1036"/>
    </row>
    <row r="1037" spans="1:28" x14ac:dyDescent="0.25">
      <c r="A1037"/>
      <c r="B1037"/>
      <c r="C1037"/>
      <c r="D1037"/>
      <c r="E1037"/>
      <c r="F1037"/>
      <c r="G1037"/>
      <c r="H1037"/>
      <c r="I1037"/>
      <c r="J1037"/>
      <c r="K1037"/>
      <c r="L1037"/>
      <c r="M1037"/>
      <c r="N1037"/>
      <c r="O1037"/>
      <c r="P1037"/>
      <c r="Q1037"/>
      <c r="R1037"/>
      <c r="S1037"/>
      <c r="T1037"/>
      <c r="U1037"/>
      <c r="V1037"/>
      <c r="W1037"/>
      <c r="X1037"/>
      <c r="Y1037"/>
      <c r="Z1037"/>
      <c r="AA1037"/>
      <c r="AB1037"/>
    </row>
    <row r="1038" spans="1:28" x14ac:dyDescent="0.25">
      <c r="A1038"/>
      <c r="B1038"/>
      <c r="C1038"/>
      <c r="D1038"/>
      <c r="E1038"/>
      <c r="F1038"/>
      <c r="G1038"/>
      <c r="H1038"/>
      <c r="I1038"/>
      <c r="J1038"/>
      <c r="K1038"/>
      <c r="L1038"/>
      <c r="M1038"/>
      <c r="N1038"/>
      <c r="O1038"/>
      <c r="P1038"/>
      <c r="Q1038"/>
      <c r="R1038"/>
      <c r="S1038"/>
      <c r="T1038"/>
      <c r="U1038"/>
      <c r="V1038"/>
      <c r="W1038"/>
      <c r="X1038"/>
      <c r="Y1038"/>
      <c r="Z1038"/>
      <c r="AA1038"/>
      <c r="AB1038"/>
    </row>
    <row r="1039" spans="1:28" x14ac:dyDescent="0.25">
      <c r="A1039"/>
      <c r="B1039"/>
      <c r="C1039"/>
      <c r="D1039"/>
      <c r="E1039"/>
      <c r="F1039"/>
      <c r="G1039"/>
      <c r="H1039"/>
      <c r="I1039"/>
      <c r="J1039"/>
      <c r="K1039"/>
      <c r="L1039"/>
      <c r="M1039"/>
      <c r="N1039"/>
      <c r="O1039"/>
      <c r="P1039"/>
      <c r="Q1039"/>
      <c r="R1039"/>
      <c r="S1039"/>
      <c r="T1039"/>
      <c r="U1039"/>
      <c r="V1039"/>
      <c r="W1039"/>
      <c r="X1039"/>
      <c r="Y1039"/>
      <c r="Z1039"/>
      <c r="AA1039"/>
      <c r="AB1039"/>
    </row>
    <row r="1040" spans="1:28" x14ac:dyDescent="0.25">
      <c r="A1040"/>
      <c r="B1040"/>
      <c r="C1040"/>
      <c r="D1040"/>
      <c r="E1040"/>
      <c r="F1040"/>
      <c r="G1040"/>
      <c r="H1040"/>
      <c r="I1040"/>
      <c r="J1040"/>
      <c r="K1040"/>
      <c r="L1040"/>
      <c r="M1040"/>
      <c r="N1040"/>
      <c r="O1040"/>
      <c r="P1040"/>
      <c r="Q1040"/>
      <c r="R1040"/>
      <c r="S1040"/>
      <c r="T1040"/>
      <c r="U1040"/>
      <c r="V1040"/>
      <c r="W1040"/>
      <c r="X1040"/>
      <c r="Y1040"/>
      <c r="Z1040"/>
      <c r="AA1040"/>
      <c r="AB1040"/>
    </row>
    <row r="1041" spans="1:28" x14ac:dyDescent="0.25">
      <c r="A1041"/>
      <c r="B1041"/>
      <c r="C1041"/>
      <c r="D1041"/>
      <c r="E1041"/>
      <c r="F1041"/>
      <c r="G1041"/>
      <c r="H1041"/>
      <c r="I1041"/>
      <c r="J1041"/>
      <c r="K1041"/>
      <c r="L1041"/>
      <c r="M1041"/>
      <c r="N1041"/>
      <c r="O1041"/>
      <c r="P1041"/>
      <c r="Q1041"/>
      <c r="R1041"/>
      <c r="S1041"/>
      <c r="T1041"/>
      <c r="U1041"/>
      <c r="V1041"/>
      <c r="W1041"/>
      <c r="X1041"/>
      <c r="Y1041"/>
      <c r="Z1041"/>
      <c r="AA1041"/>
      <c r="AB1041"/>
    </row>
    <row r="1042" spans="1:28" x14ac:dyDescent="0.25">
      <c r="A1042"/>
      <c r="B1042"/>
      <c r="C1042"/>
      <c r="D1042"/>
      <c r="E1042"/>
      <c r="F1042"/>
      <c r="G1042"/>
      <c r="H1042"/>
      <c r="I1042"/>
      <c r="J1042"/>
      <c r="K1042"/>
      <c r="L1042"/>
      <c r="M1042"/>
      <c r="N1042"/>
      <c r="O1042"/>
      <c r="P1042"/>
      <c r="Q1042"/>
      <c r="R1042"/>
      <c r="S1042"/>
      <c r="T1042"/>
      <c r="U1042"/>
      <c r="V1042"/>
      <c r="W1042"/>
      <c r="X1042"/>
      <c r="Y1042"/>
      <c r="Z1042"/>
      <c r="AA1042"/>
      <c r="AB1042"/>
    </row>
    <row r="1043" spans="1:28" x14ac:dyDescent="0.25">
      <c r="A1043"/>
      <c r="B1043"/>
      <c r="C1043"/>
      <c r="D1043"/>
      <c r="E1043"/>
      <c r="F1043"/>
      <c r="G1043"/>
      <c r="H1043"/>
      <c r="I1043"/>
      <c r="J1043"/>
      <c r="K1043"/>
      <c r="L1043"/>
      <c r="M1043"/>
      <c r="N1043"/>
      <c r="O1043"/>
      <c r="P1043"/>
      <c r="Q1043"/>
      <c r="R1043"/>
      <c r="S1043"/>
      <c r="T1043"/>
      <c r="U1043"/>
      <c r="V1043"/>
      <c r="W1043"/>
      <c r="X1043"/>
      <c r="Y1043"/>
      <c r="Z1043"/>
      <c r="AA1043"/>
      <c r="AB1043"/>
    </row>
    <row r="1044" spans="1:28" x14ac:dyDescent="0.25">
      <c r="A1044"/>
      <c r="B1044"/>
      <c r="C1044"/>
      <c r="D1044"/>
      <c r="E1044"/>
      <c r="F1044"/>
      <c r="G1044"/>
      <c r="H1044"/>
      <c r="I1044"/>
      <c r="J1044"/>
      <c r="K1044"/>
      <c r="L1044"/>
      <c r="M1044"/>
      <c r="N1044"/>
      <c r="O1044"/>
      <c r="P1044"/>
      <c r="Q1044"/>
      <c r="R1044"/>
      <c r="S1044"/>
      <c r="T1044"/>
      <c r="U1044"/>
      <c r="V1044"/>
      <c r="W1044"/>
      <c r="X1044"/>
      <c r="Y1044"/>
      <c r="Z1044"/>
      <c r="AA1044"/>
      <c r="AB1044"/>
    </row>
    <row r="1045" spans="1:28" x14ac:dyDescent="0.25">
      <c r="A1045"/>
      <c r="B1045"/>
      <c r="C1045"/>
      <c r="D1045"/>
      <c r="E1045"/>
      <c r="F1045"/>
      <c r="G1045"/>
      <c r="H1045"/>
      <c r="I1045"/>
      <c r="J1045"/>
      <c r="K1045"/>
      <c r="L1045"/>
      <c r="M1045"/>
      <c r="N1045"/>
      <c r="O1045"/>
      <c r="P1045"/>
      <c r="Q1045"/>
      <c r="R1045"/>
      <c r="S1045"/>
      <c r="T1045"/>
      <c r="U1045"/>
      <c r="V1045"/>
      <c r="W1045"/>
      <c r="X1045"/>
      <c r="Y1045"/>
      <c r="Z1045"/>
      <c r="AA1045"/>
      <c r="AB1045"/>
    </row>
    <row r="1046" spans="1:28" x14ac:dyDescent="0.25">
      <c r="A1046"/>
      <c r="B1046"/>
      <c r="C1046"/>
      <c r="D1046"/>
      <c r="E1046"/>
      <c r="F1046"/>
      <c r="G1046"/>
      <c r="H1046"/>
      <c r="I1046"/>
      <c r="J1046"/>
      <c r="K1046"/>
      <c r="L1046"/>
      <c r="M1046"/>
      <c r="N1046"/>
      <c r="O1046"/>
      <c r="P1046"/>
      <c r="Q1046"/>
      <c r="R1046"/>
      <c r="S1046"/>
      <c r="T1046"/>
      <c r="U1046"/>
      <c r="V1046"/>
      <c r="W1046"/>
      <c r="X1046"/>
      <c r="Y1046"/>
      <c r="Z1046"/>
      <c r="AA1046"/>
      <c r="AB1046"/>
    </row>
    <row r="1047" spans="1:28" x14ac:dyDescent="0.25">
      <c r="A1047"/>
      <c r="B1047"/>
      <c r="C1047"/>
      <c r="D1047"/>
      <c r="E1047"/>
      <c r="F1047"/>
      <c r="G1047"/>
      <c r="H1047"/>
      <c r="I1047"/>
      <c r="J1047"/>
      <c r="K1047"/>
      <c r="L1047"/>
      <c r="M1047"/>
      <c r="N1047"/>
      <c r="O1047"/>
      <c r="P1047"/>
      <c r="Q1047"/>
      <c r="R1047"/>
      <c r="S1047"/>
      <c r="T1047"/>
      <c r="U1047"/>
      <c r="V1047"/>
      <c r="W1047"/>
      <c r="X1047"/>
      <c r="Y1047"/>
      <c r="Z1047"/>
      <c r="AA1047"/>
      <c r="AB1047"/>
    </row>
    <row r="1048" spans="1:28" x14ac:dyDescent="0.25">
      <c r="A1048"/>
      <c r="B1048"/>
      <c r="C1048"/>
      <c r="D1048"/>
      <c r="E1048"/>
      <c r="F1048"/>
      <c r="G1048"/>
      <c r="H1048"/>
      <c r="I1048"/>
      <c r="J1048"/>
      <c r="K1048"/>
      <c r="L1048"/>
      <c r="M1048"/>
      <c r="N1048"/>
      <c r="O1048"/>
      <c r="P1048"/>
      <c r="Q1048"/>
      <c r="R1048"/>
      <c r="S1048"/>
      <c r="T1048"/>
      <c r="U1048"/>
      <c r="V1048"/>
      <c r="W1048"/>
      <c r="X1048"/>
      <c r="Y1048"/>
      <c r="Z1048"/>
      <c r="AA1048"/>
      <c r="AB1048"/>
    </row>
    <row r="1049" spans="1:28" x14ac:dyDescent="0.25">
      <c r="A1049"/>
      <c r="B1049"/>
      <c r="C1049"/>
      <c r="D1049"/>
      <c r="E1049"/>
      <c r="F1049"/>
      <c r="G1049"/>
      <c r="H1049"/>
      <c r="I1049"/>
      <c r="J1049"/>
      <c r="K1049"/>
      <c r="L1049"/>
      <c r="M1049"/>
      <c r="N1049"/>
      <c r="O1049"/>
      <c r="P1049"/>
      <c r="Q1049"/>
      <c r="R1049"/>
      <c r="S1049"/>
      <c r="T1049"/>
      <c r="U1049"/>
      <c r="V1049"/>
      <c r="W1049"/>
      <c r="X1049"/>
      <c r="Y1049"/>
      <c r="Z1049"/>
      <c r="AA1049"/>
      <c r="AB1049"/>
    </row>
    <row r="1050" spans="1:28" x14ac:dyDescent="0.25">
      <c r="A1050"/>
      <c r="B1050"/>
      <c r="C1050"/>
      <c r="D1050"/>
      <c r="E1050"/>
      <c r="F1050"/>
      <c r="G1050"/>
      <c r="H1050"/>
      <c r="I1050"/>
      <c r="J1050"/>
      <c r="K1050"/>
      <c r="L1050"/>
      <c r="M1050"/>
      <c r="N1050"/>
      <c r="O1050"/>
      <c r="P1050"/>
      <c r="Q1050"/>
      <c r="R1050"/>
      <c r="S1050"/>
      <c r="T1050"/>
      <c r="U1050"/>
      <c r="V1050"/>
      <c r="W1050"/>
      <c r="X1050"/>
      <c r="Y1050"/>
      <c r="Z1050"/>
      <c r="AA1050"/>
      <c r="AB1050"/>
    </row>
    <row r="1051" spans="1:28" x14ac:dyDescent="0.25">
      <c r="A1051"/>
      <c r="B1051"/>
      <c r="C1051"/>
      <c r="D1051"/>
      <c r="E1051"/>
      <c r="F1051"/>
      <c r="G1051"/>
      <c r="H1051"/>
      <c r="I1051"/>
      <c r="J1051"/>
      <c r="K1051"/>
      <c r="L1051"/>
      <c r="M1051"/>
      <c r="N1051"/>
      <c r="O1051"/>
      <c r="P1051"/>
      <c r="Q1051"/>
      <c r="R1051"/>
      <c r="S1051"/>
      <c r="T1051"/>
      <c r="U1051"/>
      <c r="V1051"/>
      <c r="W1051"/>
      <c r="X1051"/>
      <c r="Y1051"/>
      <c r="Z1051"/>
      <c r="AA1051"/>
      <c r="AB1051"/>
    </row>
    <row r="1052" spans="1:28" x14ac:dyDescent="0.25">
      <c r="A1052"/>
      <c r="B1052"/>
      <c r="C1052"/>
      <c r="D1052"/>
      <c r="E1052"/>
      <c r="F1052"/>
      <c r="G1052"/>
      <c r="H1052"/>
      <c r="I1052"/>
      <c r="J1052"/>
      <c r="K1052"/>
      <c r="L1052"/>
      <c r="M1052"/>
      <c r="N1052"/>
      <c r="O1052"/>
      <c r="P1052"/>
      <c r="Q1052"/>
      <c r="R1052"/>
      <c r="S1052"/>
      <c r="T1052"/>
      <c r="U1052"/>
      <c r="V1052"/>
      <c r="W1052"/>
      <c r="X1052"/>
      <c r="Y1052"/>
      <c r="Z1052"/>
      <c r="AA1052"/>
      <c r="AB1052"/>
    </row>
    <row r="1053" spans="1:28" x14ac:dyDescent="0.25">
      <c r="A1053"/>
      <c r="B1053"/>
      <c r="C1053"/>
      <c r="D1053"/>
      <c r="E1053"/>
      <c r="F1053"/>
      <c r="G1053"/>
      <c r="H1053"/>
      <c r="I1053"/>
      <c r="J1053"/>
      <c r="K1053"/>
      <c r="L1053"/>
      <c r="M1053"/>
      <c r="N1053"/>
      <c r="O1053"/>
      <c r="P1053"/>
      <c r="Q1053"/>
      <c r="R1053"/>
      <c r="S1053"/>
      <c r="T1053"/>
      <c r="U1053"/>
      <c r="V1053"/>
      <c r="W1053"/>
      <c r="X1053"/>
      <c r="Y1053"/>
      <c r="Z1053"/>
      <c r="AA1053"/>
      <c r="AB1053"/>
    </row>
    <row r="1054" spans="1:28" x14ac:dyDescent="0.25">
      <c r="A1054"/>
      <c r="B1054"/>
      <c r="C1054"/>
      <c r="D1054"/>
      <c r="E1054"/>
      <c r="F1054"/>
      <c r="G1054"/>
      <c r="H1054"/>
      <c r="I1054"/>
      <c r="J1054"/>
      <c r="K1054"/>
      <c r="L1054"/>
      <c r="M1054"/>
      <c r="N1054"/>
      <c r="O1054"/>
      <c r="P1054"/>
      <c r="Q1054"/>
      <c r="R1054"/>
      <c r="S1054"/>
      <c r="T1054"/>
      <c r="U1054"/>
      <c r="V1054"/>
      <c r="W1054"/>
      <c r="X1054"/>
      <c r="Y1054"/>
      <c r="Z1054"/>
      <c r="AA1054"/>
      <c r="AB1054"/>
    </row>
    <row r="1055" spans="1:28" x14ac:dyDescent="0.25">
      <c r="A1055"/>
      <c r="B1055"/>
      <c r="C1055"/>
      <c r="D1055"/>
      <c r="E1055"/>
      <c r="F1055"/>
      <c r="G1055"/>
      <c r="H1055"/>
      <c r="I1055"/>
      <c r="J1055"/>
      <c r="K1055"/>
      <c r="L1055"/>
      <c r="M1055"/>
      <c r="N1055"/>
      <c r="O1055"/>
      <c r="P1055"/>
      <c r="Q1055"/>
      <c r="R1055"/>
      <c r="S1055"/>
      <c r="T1055"/>
      <c r="U1055"/>
      <c r="V1055"/>
      <c r="W1055"/>
      <c r="X1055"/>
      <c r="Y1055"/>
      <c r="Z1055"/>
      <c r="AA1055"/>
      <c r="AB1055"/>
    </row>
    <row r="1056" spans="1:28" x14ac:dyDescent="0.25">
      <c r="A1056"/>
      <c r="B1056"/>
      <c r="C1056"/>
      <c r="D1056"/>
      <c r="E1056"/>
      <c r="F1056"/>
      <c r="G1056"/>
      <c r="H1056"/>
      <c r="I1056"/>
      <c r="J1056"/>
      <c r="K1056"/>
      <c r="L1056"/>
      <c r="M1056"/>
      <c r="N1056"/>
      <c r="O1056"/>
      <c r="P1056"/>
      <c r="Q1056"/>
      <c r="R1056"/>
      <c r="S1056"/>
      <c r="T1056"/>
      <c r="U1056"/>
      <c r="V1056"/>
      <c r="W1056"/>
      <c r="X1056"/>
      <c r="Y1056"/>
      <c r="Z1056"/>
      <c r="AA1056"/>
      <c r="AB1056"/>
    </row>
    <row r="1057" spans="1:28" x14ac:dyDescent="0.25">
      <c r="A1057"/>
      <c r="B1057"/>
      <c r="C1057"/>
      <c r="D1057"/>
      <c r="E1057"/>
      <c r="F1057"/>
      <c r="G1057"/>
      <c r="H1057"/>
      <c r="I1057"/>
      <c r="J1057"/>
      <c r="K1057"/>
      <c r="L1057"/>
      <c r="M1057"/>
      <c r="N1057"/>
      <c r="O1057"/>
      <c r="P1057"/>
      <c r="Q1057"/>
      <c r="R1057"/>
      <c r="S1057"/>
      <c r="T1057"/>
      <c r="U1057"/>
      <c r="V1057"/>
      <c r="W1057"/>
      <c r="X1057"/>
      <c r="Y1057"/>
      <c r="Z1057"/>
      <c r="AA1057"/>
      <c r="AB1057"/>
    </row>
    <row r="1058" spans="1:28" x14ac:dyDescent="0.25">
      <c r="A1058"/>
      <c r="B1058"/>
      <c r="C1058"/>
      <c r="D1058"/>
      <c r="E1058"/>
      <c r="F1058"/>
      <c r="G1058"/>
      <c r="H1058"/>
      <c r="I1058"/>
      <c r="J1058"/>
      <c r="K1058"/>
      <c r="L1058"/>
      <c r="M1058"/>
      <c r="N1058"/>
      <c r="O1058"/>
      <c r="P1058"/>
      <c r="Q1058"/>
      <c r="R1058"/>
      <c r="S1058"/>
      <c r="T1058"/>
      <c r="U1058"/>
      <c r="V1058"/>
      <c r="W1058"/>
      <c r="X1058"/>
      <c r="Y1058"/>
      <c r="Z1058"/>
      <c r="AA1058"/>
      <c r="AB1058"/>
    </row>
    <row r="1059" spans="1:28" x14ac:dyDescent="0.25">
      <c r="A1059"/>
      <c r="B1059"/>
      <c r="C1059"/>
      <c r="D1059"/>
      <c r="E1059"/>
      <c r="F1059"/>
      <c r="G1059"/>
      <c r="H1059"/>
      <c r="I1059"/>
      <c r="J1059"/>
      <c r="K1059"/>
      <c r="L1059"/>
      <c r="M1059"/>
      <c r="N1059"/>
      <c r="O1059"/>
      <c r="P1059"/>
      <c r="Q1059"/>
      <c r="R1059"/>
      <c r="S1059"/>
      <c r="T1059"/>
      <c r="U1059"/>
      <c r="V1059"/>
      <c r="W1059"/>
      <c r="X1059"/>
      <c r="Y1059"/>
      <c r="Z1059"/>
      <c r="AA1059"/>
      <c r="AB1059"/>
    </row>
    <row r="1060" spans="1:28" x14ac:dyDescent="0.25">
      <c r="A1060"/>
      <c r="B1060"/>
      <c r="C1060"/>
      <c r="D1060"/>
      <c r="E1060"/>
      <c r="F1060"/>
      <c r="G1060"/>
      <c r="H1060"/>
      <c r="I1060"/>
      <c r="J1060"/>
      <c r="K1060"/>
      <c r="L1060"/>
      <c r="M1060"/>
      <c r="N1060"/>
      <c r="O1060"/>
      <c r="P1060"/>
      <c r="Q1060"/>
      <c r="R1060"/>
      <c r="S1060"/>
      <c r="T1060"/>
      <c r="U1060"/>
      <c r="V1060"/>
      <c r="W1060"/>
      <c r="X1060"/>
      <c r="Y1060"/>
      <c r="Z1060"/>
      <c r="AA1060"/>
      <c r="AB1060"/>
    </row>
    <row r="1061" spans="1:28" x14ac:dyDescent="0.25">
      <c r="A1061"/>
      <c r="B1061"/>
      <c r="C1061"/>
      <c r="D1061"/>
      <c r="E1061"/>
      <c r="F1061"/>
      <c r="G1061"/>
      <c r="H1061"/>
      <c r="I1061"/>
      <c r="J1061"/>
      <c r="K1061"/>
      <c r="L1061"/>
      <c r="M1061"/>
      <c r="N1061"/>
      <c r="O1061"/>
      <c r="P1061"/>
      <c r="Q1061"/>
      <c r="R1061"/>
      <c r="S1061"/>
      <c r="T1061"/>
      <c r="U1061"/>
      <c r="V1061"/>
      <c r="W1061"/>
      <c r="X1061"/>
      <c r="Y1061"/>
      <c r="Z1061"/>
      <c r="AA1061"/>
      <c r="AB1061"/>
    </row>
    <row r="1062" spans="1:28" x14ac:dyDescent="0.25">
      <c r="A1062"/>
      <c r="B1062"/>
      <c r="C1062"/>
      <c r="D1062"/>
      <c r="E1062"/>
      <c r="F1062"/>
      <c r="G1062"/>
      <c r="H1062"/>
      <c r="I1062"/>
      <c r="J1062"/>
      <c r="K1062"/>
      <c r="L1062"/>
      <c r="M1062"/>
      <c r="N1062"/>
      <c r="O1062"/>
      <c r="P1062"/>
      <c r="Q1062"/>
      <c r="R1062"/>
      <c r="S1062"/>
      <c r="T1062"/>
      <c r="U1062"/>
      <c r="V1062"/>
      <c r="W1062"/>
      <c r="X1062"/>
      <c r="Y1062"/>
      <c r="Z1062"/>
      <c r="AA1062"/>
      <c r="AB1062"/>
    </row>
    <row r="1063" spans="1:28" x14ac:dyDescent="0.25">
      <c r="A1063"/>
      <c r="B1063"/>
      <c r="C1063"/>
      <c r="D1063"/>
      <c r="E1063"/>
      <c r="F1063"/>
      <c r="G1063"/>
      <c r="H1063"/>
      <c r="I1063"/>
      <c r="J1063"/>
      <c r="K1063"/>
      <c r="L1063"/>
      <c r="M1063"/>
      <c r="N1063"/>
      <c r="O1063"/>
      <c r="P1063"/>
      <c r="Q1063"/>
      <c r="R1063"/>
      <c r="S1063"/>
      <c r="T1063"/>
      <c r="U1063"/>
      <c r="V1063"/>
      <c r="W1063"/>
      <c r="X1063"/>
      <c r="Y1063"/>
      <c r="Z1063"/>
      <c r="AA1063"/>
      <c r="AB1063"/>
    </row>
    <row r="1064" spans="1:28" x14ac:dyDescent="0.25">
      <c r="A1064"/>
      <c r="B1064"/>
      <c r="C1064"/>
      <c r="D1064"/>
      <c r="E1064"/>
      <c r="F1064"/>
      <c r="G1064"/>
      <c r="H1064"/>
      <c r="I1064"/>
      <c r="J1064"/>
      <c r="K1064"/>
      <c r="L1064"/>
      <c r="M1064"/>
      <c r="N1064"/>
      <c r="O1064"/>
      <c r="P1064"/>
      <c r="Q1064"/>
      <c r="R1064"/>
      <c r="S1064"/>
      <c r="T1064"/>
      <c r="U1064"/>
      <c r="V1064"/>
      <c r="W1064"/>
      <c r="X1064"/>
      <c r="Y1064"/>
      <c r="Z1064"/>
      <c r="AA1064"/>
      <c r="AB1064"/>
    </row>
    <row r="1065" spans="1:28" x14ac:dyDescent="0.25">
      <c r="A1065"/>
      <c r="B1065"/>
      <c r="C1065"/>
      <c r="D1065"/>
      <c r="E1065"/>
      <c r="F1065"/>
      <c r="G1065"/>
      <c r="H1065"/>
      <c r="I1065"/>
      <c r="J1065"/>
      <c r="K1065"/>
      <c r="L1065"/>
      <c r="M1065"/>
      <c r="N1065"/>
      <c r="O1065"/>
      <c r="P1065"/>
      <c r="Q1065"/>
      <c r="R1065"/>
      <c r="S1065"/>
      <c r="T1065"/>
      <c r="U1065"/>
      <c r="V1065"/>
      <c r="W1065"/>
      <c r="X1065"/>
      <c r="Y1065"/>
      <c r="Z1065"/>
      <c r="AA1065"/>
      <c r="AB1065"/>
    </row>
    <row r="1066" spans="1:28" x14ac:dyDescent="0.25">
      <c r="A1066"/>
      <c r="B1066"/>
      <c r="C1066"/>
      <c r="D1066"/>
      <c r="E1066"/>
      <c r="F1066"/>
      <c r="G1066"/>
      <c r="H1066"/>
      <c r="I1066"/>
      <c r="J1066"/>
      <c r="K1066"/>
      <c r="L1066"/>
      <c r="M1066"/>
      <c r="N1066"/>
      <c r="O1066"/>
      <c r="P1066"/>
      <c r="Q1066"/>
      <c r="R1066"/>
      <c r="S1066"/>
      <c r="T1066"/>
      <c r="U1066"/>
      <c r="V1066"/>
      <c r="W1066"/>
      <c r="X1066"/>
      <c r="Y1066"/>
      <c r="Z1066"/>
      <c r="AA1066"/>
      <c r="AB1066"/>
    </row>
    <row r="1067" spans="1:28" x14ac:dyDescent="0.25">
      <c r="A1067"/>
      <c r="B1067"/>
      <c r="C1067"/>
      <c r="D1067"/>
      <c r="E1067"/>
      <c r="F1067"/>
      <c r="G1067"/>
      <c r="H1067"/>
      <c r="I1067"/>
      <c r="J1067"/>
      <c r="K1067"/>
      <c r="L1067"/>
      <c r="M1067"/>
      <c r="N1067"/>
      <c r="O1067"/>
      <c r="P1067"/>
      <c r="Q1067"/>
      <c r="R1067"/>
      <c r="S1067"/>
      <c r="T1067"/>
      <c r="U1067"/>
      <c r="V1067"/>
      <c r="W1067"/>
      <c r="X1067"/>
      <c r="Y1067"/>
      <c r="Z1067"/>
      <c r="AA1067"/>
      <c r="AB1067"/>
    </row>
    <row r="1068" spans="1:28" x14ac:dyDescent="0.25">
      <c r="A1068"/>
      <c r="B1068"/>
      <c r="C1068"/>
      <c r="D1068"/>
      <c r="E1068"/>
      <c r="F1068"/>
      <c r="G1068"/>
      <c r="H1068"/>
      <c r="I1068"/>
      <c r="J1068"/>
      <c r="K1068"/>
      <c r="L1068"/>
      <c r="M1068"/>
      <c r="N1068"/>
      <c r="O1068"/>
      <c r="P1068"/>
      <c r="Q1068"/>
      <c r="R1068"/>
      <c r="S1068"/>
      <c r="T1068"/>
      <c r="U1068"/>
      <c r="V1068"/>
      <c r="W1068"/>
      <c r="X1068"/>
      <c r="Y1068"/>
      <c r="Z1068"/>
      <c r="AA1068"/>
      <c r="AB1068"/>
    </row>
    <row r="1069" spans="1:28" x14ac:dyDescent="0.25">
      <c r="A1069"/>
      <c r="B1069"/>
      <c r="C1069"/>
      <c r="D1069"/>
      <c r="E1069"/>
      <c r="F1069"/>
      <c r="G1069"/>
      <c r="H1069"/>
      <c r="I1069"/>
      <c r="J1069"/>
      <c r="K1069"/>
      <c r="L1069"/>
      <c r="M1069"/>
      <c r="N1069"/>
      <c r="O1069"/>
      <c r="P1069"/>
      <c r="Q1069"/>
      <c r="R1069"/>
      <c r="S1069"/>
      <c r="T1069"/>
      <c r="U1069"/>
      <c r="V1069"/>
      <c r="W1069"/>
      <c r="X1069"/>
      <c r="Y1069"/>
      <c r="Z1069"/>
      <c r="AA1069"/>
      <c r="AB1069"/>
    </row>
    <row r="1070" spans="1:28" x14ac:dyDescent="0.25">
      <c r="A1070"/>
      <c r="B1070"/>
      <c r="C1070"/>
      <c r="D1070"/>
      <c r="E1070"/>
      <c r="F1070"/>
      <c r="G1070"/>
      <c r="H1070"/>
      <c r="I1070"/>
      <c r="J1070"/>
      <c r="K1070"/>
      <c r="L1070"/>
      <c r="M1070"/>
      <c r="N1070"/>
      <c r="O1070"/>
      <c r="P1070"/>
      <c r="Q1070"/>
      <c r="R1070"/>
      <c r="S1070"/>
      <c r="T1070"/>
      <c r="U1070"/>
      <c r="V1070"/>
      <c r="W1070"/>
      <c r="X1070"/>
      <c r="Y1070"/>
      <c r="Z1070"/>
      <c r="AA1070"/>
      <c r="AB1070"/>
    </row>
    <row r="1071" spans="1:28" x14ac:dyDescent="0.25">
      <c r="A1071"/>
      <c r="B1071"/>
      <c r="C1071"/>
      <c r="D1071"/>
      <c r="E1071"/>
      <c r="F1071"/>
      <c r="G1071"/>
      <c r="H1071"/>
      <c r="I1071"/>
      <c r="J1071"/>
      <c r="K1071"/>
      <c r="L1071"/>
      <c r="M1071"/>
      <c r="N1071"/>
      <c r="O1071"/>
      <c r="P1071"/>
      <c r="Q1071"/>
      <c r="R1071"/>
      <c r="S1071"/>
      <c r="T1071"/>
      <c r="U1071"/>
      <c r="V1071"/>
      <c r="W1071"/>
      <c r="X1071"/>
      <c r="Y1071"/>
      <c r="Z1071"/>
      <c r="AA1071"/>
      <c r="AB1071"/>
    </row>
    <row r="1072" spans="1:28" x14ac:dyDescent="0.25">
      <c r="A1072"/>
      <c r="B1072"/>
      <c r="C1072"/>
      <c r="D1072"/>
      <c r="E1072"/>
      <c r="F1072"/>
      <c r="G1072"/>
      <c r="H1072"/>
      <c r="I1072"/>
      <c r="J1072"/>
      <c r="K1072"/>
      <c r="L1072"/>
      <c r="M1072"/>
      <c r="N1072"/>
      <c r="O1072"/>
      <c r="P1072"/>
      <c r="Q1072"/>
      <c r="R1072"/>
      <c r="S1072"/>
      <c r="T1072"/>
      <c r="U1072"/>
      <c r="V1072"/>
      <c r="W1072"/>
      <c r="X1072"/>
      <c r="Y1072"/>
      <c r="Z1072"/>
      <c r="AA1072"/>
      <c r="AB1072"/>
    </row>
    <row r="1073" spans="1:28" x14ac:dyDescent="0.25">
      <c r="A1073"/>
      <c r="B1073"/>
      <c r="C1073"/>
      <c r="D1073"/>
      <c r="E1073"/>
      <c r="F1073"/>
      <c r="G1073"/>
      <c r="H1073"/>
      <c r="I1073"/>
      <c r="J1073"/>
      <c r="K1073"/>
      <c r="L1073"/>
      <c r="M1073"/>
      <c r="N1073"/>
      <c r="O1073"/>
      <c r="P1073"/>
      <c r="Q1073"/>
      <c r="R1073"/>
      <c r="S1073"/>
      <c r="T1073"/>
      <c r="U1073"/>
      <c r="V1073"/>
      <c r="W1073"/>
      <c r="X1073"/>
      <c r="Y1073"/>
      <c r="Z1073"/>
      <c r="AA1073"/>
      <c r="AB1073"/>
    </row>
    <row r="1074" spans="1:28" x14ac:dyDescent="0.25">
      <c r="A1074"/>
      <c r="B1074"/>
      <c r="C1074"/>
      <c r="D1074"/>
      <c r="E1074"/>
      <c r="F1074"/>
      <c r="G1074"/>
      <c r="H1074"/>
      <c r="I1074"/>
      <c r="J1074"/>
      <c r="K1074"/>
      <c r="L1074"/>
      <c r="M1074"/>
      <c r="N1074"/>
      <c r="O1074"/>
      <c r="P1074"/>
      <c r="Q1074"/>
      <c r="R1074"/>
      <c r="S1074"/>
      <c r="T1074"/>
      <c r="U1074"/>
      <c r="V1074"/>
      <c r="W1074"/>
      <c r="X1074"/>
      <c r="Y1074"/>
      <c r="Z1074"/>
      <c r="AA1074"/>
      <c r="AB1074"/>
    </row>
    <row r="1075" spans="1:28" x14ac:dyDescent="0.25">
      <c r="A1075"/>
      <c r="B1075"/>
      <c r="C1075"/>
      <c r="D1075"/>
      <c r="E1075"/>
      <c r="F1075"/>
      <c r="G1075"/>
      <c r="H1075"/>
      <c r="I1075"/>
      <c r="J1075"/>
      <c r="K1075"/>
      <c r="L1075"/>
      <c r="M1075"/>
      <c r="N1075"/>
      <c r="O1075"/>
      <c r="P1075"/>
      <c r="Q1075"/>
      <c r="R1075"/>
      <c r="S1075"/>
      <c r="T1075"/>
      <c r="U1075"/>
      <c r="V1075"/>
      <c r="W1075"/>
      <c r="X1075"/>
      <c r="Y1075"/>
      <c r="Z1075"/>
      <c r="AA1075"/>
      <c r="AB1075"/>
    </row>
    <row r="1076" spans="1:28" x14ac:dyDescent="0.25">
      <c r="A1076"/>
      <c r="B1076"/>
      <c r="C1076"/>
      <c r="D1076"/>
      <c r="E1076"/>
      <c r="F1076"/>
      <c r="G1076"/>
      <c r="H1076"/>
      <c r="I1076"/>
      <c r="J1076"/>
      <c r="K1076"/>
      <c r="L1076"/>
      <c r="M1076"/>
      <c r="N1076"/>
      <c r="O1076"/>
      <c r="P1076"/>
      <c r="Q1076"/>
      <c r="R1076"/>
      <c r="S1076"/>
      <c r="T1076"/>
      <c r="U1076"/>
      <c r="V1076"/>
      <c r="W1076"/>
      <c r="X1076"/>
      <c r="Y1076"/>
      <c r="Z1076"/>
      <c r="AA1076"/>
      <c r="AB1076"/>
    </row>
    <row r="1077" spans="1:28" x14ac:dyDescent="0.25">
      <c r="A1077"/>
      <c r="B1077"/>
      <c r="C1077"/>
      <c r="D1077"/>
      <c r="E1077"/>
      <c r="F1077"/>
      <c r="G1077"/>
      <c r="H1077"/>
      <c r="I1077"/>
      <c r="J1077"/>
      <c r="K1077"/>
      <c r="L1077"/>
      <c r="M1077"/>
      <c r="N1077"/>
      <c r="O1077"/>
      <c r="P1077"/>
      <c r="Q1077"/>
      <c r="R1077"/>
      <c r="S1077"/>
      <c r="T1077"/>
      <c r="U1077"/>
      <c r="V1077"/>
      <c r="W1077"/>
      <c r="X1077"/>
      <c r="Y1077"/>
      <c r="Z1077"/>
      <c r="AA1077"/>
      <c r="AB1077"/>
    </row>
    <row r="1078" spans="1:28" x14ac:dyDescent="0.25">
      <c r="A1078"/>
      <c r="B1078"/>
      <c r="C1078"/>
      <c r="D1078"/>
      <c r="E1078"/>
      <c r="F1078"/>
      <c r="G1078"/>
      <c r="H1078"/>
      <c r="I1078"/>
      <c r="J1078"/>
      <c r="K1078"/>
      <c r="L1078"/>
      <c r="M1078"/>
      <c r="N1078"/>
      <c r="O1078"/>
      <c r="P1078"/>
      <c r="Q1078"/>
      <c r="R1078"/>
      <c r="S1078"/>
      <c r="T1078"/>
      <c r="U1078"/>
      <c r="V1078"/>
      <c r="W1078"/>
      <c r="X1078"/>
      <c r="Y1078"/>
      <c r="Z1078"/>
      <c r="AA1078"/>
      <c r="AB1078"/>
    </row>
    <row r="1079" spans="1:28" x14ac:dyDescent="0.25">
      <c r="A1079"/>
      <c r="B1079"/>
      <c r="C1079"/>
      <c r="D1079"/>
      <c r="E1079"/>
      <c r="F1079"/>
      <c r="G1079"/>
      <c r="H1079"/>
      <c r="I1079"/>
      <c r="J1079"/>
      <c r="K1079"/>
      <c r="L1079"/>
      <c r="M1079"/>
      <c r="N1079"/>
      <c r="O1079"/>
      <c r="P1079"/>
      <c r="Q1079"/>
      <c r="R1079"/>
      <c r="S1079"/>
      <c r="T1079"/>
      <c r="U1079"/>
      <c r="V1079"/>
      <c r="W1079"/>
      <c r="X1079"/>
      <c r="Y1079"/>
      <c r="Z1079"/>
      <c r="AA1079"/>
      <c r="AB1079"/>
    </row>
    <row r="1080" spans="1:28" x14ac:dyDescent="0.25">
      <c r="A1080"/>
      <c r="B1080"/>
      <c r="C1080"/>
      <c r="D1080"/>
      <c r="E1080"/>
      <c r="F1080"/>
      <c r="G1080"/>
      <c r="H1080"/>
      <c r="I1080"/>
      <c r="J1080"/>
      <c r="K1080"/>
      <c r="L1080"/>
      <c r="M1080"/>
      <c r="N1080"/>
      <c r="O1080"/>
      <c r="P1080"/>
      <c r="Q1080"/>
      <c r="R1080"/>
      <c r="S1080"/>
      <c r="T1080"/>
      <c r="U1080"/>
      <c r="V1080"/>
      <c r="W1080"/>
      <c r="X1080"/>
      <c r="Y1080"/>
      <c r="Z1080"/>
      <c r="AA1080"/>
      <c r="AB1080"/>
    </row>
    <row r="1081" spans="1:28" x14ac:dyDescent="0.25">
      <c r="A1081"/>
      <c r="B1081"/>
      <c r="C1081"/>
      <c r="D1081"/>
      <c r="E1081"/>
      <c r="F1081"/>
      <c r="G1081"/>
      <c r="H1081"/>
      <c r="I1081"/>
      <c r="J1081"/>
      <c r="K1081"/>
      <c r="L1081"/>
      <c r="M1081"/>
      <c r="N1081"/>
      <c r="O1081"/>
      <c r="P1081"/>
      <c r="Q1081"/>
      <c r="R1081"/>
      <c r="S1081"/>
      <c r="T1081"/>
      <c r="U1081"/>
      <c r="V1081"/>
      <c r="W1081"/>
      <c r="X1081"/>
      <c r="Y1081"/>
      <c r="Z1081"/>
      <c r="AA1081"/>
      <c r="AB1081"/>
    </row>
    <row r="1082" spans="1:28" x14ac:dyDescent="0.25">
      <c r="A1082"/>
      <c r="B1082"/>
      <c r="C1082"/>
      <c r="D1082"/>
      <c r="E1082"/>
      <c r="F1082"/>
      <c r="G1082"/>
      <c r="H1082"/>
      <c r="I1082"/>
      <c r="J1082"/>
      <c r="K1082"/>
      <c r="L1082"/>
      <c r="M1082"/>
      <c r="N1082"/>
      <c r="O1082"/>
      <c r="P1082"/>
      <c r="Q1082"/>
      <c r="R1082"/>
      <c r="S1082"/>
      <c r="T1082"/>
      <c r="U1082"/>
      <c r="V1082"/>
      <c r="W1082"/>
      <c r="X1082"/>
      <c r="Y1082"/>
      <c r="Z1082"/>
      <c r="AA1082"/>
      <c r="AB1082"/>
    </row>
    <row r="1083" spans="1:28" x14ac:dyDescent="0.25">
      <c r="A1083"/>
      <c r="B1083"/>
      <c r="C1083"/>
      <c r="D1083"/>
      <c r="E1083"/>
      <c r="F1083"/>
      <c r="G1083"/>
      <c r="H1083"/>
      <c r="I1083"/>
      <c r="J1083"/>
      <c r="K1083"/>
      <c r="L1083"/>
      <c r="M1083"/>
      <c r="N1083"/>
      <c r="O1083"/>
      <c r="P1083"/>
      <c r="Q1083"/>
      <c r="R1083"/>
      <c r="S1083"/>
      <c r="T1083"/>
      <c r="U1083"/>
      <c r="V1083"/>
      <c r="W1083"/>
      <c r="X1083"/>
      <c r="Y1083"/>
      <c r="Z1083"/>
      <c r="AA1083"/>
      <c r="AB1083"/>
    </row>
    <row r="1084" spans="1:28" x14ac:dyDescent="0.25">
      <c r="A1084"/>
      <c r="B1084"/>
      <c r="C1084"/>
      <c r="D1084"/>
      <c r="E1084"/>
      <c r="F1084"/>
      <c r="G1084"/>
      <c r="H1084"/>
      <c r="I1084"/>
      <c r="J1084"/>
      <c r="K1084"/>
      <c r="L1084"/>
      <c r="M1084"/>
      <c r="N1084"/>
      <c r="O1084"/>
      <c r="P1084"/>
      <c r="Q1084"/>
      <c r="R1084"/>
      <c r="S1084"/>
      <c r="T1084"/>
      <c r="U1084"/>
      <c r="V1084"/>
      <c r="W1084"/>
      <c r="X1084"/>
      <c r="Y1084"/>
      <c r="Z1084"/>
      <c r="AA1084"/>
      <c r="AB1084"/>
    </row>
    <row r="1085" spans="1:28" x14ac:dyDescent="0.25">
      <c r="A1085"/>
      <c r="B1085"/>
      <c r="C1085"/>
      <c r="D1085"/>
      <c r="E1085"/>
      <c r="F1085"/>
      <c r="G1085"/>
      <c r="H1085"/>
      <c r="I1085"/>
      <c r="J1085"/>
      <c r="K1085"/>
      <c r="L1085"/>
      <c r="M1085"/>
      <c r="N1085"/>
      <c r="O1085"/>
      <c r="P1085"/>
      <c r="Q1085"/>
      <c r="R1085"/>
      <c r="S1085"/>
      <c r="T1085"/>
      <c r="U1085"/>
      <c r="V1085"/>
      <c r="W1085"/>
      <c r="X1085"/>
      <c r="Y1085"/>
      <c r="Z1085"/>
      <c r="AA1085"/>
      <c r="AB1085"/>
    </row>
    <row r="1086" spans="1:28" x14ac:dyDescent="0.25">
      <c r="A1086"/>
      <c r="B1086"/>
      <c r="C1086"/>
      <c r="D1086"/>
      <c r="E1086"/>
      <c r="F1086"/>
      <c r="G1086"/>
      <c r="H1086"/>
      <c r="I1086"/>
      <c r="J1086"/>
      <c r="K1086"/>
      <c r="L1086"/>
      <c r="M1086"/>
      <c r="N1086"/>
      <c r="O1086"/>
      <c r="P1086"/>
      <c r="Q1086"/>
      <c r="R1086"/>
      <c r="S1086"/>
      <c r="T1086"/>
      <c r="U1086"/>
      <c r="V1086"/>
      <c r="W1086"/>
      <c r="X1086"/>
      <c r="Y1086"/>
      <c r="Z1086"/>
      <c r="AA1086"/>
      <c r="AB1086"/>
    </row>
    <row r="1087" spans="1:28" x14ac:dyDescent="0.25">
      <c r="A1087"/>
      <c r="B1087"/>
      <c r="C1087"/>
      <c r="D1087"/>
      <c r="E1087"/>
      <c r="F1087"/>
      <c r="G1087"/>
      <c r="H1087"/>
      <c r="I1087"/>
      <c r="J1087"/>
      <c r="K1087"/>
      <c r="L1087"/>
      <c r="M1087"/>
      <c r="N1087"/>
      <c r="O1087"/>
      <c r="P1087"/>
      <c r="Q1087"/>
      <c r="R1087"/>
      <c r="S1087"/>
      <c r="T1087"/>
      <c r="U1087"/>
      <c r="V1087"/>
      <c r="W1087"/>
      <c r="X1087"/>
      <c r="Y1087"/>
      <c r="Z1087"/>
      <c r="AA1087"/>
      <c r="AB1087"/>
    </row>
    <row r="1088" spans="1:28" x14ac:dyDescent="0.25">
      <c r="A1088"/>
      <c r="B1088"/>
      <c r="C1088"/>
      <c r="D1088"/>
      <c r="E1088"/>
      <c r="F1088"/>
      <c r="G1088"/>
      <c r="H1088"/>
      <c r="I1088"/>
      <c r="J1088"/>
      <c r="K1088"/>
      <c r="L1088"/>
      <c r="M1088"/>
      <c r="N1088"/>
      <c r="O1088"/>
      <c r="P1088"/>
      <c r="Q1088"/>
      <c r="R1088"/>
      <c r="S1088"/>
      <c r="T1088"/>
      <c r="U1088"/>
      <c r="V1088"/>
      <c r="W1088"/>
      <c r="X1088"/>
      <c r="Y1088"/>
      <c r="Z1088"/>
      <c r="AA1088"/>
      <c r="AB1088"/>
    </row>
    <row r="1089" spans="1:28" x14ac:dyDescent="0.25">
      <c r="A1089"/>
      <c r="B1089"/>
      <c r="C1089"/>
      <c r="D1089"/>
      <c r="E1089"/>
      <c r="F1089"/>
      <c r="G1089"/>
      <c r="H1089"/>
      <c r="I1089"/>
      <c r="J1089"/>
      <c r="K1089"/>
      <c r="L1089"/>
      <c r="M1089"/>
      <c r="N1089"/>
      <c r="O1089"/>
      <c r="P1089"/>
      <c r="Q1089"/>
      <c r="R1089"/>
      <c r="S1089"/>
      <c r="T1089"/>
      <c r="U1089"/>
      <c r="V1089"/>
      <c r="W1089"/>
      <c r="X1089"/>
      <c r="Y1089"/>
      <c r="Z1089"/>
      <c r="AA1089"/>
      <c r="AB1089"/>
    </row>
    <row r="1090" spans="1:28" x14ac:dyDescent="0.25">
      <c r="A1090"/>
      <c r="B1090"/>
      <c r="C1090"/>
      <c r="D1090"/>
      <c r="E1090"/>
      <c r="F1090"/>
      <c r="G1090"/>
      <c r="H1090"/>
      <c r="I1090"/>
      <c r="J1090"/>
      <c r="K1090"/>
      <c r="L1090"/>
      <c r="M1090"/>
      <c r="N1090"/>
      <c r="O1090"/>
      <c r="P1090"/>
      <c r="Q1090"/>
      <c r="R1090"/>
      <c r="S1090"/>
      <c r="T1090"/>
      <c r="U1090"/>
      <c r="V1090"/>
      <c r="W1090"/>
      <c r="X1090"/>
      <c r="Y1090"/>
      <c r="Z1090"/>
      <c r="AA1090"/>
      <c r="AB1090"/>
    </row>
    <row r="1091" spans="1:28" x14ac:dyDescent="0.25">
      <c r="A1091"/>
      <c r="B1091"/>
      <c r="C1091"/>
      <c r="D1091"/>
      <c r="E1091"/>
      <c r="F1091"/>
      <c r="G1091"/>
      <c r="H1091"/>
      <c r="I1091"/>
      <c r="J1091"/>
      <c r="K1091"/>
      <c r="L1091"/>
      <c r="M1091"/>
      <c r="N1091"/>
      <c r="O1091"/>
      <c r="P1091"/>
      <c r="Q1091"/>
      <c r="R1091"/>
      <c r="S1091"/>
      <c r="T1091"/>
      <c r="U1091"/>
      <c r="V1091"/>
      <c r="W1091"/>
      <c r="X1091"/>
      <c r="Y1091"/>
      <c r="Z1091"/>
      <c r="AA1091"/>
      <c r="AB1091"/>
    </row>
    <row r="1092" spans="1:28" x14ac:dyDescent="0.25">
      <c r="A1092"/>
      <c r="B1092"/>
      <c r="C1092"/>
      <c r="D1092"/>
      <c r="E1092"/>
      <c r="F1092"/>
      <c r="G1092"/>
      <c r="H1092"/>
      <c r="I1092"/>
      <c r="J1092"/>
      <c r="K1092"/>
      <c r="L1092"/>
      <c r="M1092"/>
      <c r="N1092"/>
      <c r="O1092"/>
      <c r="P1092"/>
      <c r="Q1092"/>
      <c r="R1092"/>
      <c r="S1092"/>
      <c r="T1092"/>
      <c r="U1092"/>
      <c r="V1092"/>
      <c r="W1092"/>
      <c r="X1092"/>
      <c r="Y1092"/>
      <c r="Z1092"/>
      <c r="AA1092"/>
      <c r="AB1092"/>
    </row>
    <row r="1093" spans="1:28" x14ac:dyDescent="0.25">
      <c r="A1093"/>
      <c r="B1093"/>
      <c r="C1093"/>
      <c r="D1093"/>
      <c r="E1093"/>
      <c r="F1093"/>
      <c r="G1093"/>
      <c r="H1093"/>
      <c r="I1093"/>
      <c r="J1093"/>
      <c r="K1093"/>
      <c r="L1093"/>
      <c r="M1093"/>
      <c r="N1093"/>
      <c r="O1093"/>
      <c r="P1093"/>
      <c r="Q1093"/>
      <c r="R1093"/>
      <c r="S1093"/>
      <c r="T1093"/>
      <c r="U1093"/>
      <c r="V1093"/>
      <c r="W1093"/>
      <c r="X1093"/>
      <c r="Y1093"/>
      <c r="Z1093"/>
      <c r="AA1093"/>
      <c r="AB1093"/>
    </row>
    <row r="1094" spans="1:28" x14ac:dyDescent="0.25">
      <c r="A1094"/>
      <c r="B1094"/>
      <c r="C1094"/>
      <c r="D1094"/>
      <c r="E1094"/>
      <c r="F1094"/>
      <c r="G1094"/>
      <c r="H1094"/>
      <c r="I1094"/>
      <c r="J1094"/>
      <c r="K1094"/>
      <c r="L1094"/>
      <c r="M1094"/>
      <c r="N1094"/>
      <c r="O1094"/>
      <c r="P1094"/>
      <c r="Q1094"/>
      <c r="R1094"/>
      <c r="S1094"/>
      <c r="T1094"/>
      <c r="U1094"/>
      <c r="V1094"/>
      <c r="W1094"/>
      <c r="X1094"/>
      <c r="Y1094"/>
      <c r="Z1094"/>
      <c r="AA1094"/>
      <c r="AB1094"/>
    </row>
    <row r="1095" spans="1:28" x14ac:dyDescent="0.25">
      <c r="A1095"/>
      <c r="B1095"/>
      <c r="C1095"/>
      <c r="D1095"/>
      <c r="E1095"/>
      <c r="F1095"/>
      <c r="G1095"/>
      <c r="H1095"/>
      <c r="I1095"/>
      <c r="J1095"/>
      <c r="K1095"/>
      <c r="L1095"/>
      <c r="M1095"/>
      <c r="N1095"/>
      <c r="O1095"/>
      <c r="P1095"/>
      <c r="Q1095"/>
      <c r="R1095"/>
      <c r="S1095"/>
      <c r="T1095"/>
      <c r="U1095"/>
      <c r="V1095"/>
      <c r="W1095"/>
      <c r="X1095"/>
      <c r="Y1095"/>
      <c r="Z1095"/>
      <c r="AA1095"/>
      <c r="AB1095"/>
    </row>
    <row r="1096" spans="1:28" x14ac:dyDescent="0.25">
      <c r="A1096"/>
      <c r="B1096"/>
      <c r="C1096"/>
      <c r="D1096"/>
      <c r="E1096"/>
      <c r="F1096"/>
      <c r="G1096"/>
      <c r="H1096"/>
      <c r="I1096"/>
      <c r="J1096"/>
      <c r="K1096"/>
      <c r="L1096"/>
      <c r="M1096"/>
      <c r="N1096"/>
      <c r="O1096"/>
      <c r="P1096"/>
      <c r="Q1096"/>
      <c r="R1096"/>
      <c r="S1096"/>
      <c r="T1096"/>
      <c r="U1096"/>
      <c r="V1096"/>
      <c r="W1096"/>
      <c r="X1096"/>
      <c r="Y1096"/>
      <c r="Z1096"/>
      <c r="AA1096"/>
      <c r="AB1096"/>
    </row>
    <row r="1097" spans="1:28" x14ac:dyDescent="0.25">
      <c r="A1097"/>
      <c r="B1097"/>
      <c r="C1097"/>
      <c r="D1097"/>
      <c r="E1097"/>
      <c r="F1097"/>
      <c r="G1097"/>
      <c r="H1097"/>
      <c r="I1097"/>
      <c r="J1097"/>
      <c r="K1097"/>
      <c r="L1097"/>
      <c r="M1097"/>
      <c r="N1097"/>
      <c r="O1097"/>
      <c r="P1097"/>
      <c r="Q1097"/>
      <c r="R1097"/>
      <c r="S1097"/>
      <c r="T1097"/>
      <c r="U1097"/>
      <c r="V1097"/>
      <c r="W1097"/>
      <c r="X1097"/>
      <c r="Y1097"/>
      <c r="Z1097"/>
      <c r="AA1097"/>
      <c r="AB1097"/>
    </row>
    <row r="1098" spans="1:28" x14ac:dyDescent="0.25">
      <c r="A1098"/>
      <c r="B1098"/>
      <c r="C1098"/>
      <c r="D1098"/>
      <c r="E1098"/>
      <c r="F1098"/>
      <c r="G1098"/>
      <c r="H1098"/>
      <c r="I1098"/>
      <c r="J1098"/>
      <c r="K1098"/>
      <c r="L1098"/>
      <c r="M1098"/>
      <c r="N1098"/>
      <c r="O1098"/>
      <c r="P1098"/>
      <c r="Q1098"/>
      <c r="R1098"/>
      <c r="S1098"/>
      <c r="T1098"/>
      <c r="U1098"/>
      <c r="V1098"/>
      <c r="W1098"/>
      <c r="X1098"/>
      <c r="Y1098"/>
      <c r="Z1098"/>
      <c r="AA1098"/>
      <c r="AB1098"/>
    </row>
    <row r="1099" spans="1:28" x14ac:dyDescent="0.25">
      <c r="A1099"/>
      <c r="B1099"/>
      <c r="C1099"/>
      <c r="D1099"/>
      <c r="E1099"/>
      <c r="F1099"/>
      <c r="G1099"/>
      <c r="H1099"/>
      <c r="I1099"/>
      <c r="J1099"/>
      <c r="K1099"/>
      <c r="L1099"/>
      <c r="M1099"/>
      <c r="N1099"/>
      <c r="O1099"/>
      <c r="P1099"/>
      <c r="Q1099"/>
      <c r="R1099"/>
      <c r="S1099"/>
      <c r="T1099"/>
      <c r="U1099"/>
      <c r="V1099"/>
      <c r="W1099"/>
      <c r="X1099"/>
      <c r="Y1099"/>
      <c r="Z1099"/>
      <c r="AA1099"/>
      <c r="AB1099"/>
    </row>
    <row r="1100" spans="1:28" x14ac:dyDescent="0.25">
      <c r="A1100"/>
      <c r="B1100"/>
      <c r="C1100"/>
      <c r="D1100"/>
      <c r="E1100"/>
      <c r="F1100"/>
      <c r="G1100"/>
      <c r="H1100"/>
      <c r="I1100"/>
      <c r="J1100"/>
      <c r="K1100"/>
      <c r="L1100"/>
      <c r="M1100"/>
      <c r="N1100"/>
      <c r="O1100"/>
      <c r="P1100"/>
      <c r="Q1100"/>
      <c r="R1100"/>
      <c r="S1100"/>
      <c r="T1100"/>
      <c r="U1100"/>
      <c r="V1100"/>
      <c r="W1100"/>
      <c r="X1100"/>
      <c r="Y1100"/>
      <c r="Z1100"/>
      <c r="AA1100"/>
      <c r="AB1100"/>
    </row>
    <row r="1101" spans="1:28" x14ac:dyDescent="0.25">
      <c r="A1101"/>
      <c r="B1101"/>
      <c r="C1101"/>
      <c r="D1101"/>
      <c r="E1101"/>
      <c r="F1101"/>
      <c r="G1101"/>
      <c r="H1101"/>
      <c r="I1101"/>
      <c r="J1101"/>
      <c r="K1101"/>
      <c r="L1101"/>
      <c r="M1101"/>
      <c r="N1101"/>
      <c r="O1101"/>
      <c r="P1101"/>
      <c r="Q1101"/>
      <c r="R1101"/>
      <c r="S1101"/>
      <c r="T1101"/>
      <c r="U1101"/>
      <c r="V1101"/>
      <c r="W1101"/>
      <c r="X1101"/>
      <c r="Y1101"/>
      <c r="Z1101"/>
      <c r="AA1101"/>
      <c r="AB1101"/>
    </row>
    <row r="1102" spans="1:28" x14ac:dyDescent="0.25">
      <c r="A1102"/>
      <c r="B1102"/>
      <c r="C1102"/>
      <c r="D1102"/>
      <c r="E1102"/>
      <c r="F1102"/>
      <c r="G1102"/>
      <c r="H1102"/>
      <c r="I1102"/>
      <c r="J1102"/>
      <c r="K1102"/>
      <c r="L1102"/>
      <c r="M1102"/>
      <c r="N1102"/>
      <c r="O1102"/>
      <c r="P1102"/>
      <c r="Q1102"/>
      <c r="R1102"/>
      <c r="S1102"/>
      <c r="T1102"/>
      <c r="U1102"/>
      <c r="V1102"/>
      <c r="W1102"/>
      <c r="X1102"/>
      <c r="Y1102"/>
      <c r="Z1102"/>
      <c r="AA1102"/>
      <c r="AB1102"/>
    </row>
    <row r="1103" spans="1:28" x14ac:dyDescent="0.25">
      <c r="A1103"/>
      <c r="B1103"/>
      <c r="C1103"/>
      <c r="D1103"/>
      <c r="E1103"/>
      <c r="F1103"/>
      <c r="G1103"/>
      <c r="H1103"/>
      <c r="I1103"/>
      <c r="J1103"/>
      <c r="K1103"/>
      <c r="L1103"/>
      <c r="M1103"/>
      <c r="N1103"/>
      <c r="O1103"/>
      <c r="P1103"/>
      <c r="Q1103"/>
      <c r="R1103"/>
      <c r="S1103"/>
      <c r="T1103"/>
      <c r="U1103"/>
      <c r="V1103"/>
      <c r="W1103"/>
      <c r="X1103"/>
      <c r="Y1103"/>
      <c r="Z1103"/>
      <c r="AA1103"/>
      <c r="AB1103"/>
    </row>
    <row r="1104" spans="1:28" x14ac:dyDescent="0.25">
      <c r="A1104"/>
      <c r="B1104"/>
      <c r="C1104"/>
      <c r="D1104"/>
      <c r="E1104"/>
      <c r="F1104"/>
      <c r="G1104"/>
      <c r="H1104"/>
      <c r="I1104"/>
      <c r="J1104"/>
      <c r="K1104"/>
      <c r="L1104"/>
      <c r="M1104"/>
      <c r="N1104"/>
      <c r="O1104"/>
      <c r="P1104"/>
      <c r="Q1104"/>
      <c r="R1104"/>
      <c r="S1104"/>
      <c r="T1104"/>
      <c r="U1104"/>
      <c r="V1104"/>
      <c r="W1104"/>
      <c r="X1104"/>
      <c r="Y1104"/>
      <c r="Z1104"/>
      <c r="AA1104"/>
      <c r="AB1104"/>
    </row>
    <row r="1105" spans="1:28" x14ac:dyDescent="0.25">
      <c r="A1105"/>
      <c r="B1105"/>
      <c r="C1105"/>
      <c r="D1105"/>
      <c r="E1105"/>
      <c r="F1105"/>
      <c r="G1105"/>
      <c r="H1105"/>
      <c r="I1105"/>
      <c r="J1105"/>
      <c r="K1105"/>
      <c r="L1105"/>
      <c r="M1105"/>
      <c r="N1105"/>
      <c r="O1105"/>
      <c r="P1105"/>
      <c r="Q1105"/>
      <c r="R1105"/>
      <c r="S1105"/>
      <c r="T1105"/>
      <c r="U1105"/>
      <c r="V1105"/>
      <c r="W1105"/>
      <c r="X1105"/>
      <c r="Y1105"/>
      <c r="Z1105"/>
      <c r="AA1105"/>
      <c r="AB1105"/>
    </row>
    <row r="1106" spans="1:28" x14ac:dyDescent="0.25">
      <c r="A1106"/>
      <c r="B1106"/>
      <c r="C1106"/>
      <c r="D1106"/>
      <c r="E1106"/>
      <c r="F1106"/>
      <c r="G1106"/>
      <c r="H1106"/>
      <c r="I1106"/>
      <c r="J1106"/>
      <c r="K1106"/>
      <c r="L1106"/>
      <c r="M1106"/>
      <c r="N1106"/>
      <c r="O1106"/>
      <c r="P1106"/>
      <c r="Q1106"/>
      <c r="R1106"/>
      <c r="S1106"/>
      <c r="T1106"/>
      <c r="U1106"/>
      <c r="V1106"/>
      <c r="W1106"/>
      <c r="X1106"/>
      <c r="Y1106"/>
      <c r="Z1106"/>
      <c r="AA1106"/>
      <c r="AB1106"/>
    </row>
    <row r="1107" spans="1:28" x14ac:dyDescent="0.25">
      <c r="A1107"/>
      <c r="B1107"/>
      <c r="C1107"/>
      <c r="D1107"/>
      <c r="E1107"/>
      <c r="F1107"/>
      <c r="G1107"/>
      <c r="H1107"/>
      <c r="I1107"/>
      <c r="J1107"/>
      <c r="K1107"/>
      <c r="L1107"/>
      <c r="M1107"/>
      <c r="N1107"/>
      <c r="O1107"/>
      <c r="P1107"/>
      <c r="Q1107"/>
      <c r="R1107"/>
      <c r="S1107"/>
      <c r="T1107"/>
      <c r="U1107"/>
      <c r="V1107"/>
      <c r="W1107"/>
      <c r="X1107"/>
      <c r="Y1107"/>
      <c r="Z1107"/>
      <c r="AA1107"/>
      <c r="AB1107"/>
    </row>
    <row r="1108" spans="1:28" x14ac:dyDescent="0.25">
      <c r="A1108"/>
      <c r="B1108"/>
      <c r="C1108"/>
      <c r="D1108"/>
      <c r="E1108"/>
      <c r="F1108"/>
      <c r="G1108"/>
      <c r="H1108"/>
      <c r="I1108"/>
      <c r="J1108"/>
      <c r="K1108"/>
      <c r="L1108"/>
      <c r="M1108"/>
      <c r="N1108"/>
      <c r="O1108"/>
      <c r="P1108"/>
      <c r="Q1108"/>
      <c r="R1108"/>
      <c r="S1108"/>
      <c r="T1108"/>
      <c r="U1108"/>
      <c r="V1108"/>
      <c r="W1108"/>
      <c r="X1108"/>
      <c r="Y1108"/>
      <c r="Z1108"/>
      <c r="AA1108"/>
      <c r="AB1108"/>
    </row>
    <row r="1109" spans="1:28" x14ac:dyDescent="0.25">
      <c r="A1109"/>
      <c r="B1109"/>
      <c r="C1109"/>
      <c r="D1109"/>
      <c r="E1109"/>
      <c r="F1109"/>
      <c r="G1109"/>
      <c r="H1109"/>
      <c r="I1109"/>
      <c r="J1109"/>
      <c r="K1109"/>
      <c r="L1109"/>
      <c r="M1109"/>
      <c r="N1109"/>
      <c r="O1109"/>
      <c r="P1109"/>
      <c r="Q1109"/>
      <c r="R1109"/>
      <c r="S1109"/>
      <c r="T1109"/>
      <c r="U1109"/>
      <c r="V1109"/>
      <c r="W1109"/>
      <c r="X1109"/>
      <c r="Y1109"/>
      <c r="Z1109"/>
      <c r="AA1109"/>
      <c r="AB1109"/>
    </row>
    <row r="1110" spans="1:28" x14ac:dyDescent="0.25">
      <c r="A1110"/>
      <c r="B1110"/>
      <c r="C1110"/>
      <c r="D1110"/>
      <c r="E1110"/>
      <c r="F1110"/>
      <c r="G1110"/>
      <c r="H1110"/>
      <c r="I1110"/>
      <c r="J1110"/>
      <c r="K1110"/>
      <c r="L1110"/>
      <c r="M1110"/>
      <c r="N1110"/>
      <c r="O1110"/>
      <c r="P1110"/>
      <c r="Q1110"/>
      <c r="R1110"/>
      <c r="S1110"/>
      <c r="T1110"/>
      <c r="U1110"/>
      <c r="V1110"/>
      <c r="W1110"/>
      <c r="X1110"/>
      <c r="Y1110"/>
      <c r="Z1110"/>
      <c r="AA1110"/>
      <c r="AB1110"/>
    </row>
    <row r="1111" spans="1:28" x14ac:dyDescent="0.25">
      <c r="A1111"/>
      <c r="B1111"/>
      <c r="C1111"/>
      <c r="D1111"/>
      <c r="E1111"/>
      <c r="F1111"/>
      <c r="G1111"/>
      <c r="H1111"/>
      <c r="I1111"/>
      <c r="J1111"/>
      <c r="K1111"/>
      <c r="L1111"/>
      <c r="M1111"/>
      <c r="N1111"/>
      <c r="O1111"/>
      <c r="P1111"/>
      <c r="Q1111"/>
      <c r="R1111"/>
      <c r="S1111"/>
      <c r="T1111"/>
      <c r="U1111"/>
      <c r="V1111"/>
      <c r="W1111"/>
      <c r="X1111"/>
      <c r="Y1111"/>
      <c r="Z1111"/>
      <c r="AA1111"/>
      <c r="AB1111"/>
    </row>
    <row r="1112" spans="1:28" x14ac:dyDescent="0.25">
      <c r="A1112"/>
      <c r="B1112"/>
      <c r="C1112"/>
      <c r="D1112"/>
      <c r="E1112"/>
      <c r="F1112"/>
      <c r="G1112"/>
      <c r="H1112"/>
      <c r="I1112"/>
      <c r="J1112"/>
      <c r="K1112"/>
      <c r="L1112"/>
      <c r="M1112"/>
      <c r="N1112"/>
      <c r="O1112"/>
      <c r="P1112"/>
      <c r="Q1112"/>
      <c r="R1112"/>
      <c r="S1112"/>
      <c r="T1112"/>
      <c r="U1112"/>
      <c r="V1112"/>
      <c r="W1112"/>
      <c r="X1112"/>
      <c r="Y1112"/>
      <c r="Z1112"/>
      <c r="AA1112"/>
      <c r="AB1112"/>
    </row>
    <row r="1113" spans="1:28" x14ac:dyDescent="0.25">
      <c r="A1113"/>
      <c r="B1113"/>
      <c r="C1113"/>
      <c r="D1113"/>
      <c r="E1113"/>
      <c r="F1113"/>
      <c r="G1113"/>
      <c r="H1113"/>
      <c r="I1113"/>
      <c r="J1113"/>
      <c r="K1113"/>
      <c r="L1113"/>
      <c r="M1113"/>
      <c r="N1113"/>
      <c r="O1113"/>
      <c r="P1113"/>
      <c r="Q1113"/>
      <c r="R1113"/>
      <c r="S1113"/>
      <c r="T1113"/>
      <c r="U1113"/>
      <c r="V1113"/>
      <c r="W1113"/>
      <c r="X1113"/>
      <c r="Y1113"/>
      <c r="Z1113"/>
      <c r="AA1113"/>
      <c r="AB1113"/>
    </row>
    <row r="1114" spans="1:28" x14ac:dyDescent="0.25">
      <c r="A1114"/>
      <c r="B1114"/>
      <c r="C1114"/>
      <c r="D1114"/>
      <c r="E1114"/>
      <c r="F1114"/>
      <c r="G1114"/>
      <c r="H1114"/>
      <c r="I1114"/>
      <c r="J1114"/>
      <c r="K1114"/>
      <c r="L1114"/>
      <c r="M1114"/>
      <c r="N1114"/>
      <c r="O1114"/>
      <c r="P1114"/>
      <c r="Q1114"/>
      <c r="R1114"/>
      <c r="S1114"/>
      <c r="T1114"/>
      <c r="U1114"/>
      <c r="V1114"/>
      <c r="W1114"/>
      <c r="X1114"/>
      <c r="Y1114"/>
      <c r="Z1114"/>
      <c r="AA1114"/>
      <c r="AB1114"/>
    </row>
    <row r="1115" spans="1:28" x14ac:dyDescent="0.25">
      <c r="A1115"/>
      <c r="B1115"/>
      <c r="C1115"/>
      <c r="D1115"/>
      <c r="E1115"/>
      <c r="F1115"/>
      <c r="G1115"/>
      <c r="H1115"/>
      <c r="I1115"/>
      <c r="J1115"/>
      <c r="K1115"/>
      <c r="L1115"/>
      <c r="M1115"/>
      <c r="N1115"/>
      <c r="O1115"/>
      <c r="P1115"/>
      <c r="Q1115"/>
      <c r="R1115"/>
      <c r="S1115"/>
      <c r="T1115"/>
      <c r="U1115"/>
      <c r="V1115"/>
      <c r="W1115"/>
      <c r="X1115"/>
      <c r="Y1115"/>
      <c r="Z1115"/>
      <c r="AA1115"/>
      <c r="AB1115"/>
    </row>
    <row r="1116" spans="1:28" x14ac:dyDescent="0.25">
      <c r="A1116"/>
      <c r="B1116"/>
      <c r="C1116"/>
      <c r="D1116"/>
      <c r="E1116"/>
      <c r="F1116"/>
      <c r="G1116"/>
      <c r="H1116"/>
      <c r="I1116"/>
      <c r="J1116"/>
      <c r="K1116"/>
      <c r="L1116"/>
      <c r="M1116"/>
      <c r="N1116"/>
      <c r="O1116"/>
      <c r="P1116"/>
      <c r="Q1116"/>
      <c r="R1116"/>
      <c r="S1116"/>
      <c r="T1116"/>
      <c r="U1116"/>
      <c r="V1116"/>
      <c r="W1116"/>
      <c r="X1116"/>
      <c r="Y1116"/>
      <c r="Z1116"/>
      <c r="AA1116"/>
      <c r="AB1116"/>
    </row>
    <row r="1117" spans="1:28" x14ac:dyDescent="0.25">
      <c r="A1117"/>
      <c r="B1117"/>
      <c r="C1117"/>
      <c r="D1117"/>
      <c r="E1117"/>
      <c r="F1117"/>
      <c r="G1117"/>
      <c r="H1117"/>
      <c r="I1117"/>
      <c r="J1117"/>
      <c r="K1117"/>
      <c r="L1117"/>
      <c r="M1117"/>
      <c r="N1117"/>
      <c r="O1117"/>
      <c r="P1117"/>
      <c r="Q1117"/>
      <c r="R1117"/>
      <c r="S1117"/>
      <c r="T1117"/>
      <c r="U1117"/>
      <c r="V1117"/>
      <c r="W1117"/>
      <c r="X1117"/>
      <c r="Y1117"/>
      <c r="Z1117"/>
      <c r="AA1117"/>
      <c r="AB1117"/>
    </row>
    <row r="1118" spans="1:28" x14ac:dyDescent="0.25">
      <c r="A1118"/>
      <c r="B1118"/>
      <c r="C1118"/>
      <c r="D1118"/>
      <c r="E1118"/>
      <c r="F1118"/>
      <c r="G1118"/>
      <c r="H1118"/>
      <c r="I1118"/>
      <c r="J1118"/>
      <c r="K1118"/>
      <c r="L1118"/>
      <c r="M1118"/>
      <c r="N1118"/>
      <c r="O1118"/>
      <c r="P1118"/>
      <c r="Q1118"/>
      <c r="R1118"/>
      <c r="S1118"/>
      <c r="T1118"/>
      <c r="U1118"/>
      <c r="V1118"/>
      <c r="W1118"/>
      <c r="X1118"/>
      <c r="Y1118"/>
      <c r="Z1118"/>
      <c r="AA1118"/>
      <c r="AB1118"/>
    </row>
    <row r="1119" spans="1:28" x14ac:dyDescent="0.25">
      <c r="A1119"/>
      <c r="B1119"/>
      <c r="C1119"/>
      <c r="D1119"/>
      <c r="E1119"/>
      <c r="F1119"/>
      <c r="G1119"/>
      <c r="H1119"/>
      <c r="I1119"/>
      <c r="J1119"/>
      <c r="K1119"/>
      <c r="L1119"/>
      <c r="M1119"/>
      <c r="N1119"/>
      <c r="O1119"/>
      <c r="P1119"/>
      <c r="Q1119"/>
      <c r="R1119"/>
      <c r="S1119"/>
      <c r="T1119"/>
      <c r="U1119"/>
      <c r="V1119"/>
      <c r="W1119"/>
      <c r="X1119"/>
      <c r="Y1119"/>
      <c r="Z1119"/>
      <c r="AA1119"/>
      <c r="AB1119"/>
    </row>
    <row r="1120" spans="1:28" x14ac:dyDescent="0.25">
      <c r="A1120"/>
      <c r="B1120"/>
      <c r="C1120"/>
      <c r="D1120"/>
      <c r="E1120"/>
      <c r="F1120"/>
      <c r="G1120"/>
      <c r="H1120"/>
      <c r="I1120"/>
      <c r="J1120"/>
      <c r="K1120"/>
      <c r="L1120"/>
      <c r="M1120"/>
      <c r="N1120"/>
      <c r="O1120"/>
      <c r="P1120"/>
      <c r="Q1120"/>
      <c r="R1120"/>
      <c r="S1120"/>
      <c r="T1120"/>
      <c r="U1120"/>
      <c r="V1120"/>
      <c r="W1120"/>
      <c r="X1120"/>
      <c r="Y1120"/>
      <c r="Z1120"/>
      <c r="AA1120"/>
      <c r="AB1120"/>
    </row>
    <row r="1121" spans="1:28" x14ac:dyDescent="0.25">
      <c r="A1121"/>
      <c r="B1121"/>
      <c r="C1121"/>
      <c r="D1121"/>
      <c r="E1121"/>
      <c r="F1121"/>
      <c r="G1121"/>
      <c r="H1121"/>
      <c r="I1121"/>
      <c r="J1121"/>
      <c r="K1121"/>
      <c r="L1121"/>
      <c r="M1121"/>
      <c r="N1121"/>
      <c r="O1121"/>
      <c r="P1121"/>
      <c r="Q1121"/>
      <c r="R1121"/>
      <c r="S1121"/>
      <c r="T1121"/>
      <c r="U1121"/>
      <c r="V1121"/>
      <c r="W1121"/>
      <c r="X1121"/>
      <c r="Y1121"/>
      <c r="Z1121"/>
      <c r="AA1121"/>
      <c r="AB1121"/>
    </row>
    <row r="1122" spans="1:28" x14ac:dyDescent="0.25">
      <c r="A1122"/>
      <c r="B1122"/>
      <c r="C1122"/>
      <c r="D1122"/>
      <c r="E1122"/>
      <c r="F1122"/>
      <c r="G1122"/>
      <c r="H1122"/>
      <c r="I1122"/>
      <c r="J1122"/>
      <c r="K1122"/>
      <c r="L1122"/>
      <c r="M1122"/>
      <c r="N1122"/>
      <c r="O1122"/>
      <c r="P1122"/>
      <c r="Q1122"/>
      <c r="R1122"/>
      <c r="S1122"/>
      <c r="T1122"/>
      <c r="U1122"/>
      <c r="V1122"/>
      <c r="W1122"/>
      <c r="X1122"/>
      <c r="Y1122"/>
      <c r="Z1122"/>
      <c r="AA1122"/>
      <c r="AB1122"/>
    </row>
    <row r="1123" spans="1:28" x14ac:dyDescent="0.25">
      <c r="A1123"/>
      <c r="B1123"/>
      <c r="C1123"/>
      <c r="D1123"/>
      <c r="E1123"/>
      <c r="F1123"/>
      <c r="G1123"/>
      <c r="H1123"/>
      <c r="I1123"/>
      <c r="J1123"/>
      <c r="K1123"/>
      <c r="L1123"/>
      <c r="M1123"/>
      <c r="N1123"/>
      <c r="O1123"/>
      <c r="P1123"/>
      <c r="Q1123"/>
      <c r="R1123"/>
      <c r="S1123"/>
      <c r="T1123"/>
      <c r="U1123"/>
      <c r="V1123"/>
      <c r="W1123"/>
      <c r="X1123"/>
      <c r="Y1123"/>
      <c r="Z1123"/>
      <c r="AA1123"/>
      <c r="AB1123"/>
    </row>
    <row r="1124" spans="1:28" x14ac:dyDescent="0.25">
      <c r="A1124"/>
      <c r="B1124"/>
      <c r="C1124"/>
      <c r="D1124"/>
      <c r="E1124"/>
      <c r="F1124"/>
      <c r="G1124"/>
      <c r="H1124"/>
      <c r="I1124"/>
      <c r="J1124"/>
      <c r="K1124"/>
      <c r="L1124"/>
      <c r="M1124"/>
      <c r="N1124"/>
      <c r="O1124"/>
      <c r="P1124"/>
      <c r="Q1124"/>
      <c r="R1124"/>
      <c r="S1124"/>
      <c r="T1124"/>
      <c r="U1124"/>
      <c r="V1124"/>
      <c r="W1124"/>
      <c r="X1124"/>
      <c r="Y1124"/>
      <c r="Z1124"/>
      <c r="AA1124"/>
      <c r="AB1124"/>
    </row>
    <row r="1125" spans="1:28" x14ac:dyDescent="0.25">
      <c r="A1125"/>
      <c r="B1125"/>
      <c r="C1125"/>
      <c r="D1125"/>
      <c r="E1125"/>
      <c r="F1125"/>
      <c r="G1125"/>
      <c r="H1125"/>
      <c r="I1125"/>
      <c r="J1125"/>
      <c r="K1125"/>
      <c r="L1125"/>
      <c r="M1125"/>
      <c r="N1125"/>
      <c r="O1125"/>
      <c r="P1125"/>
      <c r="Q1125"/>
      <c r="R1125"/>
      <c r="S1125"/>
      <c r="T1125"/>
      <c r="U1125"/>
      <c r="V1125"/>
      <c r="W1125"/>
      <c r="X1125"/>
      <c r="Y1125"/>
      <c r="Z1125"/>
      <c r="AA1125"/>
      <c r="AB1125"/>
    </row>
    <row r="1126" spans="1:28" x14ac:dyDescent="0.25">
      <c r="A1126"/>
      <c r="B1126"/>
      <c r="C1126"/>
      <c r="D1126"/>
      <c r="E1126"/>
      <c r="F1126"/>
      <c r="G1126"/>
      <c r="H1126"/>
      <c r="I1126"/>
      <c r="J1126"/>
      <c r="K1126"/>
      <c r="L1126"/>
      <c r="M1126"/>
      <c r="N1126"/>
      <c r="O1126"/>
      <c r="P1126"/>
      <c r="Q1126"/>
      <c r="R1126"/>
      <c r="S1126"/>
      <c r="T1126"/>
      <c r="U1126"/>
      <c r="V1126"/>
      <c r="W1126"/>
      <c r="X1126"/>
      <c r="Y1126"/>
      <c r="Z1126"/>
      <c r="AA1126"/>
      <c r="AB1126"/>
    </row>
    <row r="1127" spans="1:28" x14ac:dyDescent="0.25">
      <c r="A1127"/>
      <c r="B1127"/>
      <c r="C1127"/>
      <c r="D1127"/>
      <c r="E1127"/>
      <c r="F1127"/>
      <c r="G1127"/>
      <c r="H1127"/>
      <c r="I1127"/>
      <c r="J1127"/>
      <c r="K1127"/>
      <c r="L1127"/>
      <c r="M1127"/>
      <c r="N1127"/>
      <c r="O1127"/>
      <c r="P1127"/>
      <c r="Q1127"/>
      <c r="R1127"/>
      <c r="S1127"/>
      <c r="T1127"/>
      <c r="U1127"/>
      <c r="V1127"/>
      <c r="W1127"/>
      <c r="X1127"/>
      <c r="Y1127"/>
      <c r="Z1127"/>
      <c r="AA1127"/>
      <c r="AB1127"/>
    </row>
    <row r="1128" spans="1:28" x14ac:dyDescent="0.25">
      <c r="A1128"/>
      <c r="B1128"/>
      <c r="C1128"/>
      <c r="D1128"/>
      <c r="E1128"/>
      <c r="F1128"/>
      <c r="G1128"/>
      <c r="H1128"/>
      <c r="I1128"/>
      <c r="J1128"/>
      <c r="K1128"/>
      <c r="L1128"/>
      <c r="M1128"/>
      <c r="N1128"/>
      <c r="O1128"/>
      <c r="P1128"/>
      <c r="Q1128"/>
      <c r="R1128"/>
      <c r="S1128"/>
      <c r="T1128"/>
      <c r="U1128"/>
      <c r="V1128"/>
      <c r="W1128"/>
      <c r="X1128"/>
      <c r="Y1128"/>
      <c r="Z1128"/>
      <c r="AA1128"/>
      <c r="AB1128"/>
    </row>
    <row r="1129" spans="1:28" x14ac:dyDescent="0.25">
      <c r="A1129"/>
      <c r="B1129"/>
      <c r="C1129"/>
      <c r="D1129"/>
      <c r="E1129"/>
      <c r="F1129"/>
      <c r="G1129"/>
      <c r="H1129"/>
      <c r="I1129"/>
      <c r="J1129"/>
      <c r="K1129"/>
      <c r="L1129"/>
      <c r="M1129"/>
      <c r="N1129"/>
      <c r="O1129"/>
      <c r="P1129"/>
      <c r="Q1129"/>
      <c r="R1129"/>
      <c r="S1129"/>
      <c r="T1129"/>
      <c r="U1129"/>
      <c r="V1129"/>
      <c r="W1129"/>
      <c r="X1129"/>
      <c r="Y1129"/>
      <c r="Z1129"/>
      <c r="AA1129"/>
      <c r="AB1129"/>
    </row>
    <row r="1130" spans="1:28" x14ac:dyDescent="0.25">
      <c r="A1130"/>
      <c r="B1130"/>
      <c r="C1130"/>
      <c r="D1130"/>
      <c r="E1130"/>
      <c r="F1130"/>
      <c r="G1130"/>
      <c r="H1130"/>
      <c r="I1130"/>
      <c r="J1130"/>
      <c r="K1130"/>
      <c r="L1130"/>
      <c r="M1130"/>
      <c r="N1130"/>
      <c r="O1130"/>
      <c r="P1130"/>
      <c r="Q1130"/>
      <c r="R1130"/>
      <c r="S1130"/>
      <c r="T1130"/>
      <c r="U1130"/>
      <c r="V1130"/>
      <c r="W1130"/>
      <c r="X1130"/>
      <c r="Y1130"/>
      <c r="Z1130"/>
      <c r="AA1130"/>
      <c r="AB1130"/>
    </row>
    <row r="1131" spans="1:28" x14ac:dyDescent="0.25">
      <c r="A1131"/>
      <c r="B1131"/>
      <c r="C1131"/>
      <c r="D1131"/>
      <c r="E1131"/>
      <c r="F1131"/>
      <c r="G1131"/>
      <c r="H1131"/>
      <c r="I1131"/>
      <c r="J1131"/>
      <c r="K1131"/>
      <c r="L1131"/>
      <c r="M1131"/>
      <c r="N1131"/>
      <c r="O1131"/>
      <c r="P1131"/>
      <c r="Q1131"/>
      <c r="R1131"/>
      <c r="S1131"/>
      <c r="T1131"/>
      <c r="U1131"/>
      <c r="V1131"/>
      <c r="W1131"/>
      <c r="X1131"/>
      <c r="Y1131"/>
      <c r="Z1131"/>
      <c r="AA1131"/>
      <c r="AB1131"/>
    </row>
    <row r="1132" spans="1:28" x14ac:dyDescent="0.25">
      <c r="A1132"/>
      <c r="B1132"/>
      <c r="C1132"/>
      <c r="D1132"/>
      <c r="E1132"/>
      <c r="F1132"/>
      <c r="G1132"/>
      <c r="H1132"/>
      <c r="I1132"/>
      <c r="J1132"/>
      <c r="K1132"/>
      <c r="L1132"/>
      <c r="M1132"/>
      <c r="N1132"/>
      <c r="O1132"/>
      <c r="P1132"/>
      <c r="Q1132"/>
      <c r="R1132"/>
      <c r="S1132"/>
      <c r="T1132"/>
      <c r="U1132"/>
      <c r="V1132"/>
      <c r="W1132"/>
      <c r="X1132"/>
      <c r="Y1132"/>
      <c r="Z1132"/>
      <c r="AA1132"/>
      <c r="AB1132"/>
    </row>
    <row r="1133" spans="1:28" x14ac:dyDescent="0.25">
      <c r="A1133"/>
      <c r="B1133"/>
      <c r="C1133"/>
      <c r="D1133"/>
      <c r="E1133"/>
      <c r="F1133"/>
      <c r="G1133"/>
      <c r="H1133"/>
      <c r="I1133"/>
      <c r="J1133"/>
      <c r="K1133"/>
      <c r="L1133"/>
      <c r="M1133"/>
      <c r="N1133"/>
      <c r="O1133"/>
      <c r="P1133"/>
      <c r="Q1133"/>
      <c r="R1133"/>
      <c r="S1133"/>
      <c r="T1133"/>
      <c r="U1133"/>
      <c r="V1133"/>
      <c r="W1133"/>
      <c r="X1133"/>
      <c r="Y1133"/>
      <c r="Z1133"/>
      <c r="AA1133"/>
      <c r="AB1133"/>
    </row>
    <row r="1134" spans="1:28" x14ac:dyDescent="0.25">
      <c r="A1134"/>
      <c r="B1134"/>
      <c r="C1134"/>
      <c r="D1134"/>
      <c r="E1134"/>
      <c r="F1134"/>
      <c r="G1134"/>
      <c r="H1134"/>
      <c r="I1134"/>
      <c r="J1134"/>
      <c r="K1134"/>
      <c r="L1134"/>
      <c r="M1134"/>
      <c r="N1134"/>
      <c r="O1134"/>
      <c r="P1134"/>
      <c r="Q1134"/>
      <c r="R1134"/>
      <c r="S1134"/>
      <c r="T1134"/>
      <c r="U1134"/>
      <c r="V1134"/>
      <c r="W1134"/>
      <c r="X1134"/>
      <c r="Y1134"/>
      <c r="Z1134"/>
      <c r="AA1134"/>
      <c r="AB1134"/>
    </row>
    <row r="1135" spans="1:28" x14ac:dyDescent="0.25">
      <c r="A1135"/>
      <c r="B1135"/>
      <c r="C1135"/>
      <c r="D1135"/>
      <c r="E1135"/>
      <c r="F1135"/>
      <c r="G1135"/>
      <c r="H1135"/>
      <c r="I1135"/>
      <c r="J1135"/>
      <c r="K1135"/>
      <c r="L1135"/>
      <c r="M1135"/>
      <c r="N1135"/>
      <c r="O1135"/>
      <c r="P1135"/>
      <c r="Q1135"/>
      <c r="R1135"/>
      <c r="S1135"/>
      <c r="T1135"/>
      <c r="U1135"/>
      <c r="V1135"/>
      <c r="W1135"/>
      <c r="X1135"/>
      <c r="Y1135"/>
      <c r="Z1135"/>
      <c r="AA1135"/>
      <c r="AB1135"/>
    </row>
    <row r="1136" spans="1:28" x14ac:dyDescent="0.25">
      <c r="A1136"/>
      <c r="B1136"/>
      <c r="C1136"/>
      <c r="D1136"/>
      <c r="E1136"/>
      <c r="F1136"/>
      <c r="G1136"/>
      <c r="H1136"/>
      <c r="I1136"/>
      <c r="J1136"/>
      <c r="K1136"/>
      <c r="L1136"/>
      <c r="M1136"/>
      <c r="N1136"/>
      <c r="O1136"/>
      <c r="P1136"/>
      <c r="Q1136"/>
      <c r="R1136"/>
      <c r="S1136"/>
      <c r="T1136"/>
      <c r="U1136"/>
      <c r="V1136"/>
      <c r="W1136"/>
      <c r="X1136"/>
      <c r="Y1136"/>
      <c r="Z1136"/>
      <c r="AA1136"/>
      <c r="AB1136"/>
    </row>
    <row r="1137" spans="1:28" x14ac:dyDescent="0.25">
      <c r="A1137"/>
      <c r="B1137"/>
      <c r="C1137"/>
      <c r="D1137"/>
      <c r="E1137"/>
      <c r="F1137"/>
      <c r="G1137"/>
      <c r="H1137"/>
      <c r="I1137"/>
      <c r="J1137"/>
      <c r="K1137"/>
      <c r="L1137"/>
      <c r="M1137"/>
      <c r="N1137"/>
      <c r="O1137"/>
      <c r="P1137"/>
      <c r="Q1137"/>
      <c r="R1137"/>
      <c r="S1137"/>
      <c r="T1137"/>
      <c r="U1137"/>
      <c r="V1137"/>
      <c r="W1137"/>
      <c r="X1137"/>
      <c r="Y1137"/>
      <c r="Z1137"/>
      <c r="AA1137"/>
      <c r="AB1137"/>
    </row>
    <row r="1138" spans="1:28" x14ac:dyDescent="0.25">
      <c r="A1138"/>
      <c r="B1138"/>
      <c r="C1138"/>
      <c r="D1138"/>
      <c r="E1138"/>
      <c r="F1138"/>
      <c r="G1138"/>
      <c r="H1138"/>
      <c r="I1138"/>
      <c r="J1138"/>
      <c r="K1138"/>
      <c r="L1138"/>
      <c r="M1138"/>
      <c r="N1138"/>
      <c r="O1138"/>
      <c r="P1138"/>
      <c r="Q1138"/>
      <c r="R1138"/>
      <c r="S1138"/>
      <c r="T1138"/>
      <c r="U1138"/>
      <c r="V1138"/>
      <c r="W1138"/>
      <c r="X1138"/>
      <c r="Y1138"/>
      <c r="Z1138"/>
      <c r="AA1138"/>
      <c r="AB1138"/>
    </row>
    <row r="1139" spans="1:28" x14ac:dyDescent="0.25">
      <c r="A1139"/>
      <c r="B1139"/>
      <c r="C1139"/>
      <c r="D1139"/>
      <c r="E1139"/>
      <c r="F1139"/>
      <c r="G1139"/>
      <c r="H1139"/>
      <c r="I1139"/>
      <c r="J1139"/>
      <c r="K1139"/>
      <c r="L1139"/>
      <c r="M1139"/>
      <c r="N1139"/>
      <c r="O1139"/>
      <c r="P1139"/>
      <c r="Q1139"/>
      <c r="R1139"/>
      <c r="S1139"/>
      <c r="T1139"/>
      <c r="U1139"/>
      <c r="V1139"/>
      <c r="W1139"/>
      <c r="X1139"/>
      <c r="Y1139"/>
      <c r="Z1139"/>
      <c r="AA1139"/>
      <c r="AB1139"/>
    </row>
    <row r="1140" spans="1:28" x14ac:dyDescent="0.25">
      <c r="A1140"/>
      <c r="B1140"/>
      <c r="C1140"/>
      <c r="D1140"/>
      <c r="E1140"/>
      <c r="F1140"/>
      <c r="G1140"/>
      <c r="H1140"/>
      <c r="I1140"/>
      <c r="J1140"/>
      <c r="K1140"/>
      <c r="L1140"/>
      <c r="M1140"/>
      <c r="N1140"/>
      <c r="O1140"/>
      <c r="P1140"/>
      <c r="Q1140"/>
      <c r="R1140"/>
      <c r="S1140"/>
      <c r="T1140"/>
      <c r="U1140"/>
      <c r="V1140"/>
      <c r="W1140"/>
      <c r="X1140"/>
      <c r="Y1140"/>
      <c r="Z1140"/>
      <c r="AA1140"/>
      <c r="AB1140"/>
    </row>
    <row r="1141" spans="1:28" x14ac:dyDescent="0.25">
      <c r="A1141"/>
      <c r="B1141"/>
      <c r="C1141"/>
      <c r="D1141"/>
      <c r="E1141"/>
      <c r="F1141"/>
      <c r="G1141"/>
      <c r="H1141"/>
      <c r="I1141"/>
      <c r="J1141"/>
      <c r="K1141"/>
      <c r="L1141"/>
      <c r="M1141"/>
      <c r="N1141"/>
      <c r="O1141"/>
      <c r="P1141"/>
      <c r="Q1141"/>
      <c r="R1141"/>
      <c r="S1141"/>
      <c r="T1141"/>
      <c r="U1141"/>
      <c r="V1141"/>
      <c r="W1141"/>
      <c r="X1141"/>
      <c r="Y1141"/>
      <c r="Z1141"/>
      <c r="AA1141"/>
      <c r="AB1141"/>
    </row>
    <row r="1142" spans="1:28" x14ac:dyDescent="0.25">
      <c r="A1142"/>
      <c r="B1142"/>
      <c r="C1142"/>
      <c r="D1142"/>
      <c r="E1142"/>
      <c r="F1142"/>
      <c r="G1142"/>
      <c r="H1142"/>
      <c r="I1142"/>
      <c r="J1142"/>
      <c r="K1142"/>
      <c r="L1142"/>
      <c r="M1142"/>
      <c r="N1142"/>
      <c r="O1142"/>
      <c r="P1142"/>
      <c r="Q1142"/>
      <c r="R1142"/>
      <c r="S1142"/>
      <c r="T1142"/>
      <c r="U1142"/>
      <c r="V1142"/>
      <c r="W1142"/>
      <c r="X1142"/>
      <c r="Y1142"/>
      <c r="Z1142"/>
      <c r="AA1142"/>
      <c r="AB1142"/>
    </row>
    <row r="1143" spans="1:28" x14ac:dyDescent="0.25">
      <c r="A1143"/>
      <c r="B1143"/>
      <c r="C1143"/>
      <c r="D1143"/>
      <c r="E1143"/>
      <c r="F1143"/>
      <c r="G1143"/>
      <c r="H1143"/>
      <c r="I1143"/>
      <c r="J1143"/>
      <c r="K1143"/>
      <c r="L1143"/>
      <c r="M1143"/>
      <c r="N1143"/>
      <c r="O1143"/>
      <c r="P1143"/>
      <c r="Q1143"/>
      <c r="R1143"/>
      <c r="S1143"/>
      <c r="T1143"/>
      <c r="U1143"/>
      <c r="V1143"/>
      <c r="W1143"/>
      <c r="X1143"/>
      <c r="Y1143"/>
      <c r="Z1143"/>
      <c r="AA1143"/>
      <c r="AB1143"/>
    </row>
    <row r="1144" spans="1:28" x14ac:dyDescent="0.25">
      <c r="A1144"/>
      <c r="B1144"/>
      <c r="C1144"/>
      <c r="D1144"/>
      <c r="E1144"/>
      <c r="F1144"/>
      <c r="G1144"/>
      <c r="H1144"/>
      <c r="I1144"/>
      <c r="J1144"/>
      <c r="K1144"/>
      <c r="L1144"/>
      <c r="M1144"/>
      <c r="N1144"/>
      <c r="O1144"/>
      <c r="P1144"/>
      <c r="Q1144"/>
      <c r="R1144"/>
      <c r="S1144"/>
      <c r="T1144"/>
      <c r="U1144"/>
      <c r="V1144"/>
      <c r="W1144"/>
      <c r="X1144"/>
      <c r="Y1144"/>
      <c r="Z1144"/>
      <c r="AA1144"/>
      <c r="AB1144"/>
    </row>
    <row r="1145" spans="1:28" x14ac:dyDescent="0.25">
      <c r="A1145"/>
      <c r="B1145"/>
      <c r="C1145"/>
      <c r="D1145"/>
      <c r="E1145"/>
      <c r="F1145"/>
      <c r="G1145"/>
      <c r="H1145"/>
      <c r="I1145"/>
      <c r="J1145"/>
      <c r="K1145"/>
      <c r="L1145"/>
      <c r="M1145"/>
      <c r="N1145"/>
      <c r="O1145"/>
      <c r="P1145"/>
      <c r="Q1145"/>
      <c r="R1145"/>
      <c r="S1145"/>
      <c r="T1145"/>
      <c r="U1145"/>
      <c r="V1145"/>
      <c r="W1145"/>
      <c r="X1145"/>
      <c r="Y1145"/>
      <c r="Z1145"/>
      <c r="AA1145"/>
      <c r="AB1145"/>
    </row>
    <row r="1146" spans="1:28" x14ac:dyDescent="0.25">
      <c r="A1146"/>
      <c r="B1146"/>
      <c r="C1146"/>
      <c r="D1146"/>
      <c r="E1146"/>
      <c r="F1146"/>
      <c r="G1146"/>
      <c r="H1146"/>
      <c r="I1146"/>
      <c r="J1146"/>
      <c r="K1146"/>
      <c r="L1146"/>
      <c r="M1146"/>
      <c r="N1146"/>
      <c r="O1146"/>
      <c r="P1146"/>
      <c r="Q1146"/>
      <c r="R1146"/>
      <c r="S1146"/>
      <c r="T1146"/>
      <c r="U1146"/>
      <c r="V1146"/>
      <c r="W1146"/>
      <c r="X1146"/>
      <c r="Y1146"/>
      <c r="Z1146"/>
      <c r="AA1146"/>
      <c r="AB1146"/>
    </row>
    <row r="1147" spans="1:28" x14ac:dyDescent="0.25">
      <c r="A1147"/>
      <c r="B1147"/>
      <c r="C1147"/>
      <c r="D1147"/>
      <c r="E1147"/>
      <c r="F1147"/>
      <c r="G1147"/>
      <c r="H1147"/>
      <c r="I1147"/>
      <c r="J1147"/>
      <c r="K1147"/>
      <c r="L1147"/>
      <c r="M1147"/>
      <c r="N1147"/>
      <c r="O1147"/>
      <c r="P1147"/>
      <c r="Q1147"/>
      <c r="R1147"/>
      <c r="S1147"/>
      <c r="T1147"/>
      <c r="U1147"/>
      <c r="V1147"/>
      <c r="W1147"/>
      <c r="X1147"/>
      <c r="Y1147"/>
      <c r="Z1147"/>
      <c r="AA1147"/>
      <c r="AB1147"/>
    </row>
    <row r="1148" spans="1:28" x14ac:dyDescent="0.25">
      <c r="A1148"/>
      <c r="B1148"/>
      <c r="C1148"/>
      <c r="D1148"/>
      <c r="E1148"/>
      <c r="F1148"/>
      <c r="G1148"/>
      <c r="H1148"/>
      <c r="I1148"/>
      <c r="J1148"/>
      <c r="K1148"/>
      <c r="L1148"/>
      <c r="M1148"/>
      <c r="N1148"/>
      <c r="O1148"/>
      <c r="P1148"/>
      <c r="Q1148"/>
      <c r="R1148"/>
      <c r="S1148"/>
      <c r="T1148"/>
      <c r="U1148"/>
      <c r="V1148"/>
      <c r="W1148"/>
      <c r="X1148"/>
      <c r="Y1148"/>
      <c r="Z1148"/>
      <c r="AA1148"/>
      <c r="AB1148"/>
    </row>
    <row r="1149" spans="1:28" x14ac:dyDescent="0.25">
      <c r="A1149"/>
      <c r="B1149"/>
      <c r="C1149"/>
      <c r="D1149"/>
      <c r="E1149"/>
      <c r="F1149"/>
      <c r="G1149"/>
      <c r="H1149"/>
      <c r="I1149"/>
      <c r="J1149"/>
      <c r="K1149"/>
      <c r="L1149"/>
      <c r="M1149"/>
      <c r="N1149"/>
      <c r="O1149"/>
      <c r="P1149"/>
      <c r="Q1149"/>
      <c r="R1149"/>
      <c r="S1149"/>
      <c r="T1149"/>
      <c r="U1149"/>
      <c r="V1149"/>
      <c r="W1149"/>
      <c r="X1149"/>
      <c r="Y1149"/>
      <c r="Z1149"/>
      <c r="AA1149"/>
      <c r="AB1149"/>
    </row>
    <row r="1150" spans="1:28" x14ac:dyDescent="0.25">
      <c r="A1150"/>
      <c r="B1150"/>
      <c r="C1150"/>
      <c r="D1150"/>
      <c r="E1150"/>
      <c r="F1150"/>
      <c r="G1150"/>
      <c r="H1150"/>
      <c r="I1150"/>
      <c r="J1150"/>
      <c r="K1150"/>
      <c r="L1150"/>
      <c r="M1150"/>
      <c r="N1150"/>
      <c r="O1150"/>
      <c r="P1150"/>
      <c r="Q1150"/>
      <c r="R1150"/>
      <c r="S1150"/>
      <c r="T1150"/>
      <c r="U1150"/>
      <c r="V1150"/>
      <c r="W1150"/>
      <c r="X1150"/>
      <c r="Y1150"/>
      <c r="Z1150"/>
      <c r="AA1150"/>
      <c r="AB1150"/>
    </row>
    <row r="1151" spans="1:28" x14ac:dyDescent="0.25">
      <c r="A1151"/>
      <c r="B1151"/>
      <c r="C1151"/>
      <c r="D1151"/>
      <c r="E1151"/>
      <c r="F1151"/>
      <c r="G1151"/>
      <c r="H1151"/>
      <c r="I1151"/>
      <c r="J1151"/>
      <c r="K1151"/>
      <c r="L1151"/>
      <c r="M1151"/>
      <c r="N1151"/>
      <c r="O1151"/>
      <c r="P1151"/>
      <c r="Q1151"/>
      <c r="R1151"/>
      <c r="S1151"/>
      <c r="T1151"/>
      <c r="U1151"/>
      <c r="V1151"/>
      <c r="W1151"/>
      <c r="X1151"/>
      <c r="Y1151"/>
      <c r="Z1151"/>
      <c r="AA1151"/>
      <c r="AB1151"/>
    </row>
    <row r="1152" spans="1:28" x14ac:dyDescent="0.25">
      <c r="A1152"/>
      <c r="B1152"/>
      <c r="C1152"/>
      <c r="D1152"/>
      <c r="E1152"/>
      <c r="F1152"/>
      <c r="G1152"/>
      <c r="H1152"/>
      <c r="I1152"/>
      <c r="J1152"/>
      <c r="K1152"/>
      <c r="L1152"/>
      <c r="M1152"/>
      <c r="N1152"/>
      <c r="O1152"/>
      <c r="P1152"/>
      <c r="Q1152"/>
      <c r="R1152"/>
      <c r="S1152"/>
      <c r="T1152"/>
      <c r="U1152"/>
      <c r="V1152"/>
      <c r="W1152"/>
      <c r="X1152"/>
      <c r="Y1152"/>
      <c r="Z1152"/>
      <c r="AA1152"/>
      <c r="AB1152"/>
    </row>
    <row r="1153" spans="1:28" x14ac:dyDescent="0.25">
      <c r="A1153"/>
      <c r="B1153"/>
      <c r="C1153"/>
      <c r="D1153"/>
      <c r="E1153"/>
      <c r="F1153"/>
      <c r="G1153"/>
      <c r="H1153"/>
      <c r="I1153"/>
      <c r="J1153"/>
      <c r="K1153"/>
      <c r="L1153"/>
      <c r="M1153"/>
      <c r="N1153"/>
      <c r="O1153"/>
      <c r="P1153"/>
      <c r="Q1153"/>
      <c r="R1153"/>
      <c r="S1153"/>
      <c r="T1153"/>
      <c r="U1153"/>
      <c r="V1153"/>
      <c r="W1153"/>
      <c r="X1153"/>
      <c r="Y1153"/>
      <c r="Z1153"/>
      <c r="AA1153"/>
      <c r="AB1153"/>
    </row>
    <row r="1154" spans="1:28" x14ac:dyDescent="0.25">
      <c r="A1154"/>
      <c r="B1154"/>
      <c r="C1154"/>
      <c r="D1154"/>
      <c r="E1154"/>
      <c r="F1154"/>
      <c r="G1154"/>
      <c r="H1154"/>
      <c r="I1154"/>
      <c r="J1154"/>
      <c r="K1154"/>
      <c r="L1154"/>
      <c r="M1154"/>
      <c r="N1154"/>
      <c r="O1154"/>
      <c r="P1154"/>
      <c r="Q1154"/>
      <c r="R1154"/>
      <c r="S1154"/>
      <c r="T1154"/>
      <c r="U1154"/>
      <c r="V1154"/>
      <c r="W1154"/>
      <c r="X1154"/>
      <c r="Y1154"/>
      <c r="Z1154"/>
      <c r="AA1154"/>
      <c r="AB1154"/>
    </row>
    <row r="1155" spans="1:28" x14ac:dyDescent="0.25">
      <c r="A1155"/>
      <c r="B1155"/>
      <c r="C1155"/>
      <c r="D1155"/>
      <c r="E1155"/>
      <c r="F1155"/>
      <c r="G1155"/>
      <c r="H1155"/>
      <c r="I1155"/>
      <c r="J1155"/>
      <c r="K1155"/>
      <c r="L1155"/>
      <c r="M1155"/>
      <c r="N1155"/>
      <c r="O1155"/>
      <c r="P1155"/>
      <c r="Q1155"/>
      <c r="R1155"/>
      <c r="S1155"/>
      <c r="T1155"/>
      <c r="U1155"/>
      <c r="V1155"/>
      <c r="W1155"/>
      <c r="X1155"/>
      <c r="Y1155"/>
      <c r="Z1155"/>
      <c r="AA1155"/>
      <c r="AB1155"/>
    </row>
    <row r="1156" spans="1:28" x14ac:dyDescent="0.25">
      <c r="A1156"/>
      <c r="B1156"/>
      <c r="C1156"/>
      <c r="D1156"/>
      <c r="E1156"/>
      <c r="F1156"/>
      <c r="G1156"/>
      <c r="H1156"/>
      <c r="I1156"/>
      <c r="J1156"/>
      <c r="K1156"/>
      <c r="L1156"/>
      <c r="M1156"/>
      <c r="N1156"/>
      <c r="O1156"/>
      <c r="P1156"/>
      <c r="Q1156"/>
      <c r="R1156"/>
      <c r="S1156"/>
      <c r="T1156"/>
      <c r="U1156"/>
      <c r="V1156"/>
      <c r="W1156"/>
      <c r="X1156"/>
      <c r="Y1156"/>
      <c r="Z1156"/>
      <c r="AA1156"/>
      <c r="AB1156"/>
    </row>
    <row r="1157" spans="1:28" x14ac:dyDescent="0.25">
      <c r="A1157"/>
      <c r="B1157"/>
      <c r="C1157"/>
      <c r="D1157"/>
      <c r="E1157"/>
      <c r="F1157"/>
      <c r="G1157"/>
      <c r="H1157"/>
      <c r="I1157"/>
      <c r="J1157"/>
      <c r="K1157"/>
      <c r="L1157"/>
      <c r="M1157"/>
      <c r="N1157"/>
      <c r="O1157"/>
      <c r="P1157"/>
      <c r="Q1157"/>
      <c r="R1157"/>
      <c r="S1157"/>
      <c r="T1157"/>
      <c r="U1157"/>
      <c r="V1157"/>
      <c r="W1157"/>
      <c r="X1157"/>
      <c r="Y1157"/>
      <c r="Z1157"/>
      <c r="AA1157"/>
      <c r="AB1157"/>
    </row>
    <row r="1158" spans="1:28" x14ac:dyDescent="0.25">
      <c r="A1158"/>
      <c r="B1158"/>
      <c r="C1158"/>
      <c r="D1158"/>
      <c r="E1158"/>
      <c r="F1158"/>
      <c r="G1158"/>
      <c r="H1158"/>
      <c r="I1158"/>
      <c r="J1158"/>
      <c r="K1158"/>
      <c r="L1158"/>
      <c r="M1158"/>
      <c r="N1158"/>
      <c r="O1158"/>
      <c r="P1158"/>
      <c r="Q1158"/>
      <c r="R1158"/>
      <c r="S1158"/>
      <c r="T1158"/>
      <c r="U1158"/>
      <c r="V1158"/>
      <c r="W1158"/>
      <c r="X1158"/>
      <c r="Y1158"/>
      <c r="Z1158"/>
      <c r="AA1158"/>
      <c r="AB1158"/>
    </row>
    <row r="1159" spans="1:28" x14ac:dyDescent="0.25">
      <c r="A1159"/>
      <c r="B1159"/>
      <c r="C1159"/>
      <c r="D1159"/>
      <c r="E1159"/>
      <c r="F1159"/>
      <c r="G1159"/>
      <c r="H1159"/>
      <c r="I1159"/>
      <c r="J1159"/>
      <c r="K1159"/>
      <c r="L1159"/>
      <c r="M1159"/>
      <c r="N1159"/>
      <c r="O1159"/>
      <c r="P1159"/>
      <c r="Q1159"/>
      <c r="R1159"/>
      <c r="S1159"/>
      <c r="T1159"/>
      <c r="U1159"/>
      <c r="V1159"/>
      <c r="W1159"/>
      <c r="X1159"/>
      <c r="Y1159"/>
      <c r="Z1159"/>
      <c r="AA1159"/>
      <c r="AB1159"/>
    </row>
    <row r="1160" spans="1:28" x14ac:dyDescent="0.25">
      <c r="A1160"/>
      <c r="B1160"/>
      <c r="C1160"/>
      <c r="D1160"/>
      <c r="E1160"/>
      <c r="F1160"/>
      <c r="G1160"/>
      <c r="H1160"/>
      <c r="I1160"/>
      <c r="J1160"/>
      <c r="K1160"/>
      <c r="L1160"/>
      <c r="M1160"/>
      <c r="N1160"/>
      <c r="O1160"/>
      <c r="P1160"/>
      <c r="Q1160"/>
      <c r="R1160"/>
      <c r="S1160"/>
      <c r="T1160"/>
      <c r="U1160"/>
      <c r="V1160"/>
      <c r="W1160"/>
      <c r="X1160"/>
      <c r="Y1160"/>
      <c r="Z1160"/>
      <c r="AA1160"/>
      <c r="AB1160"/>
    </row>
    <row r="1161" spans="1:28" x14ac:dyDescent="0.25">
      <c r="A1161"/>
      <c r="B1161"/>
      <c r="C1161"/>
      <c r="D1161"/>
      <c r="E1161"/>
      <c r="F1161"/>
      <c r="G1161"/>
      <c r="H1161"/>
      <c r="I1161"/>
      <c r="J1161"/>
      <c r="K1161"/>
      <c r="L1161"/>
      <c r="M1161"/>
      <c r="N1161"/>
      <c r="O1161"/>
      <c r="P1161"/>
      <c r="Q1161"/>
      <c r="R1161"/>
      <c r="S1161"/>
      <c r="T1161"/>
      <c r="U1161"/>
      <c r="V1161"/>
      <c r="W1161"/>
      <c r="X1161"/>
      <c r="Y1161"/>
      <c r="Z1161"/>
      <c r="AA1161"/>
      <c r="AB1161"/>
    </row>
    <row r="1162" spans="1:28" x14ac:dyDescent="0.25">
      <c r="A1162"/>
      <c r="B1162"/>
      <c r="C1162"/>
      <c r="D1162"/>
      <c r="E1162"/>
      <c r="F1162"/>
      <c r="G1162"/>
      <c r="H1162"/>
      <c r="I1162"/>
      <c r="J1162"/>
      <c r="K1162"/>
      <c r="L1162"/>
      <c r="M1162"/>
      <c r="N1162"/>
      <c r="O1162"/>
      <c r="P1162"/>
      <c r="Q1162"/>
      <c r="R1162"/>
      <c r="S1162"/>
      <c r="T1162"/>
      <c r="U1162"/>
      <c r="V1162"/>
      <c r="W1162"/>
      <c r="X1162"/>
      <c r="Y1162"/>
      <c r="Z1162"/>
      <c r="AA1162"/>
      <c r="AB1162"/>
    </row>
    <row r="1163" spans="1:28" x14ac:dyDescent="0.25">
      <c r="A1163"/>
      <c r="B1163"/>
      <c r="C1163"/>
      <c r="D1163"/>
      <c r="E1163"/>
      <c r="F1163"/>
      <c r="G1163"/>
      <c r="H1163"/>
      <c r="I1163"/>
      <c r="J1163"/>
      <c r="K1163"/>
      <c r="L1163"/>
      <c r="M1163"/>
      <c r="N1163"/>
      <c r="O1163"/>
      <c r="P1163"/>
      <c r="Q1163"/>
      <c r="R1163"/>
      <c r="S1163"/>
      <c r="T1163"/>
      <c r="U1163"/>
      <c r="V1163"/>
      <c r="W1163"/>
      <c r="X1163"/>
      <c r="Y1163"/>
      <c r="Z1163"/>
      <c r="AA1163"/>
      <c r="AB1163"/>
    </row>
    <row r="1164" spans="1:28" x14ac:dyDescent="0.25">
      <c r="A1164"/>
      <c r="B1164"/>
      <c r="C1164"/>
      <c r="D1164"/>
      <c r="E1164"/>
      <c r="F1164"/>
      <c r="G1164"/>
      <c r="H1164"/>
      <c r="I1164"/>
      <c r="J1164"/>
      <c r="K1164"/>
      <c r="L1164"/>
      <c r="M1164"/>
      <c r="N1164"/>
      <c r="O1164"/>
      <c r="P1164"/>
      <c r="Q1164"/>
      <c r="R1164"/>
      <c r="S1164"/>
      <c r="T1164"/>
      <c r="U1164"/>
      <c r="V1164"/>
      <c r="W1164"/>
      <c r="X1164"/>
      <c r="Y1164"/>
      <c r="Z1164"/>
      <c r="AA1164"/>
      <c r="AB1164"/>
    </row>
    <row r="1165" spans="1:28" x14ac:dyDescent="0.25">
      <c r="A1165"/>
      <c r="B1165"/>
      <c r="C1165"/>
      <c r="D1165"/>
      <c r="E1165"/>
      <c r="F1165"/>
      <c r="G1165"/>
      <c r="H1165"/>
      <c r="I1165"/>
      <c r="J1165"/>
      <c r="K1165"/>
      <c r="L1165"/>
      <c r="M1165"/>
      <c r="N1165"/>
      <c r="O1165"/>
      <c r="P1165"/>
      <c r="Q1165"/>
      <c r="R1165"/>
      <c r="S1165"/>
      <c r="T1165"/>
      <c r="U1165"/>
      <c r="V1165"/>
      <c r="W1165"/>
      <c r="X1165"/>
      <c r="Y1165"/>
      <c r="Z1165"/>
      <c r="AA1165"/>
      <c r="AB1165"/>
    </row>
    <row r="1166" spans="1:28" x14ac:dyDescent="0.25">
      <c r="A1166"/>
      <c r="B1166"/>
      <c r="C1166"/>
      <c r="D1166"/>
      <c r="E1166"/>
      <c r="F1166"/>
      <c r="G1166"/>
      <c r="H1166"/>
      <c r="I1166"/>
      <c r="J1166"/>
      <c r="K1166"/>
      <c r="L1166"/>
      <c r="M1166"/>
      <c r="N1166"/>
      <c r="O1166"/>
      <c r="P1166"/>
      <c r="Q1166"/>
      <c r="R1166"/>
      <c r="S1166"/>
      <c r="T1166"/>
      <c r="U1166"/>
      <c r="V1166"/>
      <c r="W1166"/>
      <c r="X1166"/>
      <c r="Y1166"/>
      <c r="Z1166"/>
      <c r="AA1166"/>
      <c r="AB1166"/>
    </row>
    <row r="1167" spans="1:28" x14ac:dyDescent="0.25">
      <c r="A1167"/>
      <c r="B1167"/>
      <c r="C1167"/>
      <c r="D1167"/>
      <c r="E1167"/>
      <c r="F1167"/>
      <c r="G1167"/>
      <c r="H1167"/>
      <c r="I1167"/>
      <c r="J1167"/>
      <c r="K1167"/>
      <c r="L1167"/>
      <c r="M1167"/>
      <c r="N1167"/>
      <c r="O1167"/>
      <c r="P1167"/>
      <c r="Q1167"/>
      <c r="R1167"/>
      <c r="S1167"/>
      <c r="T1167"/>
      <c r="U1167"/>
      <c r="V1167"/>
      <c r="W1167"/>
      <c r="X1167"/>
      <c r="Y1167"/>
      <c r="Z1167"/>
      <c r="AA1167"/>
      <c r="AB1167"/>
    </row>
    <row r="1168" spans="1:28" x14ac:dyDescent="0.25">
      <c r="A1168"/>
      <c r="B1168"/>
      <c r="C1168"/>
      <c r="D1168"/>
      <c r="E1168"/>
      <c r="F1168"/>
      <c r="G1168"/>
      <c r="H1168"/>
      <c r="I1168"/>
      <c r="J1168"/>
      <c r="K1168"/>
      <c r="L1168"/>
      <c r="M1168"/>
      <c r="N1168"/>
      <c r="O1168"/>
      <c r="P1168"/>
      <c r="Q1168"/>
      <c r="R1168"/>
      <c r="S1168"/>
      <c r="T1168"/>
      <c r="U1168"/>
      <c r="V1168"/>
      <c r="W1168"/>
      <c r="X1168"/>
      <c r="Y1168"/>
      <c r="Z1168"/>
      <c r="AA1168"/>
      <c r="AB1168"/>
    </row>
    <row r="1169" spans="1:28" x14ac:dyDescent="0.25">
      <c r="A1169"/>
      <c r="B1169"/>
      <c r="C1169"/>
      <c r="D1169"/>
      <c r="E1169"/>
      <c r="F1169"/>
      <c r="G1169"/>
      <c r="H1169"/>
      <c r="I1169"/>
      <c r="J1169"/>
      <c r="K1169"/>
      <c r="L1169"/>
      <c r="M1169"/>
      <c r="N1169"/>
      <c r="O1169"/>
      <c r="P1169"/>
      <c r="Q1169"/>
      <c r="R1169"/>
      <c r="S1169"/>
      <c r="T1169"/>
      <c r="U1169"/>
      <c r="V1169"/>
      <c r="W1169"/>
      <c r="X1169"/>
      <c r="Y1169"/>
      <c r="Z1169"/>
      <c r="AA1169"/>
      <c r="AB1169"/>
    </row>
    <row r="1170" spans="1:28" x14ac:dyDescent="0.25">
      <c r="A1170"/>
      <c r="B1170"/>
      <c r="C1170"/>
      <c r="D1170"/>
      <c r="E1170"/>
      <c r="F1170"/>
      <c r="G1170"/>
      <c r="H1170"/>
      <c r="I1170"/>
      <c r="J1170"/>
      <c r="K1170"/>
      <c r="L1170"/>
      <c r="M1170"/>
      <c r="N1170"/>
      <c r="O1170"/>
      <c r="P1170"/>
      <c r="Q1170"/>
      <c r="R1170"/>
      <c r="S1170"/>
      <c r="T1170"/>
      <c r="U1170"/>
      <c r="V1170"/>
      <c r="W1170"/>
      <c r="X1170"/>
      <c r="Y1170"/>
      <c r="Z1170"/>
      <c r="AA1170"/>
      <c r="AB1170"/>
    </row>
    <row r="1171" spans="1:28" x14ac:dyDescent="0.25">
      <c r="A1171"/>
      <c r="B1171"/>
      <c r="C1171"/>
      <c r="D1171"/>
      <c r="E1171"/>
      <c r="F1171"/>
      <c r="G1171"/>
      <c r="H1171"/>
      <c r="I1171"/>
      <c r="J1171"/>
      <c r="K1171"/>
      <c r="L1171"/>
      <c r="M1171"/>
      <c r="N1171"/>
      <c r="O1171"/>
      <c r="P1171"/>
      <c r="Q1171"/>
      <c r="R1171"/>
      <c r="S1171"/>
      <c r="T1171"/>
      <c r="U1171"/>
      <c r="V1171"/>
      <c r="W1171"/>
      <c r="X1171"/>
      <c r="Y1171"/>
      <c r="Z1171"/>
      <c r="AA1171"/>
      <c r="AB1171"/>
    </row>
    <row r="1172" spans="1:28" x14ac:dyDescent="0.25">
      <c r="A1172"/>
      <c r="B1172"/>
      <c r="C1172"/>
      <c r="D1172"/>
      <c r="E1172"/>
      <c r="F1172"/>
      <c r="G1172"/>
      <c r="H1172"/>
      <c r="I1172"/>
      <c r="J1172"/>
      <c r="K1172"/>
      <c r="L1172"/>
      <c r="M1172"/>
      <c r="N1172"/>
      <c r="O1172"/>
      <c r="P1172"/>
      <c r="Q1172"/>
      <c r="R1172"/>
      <c r="S1172"/>
      <c r="T1172"/>
      <c r="U1172"/>
      <c r="V1172"/>
      <c r="W1172"/>
      <c r="X1172"/>
      <c r="Y1172"/>
      <c r="Z1172"/>
      <c r="AA1172"/>
      <c r="AB1172"/>
    </row>
    <row r="1173" spans="1:28" x14ac:dyDescent="0.25">
      <c r="A1173"/>
      <c r="B1173"/>
      <c r="C1173"/>
      <c r="D1173"/>
      <c r="E1173"/>
      <c r="F1173"/>
      <c r="G1173"/>
      <c r="H1173"/>
      <c r="I1173"/>
      <c r="J1173"/>
      <c r="K1173"/>
      <c r="L1173"/>
      <c r="M1173"/>
      <c r="N1173"/>
      <c r="O1173"/>
      <c r="P1173"/>
      <c r="Q1173"/>
      <c r="R1173"/>
      <c r="S1173"/>
      <c r="T1173"/>
      <c r="U1173"/>
      <c r="V1173"/>
      <c r="W1173"/>
      <c r="X1173"/>
      <c r="Y1173"/>
      <c r="Z1173"/>
      <c r="AA1173"/>
      <c r="AB1173"/>
    </row>
    <row r="1174" spans="1:28" x14ac:dyDescent="0.25">
      <c r="A1174"/>
      <c r="B1174"/>
      <c r="C1174"/>
      <c r="D1174"/>
      <c r="E1174"/>
      <c r="F1174"/>
      <c r="G1174"/>
      <c r="H1174"/>
      <c r="I1174"/>
      <c r="J1174"/>
      <c r="K1174"/>
      <c r="L1174"/>
      <c r="M1174"/>
      <c r="N1174"/>
      <c r="O1174"/>
      <c r="P1174"/>
      <c r="Q1174"/>
      <c r="R1174"/>
      <c r="S1174"/>
      <c r="T1174"/>
      <c r="U1174"/>
      <c r="V1174"/>
      <c r="W1174"/>
      <c r="X1174"/>
      <c r="Y1174"/>
      <c r="Z1174"/>
      <c r="AA1174"/>
      <c r="AB1174"/>
    </row>
    <row r="1175" spans="1:28" x14ac:dyDescent="0.25">
      <c r="A1175"/>
      <c r="B1175"/>
      <c r="C1175"/>
      <c r="D1175"/>
      <c r="E1175"/>
      <c r="F1175"/>
      <c r="G1175"/>
      <c r="H1175"/>
      <c r="I1175"/>
      <c r="J1175"/>
      <c r="K1175"/>
      <c r="L1175"/>
      <c r="M1175"/>
      <c r="N1175"/>
      <c r="O1175"/>
      <c r="P1175"/>
      <c r="Q1175"/>
      <c r="R1175"/>
      <c r="S1175"/>
      <c r="T1175"/>
      <c r="U1175"/>
      <c r="V1175"/>
      <c r="W1175"/>
      <c r="X1175"/>
      <c r="Y1175"/>
      <c r="Z1175"/>
      <c r="AA1175"/>
      <c r="AB1175"/>
    </row>
    <row r="1176" spans="1:28" x14ac:dyDescent="0.25">
      <c r="A1176"/>
      <c r="B1176"/>
      <c r="C1176"/>
      <c r="D1176"/>
      <c r="E1176"/>
      <c r="F1176"/>
      <c r="G1176"/>
      <c r="H1176"/>
      <c r="I1176"/>
      <c r="J1176"/>
      <c r="K1176"/>
      <c r="L1176"/>
      <c r="M1176"/>
      <c r="N1176"/>
      <c r="O1176"/>
      <c r="P1176"/>
      <c r="Q1176"/>
      <c r="R1176"/>
      <c r="S1176"/>
      <c r="T1176"/>
      <c r="U1176"/>
      <c r="V1176"/>
      <c r="W1176"/>
      <c r="X1176"/>
      <c r="Y1176"/>
      <c r="Z1176"/>
      <c r="AA1176"/>
      <c r="AB1176"/>
    </row>
    <row r="1177" spans="1:28" x14ac:dyDescent="0.25">
      <c r="A1177"/>
      <c r="B1177"/>
      <c r="C1177"/>
      <c r="D1177"/>
      <c r="E1177"/>
      <c r="F1177"/>
      <c r="G1177"/>
      <c r="H1177"/>
      <c r="I1177"/>
      <c r="J1177"/>
      <c r="K1177"/>
      <c r="L1177"/>
      <c r="M1177"/>
      <c r="N1177"/>
      <c r="O1177"/>
      <c r="P1177"/>
      <c r="Q1177"/>
      <c r="R1177"/>
      <c r="S1177"/>
      <c r="T1177"/>
      <c r="U1177"/>
      <c r="V1177"/>
      <c r="W1177"/>
      <c r="X1177"/>
      <c r="Y1177"/>
      <c r="Z1177"/>
      <c r="AA1177"/>
      <c r="AB1177"/>
    </row>
    <row r="1178" spans="1:28" x14ac:dyDescent="0.25">
      <c r="A1178"/>
      <c r="B1178"/>
      <c r="C1178"/>
      <c r="D1178"/>
      <c r="E1178"/>
      <c r="F1178"/>
      <c r="G1178"/>
      <c r="H1178"/>
      <c r="I1178"/>
      <c r="J1178"/>
      <c r="K1178"/>
      <c r="L1178"/>
      <c r="M1178"/>
      <c r="N1178"/>
      <c r="O1178"/>
      <c r="P1178"/>
      <c r="Q1178"/>
      <c r="R1178"/>
      <c r="S1178"/>
      <c r="T1178"/>
      <c r="U1178"/>
      <c r="V1178"/>
      <c r="W1178"/>
      <c r="X1178"/>
      <c r="Y1178"/>
      <c r="Z1178"/>
      <c r="AA1178"/>
      <c r="AB1178"/>
    </row>
    <row r="1179" spans="1:28" x14ac:dyDescent="0.25">
      <c r="A1179"/>
      <c r="B1179"/>
      <c r="C1179"/>
      <c r="D1179"/>
      <c r="E1179"/>
      <c r="F1179"/>
      <c r="G1179"/>
      <c r="H1179"/>
      <c r="I1179"/>
      <c r="J1179"/>
      <c r="K1179"/>
      <c r="L1179"/>
      <c r="M1179"/>
      <c r="N1179"/>
      <c r="O1179"/>
      <c r="P1179"/>
      <c r="Q1179"/>
      <c r="R1179"/>
      <c r="S1179"/>
      <c r="T1179"/>
      <c r="U1179"/>
      <c r="V1179"/>
      <c r="W1179"/>
      <c r="X1179"/>
      <c r="Y1179"/>
      <c r="Z1179"/>
      <c r="AA1179"/>
      <c r="AB1179"/>
    </row>
    <row r="1180" spans="1:28" x14ac:dyDescent="0.25">
      <c r="A1180"/>
      <c r="B1180"/>
      <c r="C1180"/>
      <c r="D1180"/>
      <c r="E1180"/>
      <c r="F1180"/>
      <c r="G1180"/>
      <c r="H1180"/>
      <c r="I1180"/>
      <c r="J1180"/>
      <c r="K1180"/>
      <c r="L1180"/>
      <c r="M1180"/>
      <c r="N1180"/>
      <c r="O1180"/>
      <c r="P1180"/>
      <c r="Q1180"/>
      <c r="R1180"/>
      <c r="S1180"/>
      <c r="T1180"/>
      <c r="U1180"/>
      <c r="V1180"/>
      <c r="W1180"/>
      <c r="X1180"/>
      <c r="Y1180"/>
      <c r="Z1180"/>
      <c r="AA1180"/>
      <c r="AB1180"/>
    </row>
    <row r="1181" spans="1:28" x14ac:dyDescent="0.25">
      <c r="A1181"/>
      <c r="B1181"/>
      <c r="C1181"/>
      <c r="D1181"/>
      <c r="E1181"/>
      <c r="F1181"/>
      <c r="G1181"/>
      <c r="H1181"/>
      <c r="I1181"/>
      <c r="J1181"/>
      <c r="K1181"/>
      <c r="L1181"/>
      <c r="M1181"/>
      <c r="N1181"/>
      <c r="O1181"/>
      <c r="P1181"/>
      <c r="Q1181"/>
      <c r="R1181"/>
      <c r="S1181"/>
      <c r="T1181"/>
      <c r="U1181"/>
      <c r="V1181"/>
      <c r="W1181"/>
      <c r="X1181"/>
      <c r="Y1181"/>
      <c r="Z1181"/>
      <c r="AA1181"/>
      <c r="AB1181"/>
    </row>
    <row r="1182" spans="1:28" x14ac:dyDescent="0.25">
      <c r="A1182"/>
      <c r="B1182"/>
      <c r="C1182"/>
      <c r="D1182"/>
      <c r="E1182"/>
      <c r="F1182"/>
      <c r="G1182"/>
      <c r="H1182"/>
      <c r="I1182"/>
      <c r="J1182"/>
      <c r="K1182"/>
      <c r="L1182"/>
      <c r="M1182"/>
      <c r="N1182"/>
      <c r="O1182"/>
      <c r="P1182"/>
      <c r="Q1182"/>
      <c r="R1182"/>
      <c r="S1182"/>
      <c r="T1182"/>
      <c r="U1182"/>
      <c r="V1182"/>
      <c r="W1182"/>
      <c r="X1182"/>
      <c r="Y1182"/>
      <c r="Z1182"/>
      <c r="AA1182"/>
      <c r="AB1182"/>
    </row>
    <row r="1183" spans="1:28" x14ac:dyDescent="0.25">
      <c r="A1183"/>
      <c r="B1183"/>
      <c r="C1183"/>
      <c r="D1183"/>
      <c r="E1183"/>
      <c r="F1183"/>
      <c r="G1183"/>
      <c r="H1183"/>
      <c r="I1183"/>
      <c r="J1183"/>
      <c r="K1183"/>
      <c r="L1183"/>
      <c r="M1183"/>
      <c r="N1183"/>
      <c r="O1183"/>
      <c r="P1183"/>
      <c r="Q1183"/>
      <c r="R1183"/>
      <c r="S1183"/>
      <c r="T1183"/>
      <c r="U1183"/>
      <c r="V1183"/>
      <c r="W1183"/>
      <c r="X1183"/>
      <c r="Y1183"/>
      <c r="Z1183"/>
      <c r="AA1183"/>
      <c r="AB1183"/>
    </row>
    <row r="1184" spans="1:28" x14ac:dyDescent="0.25">
      <c r="A1184"/>
      <c r="B1184"/>
      <c r="C1184"/>
      <c r="D1184"/>
      <c r="E1184"/>
      <c r="F1184"/>
      <c r="G1184"/>
      <c r="H1184"/>
      <c r="I1184"/>
      <c r="J1184"/>
      <c r="K1184"/>
      <c r="L1184"/>
      <c r="M1184"/>
      <c r="N1184"/>
      <c r="O1184"/>
      <c r="P1184"/>
      <c r="Q1184"/>
      <c r="R1184"/>
      <c r="S1184"/>
      <c r="T1184"/>
      <c r="U1184"/>
      <c r="V1184"/>
      <c r="W1184"/>
      <c r="X1184"/>
      <c r="Y1184"/>
      <c r="Z1184"/>
      <c r="AA1184"/>
      <c r="AB1184"/>
    </row>
    <row r="1185" spans="1:28" x14ac:dyDescent="0.25">
      <c r="A1185"/>
      <c r="B1185"/>
      <c r="C1185"/>
      <c r="D1185"/>
      <c r="E1185"/>
      <c r="F1185"/>
      <c r="G1185"/>
      <c r="H1185"/>
      <c r="I1185"/>
      <c r="J1185"/>
      <c r="K1185"/>
      <c r="L1185"/>
      <c r="M1185"/>
      <c r="N1185"/>
      <c r="O1185"/>
      <c r="P1185"/>
      <c r="Q1185"/>
      <c r="R1185"/>
      <c r="S1185"/>
      <c r="T1185"/>
      <c r="U1185"/>
      <c r="V1185"/>
      <c r="W1185"/>
      <c r="X1185"/>
      <c r="Y1185"/>
      <c r="Z1185"/>
      <c r="AA1185"/>
      <c r="AB1185"/>
    </row>
    <row r="1186" spans="1:28" x14ac:dyDescent="0.25">
      <c r="A1186"/>
      <c r="B1186"/>
      <c r="C1186"/>
      <c r="D1186"/>
      <c r="E1186"/>
      <c r="F1186"/>
      <c r="G1186"/>
      <c r="H1186"/>
      <c r="I1186"/>
      <c r="J1186"/>
      <c r="K1186"/>
      <c r="L1186"/>
      <c r="M1186"/>
      <c r="N1186"/>
      <c r="O1186"/>
      <c r="P1186"/>
      <c r="Q1186"/>
      <c r="R1186"/>
      <c r="S1186"/>
      <c r="T1186"/>
      <c r="U1186"/>
      <c r="V1186"/>
      <c r="W1186"/>
      <c r="X1186"/>
      <c r="Y1186"/>
      <c r="Z1186"/>
      <c r="AA1186"/>
      <c r="AB1186"/>
    </row>
    <row r="1187" spans="1:28" x14ac:dyDescent="0.25">
      <c r="A1187"/>
      <c r="B1187"/>
      <c r="C1187"/>
      <c r="D1187"/>
      <c r="E1187"/>
      <c r="F1187"/>
      <c r="G1187"/>
      <c r="H1187"/>
      <c r="I1187"/>
      <c r="J1187"/>
      <c r="K1187"/>
      <c r="L1187"/>
      <c r="M1187"/>
      <c r="N1187"/>
      <c r="O1187"/>
      <c r="P1187"/>
      <c r="Q1187"/>
      <c r="R1187"/>
      <c r="S1187"/>
      <c r="T1187"/>
      <c r="U1187"/>
      <c r="V1187"/>
      <c r="W1187"/>
      <c r="X1187"/>
      <c r="Y1187"/>
      <c r="Z1187"/>
      <c r="AA1187"/>
      <c r="AB1187"/>
    </row>
    <row r="1188" spans="1:28" x14ac:dyDescent="0.25">
      <c r="A1188"/>
      <c r="B1188"/>
      <c r="C1188"/>
      <c r="D1188"/>
      <c r="E1188"/>
      <c r="F1188"/>
      <c r="G1188"/>
      <c r="H1188"/>
      <c r="I1188"/>
      <c r="J1188"/>
      <c r="K1188"/>
      <c r="L1188"/>
      <c r="M1188"/>
      <c r="N1188"/>
      <c r="O1188"/>
      <c r="P1188"/>
      <c r="Q1188"/>
      <c r="R1188"/>
      <c r="S1188"/>
      <c r="T1188"/>
      <c r="U1188"/>
      <c r="V1188"/>
      <c r="W1188"/>
      <c r="X1188"/>
      <c r="Y1188"/>
      <c r="Z1188"/>
      <c r="AA1188"/>
      <c r="AB1188"/>
    </row>
    <row r="1189" spans="1:28" x14ac:dyDescent="0.25">
      <c r="A1189"/>
      <c r="B1189"/>
      <c r="C1189"/>
      <c r="D1189"/>
      <c r="E1189"/>
      <c r="F1189"/>
      <c r="G1189"/>
      <c r="H1189"/>
      <c r="I1189"/>
      <c r="J1189"/>
      <c r="K1189"/>
      <c r="L1189"/>
      <c r="M1189"/>
      <c r="N1189"/>
      <c r="O1189"/>
      <c r="P1189"/>
      <c r="Q1189"/>
      <c r="R1189"/>
      <c r="S1189"/>
      <c r="T1189"/>
      <c r="U1189"/>
      <c r="V1189"/>
      <c r="W1189"/>
      <c r="X1189"/>
      <c r="Y1189"/>
      <c r="Z1189"/>
      <c r="AA1189"/>
      <c r="AB1189"/>
    </row>
    <row r="1190" spans="1:28" x14ac:dyDescent="0.25">
      <c r="A1190"/>
      <c r="B1190"/>
      <c r="C1190"/>
      <c r="D1190"/>
      <c r="E1190"/>
      <c r="F1190"/>
      <c r="G1190"/>
      <c r="H1190"/>
      <c r="I1190"/>
      <c r="J1190"/>
      <c r="K1190"/>
      <c r="L1190"/>
      <c r="M1190"/>
      <c r="N1190"/>
      <c r="O1190"/>
      <c r="P1190"/>
      <c r="Q1190"/>
      <c r="R1190"/>
      <c r="S1190"/>
      <c r="T1190"/>
      <c r="U1190"/>
      <c r="V1190"/>
      <c r="W1190"/>
      <c r="X1190"/>
      <c r="Y1190"/>
      <c r="Z1190"/>
      <c r="AA1190"/>
      <c r="AB1190"/>
    </row>
    <row r="1191" spans="1:28" x14ac:dyDescent="0.25">
      <c r="A1191"/>
      <c r="B1191"/>
      <c r="C1191"/>
      <c r="D1191"/>
      <c r="E1191"/>
      <c r="F1191"/>
      <c r="G1191"/>
      <c r="H1191"/>
      <c r="I1191"/>
      <c r="J1191"/>
      <c r="K1191"/>
      <c r="L1191"/>
      <c r="M1191"/>
      <c r="N1191"/>
      <c r="O1191"/>
      <c r="P1191"/>
      <c r="Q1191"/>
      <c r="R1191"/>
      <c r="S1191"/>
      <c r="T1191"/>
      <c r="U1191"/>
      <c r="V1191"/>
      <c r="W1191"/>
      <c r="X1191"/>
      <c r="Y1191"/>
      <c r="Z1191"/>
      <c r="AA1191"/>
      <c r="AB1191"/>
    </row>
    <row r="1192" spans="1:28" x14ac:dyDescent="0.25">
      <c r="A1192"/>
      <c r="B1192"/>
      <c r="C1192"/>
      <c r="D1192"/>
      <c r="E1192"/>
      <c r="F1192"/>
      <c r="G1192"/>
      <c r="H1192"/>
      <c r="I1192"/>
      <c r="J1192"/>
      <c r="K1192"/>
      <c r="L1192"/>
      <c r="M1192"/>
      <c r="N1192"/>
      <c r="O1192"/>
      <c r="P1192"/>
      <c r="Q1192"/>
      <c r="R1192"/>
      <c r="S1192"/>
      <c r="T1192"/>
      <c r="U1192"/>
      <c r="V1192"/>
      <c r="W1192"/>
      <c r="X1192"/>
      <c r="Y1192"/>
      <c r="Z1192"/>
      <c r="AA1192"/>
      <c r="AB1192"/>
    </row>
    <row r="1193" spans="1:28" x14ac:dyDescent="0.25">
      <c r="A1193"/>
      <c r="B1193"/>
      <c r="C1193"/>
      <c r="D1193"/>
      <c r="E1193"/>
      <c r="F1193"/>
      <c r="G1193"/>
      <c r="H1193"/>
      <c r="I1193"/>
      <c r="J1193"/>
      <c r="K1193"/>
      <c r="L1193"/>
      <c r="M1193"/>
      <c r="N1193"/>
      <c r="O1193"/>
      <c r="P1193"/>
      <c r="Q1193"/>
      <c r="R1193"/>
      <c r="S1193"/>
      <c r="T1193"/>
      <c r="U1193"/>
      <c r="V1193"/>
      <c r="W1193"/>
      <c r="X1193"/>
      <c r="Y1193"/>
      <c r="Z1193"/>
      <c r="AA1193"/>
      <c r="AB1193"/>
    </row>
    <row r="1194" spans="1:28" x14ac:dyDescent="0.25">
      <c r="A1194"/>
      <c r="B1194"/>
      <c r="C1194"/>
      <c r="D1194"/>
      <c r="E1194"/>
      <c r="F1194"/>
      <c r="G1194"/>
      <c r="H1194"/>
      <c r="I1194"/>
      <c r="J1194"/>
      <c r="K1194"/>
      <c r="L1194"/>
      <c r="M1194"/>
      <c r="N1194"/>
      <c r="O1194"/>
      <c r="P1194"/>
      <c r="Q1194"/>
      <c r="R1194"/>
      <c r="S1194"/>
      <c r="T1194"/>
      <c r="U1194"/>
      <c r="V1194"/>
      <c r="W1194"/>
      <c r="X1194"/>
      <c r="Y1194"/>
      <c r="Z1194"/>
      <c r="AA1194"/>
      <c r="AB1194"/>
    </row>
    <row r="1195" spans="1:28" x14ac:dyDescent="0.25">
      <c r="A1195"/>
      <c r="B1195"/>
      <c r="C1195"/>
      <c r="D1195"/>
      <c r="E1195"/>
      <c r="F1195"/>
      <c r="G1195"/>
      <c r="H1195"/>
      <c r="I1195"/>
      <c r="J1195"/>
      <c r="K1195"/>
      <c r="L1195"/>
      <c r="M1195"/>
      <c r="N1195"/>
      <c r="O1195"/>
      <c r="P1195"/>
      <c r="Q1195"/>
      <c r="R1195"/>
      <c r="S1195"/>
      <c r="T1195"/>
      <c r="U1195"/>
      <c r="V1195"/>
      <c r="W1195"/>
      <c r="X1195"/>
      <c r="Y1195"/>
      <c r="Z1195"/>
      <c r="AA1195"/>
      <c r="AB1195"/>
    </row>
    <row r="1196" spans="1:28" x14ac:dyDescent="0.25">
      <c r="A1196"/>
      <c r="B1196"/>
      <c r="C1196"/>
      <c r="D1196"/>
      <c r="E1196"/>
      <c r="F1196"/>
      <c r="G1196"/>
      <c r="H1196"/>
      <c r="I1196"/>
      <c r="J1196"/>
      <c r="K1196"/>
      <c r="L1196"/>
      <c r="M1196"/>
      <c r="N1196"/>
      <c r="O1196"/>
      <c r="P1196"/>
      <c r="Q1196"/>
      <c r="R1196"/>
      <c r="S1196"/>
      <c r="T1196"/>
      <c r="U1196"/>
      <c r="V1196"/>
      <c r="W1196"/>
      <c r="X1196"/>
      <c r="Y1196"/>
      <c r="Z1196"/>
      <c r="AA1196"/>
      <c r="AB1196"/>
    </row>
    <row r="1197" spans="1:28" x14ac:dyDescent="0.25">
      <c r="A1197"/>
      <c r="B1197"/>
      <c r="C1197"/>
      <c r="D1197"/>
      <c r="E1197"/>
      <c r="F1197"/>
      <c r="G1197"/>
      <c r="H1197"/>
      <c r="I1197"/>
      <c r="J1197"/>
      <c r="K1197"/>
      <c r="L1197"/>
      <c r="M1197"/>
      <c r="N1197"/>
      <c r="O1197"/>
      <c r="P1197"/>
      <c r="Q1197"/>
      <c r="R1197"/>
      <c r="S1197"/>
      <c r="T1197"/>
      <c r="U1197"/>
      <c r="V1197"/>
      <c r="W1197"/>
      <c r="X1197"/>
      <c r="Y1197"/>
      <c r="Z1197"/>
      <c r="AA1197"/>
      <c r="AB1197"/>
    </row>
    <row r="1198" spans="1:28" x14ac:dyDescent="0.25">
      <c r="A1198"/>
      <c r="B1198"/>
      <c r="C1198"/>
      <c r="D1198"/>
      <c r="E1198"/>
      <c r="F1198"/>
      <c r="G1198"/>
      <c r="H1198"/>
      <c r="I1198"/>
      <c r="J1198"/>
      <c r="K1198"/>
      <c r="L1198"/>
      <c r="M1198"/>
      <c r="N1198"/>
      <c r="O1198"/>
      <c r="P1198"/>
      <c r="Q1198"/>
      <c r="R1198"/>
      <c r="S1198"/>
      <c r="T1198"/>
      <c r="U1198"/>
      <c r="V1198"/>
      <c r="W1198"/>
      <c r="X1198"/>
      <c r="Y1198"/>
      <c r="Z1198"/>
      <c r="AA1198"/>
      <c r="AB1198"/>
    </row>
    <row r="1199" spans="1:28" x14ac:dyDescent="0.25">
      <c r="A1199"/>
      <c r="B1199"/>
      <c r="C1199"/>
      <c r="D1199"/>
      <c r="E1199"/>
      <c r="F1199"/>
      <c r="G1199"/>
      <c r="H1199"/>
      <c r="I1199"/>
      <c r="J1199"/>
      <c r="K1199"/>
      <c r="L1199"/>
      <c r="M1199"/>
      <c r="N1199"/>
      <c r="O1199"/>
      <c r="P1199"/>
      <c r="Q1199"/>
      <c r="R1199"/>
      <c r="S1199"/>
      <c r="T1199"/>
      <c r="U1199"/>
      <c r="V1199"/>
      <c r="W1199"/>
      <c r="X1199"/>
      <c r="Y1199"/>
      <c r="Z1199"/>
      <c r="AA1199"/>
      <c r="AB1199"/>
    </row>
    <row r="1200" spans="1:28" x14ac:dyDescent="0.25">
      <c r="A1200"/>
      <c r="B1200"/>
      <c r="C1200"/>
      <c r="D1200"/>
      <c r="E1200"/>
      <c r="F1200"/>
      <c r="G1200"/>
      <c r="H1200"/>
      <c r="I1200"/>
      <c r="J1200"/>
      <c r="K1200"/>
      <c r="L1200"/>
      <c r="M1200"/>
      <c r="N1200"/>
      <c r="O1200"/>
      <c r="P1200"/>
      <c r="Q1200"/>
      <c r="R1200"/>
      <c r="S1200"/>
      <c r="T1200"/>
      <c r="U1200"/>
      <c r="V1200"/>
      <c r="W1200"/>
      <c r="X1200"/>
      <c r="Y1200"/>
      <c r="Z1200"/>
      <c r="AA1200"/>
      <c r="AB1200"/>
    </row>
    <row r="1201" spans="1:28" x14ac:dyDescent="0.25">
      <c r="A1201"/>
      <c r="B1201"/>
      <c r="C1201"/>
      <c r="D1201"/>
      <c r="E1201"/>
      <c r="F1201"/>
      <c r="G1201"/>
      <c r="H1201"/>
      <c r="I1201"/>
      <c r="J1201"/>
      <c r="K1201"/>
      <c r="L1201"/>
      <c r="M1201"/>
      <c r="N1201"/>
      <c r="O1201"/>
      <c r="P1201"/>
      <c r="Q1201"/>
      <c r="R1201"/>
      <c r="S1201"/>
      <c r="T1201"/>
      <c r="U1201"/>
      <c r="V1201"/>
      <c r="W1201"/>
      <c r="X1201"/>
      <c r="Y1201"/>
      <c r="Z1201"/>
      <c r="AA1201"/>
      <c r="AB1201"/>
    </row>
    <row r="1202" spans="1:28" x14ac:dyDescent="0.25">
      <c r="A1202"/>
      <c r="B1202"/>
      <c r="C1202"/>
      <c r="D1202"/>
      <c r="E1202"/>
      <c r="F1202"/>
      <c r="G1202"/>
      <c r="H1202"/>
      <c r="I1202"/>
      <c r="J1202"/>
      <c r="K1202"/>
      <c r="L1202"/>
      <c r="M1202"/>
      <c r="N1202"/>
      <c r="O1202"/>
      <c r="P1202"/>
      <c r="Q1202"/>
      <c r="R1202"/>
      <c r="S1202"/>
      <c r="T1202"/>
      <c r="U1202"/>
      <c r="V1202"/>
      <c r="W1202"/>
      <c r="X1202"/>
      <c r="Y1202"/>
      <c r="Z1202"/>
      <c r="AA1202"/>
      <c r="AB1202"/>
    </row>
    <row r="1203" spans="1:28" x14ac:dyDescent="0.25">
      <c r="A1203"/>
      <c r="B1203"/>
      <c r="C1203"/>
      <c r="D1203"/>
      <c r="E1203"/>
      <c r="F1203"/>
      <c r="G1203"/>
      <c r="H1203"/>
      <c r="I1203"/>
      <c r="J1203"/>
      <c r="K1203"/>
      <c r="L1203"/>
      <c r="M1203"/>
      <c r="N1203"/>
      <c r="O1203"/>
      <c r="P1203"/>
      <c r="Q1203"/>
      <c r="R1203"/>
      <c r="S1203"/>
      <c r="T1203"/>
      <c r="U1203"/>
      <c r="V1203"/>
      <c r="W1203"/>
      <c r="X1203"/>
      <c r="Y1203"/>
      <c r="Z1203"/>
      <c r="AA1203"/>
      <c r="AB1203"/>
    </row>
    <row r="1204" spans="1:28" x14ac:dyDescent="0.25">
      <c r="A1204"/>
      <c r="B1204"/>
      <c r="C1204"/>
      <c r="D1204"/>
      <c r="E1204"/>
      <c r="F1204"/>
      <c r="G1204"/>
      <c r="H1204"/>
      <c r="I1204"/>
      <c r="J1204"/>
      <c r="K1204"/>
      <c r="L1204"/>
      <c r="M1204"/>
      <c r="N1204"/>
      <c r="O1204"/>
      <c r="P1204"/>
      <c r="Q1204"/>
      <c r="R1204"/>
      <c r="S1204"/>
      <c r="T1204"/>
      <c r="U1204"/>
      <c r="V1204"/>
      <c r="W1204"/>
      <c r="X1204"/>
      <c r="Y1204"/>
      <c r="Z1204"/>
      <c r="AA1204"/>
      <c r="AB1204"/>
    </row>
    <row r="1205" spans="1:28" x14ac:dyDescent="0.25">
      <c r="A1205"/>
      <c r="B1205"/>
      <c r="C1205"/>
      <c r="D1205"/>
      <c r="E1205"/>
      <c r="F1205"/>
      <c r="G1205"/>
      <c r="H1205"/>
      <c r="I1205"/>
      <c r="J1205"/>
      <c r="K1205"/>
      <c r="L1205"/>
      <c r="M1205"/>
      <c r="N1205"/>
      <c r="O1205"/>
      <c r="P1205"/>
      <c r="Q1205"/>
      <c r="R1205"/>
      <c r="S1205"/>
      <c r="T1205"/>
      <c r="U1205"/>
      <c r="V1205"/>
      <c r="W1205"/>
      <c r="X1205"/>
      <c r="Y1205"/>
      <c r="Z1205"/>
      <c r="AA1205"/>
      <c r="AB1205"/>
    </row>
    <row r="1206" spans="1:28" x14ac:dyDescent="0.25">
      <c r="A1206"/>
      <c r="B1206"/>
      <c r="C1206"/>
      <c r="D1206"/>
      <c r="E1206"/>
      <c r="F1206"/>
      <c r="G1206"/>
      <c r="H1206"/>
      <c r="I1206"/>
      <c r="J1206"/>
      <c r="K1206"/>
      <c r="L1206"/>
      <c r="M1206"/>
      <c r="N1206"/>
      <c r="O1206"/>
      <c r="P1206"/>
      <c r="Q1206"/>
      <c r="R1206"/>
      <c r="S1206"/>
      <c r="T1206"/>
      <c r="U1206"/>
      <c r="V1206"/>
      <c r="W1206"/>
      <c r="X1206"/>
      <c r="Y1206"/>
      <c r="Z1206"/>
      <c r="AA1206"/>
      <c r="AB1206"/>
    </row>
    <row r="1207" spans="1:28" x14ac:dyDescent="0.25">
      <c r="A1207"/>
      <c r="B1207"/>
      <c r="C1207"/>
      <c r="D1207"/>
      <c r="E1207"/>
      <c r="F1207"/>
      <c r="G1207"/>
      <c r="H1207"/>
      <c r="I1207"/>
      <c r="J1207"/>
      <c r="K1207"/>
      <c r="L1207"/>
      <c r="M1207"/>
      <c r="N1207"/>
      <c r="O1207"/>
      <c r="P1207"/>
      <c r="Q1207"/>
      <c r="R1207"/>
      <c r="S1207"/>
      <c r="T1207"/>
      <c r="U1207"/>
      <c r="V1207"/>
      <c r="W1207"/>
      <c r="X1207"/>
      <c r="Y1207"/>
      <c r="Z1207"/>
      <c r="AA1207"/>
      <c r="AB1207"/>
    </row>
    <row r="1208" spans="1:28" x14ac:dyDescent="0.25">
      <c r="A1208"/>
      <c r="B1208"/>
      <c r="C1208"/>
      <c r="D1208"/>
      <c r="E1208"/>
      <c r="F1208"/>
      <c r="G1208"/>
      <c r="H1208"/>
      <c r="I1208"/>
      <c r="J1208"/>
      <c r="K1208"/>
      <c r="L1208"/>
      <c r="M1208"/>
      <c r="N1208"/>
      <c r="O1208"/>
      <c r="P1208"/>
      <c r="Q1208"/>
      <c r="R1208"/>
      <c r="S1208"/>
      <c r="T1208"/>
      <c r="U1208"/>
      <c r="V1208"/>
      <c r="W1208"/>
      <c r="X1208"/>
      <c r="Y1208"/>
      <c r="Z1208"/>
      <c r="AA1208"/>
      <c r="AB1208"/>
    </row>
    <row r="1209" spans="1:28" x14ac:dyDescent="0.25">
      <c r="A1209"/>
      <c r="B1209"/>
      <c r="C1209"/>
      <c r="D1209"/>
      <c r="E1209"/>
      <c r="F1209"/>
      <c r="G1209"/>
      <c r="H1209"/>
      <c r="I1209"/>
      <c r="J1209"/>
      <c r="K1209"/>
      <c r="L1209"/>
      <c r="M1209"/>
      <c r="N1209"/>
      <c r="O1209"/>
      <c r="P1209"/>
      <c r="Q1209"/>
      <c r="R1209"/>
      <c r="S1209"/>
      <c r="T1209"/>
      <c r="U1209"/>
      <c r="V1209"/>
      <c r="W1209"/>
      <c r="X1209"/>
      <c r="Y1209"/>
      <c r="Z1209"/>
      <c r="AA1209"/>
      <c r="AB1209"/>
    </row>
    <row r="1210" spans="1:28" x14ac:dyDescent="0.25">
      <c r="A1210"/>
      <c r="B1210"/>
      <c r="C1210"/>
      <c r="D1210"/>
      <c r="E1210"/>
      <c r="F1210"/>
      <c r="G1210"/>
      <c r="H1210"/>
      <c r="I1210"/>
      <c r="J1210"/>
      <c r="K1210"/>
      <c r="L1210"/>
      <c r="M1210"/>
      <c r="N1210"/>
      <c r="O1210"/>
      <c r="P1210"/>
      <c r="Q1210"/>
      <c r="R1210"/>
      <c r="S1210"/>
      <c r="T1210"/>
      <c r="U1210"/>
      <c r="V1210"/>
      <c r="W1210"/>
      <c r="X1210"/>
      <c r="Y1210"/>
      <c r="Z1210"/>
      <c r="AA1210"/>
      <c r="AB1210"/>
    </row>
    <row r="1211" spans="1:28" x14ac:dyDescent="0.25">
      <c r="A1211"/>
      <c r="B1211"/>
      <c r="C1211"/>
      <c r="D1211"/>
      <c r="E1211"/>
      <c r="F1211"/>
      <c r="G1211"/>
      <c r="H1211"/>
      <c r="I1211"/>
      <c r="J1211"/>
      <c r="K1211"/>
      <c r="L1211"/>
      <c r="M1211"/>
      <c r="N1211"/>
      <c r="O1211"/>
      <c r="P1211"/>
      <c r="Q1211"/>
      <c r="R1211"/>
      <c r="S1211"/>
      <c r="T1211"/>
      <c r="U1211"/>
      <c r="V1211"/>
      <c r="W1211"/>
      <c r="X1211"/>
      <c r="Y1211"/>
      <c r="Z1211"/>
      <c r="AA1211"/>
      <c r="AB1211"/>
    </row>
    <row r="1212" spans="1:28" x14ac:dyDescent="0.25">
      <c r="A1212"/>
      <c r="B1212"/>
      <c r="C1212"/>
      <c r="D1212"/>
      <c r="E1212"/>
      <c r="F1212"/>
      <c r="G1212"/>
      <c r="H1212"/>
      <c r="I1212"/>
      <c r="J1212"/>
      <c r="K1212"/>
      <c r="L1212"/>
      <c r="M1212"/>
      <c r="N1212"/>
      <c r="O1212"/>
      <c r="P1212"/>
      <c r="Q1212"/>
      <c r="R1212"/>
      <c r="S1212"/>
      <c r="T1212"/>
      <c r="U1212"/>
      <c r="V1212"/>
      <c r="W1212"/>
      <c r="X1212"/>
      <c r="Y1212"/>
      <c r="Z1212"/>
      <c r="AA1212"/>
      <c r="AB1212"/>
    </row>
    <row r="1213" spans="1:28" x14ac:dyDescent="0.25">
      <c r="A1213"/>
      <c r="B1213"/>
      <c r="C1213"/>
      <c r="D1213"/>
      <c r="E1213"/>
      <c r="F1213"/>
      <c r="G1213"/>
      <c r="H1213"/>
      <c r="I1213"/>
      <c r="J1213"/>
      <c r="K1213"/>
      <c r="L1213"/>
      <c r="M1213"/>
      <c r="N1213"/>
      <c r="O1213"/>
      <c r="P1213"/>
      <c r="Q1213"/>
      <c r="R1213"/>
      <c r="S1213"/>
      <c r="T1213"/>
      <c r="U1213"/>
      <c r="V1213"/>
      <c r="W1213"/>
      <c r="X1213"/>
      <c r="Y1213"/>
      <c r="Z1213"/>
      <c r="AA1213"/>
      <c r="AB1213"/>
    </row>
    <row r="1214" spans="1:28" x14ac:dyDescent="0.25">
      <c r="A1214"/>
      <c r="B1214"/>
      <c r="C1214"/>
      <c r="D1214"/>
      <c r="E1214"/>
      <c r="F1214"/>
      <c r="G1214"/>
      <c r="H1214"/>
      <c r="I1214"/>
      <c r="J1214"/>
      <c r="K1214"/>
      <c r="L1214"/>
      <c r="M1214"/>
      <c r="N1214"/>
      <c r="O1214"/>
      <c r="P1214"/>
      <c r="Q1214"/>
      <c r="R1214"/>
      <c r="S1214"/>
      <c r="T1214"/>
      <c r="U1214"/>
      <c r="V1214"/>
      <c r="W1214"/>
      <c r="X1214"/>
      <c r="Y1214"/>
      <c r="Z1214"/>
      <c r="AA1214"/>
      <c r="AB1214"/>
    </row>
    <row r="1215" spans="1:28" x14ac:dyDescent="0.25">
      <c r="A1215"/>
      <c r="B1215"/>
      <c r="C1215"/>
      <c r="D1215"/>
      <c r="E1215"/>
      <c r="F1215"/>
      <c r="G1215"/>
      <c r="H1215"/>
      <c r="I1215"/>
      <c r="J1215"/>
      <c r="K1215"/>
      <c r="L1215"/>
      <c r="M1215"/>
      <c r="N1215"/>
      <c r="O1215"/>
      <c r="P1215"/>
      <c r="Q1215"/>
      <c r="R1215"/>
      <c r="S1215"/>
      <c r="T1215"/>
      <c r="U1215"/>
      <c r="V1215"/>
      <c r="W1215"/>
      <c r="X1215"/>
      <c r="Y1215"/>
      <c r="Z1215"/>
      <c r="AA1215"/>
      <c r="AB1215"/>
    </row>
    <row r="1216" spans="1:28" x14ac:dyDescent="0.25">
      <c r="A1216"/>
      <c r="B1216"/>
      <c r="C1216"/>
      <c r="D1216"/>
      <c r="E1216"/>
      <c r="F1216"/>
      <c r="G1216"/>
      <c r="H1216"/>
      <c r="I1216"/>
      <c r="J1216"/>
      <c r="K1216"/>
      <c r="L1216"/>
      <c r="M1216"/>
      <c r="N1216"/>
      <c r="O1216"/>
      <c r="P1216"/>
      <c r="Q1216"/>
      <c r="R1216"/>
      <c r="S1216"/>
      <c r="T1216"/>
      <c r="U1216"/>
      <c r="V1216"/>
      <c r="W1216"/>
      <c r="X1216"/>
      <c r="Y1216"/>
      <c r="Z1216"/>
      <c r="AA1216"/>
      <c r="AB1216"/>
    </row>
    <row r="1217" spans="1:28" x14ac:dyDescent="0.25">
      <c r="A1217"/>
      <c r="B1217"/>
      <c r="C1217"/>
      <c r="D1217"/>
      <c r="E1217"/>
      <c r="F1217"/>
      <c r="G1217"/>
      <c r="H1217"/>
      <c r="I1217"/>
      <c r="J1217"/>
      <c r="K1217"/>
      <c r="L1217"/>
      <c r="M1217"/>
      <c r="N1217"/>
      <c r="O1217"/>
      <c r="P1217"/>
      <c r="Q1217"/>
      <c r="R1217"/>
      <c r="S1217"/>
      <c r="T1217"/>
      <c r="U1217"/>
      <c r="V1217"/>
      <c r="W1217"/>
      <c r="X1217"/>
      <c r="Y1217"/>
      <c r="Z1217"/>
      <c r="AA1217"/>
      <c r="AB1217"/>
    </row>
    <row r="1218" spans="1:28" x14ac:dyDescent="0.25">
      <c r="A1218"/>
      <c r="B1218"/>
      <c r="C1218"/>
      <c r="D1218"/>
      <c r="E1218"/>
      <c r="F1218"/>
      <c r="G1218"/>
      <c r="H1218"/>
      <c r="I1218"/>
      <c r="J1218"/>
      <c r="K1218"/>
      <c r="L1218"/>
      <c r="M1218"/>
      <c r="N1218"/>
      <c r="O1218"/>
      <c r="P1218"/>
      <c r="Q1218"/>
      <c r="R1218"/>
      <c r="S1218"/>
      <c r="T1218"/>
      <c r="U1218"/>
      <c r="V1218"/>
      <c r="W1218"/>
      <c r="X1218"/>
      <c r="Y1218"/>
      <c r="Z1218"/>
      <c r="AA1218"/>
      <c r="AB1218"/>
    </row>
    <row r="1219" spans="1:28" x14ac:dyDescent="0.25">
      <c r="A1219"/>
      <c r="B1219"/>
      <c r="C1219"/>
      <c r="D1219"/>
      <c r="E1219"/>
      <c r="F1219"/>
      <c r="G1219"/>
      <c r="H1219"/>
      <c r="I1219"/>
      <c r="J1219"/>
      <c r="K1219"/>
      <c r="L1219"/>
      <c r="M1219"/>
      <c r="N1219"/>
      <c r="O1219"/>
      <c r="P1219"/>
      <c r="Q1219"/>
      <c r="R1219"/>
      <c r="S1219"/>
      <c r="T1219"/>
      <c r="U1219"/>
      <c r="V1219"/>
      <c r="W1219"/>
      <c r="X1219"/>
      <c r="Y1219"/>
      <c r="Z1219"/>
      <c r="AA1219"/>
      <c r="AB1219"/>
    </row>
    <row r="1220" spans="1:28" x14ac:dyDescent="0.25">
      <c r="A1220"/>
      <c r="B1220"/>
      <c r="C1220"/>
      <c r="D1220"/>
      <c r="E1220"/>
      <c r="F1220"/>
      <c r="G1220"/>
      <c r="H1220"/>
      <c r="I1220"/>
      <c r="J1220"/>
      <c r="K1220"/>
      <c r="L1220"/>
      <c r="M1220"/>
      <c r="N1220"/>
      <c r="O1220"/>
      <c r="P1220"/>
      <c r="Q1220"/>
      <c r="R1220"/>
      <c r="S1220"/>
      <c r="T1220"/>
      <c r="U1220"/>
      <c r="V1220"/>
      <c r="W1220"/>
      <c r="X1220"/>
      <c r="Y1220"/>
      <c r="Z1220"/>
      <c r="AA1220"/>
      <c r="AB1220"/>
    </row>
    <row r="1221" spans="1:28" x14ac:dyDescent="0.25">
      <c r="A1221"/>
      <c r="B1221"/>
      <c r="C1221"/>
      <c r="D1221"/>
      <c r="E1221"/>
      <c r="F1221"/>
      <c r="G1221"/>
      <c r="H1221"/>
      <c r="I1221"/>
      <c r="J1221"/>
      <c r="K1221"/>
      <c r="L1221"/>
      <c r="M1221"/>
      <c r="N1221"/>
      <c r="O1221"/>
      <c r="P1221"/>
      <c r="Q1221"/>
      <c r="R1221"/>
      <c r="S1221"/>
      <c r="T1221"/>
      <c r="U1221"/>
      <c r="V1221"/>
      <c r="W1221"/>
      <c r="X1221"/>
      <c r="Y1221"/>
      <c r="Z1221"/>
      <c r="AA1221"/>
      <c r="AB1221"/>
    </row>
    <row r="1222" spans="1:28" x14ac:dyDescent="0.25">
      <c r="A1222"/>
      <c r="B1222"/>
      <c r="C1222"/>
      <c r="D1222"/>
      <c r="E1222"/>
      <c r="F1222"/>
      <c r="G1222"/>
      <c r="H1222"/>
      <c r="I1222"/>
      <c r="J1222"/>
      <c r="K1222"/>
      <c r="L1222"/>
      <c r="M1222"/>
      <c r="N1222"/>
      <c r="O1222"/>
      <c r="P1222"/>
      <c r="Q1222"/>
      <c r="R1222"/>
      <c r="S1222"/>
      <c r="T1222"/>
      <c r="U1222"/>
      <c r="V1222"/>
      <c r="W1222"/>
      <c r="X1222"/>
      <c r="Y1222"/>
      <c r="Z1222"/>
      <c r="AA1222"/>
      <c r="AB1222"/>
    </row>
    <row r="1223" spans="1:28" x14ac:dyDescent="0.25">
      <c r="A1223"/>
      <c r="B1223"/>
      <c r="C1223"/>
      <c r="D1223"/>
      <c r="E1223"/>
      <c r="F1223"/>
      <c r="G1223"/>
      <c r="H1223"/>
      <c r="I1223"/>
      <c r="J1223"/>
      <c r="K1223"/>
      <c r="L1223"/>
      <c r="M1223"/>
      <c r="N1223"/>
      <c r="O1223"/>
      <c r="P1223"/>
      <c r="Q1223"/>
      <c r="R1223"/>
      <c r="S1223"/>
      <c r="T1223"/>
      <c r="U1223"/>
      <c r="V1223"/>
      <c r="W1223"/>
      <c r="X1223"/>
      <c r="Y1223"/>
      <c r="Z1223"/>
      <c r="AA1223"/>
      <c r="AB1223"/>
    </row>
    <row r="1224" spans="1:28" x14ac:dyDescent="0.25">
      <c r="A1224"/>
      <c r="B1224"/>
      <c r="C1224"/>
      <c r="D1224"/>
      <c r="E1224"/>
      <c r="F1224"/>
      <c r="G1224"/>
      <c r="H1224"/>
      <c r="I1224"/>
      <c r="J1224"/>
      <c r="K1224"/>
      <c r="L1224"/>
      <c r="M1224"/>
      <c r="N1224"/>
      <c r="O1224"/>
      <c r="P1224"/>
      <c r="Q1224"/>
      <c r="R1224"/>
      <c r="S1224"/>
      <c r="T1224"/>
      <c r="U1224"/>
      <c r="V1224"/>
      <c r="W1224"/>
      <c r="X1224"/>
      <c r="Y1224"/>
      <c r="Z1224"/>
      <c r="AA1224"/>
      <c r="AB1224"/>
    </row>
    <row r="1225" spans="1:28" x14ac:dyDescent="0.25">
      <c r="A1225"/>
      <c r="B1225"/>
      <c r="C1225"/>
      <c r="D1225"/>
      <c r="E1225"/>
      <c r="F1225"/>
      <c r="G1225"/>
      <c r="H1225"/>
      <c r="I1225"/>
      <c r="J1225"/>
      <c r="K1225"/>
      <c r="L1225"/>
      <c r="M1225"/>
      <c r="N1225"/>
      <c r="O1225"/>
      <c r="P1225"/>
      <c r="Q1225"/>
      <c r="R1225"/>
      <c r="S1225"/>
      <c r="T1225"/>
      <c r="U1225"/>
      <c r="V1225"/>
      <c r="W1225"/>
      <c r="X1225"/>
      <c r="Y1225"/>
      <c r="Z1225"/>
      <c r="AA1225"/>
      <c r="AB1225"/>
    </row>
    <row r="1226" spans="1:28" x14ac:dyDescent="0.25">
      <c r="A1226"/>
      <c r="B1226"/>
      <c r="C1226"/>
      <c r="D1226"/>
      <c r="E1226"/>
      <c r="F1226"/>
      <c r="G1226"/>
      <c r="H1226"/>
      <c r="I1226"/>
      <c r="J1226"/>
      <c r="K1226"/>
      <c r="L1226"/>
      <c r="M1226"/>
      <c r="N1226"/>
      <c r="O1226"/>
      <c r="P1226"/>
      <c r="Q1226"/>
      <c r="R1226"/>
      <c r="S1226"/>
      <c r="T1226"/>
      <c r="U1226"/>
      <c r="V1226"/>
      <c r="W1226"/>
      <c r="X1226"/>
      <c r="Y1226"/>
      <c r="Z1226"/>
      <c r="AA1226"/>
      <c r="AB1226"/>
    </row>
    <row r="1227" spans="1:28" x14ac:dyDescent="0.25">
      <c r="A1227"/>
      <c r="B1227"/>
      <c r="C1227"/>
      <c r="D1227"/>
      <c r="E1227"/>
      <c r="F1227"/>
      <c r="G1227"/>
      <c r="H1227"/>
      <c r="I1227"/>
      <c r="J1227"/>
      <c r="K1227"/>
      <c r="L1227"/>
      <c r="M1227"/>
      <c r="N1227"/>
      <c r="O1227"/>
      <c r="P1227"/>
      <c r="Q1227"/>
      <c r="R1227"/>
      <c r="S1227"/>
      <c r="T1227"/>
      <c r="U1227"/>
      <c r="V1227"/>
      <c r="W1227"/>
      <c r="X1227"/>
      <c r="Y1227"/>
      <c r="Z1227"/>
      <c r="AA1227"/>
      <c r="AB1227"/>
    </row>
    <row r="1228" spans="1:28" x14ac:dyDescent="0.25">
      <c r="A1228"/>
      <c r="B1228"/>
      <c r="C1228"/>
      <c r="D1228"/>
      <c r="E1228"/>
      <c r="F1228"/>
      <c r="G1228"/>
      <c r="H1228"/>
      <c r="I1228"/>
      <c r="J1228"/>
      <c r="K1228"/>
      <c r="L1228"/>
      <c r="M1228"/>
      <c r="N1228"/>
      <c r="O1228"/>
      <c r="P1228"/>
      <c r="Q1228"/>
      <c r="R1228"/>
      <c r="S1228"/>
      <c r="T1228"/>
      <c r="U1228"/>
      <c r="V1228"/>
      <c r="W1228"/>
      <c r="X1228"/>
      <c r="Y1228"/>
      <c r="Z1228"/>
      <c r="AA1228"/>
      <c r="AB1228"/>
    </row>
    <row r="1229" spans="1:28" x14ac:dyDescent="0.25">
      <c r="A1229"/>
      <c r="B1229"/>
      <c r="C1229"/>
      <c r="D1229"/>
      <c r="E1229"/>
      <c r="F1229"/>
      <c r="G1229"/>
      <c r="H1229"/>
      <c r="I1229"/>
      <c r="J1229"/>
      <c r="K1229"/>
      <c r="L1229"/>
      <c r="M1229"/>
      <c r="N1229"/>
      <c r="O1229"/>
      <c r="P1229"/>
      <c r="Q1229"/>
      <c r="R1229"/>
      <c r="S1229"/>
      <c r="T1229"/>
      <c r="U1229"/>
      <c r="V1229"/>
      <c r="W1229"/>
      <c r="X1229"/>
      <c r="Y1229"/>
      <c r="Z1229"/>
      <c r="AA1229"/>
      <c r="AB1229"/>
    </row>
    <row r="1230" spans="1:28" x14ac:dyDescent="0.25">
      <c r="A1230"/>
      <c r="B1230"/>
      <c r="C1230"/>
      <c r="D1230"/>
      <c r="E1230"/>
      <c r="F1230"/>
      <c r="G1230"/>
      <c r="H1230"/>
      <c r="I1230"/>
      <c r="J1230"/>
      <c r="K1230"/>
      <c r="L1230"/>
      <c r="M1230"/>
      <c r="N1230"/>
      <c r="O1230"/>
      <c r="P1230"/>
      <c r="Q1230"/>
      <c r="R1230"/>
      <c r="S1230"/>
      <c r="T1230"/>
      <c r="U1230"/>
      <c r="V1230"/>
      <c r="W1230"/>
      <c r="X1230"/>
      <c r="Y1230"/>
      <c r="Z1230"/>
      <c r="AA1230"/>
      <c r="AB1230"/>
    </row>
    <row r="1231" spans="1:28" x14ac:dyDescent="0.25">
      <c r="A1231"/>
      <c r="B1231"/>
      <c r="C1231"/>
      <c r="D1231"/>
      <c r="E1231"/>
      <c r="F1231"/>
      <c r="G1231"/>
      <c r="H1231"/>
      <c r="I1231"/>
      <c r="J1231"/>
      <c r="K1231"/>
      <c r="L1231"/>
      <c r="M1231"/>
      <c r="N1231"/>
      <c r="O1231"/>
      <c r="P1231"/>
      <c r="Q1231"/>
      <c r="R1231"/>
      <c r="S1231"/>
      <c r="T1231"/>
      <c r="U1231"/>
      <c r="V1231"/>
      <c r="W1231"/>
      <c r="X1231"/>
      <c r="Y1231"/>
      <c r="Z1231"/>
      <c r="AA1231"/>
      <c r="AB1231"/>
    </row>
    <row r="1232" spans="1:28" x14ac:dyDescent="0.25">
      <c r="A1232"/>
      <c r="B1232"/>
      <c r="C1232"/>
      <c r="D1232"/>
      <c r="E1232"/>
      <c r="F1232"/>
      <c r="G1232"/>
      <c r="H1232"/>
      <c r="I1232"/>
      <c r="J1232"/>
      <c r="K1232"/>
      <c r="L1232"/>
      <c r="M1232"/>
      <c r="N1232"/>
      <c r="O1232"/>
      <c r="P1232"/>
      <c r="Q1232"/>
      <c r="R1232"/>
      <c r="S1232"/>
      <c r="T1232"/>
      <c r="U1232"/>
      <c r="V1232"/>
      <c r="W1232"/>
      <c r="X1232"/>
      <c r="Y1232"/>
      <c r="Z1232"/>
      <c r="AA1232"/>
      <c r="AB1232"/>
    </row>
    <row r="1233" spans="1:28" x14ac:dyDescent="0.25">
      <c r="A1233"/>
      <c r="B1233"/>
      <c r="C1233"/>
      <c r="D1233"/>
      <c r="E1233"/>
      <c r="F1233"/>
      <c r="G1233"/>
      <c r="H1233"/>
      <c r="I1233"/>
      <c r="J1233"/>
      <c r="K1233"/>
      <c r="L1233"/>
      <c r="M1233"/>
      <c r="N1233"/>
      <c r="O1233"/>
      <c r="P1233"/>
      <c r="Q1233"/>
      <c r="R1233"/>
      <c r="S1233"/>
      <c r="T1233"/>
      <c r="U1233"/>
      <c r="V1233"/>
      <c r="W1233"/>
      <c r="X1233"/>
      <c r="Y1233"/>
      <c r="Z1233"/>
      <c r="AA1233"/>
      <c r="AB1233"/>
    </row>
    <row r="1234" spans="1:28" x14ac:dyDescent="0.25">
      <c r="A1234"/>
      <c r="B1234"/>
      <c r="C1234"/>
      <c r="D1234"/>
      <c r="E1234"/>
      <c r="F1234"/>
      <c r="G1234"/>
      <c r="H1234"/>
      <c r="I1234"/>
      <c r="J1234"/>
      <c r="K1234"/>
      <c r="L1234"/>
      <c r="M1234"/>
      <c r="N1234"/>
      <c r="O1234"/>
      <c r="P1234"/>
      <c r="Q1234"/>
      <c r="R1234"/>
      <c r="S1234"/>
      <c r="T1234"/>
      <c r="U1234"/>
      <c r="V1234"/>
      <c r="W1234"/>
      <c r="X1234"/>
      <c r="Y1234"/>
      <c r="Z1234"/>
      <c r="AA1234"/>
      <c r="AB1234"/>
    </row>
    <row r="1235" spans="1:28" x14ac:dyDescent="0.25">
      <c r="A1235"/>
      <c r="B1235"/>
      <c r="C1235"/>
      <c r="D1235"/>
      <c r="E1235"/>
      <c r="F1235"/>
      <c r="G1235"/>
      <c r="H1235"/>
      <c r="I1235"/>
      <c r="J1235"/>
      <c r="K1235"/>
      <c r="L1235"/>
      <c r="M1235"/>
      <c r="N1235"/>
      <c r="O1235"/>
      <c r="P1235"/>
      <c r="Q1235"/>
      <c r="R1235"/>
      <c r="S1235"/>
      <c r="T1235"/>
      <c r="U1235"/>
      <c r="V1235"/>
      <c r="W1235"/>
      <c r="X1235"/>
      <c r="Y1235"/>
      <c r="Z1235"/>
      <c r="AA1235"/>
      <c r="AB1235"/>
    </row>
    <row r="1236" spans="1:28" x14ac:dyDescent="0.25">
      <c r="A1236"/>
      <c r="B1236"/>
      <c r="C1236"/>
      <c r="D1236"/>
      <c r="E1236"/>
      <c r="F1236"/>
      <c r="G1236"/>
      <c r="H1236"/>
      <c r="I1236"/>
      <c r="J1236"/>
      <c r="K1236"/>
      <c r="L1236"/>
      <c r="M1236"/>
      <c r="N1236"/>
      <c r="O1236"/>
      <c r="P1236"/>
      <c r="Q1236"/>
      <c r="R1236"/>
      <c r="S1236"/>
      <c r="T1236"/>
      <c r="U1236"/>
      <c r="V1236"/>
      <c r="W1236"/>
      <c r="X1236"/>
      <c r="Y1236"/>
      <c r="Z1236"/>
      <c r="AA1236"/>
      <c r="AB1236"/>
    </row>
    <row r="1237" spans="1:28" x14ac:dyDescent="0.25">
      <c r="A1237"/>
      <c r="B1237"/>
      <c r="C1237"/>
      <c r="D1237"/>
      <c r="E1237"/>
      <c r="F1237"/>
      <c r="G1237"/>
      <c r="H1237"/>
      <c r="I1237"/>
      <c r="J1237"/>
      <c r="K1237"/>
      <c r="L1237"/>
      <c r="M1237"/>
      <c r="N1237"/>
      <c r="O1237"/>
      <c r="P1237"/>
      <c r="Q1237"/>
      <c r="R1237"/>
      <c r="S1237"/>
      <c r="T1237"/>
      <c r="U1237"/>
      <c r="V1237"/>
      <c r="W1237"/>
      <c r="X1237"/>
      <c r="Y1237"/>
      <c r="Z1237"/>
      <c r="AA1237"/>
      <c r="AB1237"/>
    </row>
    <row r="1238" spans="1:28" x14ac:dyDescent="0.25">
      <c r="A1238"/>
      <c r="B1238"/>
      <c r="C1238"/>
      <c r="D1238"/>
      <c r="E1238"/>
      <c r="F1238"/>
      <c r="G1238"/>
      <c r="H1238"/>
      <c r="I1238"/>
      <c r="J1238"/>
      <c r="K1238"/>
      <c r="L1238"/>
      <c r="M1238"/>
      <c r="N1238"/>
      <c r="O1238"/>
      <c r="P1238"/>
      <c r="Q1238"/>
      <c r="R1238"/>
      <c r="S1238"/>
      <c r="T1238"/>
      <c r="U1238"/>
      <c r="V1238"/>
      <c r="W1238"/>
      <c r="X1238"/>
      <c r="Y1238"/>
      <c r="Z1238"/>
      <c r="AA1238"/>
      <c r="AB1238"/>
    </row>
    <row r="1239" spans="1:28" x14ac:dyDescent="0.25">
      <c r="A1239"/>
      <c r="B1239"/>
      <c r="C1239"/>
      <c r="D1239"/>
      <c r="E1239"/>
      <c r="F1239"/>
      <c r="G1239"/>
      <c r="H1239"/>
      <c r="I1239"/>
      <c r="J1239"/>
      <c r="K1239"/>
      <c r="L1239"/>
      <c r="M1239"/>
      <c r="N1239"/>
      <c r="O1239"/>
      <c r="P1239"/>
      <c r="Q1239"/>
      <c r="R1239"/>
      <c r="S1239"/>
      <c r="T1239"/>
      <c r="U1239"/>
      <c r="V1239"/>
      <c r="W1239"/>
      <c r="X1239"/>
      <c r="Y1239"/>
      <c r="Z1239"/>
      <c r="AA1239"/>
      <c r="AB1239"/>
    </row>
    <row r="1240" spans="1:28" x14ac:dyDescent="0.25">
      <c r="A1240"/>
      <c r="B1240"/>
      <c r="C1240"/>
      <c r="D1240"/>
      <c r="E1240"/>
      <c r="F1240"/>
      <c r="G1240"/>
      <c r="H1240"/>
      <c r="I1240"/>
      <c r="J1240"/>
      <c r="K1240"/>
      <c r="L1240"/>
      <c r="M1240"/>
      <c r="N1240"/>
      <c r="O1240"/>
      <c r="P1240"/>
      <c r="Q1240"/>
      <c r="R1240"/>
      <c r="S1240"/>
      <c r="T1240"/>
      <c r="U1240"/>
      <c r="V1240"/>
      <c r="W1240"/>
      <c r="X1240"/>
      <c r="Y1240"/>
      <c r="Z1240"/>
      <c r="AA1240"/>
      <c r="AB1240"/>
    </row>
    <row r="1241" spans="1:28" x14ac:dyDescent="0.25">
      <c r="A1241"/>
      <c r="B1241"/>
      <c r="C1241"/>
      <c r="D1241"/>
      <c r="E1241"/>
      <c r="F1241"/>
      <c r="G1241"/>
      <c r="H1241"/>
      <c r="I1241"/>
      <c r="J1241"/>
      <c r="K1241"/>
      <c r="L1241"/>
      <c r="M1241"/>
      <c r="N1241"/>
      <c r="O1241"/>
      <c r="P1241"/>
      <c r="Q1241"/>
      <c r="R1241"/>
      <c r="S1241"/>
      <c r="T1241"/>
      <c r="U1241"/>
      <c r="V1241"/>
      <c r="W1241"/>
      <c r="X1241"/>
      <c r="Y1241"/>
      <c r="Z1241"/>
      <c r="AA1241"/>
      <c r="AB1241"/>
    </row>
    <row r="1242" spans="1:28" x14ac:dyDescent="0.25">
      <c r="A1242"/>
      <c r="B1242"/>
      <c r="C1242"/>
      <c r="D1242"/>
      <c r="E1242"/>
      <c r="F1242"/>
      <c r="G1242"/>
      <c r="H1242"/>
      <c r="I1242"/>
      <c r="J1242"/>
      <c r="K1242"/>
      <c r="L1242"/>
      <c r="M1242"/>
      <c r="N1242"/>
      <c r="O1242"/>
      <c r="P1242"/>
      <c r="Q1242"/>
      <c r="R1242"/>
      <c r="S1242"/>
      <c r="T1242"/>
      <c r="U1242"/>
      <c r="V1242"/>
      <c r="W1242"/>
      <c r="X1242"/>
      <c r="Y1242"/>
      <c r="Z1242"/>
      <c r="AA1242"/>
      <c r="AB1242"/>
    </row>
    <row r="1243" spans="1:28" x14ac:dyDescent="0.25">
      <c r="A1243"/>
      <c r="B1243"/>
      <c r="C1243"/>
      <c r="D1243"/>
      <c r="E1243"/>
      <c r="F1243"/>
      <c r="G1243"/>
      <c r="H1243"/>
      <c r="I1243"/>
      <c r="J1243"/>
      <c r="K1243"/>
      <c r="L1243"/>
      <c r="M1243"/>
      <c r="N1243"/>
      <c r="O1243"/>
      <c r="P1243"/>
      <c r="Q1243"/>
      <c r="R1243"/>
      <c r="S1243"/>
      <c r="T1243"/>
      <c r="U1243"/>
      <c r="V1243"/>
      <c r="W1243"/>
      <c r="X1243"/>
      <c r="Y1243"/>
      <c r="Z1243"/>
      <c r="AA1243"/>
      <c r="AB1243"/>
    </row>
    <row r="1244" spans="1:28" x14ac:dyDescent="0.25">
      <c r="A1244"/>
      <c r="B1244"/>
      <c r="C1244"/>
      <c r="D1244"/>
      <c r="E1244"/>
      <c r="F1244"/>
      <c r="G1244"/>
      <c r="H1244"/>
      <c r="I1244"/>
      <c r="J1244"/>
      <c r="K1244"/>
      <c r="L1244"/>
      <c r="M1244"/>
      <c r="N1244"/>
      <c r="O1244"/>
      <c r="P1244"/>
      <c r="Q1244"/>
      <c r="R1244"/>
      <c r="S1244"/>
      <c r="T1244"/>
      <c r="U1244"/>
      <c r="V1244"/>
      <c r="W1244"/>
      <c r="X1244"/>
      <c r="Y1244"/>
      <c r="Z1244"/>
      <c r="AA1244"/>
      <c r="AB1244"/>
    </row>
    <row r="1245" spans="1:28" x14ac:dyDescent="0.25">
      <c r="A1245"/>
      <c r="B1245"/>
      <c r="C1245"/>
      <c r="D1245"/>
      <c r="E1245"/>
      <c r="F1245"/>
      <c r="G1245"/>
      <c r="H1245"/>
      <c r="I1245"/>
      <c r="J1245"/>
      <c r="K1245"/>
      <c r="L1245"/>
      <c r="M1245"/>
      <c r="N1245"/>
      <c r="O1245"/>
      <c r="P1245"/>
      <c r="Q1245"/>
      <c r="R1245"/>
      <c r="S1245"/>
      <c r="T1245"/>
      <c r="U1245"/>
      <c r="V1245"/>
      <c r="W1245"/>
      <c r="X1245"/>
      <c r="Y1245"/>
      <c r="Z1245"/>
      <c r="AA1245"/>
      <c r="AB1245"/>
    </row>
    <row r="1246" spans="1:28" x14ac:dyDescent="0.25">
      <c r="A1246"/>
      <c r="B1246"/>
      <c r="C1246"/>
      <c r="D1246"/>
      <c r="E1246"/>
      <c r="F1246"/>
      <c r="G1246"/>
      <c r="H1246"/>
      <c r="I1246"/>
      <c r="J1246"/>
      <c r="K1246"/>
      <c r="L1246"/>
      <c r="M1246"/>
      <c r="N1246"/>
      <c r="O1246"/>
      <c r="P1246"/>
      <c r="Q1246"/>
      <c r="R1246"/>
      <c r="S1246"/>
      <c r="T1246"/>
      <c r="U1246"/>
      <c r="V1246"/>
      <c r="W1246"/>
      <c r="X1246"/>
      <c r="Y1246"/>
      <c r="Z1246"/>
      <c r="AA1246"/>
      <c r="AB1246"/>
    </row>
    <row r="1247" spans="1:28" x14ac:dyDescent="0.25">
      <c r="A1247"/>
      <c r="B1247"/>
      <c r="C1247"/>
      <c r="D1247"/>
      <c r="E1247"/>
      <c r="F1247"/>
      <c r="G1247"/>
      <c r="H1247"/>
      <c r="I1247"/>
      <c r="J1247"/>
      <c r="K1247"/>
      <c r="L1247"/>
      <c r="M1247"/>
      <c r="N1247"/>
      <c r="O1247"/>
      <c r="P1247"/>
      <c r="Q1247"/>
      <c r="R1247"/>
      <c r="S1247"/>
      <c r="T1247"/>
      <c r="U1247"/>
      <c r="V1247"/>
      <c r="W1247"/>
      <c r="X1247"/>
      <c r="Y1247"/>
      <c r="Z1247"/>
      <c r="AA1247"/>
      <c r="AB1247"/>
    </row>
    <row r="1248" spans="1:28" x14ac:dyDescent="0.25">
      <c r="A1248"/>
      <c r="B1248"/>
      <c r="C1248"/>
      <c r="D1248"/>
      <c r="E1248"/>
      <c r="F1248"/>
      <c r="G1248"/>
      <c r="H1248"/>
      <c r="I1248"/>
      <c r="J1248"/>
      <c r="K1248"/>
      <c r="L1248"/>
      <c r="M1248"/>
      <c r="N1248"/>
      <c r="O1248"/>
      <c r="P1248"/>
      <c r="Q1248"/>
      <c r="R1248"/>
      <c r="S1248"/>
      <c r="T1248"/>
      <c r="U1248"/>
      <c r="V1248"/>
      <c r="W1248"/>
      <c r="X1248"/>
      <c r="Y1248"/>
      <c r="Z1248"/>
      <c r="AA1248"/>
      <c r="AB1248"/>
    </row>
    <row r="1249" spans="1:28" x14ac:dyDescent="0.25">
      <c r="A1249"/>
      <c r="B1249"/>
      <c r="C1249"/>
      <c r="D1249"/>
      <c r="E1249"/>
      <c r="F1249"/>
      <c r="G1249"/>
      <c r="H1249"/>
      <c r="I1249"/>
      <c r="J1249"/>
      <c r="K1249"/>
      <c r="L1249"/>
      <c r="M1249"/>
      <c r="N1249"/>
      <c r="O1249"/>
      <c r="P1249"/>
      <c r="Q1249"/>
      <c r="R1249"/>
      <c r="S1249"/>
      <c r="T1249"/>
      <c r="U1249"/>
      <c r="V1249"/>
      <c r="W1249"/>
      <c r="X1249"/>
      <c r="Y1249"/>
      <c r="Z1249"/>
      <c r="AA1249"/>
      <c r="AB1249"/>
    </row>
    <row r="1250" spans="1:28" x14ac:dyDescent="0.25">
      <c r="A1250"/>
      <c r="B1250"/>
      <c r="C1250"/>
      <c r="D1250"/>
      <c r="E1250"/>
      <c r="F1250"/>
      <c r="G1250"/>
      <c r="H1250"/>
      <c r="I1250"/>
      <c r="J1250"/>
      <c r="K1250"/>
      <c r="L1250"/>
      <c r="M1250"/>
      <c r="N1250"/>
      <c r="O1250"/>
      <c r="P1250"/>
      <c r="Q1250"/>
      <c r="R1250"/>
      <c r="S1250"/>
      <c r="T1250"/>
      <c r="U1250"/>
      <c r="V1250"/>
      <c r="W1250"/>
      <c r="X1250"/>
      <c r="Y1250"/>
      <c r="Z1250"/>
      <c r="AA1250"/>
      <c r="AB1250"/>
    </row>
    <row r="1251" spans="1:28" x14ac:dyDescent="0.25">
      <c r="A1251"/>
      <c r="B1251"/>
      <c r="C1251"/>
      <c r="D1251"/>
      <c r="E1251"/>
      <c r="F1251"/>
      <c r="G1251"/>
      <c r="H1251"/>
      <c r="I1251"/>
      <c r="J1251"/>
      <c r="K1251"/>
      <c r="L1251"/>
      <c r="M1251"/>
      <c r="N1251"/>
      <c r="O1251"/>
      <c r="P1251"/>
      <c r="Q1251"/>
      <c r="R1251"/>
      <c r="S1251"/>
      <c r="T1251"/>
      <c r="U1251"/>
      <c r="V1251"/>
      <c r="W1251"/>
      <c r="X1251"/>
      <c r="Y1251"/>
      <c r="Z1251"/>
      <c r="AA1251"/>
      <c r="AB1251"/>
    </row>
    <row r="1252" spans="1:28" x14ac:dyDescent="0.25">
      <c r="A1252"/>
      <c r="B1252"/>
      <c r="C1252"/>
      <c r="D1252"/>
      <c r="E1252"/>
      <c r="F1252"/>
      <c r="G1252"/>
      <c r="H1252"/>
      <c r="I1252"/>
      <c r="J1252"/>
      <c r="K1252"/>
      <c r="L1252"/>
      <c r="M1252"/>
      <c r="N1252"/>
      <c r="O1252"/>
      <c r="P1252"/>
      <c r="Q1252"/>
      <c r="R1252"/>
      <c r="S1252"/>
      <c r="T1252"/>
      <c r="U1252"/>
      <c r="V1252"/>
      <c r="W1252"/>
      <c r="X1252"/>
      <c r="Y1252"/>
      <c r="Z1252"/>
      <c r="AA1252"/>
      <c r="AB1252"/>
    </row>
    <row r="1253" spans="1:28" x14ac:dyDescent="0.25">
      <c r="A1253"/>
      <c r="B1253"/>
      <c r="C1253"/>
      <c r="D1253"/>
      <c r="E1253"/>
      <c r="F1253"/>
      <c r="G1253"/>
      <c r="H1253"/>
      <c r="I1253"/>
      <c r="J1253"/>
      <c r="K1253"/>
      <c r="L1253"/>
      <c r="M1253"/>
      <c r="N1253"/>
      <c r="O1253"/>
      <c r="P1253"/>
      <c r="Q1253"/>
      <c r="R1253"/>
      <c r="S1253"/>
      <c r="T1253"/>
      <c r="U1253"/>
      <c r="V1253"/>
      <c r="W1253"/>
      <c r="X1253"/>
      <c r="Y1253"/>
      <c r="Z1253"/>
      <c r="AA1253"/>
      <c r="AB1253"/>
    </row>
    <row r="1254" spans="1:28" x14ac:dyDescent="0.25">
      <c r="A1254"/>
      <c r="B1254"/>
      <c r="C1254"/>
      <c r="D1254"/>
      <c r="E1254"/>
      <c r="F1254"/>
      <c r="G1254"/>
      <c r="H1254"/>
      <c r="I1254"/>
      <c r="J1254"/>
      <c r="K1254"/>
      <c r="L1254"/>
      <c r="M1254"/>
      <c r="N1254"/>
      <c r="O1254"/>
      <c r="P1254"/>
      <c r="Q1254"/>
      <c r="R1254"/>
      <c r="S1254"/>
      <c r="T1254"/>
      <c r="U1254"/>
      <c r="V1254"/>
      <c r="W1254"/>
      <c r="X1254"/>
      <c r="Y1254"/>
      <c r="Z1254"/>
      <c r="AA1254"/>
      <c r="AB1254"/>
    </row>
    <row r="1255" spans="1:28" x14ac:dyDescent="0.25">
      <c r="A1255"/>
      <c r="B1255"/>
      <c r="C1255"/>
      <c r="D1255"/>
      <c r="E1255"/>
      <c r="F1255"/>
      <c r="G1255"/>
      <c r="H1255"/>
      <c r="I1255"/>
      <c r="J1255"/>
      <c r="K1255"/>
      <c r="L1255"/>
      <c r="M1255"/>
      <c r="N1255"/>
      <c r="O1255"/>
      <c r="P1255"/>
      <c r="Q1255"/>
      <c r="R1255"/>
      <c r="S1255"/>
      <c r="T1255"/>
      <c r="U1255"/>
      <c r="V1255"/>
      <c r="W1255"/>
      <c r="X1255"/>
      <c r="Y1255"/>
      <c r="Z1255"/>
      <c r="AA1255"/>
      <c r="AB1255"/>
    </row>
    <row r="1256" spans="1:28" x14ac:dyDescent="0.25">
      <c r="A1256"/>
      <c r="B1256"/>
      <c r="C1256"/>
      <c r="D1256"/>
      <c r="E1256"/>
      <c r="F1256"/>
      <c r="G1256"/>
      <c r="H1256"/>
      <c r="I1256"/>
      <c r="J1256"/>
      <c r="K1256"/>
      <c r="L1256"/>
      <c r="M1256"/>
      <c r="N1256"/>
      <c r="O1256"/>
      <c r="P1256"/>
      <c r="Q1256"/>
      <c r="R1256"/>
      <c r="S1256"/>
      <c r="T1256"/>
      <c r="U1256"/>
      <c r="V1256"/>
      <c r="W1256"/>
      <c r="X1256"/>
      <c r="Y1256"/>
      <c r="Z1256"/>
      <c r="AA1256"/>
      <c r="AB1256"/>
    </row>
    <row r="1257" spans="1:28" x14ac:dyDescent="0.25">
      <c r="A1257"/>
      <c r="B1257"/>
      <c r="C1257"/>
      <c r="D1257"/>
      <c r="E1257"/>
      <c r="F1257"/>
      <c r="G1257"/>
      <c r="H1257"/>
      <c r="I1257"/>
      <c r="J1257"/>
      <c r="K1257"/>
      <c r="L1257"/>
      <c r="M1257"/>
      <c r="N1257"/>
      <c r="O1257"/>
      <c r="P1257"/>
      <c r="Q1257"/>
      <c r="R1257"/>
      <c r="S1257"/>
      <c r="T1257"/>
      <c r="U1257"/>
      <c r="V1257"/>
      <c r="W1257"/>
      <c r="X1257"/>
      <c r="Y1257"/>
      <c r="Z1257"/>
      <c r="AA1257"/>
      <c r="AB1257"/>
    </row>
    <row r="1258" spans="1:28" x14ac:dyDescent="0.25">
      <c r="A1258"/>
      <c r="B1258"/>
      <c r="C1258"/>
      <c r="D1258"/>
      <c r="E1258"/>
      <c r="F1258"/>
      <c r="G1258"/>
      <c r="H1258"/>
      <c r="I1258"/>
      <c r="J1258"/>
      <c r="K1258"/>
      <c r="L1258"/>
      <c r="M1258"/>
      <c r="N1258"/>
      <c r="O1258"/>
      <c r="P1258"/>
      <c r="Q1258"/>
      <c r="R1258"/>
      <c r="S1258"/>
      <c r="T1258"/>
      <c r="U1258"/>
      <c r="V1258"/>
      <c r="W1258"/>
      <c r="X1258"/>
      <c r="Y1258"/>
      <c r="Z1258"/>
      <c r="AA1258"/>
      <c r="AB1258"/>
    </row>
    <row r="1259" spans="1:28" x14ac:dyDescent="0.25">
      <c r="A1259"/>
      <c r="B1259"/>
      <c r="C1259"/>
      <c r="D1259"/>
      <c r="E1259"/>
      <c r="F1259"/>
      <c r="G1259"/>
      <c r="H1259"/>
      <c r="I1259"/>
      <c r="J1259"/>
      <c r="K1259"/>
      <c r="L1259"/>
      <c r="M1259"/>
      <c r="N1259"/>
      <c r="O1259"/>
      <c r="P1259"/>
      <c r="Q1259"/>
      <c r="R1259"/>
      <c r="S1259"/>
      <c r="T1259"/>
      <c r="U1259"/>
      <c r="V1259"/>
      <c r="W1259"/>
      <c r="X1259"/>
      <c r="Y1259"/>
      <c r="Z1259"/>
      <c r="AA1259"/>
      <c r="AB1259"/>
    </row>
    <row r="1260" spans="1:28" x14ac:dyDescent="0.25">
      <c r="A1260"/>
      <c r="B1260"/>
      <c r="C1260"/>
      <c r="D1260"/>
      <c r="E1260"/>
      <c r="F1260"/>
      <c r="G1260"/>
      <c r="H1260"/>
      <c r="I1260"/>
      <c r="J1260"/>
      <c r="K1260"/>
      <c r="L1260"/>
      <c r="M1260"/>
      <c r="N1260"/>
      <c r="O1260"/>
      <c r="P1260"/>
      <c r="Q1260"/>
      <c r="R1260"/>
      <c r="S1260"/>
      <c r="T1260"/>
      <c r="U1260"/>
      <c r="V1260"/>
      <c r="W1260"/>
      <c r="X1260"/>
      <c r="Y1260"/>
      <c r="Z1260"/>
      <c r="AA1260"/>
      <c r="AB1260"/>
    </row>
    <row r="1261" spans="1:28" x14ac:dyDescent="0.25">
      <c r="A1261"/>
      <c r="B1261"/>
      <c r="C1261"/>
      <c r="D1261"/>
      <c r="E1261"/>
      <c r="F1261"/>
      <c r="G1261"/>
      <c r="H1261"/>
      <c r="I1261"/>
      <c r="J1261"/>
      <c r="K1261"/>
      <c r="L1261"/>
      <c r="M1261"/>
      <c r="N1261"/>
      <c r="O1261"/>
      <c r="P1261"/>
      <c r="Q1261"/>
      <c r="R1261"/>
      <c r="S1261"/>
      <c r="T1261"/>
      <c r="U1261"/>
      <c r="V1261"/>
      <c r="W1261"/>
      <c r="X1261"/>
      <c r="Y1261"/>
      <c r="Z1261"/>
      <c r="AA1261"/>
      <c r="AB1261"/>
    </row>
    <row r="1262" spans="1:28" x14ac:dyDescent="0.25">
      <c r="A1262"/>
      <c r="B1262"/>
      <c r="C1262"/>
      <c r="D1262"/>
      <c r="E1262"/>
      <c r="F1262"/>
      <c r="G1262"/>
      <c r="H1262"/>
      <c r="I1262"/>
      <c r="J1262"/>
      <c r="K1262"/>
      <c r="L1262"/>
      <c r="M1262"/>
      <c r="N1262"/>
      <c r="O1262"/>
      <c r="P1262"/>
      <c r="Q1262"/>
      <c r="R1262"/>
      <c r="S1262"/>
      <c r="T1262"/>
      <c r="U1262"/>
      <c r="V1262"/>
      <c r="W1262"/>
      <c r="X1262"/>
      <c r="Y1262"/>
      <c r="Z1262"/>
      <c r="AA1262"/>
      <c r="AB1262"/>
    </row>
    <row r="1263" spans="1:28" x14ac:dyDescent="0.25">
      <c r="A1263"/>
      <c r="B1263"/>
      <c r="C1263"/>
      <c r="D1263"/>
      <c r="E1263"/>
      <c r="F1263"/>
      <c r="G1263"/>
      <c r="H1263"/>
      <c r="I1263"/>
      <c r="J1263"/>
      <c r="K1263"/>
      <c r="L1263"/>
      <c r="M1263"/>
      <c r="N1263"/>
      <c r="O1263"/>
      <c r="P1263"/>
      <c r="Q1263"/>
      <c r="R1263"/>
      <c r="S1263"/>
      <c r="T1263"/>
      <c r="U1263"/>
      <c r="V1263"/>
      <c r="W1263"/>
      <c r="X1263"/>
      <c r="Y1263"/>
      <c r="Z1263"/>
      <c r="AA1263"/>
      <c r="AB1263"/>
    </row>
    <row r="1264" spans="1:28" x14ac:dyDescent="0.25">
      <c r="A1264"/>
      <c r="B1264"/>
      <c r="C1264"/>
      <c r="D1264"/>
      <c r="E1264"/>
      <c r="F1264"/>
      <c r="G1264"/>
      <c r="H1264"/>
      <c r="I1264"/>
      <c r="J1264"/>
      <c r="K1264"/>
      <c r="L1264"/>
      <c r="M1264"/>
      <c r="N1264"/>
      <c r="O1264"/>
      <c r="P1264"/>
      <c r="Q1264"/>
      <c r="R1264"/>
      <c r="S1264"/>
      <c r="T1264"/>
      <c r="U1264"/>
      <c r="V1264"/>
      <c r="W1264"/>
      <c r="X1264"/>
      <c r="Y1264"/>
      <c r="Z1264"/>
      <c r="AA1264"/>
      <c r="AB1264"/>
    </row>
    <row r="1265" spans="1:28" x14ac:dyDescent="0.25">
      <c r="A1265"/>
      <c r="B1265"/>
      <c r="C1265"/>
      <c r="D1265"/>
      <c r="E1265"/>
      <c r="F1265"/>
      <c r="G1265"/>
      <c r="H1265"/>
      <c r="I1265"/>
      <c r="J1265"/>
      <c r="K1265"/>
      <c r="L1265"/>
      <c r="M1265"/>
      <c r="N1265"/>
      <c r="O1265"/>
      <c r="P1265"/>
      <c r="Q1265"/>
      <c r="R1265"/>
      <c r="S1265"/>
      <c r="T1265"/>
      <c r="U1265"/>
      <c r="V1265"/>
      <c r="W1265"/>
      <c r="X1265"/>
      <c r="Y1265"/>
      <c r="Z1265"/>
      <c r="AA1265"/>
      <c r="AB1265"/>
    </row>
    <row r="1266" spans="1:28" x14ac:dyDescent="0.25">
      <c r="A1266"/>
      <c r="B1266"/>
      <c r="C1266"/>
      <c r="D1266"/>
      <c r="E1266"/>
      <c r="F1266"/>
      <c r="G1266"/>
      <c r="H1266"/>
      <c r="I1266"/>
      <c r="J1266"/>
      <c r="K1266"/>
      <c r="L1266"/>
      <c r="M1266"/>
      <c r="N1266"/>
      <c r="O1266"/>
      <c r="P1266"/>
      <c r="Q1266"/>
      <c r="R1266"/>
      <c r="S1266"/>
      <c r="T1266"/>
      <c r="U1266"/>
      <c r="V1266"/>
      <c r="W1266"/>
      <c r="X1266"/>
      <c r="Y1266"/>
      <c r="Z1266"/>
      <c r="AA1266"/>
      <c r="AB1266"/>
    </row>
    <row r="1267" spans="1:28" x14ac:dyDescent="0.25">
      <c r="A1267"/>
      <c r="B1267"/>
      <c r="C1267"/>
      <c r="D1267"/>
      <c r="E1267"/>
      <c r="F1267"/>
      <c r="G1267"/>
      <c r="H1267"/>
      <c r="I1267"/>
      <c r="J1267"/>
      <c r="K1267"/>
      <c r="L1267"/>
      <c r="M1267"/>
      <c r="N1267"/>
      <c r="O1267"/>
      <c r="P1267"/>
      <c r="Q1267"/>
      <c r="R1267"/>
      <c r="S1267"/>
      <c r="T1267"/>
      <c r="U1267"/>
      <c r="V1267"/>
      <c r="W1267"/>
      <c r="X1267"/>
      <c r="Y1267"/>
      <c r="Z1267"/>
      <c r="AA1267"/>
      <c r="AB1267"/>
    </row>
    <row r="1268" spans="1:28" x14ac:dyDescent="0.25">
      <c r="A1268"/>
      <c r="B1268"/>
      <c r="C1268"/>
      <c r="D1268"/>
      <c r="E1268"/>
      <c r="F1268"/>
      <c r="G1268"/>
      <c r="H1268"/>
      <c r="I1268"/>
      <c r="J1268"/>
      <c r="K1268"/>
      <c r="L1268"/>
      <c r="M1268"/>
      <c r="N1268"/>
      <c r="O1268"/>
      <c r="P1268"/>
      <c r="Q1268"/>
      <c r="R1268"/>
      <c r="S1268"/>
      <c r="T1268"/>
      <c r="U1268"/>
      <c r="V1268"/>
      <c r="W1268"/>
      <c r="X1268"/>
      <c r="Y1268"/>
      <c r="Z1268"/>
      <c r="AA1268"/>
      <c r="AB1268"/>
    </row>
    <row r="1269" spans="1:28" x14ac:dyDescent="0.25">
      <c r="A1269"/>
      <c r="B1269"/>
      <c r="C1269"/>
      <c r="D1269"/>
      <c r="E1269"/>
      <c r="F1269"/>
      <c r="G1269"/>
      <c r="H1269"/>
      <c r="I1269"/>
      <c r="J1269"/>
      <c r="K1269"/>
      <c r="L1269"/>
      <c r="M1269"/>
      <c r="N1269"/>
      <c r="O1269"/>
      <c r="P1269"/>
      <c r="Q1269"/>
      <c r="R1269"/>
      <c r="S1269"/>
      <c r="T1269"/>
      <c r="U1269"/>
      <c r="V1269"/>
      <c r="W1269"/>
      <c r="X1269"/>
      <c r="Y1269"/>
      <c r="Z1269"/>
      <c r="AA1269"/>
      <c r="AB1269"/>
    </row>
    <row r="1270" spans="1:28" x14ac:dyDescent="0.25">
      <c r="A1270"/>
      <c r="B1270"/>
      <c r="C1270"/>
      <c r="D1270"/>
      <c r="E1270"/>
      <c r="F1270"/>
      <c r="G1270"/>
      <c r="H1270"/>
      <c r="I1270"/>
      <c r="J1270"/>
      <c r="K1270"/>
      <c r="L1270"/>
      <c r="M1270"/>
      <c r="N1270"/>
      <c r="O1270"/>
      <c r="P1270"/>
      <c r="Q1270"/>
      <c r="R1270"/>
      <c r="S1270"/>
      <c r="T1270"/>
      <c r="U1270"/>
      <c r="V1270"/>
      <c r="W1270"/>
      <c r="X1270"/>
      <c r="Y1270"/>
      <c r="Z1270"/>
      <c r="AA1270"/>
      <c r="AB1270"/>
    </row>
    <row r="1271" spans="1:28" x14ac:dyDescent="0.25">
      <c r="A1271"/>
      <c r="B1271"/>
      <c r="C1271"/>
      <c r="D1271"/>
      <c r="E1271"/>
      <c r="F1271"/>
      <c r="G1271"/>
      <c r="H1271"/>
      <c r="I1271"/>
      <c r="J1271"/>
      <c r="K1271"/>
      <c r="L1271"/>
      <c r="M1271"/>
      <c r="N1271"/>
      <c r="O1271"/>
      <c r="P1271"/>
      <c r="Q1271"/>
      <c r="R1271"/>
      <c r="S1271"/>
      <c r="T1271"/>
      <c r="U1271"/>
      <c r="V1271"/>
      <c r="W1271"/>
      <c r="X1271"/>
      <c r="Y1271"/>
      <c r="Z1271"/>
      <c r="AA1271"/>
      <c r="AB1271"/>
    </row>
    <row r="1272" spans="1:28" x14ac:dyDescent="0.25">
      <c r="A1272"/>
      <c r="B1272"/>
      <c r="C1272"/>
      <c r="D1272"/>
      <c r="E1272"/>
      <c r="F1272"/>
      <c r="G1272"/>
      <c r="H1272"/>
      <c r="I1272"/>
      <c r="J1272"/>
      <c r="K1272"/>
      <c r="L1272"/>
      <c r="M1272"/>
      <c r="N1272"/>
      <c r="O1272"/>
      <c r="P1272"/>
      <c r="Q1272"/>
      <c r="R1272"/>
      <c r="S1272"/>
      <c r="T1272"/>
      <c r="U1272"/>
      <c r="V1272"/>
      <c r="W1272"/>
      <c r="X1272"/>
      <c r="Y1272"/>
      <c r="Z1272"/>
      <c r="AA1272"/>
      <c r="AB1272"/>
    </row>
    <row r="1273" spans="1:28" x14ac:dyDescent="0.25">
      <c r="A1273"/>
      <c r="B1273"/>
      <c r="C1273"/>
      <c r="D1273"/>
      <c r="E1273"/>
      <c r="F1273"/>
      <c r="G1273"/>
      <c r="H1273"/>
      <c r="I1273"/>
      <c r="J1273"/>
      <c r="K1273"/>
      <c r="L1273"/>
      <c r="M1273"/>
      <c r="N1273"/>
      <c r="O1273"/>
      <c r="P1273"/>
      <c r="Q1273"/>
      <c r="R1273"/>
      <c r="S1273"/>
      <c r="T1273"/>
      <c r="U1273"/>
      <c r="V1273"/>
      <c r="W1273"/>
      <c r="X1273"/>
      <c r="Y1273"/>
      <c r="Z1273"/>
      <c r="AA1273"/>
      <c r="AB1273"/>
    </row>
    <row r="1274" spans="1:28" x14ac:dyDescent="0.25">
      <c r="A1274"/>
      <c r="B1274"/>
      <c r="C1274"/>
      <c r="D1274"/>
      <c r="E1274"/>
      <c r="F1274"/>
      <c r="G1274"/>
      <c r="H1274"/>
      <c r="I1274"/>
      <c r="J1274"/>
      <c r="K1274"/>
      <c r="L1274"/>
      <c r="M1274"/>
      <c r="N1274"/>
      <c r="O1274"/>
      <c r="P1274"/>
      <c r="Q1274"/>
      <c r="R1274"/>
      <c r="S1274"/>
      <c r="T1274"/>
      <c r="U1274"/>
      <c r="V1274"/>
      <c r="W1274"/>
      <c r="X1274"/>
      <c r="Y1274"/>
      <c r="Z1274"/>
      <c r="AA1274"/>
      <c r="AB1274"/>
    </row>
    <row r="1275" spans="1:28" x14ac:dyDescent="0.25">
      <c r="A1275"/>
      <c r="B1275"/>
      <c r="C1275"/>
      <c r="D1275"/>
      <c r="E1275"/>
      <c r="F1275"/>
      <c r="G1275"/>
      <c r="H1275"/>
      <c r="I1275"/>
      <c r="J1275"/>
      <c r="K1275"/>
      <c r="L1275"/>
      <c r="M1275"/>
      <c r="N1275"/>
      <c r="O1275"/>
      <c r="P1275"/>
      <c r="Q1275"/>
      <c r="R1275"/>
      <c r="S1275"/>
      <c r="T1275"/>
      <c r="U1275"/>
      <c r="V1275"/>
      <c r="W1275"/>
      <c r="X1275"/>
      <c r="Y1275"/>
      <c r="Z1275"/>
      <c r="AA1275"/>
      <c r="AB1275"/>
    </row>
    <row r="1276" spans="1:28" x14ac:dyDescent="0.25">
      <c r="A1276"/>
      <c r="B1276"/>
      <c r="C1276"/>
      <c r="D1276"/>
      <c r="E1276"/>
      <c r="F1276"/>
      <c r="G1276"/>
      <c r="H1276"/>
      <c r="I1276"/>
      <c r="J1276"/>
      <c r="K1276"/>
      <c r="L1276"/>
      <c r="M1276"/>
      <c r="N1276"/>
      <c r="O1276"/>
      <c r="P1276"/>
      <c r="Q1276"/>
      <c r="R1276"/>
      <c r="S1276"/>
      <c r="T1276"/>
      <c r="U1276"/>
      <c r="V1276"/>
      <c r="W1276"/>
      <c r="X1276"/>
      <c r="Y1276"/>
      <c r="Z1276"/>
      <c r="AA1276"/>
      <c r="AB1276"/>
    </row>
    <row r="1277" spans="1:28" x14ac:dyDescent="0.25">
      <c r="A1277"/>
      <c r="B1277"/>
      <c r="C1277"/>
      <c r="D1277"/>
      <c r="E1277"/>
      <c r="F1277"/>
      <c r="G1277"/>
      <c r="H1277"/>
      <c r="I1277"/>
      <c r="J1277"/>
      <c r="K1277"/>
      <c r="L1277"/>
      <c r="M1277"/>
      <c r="N1277"/>
      <c r="O1277"/>
      <c r="P1277"/>
      <c r="Q1277"/>
      <c r="R1277"/>
      <c r="S1277"/>
      <c r="T1277"/>
      <c r="U1277"/>
      <c r="V1277"/>
      <c r="W1277"/>
      <c r="X1277"/>
      <c r="Y1277"/>
      <c r="Z1277"/>
      <c r="AA1277"/>
      <c r="AB1277"/>
    </row>
    <row r="1278" spans="1:28" x14ac:dyDescent="0.25">
      <c r="A1278"/>
      <c r="B1278"/>
      <c r="C1278"/>
      <c r="D1278"/>
      <c r="E1278"/>
      <c r="F1278"/>
      <c r="G1278"/>
      <c r="H1278"/>
      <c r="I1278"/>
      <c r="J1278"/>
      <c r="K1278"/>
      <c r="L1278"/>
      <c r="M1278"/>
      <c r="N1278"/>
      <c r="O1278"/>
      <c r="P1278"/>
      <c r="Q1278"/>
      <c r="R1278"/>
      <c r="S1278"/>
      <c r="T1278"/>
      <c r="U1278"/>
      <c r="V1278"/>
      <c r="W1278"/>
      <c r="X1278"/>
      <c r="Y1278"/>
      <c r="Z1278"/>
      <c r="AA1278"/>
      <c r="AB1278"/>
    </row>
    <row r="1279" spans="1:28" x14ac:dyDescent="0.25">
      <c r="A1279"/>
      <c r="B1279"/>
      <c r="C1279"/>
      <c r="D1279"/>
      <c r="E1279"/>
      <c r="F1279"/>
      <c r="G1279"/>
      <c r="H1279"/>
      <c r="I1279"/>
      <c r="J1279"/>
      <c r="K1279"/>
      <c r="L1279"/>
      <c r="M1279"/>
      <c r="N1279"/>
      <c r="O1279"/>
      <c r="P1279"/>
      <c r="Q1279"/>
      <c r="R1279"/>
      <c r="S1279"/>
      <c r="T1279"/>
      <c r="U1279"/>
      <c r="V1279"/>
      <c r="W1279"/>
      <c r="X1279"/>
      <c r="Y1279"/>
      <c r="Z1279"/>
      <c r="AA1279"/>
      <c r="AB1279"/>
    </row>
    <row r="1280" spans="1:28" x14ac:dyDescent="0.25">
      <c r="A1280"/>
      <c r="B1280"/>
      <c r="C1280"/>
      <c r="D1280"/>
      <c r="E1280"/>
      <c r="F1280"/>
      <c r="G1280"/>
      <c r="H1280"/>
      <c r="I1280"/>
      <c r="J1280"/>
      <c r="K1280"/>
      <c r="L1280"/>
      <c r="M1280"/>
      <c r="N1280"/>
      <c r="O1280"/>
      <c r="P1280"/>
      <c r="Q1280"/>
      <c r="R1280"/>
      <c r="S1280"/>
      <c r="T1280"/>
      <c r="U1280"/>
      <c r="V1280"/>
      <c r="W1280"/>
      <c r="X1280"/>
      <c r="Y1280"/>
      <c r="Z1280"/>
      <c r="AA1280"/>
      <c r="AB1280"/>
    </row>
    <row r="1281" spans="1:28" x14ac:dyDescent="0.25">
      <c r="A1281"/>
      <c r="B1281"/>
      <c r="C1281"/>
      <c r="D1281"/>
      <c r="E1281"/>
      <c r="F1281"/>
      <c r="G1281"/>
      <c r="H1281"/>
      <c r="I1281"/>
      <c r="J1281"/>
      <c r="K1281"/>
      <c r="L1281"/>
      <c r="M1281"/>
      <c r="N1281"/>
      <c r="O1281"/>
      <c r="P1281"/>
      <c r="Q1281"/>
      <c r="R1281"/>
      <c r="S1281"/>
      <c r="T1281"/>
      <c r="U1281"/>
      <c r="V1281"/>
      <c r="W1281"/>
      <c r="X1281"/>
      <c r="Y1281"/>
      <c r="Z1281"/>
      <c r="AA1281"/>
      <c r="AB1281"/>
    </row>
    <row r="1282" spans="1:28" x14ac:dyDescent="0.25">
      <c r="A1282"/>
      <c r="B1282"/>
      <c r="C1282"/>
      <c r="D1282"/>
      <c r="E1282"/>
      <c r="F1282"/>
      <c r="G1282"/>
      <c r="H1282"/>
      <c r="I1282"/>
      <c r="J1282"/>
      <c r="K1282"/>
      <c r="L1282"/>
      <c r="M1282"/>
      <c r="N1282"/>
      <c r="O1282"/>
      <c r="P1282"/>
      <c r="Q1282"/>
      <c r="R1282"/>
      <c r="S1282"/>
      <c r="T1282"/>
      <c r="U1282"/>
      <c r="V1282"/>
      <c r="W1282"/>
      <c r="X1282"/>
      <c r="Y1282"/>
      <c r="Z1282"/>
      <c r="AA1282"/>
      <c r="AB1282"/>
    </row>
    <row r="1283" spans="1:28" x14ac:dyDescent="0.25">
      <c r="A1283"/>
      <c r="B1283"/>
      <c r="C1283"/>
      <c r="D1283"/>
      <c r="E1283"/>
      <c r="F1283"/>
      <c r="G1283"/>
      <c r="H1283"/>
      <c r="I1283"/>
      <c r="J1283"/>
      <c r="K1283"/>
      <c r="L1283"/>
      <c r="M1283"/>
      <c r="N1283"/>
      <c r="O1283"/>
      <c r="P1283"/>
      <c r="Q1283"/>
      <c r="R1283"/>
      <c r="S1283"/>
      <c r="T1283"/>
      <c r="U1283"/>
      <c r="V1283"/>
      <c r="W1283"/>
      <c r="X1283"/>
      <c r="Y1283"/>
      <c r="Z1283"/>
      <c r="AA1283"/>
      <c r="AB1283"/>
    </row>
    <row r="1284" spans="1:28" x14ac:dyDescent="0.25">
      <c r="A1284"/>
      <c r="B1284"/>
      <c r="C1284"/>
      <c r="D1284"/>
      <c r="E1284"/>
      <c r="F1284"/>
      <c r="G1284"/>
      <c r="H1284"/>
      <c r="I1284"/>
      <c r="J1284"/>
      <c r="K1284"/>
      <c r="L1284"/>
      <c r="M1284"/>
      <c r="N1284"/>
      <c r="O1284"/>
      <c r="P1284"/>
      <c r="Q1284"/>
      <c r="R1284"/>
      <c r="S1284"/>
      <c r="T1284"/>
      <c r="U1284"/>
      <c r="V1284"/>
      <c r="W1284"/>
      <c r="X1284"/>
      <c r="Y1284"/>
      <c r="Z1284"/>
      <c r="AA1284"/>
      <c r="AB1284"/>
    </row>
    <row r="1285" spans="1:28" x14ac:dyDescent="0.25">
      <c r="A1285"/>
      <c r="B1285"/>
      <c r="C1285"/>
      <c r="D1285"/>
      <c r="E1285"/>
      <c r="F1285"/>
      <c r="G1285"/>
      <c r="H1285"/>
      <c r="I1285"/>
      <c r="J1285"/>
      <c r="K1285"/>
      <c r="L1285"/>
      <c r="M1285"/>
      <c r="N1285"/>
      <c r="O1285"/>
      <c r="P1285"/>
      <c r="Q1285"/>
      <c r="R1285"/>
      <c r="S1285"/>
      <c r="T1285"/>
      <c r="U1285"/>
      <c r="V1285"/>
      <c r="W1285"/>
      <c r="X1285"/>
      <c r="Y1285"/>
      <c r="Z1285"/>
      <c r="AA1285"/>
      <c r="AB1285"/>
    </row>
    <row r="1286" spans="1:28" x14ac:dyDescent="0.25">
      <c r="A1286"/>
      <c r="B1286"/>
      <c r="C1286"/>
      <c r="D1286"/>
      <c r="E1286"/>
      <c r="F1286"/>
      <c r="G1286"/>
      <c r="H1286"/>
      <c r="I1286"/>
      <c r="J1286"/>
      <c r="K1286"/>
      <c r="L1286"/>
      <c r="M1286"/>
      <c r="N1286"/>
      <c r="O1286"/>
      <c r="P1286"/>
      <c r="Q1286"/>
      <c r="R1286"/>
      <c r="S1286"/>
      <c r="T1286"/>
      <c r="U1286"/>
      <c r="V1286"/>
      <c r="W1286"/>
      <c r="X1286"/>
      <c r="Y1286"/>
      <c r="Z1286"/>
      <c r="AA1286"/>
      <c r="AB1286"/>
    </row>
    <row r="1287" spans="1:28" x14ac:dyDescent="0.25">
      <c r="A1287"/>
      <c r="B1287"/>
      <c r="C1287"/>
      <c r="D1287"/>
      <c r="E1287"/>
      <c r="F1287"/>
      <c r="G1287"/>
      <c r="H1287"/>
      <c r="I1287"/>
      <c r="J1287"/>
      <c r="K1287"/>
      <c r="L1287"/>
      <c r="M1287"/>
      <c r="N1287"/>
      <c r="O1287"/>
      <c r="P1287"/>
      <c r="Q1287"/>
      <c r="R1287"/>
      <c r="S1287"/>
      <c r="T1287"/>
      <c r="U1287"/>
      <c r="V1287"/>
      <c r="W1287"/>
      <c r="X1287"/>
      <c r="Y1287"/>
      <c r="Z1287"/>
      <c r="AA1287"/>
      <c r="AB1287"/>
    </row>
    <row r="1288" spans="1:28" x14ac:dyDescent="0.25">
      <c r="A1288"/>
      <c r="B1288"/>
      <c r="C1288"/>
      <c r="D1288"/>
      <c r="E1288"/>
      <c r="F1288"/>
      <c r="G1288"/>
      <c r="H1288"/>
      <c r="I1288"/>
      <c r="J1288"/>
      <c r="K1288"/>
      <c r="L1288"/>
      <c r="M1288"/>
      <c r="N1288"/>
      <c r="O1288"/>
      <c r="P1288"/>
      <c r="Q1288"/>
      <c r="R1288"/>
      <c r="S1288"/>
      <c r="T1288"/>
      <c r="U1288"/>
      <c r="V1288"/>
      <c r="W1288"/>
      <c r="X1288"/>
      <c r="Y1288"/>
      <c r="Z1288"/>
      <c r="AA1288"/>
      <c r="AB1288"/>
    </row>
    <row r="1289" spans="1:28" x14ac:dyDescent="0.25">
      <c r="A1289"/>
      <c r="B1289"/>
      <c r="C1289"/>
      <c r="D1289"/>
      <c r="E1289"/>
      <c r="F1289"/>
      <c r="G1289"/>
      <c r="H1289"/>
      <c r="I1289"/>
      <c r="J1289"/>
      <c r="K1289"/>
      <c r="L1289"/>
      <c r="M1289"/>
      <c r="N1289"/>
      <c r="O1289"/>
      <c r="P1289"/>
      <c r="Q1289"/>
      <c r="R1289"/>
      <c r="S1289"/>
      <c r="T1289"/>
      <c r="U1289"/>
      <c r="V1289"/>
      <c r="W1289"/>
      <c r="X1289"/>
      <c r="Y1289"/>
      <c r="Z1289"/>
      <c r="AA1289"/>
      <c r="AB1289"/>
    </row>
    <row r="1290" spans="1:28" x14ac:dyDescent="0.25">
      <c r="A1290"/>
      <c r="B1290"/>
      <c r="C1290"/>
      <c r="D1290"/>
      <c r="E1290"/>
      <c r="F1290"/>
      <c r="G1290"/>
      <c r="H1290"/>
      <c r="I1290"/>
      <c r="J1290"/>
      <c r="K1290"/>
      <c r="L1290"/>
      <c r="M1290"/>
      <c r="N1290"/>
      <c r="O1290"/>
      <c r="P1290"/>
      <c r="Q1290"/>
      <c r="R1290"/>
      <c r="S1290"/>
      <c r="T1290"/>
      <c r="U1290"/>
      <c r="V1290"/>
      <c r="W1290"/>
      <c r="X1290"/>
      <c r="Y1290"/>
      <c r="Z1290"/>
      <c r="AA1290"/>
      <c r="AB1290"/>
    </row>
    <row r="1291" spans="1:28" x14ac:dyDescent="0.25">
      <c r="A1291"/>
      <c r="B1291"/>
      <c r="C1291"/>
      <c r="D1291"/>
      <c r="E1291"/>
      <c r="F1291"/>
      <c r="G1291"/>
      <c r="H1291"/>
      <c r="I1291"/>
      <c r="J1291"/>
      <c r="K1291"/>
      <c r="L1291"/>
      <c r="M1291"/>
      <c r="N1291"/>
      <c r="O1291"/>
      <c r="P1291"/>
      <c r="Q1291"/>
      <c r="R1291"/>
      <c r="S1291"/>
      <c r="T1291"/>
      <c r="U1291"/>
      <c r="V1291"/>
      <c r="W1291"/>
      <c r="X1291"/>
      <c r="Y1291"/>
      <c r="Z1291"/>
      <c r="AA1291"/>
      <c r="AB1291"/>
    </row>
    <row r="1292" spans="1:28" x14ac:dyDescent="0.25">
      <c r="A1292"/>
      <c r="B1292"/>
      <c r="C1292"/>
      <c r="D1292"/>
      <c r="E1292"/>
      <c r="F1292"/>
      <c r="G1292"/>
      <c r="H1292"/>
      <c r="I1292"/>
      <c r="J1292"/>
      <c r="K1292"/>
      <c r="L1292"/>
      <c r="M1292"/>
      <c r="N1292"/>
      <c r="O1292"/>
      <c r="P1292"/>
      <c r="Q1292"/>
      <c r="R1292"/>
      <c r="S1292"/>
      <c r="T1292"/>
      <c r="U1292"/>
      <c r="V1292"/>
      <c r="W1292"/>
      <c r="X1292"/>
      <c r="Y1292"/>
      <c r="Z1292"/>
      <c r="AA1292"/>
      <c r="AB1292"/>
    </row>
    <row r="1293" spans="1:28" x14ac:dyDescent="0.25">
      <c r="A1293"/>
      <c r="B1293"/>
      <c r="C1293"/>
      <c r="D1293"/>
      <c r="E1293"/>
      <c r="F1293"/>
      <c r="G1293"/>
      <c r="H1293"/>
      <c r="I1293"/>
      <c r="J1293"/>
      <c r="K1293"/>
      <c r="L1293"/>
      <c r="M1293"/>
      <c r="N1293"/>
      <c r="O1293"/>
      <c r="P1293"/>
      <c r="Q1293"/>
      <c r="R1293"/>
      <c r="S1293"/>
      <c r="T1293"/>
      <c r="U1293"/>
      <c r="V1293"/>
      <c r="W1293"/>
      <c r="X1293"/>
      <c r="Y1293"/>
      <c r="Z1293"/>
      <c r="AA1293"/>
      <c r="AB1293"/>
    </row>
    <row r="1294" spans="1:28" x14ac:dyDescent="0.25">
      <c r="A1294"/>
      <c r="B1294"/>
      <c r="C1294"/>
      <c r="D1294"/>
      <c r="E1294"/>
      <c r="F1294"/>
      <c r="G1294"/>
      <c r="H1294"/>
      <c r="I1294"/>
      <c r="J1294"/>
      <c r="K1294"/>
      <c r="L1294"/>
      <c r="M1294"/>
      <c r="N1294"/>
      <c r="O1294"/>
      <c r="P1294"/>
      <c r="Q1294"/>
      <c r="R1294"/>
      <c r="S1294"/>
      <c r="T1294"/>
      <c r="U1294"/>
      <c r="V1294"/>
      <c r="W1294"/>
      <c r="X1294"/>
      <c r="Y1294"/>
      <c r="Z1294"/>
      <c r="AA1294"/>
      <c r="AB1294"/>
    </row>
    <row r="1295" spans="1:28" x14ac:dyDescent="0.25">
      <c r="A1295"/>
      <c r="B1295"/>
      <c r="C1295"/>
      <c r="D1295"/>
      <c r="E1295"/>
      <c r="F1295"/>
      <c r="G1295"/>
      <c r="H1295"/>
      <c r="I1295"/>
      <c r="J1295"/>
      <c r="K1295"/>
      <c r="L1295"/>
      <c r="M1295"/>
      <c r="N1295"/>
      <c r="O1295"/>
      <c r="P1295"/>
      <c r="Q1295"/>
      <c r="R1295"/>
      <c r="S1295"/>
      <c r="T1295"/>
      <c r="U1295"/>
      <c r="V1295"/>
      <c r="W1295"/>
      <c r="X1295"/>
      <c r="Y1295"/>
      <c r="Z1295"/>
      <c r="AA1295"/>
      <c r="AB1295"/>
    </row>
    <row r="1296" spans="1:28" x14ac:dyDescent="0.25">
      <c r="A1296"/>
      <c r="B1296"/>
      <c r="C1296"/>
      <c r="D1296"/>
      <c r="E1296"/>
      <c r="F1296"/>
      <c r="G1296"/>
      <c r="H1296"/>
      <c r="I1296"/>
      <c r="J1296"/>
      <c r="K1296"/>
      <c r="L1296"/>
      <c r="M1296"/>
      <c r="N1296"/>
      <c r="O1296"/>
      <c r="P1296"/>
      <c r="Q1296"/>
      <c r="R1296"/>
      <c r="S1296"/>
      <c r="T1296"/>
      <c r="U1296"/>
      <c r="V1296"/>
      <c r="W1296"/>
      <c r="X1296"/>
      <c r="Y1296"/>
      <c r="Z1296"/>
      <c r="AA1296"/>
      <c r="AB1296"/>
    </row>
    <row r="1297" spans="1:28" x14ac:dyDescent="0.25">
      <c r="A1297"/>
      <c r="B1297"/>
      <c r="C1297"/>
      <c r="D1297"/>
      <c r="E1297"/>
      <c r="F1297"/>
      <c r="G1297"/>
      <c r="H1297"/>
      <c r="I1297"/>
      <c r="J1297"/>
      <c r="K1297"/>
      <c r="L1297"/>
      <c r="M1297"/>
      <c r="N1297"/>
      <c r="O1297"/>
      <c r="P1297"/>
      <c r="Q1297"/>
      <c r="R1297"/>
      <c r="S1297"/>
      <c r="T1297"/>
      <c r="U1297"/>
      <c r="V1297"/>
      <c r="W1297"/>
      <c r="X1297"/>
      <c r="Y1297"/>
      <c r="Z1297"/>
      <c r="AA1297"/>
      <c r="AB1297"/>
    </row>
    <row r="1298" spans="1:28" x14ac:dyDescent="0.25">
      <c r="A1298"/>
      <c r="B1298"/>
      <c r="C1298"/>
      <c r="D1298"/>
      <c r="E1298"/>
      <c r="F1298"/>
      <c r="G1298"/>
      <c r="H1298"/>
      <c r="I1298"/>
      <c r="J1298"/>
      <c r="K1298"/>
      <c r="L1298"/>
      <c r="M1298"/>
      <c r="N1298"/>
      <c r="O1298"/>
      <c r="P1298"/>
      <c r="Q1298"/>
      <c r="R1298"/>
      <c r="S1298"/>
      <c r="T1298"/>
      <c r="U1298"/>
      <c r="V1298"/>
      <c r="W1298"/>
      <c r="X1298"/>
      <c r="Y1298"/>
      <c r="Z1298"/>
      <c r="AA1298"/>
      <c r="AB1298"/>
    </row>
    <row r="1299" spans="1:28" x14ac:dyDescent="0.25">
      <c r="A1299"/>
      <c r="B1299"/>
      <c r="C1299"/>
      <c r="D1299"/>
      <c r="E1299"/>
      <c r="F1299"/>
      <c r="G1299"/>
      <c r="H1299"/>
      <c r="I1299"/>
      <c r="J1299"/>
      <c r="K1299"/>
      <c r="L1299"/>
      <c r="M1299"/>
      <c r="N1299"/>
      <c r="O1299"/>
      <c r="P1299"/>
      <c r="Q1299"/>
      <c r="R1299"/>
      <c r="S1299"/>
      <c r="T1299"/>
      <c r="U1299"/>
      <c r="V1299"/>
      <c r="W1299"/>
      <c r="X1299"/>
      <c r="Y1299"/>
      <c r="Z1299"/>
      <c r="AA1299"/>
      <c r="AB1299"/>
    </row>
    <row r="1300" spans="1:28" x14ac:dyDescent="0.25">
      <c r="A1300"/>
      <c r="B1300"/>
      <c r="C1300"/>
      <c r="D1300"/>
      <c r="E1300"/>
      <c r="F1300"/>
      <c r="G1300"/>
      <c r="H1300"/>
      <c r="I1300"/>
      <c r="J1300"/>
      <c r="K1300"/>
      <c r="L1300"/>
      <c r="M1300"/>
      <c r="N1300"/>
      <c r="O1300"/>
      <c r="P1300"/>
      <c r="Q1300"/>
      <c r="R1300"/>
      <c r="S1300"/>
      <c r="T1300"/>
      <c r="U1300"/>
      <c r="V1300"/>
      <c r="W1300"/>
      <c r="X1300"/>
      <c r="Y1300"/>
      <c r="Z1300"/>
      <c r="AA1300"/>
      <c r="AB1300"/>
    </row>
    <row r="1301" spans="1:28" x14ac:dyDescent="0.25">
      <c r="A1301"/>
      <c r="B1301"/>
      <c r="C1301"/>
      <c r="D1301"/>
      <c r="E1301"/>
      <c r="F1301"/>
      <c r="G1301"/>
      <c r="H1301"/>
      <c r="I1301"/>
      <c r="J1301"/>
      <c r="K1301"/>
      <c r="L1301"/>
      <c r="M1301"/>
      <c r="N1301"/>
      <c r="O1301"/>
      <c r="P1301"/>
      <c r="Q1301"/>
      <c r="R1301"/>
      <c r="S1301"/>
      <c r="T1301"/>
      <c r="U1301"/>
      <c r="V1301"/>
      <c r="W1301"/>
      <c r="X1301"/>
      <c r="Y1301"/>
      <c r="Z1301"/>
      <c r="AA1301"/>
      <c r="AB1301"/>
    </row>
    <row r="1302" spans="1:28" x14ac:dyDescent="0.25">
      <c r="A1302"/>
      <c r="B1302"/>
      <c r="C1302"/>
      <c r="D1302"/>
      <c r="E1302"/>
      <c r="F1302"/>
      <c r="G1302"/>
      <c r="H1302"/>
      <c r="I1302"/>
      <c r="J1302"/>
      <c r="K1302"/>
      <c r="L1302"/>
      <c r="M1302"/>
      <c r="N1302"/>
      <c r="O1302"/>
      <c r="P1302"/>
      <c r="Q1302"/>
      <c r="R1302"/>
      <c r="S1302"/>
      <c r="T1302"/>
      <c r="U1302"/>
      <c r="V1302"/>
      <c r="W1302"/>
      <c r="X1302"/>
      <c r="Y1302"/>
      <c r="Z1302"/>
      <c r="AA1302"/>
      <c r="AB1302"/>
    </row>
    <row r="1303" spans="1:28" x14ac:dyDescent="0.25">
      <c r="A1303"/>
      <c r="B1303"/>
      <c r="C1303"/>
      <c r="D1303"/>
      <c r="E1303"/>
      <c r="F1303"/>
      <c r="G1303"/>
      <c r="H1303"/>
      <c r="I1303"/>
      <c r="J1303"/>
      <c r="K1303"/>
      <c r="L1303"/>
      <c r="M1303"/>
      <c r="N1303"/>
      <c r="O1303"/>
      <c r="P1303"/>
      <c r="Q1303"/>
      <c r="R1303"/>
      <c r="S1303"/>
      <c r="T1303"/>
      <c r="U1303"/>
      <c r="V1303"/>
      <c r="W1303"/>
      <c r="X1303"/>
      <c r="Y1303"/>
      <c r="Z1303"/>
      <c r="AA1303"/>
      <c r="AB1303"/>
    </row>
    <row r="1304" spans="1:28" x14ac:dyDescent="0.25">
      <c r="A1304"/>
      <c r="B1304"/>
      <c r="C1304"/>
      <c r="D1304"/>
      <c r="E1304"/>
      <c r="F1304"/>
      <c r="G1304"/>
      <c r="H1304"/>
      <c r="I1304"/>
      <c r="J1304"/>
      <c r="K1304"/>
      <c r="L1304"/>
      <c r="M1304"/>
      <c r="N1304"/>
      <c r="O1304"/>
      <c r="P1304"/>
      <c r="Q1304"/>
      <c r="R1304"/>
      <c r="S1304"/>
      <c r="T1304"/>
      <c r="U1304"/>
      <c r="V1304"/>
      <c r="W1304"/>
      <c r="X1304"/>
      <c r="Y1304"/>
      <c r="Z1304"/>
      <c r="AA1304"/>
      <c r="AB1304"/>
    </row>
    <row r="1305" spans="1:28" x14ac:dyDescent="0.25">
      <c r="A1305"/>
      <c r="B1305"/>
      <c r="C1305"/>
      <c r="D1305"/>
      <c r="E1305"/>
      <c r="F1305"/>
      <c r="G1305"/>
      <c r="H1305"/>
      <c r="I1305"/>
      <c r="J1305"/>
      <c r="K1305"/>
      <c r="L1305"/>
      <c r="M1305"/>
      <c r="N1305"/>
      <c r="O1305"/>
      <c r="P1305"/>
      <c r="Q1305"/>
      <c r="R1305"/>
      <c r="S1305"/>
      <c r="T1305"/>
      <c r="U1305"/>
      <c r="V1305"/>
      <c r="W1305"/>
      <c r="X1305"/>
      <c r="Y1305"/>
      <c r="Z1305"/>
      <c r="AA1305"/>
      <c r="AB1305"/>
    </row>
    <row r="1306" spans="1:28" x14ac:dyDescent="0.25">
      <c r="A1306"/>
      <c r="B1306"/>
      <c r="C1306"/>
      <c r="D1306"/>
      <c r="E1306"/>
      <c r="F1306"/>
      <c r="G1306"/>
      <c r="H1306"/>
      <c r="I1306"/>
      <c r="J1306"/>
      <c r="K1306"/>
      <c r="L1306"/>
      <c r="M1306"/>
      <c r="N1306"/>
      <c r="O1306"/>
      <c r="P1306"/>
      <c r="Q1306"/>
      <c r="R1306"/>
      <c r="S1306"/>
      <c r="T1306"/>
      <c r="U1306"/>
      <c r="V1306"/>
      <c r="W1306"/>
      <c r="X1306"/>
      <c r="Y1306"/>
      <c r="Z1306"/>
      <c r="AA1306"/>
      <c r="AB1306"/>
    </row>
    <row r="1307" spans="1:28" x14ac:dyDescent="0.25">
      <c r="A1307"/>
      <c r="B1307"/>
      <c r="C1307"/>
      <c r="D1307"/>
      <c r="E1307"/>
      <c r="F1307"/>
      <c r="G1307"/>
      <c r="H1307"/>
      <c r="I1307"/>
      <c r="J1307"/>
      <c r="K1307"/>
      <c r="L1307"/>
      <c r="M1307"/>
      <c r="N1307"/>
      <c r="O1307"/>
      <c r="P1307"/>
      <c r="Q1307"/>
      <c r="R1307"/>
      <c r="S1307"/>
      <c r="T1307"/>
      <c r="U1307"/>
      <c r="V1307"/>
      <c r="W1307"/>
      <c r="X1307"/>
      <c r="Y1307"/>
      <c r="Z1307"/>
      <c r="AA1307"/>
      <c r="AB1307"/>
    </row>
    <row r="1308" spans="1:28" x14ac:dyDescent="0.25">
      <c r="A1308"/>
      <c r="B1308"/>
      <c r="C1308"/>
      <c r="D1308"/>
      <c r="E1308"/>
      <c r="F1308"/>
      <c r="G1308"/>
      <c r="H1308"/>
      <c r="I1308"/>
      <c r="J1308"/>
      <c r="K1308"/>
      <c r="L1308"/>
      <c r="M1308"/>
      <c r="N1308"/>
      <c r="O1308"/>
      <c r="P1308"/>
      <c r="Q1308"/>
      <c r="R1308"/>
      <c r="S1308"/>
      <c r="T1308"/>
      <c r="U1308"/>
      <c r="V1308"/>
      <c r="W1308"/>
      <c r="X1308"/>
      <c r="Y1308"/>
      <c r="Z1308"/>
      <c r="AA1308"/>
      <c r="AB1308"/>
    </row>
    <row r="1309" spans="1:28" x14ac:dyDescent="0.25">
      <c r="A1309"/>
      <c r="B1309"/>
      <c r="C1309"/>
      <c r="D1309"/>
      <c r="E1309"/>
      <c r="F1309"/>
      <c r="G1309"/>
      <c r="H1309"/>
      <c r="I1309"/>
      <c r="J1309"/>
      <c r="K1309"/>
      <c r="L1309"/>
      <c r="M1309"/>
      <c r="N1309"/>
      <c r="O1309"/>
      <c r="P1309"/>
      <c r="Q1309"/>
      <c r="R1309"/>
      <c r="S1309"/>
      <c r="T1309"/>
      <c r="U1309"/>
      <c r="V1309"/>
      <c r="W1309"/>
      <c r="X1309"/>
      <c r="Y1309"/>
      <c r="Z1309"/>
      <c r="AA1309"/>
      <c r="AB1309"/>
    </row>
    <row r="1310" spans="1:28" x14ac:dyDescent="0.25">
      <c r="A1310"/>
      <c r="B1310"/>
      <c r="C1310"/>
      <c r="D1310"/>
      <c r="E1310"/>
      <c r="F1310"/>
      <c r="G1310"/>
      <c r="H1310"/>
      <c r="I1310"/>
      <c r="J1310"/>
      <c r="K1310"/>
      <c r="L1310"/>
      <c r="M1310"/>
      <c r="N1310"/>
      <c r="O1310"/>
      <c r="P1310"/>
      <c r="Q1310"/>
      <c r="R1310"/>
      <c r="S1310"/>
      <c r="T1310"/>
      <c r="U1310"/>
      <c r="V1310"/>
      <c r="W1310"/>
      <c r="X1310"/>
      <c r="Y1310"/>
      <c r="Z1310"/>
      <c r="AA1310"/>
      <c r="AB1310"/>
    </row>
    <row r="1311" spans="1:28" x14ac:dyDescent="0.25">
      <c r="A1311"/>
      <c r="B1311"/>
      <c r="C1311"/>
      <c r="D1311"/>
      <c r="E1311"/>
      <c r="F1311"/>
      <c r="G1311"/>
      <c r="H1311"/>
      <c r="I1311"/>
      <c r="J1311"/>
      <c r="K1311"/>
      <c r="L1311"/>
      <c r="M1311"/>
      <c r="N1311"/>
      <c r="O1311"/>
      <c r="P1311"/>
      <c r="Q1311"/>
      <c r="R1311"/>
      <c r="S1311"/>
      <c r="T1311"/>
      <c r="U1311"/>
      <c r="V1311"/>
      <c r="W1311"/>
      <c r="X1311"/>
      <c r="Y1311"/>
      <c r="Z1311"/>
      <c r="AA1311"/>
      <c r="AB1311"/>
    </row>
    <row r="1312" spans="1:28" x14ac:dyDescent="0.25">
      <c r="A1312"/>
      <c r="B1312"/>
      <c r="C1312"/>
      <c r="D1312"/>
      <c r="E1312"/>
      <c r="F1312"/>
      <c r="G1312"/>
      <c r="H1312"/>
      <c r="I1312"/>
      <c r="J1312"/>
      <c r="K1312"/>
      <c r="L1312"/>
      <c r="M1312"/>
      <c r="N1312"/>
      <c r="O1312"/>
      <c r="P1312"/>
      <c r="Q1312"/>
      <c r="R1312"/>
      <c r="S1312"/>
      <c r="T1312"/>
      <c r="U1312"/>
      <c r="V1312"/>
      <c r="W1312"/>
      <c r="X1312"/>
      <c r="Y1312"/>
      <c r="Z1312"/>
      <c r="AA1312"/>
      <c r="AB1312"/>
    </row>
    <row r="1313" spans="1:28" x14ac:dyDescent="0.25">
      <c r="A1313"/>
      <c r="B1313"/>
      <c r="C1313"/>
      <c r="D1313"/>
      <c r="E1313"/>
      <c r="F1313"/>
      <c r="G1313"/>
      <c r="H1313"/>
      <c r="I1313"/>
      <c r="J1313"/>
      <c r="K1313"/>
      <c r="L1313"/>
      <c r="M1313"/>
      <c r="N1313"/>
      <c r="O1313"/>
      <c r="P1313"/>
      <c r="Q1313"/>
      <c r="R1313"/>
      <c r="S1313"/>
      <c r="T1313"/>
      <c r="U1313"/>
      <c r="V1313"/>
      <c r="W1313"/>
      <c r="X1313"/>
      <c r="Y1313"/>
      <c r="Z1313"/>
      <c r="AA1313"/>
      <c r="AB1313"/>
    </row>
    <row r="1314" spans="1:28" x14ac:dyDescent="0.25">
      <c r="A1314"/>
      <c r="B1314"/>
      <c r="C1314"/>
      <c r="D1314"/>
      <c r="E1314"/>
      <c r="F1314"/>
      <c r="G1314"/>
      <c r="H1314"/>
      <c r="I1314"/>
      <c r="J1314"/>
      <c r="K1314"/>
      <c r="L1314"/>
      <c r="M1314"/>
      <c r="N1314"/>
      <c r="O1314"/>
      <c r="P1314"/>
      <c r="Q1314"/>
      <c r="R1314"/>
      <c r="S1314"/>
      <c r="T1314"/>
      <c r="U1314"/>
      <c r="V1314"/>
      <c r="W1314"/>
      <c r="X1314"/>
      <c r="Y1314"/>
      <c r="Z1314"/>
      <c r="AA1314"/>
      <c r="AB1314"/>
    </row>
    <row r="1315" spans="1:28" x14ac:dyDescent="0.25">
      <c r="A1315"/>
      <c r="B1315"/>
      <c r="C1315"/>
      <c r="D1315"/>
      <c r="E1315"/>
      <c r="F1315"/>
      <c r="G1315"/>
      <c r="H1315"/>
      <c r="I1315"/>
      <c r="J1315"/>
      <c r="K1315"/>
      <c r="L1315"/>
      <c r="M1315"/>
      <c r="N1315"/>
      <c r="O1315"/>
      <c r="P1315"/>
      <c r="Q1315"/>
      <c r="R1315"/>
      <c r="S1315"/>
      <c r="T1315"/>
      <c r="U1315"/>
      <c r="V1315"/>
      <c r="W1315"/>
      <c r="X1315"/>
      <c r="Y1315"/>
      <c r="Z1315"/>
      <c r="AA1315"/>
      <c r="AB1315"/>
    </row>
    <row r="1316" spans="1:28" x14ac:dyDescent="0.25">
      <c r="A1316"/>
      <c r="B1316"/>
      <c r="C1316"/>
      <c r="D1316"/>
      <c r="E1316"/>
      <c r="F1316"/>
      <c r="G1316"/>
      <c r="H1316"/>
      <c r="I1316"/>
      <c r="J1316"/>
      <c r="K1316"/>
      <c r="L1316"/>
      <c r="M1316"/>
      <c r="N1316"/>
      <c r="O1316"/>
      <c r="P1316"/>
      <c r="Q1316"/>
      <c r="R1316"/>
      <c r="S1316"/>
      <c r="T1316"/>
      <c r="U1316"/>
      <c r="V1316"/>
      <c r="W1316"/>
      <c r="X1316"/>
      <c r="Y1316"/>
      <c r="Z1316"/>
      <c r="AA1316"/>
      <c r="AB1316"/>
    </row>
    <row r="1317" spans="1:28" x14ac:dyDescent="0.25">
      <c r="A1317"/>
      <c r="B1317"/>
      <c r="C1317"/>
      <c r="D1317"/>
      <c r="E1317"/>
      <c r="F1317"/>
      <c r="G1317"/>
      <c r="H1317"/>
      <c r="I1317"/>
      <c r="J1317"/>
      <c r="K1317"/>
      <c r="L1317"/>
      <c r="M1317"/>
      <c r="N1317"/>
      <c r="O1317"/>
      <c r="P1317"/>
      <c r="Q1317"/>
      <c r="R1317"/>
      <c r="S1317"/>
      <c r="T1317"/>
      <c r="U1317"/>
      <c r="V1317"/>
      <c r="W1317"/>
      <c r="X1317"/>
      <c r="Y1317"/>
      <c r="Z1317"/>
      <c r="AA1317"/>
      <c r="AB1317"/>
    </row>
    <row r="1318" spans="1:28" x14ac:dyDescent="0.25">
      <c r="A1318"/>
      <c r="B1318"/>
      <c r="C1318"/>
      <c r="D1318"/>
      <c r="E1318"/>
      <c r="F1318"/>
      <c r="G1318"/>
      <c r="H1318"/>
      <c r="I1318"/>
      <c r="J1318"/>
      <c r="K1318"/>
      <c r="L1318"/>
      <c r="M1318"/>
      <c r="N1318"/>
      <c r="O1318"/>
      <c r="P1318"/>
      <c r="Q1318"/>
      <c r="R1318"/>
      <c r="S1318"/>
      <c r="T1318"/>
      <c r="U1318"/>
      <c r="V1318"/>
      <c r="W1318"/>
      <c r="X1318"/>
      <c r="Y1318"/>
      <c r="Z1318"/>
      <c r="AA1318"/>
      <c r="AB1318"/>
    </row>
    <row r="1319" spans="1:28" x14ac:dyDescent="0.25">
      <c r="A1319"/>
      <c r="B1319"/>
      <c r="C1319"/>
      <c r="D1319"/>
      <c r="E1319"/>
      <c r="F1319"/>
      <c r="G1319"/>
      <c r="H1319"/>
      <c r="I1319"/>
      <c r="J1319"/>
      <c r="K1319"/>
      <c r="L1319"/>
      <c r="M1319"/>
      <c r="N1319"/>
      <c r="O1319"/>
      <c r="P1319"/>
      <c r="Q1319"/>
      <c r="R1319"/>
      <c r="S1319"/>
      <c r="T1319"/>
      <c r="U1319"/>
      <c r="V1319"/>
      <c r="W1319"/>
      <c r="X1319"/>
      <c r="Y1319"/>
      <c r="Z1319"/>
      <c r="AA1319"/>
      <c r="AB1319"/>
    </row>
    <row r="1320" spans="1:28" x14ac:dyDescent="0.25">
      <c r="A1320"/>
      <c r="B1320"/>
      <c r="C1320"/>
      <c r="D1320"/>
      <c r="E1320"/>
      <c r="F1320"/>
      <c r="G1320"/>
      <c r="H1320"/>
      <c r="I1320"/>
      <c r="J1320"/>
      <c r="K1320"/>
      <c r="L1320"/>
      <c r="M1320"/>
      <c r="N1320"/>
      <c r="O1320"/>
      <c r="P1320"/>
      <c r="Q1320"/>
      <c r="R1320"/>
      <c r="S1320"/>
      <c r="T1320"/>
      <c r="U1320"/>
      <c r="V1320"/>
      <c r="W1320"/>
      <c r="X1320"/>
      <c r="Y1320"/>
      <c r="Z1320"/>
      <c r="AA1320"/>
      <c r="AB1320"/>
    </row>
    <row r="1321" spans="1:28" x14ac:dyDescent="0.25">
      <c r="A1321"/>
      <c r="B1321"/>
      <c r="C1321"/>
      <c r="D1321"/>
      <c r="E1321"/>
      <c r="F1321"/>
      <c r="G1321"/>
      <c r="H1321"/>
      <c r="I1321"/>
      <c r="J1321"/>
      <c r="K1321"/>
      <c r="L1321"/>
      <c r="M1321"/>
      <c r="N1321"/>
      <c r="O1321"/>
      <c r="P1321"/>
      <c r="Q1321"/>
      <c r="R1321"/>
      <c r="S1321"/>
      <c r="T1321"/>
      <c r="U1321"/>
      <c r="V1321"/>
      <c r="W1321"/>
      <c r="X1321"/>
      <c r="Y1321"/>
      <c r="Z1321"/>
      <c r="AA1321"/>
      <c r="AB1321"/>
    </row>
    <row r="1322" spans="1:28" x14ac:dyDescent="0.25">
      <c r="A1322"/>
      <c r="B1322"/>
      <c r="C1322"/>
      <c r="D1322"/>
      <c r="E1322"/>
      <c r="F1322"/>
      <c r="G1322"/>
      <c r="H1322"/>
      <c r="I1322"/>
      <c r="J1322"/>
      <c r="K1322"/>
      <c r="L1322"/>
      <c r="M1322"/>
      <c r="N1322"/>
      <c r="O1322"/>
      <c r="P1322"/>
      <c r="Q1322"/>
      <c r="R1322"/>
      <c r="S1322"/>
      <c r="T1322"/>
      <c r="U1322"/>
      <c r="V1322"/>
      <c r="W1322"/>
      <c r="X1322"/>
      <c r="Y1322"/>
      <c r="Z1322"/>
      <c r="AA1322"/>
      <c r="AB1322"/>
    </row>
    <row r="1323" spans="1:28" x14ac:dyDescent="0.25">
      <c r="A1323"/>
      <c r="B1323"/>
      <c r="C1323"/>
      <c r="D1323"/>
      <c r="E1323"/>
      <c r="F1323"/>
      <c r="G1323"/>
      <c r="H1323"/>
      <c r="I1323"/>
      <c r="J1323"/>
      <c r="K1323"/>
      <c r="L1323"/>
      <c r="M1323"/>
      <c r="N1323"/>
      <c r="O1323"/>
      <c r="P1323"/>
      <c r="Q1323"/>
      <c r="R1323"/>
      <c r="S1323"/>
      <c r="T1323"/>
      <c r="U1323"/>
      <c r="V1323"/>
      <c r="W1323"/>
      <c r="X1323"/>
      <c r="Y1323"/>
      <c r="Z1323"/>
      <c r="AA1323"/>
      <c r="AB1323"/>
    </row>
    <row r="1324" spans="1:28" x14ac:dyDescent="0.25">
      <c r="A1324"/>
      <c r="B1324"/>
      <c r="C1324"/>
      <c r="D1324"/>
      <c r="E1324"/>
      <c r="F1324"/>
      <c r="G1324"/>
      <c r="H1324"/>
      <c r="I1324"/>
      <c r="J1324"/>
      <c r="K1324"/>
      <c r="L1324"/>
      <c r="M1324"/>
      <c r="N1324"/>
      <c r="O1324"/>
      <c r="P1324"/>
      <c r="Q1324"/>
      <c r="R1324"/>
      <c r="S1324"/>
      <c r="T1324"/>
      <c r="U1324"/>
      <c r="V1324"/>
      <c r="W1324"/>
      <c r="X1324"/>
      <c r="Y1324"/>
      <c r="Z1324"/>
      <c r="AA1324"/>
      <c r="AB1324"/>
    </row>
    <row r="1325" spans="1:28" x14ac:dyDescent="0.25">
      <c r="A1325"/>
      <c r="B1325"/>
      <c r="C1325"/>
      <c r="D1325"/>
      <c r="E1325"/>
      <c r="F1325"/>
      <c r="G1325"/>
      <c r="H1325"/>
      <c r="I1325"/>
      <c r="J1325"/>
      <c r="K1325"/>
      <c r="L1325"/>
      <c r="M1325"/>
      <c r="N1325"/>
      <c r="O1325"/>
      <c r="P1325"/>
      <c r="Q1325"/>
      <c r="R1325"/>
      <c r="S1325"/>
      <c r="T1325"/>
      <c r="U1325"/>
      <c r="V1325"/>
      <c r="W1325"/>
      <c r="X1325"/>
      <c r="Y1325"/>
      <c r="Z1325"/>
      <c r="AA1325"/>
      <c r="AB1325"/>
    </row>
    <row r="1326" spans="1:28" x14ac:dyDescent="0.25">
      <c r="A1326"/>
      <c r="B1326"/>
      <c r="C1326"/>
      <c r="D1326"/>
      <c r="E1326"/>
      <c r="F1326"/>
      <c r="G1326"/>
      <c r="H1326"/>
      <c r="I1326"/>
      <c r="J1326"/>
      <c r="K1326"/>
      <c r="L1326"/>
      <c r="M1326"/>
      <c r="N1326"/>
      <c r="O1326"/>
      <c r="P1326"/>
      <c r="Q1326"/>
      <c r="R1326"/>
      <c r="S1326"/>
      <c r="T1326"/>
      <c r="U1326"/>
      <c r="V1326"/>
      <c r="W1326"/>
      <c r="X1326"/>
      <c r="Y1326"/>
      <c r="Z1326"/>
      <c r="AA1326"/>
      <c r="AB1326"/>
    </row>
    <row r="1327" spans="1:28" x14ac:dyDescent="0.25">
      <c r="A1327"/>
      <c r="B1327"/>
      <c r="C1327"/>
      <c r="D1327"/>
      <c r="E1327"/>
      <c r="F1327"/>
      <c r="G1327"/>
      <c r="H1327"/>
      <c r="I1327"/>
      <c r="J1327"/>
      <c r="K1327"/>
      <c r="L1327"/>
      <c r="M1327"/>
      <c r="N1327"/>
      <c r="O1327"/>
      <c r="P1327"/>
      <c r="Q1327"/>
      <c r="R1327"/>
      <c r="S1327"/>
      <c r="T1327"/>
      <c r="U1327"/>
      <c r="V1327"/>
      <c r="W1327"/>
      <c r="X1327"/>
      <c r="Y1327"/>
      <c r="Z1327"/>
      <c r="AA1327"/>
      <c r="AB1327"/>
    </row>
    <row r="1328" spans="1:28" x14ac:dyDescent="0.25">
      <c r="A1328"/>
      <c r="B1328"/>
      <c r="C1328"/>
      <c r="D1328"/>
      <c r="E1328"/>
      <c r="F1328"/>
      <c r="G1328"/>
      <c r="H1328"/>
      <c r="I1328"/>
      <c r="J1328"/>
      <c r="K1328"/>
      <c r="L1328"/>
      <c r="M1328"/>
      <c r="N1328"/>
      <c r="O1328"/>
      <c r="P1328"/>
      <c r="Q1328"/>
      <c r="R1328"/>
      <c r="S1328"/>
      <c r="T1328"/>
      <c r="U1328"/>
      <c r="V1328"/>
      <c r="W1328"/>
      <c r="X1328"/>
      <c r="Y1328"/>
      <c r="Z1328"/>
      <c r="AA1328"/>
      <c r="AB1328"/>
    </row>
    <row r="1329" spans="1:28" x14ac:dyDescent="0.25">
      <c r="A1329"/>
      <c r="B1329"/>
      <c r="C1329"/>
      <c r="D1329"/>
      <c r="E1329"/>
      <c r="F1329"/>
      <c r="G1329"/>
      <c r="H1329"/>
      <c r="I1329"/>
      <c r="J1329"/>
      <c r="K1329"/>
      <c r="L1329"/>
      <c r="M1329"/>
      <c r="N1329"/>
      <c r="O1329"/>
      <c r="P1329"/>
      <c r="Q1329"/>
      <c r="R1329"/>
      <c r="S1329"/>
      <c r="T1329"/>
      <c r="U1329"/>
      <c r="V1329"/>
      <c r="W1329"/>
      <c r="X1329"/>
      <c r="Y1329"/>
      <c r="Z1329"/>
      <c r="AA1329"/>
      <c r="AB1329"/>
    </row>
    <row r="1330" spans="1:28" x14ac:dyDescent="0.25">
      <c r="A1330"/>
      <c r="B1330"/>
      <c r="C1330"/>
      <c r="D1330"/>
      <c r="E1330"/>
      <c r="F1330"/>
      <c r="G1330"/>
      <c r="H1330"/>
      <c r="I1330"/>
      <c r="J1330"/>
      <c r="K1330"/>
      <c r="L1330"/>
      <c r="M1330"/>
      <c r="N1330"/>
      <c r="O1330"/>
      <c r="P1330"/>
      <c r="Q1330"/>
      <c r="R1330"/>
      <c r="S1330"/>
      <c r="T1330"/>
      <c r="U1330"/>
      <c r="V1330"/>
      <c r="W1330"/>
      <c r="X1330"/>
      <c r="Y1330"/>
      <c r="Z1330"/>
      <c r="AA1330"/>
      <c r="AB1330"/>
    </row>
    <row r="1331" spans="1:28" x14ac:dyDescent="0.25">
      <c r="A1331"/>
      <c r="B1331"/>
      <c r="C1331"/>
      <c r="D1331"/>
      <c r="E1331"/>
      <c r="F1331"/>
      <c r="G1331"/>
      <c r="H1331"/>
      <c r="I1331"/>
      <c r="J1331"/>
      <c r="K1331"/>
      <c r="L1331"/>
      <c r="M1331"/>
      <c r="N1331"/>
      <c r="O1331"/>
      <c r="P1331"/>
      <c r="Q1331"/>
      <c r="R1331"/>
      <c r="S1331"/>
      <c r="T1331"/>
      <c r="U1331"/>
      <c r="V1331"/>
      <c r="W1331"/>
      <c r="X1331"/>
      <c r="Y1331"/>
      <c r="Z1331"/>
      <c r="AA1331"/>
      <c r="AB1331"/>
    </row>
    <row r="1332" spans="1:28" x14ac:dyDescent="0.25">
      <c r="A1332"/>
      <c r="B1332"/>
      <c r="C1332"/>
      <c r="D1332"/>
      <c r="E1332"/>
      <c r="F1332"/>
      <c r="G1332"/>
      <c r="H1332"/>
      <c r="I1332"/>
      <c r="J1332"/>
      <c r="K1332"/>
      <c r="L1332"/>
      <c r="M1332"/>
      <c r="N1332"/>
      <c r="O1332"/>
      <c r="P1332"/>
      <c r="Q1332"/>
      <c r="R1332"/>
      <c r="S1332"/>
      <c r="T1332"/>
      <c r="U1332"/>
      <c r="V1332"/>
      <c r="W1332"/>
      <c r="X1332"/>
      <c r="Y1332"/>
      <c r="Z1332"/>
      <c r="AA1332"/>
      <c r="AB1332"/>
    </row>
    <row r="1333" spans="1:28" x14ac:dyDescent="0.25">
      <c r="A1333"/>
      <c r="B1333"/>
      <c r="C1333"/>
      <c r="D1333"/>
      <c r="E1333"/>
      <c r="F1333"/>
      <c r="G1333"/>
      <c r="H1333"/>
      <c r="I1333"/>
      <c r="J1333"/>
      <c r="K1333"/>
      <c r="L1333"/>
      <c r="M1333"/>
      <c r="N1333"/>
      <c r="O1333"/>
      <c r="P1333"/>
      <c r="Q1333"/>
      <c r="R1333"/>
      <c r="S1333"/>
      <c r="T1333"/>
      <c r="U1333"/>
      <c r="V1333"/>
      <c r="W1333"/>
      <c r="X1333"/>
      <c r="Y1333"/>
      <c r="Z1333"/>
      <c r="AA1333"/>
      <c r="AB1333"/>
    </row>
    <row r="1334" spans="1:28" x14ac:dyDescent="0.25">
      <c r="A1334"/>
      <c r="B1334"/>
      <c r="C1334"/>
      <c r="D1334"/>
      <c r="E1334"/>
      <c r="F1334"/>
      <c r="G1334"/>
      <c r="H1334"/>
      <c r="I1334"/>
      <c r="J1334"/>
      <c r="K1334"/>
      <c r="L1334"/>
      <c r="M1334"/>
      <c r="N1334"/>
      <c r="O1334"/>
      <c r="P1334"/>
      <c r="Q1334"/>
      <c r="R1334"/>
      <c r="S1334"/>
      <c r="T1334"/>
      <c r="U1334"/>
      <c r="V1334"/>
      <c r="W1334"/>
      <c r="X1334"/>
      <c r="Y1334"/>
      <c r="Z1334"/>
      <c r="AA1334"/>
      <c r="AB1334"/>
    </row>
    <row r="1335" spans="1:28" x14ac:dyDescent="0.25">
      <c r="A1335"/>
      <c r="B1335"/>
      <c r="C1335"/>
      <c r="D1335"/>
      <c r="E1335"/>
      <c r="F1335"/>
      <c r="G1335"/>
      <c r="H1335"/>
      <c r="I1335"/>
      <c r="J1335"/>
      <c r="K1335"/>
      <c r="L1335"/>
      <c r="M1335"/>
      <c r="N1335"/>
      <c r="O1335"/>
      <c r="P1335"/>
      <c r="Q1335"/>
      <c r="R1335"/>
      <c r="S1335"/>
      <c r="T1335"/>
      <c r="U1335"/>
      <c r="V1335"/>
      <c r="W1335"/>
      <c r="X1335"/>
      <c r="Y1335"/>
      <c r="Z1335"/>
      <c r="AA1335"/>
      <c r="AB1335"/>
    </row>
    <row r="1336" spans="1:28" x14ac:dyDescent="0.25">
      <c r="A1336"/>
      <c r="B1336"/>
      <c r="C1336"/>
      <c r="D1336"/>
      <c r="E1336"/>
      <c r="F1336"/>
      <c r="G1336"/>
      <c r="H1336"/>
      <c r="I1336"/>
      <c r="J1336"/>
      <c r="K1336"/>
      <c r="L1336"/>
      <c r="M1336"/>
      <c r="N1336"/>
      <c r="O1336"/>
      <c r="P1336"/>
      <c r="Q1336"/>
      <c r="R1336"/>
      <c r="S1336"/>
      <c r="T1336"/>
      <c r="U1336"/>
      <c r="V1336"/>
      <c r="W1336"/>
      <c r="X1336"/>
      <c r="Y1336"/>
      <c r="Z1336"/>
      <c r="AA1336"/>
      <c r="AB1336"/>
    </row>
    <row r="1337" spans="1:28" x14ac:dyDescent="0.25">
      <c r="A1337"/>
      <c r="B1337"/>
      <c r="C1337"/>
      <c r="D1337"/>
      <c r="E1337"/>
      <c r="F1337"/>
      <c r="G1337"/>
      <c r="H1337"/>
      <c r="I1337"/>
      <c r="J1337"/>
      <c r="K1337"/>
      <c r="L1337"/>
      <c r="M1337"/>
      <c r="N1337"/>
      <c r="O1337"/>
      <c r="P1337"/>
      <c r="Q1337"/>
      <c r="R1337"/>
      <c r="S1337"/>
      <c r="T1337"/>
      <c r="U1337"/>
      <c r="V1337"/>
      <c r="W1337"/>
      <c r="X1337"/>
      <c r="Y1337"/>
      <c r="Z1337"/>
      <c r="AA1337"/>
      <c r="AB1337"/>
    </row>
    <row r="1338" spans="1:28" x14ac:dyDescent="0.25">
      <c r="A1338"/>
      <c r="B1338"/>
      <c r="C1338"/>
      <c r="D1338"/>
      <c r="E1338"/>
      <c r="F1338"/>
      <c r="G1338"/>
      <c r="H1338"/>
      <c r="I1338"/>
      <c r="J1338"/>
      <c r="K1338"/>
      <c r="L1338"/>
      <c r="M1338"/>
      <c r="N1338"/>
      <c r="O1338"/>
      <c r="P1338"/>
      <c r="Q1338"/>
      <c r="R1338"/>
      <c r="S1338"/>
      <c r="T1338"/>
      <c r="U1338"/>
      <c r="V1338"/>
      <c r="W1338"/>
      <c r="X1338"/>
      <c r="Y1338"/>
      <c r="Z1338"/>
      <c r="AA1338"/>
      <c r="AB1338"/>
    </row>
    <row r="1339" spans="1:28" x14ac:dyDescent="0.25">
      <c r="A1339"/>
      <c r="B1339"/>
      <c r="C1339"/>
      <c r="D1339"/>
      <c r="E1339"/>
      <c r="F1339"/>
      <c r="G1339"/>
      <c r="H1339"/>
      <c r="I1339"/>
      <c r="J1339"/>
      <c r="K1339"/>
      <c r="L1339"/>
      <c r="M1339"/>
      <c r="N1339"/>
      <c r="O1339"/>
      <c r="P1339"/>
      <c r="Q1339"/>
      <c r="R1339"/>
      <c r="S1339"/>
      <c r="T1339"/>
      <c r="U1339"/>
      <c r="V1339"/>
      <c r="W1339"/>
      <c r="X1339"/>
      <c r="Y1339"/>
      <c r="Z1339"/>
      <c r="AA1339"/>
      <c r="AB1339"/>
    </row>
    <row r="1340" spans="1:28" x14ac:dyDescent="0.25">
      <c r="A1340"/>
      <c r="B1340"/>
      <c r="C1340"/>
      <c r="D1340"/>
      <c r="E1340"/>
      <c r="F1340"/>
      <c r="G1340"/>
      <c r="H1340"/>
      <c r="I1340"/>
      <c r="J1340"/>
      <c r="K1340"/>
      <c r="L1340"/>
      <c r="M1340"/>
      <c r="N1340"/>
      <c r="O1340"/>
      <c r="P1340"/>
      <c r="Q1340"/>
      <c r="R1340"/>
      <c r="S1340"/>
      <c r="T1340"/>
      <c r="U1340"/>
      <c r="V1340"/>
      <c r="W1340"/>
      <c r="X1340"/>
      <c r="Y1340"/>
      <c r="Z1340"/>
      <c r="AA1340"/>
      <c r="AB1340"/>
    </row>
    <row r="1341" spans="1:28" x14ac:dyDescent="0.25">
      <c r="A1341"/>
      <c r="B1341"/>
      <c r="C1341"/>
      <c r="D1341"/>
      <c r="E1341"/>
      <c r="F1341"/>
      <c r="G1341"/>
      <c r="H1341"/>
      <c r="I1341"/>
      <c r="J1341"/>
      <c r="K1341"/>
      <c r="L1341"/>
      <c r="M1341"/>
      <c r="N1341"/>
      <c r="O1341"/>
      <c r="P1341"/>
      <c r="Q1341"/>
      <c r="R1341"/>
      <c r="S1341"/>
      <c r="T1341"/>
      <c r="U1341"/>
      <c r="V1341"/>
      <c r="W1341"/>
      <c r="X1341"/>
      <c r="Y1341"/>
      <c r="Z1341"/>
      <c r="AA1341"/>
      <c r="AB1341"/>
    </row>
    <row r="1342" spans="1:28" x14ac:dyDescent="0.25">
      <c r="A1342"/>
      <c r="B1342"/>
      <c r="C1342"/>
      <c r="D1342"/>
      <c r="E1342"/>
      <c r="F1342"/>
      <c r="G1342"/>
      <c r="H1342"/>
      <c r="I1342"/>
      <c r="J1342"/>
      <c r="K1342"/>
      <c r="L1342"/>
      <c r="M1342"/>
      <c r="N1342"/>
      <c r="O1342"/>
      <c r="P1342"/>
      <c r="Q1342"/>
      <c r="R1342"/>
      <c r="S1342"/>
      <c r="T1342"/>
      <c r="U1342"/>
      <c r="V1342"/>
      <c r="W1342"/>
      <c r="X1342"/>
      <c r="Y1342"/>
      <c r="Z1342"/>
      <c r="AA1342"/>
      <c r="AB1342"/>
    </row>
    <row r="1343" spans="1:28" x14ac:dyDescent="0.25">
      <c r="A1343"/>
      <c r="B1343"/>
      <c r="C1343"/>
      <c r="D1343"/>
      <c r="E1343"/>
      <c r="F1343"/>
      <c r="G1343"/>
      <c r="H1343"/>
      <c r="I1343"/>
      <c r="J1343"/>
      <c r="K1343"/>
      <c r="L1343"/>
      <c r="M1343"/>
      <c r="N1343"/>
      <c r="O1343"/>
      <c r="P1343"/>
      <c r="Q1343"/>
      <c r="R1343"/>
      <c r="S1343"/>
      <c r="T1343"/>
      <c r="U1343"/>
      <c r="V1343"/>
      <c r="W1343"/>
      <c r="X1343"/>
      <c r="Y1343"/>
      <c r="Z1343"/>
      <c r="AA1343"/>
      <c r="AB1343"/>
    </row>
    <row r="1344" spans="1:28" x14ac:dyDescent="0.25">
      <c r="A1344"/>
      <c r="B1344"/>
      <c r="C1344"/>
      <c r="D1344"/>
      <c r="E1344"/>
      <c r="F1344"/>
      <c r="G1344"/>
      <c r="H1344"/>
      <c r="I1344"/>
      <c r="J1344"/>
      <c r="K1344"/>
      <c r="L1344"/>
      <c r="M1344"/>
      <c r="N1344"/>
      <c r="O1344"/>
      <c r="P1344"/>
      <c r="Q1344"/>
      <c r="R1344"/>
      <c r="S1344"/>
      <c r="T1344"/>
      <c r="U1344"/>
      <c r="V1344"/>
      <c r="W1344"/>
      <c r="X1344"/>
      <c r="Y1344"/>
      <c r="Z1344"/>
      <c r="AA1344"/>
      <c r="AB1344"/>
    </row>
    <row r="1345" spans="1:28" x14ac:dyDescent="0.25">
      <c r="A1345"/>
      <c r="B1345"/>
      <c r="C1345"/>
      <c r="D1345"/>
      <c r="E1345"/>
      <c r="F1345"/>
      <c r="G1345"/>
      <c r="H1345"/>
      <c r="I1345"/>
      <c r="J1345"/>
      <c r="K1345"/>
      <c r="L1345"/>
      <c r="M1345"/>
      <c r="N1345"/>
      <c r="O1345"/>
      <c r="P1345"/>
      <c r="Q1345"/>
      <c r="R1345"/>
      <c r="S1345"/>
      <c r="T1345"/>
      <c r="U1345"/>
      <c r="V1345"/>
      <c r="W1345"/>
      <c r="X1345"/>
      <c r="Y1345"/>
      <c r="Z1345"/>
      <c r="AA1345"/>
      <c r="AB1345"/>
    </row>
    <row r="1346" spans="1:28" x14ac:dyDescent="0.25">
      <c r="A1346"/>
      <c r="B1346"/>
      <c r="C1346"/>
      <c r="D1346"/>
      <c r="E1346"/>
      <c r="F1346"/>
      <c r="G1346"/>
      <c r="H1346"/>
      <c r="I1346"/>
      <c r="J1346"/>
      <c r="K1346"/>
      <c r="L1346"/>
      <c r="M1346"/>
      <c r="N1346"/>
      <c r="O1346"/>
      <c r="P1346"/>
      <c r="Q1346"/>
      <c r="R1346"/>
      <c r="S1346"/>
      <c r="T1346"/>
      <c r="U1346"/>
      <c r="V1346"/>
      <c r="W1346"/>
      <c r="X1346"/>
      <c r="Y1346"/>
      <c r="Z1346"/>
      <c r="AA1346"/>
      <c r="AB1346"/>
    </row>
    <row r="1347" spans="1:28" x14ac:dyDescent="0.25">
      <c r="A1347"/>
      <c r="B1347"/>
      <c r="C1347"/>
      <c r="D1347"/>
      <c r="E1347"/>
      <c r="F1347"/>
      <c r="G1347"/>
      <c r="H1347"/>
      <c r="I1347"/>
      <c r="J1347"/>
      <c r="K1347"/>
      <c r="L1347"/>
      <c r="M1347"/>
      <c r="N1347"/>
      <c r="O1347"/>
      <c r="P1347"/>
      <c r="Q1347"/>
      <c r="R1347"/>
      <c r="S1347"/>
      <c r="T1347"/>
      <c r="U1347"/>
      <c r="V1347"/>
      <c r="W1347"/>
      <c r="X1347"/>
      <c r="Y1347"/>
      <c r="Z1347"/>
      <c r="AA1347"/>
      <c r="AB1347"/>
    </row>
    <row r="1348" spans="1:28" x14ac:dyDescent="0.25">
      <c r="A1348"/>
      <c r="B1348"/>
      <c r="C1348"/>
      <c r="D1348"/>
      <c r="E1348"/>
      <c r="F1348"/>
      <c r="G1348"/>
      <c r="H1348"/>
      <c r="I1348"/>
      <c r="J1348"/>
      <c r="K1348"/>
      <c r="L1348"/>
      <c r="M1348"/>
      <c r="N1348"/>
      <c r="O1348"/>
      <c r="P1348"/>
      <c r="Q1348"/>
      <c r="R1348"/>
      <c r="S1348"/>
      <c r="T1348"/>
      <c r="U1348"/>
      <c r="V1348"/>
      <c r="W1348"/>
      <c r="X1348"/>
      <c r="Y1348"/>
      <c r="Z1348"/>
      <c r="AA1348"/>
      <c r="AB1348"/>
    </row>
    <row r="1349" spans="1:28" x14ac:dyDescent="0.25">
      <c r="A1349"/>
      <c r="B1349"/>
      <c r="C1349"/>
      <c r="D1349"/>
      <c r="E1349"/>
      <c r="F1349"/>
      <c r="G1349"/>
      <c r="H1349"/>
      <c r="I1349"/>
      <c r="J1349"/>
      <c r="K1349"/>
      <c r="L1349"/>
      <c r="M1349"/>
      <c r="N1349"/>
      <c r="O1349"/>
      <c r="P1349"/>
      <c r="Q1349"/>
      <c r="R1349"/>
      <c r="S1349"/>
      <c r="T1349"/>
      <c r="U1349"/>
      <c r="V1349"/>
      <c r="W1349"/>
      <c r="X1349"/>
      <c r="Y1349"/>
      <c r="Z1349"/>
      <c r="AA1349"/>
      <c r="AB1349"/>
    </row>
    <row r="1350" spans="1:28" x14ac:dyDescent="0.25">
      <c r="A1350"/>
      <c r="B1350"/>
      <c r="C1350"/>
      <c r="D1350"/>
      <c r="E1350"/>
      <c r="F1350"/>
      <c r="G1350"/>
      <c r="H1350"/>
      <c r="I1350"/>
      <c r="J1350"/>
      <c r="K1350"/>
      <c r="L1350"/>
      <c r="M1350"/>
      <c r="N1350"/>
      <c r="O1350"/>
      <c r="P1350"/>
      <c r="Q1350"/>
      <c r="R1350"/>
      <c r="S1350"/>
      <c r="T1350"/>
      <c r="U1350"/>
      <c r="V1350"/>
      <c r="W1350"/>
      <c r="X1350"/>
      <c r="Y1350"/>
      <c r="Z1350"/>
      <c r="AA1350"/>
      <c r="AB1350"/>
    </row>
    <row r="1351" spans="1:28" x14ac:dyDescent="0.25">
      <c r="A1351"/>
      <c r="B1351"/>
      <c r="C1351"/>
      <c r="D1351"/>
      <c r="E1351"/>
      <c r="F1351"/>
      <c r="G1351"/>
      <c r="H1351"/>
      <c r="I1351"/>
      <c r="J1351"/>
      <c r="K1351"/>
      <c r="L1351"/>
      <c r="M1351"/>
      <c r="N1351"/>
      <c r="O1351"/>
      <c r="P1351"/>
      <c r="Q1351"/>
      <c r="R1351"/>
      <c r="S1351"/>
      <c r="T1351"/>
      <c r="U1351"/>
      <c r="V1351"/>
      <c r="W1351"/>
      <c r="X1351"/>
      <c r="Y1351"/>
      <c r="Z1351"/>
      <c r="AA1351"/>
      <c r="AB1351"/>
    </row>
    <row r="1352" spans="1:28" x14ac:dyDescent="0.25">
      <c r="A1352"/>
      <c r="B1352"/>
      <c r="C1352"/>
      <c r="D1352"/>
      <c r="E1352"/>
      <c r="F1352"/>
      <c r="G1352"/>
      <c r="H1352"/>
      <c r="I1352"/>
      <c r="J1352"/>
      <c r="K1352"/>
      <c r="L1352"/>
      <c r="M1352"/>
      <c r="N1352"/>
      <c r="O1352"/>
      <c r="P1352"/>
      <c r="Q1352"/>
      <c r="R1352"/>
      <c r="S1352"/>
      <c r="T1352"/>
      <c r="U1352"/>
      <c r="V1352"/>
      <c r="W1352"/>
      <c r="X1352"/>
      <c r="Y1352"/>
      <c r="Z1352"/>
      <c r="AA1352"/>
      <c r="AB1352"/>
    </row>
    <row r="1353" spans="1:28" x14ac:dyDescent="0.25">
      <c r="A1353"/>
      <c r="B1353"/>
      <c r="C1353"/>
      <c r="D1353"/>
      <c r="E1353"/>
      <c r="F1353"/>
      <c r="G1353"/>
      <c r="H1353"/>
      <c r="I1353"/>
      <c r="J1353"/>
      <c r="K1353"/>
      <c r="L1353"/>
      <c r="M1353"/>
      <c r="N1353"/>
      <c r="O1353"/>
      <c r="P1353"/>
      <c r="Q1353"/>
      <c r="R1353"/>
      <c r="S1353"/>
      <c r="T1353"/>
      <c r="U1353"/>
      <c r="V1353"/>
      <c r="W1353"/>
      <c r="X1353"/>
      <c r="Y1353"/>
      <c r="Z1353"/>
      <c r="AA1353"/>
      <c r="AB1353"/>
    </row>
    <row r="1354" spans="1:28" x14ac:dyDescent="0.25">
      <c r="A1354"/>
      <c r="B1354"/>
      <c r="C1354"/>
      <c r="D1354"/>
      <c r="E1354"/>
      <c r="F1354"/>
      <c r="G1354"/>
      <c r="H1354"/>
      <c r="I1354"/>
      <c r="J1354"/>
      <c r="K1354"/>
      <c r="L1354"/>
      <c r="M1354"/>
      <c r="N1354"/>
      <c r="O1354"/>
      <c r="P1354"/>
      <c r="Q1354"/>
      <c r="R1354"/>
      <c r="S1354"/>
      <c r="T1354"/>
      <c r="U1354"/>
      <c r="V1354"/>
      <c r="W1354"/>
      <c r="X1354"/>
      <c r="Y1354"/>
      <c r="Z1354"/>
      <c r="AA1354"/>
      <c r="AB1354"/>
    </row>
    <row r="1355" spans="1:28" x14ac:dyDescent="0.25">
      <c r="A1355"/>
      <c r="B1355"/>
      <c r="C1355"/>
      <c r="D1355"/>
      <c r="E1355"/>
      <c r="F1355"/>
      <c r="G1355"/>
      <c r="H1355"/>
      <c r="I1355"/>
      <c r="J1355"/>
      <c r="K1355"/>
      <c r="L1355"/>
      <c r="M1355"/>
      <c r="N1355"/>
      <c r="O1355"/>
      <c r="P1355"/>
      <c r="Q1355"/>
      <c r="R1355"/>
      <c r="S1355"/>
      <c r="T1355"/>
      <c r="U1355"/>
      <c r="V1355"/>
      <c r="W1355"/>
      <c r="X1355"/>
      <c r="Y1355"/>
      <c r="Z1355"/>
      <c r="AA1355"/>
      <c r="AB1355"/>
    </row>
    <row r="1356" spans="1:28" x14ac:dyDescent="0.25">
      <c r="A1356"/>
      <c r="B1356"/>
      <c r="C1356"/>
      <c r="D1356"/>
      <c r="E1356"/>
      <c r="F1356"/>
      <c r="G1356"/>
      <c r="H1356"/>
      <c r="I1356"/>
      <c r="J1356"/>
      <c r="K1356"/>
      <c r="L1356"/>
      <c r="M1356"/>
      <c r="N1356"/>
      <c r="O1356"/>
      <c r="P1356"/>
      <c r="Q1356"/>
      <c r="R1356"/>
      <c r="S1356"/>
      <c r="T1356"/>
      <c r="U1356"/>
      <c r="V1356"/>
      <c r="W1356"/>
      <c r="X1356"/>
      <c r="Y1356"/>
      <c r="Z1356"/>
      <c r="AA1356"/>
      <c r="AB1356"/>
    </row>
    <row r="1357" spans="1:28" x14ac:dyDescent="0.25">
      <c r="A1357"/>
      <c r="B1357"/>
      <c r="C1357"/>
      <c r="D1357"/>
      <c r="E1357"/>
      <c r="F1357"/>
      <c r="G1357"/>
      <c r="H1357"/>
      <c r="I1357"/>
      <c r="J1357"/>
      <c r="K1357"/>
      <c r="L1357"/>
      <c r="M1357"/>
      <c r="N1357"/>
      <c r="O1357"/>
      <c r="P1357"/>
      <c r="Q1357"/>
      <c r="R1357"/>
      <c r="S1357"/>
      <c r="T1357"/>
      <c r="U1357"/>
      <c r="V1357"/>
      <c r="W1357"/>
      <c r="X1357"/>
      <c r="Y1357"/>
      <c r="Z1357"/>
      <c r="AA1357"/>
      <c r="AB1357"/>
    </row>
    <row r="1358" spans="1:28" x14ac:dyDescent="0.25">
      <c r="A1358"/>
      <c r="B1358"/>
      <c r="C1358"/>
      <c r="D1358"/>
      <c r="E1358"/>
      <c r="F1358"/>
      <c r="G1358"/>
      <c r="H1358"/>
      <c r="I1358"/>
      <c r="J1358"/>
      <c r="K1358"/>
      <c r="L1358"/>
      <c r="M1358"/>
      <c r="N1358"/>
      <c r="O1358"/>
      <c r="P1358"/>
      <c r="Q1358"/>
      <c r="R1358"/>
      <c r="S1358"/>
      <c r="T1358"/>
      <c r="U1358"/>
      <c r="V1358"/>
      <c r="W1358"/>
      <c r="X1358"/>
      <c r="Y1358"/>
      <c r="Z1358"/>
      <c r="AA1358"/>
      <c r="AB1358"/>
    </row>
    <row r="1359" spans="1:28" x14ac:dyDescent="0.25">
      <c r="A1359"/>
      <c r="B1359"/>
      <c r="C1359"/>
      <c r="D1359"/>
      <c r="E1359"/>
      <c r="F1359"/>
      <c r="G1359"/>
      <c r="H1359"/>
      <c r="I1359"/>
      <c r="J1359"/>
      <c r="K1359"/>
      <c r="L1359"/>
      <c r="M1359"/>
      <c r="N1359"/>
      <c r="O1359"/>
      <c r="P1359"/>
      <c r="Q1359"/>
      <c r="R1359"/>
      <c r="S1359"/>
      <c r="T1359"/>
      <c r="U1359"/>
      <c r="V1359"/>
      <c r="W1359"/>
      <c r="X1359"/>
      <c r="Y1359"/>
      <c r="Z1359"/>
      <c r="AA1359"/>
      <c r="AB1359"/>
    </row>
    <row r="1360" spans="1:28" x14ac:dyDescent="0.25">
      <c r="A1360"/>
      <c r="B1360"/>
      <c r="C1360"/>
      <c r="D1360"/>
      <c r="E1360"/>
      <c r="F1360"/>
      <c r="G1360"/>
      <c r="H1360"/>
      <c r="I1360"/>
      <c r="J1360"/>
      <c r="K1360"/>
      <c r="L1360"/>
      <c r="M1360"/>
      <c r="N1360"/>
      <c r="O1360"/>
      <c r="P1360"/>
      <c r="Q1360"/>
      <c r="R1360"/>
      <c r="S1360"/>
      <c r="T1360"/>
      <c r="U1360"/>
      <c r="V1360"/>
      <c r="W1360"/>
      <c r="X1360"/>
      <c r="Y1360"/>
      <c r="Z1360"/>
      <c r="AA1360"/>
      <c r="AB1360"/>
    </row>
    <row r="1361" spans="1:28" x14ac:dyDescent="0.25">
      <c r="A1361"/>
      <c r="B1361"/>
      <c r="C1361"/>
      <c r="D1361"/>
      <c r="E1361"/>
      <c r="F1361"/>
      <c r="G1361"/>
      <c r="H1361"/>
      <c r="I1361"/>
      <c r="J1361"/>
      <c r="K1361"/>
      <c r="L1361"/>
      <c r="M1361"/>
      <c r="N1361"/>
      <c r="O1361"/>
      <c r="P1361"/>
      <c r="Q1361"/>
      <c r="R1361"/>
      <c r="S1361"/>
      <c r="T1361"/>
      <c r="U1361"/>
      <c r="V1361"/>
      <c r="W1361"/>
      <c r="X1361"/>
      <c r="Y1361"/>
      <c r="Z1361"/>
      <c r="AA1361"/>
      <c r="AB1361"/>
    </row>
    <row r="1362" spans="1:28" x14ac:dyDescent="0.25">
      <c r="A1362"/>
      <c r="B1362"/>
      <c r="C1362"/>
      <c r="D1362"/>
      <c r="E1362"/>
      <c r="F1362"/>
      <c r="G1362"/>
      <c r="H1362"/>
      <c r="I1362"/>
      <c r="J1362"/>
      <c r="K1362"/>
      <c r="L1362"/>
      <c r="M1362"/>
      <c r="N1362"/>
      <c r="O1362"/>
      <c r="P1362"/>
      <c r="Q1362"/>
      <c r="R1362"/>
      <c r="S1362"/>
      <c r="T1362"/>
      <c r="U1362"/>
      <c r="V1362"/>
      <c r="W1362"/>
      <c r="X1362"/>
      <c r="Y1362"/>
      <c r="Z1362"/>
      <c r="AA1362"/>
      <c r="AB1362"/>
    </row>
    <row r="1363" spans="1:28" x14ac:dyDescent="0.25">
      <c r="A1363"/>
      <c r="B1363"/>
      <c r="C1363"/>
      <c r="D1363"/>
      <c r="E1363"/>
      <c r="F1363"/>
      <c r="G1363"/>
      <c r="H1363"/>
      <c r="I1363"/>
      <c r="J1363"/>
      <c r="K1363"/>
      <c r="L1363"/>
      <c r="M1363"/>
      <c r="N1363"/>
      <c r="O1363"/>
      <c r="P1363"/>
      <c r="Q1363"/>
      <c r="R1363"/>
      <c r="S1363"/>
      <c r="T1363"/>
      <c r="U1363"/>
      <c r="V1363"/>
      <c r="W1363"/>
      <c r="X1363"/>
      <c r="Y1363"/>
      <c r="Z1363"/>
      <c r="AA1363"/>
      <c r="AB1363"/>
    </row>
    <row r="1364" spans="1:28" x14ac:dyDescent="0.25">
      <c r="A1364"/>
      <c r="B1364"/>
      <c r="C1364"/>
      <c r="D1364"/>
      <c r="E1364"/>
      <c r="F1364"/>
      <c r="G1364"/>
      <c r="H1364"/>
      <c r="I1364"/>
      <c r="J1364"/>
      <c r="K1364"/>
      <c r="L1364"/>
      <c r="M1364"/>
      <c r="N1364"/>
      <c r="O1364"/>
      <c r="P1364"/>
      <c r="Q1364"/>
      <c r="R1364"/>
      <c r="S1364"/>
      <c r="T1364"/>
      <c r="U1364"/>
      <c r="V1364"/>
      <c r="W1364"/>
      <c r="X1364"/>
      <c r="Y1364"/>
      <c r="Z1364"/>
      <c r="AA1364"/>
      <c r="AB1364"/>
    </row>
    <row r="1365" spans="1:28" x14ac:dyDescent="0.25">
      <c r="A1365"/>
      <c r="B1365"/>
      <c r="C1365"/>
      <c r="D1365"/>
      <c r="E1365"/>
      <c r="F1365"/>
      <c r="G1365"/>
      <c r="H1365"/>
      <c r="I1365"/>
      <c r="J1365"/>
      <c r="K1365"/>
      <c r="L1365"/>
      <c r="M1365"/>
      <c r="N1365"/>
      <c r="O1365"/>
      <c r="P1365"/>
      <c r="Q1365"/>
      <c r="R1365"/>
      <c r="S1365"/>
      <c r="T1365"/>
      <c r="U1365"/>
      <c r="V1365"/>
      <c r="W1365"/>
      <c r="X1365"/>
      <c r="Y1365"/>
      <c r="Z1365"/>
      <c r="AA1365"/>
      <c r="AB1365"/>
    </row>
    <row r="1366" spans="1:28" x14ac:dyDescent="0.25">
      <c r="A1366"/>
      <c r="B1366"/>
      <c r="C1366"/>
      <c r="D1366"/>
      <c r="E1366"/>
      <c r="F1366"/>
      <c r="G1366"/>
      <c r="H1366"/>
      <c r="I1366"/>
      <c r="J1366"/>
      <c r="K1366"/>
      <c r="L1366"/>
      <c r="M1366"/>
      <c r="N1366"/>
      <c r="O1366"/>
      <c r="P1366"/>
      <c r="Q1366"/>
      <c r="R1366"/>
      <c r="S1366"/>
      <c r="T1366"/>
      <c r="U1366"/>
      <c r="V1366"/>
      <c r="W1366"/>
      <c r="X1366"/>
      <c r="Y1366"/>
      <c r="Z1366"/>
      <c r="AA1366"/>
      <c r="AB1366"/>
    </row>
    <row r="1367" spans="1:28" x14ac:dyDescent="0.25">
      <c r="A1367"/>
      <c r="B1367"/>
      <c r="C1367"/>
      <c r="D1367"/>
      <c r="E1367"/>
      <c r="F1367"/>
      <c r="G1367"/>
      <c r="H1367"/>
      <c r="I1367"/>
      <c r="J1367"/>
      <c r="K1367"/>
      <c r="L1367"/>
      <c r="M1367"/>
      <c r="N1367"/>
      <c r="O1367"/>
      <c r="P1367"/>
      <c r="Q1367"/>
      <c r="R1367"/>
      <c r="S1367"/>
      <c r="T1367"/>
      <c r="U1367"/>
      <c r="V1367"/>
      <c r="W1367"/>
      <c r="X1367"/>
      <c r="Y1367"/>
      <c r="Z1367"/>
      <c r="AA1367"/>
      <c r="AB1367"/>
    </row>
    <row r="1368" spans="1:28" x14ac:dyDescent="0.25">
      <c r="A1368"/>
      <c r="B1368"/>
      <c r="C1368"/>
      <c r="D1368"/>
      <c r="E1368"/>
      <c r="F1368"/>
      <c r="G1368"/>
      <c r="H1368"/>
      <c r="I1368"/>
      <c r="J1368"/>
      <c r="K1368"/>
      <c r="L1368"/>
      <c r="M1368"/>
      <c r="N1368"/>
      <c r="O1368"/>
      <c r="P1368"/>
      <c r="Q1368"/>
      <c r="R1368"/>
      <c r="S1368"/>
      <c r="T1368"/>
      <c r="U1368"/>
      <c r="V1368"/>
      <c r="W1368"/>
      <c r="X1368"/>
      <c r="Y1368"/>
      <c r="Z1368"/>
      <c r="AA1368"/>
      <c r="AB1368"/>
    </row>
    <row r="1369" spans="1:28" x14ac:dyDescent="0.25">
      <c r="A1369"/>
      <c r="B1369"/>
      <c r="C1369"/>
      <c r="D1369"/>
      <c r="E1369"/>
      <c r="F1369"/>
      <c r="G1369"/>
      <c r="H1369"/>
      <c r="I1369"/>
      <c r="J1369"/>
      <c r="K1369"/>
      <c r="L1369"/>
      <c r="M1369"/>
      <c r="N1369"/>
      <c r="O1369"/>
      <c r="P1369"/>
      <c r="Q1369"/>
      <c r="R1369"/>
      <c r="S1369"/>
      <c r="T1369"/>
      <c r="U1369"/>
      <c r="V1369"/>
      <c r="W1369"/>
      <c r="X1369"/>
      <c r="Y1369"/>
      <c r="Z1369"/>
      <c r="AA1369"/>
      <c r="AB1369"/>
    </row>
    <row r="1370" spans="1:28" x14ac:dyDescent="0.25">
      <c r="A1370"/>
      <c r="B1370"/>
      <c r="C1370"/>
      <c r="D1370"/>
      <c r="E1370"/>
      <c r="F1370"/>
      <c r="G1370"/>
      <c r="H1370"/>
      <c r="I1370"/>
      <c r="J1370"/>
      <c r="K1370"/>
      <c r="L1370"/>
      <c r="M1370"/>
      <c r="N1370"/>
      <c r="O1370"/>
      <c r="P1370"/>
      <c r="Q1370"/>
      <c r="R1370"/>
      <c r="S1370"/>
      <c r="T1370"/>
      <c r="U1370"/>
      <c r="V1370"/>
      <c r="W1370"/>
      <c r="X1370"/>
      <c r="Y1370"/>
      <c r="Z1370"/>
      <c r="AA1370"/>
      <c r="AB1370"/>
    </row>
    <row r="1371" spans="1:28" x14ac:dyDescent="0.25">
      <c r="A1371"/>
      <c r="B1371"/>
      <c r="C1371"/>
      <c r="D1371"/>
      <c r="E1371"/>
      <c r="F1371"/>
      <c r="G1371"/>
      <c r="H1371"/>
      <c r="I1371"/>
      <c r="J1371"/>
      <c r="K1371"/>
      <c r="L1371"/>
      <c r="M1371"/>
      <c r="N1371"/>
      <c r="O1371"/>
      <c r="P1371"/>
      <c r="Q1371"/>
      <c r="R1371"/>
      <c r="S1371"/>
      <c r="T1371"/>
      <c r="U1371"/>
      <c r="V1371"/>
      <c r="W1371"/>
      <c r="X1371"/>
      <c r="Y1371"/>
      <c r="Z1371"/>
      <c r="AA1371"/>
      <c r="AB1371"/>
    </row>
    <row r="1372" spans="1:28" x14ac:dyDescent="0.25">
      <c r="A1372"/>
      <c r="B1372"/>
      <c r="C1372"/>
      <c r="D1372"/>
      <c r="E1372"/>
      <c r="F1372"/>
      <c r="G1372"/>
      <c r="H1372"/>
      <c r="I1372"/>
      <c r="J1372"/>
      <c r="K1372"/>
      <c r="L1372"/>
      <c r="M1372"/>
      <c r="N1372"/>
      <c r="O1372"/>
      <c r="P1372"/>
      <c r="Q1372"/>
      <c r="R1372"/>
      <c r="S1372"/>
      <c r="T1372"/>
      <c r="U1372"/>
      <c r="V1372"/>
      <c r="W1372"/>
      <c r="X1372"/>
      <c r="Y1372"/>
      <c r="Z1372"/>
      <c r="AA1372"/>
      <c r="AB1372"/>
    </row>
    <row r="1373" spans="1:28" x14ac:dyDescent="0.25">
      <c r="A1373"/>
      <c r="B1373"/>
      <c r="C1373"/>
      <c r="D1373"/>
      <c r="E1373"/>
      <c r="F1373"/>
      <c r="G1373"/>
      <c r="H1373"/>
      <c r="I1373"/>
      <c r="J1373"/>
      <c r="K1373"/>
      <c r="L1373"/>
      <c r="M1373"/>
      <c r="N1373"/>
      <c r="O1373"/>
      <c r="P1373"/>
      <c r="Q1373"/>
      <c r="R1373"/>
      <c r="S1373"/>
      <c r="T1373"/>
      <c r="U1373"/>
      <c r="V1373"/>
      <c r="W1373"/>
      <c r="X1373"/>
      <c r="Y1373"/>
      <c r="Z1373"/>
      <c r="AA1373"/>
      <c r="AB1373"/>
    </row>
    <row r="1374" spans="1:28" x14ac:dyDescent="0.25">
      <c r="A1374"/>
      <c r="B1374"/>
      <c r="C1374"/>
      <c r="D1374"/>
      <c r="E1374"/>
      <c r="F1374"/>
      <c r="G1374"/>
      <c r="H1374"/>
      <c r="I1374"/>
      <c r="J1374"/>
      <c r="K1374"/>
      <c r="L1374"/>
      <c r="M1374"/>
      <c r="N1374"/>
      <c r="O1374"/>
      <c r="P1374"/>
      <c r="Q1374"/>
      <c r="R1374"/>
      <c r="S1374"/>
      <c r="T1374"/>
      <c r="U1374"/>
      <c r="V1374"/>
      <c r="W1374"/>
      <c r="X1374"/>
      <c r="Y1374"/>
      <c r="Z1374"/>
      <c r="AA1374"/>
      <c r="AB1374"/>
    </row>
    <row r="1375" spans="1:28" x14ac:dyDescent="0.25">
      <c r="A1375"/>
      <c r="B1375"/>
      <c r="C1375"/>
      <c r="D1375"/>
      <c r="E1375"/>
      <c r="F1375"/>
      <c r="G1375"/>
      <c r="H1375"/>
      <c r="I1375"/>
      <c r="J1375"/>
      <c r="K1375"/>
      <c r="L1375"/>
      <c r="M1375"/>
      <c r="N1375"/>
      <c r="O1375"/>
      <c r="P1375"/>
      <c r="Q1375"/>
      <c r="R1375"/>
      <c r="S1375"/>
      <c r="T1375"/>
      <c r="U1375"/>
      <c r="V1375"/>
      <c r="W1375"/>
      <c r="X1375"/>
      <c r="Y1375"/>
      <c r="Z1375"/>
      <c r="AA1375"/>
      <c r="AB1375"/>
    </row>
    <row r="1376" spans="1:28" x14ac:dyDescent="0.25">
      <c r="A1376"/>
      <c r="B1376"/>
      <c r="C1376"/>
      <c r="D1376"/>
      <c r="E1376"/>
      <c r="F1376"/>
      <c r="G1376"/>
      <c r="H1376"/>
      <c r="I1376"/>
      <c r="J1376"/>
      <c r="K1376"/>
      <c r="L1376"/>
      <c r="M1376"/>
      <c r="N1376"/>
      <c r="O1376"/>
      <c r="P1376"/>
      <c r="Q1376"/>
      <c r="R1376"/>
      <c r="S1376"/>
      <c r="T1376"/>
      <c r="U1376"/>
      <c r="V1376"/>
      <c r="W1376"/>
      <c r="X1376"/>
      <c r="Y1376"/>
      <c r="Z1376"/>
      <c r="AA1376"/>
      <c r="AB1376"/>
    </row>
    <row r="1377" spans="1:28" x14ac:dyDescent="0.25">
      <c r="A1377"/>
      <c r="B1377"/>
      <c r="C1377"/>
      <c r="D1377"/>
      <c r="E1377"/>
      <c r="F1377"/>
      <c r="G1377"/>
      <c r="H1377"/>
      <c r="I1377"/>
      <c r="J1377"/>
      <c r="K1377"/>
      <c r="L1377"/>
      <c r="M1377"/>
      <c r="N1377"/>
      <c r="O1377"/>
      <c r="P1377"/>
      <c r="Q1377"/>
      <c r="R1377"/>
      <c r="S1377"/>
      <c r="T1377"/>
      <c r="U1377"/>
      <c r="V1377"/>
      <c r="W1377"/>
      <c r="X1377"/>
      <c r="Y1377"/>
      <c r="Z1377"/>
      <c r="AA1377"/>
      <c r="AB1377"/>
    </row>
    <row r="1378" spans="1:28" x14ac:dyDescent="0.25">
      <c r="A1378"/>
      <c r="B1378"/>
      <c r="C1378"/>
      <c r="D1378"/>
      <c r="E1378"/>
      <c r="F1378"/>
      <c r="G1378"/>
      <c r="H1378"/>
      <c r="I1378"/>
      <c r="J1378"/>
      <c r="K1378"/>
      <c r="L1378"/>
      <c r="M1378"/>
      <c r="N1378"/>
      <c r="O1378"/>
      <c r="P1378"/>
      <c r="Q1378"/>
      <c r="R1378"/>
      <c r="S1378"/>
      <c r="T1378"/>
      <c r="U1378"/>
      <c r="V1378"/>
      <c r="W1378"/>
      <c r="X1378"/>
      <c r="Y1378"/>
      <c r="Z1378"/>
      <c r="AA1378"/>
      <c r="AB1378"/>
    </row>
    <row r="1379" spans="1:28" x14ac:dyDescent="0.25">
      <c r="A1379"/>
      <c r="B1379"/>
      <c r="C1379"/>
      <c r="D1379"/>
      <c r="E1379"/>
      <c r="F1379"/>
      <c r="G1379"/>
      <c r="H1379"/>
      <c r="I1379"/>
      <c r="J1379"/>
      <c r="K1379"/>
      <c r="L1379"/>
      <c r="M1379"/>
      <c r="N1379"/>
      <c r="O1379"/>
      <c r="P1379"/>
      <c r="Q1379"/>
      <c r="R1379"/>
      <c r="S1379"/>
      <c r="T1379"/>
      <c r="U1379"/>
      <c r="V1379"/>
      <c r="W1379"/>
      <c r="X1379"/>
      <c r="Y1379"/>
      <c r="Z1379"/>
      <c r="AA1379"/>
      <c r="AB1379"/>
    </row>
    <row r="1380" spans="1:28" x14ac:dyDescent="0.25">
      <c r="A1380"/>
      <c r="B1380"/>
      <c r="C1380"/>
      <c r="D1380"/>
      <c r="E1380"/>
      <c r="F1380"/>
      <c r="G1380"/>
      <c r="H1380"/>
      <c r="I1380"/>
      <c r="J1380"/>
      <c r="K1380"/>
      <c r="L1380"/>
      <c r="M1380"/>
      <c r="N1380"/>
      <c r="O1380"/>
      <c r="P1380"/>
      <c r="Q1380"/>
      <c r="R1380"/>
      <c r="S1380"/>
      <c r="T1380"/>
      <c r="U1380"/>
      <c r="V1380"/>
      <c r="W1380"/>
      <c r="X1380"/>
      <c r="Y1380"/>
      <c r="Z1380"/>
      <c r="AA1380"/>
      <c r="AB1380"/>
    </row>
    <row r="1381" spans="1:28" x14ac:dyDescent="0.25">
      <c r="A1381"/>
      <c r="B1381"/>
      <c r="C1381"/>
      <c r="D1381"/>
      <c r="E1381"/>
      <c r="F1381"/>
      <c r="G1381"/>
      <c r="H1381"/>
      <c r="I1381"/>
      <c r="J1381"/>
      <c r="K1381"/>
      <c r="L1381"/>
      <c r="M1381"/>
      <c r="N1381"/>
      <c r="O1381"/>
      <c r="P1381"/>
      <c r="Q1381"/>
      <c r="R1381"/>
      <c r="S1381"/>
      <c r="T1381"/>
      <c r="U1381"/>
      <c r="V1381"/>
      <c r="W1381"/>
      <c r="X1381"/>
      <c r="Y1381"/>
      <c r="Z1381"/>
      <c r="AA1381"/>
      <c r="AB1381"/>
    </row>
    <row r="1382" spans="1:28" x14ac:dyDescent="0.25">
      <c r="A1382"/>
      <c r="B1382"/>
      <c r="C1382"/>
      <c r="D1382"/>
      <c r="E1382"/>
      <c r="F1382"/>
      <c r="G1382"/>
      <c r="H1382"/>
      <c r="I1382"/>
      <c r="J1382"/>
      <c r="K1382"/>
      <c r="L1382"/>
      <c r="M1382"/>
      <c r="N1382"/>
      <c r="O1382"/>
      <c r="P1382"/>
      <c r="Q1382"/>
      <c r="R1382"/>
      <c r="S1382"/>
      <c r="T1382"/>
      <c r="U1382"/>
      <c r="V1382"/>
      <c r="W1382"/>
      <c r="X1382"/>
      <c r="Y1382"/>
      <c r="Z1382"/>
      <c r="AA1382"/>
      <c r="AB1382"/>
    </row>
    <row r="1383" spans="1:28" x14ac:dyDescent="0.25">
      <c r="A1383"/>
      <c r="B1383"/>
      <c r="C1383"/>
      <c r="D1383"/>
      <c r="E1383"/>
      <c r="F1383"/>
      <c r="G1383"/>
      <c r="H1383"/>
      <c r="I1383"/>
      <c r="J1383"/>
      <c r="K1383"/>
      <c r="L1383"/>
      <c r="M1383"/>
      <c r="N1383"/>
      <c r="O1383"/>
      <c r="P1383"/>
      <c r="Q1383"/>
      <c r="R1383"/>
      <c r="S1383"/>
      <c r="T1383"/>
      <c r="U1383"/>
      <c r="V1383"/>
      <c r="W1383"/>
      <c r="X1383"/>
      <c r="Y1383"/>
      <c r="Z1383"/>
      <c r="AA1383"/>
      <c r="AB1383"/>
    </row>
    <row r="1384" spans="1:28" x14ac:dyDescent="0.25">
      <c r="A1384"/>
      <c r="B1384"/>
      <c r="C1384"/>
      <c r="D1384"/>
      <c r="E1384"/>
      <c r="F1384"/>
      <c r="G1384"/>
      <c r="H1384"/>
      <c r="I1384"/>
      <c r="J1384"/>
      <c r="K1384"/>
      <c r="L1384"/>
      <c r="M1384"/>
      <c r="N1384"/>
      <c r="O1384"/>
      <c r="P1384"/>
      <c r="Q1384"/>
      <c r="R1384"/>
      <c r="S1384"/>
      <c r="T1384"/>
      <c r="U1384"/>
      <c r="V1384"/>
      <c r="W1384"/>
      <c r="X1384"/>
      <c r="Y1384"/>
      <c r="Z1384"/>
      <c r="AA1384"/>
      <c r="AB1384"/>
    </row>
    <row r="1385" spans="1:28" x14ac:dyDescent="0.25">
      <c r="A1385"/>
      <c r="B1385"/>
      <c r="C1385"/>
      <c r="D1385"/>
      <c r="E1385"/>
      <c r="F1385"/>
      <c r="G1385"/>
      <c r="H1385"/>
      <c r="I1385"/>
      <c r="J1385"/>
      <c r="K1385"/>
      <c r="L1385"/>
      <c r="M1385"/>
      <c r="N1385"/>
      <c r="O1385"/>
      <c r="P1385"/>
      <c r="Q1385"/>
      <c r="R1385"/>
      <c r="S1385"/>
      <c r="T1385"/>
      <c r="U1385"/>
      <c r="V1385"/>
      <c r="W1385"/>
      <c r="X1385"/>
      <c r="Y1385"/>
      <c r="Z1385"/>
      <c r="AA1385"/>
      <c r="AB1385"/>
    </row>
    <row r="1386" spans="1:28" x14ac:dyDescent="0.25">
      <c r="A1386"/>
      <c r="B1386"/>
      <c r="C1386"/>
      <c r="D1386"/>
      <c r="E1386"/>
      <c r="F1386"/>
      <c r="G1386"/>
      <c r="H1386"/>
      <c r="I1386"/>
      <c r="J1386"/>
      <c r="K1386"/>
      <c r="L1386"/>
      <c r="M1386"/>
      <c r="N1386"/>
      <c r="O1386"/>
      <c r="P1386"/>
      <c r="Q1386"/>
      <c r="R1386"/>
      <c r="S1386"/>
      <c r="T1386"/>
      <c r="U1386"/>
      <c r="V1386"/>
      <c r="W1386"/>
      <c r="X1386"/>
      <c r="Y1386"/>
      <c r="Z1386"/>
      <c r="AA1386"/>
      <c r="AB1386"/>
    </row>
    <row r="1387" spans="1:28" x14ac:dyDescent="0.25">
      <c r="A1387"/>
      <c r="B1387"/>
      <c r="C1387"/>
      <c r="D1387"/>
      <c r="E1387"/>
      <c r="F1387"/>
      <c r="G1387"/>
      <c r="H1387"/>
      <c r="I1387"/>
      <c r="J1387"/>
      <c r="K1387"/>
      <c r="L1387"/>
      <c r="M1387"/>
      <c r="N1387"/>
      <c r="O1387"/>
      <c r="P1387"/>
      <c r="Q1387"/>
      <c r="R1387"/>
      <c r="S1387"/>
      <c r="T1387"/>
      <c r="U1387"/>
      <c r="V1387"/>
      <c r="W1387"/>
      <c r="X1387"/>
      <c r="Y1387"/>
      <c r="Z1387"/>
      <c r="AA1387"/>
      <c r="AB1387"/>
    </row>
    <row r="1388" spans="1:28" x14ac:dyDescent="0.25">
      <c r="A1388"/>
      <c r="B1388"/>
      <c r="C1388"/>
      <c r="D1388"/>
      <c r="E1388"/>
      <c r="F1388"/>
      <c r="G1388"/>
      <c r="H1388"/>
      <c r="I1388"/>
      <c r="J1388"/>
      <c r="K1388"/>
      <c r="L1388"/>
      <c r="M1388"/>
      <c r="N1388"/>
      <c r="O1388"/>
      <c r="P1388"/>
      <c r="Q1388"/>
      <c r="R1388"/>
      <c r="S1388"/>
      <c r="T1388"/>
      <c r="U1388"/>
      <c r="V1388"/>
      <c r="W1388"/>
      <c r="X1388"/>
      <c r="Y1388"/>
      <c r="Z1388"/>
      <c r="AA1388"/>
      <c r="AB1388"/>
    </row>
    <row r="1389" spans="1:28" x14ac:dyDescent="0.25">
      <c r="A1389"/>
      <c r="B1389"/>
      <c r="C1389"/>
      <c r="D1389"/>
      <c r="E1389"/>
      <c r="F1389"/>
      <c r="G1389"/>
      <c r="H1389"/>
      <c r="I1389"/>
      <c r="J1389"/>
      <c r="K1389"/>
      <c r="L1389"/>
      <c r="M1389"/>
      <c r="N1389"/>
      <c r="O1389"/>
      <c r="P1389"/>
      <c r="Q1389"/>
      <c r="R1389"/>
      <c r="S1389"/>
      <c r="T1389"/>
      <c r="U1389"/>
      <c r="V1389"/>
      <c r="W1389"/>
      <c r="X1389"/>
      <c r="Y1389"/>
      <c r="Z1389"/>
      <c r="AA1389"/>
      <c r="AB1389"/>
    </row>
    <row r="1390" spans="1:28" x14ac:dyDescent="0.25">
      <c r="A1390"/>
      <c r="B1390"/>
      <c r="C1390"/>
      <c r="D1390"/>
      <c r="E1390"/>
      <c r="F1390"/>
      <c r="G1390"/>
      <c r="H1390"/>
      <c r="I1390"/>
      <c r="J1390"/>
      <c r="K1390"/>
      <c r="L1390"/>
      <c r="M1390"/>
      <c r="N1390"/>
      <c r="O1390"/>
      <c r="P1390"/>
      <c r="Q1390"/>
      <c r="R1390"/>
      <c r="S1390"/>
      <c r="T1390"/>
      <c r="U1390"/>
      <c r="V1390"/>
      <c r="W1390"/>
      <c r="X1390"/>
      <c r="Y1390"/>
      <c r="Z1390"/>
      <c r="AA1390"/>
      <c r="AB1390"/>
    </row>
    <row r="1391" spans="1:28" x14ac:dyDescent="0.25">
      <c r="A1391"/>
      <c r="B1391"/>
      <c r="C1391"/>
      <c r="D1391"/>
      <c r="E1391"/>
      <c r="F1391"/>
      <c r="G1391"/>
      <c r="H1391"/>
      <c r="I1391"/>
      <c r="J1391"/>
      <c r="K1391"/>
      <c r="L1391"/>
      <c r="M1391"/>
      <c r="N1391"/>
      <c r="O1391"/>
      <c r="P1391"/>
      <c r="Q1391"/>
      <c r="R1391"/>
      <c r="S1391"/>
      <c r="T1391"/>
      <c r="U1391"/>
      <c r="V1391"/>
      <c r="W1391"/>
      <c r="X1391"/>
      <c r="Y1391"/>
      <c r="Z1391"/>
      <c r="AA1391"/>
      <c r="AB1391"/>
    </row>
    <row r="1392" spans="1:28" x14ac:dyDescent="0.25">
      <c r="A1392"/>
      <c r="B1392"/>
      <c r="C1392"/>
      <c r="D1392"/>
      <c r="E1392"/>
      <c r="F1392"/>
      <c r="G1392"/>
      <c r="H1392"/>
      <c r="I1392"/>
      <c r="J1392"/>
      <c r="K1392"/>
      <c r="L1392"/>
      <c r="M1392"/>
      <c r="N1392"/>
      <c r="O1392"/>
      <c r="P1392"/>
      <c r="Q1392"/>
      <c r="R1392"/>
      <c r="S1392"/>
      <c r="T1392"/>
      <c r="U1392"/>
      <c r="V1392"/>
      <c r="W1392"/>
      <c r="X1392"/>
      <c r="Y1392"/>
      <c r="Z1392"/>
      <c r="AA1392"/>
      <c r="AB1392"/>
    </row>
    <row r="1393" spans="1:28" x14ac:dyDescent="0.25">
      <c r="A1393"/>
      <c r="B1393"/>
      <c r="C1393"/>
      <c r="D1393"/>
      <c r="E1393"/>
      <c r="F1393"/>
      <c r="G1393"/>
      <c r="H1393"/>
      <c r="I1393"/>
      <c r="J1393"/>
      <c r="K1393"/>
      <c r="L1393"/>
      <c r="M1393"/>
      <c r="N1393"/>
      <c r="O1393"/>
      <c r="P1393"/>
      <c r="Q1393"/>
      <c r="R1393"/>
      <c r="S1393"/>
      <c r="T1393"/>
      <c r="U1393"/>
      <c r="V1393"/>
      <c r="W1393"/>
      <c r="X1393"/>
      <c r="Y1393"/>
      <c r="Z1393"/>
      <c r="AA1393"/>
      <c r="AB1393"/>
    </row>
    <row r="1394" spans="1:28" x14ac:dyDescent="0.25">
      <c r="A1394"/>
      <c r="B1394"/>
      <c r="C1394"/>
      <c r="D1394"/>
      <c r="E1394"/>
      <c r="F1394"/>
      <c r="G1394"/>
      <c r="H1394"/>
      <c r="I1394"/>
      <c r="J1394"/>
      <c r="K1394"/>
      <c r="L1394"/>
      <c r="M1394"/>
      <c r="N1394"/>
      <c r="O1394"/>
      <c r="P1394"/>
      <c r="Q1394"/>
      <c r="R1394"/>
      <c r="S1394"/>
      <c r="T1394"/>
      <c r="U1394"/>
      <c r="V1394"/>
      <c r="W1394"/>
      <c r="X1394"/>
      <c r="Y1394"/>
      <c r="Z1394"/>
      <c r="AA1394"/>
      <c r="AB1394"/>
    </row>
    <row r="1395" spans="1:28" x14ac:dyDescent="0.25">
      <c r="A1395"/>
      <c r="B1395"/>
      <c r="C1395"/>
      <c r="D1395"/>
      <c r="E1395"/>
      <c r="F1395"/>
      <c r="G1395"/>
      <c r="H1395"/>
      <c r="I1395"/>
      <c r="J1395"/>
      <c r="K1395"/>
      <c r="L1395"/>
      <c r="M1395"/>
      <c r="N1395"/>
      <c r="O1395"/>
      <c r="P1395"/>
      <c r="Q1395"/>
      <c r="R1395"/>
      <c r="S1395"/>
      <c r="T1395"/>
      <c r="U1395"/>
      <c r="V1395"/>
      <c r="W1395"/>
      <c r="X1395"/>
      <c r="Y1395"/>
      <c r="Z1395"/>
      <c r="AA1395"/>
      <c r="AB1395"/>
    </row>
    <row r="1396" spans="1:28" x14ac:dyDescent="0.25">
      <c r="A1396"/>
      <c r="B1396"/>
      <c r="C1396"/>
      <c r="D1396"/>
      <c r="E1396"/>
      <c r="F1396"/>
      <c r="G1396"/>
      <c r="H1396"/>
      <c r="I1396"/>
      <c r="J1396"/>
      <c r="K1396"/>
      <c r="L1396"/>
      <c r="M1396"/>
      <c r="N1396"/>
      <c r="O1396"/>
      <c r="P1396"/>
      <c r="Q1396"/>
      <c r="R1396"/>
      <c r="S1396"/>
      <c r="T1396"/>
      <c r="U1396"/>
      <c r="V1396"/>
      <c r="W1396"/>
      <c r="X1396"/>
      <c r="Y1396"/>
      <c r="Z1396"/>
      <c r="AA1396"/>
      <c r="AB1396"/>
    </row>
    <row r="1397" spans="1:28" x14ac:dyDescent="0.25">
      <c r="A1397"/>
      <c r="B1397"/>
      <c r="C1397"/>
      <c r="D1397"/>
      <c r="E1397"/>
      <c r="F1397"/>
      <c r="G1397"/>
      <c r="H1397"/>
      <c r="I1397"/>
      <c r="J1397"/>
      <c r="K1397"/>
      <c r="L1397"/>
      <c r="M1397"/>
      <c r="N1397"/>
      <c r="O1397"/>
      <c r="P1397"/>
      <c r="Q1397"/>
      <c r="R1397"/>
      <c r="S1397"/>
      <c r="T1397"/>
      <c r="U1397"/>
      <c r="V1397"/>
      <c r="W1397"/>
      <c r="X1397"/>
      <c r="Y1397"/>
      <c r="Z1397"/>
      <c r="AA1397"/>
      <c r="AB1397"/>
    </row>
    <row r="1398" spans="1:28" x14ac:dyDescent="0.25">
      <c r="A1398"/>
      <c r="B1398"/>
      <c r="C1398"/>
      <c r="D1398"/>
      <c r="E1398"/>
      <c r="F1398"/>
      <c r="G1398"/>
      <c r="H1398"/>
      <c r="I1398"/>
      <c r="J1398"/>
      <c r="K1398"/>
      <c r="L1398"/>
      <c r="M1398"/>
      <c r="N1398"/>
      <c r="O1398"/>
      <c r="P1398"/>
      <c r="Q1398"/>
      <c r="R1398"/>
      <c r="S1398"/>
      <c r="T1398"/>
      <c r="U1398"/>
      <c r="V1398"/>
      <c r="W1398"/>
      <c r="X1398"/>
      <c r="Y1398"/>
      <c r="Z1398"/>
      <c r="AA1398"/>
      <c r="AB1398"/>
    </row>
    <row r="1399" spans="1:28" x14ac:dyDescent="0.25">
      <c r="A1399"/>
      <c r="B1399"/>
      <c r="C1399"/>
      <c r="D1399"/>
      <c r="E1399"/>
      <c r="F1399"/>
      <c r="G1399"/>
      <c r="H1399"/>
      <c r="I1399"/>
      <c r="J1399"/>
      <c r="K1399"/>
      <c r="L1399"/>
      <c r="M1399"/>
      <c r="N1399"/>
      <c r="O1399"/>
      <c r="P1399"/>
      <c r="Q1399"/>
      <c r="R1399"/>
      <c r="S1399"/>
      <c r="T1399"/>
      <c r="U1399"/>
      <c r="V1399"/>
      <c r="W1399"/>
      <c r="X1399"/>
      <c r="Y1399"/>
      <c r="Z1399"/>
      <c r="AA1399"/>
      <c r="AB1399"/>
    </row>
    <row r="1400" spans="1:28" x14ac:dyDescent="0.25">
      <c r="A1400"/>
      <c r="B1400"/>
      <c r="C1400"/>
      <c r="D1400"/>
      <c r="E1400"/>
      <c r="F1400"/>
      <c r="G1400"/>
      <c r="H1400"/>
      <c r="I1400"/>
      <c r="J1400"/>
      <c r="K1400"/>
      <c r="L1400"/>
      <c r="M1400"/>
      <c r="N1400"/>
      <c r="O1400"/>
      <c r="P1400"/>
      <c r="Q1400"/>
      <c r="R1400"/>
      <c r="S1400"/>
      <c r="T1400"/>
      <c r="U1400"/>
      <c r="V1400"/>
      <c r="W1400"/>
      <c r="X1400"/>
      <c r="Y1400"/>
      <c r="Z1400"/>
      <c r="AA1400"/>
      <c r="AB1400"/>
    </row>
    <row r="1401" spans="1:28" x14ac:dyDescent="0.25">
      <c r="A1401"/>
      <c r="B1401"/>
      <c r="C1401"/>
      <c r="D1401"/>
      <c r="E1401"/>
      <c r="F1401"/>
      <c r="G1401"/>
      <c r="H1401"/>
      <c r="I1401"/>
      <c r="J1401"/>
      <c r="K1401"/>
      <c r="L1401"/>
      <c r="M1401"/>
      <c r="N1401"/>
      <c r="O1401"/>
      <c r="P1401"/>
      <c r="Q1401"/>
      <c r="R1401"/>
      <c r="S1401"/>
      <c r="T1401"/>
      <c r="U1401"/>
      <c r="V1401"/>
      <c r="W1401"/>
      <c r="X1401"/>
      <c r="Y1401"/>
      <c r="Z1401"/>
      <c r="AA1401"/>
      <c r="AB1401"/>
    </row>
    <row r="1402" spans="1:28" x14ac:dyDescent="0.25">
      <c r="A1402"/>
      <c r="B1402"/>
      <c r="C1402"/>
      <c r="D1402"/>
      <c r="E1402"/>
      <c r="F1402"/>
      <c r="G1402"/>
      <c r="H1402"/>
      <c r="I1402"/>
      <c r="J1402"/>
      <c r="K1402"/>
      <c r="L1402"/>
      <c r="M1402"/>
      <c r="N1402"/>
      <c r="O1402"/>
      <c r="P1402"/>
      <c r="Q1402"/>
      <c r="R1402"/>
      <c r="S1402"/>
      <c r="T1402"/>
      <c r="U1402"/>
      <c r="V1402"/>
      <c r="W1402"/>
      <c r="X1402"/>
      <c r="Y1402"/>
      <c r="Z1402"/>
      <c r="AA1402"/>
      <c r="AB1402"/>
    </row>
    <row r="1403" spans="1:28" x14ac:dyDescent="0.25">
      <c r="A1403"/>
      <c r="B1403"/>
      <c r="C1403"/>
      <c r="D1403"/>
      <c r="E1403"/>
      <c r="F1403"/>
      <c r="G1403"/>
      <c r="H1403"/>
      <c r="I1403"/>
      <c r="J1403"/>
      <c r="K1403"/>
      <c r="L1403"/>
      <c r="M1403"/>
      <c r="N1403"/>
      <c r="O1403"/>
      <c r="P1403"/>
      <c r="Q1403"/>
      <c r="R1403"/>
      <c r="S1403"/>
      <c r="T1403"/>
      <c r="U1403"/>
      <c r="V1403"/>
      <c r="W1403"/>
      <c r="X1403"/>
      <c r="Y1403"/>
      <c r="Z1403"/>
      <c r="AA1403"/>
      <c r="AB1403"/>
    </row>
    <row r="1404" spans="1:28" x14ac:dyDescent="0.25">
      <c r="A1404"/>
      <c r="B1404"/>
      <c r="C1404"/>
      <c r="D1404"/>
      <c r="E1404"/>
      <c r="F1404"/>
      <c r="G1404"/>
      <c r="H1404"/>
      <c r="I1404"/>
      <c r="J1404"/>
      <c r="K1404"/>
      <c r="L1404"/>
      <c r="M1404"/>
      <c r="N1404"/>
      <c r="O1404"/>
      <c r="P1404"/>
      <c r="Q1404"/>
      <c r="R1404"/>
      <c r="S1404"/>
      <c r="T1404"/>
      <c r="U1404"/>
      <c r="V1404"/>
      <c r="W1404"/>
      <c r="X1404"/>
      <c r="Y1404"/>
      <c r="Z1404"/>
      <c r="AA1404"/>
      <c r="AB1404"/>
    </row>
    <row r="1405" spans="1:28" x14ac:dyDescent="0.25">
      <c r="A1405"/>
      <c r="B1405"/>
      <c r="C1405"/>
      <c r="D1405"/>
      <c r="E1405"/>
      <c r="F1405"/>
      <c r="G1405"/>
      <c r="H1405"/>
      <c r="I1405"/>
      <c r="J1405"/>
      <c r="K1405"/>
      <c r="L1405"/>
      <c r="M1405"/>
      <c r="N1405"/>
      <c r="O1405"/>
      <c r="P1405"/>
      <c r="Q1405"/>
      <c r="R1405"/>
      <c r="S1405"/>
      <c r="T1405"/>
      <c r="U1405"/>
      <c r="V1405"/>
      <c r="W1405"/>
      <c r="X1405"/>
      <c r="Y1405"/>
      <c r="Z1405"/>
      <c r="AA1405"/>
      <c r="AB1405"/>
    </row>
    <row r="1406" spans="1:28" x14ac:dyDescent="0.25">
      <c r="A1406"/>
      <c r="B1406"/>
      <c r="C1406"/>
      <c r="D1406"/>
      <c r="E1406"/>
      <c r="F1406"/>
      <c r="G1406"/>
      <c r="H1406"/>
      <c r="I1406"/>
      <c r="J1406"/>
      <c r="K1406"/>
      <c r="L1406"/>
      <c r="M1406"/>
      <c r="N1406"/>
      <c r="O1406"/>
      <c r="P1406"/>
      <c r="Q1406"/>
      <c r="R1406"/>
      <c r="S1406"/>
      <c r="T1406"/>
      <c r="U1406"/>
      <c r="V1406"/>
      <c r="W1406"/>
      <c r="X1406"/>
      <c r="Y1406"/>
      <c r="Z1406"/>
      <c r="AA1406"/>
      <c r="AB1406"/>
    </row>
    <row r="1407" spans="1:28" x14ac:dyDescent="0.25">
      <c r="A1407"/>
      <c r="B1407"/>
      <c r="C1407"/>
      <c r="D1407"/>
      <c r="E1407"/>
      <c r="F1407"/>
      <c r="G1407"/>
      <c r="H1407"/>
      <c r="I1407"/>
      <c r="J1407"/>
      <c r="K1407"/>
      <c r="L1407"/>
      <c r="M1407"/>
      <c r="N1407"/>
      <c r="O1407"/>
      <c r="P1407"/>
      <c r="Q1407"/>
      <c r="R1407"/>
      <c r="S1407"/>
      <c r="T1407"/>
      <c r="U1407"/>
      <c r="V1407"/>
      <c r="W1407"/>
      <c r="X1407"/>
      <c r="Y1407"/>
      <c r="Z1407"/>
      <c r="AA1407"/>
      <c r="AB1407"/>
    </row>
    <row r="1408" spans="1:28" x14ac:dyDescent="0.25">
      <c r="A1408"/>
      <c r="B1408"/>
      <c r="C1408"/>
      <c r="D1408"/>
      <c r="E1408"/>
      <c r="F1408"/>
      <c r="G1408"/>
      <c r="H1408"/>
      <c r="I1408"/>
      <c r="J1408"/>
      <c r="K1408"/>
      <c r="L1408"/>
      <c r="M1408"/>
      <c r="N1408"/>
      <c r="O1408"/>
      <c r="P1408"/>
      <c r="Q1408"/>
      <c r="R1408"/>
      <c r="S1408"/>
      <c r="T1408"/>
      <c r="U1408"/>
      <c r="V1408"/>
      <c r="W1408"/>
      <c r="X1408"/>
      <c r="Y1408"/>
      <c r="Z1408"/>
      <c r="AA1408"/>
      <c r="AB1408"/>
    </row>
    <row r="1409" spans="1:28" x14ac:dyDescent="0.25">
      <c r="A1409"/>
      <c r="B1409"/>
      <c r="C1409"/>
      <c r="D1409"/>
      <c r="E1409"/>
      <c r="F1409"/>
      <c r="G1409"/>
      <c r="H1409"/>
      <c r="I1409"/>
      <c r="J1409"/>
      <c r="K1409"/>
      <c r="L1409"/>
      <c r="M1409"/>
      <c r="N1409"/>
      <c r="O1409"/>
      <c r="P1409"/>
      <c r="Q1409"/>
      <c r="R1409"/>
      <c r="S1409"/>
      <c r="T1409"/>
      <c r="U1409"/>
      <c r="V1409"/>
      <c r="W1409"/>
      <c r="X1409"/>
      <c r="Y1409"/>
      <c r="Z1409"/>
      <c r="AA1409"/>
      <c r="AB1409"/>
    </row>
    <row r="1410" spans="1:28" x14ac:dyDescent="0.25">
      <c r="A1410"/>
      <c r="B1410"/>
      <c r="C1410"/>
      <c r="D1410"/>
      <c r="E1410"/>
      <c r="F1410"/>
      <c r="G1410"/>
      <c r="H1410"/>
      <c r="I1410"/>
      <c r="J1410"/>
      <c r="K1410"/>
      <c r="L1410"/>
      <c r="M1410"/>
      <c r="N1410"/>
      <c r="O1410"/>
      <c r="P1410"/>
      <c r="Q1410"/>
      <c r="R1410"/>
      <c r="S1410"/>
      <c r="T1410"/>
      <c r="U1410"/>
      <c r="V1410"/>
      <c r="W1410"/>
      <c r="X1410"/>
      <c r="Y1410"/>
      <c r="Z1410"/>
      <c r="AA1410"/>
      <c r="AB1410"/>
    </row>
    <row r="1411" spans="1:28" x14ac:dyDescent="0.25">
      <c r="A1411"/>
      <c r="B1411"/>
      <c r="C1411"/>
      <c r="D1411"/>
      <c r="E1411"/>
      <c r="F1411"/>
      <c r="G1411"/>
      <c r="H1411"/>
      <c r="I1411"/>
      <c r="J1411"/>
      <c r="K1411"/>
      <c r="L1411"/>
      <c r="M1411"/>
      <c r="N1411"/>
      <c r="O1411"/>
      <c r="P1411"/>
      <c r="Q1411"/>
      <c r="R1411"/>
      <c r="S1411"/>
      <c r="T1411"/>
      <c r="U1411"/>
      <c r="V1411"/>
      <c r="W1411"/>
      <c r="X1411"/>
      <c r="Y1411"/>
      <c r="Z1411"/>
      <c r="AA1411"/>
      <c r="AB1411"/>
    </row>
    <row r="1412" spans="1:28" x14ac:dyDescent="0.25">
      <c r="A1412"/>
      <c r="B1412"/>
      <c r="C1412"/>
      <c r="D1412"/>
      <c r="E1412"/>
      <c r="F1412"/>
      <c r="G1412"/>
      <c r="H1412"/>
      <c r="I1412"/>
      <c r="J1412"/>
      <c r="K1412"/>
      <c r="L1412"/>
      <c r="M1412"/>
      <c r="N1412"/>
      <c r="O1412"/>
      <c r="P1412"/>
      <c r="Q1412"/>
      <c r="R1412"/>
      <c r="S1412"/>
      <c r="T1412"/>
      <c r="U1412"/>
      <c r="V1412"/>
      <c r="W1412"/>
      <c r="X1412"/>
      <c r="Y1412"/>
      <c r="Z1412"/>
      <c r="AA1412"/>
      <c r="AB1412"/>
    </row>
    <row r="1413" spans="1:28" x14ac:dyDescent="0.25">
      <c r="A1413"/>
      <c r="B1413"/>
      <c r="C1413"/>
      <c r="D1413"/>
      <c r="E1413"/>
      <c r="F1413"/>
      <c r="G1413"/>
      <c r="H1413"/>
      <c r="I1413"/>
      <c r="J1413"/>
      <c r="K1413"/>
      <c r="L1413"/>
      <c r="M1413"/>
      <c r="N1413"/>
      <c r="O1413"/>
      <c r="P1413"/>
      <c r="Q1413"/>
      <c r="R1413"/>
      <c r="S1413"/>
      <c r="T1413"/>
      <c r="U1413"/>
      <c r="V1413"/>
      <c r="W1413"/>
      <c r="X1413"/>
      <c r="Y1413"/>
      <c r="Z1413"/>
      <c r="AA1413"/>
      <c r="AB1413"/>
    </row>
    <row r="1414" spans="1:28" x14ac:dyDescent="0.25">
      <c r="A1414"/>
      <c r="B1414"/>
      <c r="C1414"/>
      <c r="D1414"/>
      <c r="E1414"/>
      <c r="F1414"/>
      <c r="G1414"/>
      <c r="H1414"/>
      <c r="I1414"/>
      <c r="J1414"/>
      <c r="K1414"/>
      <c r="L1414"/>
      <c r="M1414"/>
      <c r="N1414"/>
      <c r="O1414"/>
      <c r="P1414"/>
      <c r="Q1414"/>
      <c r="R1414"/>
      <c r="S1414"/>
      <c r="T1414"/>
      <c r="U1414"/>
      <c r="V1414"/>
      <c r="W1414"/>
      <c r="X1414"/>
      <c r="Y1414"/>
      <c r="Z1414"/>
      <c r="AA1414"/>
      <c r="AB1414"/>
    </row>
    <row r="1415" spans="1:28" x14ac:dyDescent="0.25">
      <c r="A1415"/>
      <c r="B1415"/>
      <c r="C1415"/>
      <c r="D1415"/>
      <c r="E1415"/>
      <c r="F1415"/>
      <c r="G1415"/>
      <c r="H1415"/>
      <c r="I1415"/>
      <c r="J1415"/>
      <c r="K1415"/>
      <c r="L1415"/>
      <c r="M1415"/>
      <c r="N1415"/>
      <c r="O1415"/>
      <c r="P1415"/>
      <c r="Q1415"/>
      <c r="R1415"/>
      <c r="S1415"/>
      <c r="T1415"/>
      <c r="U1415"/>
      <c r="V1415"/>
      <c r="W1415"/>
      <c r="X1415"/>
      <c r="Y1415"/>
      <c r="Z1415"/>
      <c r="AA1415"/>
      <c r="AB1415"/>
    </row>
    <row r="1416" spans="1:28" x14ac:dyDescent="0.25">
      <c r="A1416"/>
      <c r="B1416"/>
      <c r="C1416"/>
      <c r="D1416"/>
      <c r="E1416"/>
      <c r="F1416"/>
      <c r="G1416"/>
      <c r="H1416"/>
      <c r="I1416"/>
      <c r="J1416"/>
      <c r="K1416"/>
      <c r="L1416"/>
      <c r="M1416"/>
      <c r="N1416"/>
      <c r="O1416"/>
      <c r="P1416"/>
      <c r="Q1416"/>
      <c r="R1416"/>
      <c r="S1416"/>
      <c r="T1416"/>
      <c r="U1416"/>
      <c r="V1416"/>
      <c r="W1416"/>
      <c r="X1416"/>
      <c r="Y1416"/>
      <c r="Z1416"/>
      <c r="AA1416"/>
      <c r="AB1416"/>
    </row>
    <row r="1417" spans="1:28" x14ac:dyDescent="0.25">
      <c r="A1417"/>
      <c r="B1417"/>
      <c r="C1417"/>
      <c r="D1417"/>
      <c r="E1417"/>
      <c r="F1417"/>
      <c r="G1417"/>
      <c r="H1417"/>
      <c r="I1417"/>
      <c r="J1417"/>
      <c r="K1417"/>
      <c r="L1417"/>
      <c r="M1417"/>
      <c r="N1417"/>
      <c r="O1417"/>
      <c r="P1417"/>
      <c r="Q1417"/>
      <c r="R1417"/>
      <c r="S1417"/>
      <c r="T1417"/>
      <c r="U1417"/>
      <c r="V1417"/>
      <c r="W1417"/>
      <c r="X1417"/>
      <c r="Y1417"/>
      <c r="Z1417"/>
      <c r="AA1417"/>
      <c r="AB1417"/>
    </row>
    <row r="1418" spans="1:28" x14ac:dyDescent="0.25">
      <c r="A1418"/>
      <c r="B1418"/>
      <c r="C1418"/>
      <c r="D1418"/>
      <c r="E1418"/>
      <c r="F1418"/>
      <c r="G1418"/>
      <c r="H1418"/>
      <c r="I1418"/>
      <c r="J1418"/>
      <c r="K1418"/>
      <c r="L1418"/>
      <c r="M1418"/>
      <c r="N1418"/>
      <c r="O1418"/>
      <c r="P1418"/>
      <c r="Q1418"/>
      <c r="R1418"/>
      <c r="S1418"/>
      <c r="T1418"/>
      <c r="U1418"/>
      <c r="V1418"/>
      <c r="W1418"/>
      <c r="X1418"/>
      <c r="Y1418"/>
      <c r="Z1418"/>
      <c r="AA1418"/>
      <c r="AB1418"/>
    </row>
    <row r="1419" spans="1:28" x14ac:dyDescent="0.25">
      <c r="A1419"/>
      <c r="B1419"/>
      <c r="C1419"/>
      <c r="D1419"/>
      <c r="E1419"/>
      <c r="F1419"/>
      <c r="G1419"/>
      <c r="H1419"/>
      <c r="I1419"/>
      <c r="J1419"/>
      <c r="K1419"/>
      <c r="L1419"/>
      <c r="M1419"/>
      <c r="N1419"/>
      <c r="O1419"/>
      <c r="P1419"/>
      <c r="Q1419"/>
      <c r="R1419"/>
      <c r="S1419"/>
      <c r="T1419"/>
      <c r="U1419"/>
      <c r="V1419"/>
      <c r="W1419"/>
      <c r="X1419"/>
      <c r="Y1419"/>
      <c r="Z1419"/>
      <c r="AA1419"/>
      <c r="AB1419"/>
    </row>
    <row r="1420" spans="1:28" x14ac:dyDescent="0.25">
      <c r="A1420"/>
      <c r="B1420"/>
      <c r="C1420"/>
      <c r="D1420"/>
      <c r="E1420"/>
      <c r="F1420"/>
      <c r="G1420"/>
      <c r="H1420"/>
      <c r="I1420"/>
      <c r="J1420"/>
      <c r="K1420"/>
      <c r="L1420"/>
      <c r="M1420"/>
      <c r="N1420"/>
      <c r="O1420"/>
      <c r="P1420"/>
      <c r="Q1420"/>
      <c r="R1420"/>
      <c r="S1420"/>
      <c r="T1420"/>
      <c r="U1420"/>
      <c r="V1420"/>
      <c r="W1420"/>
      <c r="X1420"/>
      <c r="Y1420"/>
      <c r="Z1420"/>
      <c r="AA1420"/>
      <c r="AB1420"/>
    </row>
    <row r="1421" spans="1:28" x14ac:dyDescent="0.25">
      <c r="A1421"/>
      <c r="B1421"/>
      <c r="C1421"/>
      <c r="D1421"/>
      <c r="E1421"/>
      <c r="F1421"/>
      <c r="G1421"/>
      <c r="H1421"/>
      <c r="I1421"/>
      <c r="J1421"/>
      <c r="K1421"/>
      <c r="L1421"/>
      <c r="M1421"/>
      <c r="N1421"/>
      <c r="O1421"/>
      <c r="P1421"/>
      <c r="Q1421"/>
      <c r="R1421"/>
      <c r="S1421"/>
      <c r="T1421"/>
      <c r="U1421"/>
      <c r="V1421"/>
      <c r="W1421"/>
      <c r="X1421"/>
      <c r="Y1421"/>
      <c r="Z1421"/>
      <c r="AA1421"/>
      <c r="AB1421"/>
    </row>
    <row r="1422" spans="1:28" x14ac:dyDescent="0.25">
      <c r="A1422"/>
      <c r="B1422"/>
      <c r="C1422"/>
      <c r="D1422"/>
      <c r="E1422"/>
      <c r="F1422"/>
      <c r="G1422"/>
      <c r="H1422"/>
      <c r="I1422"/>
      <c r="J1422"/>
      <c r="K1422"/>
      <c r="L1422"/>
      <c r="M1422"/>
      <c r="N1422"/>
      <c r="O1422"/>
      <c r="P1422"/>
      <c r="Q1422"/>
      <c r="R1422"/>
      <c r="S1422"/>
      <c r="T1422"/>
      <c r="U1422"/>
      <c r="V1422"/>
      <c r="W1422"/>
      <c r="X1422"/>
      <c r="Y1422"/>
      <c r="Z1422"/>
      <c r="AA1422"/>
      <c r="AB1422"/>
    </row>
    <row r="1423" spans="1:28" x14ac:dyDescent="0.25">
      <c r="A1423"/>
      <c r="B1423"/>
      <c r="C1423"/>
      <c r="D1423"/>
      <c r="E1423"/>
      <c r="F1423"/>
      <c r="G1423"/>
      <c r="H1423"/>
      <c r="I1423"/>
      <c r="J1423"/>
      <c r="K1423"/>
      <c r="L1423"/>
      <c r="M1423"/>
      <c r="N1423"/>
      <c r="O1423"/>
      <c r="P1423"/>
      <c r="Q1423"/>
      <c r="R1423"/>
      <c r="S1423"/>
      <c r="T1423"/>
      <c r="U1423"/>
      <c r="V1423"/>
      <c r="W1423"/>
      <c r="X1423"/>
      <c r="Y1423"/>
      <c r="Z1423"/>
      <c r="AA1423"/>
      <c r="AB1423"/>
    </row>
    <row r="1424" spans="1:28" x14ac:dyDescent="0.25">
      <c r="A1424"/>
      <c r="B1424"/>
      <c r="C1424"/>
      <c r="D1424"/>
      <c r="E1424"/>
      <c r="F1424"/>
      <c r="G1424"/>
      <c r="H1424"/>
      <c r="I1424"/>
      <c r="J1424"/>
      <c r="K1424"/>
      <c r="L1424"/>
      <c r="M1424"/>
      <c r="N1424"/>
      <c r="O1424"/>
      <c r="P1424"/>
      <c r="Q1424"/>
      <c r="R1424"/>
      <c r="S1424"/>
      <c r="T1424"/>
      <c r="U1424"/>
      <c r="V1424"/>
      <c r="W1424"/>
      <c r="X1424"/>
      <c r="Y1424"/>
      <c r="Z1424"/>
      <c r="AA1424"/>
      <c r="AB1424"/>
    </row>
    <row r="1425" spans="1:28" x14ac:dyDescent="0.25">
      <c r="A1425"/>
      <c r="B1425"/>
      <c r="C1425"/>
      <c r="D1425"/>
      <c r="E1425"/>
      <c r="F1425"/>
      <c r="G1425"/>
      <c r="H1425"/>
      <c r="I1425"/>
      <c r="J1425"/>
      <c r="K1425"/>
      <c r="L1425"/>
      <c r="M1425"/>
      <c r="N1425"/>
      <c r="O1425"/>
      <c r="P1425"/>
      <c r="Q1425"/>
      <c r="R1425"/>
      <c r="S1425"/>
      <c r="T1425"/>
      <c r="U1425"/>
      <c r="V1425"/>
      <c r="W1425"/>
      <c r="X1425"/>
      <c r="Y1425"/>
      <c r="Z1425"/>
      <c r="AA1425"/>
      <c r="AB1425"/>
    </row>
    <row r="1426" spans="1:28" x14ac:dyDescent="0.25">
      <c r="A1426"/>
      <c r="B1426"/>
      <c r="C1426"/>
      <c r="D1426"/>
      <c r="E1426"/>
      <c r="F1426"/>
      <c r="G1426"/>
      <c r="H1426"/>
      <c r="I1426"/>
      <c r="J1426"/>
      <c r="K1426"/>
      <c r="L1426"/>
      <c r="M1426"/>
      <c r="N1426"/>
      <c r="O1426"/>
      <c r="P1426"/>
      <c r="Q1426"/>
      <c r="R1426"/>
      <c r="S1426"/>
      <c r="T1426"/>
      <c r="U1426"/>
      <c r="V1426"/>
      <c r="W1426"/>
      <c r="X1426"/>
      <c r="Y1426"/>
      <c r="Z1426"/>
      <c r="AA1426"/>
      <c r="AB1426"/>
    </row>
    <row r="1427" spans="1:28" x14ac:dyDescent="0.25">
      <c r="A1427"/>
      <c r="B1427"/>
      <c r="C1427"/>
      <c r="D1427"/>
      <c r="E1427"/>
      <c r="F1427"/>
      <c r="G1427"/>
      <c r="H1427"/>
      <c r="I1427"/>
      <c r="J1427"/>
      <c r="K1427"/>
      <c r="L1427"/>
      <c r="M1427"/>
      <c r="N1427"/>
      <c r="O1427"/>
      <c r="P1427"/>
      <c r="Q1427"/>
      <c r="R1427"/>
      <c r="S1427"/>
      <c r="T1427"/>
      <c r="U1427"/>
      <c r="V1427"/>
      <c r="W1427"/>
      <c r="X1427"/>
      <c r="Y1427"/>
      <c r="Z1427"/>
      <c r="AA1427"/>
      <c r="AB1427"/>
    </row>
    <row r="1428" spans="1:28" x14ac:dyDescent="0.25">
      <c r="A1428"/>
      <c r="B1428"/>
      <c r="C1428"/>
      <c r="D1428"/>
      <c r="E1428"/>
      <c r="F1428"/>
      <c r="G1428"/>
      <c r="H1428"/>
      <c r="I1428"/>
      <c r="J1428"/>
      <c r="K1428"/>
      <c r="L1428"/>
      <c r="M1428"/>
      <c r="N1428"/>
      <c r="O1428"/>
      <c r="P1428"/>
      <c r="Q1428"/>
      <c r="R1428"/>
      <c r="S1428"/>
      <c r="T1428"/>
      <c r="U1428"/>
      <c r="V1428"/>
      <c r="W1428"/>
      <c r="X1428"/>
      <c r="Y1428"/>
      <c r="Z1428"/>
      <c r="AA1428"/>
      <c r="AB1428"/>
    </row>
    <row r="1429" spans="1:28" x14ac:dyDescent="0.25">
      <c r="A1429"/>
      <c r="B1429"/>
      <c r="C1429"/>
      <c r="D1429"/>
      <c r="E1429"/>
      <c r="F1429"/>
      <c r="G1429"/>
      <c r="H1429"/>
      <c r="I1429"/>
      <c r="J1429"/>
      <c r="K1429"/>
      <c r="L1429"/>
      <c r="M1429"/>
      <c r="N1429"/>
      <c r="O1429"/>
      <c r="P1429"/>
      <c r="Q1429"/>
      <c r="R1429"/>
      <c r="S1429"/>
      <c r="T1429"/>
      <c r="U1429"/>
      <c r="V1429"/>
      <c r="W1429"/>
      <c r="X1429"/>
      <c r="Y1429"/>
      <c r="Z1429"/>
      <c r="AA1429"/>
      <c r="AB1429"/>
    </row>
    <row r="1430" spans="1:28" x14ac:dyDescent="0.25">
      <c r="A1430"/>
      <c r="B1430"/>
      <c r="C1430"/>
      <c r="D1430"/>
      <c r="E1430"/>
      <c r="F1430"/>
      <c r="G1430"/>
      <c r="H1430"/>
      <c r="I1430"/>
      <c r="J1430"/>
      <c r="K1430"/>
      <c r="L1430"/>
      <c r="M1430"/>
      <c r="N1430"/>
      <c r="O1430"/>
      <c r="P1430"/>
      <c r="Q1430"/>
      <c r="R1430"/>
      <c r="S1430"/>
      <c r="T1430"/>
      <c r="U1430"/>
      <c r="V1430"/>
      <c r="W1430"/>
      <c r="X1430"/>
      <c r="Y1430"/>
      <c r="Z1430"/>
      <c r="AA1430"/>
      <c r="AB1430"/>
    </row>
    <row r="1431" spans="1:28" x14ac:dyDescent="0.25">
      <c r="A1431"/>
      <c r="B1431"/>
      <c r="C1431"/>
      <c r="D1431"/>
      <c r="E1431"/>
      <c r="F1431"/>
      <c r="G1431"/>
      <c r="H1431"/>
      <c r="I1431"/>
      <c r="J1431"/>
      <c r="K1431"/>
      <c r="L1431"/>
      <c r="M1431"/>
      <c r="N1431"/>
      <c r="O1431"/>
      <c r="P1431"/>
      <c r="Q1431"/>
      <c r="R1431"/>
      <c r="S1431"/>
      <c r="T1431"/>
      <c r="U1431"/>
      <c r="V1431"/>
      <c r="W1431"/>
      <c r="X1431"/>
      <c r="Y1431"/>
      <c r="Z1431"/>
      <c r="AA1431"/>
      <c r="AB1431"/>
    </row>
    <row r="1432" spans="1:28" x14ac:dyDescent="0.25">
      <c r="A1432"/>
      <c r="B1432"/>
      <c r="C1432"/>
      <c r="D1432"/>
      <c r="E1432"/>
      <c r="F1432"/>
      <c r="G1432"/>
      <c r="H1432"/>
      <c r="I1432"/>
      <c r="J1432"/>
      <c r="K1432"/>
      <c r="L1432"/>
      <c r="M1432"/>
      <c r="N1432"/>
      <c r="O1432"/>
      <c r="P1432"/>
      <c r="Q1432"/>
      <c r="R1432"/>
      <c r="S1432"/>
      <c r="T1432"/>
      <c r="U1432"/>
      <c r="V1432"/>
      <c r="W1432"/>
      <c r="X1432"/>
      <c r="Y1432"/>
      <c r="Z1432"/>
      <c r="AA1432"/>
      <c r="AB1432"/>
    </row>
    <row r="1433" spans="1:28" x14ac:dyDescent="0.25">
      <c r="A1433"/>
      <c r="B1433"/>
      <c r="C1433"/>
      <c r="D1433"/>
      <c r="E1433"/>
      <c r="F1433"/>
      <c r="G1433"/>
      <c r="H1433"/>
      <c r="I1433"/>
      <c r="J1433"/>
      <c r="K1433"/>
      <c r="L1433"/>
      <c r="M1433"/>
      <c r="N1433"/>
      <c r="O1433"/>
      <c r="P1433"/>
      <c r="Q1433"/>
      <c r="R1433"/>
      <c r="S1433"/>
      <c r="T1433"/>
      <c r="U1433"/>
      <c r="V1433"/>
      <c r="W1433"/>
      <c r="X1433"/>
      <c r="Y1433"/>
      <c r="Z1433"/>
      <c r="AA1433"/>
      <c r="AB1433"/>
    </row>
    <row r="1434" spans="1:28" x14ac:dyDescent="0.25">
      <c r="A1434"/>
      <c r="B1434"/>
      <c r="C1434"/>
      <c r="D1434"/>
      <c r="E1434"/>
      <c r="F1434"/>
      <c r="G1434"/>
      <c r="H1434"/>
      <c r="I1434"/>
      <c r="J1434"/>
      <c r="K1434"/>
      <c r="L1434"/>
      <c r="M1434"/>
      <c r="N1434"/>
      <c r="O1434"/>
      <c r="P1434"/>
      <c r="Q1434"/>
      <c r="R1434"/>
      <c r="S1434"/>
      <c r="T1434"/>
      <c r="U1434"/>
      <c r="V1434"/>
      <c r="W1434"/>
      <c r="X1434"/>
      <c r="Y1434"/>
      <c r="Z1434"/>
      <c r="AA1434"/>
      <c r="AB1434"/>
    </row>
    <row r="1435" spans="1:28" x14ac:dyDescent="0.25">
      <c r="A1435"/>
      <c r="B1435"/>
      <c r="C1435"/>
      <c r="D1435"/>
      <c r="E1435"/>
      <c r="F1435"/>
      <c r="G1435"/>
      <c r="H1435"/>
      <c r="I1435"/>
      <c r="J1435"/>
      <c r="K1435"/>
      <c r="L1435"/>
      <c r="M1435"/>
      <c r="N1435"/>
      <c r="O1435"/>
      <c r="P1435"/>
      <c r="Q1435"/>
      <c r="R1435"/>
      <c r="S1435"/>
      <c r="T1435"/>
      <c r="U1435"/>
      <c r="V1435"/>
      <c r="W1435"/>
      <c r="X1435"/>
      <c r="Y1435"/>
      <c r="Z1435"/>
      <c r="AA1435"/>
      <c r="AB1435"/>
    </row>
    <row r="1436" spans="1:28" x14ac:dyDescent="0.25">
      <c r="A1436"/>
      <c r="B1436"/>
      <c r="C1436"/>
      <c r="D1436"/>
      <c r="E1436"/>
      <c r="F1436"/>
      <c r="G1436"/>
      <c r="H1436"/>
      <c r="I1436"/>
      <c r="J1436"/>
      <c r="K1436"/>
      <c r="L1436"/>
      <c r="M1436"/>
      <c r="N1436"/>
      <c r="O1436"/>
      <c r="P1436"/>
      <c r="Q1436"/>
      <c r="R1436"/>
      <c r="S1436"/>
      <c r="T1436"/>
      <c r="U1436"/>
      <c r="V1436"/>
      <c r="W1436"/>
      <c r="X1436"/>
      <c r="Y1436"/>
      <c r="Z1436"/>
      <c r="AA1436"/>
      <c r="AB1436"/>
    </row>
    <row r="1437" spans="1:28" x14ac:dyDescent="0.25">
      <c r="A1437"/>
      <c r="B1437"/>
      <c r="C1437"/>
      <c r="D1437"/>
      <c r="E1437"/>
      <c r="F1437"/>
      <c r="G1437"/>
      <c r="H1437"/>
      <c r="I1437"/>
      <c r="J1437"/>
      <c r="K1437"/>
      <c r="L1437"/>
      <c r="M1437"/>
      <c r="N1437"/>
      <c r="O1437"/>
      <c r="P1437"/>
      <c r="Q1437"/>
      <c r="R1437"/>
      <c r="S1437"/>
      <c r="T1437"/>
      <c r="U1437"/>
      <c r="V1437"/>
      <c r="W1437"/>
      <c r="X1437"/>
      <c r="Y1437"/>
      <c r="Z1437"/>
      <c r="AA1437"/>
      <c r="AB1437"/>
    </row>
    <row r="1438" spans="1:28" x14ac:dyDescent="0.25">
      <c r="A1438"/>
      <c r="B1438"/>
      <c r="C1438"/>
      <c r="D1438"/>
      <c r="E1438"/>
      <c r="F1438"/>
      <c r="G1438"/>
      <c r="H1438"/>
      <c r="I1438"/>
      <c r="J1438"/>
      <c r="K1438"/>
      <c r="L1438"/>
      <c r="M1438"/>
      <c r="N1438"/>
      <c r="O1438"/>
      <c r="P1438"/>
      <c r="Q1438"/>
      <c r="R1438"/>
      <c r="S1438"/>
      <c r="T1438"/>
      <c r="U1438"/>
      <c r="V1438"/>
      <c r="W1438"/>
      <c r="X1438"/>
      <c r="Y1438"/>
      <c r="Z1438"/>
      <c r="AA1438"/>
      <c r="AB1438"/>
    </row>
    <row r="1439" spans="1:28" x14ac:dyDescent="0.25">
      <c r="A1439"/>
      <c r="B1439"/>
      <c r="C1439"/>
      <c r="D1439"/>
      <c r="E1439"/>
      <c r="F1439"/>
      <c r="G1439"/>
      <c r="H1439"/>
      <c r="I1439"/>
      <c r="J1439"/>
      <c r="K1439"/>
      <c r="L1439"/>
      <c r="M1439"/>
      <c r="N1439"/>
      <c r="O1439"/>
      <c r="P1439"/>
      <c r="Q1439"/>
      <c r="R1439"/>
      <c r="S1439"/>
      <c r="T1439"/>
      <c r="U1439"/>
      <c r="V1439"/>
      <c r="W1439"/>
      <c r="X1439"/>
      <c r="Y1439"/>
      <c r="Z1439"/>
      <c r="AA1439"/>
      <c r="AB1439"/>
    </row>
    <row r="1440" spans="1:28" x14ac:dyDescent="0.25">
      <c r="A1440"/>
      <c r="B1440"/>
      <c r="C1440"/>
      <c r="D1440"/>
      <c r="E1440"/>
      <c r="F1440"/>
      <c r="G1440"/>
      <c r="H1440"/>
      <c r="I1440"/>
      <c r="J1440"/>
      <c r="K1440"/>
      <c r="L1440"/>
      <c r="M1440"/>
      <c r="N1440"/>
      <c r="O1440"/>
      <c r="P1440"/>
      <c r="Q1440"/>
      <c r="R1440"/>
      <c r="S1440"/>
      <c r="T1440"/>
      <c r="U1440"/>
      <c r="V1440"/>
      <c r="W1440"/>
      <c r="X1440"/>
      <c r="Y1440"/>
      <c r="Z1440"/>
      <c r="AA1440"/>
      <c r="AB1440"/>
    </row>
    <row r="1441" spans="1:28" x14ac:dyDescent="0.25">
      <c r="A1441"/>
      <c r="B1441"/>
      <c r="C1441"/>
      <c r="D1441"/>
      <c r="E1441"/>
      <c r="F1441"/>
      <c r="G1441"/>
      <c r="H1441"/>
      <c r="I1441"/>
      <c r="J1441"/>
      <c r="K1441"/>
      <c r="L1441"/>
      <c r="M1441"/>
      <c r="N1441"/>
      <c r="O1441"/>
      <c r="P1441"/>
      <c r="Q1441"/>
      <c r="R1441"/>
      <c r="S1441"/>
      <c r="T1441"/>
      <c r="U1441"/>
      <c r="V1441"/>
      <c r="W1441"/>
      <c r="X1441"/>
      <c r="Y1441"/>
      <c r="Z1441"/>
      <c r="AA1441"/>
      <c r="AB1441"/>
    </row>
    <row r="1442" spans="1:28" x14ac:dyDescent="0.25">
      <c r="A1442"/>
      <c r="B1442"/>
      <c r="C1442"/>
      <c r="D1442"/>
      <c r="E1442"/>
      <c r="F1442"/>
      <c r="G1442"/>
      <c r="H1442"/>
      <c r="I1442"/>
      <c r="J1442"/>
      <c r="K1442"/>
      <c r="L1442"/>
      <c r="M1442"/>
      <c r="N1442"/>
      <c r="O1442"/>
      <c r="P1442"/>
      <c r="Q1442"/>
      <c r="R1442"/>
      <c r="S1442"/>
      <c r="T1442"/>
      <c r="U1442"/>
      <c r="V1442"/>
      <c r="W1442"/>
      <c r="X1442"/>
      <c r="Y1442"/>
      <c r="Z1442"/>
      <c r="AA1442"/>
      <c r="AB1442"/>
    </row>
    <row r="1443" spans="1:28" x14ac:dyDescent="0.25">
      <c r="A1443"/>
      <c r="B1443"/>
      <c r="C1443"/>
      <c r="D1443"/>
      <c r="E1443"/>
      <c r="F1443"/>
      <c r="G1443"/>
      <c r="H1443"/>
      <c r="I1443"/>
      <c r="J1443"/>
      <c r="K1443"/>
      <c r="L1443"/>
      <c r="M1443"/>
      <c r="N1443"/>
      <c r="O1443"/>
      <c r="P1443"/>
      <c r="Q1443"/>
      <c r="R1443"/>
      <c r="S1443"/>
      <c r="T1443"/>
      <c r="U1443"/>
      <c r="V1443"/>
      <c r="W1443"/>
      <c r="X1443"/>
      <c r="Y1443"/>
      <c r="Z1443"/>
      <c r="AA1443"/>
      <c r="AB1443"/>
    </row>
    <row r="1444" spans="1:28" x14ac:dyDescent="0.25">
      <c r="A1444"/>
      <c r="B1444"/>
      <c r="C1444"/>
      <c r="D1444"/>
      <c r="E1444"/>
      <c r="F1444"/>
      <c r="G1444"/>
      <c r="H1444"/>
      <c r="I1444"/>
      <c r="J1444"/>
      <c r="K1444"/>
      <c r="L1444"/>
      <c r="M1444"/>
      <c r="N1444"/>
      <c r="O1444"/>
      <c r="P1444"/>
      <c r="Q1444"/>
      <c r="R1444"/>
      <c r="S1444"/>
      <c r="T1444"/>
      <c r="U1444"/>
      <c r="V1444"/>
      <c r="W1444"/>
      <c r="X1444"/>
      <c r="Y1444"/>
      <c r="Z1444"/>
      <c r="AA1444"/>
      <c r="AB1444"/>
    </row>
    <row r="1445" spans="1:28" x14ac:dyDescent="0.25">
      <c r="A1445"/>
      <c r="B1445"/>
      <c r="C1445"/>
      <c r="D1445"/>
      <c r="E1445"/>
      <c r="F1445"/>
      <c r="G1445"/>
      <c r="H1445"/>
      <c r="I1445"/>
      <c r="J1445"/>
      <c r="K1445"/>
      <c r="L1445"/>
      <c r="M1445"/>
      <c r="N1445"/>
      <c r="O1445"/>
      <c r="P1445"/>
      <c r="Q1445"/>
      <c r="R1445"/>
      <c r="S1445"/>
      <c r="T1445"/>
      <c r="U1445"/>
      <c r="V1445"/>
      <c r="W1445"/>
      <c r="X1445"/>
      <c r="Y1445"/>
      <c r="Z1445"/>
      <c r="AA1445"/>
      <c r="AB1445"/>
    </row>
    <row r="1446" spans="1:28" x14ac:dyDescent="0.25">
      <c r="A1446"/>
      <c r="B1446"/>
      <c r="C1446"/>
      <c r="D1446"/>
      <c r="E1446"/>
      <c r="F1446"/>
      <c r="G1446"/>
      <c r="H1446"/>
      <c r="I1446"/>
      <c r="J1446"/>
      <c r="K1446"/>
      <c r="L1446"/>
      <c r="M1446"/>
      <c r="N1446"/>
      <c r="O1446"/>
      <c r="P1446"/>
      <c r="Q1446"/>
      <c r="R1446"/>
      <c r="S1446"/>
      <c r="T1446"/>
      <c r="U1446"/>
      <c r="V1446"/>
      <c r="W1446"/>
      <c r="X1446"/>
      <c r="Y1446"/>
      <c r="Z1446"/>
      <c r="AA1446"/>
      <c r="AB1446"/>
    </row>
    <row r="1447" spans="1:28" x14ac:dyDescent="0.25">
      <c r="A1447"/>
      <c r="B1447"/>
      <c r="C1447"/>
      <c r="D1447"/>
      <c r="E1447"/>
      <c r="F1447"/>
      <c r="G1447"/>
      <c r="H1447"/>
      <c r="I1447"/>
      <c r="J1447"/>
      <c r="K1447"/>
      <c r="L1447"/>
      <c r="M1447"/>
      <c r="N1447"/>
      <c r="O1447"/>
      <c r="P1447"/>
      <c r="Q1447"/>
      <c r="R1447"/>
      <c r="S1447"/>
      <c r="T1447"/>
      <c r="U1447"/>
      <c r="V1447"/>
      <c r="W1447"/>
      <c r="X1447"/>
      <c r="Y1447"/>
      <c r="Z1447"/>
      <c r="AA1447"/>
      <c r="AB1447"/>
    </row>
    <row r="1448" spans="1:28" x14ac:dyDescent="0.25">
      <c r="A1448"/>
      <c r="B1448"/>
      <c r="C1448"/>
      <c r="D1448"/>
      <c r="E1448"/>
      <c r="F1448"/>
      <c r="G1448"/>
      <c r="H1448"/>
      <c r="I1448"/>
      <c r="J1448"/>
      <c r="K1448"/>
      <c r="L1448"/>
      <c r="M1448"/>
      <c r="N1448"/>
      <c r="O1448"/>
      <c r="P1448"/>
      <c r="Q1448"/>
      <c r="R1448"/>
      <c r="S1448"/>
      <c r="T1448"/>
      <c r="U1448"/>
      <c r="V1448"/>
      <c r="W1448"/>
      <c r="X1448"/>
      <c r="Y1448"/>
      <c r="Z1448"/>
      <c r="AA1448"/>
      <c r="AB1448"/>
    </row>
    <row r="1449" spans="1:28" x14ac:dyDescent="0.25">
      <c r="A1449"/>
      <c r="B1449"/>
      <c r="C1449"/>
      <c r="D1449"/>
      <c r="E1449"/>
      <c r="F1449"/>
      <c r="G1449"/>
      <c r="H1449"/>
      <c r="I1449"/>
      <c r="J1449"/>
      <c r="K1449"/>
      <c r="L1449"/>
      <c r="M1449"/>
      <c r="N1449"/>
      <c r="O1449"/>
      <c r="P1449"/>
      <c r="Q1449"/>
      <c r="R1449"/>
      <c r="S1449"/>
      <c r="T1449"/>
      <c r="U1449"/>
      <c r="V1449"/>
      <c r="W1449"/>
      <c r="X1449"/>
      <c r="Y1449"/>
      <c r="Z1449"/>
      <c r="AA1449"/>
      <c r="AB1449"/>
    </row>
    <row r="1450" spans="1:28" x14ac:dyDescent="0.25">
      <c r="A1450"/>
      <c r="B1450"/>
      <c r="C1450"/>
      <c r="D1450"/>
      <c r="E1450"/>
      <c r="F1450"/>
      <c r="G1450"/>
      <c r="H1450"/>
      <c r="I1450"/>
      <c r="J1450"/>
      <c r="K1450"/>
      <c r="L1450"/>
      <c r="M1450"/>
      <c r="N1450"/>
      <c r="O1450"/>
      <c r="P1450"/>
      <c r="Q1450"/>
      <c r="R1450"/>
      <c r="S1450"/>
      <c r="T1450"/>
      <c r="U1450"/>
      <c r="V1450"/>
      <c r="W1450"/>
      <c r="X1450"/>
      <c r="Y1450"/>
      <c r="Z1450"/>
      <c r="AA1450"/>
      <c r="AB1450"/>
    </row>
    <row r="1451" spans="1:28" x14ac:dyDescent="0.25">
      <c r="A1451"/>
      <c r="B1451"/>
      <c r="C1451"/>
      <c r="D1451"/>
      <c r="E1451"/>
      <c r="F1451"/>
      <c r="G1451"/>
      <c r="H1451"/>
      <c r="I1451"/>
      <c r="J1451"/>
      <c r="K1451"/>
      <c r="L1451"/>
      <c r="M1451"/>
      <c r="N1451"/>
      <c r="O1451"/>
      <c r="P1451"/>
      <c r="Q1451"/>
      <c r="R1451"/>
      <c r="S1451"/>
      <c r="T1451"/>
      <c r="U1451"/>
      <c r="V1451"/>
      <c r="W1451"/>
      <c r="X1451"/>
      <c r="Y1451"/>
      <c r="Z1451"/>
      <c r="AA1451"/>
      <c r="AB1451"/>
    </row>
    <row r="1452" spans="1:28" x14ac:dyDescent="0.25">
      <c r="A1452"/>
      <c r="B1452"/>
      <c r="C1452"/>
      <c r="D1452"/>
      <c r="E1452"/>
      <c r="F1452"/>
      <c r="G1452"/>
      <c r="H1452"/>
      <c r="I1452"/>
      <c r="J1452"/>
      <c r="K1452"/>
      <c r="L1452"/>
      <c r="M1452"/>
      <c r="N1452"/>
      <c r="O1452"/>
      <c r="P1452"/>
      <c r="Q1452"/>
      <c r="R1452"/>
      <c r="S1452"/>
      <c r="T1452"/>
      <c r="U1452"/>
      <c r="V1452"/>
      <c r="W1452"/>
      <c r="X1452"/>
      <c r="Y1452"/>
      <c r="Z1452"/>
      <c r="AA1452"/>
      <c r="AB1452"/>
    </row>
    <row r="1453" spans="1:28" x14ac:dyDescent="0.25">
      <c r="A1453"/>
      <c r="B1453"/>
      <c r="C1453"/>
      <c r="D1453"/>
      <c r="E1453"/>
      <c r="F1453"/>
      <c r="G1453"/>
      <c r="H1453"/>
      <c r="I1453"/>
      <c r="J1453"/>
      <c r="K1453"/>
      <c r="L1453"/>
      <c r="M1453"/>
      <c r="N1453"/>
      <c r="O1453"/>
      <c r="P1453"/>
      <c r="Q1453"/>
      <c r="R1453"/>
      <c r="S1453"/>
      <c r="T1453"/>
      <c r="U1453"/>
      <c r="V1453"/>
      <c r="W1453"/>
      <c r="X1453"/>
      <c r="Y1453"/>
      <c r="Z1453"/>
      <c r="AA1453"/>
      <c r="AB1453"/>
    </row>
    <row r="1454" spans="1:28" x14ac:dyDescent="0.25">
      <c r="A1454"/>
      <c r="B1454"/>
      <c r="C1454"/>
      <c r="D1454"/>
      <c r="E1454"/>
      <c r="F1454"/>
      <c r="G1454"/>
      <c r="H1454"/>
      <c r="I1454"/>
      <c r="J1454"/>
      <c r="K1454"/>
      <c r="L1454"/>
      <c r="M1454"/>
      <c r="N1454"/>
      <c r="O1454"/>
      <c r="P1454"/>
      <c r="Q1454"/>
      <c r="R1454"/>
      <c r="S1454"/>
      <c r="T1454"/>
      <c r="U1454"/>
      <c r="V1454"/>
      <c r="W1454"/>
      <c r="X1454"/>
      <c r="Y1454"/>
      <c r="Z1454"/>
      <c r="AA1454"/>
      <c r="AB1454"/>
    </row>
    <row r="1455" spans="1:28" x14ac:dyDescent="0.25">
      <c r="A1455"/>
      <c r="B1455"/>
      <c r="C1455"/>
      <c r="D1455"/>
      <c r="E1455"/>
      <c r="F1455"/>
      <c r="G1455"/>
      <c r="H1455"/>
      <c r="I1455"/>
      <c r="J1455"/>
      <c r="K1455"/>
      <c r="L1455"/>
      <c r="M1455"/>
      <c r="N1455"/>
      <c r="O1455"/>
      <c r="P1455"/>
      <c r="Q1455"/>
      <c r="R1455"/>
      <c r="S1455"/>
      <c r="T1455"/>
      <c r="U1455"/>
      <c r="V1455"/>
      <c r="W1455"/>
      <c r="X1455"/>
      <c r="Y1455"/>
      <c r="Z1455"/>
      <c r="AA1455"/>
      <c r="AB1455"/>
    </row>
    <row r="1456" spans="1:28" x14ac:dyDescent="0.25">
      <c r="A1456"/>
      <c r="B1456"/>
      <c r="C1456"/>
      <c r="D1456"/>
      <c r="E1456"/>
      <c r="F1456"/>
      <c r="G1456"/>
      <c r="H1456"/>
      <c r="I1456"/>
      <c r="J1456"/>
      <c r="K1456"/>
      <c r="L1456"/>
      <c r="M1456"/>
      <c r="N1456"/>
      <c r="O1456"/>
      <c r="P1456"/>
      <c r="Q1456"/>
      <c r="R1456"/>
      <c r="S1456"/>
      <c r="T1456"/>
      <c r="U1456"/>
      <c r="V1456"/>
      <c r="W1456"/>
      <c r="X1456"/>
      <c r="Y1456"/>
      <c r="Z1456"/>
      <c r="AA1456"/>
      <c r="AB1456"/>
    </row>
    <row r="1457" spans="1:28" x14ac:dyDescent="0.25">
      <c r="A1457"/>
      <c r="B1457"/>
      <c r="C1457"/>
      <c r="D1457"/>
      <c r="E1457"/>
      <c r="F1457"/>
      <c r="G1457"/>
      <c r="H1457"/>
      <c r="I1457"/>
      <c r="J1457"/>
      <c r="K1457"/>
      <c r="L1457"/>
      <c r="M1457"/>
      <c r="N1457"/>
      <c r="O1457"/>
      <c r="P1457"/>
      <c r="Q1457"/>
      <c r="R1457"/>
      <c r="S1457"/>
      <c r="T1457"/>
      <c r="U1457"/>
      <c r="V1457"/>
      <c r="W1457"/>
      <c r="X1457"/>
      <c r="Y1457"/>
      <c r="Z1457"/>
      <c r="AA1457"/>
      <c r="AB1457"/>
    </row>
    <row r="1458" spans="1:28" x14ac:dyDescent="0.25">
      <c r="A1458"/>
      <c r="B1458"/>
      <c r="C1458"/>
      <c r="D1458"/>
      <c r="E1458"/>
      <c r="F1458"/>
      <c r="G1458"/>
      <c r="H1458"/>
      <c r="I1458"/>
      <c r="J1458"/>
      <c r="K1458"/>
      <c r="L1458"/>
      <c r="M1458"/>
      <c r="N1458"/>
      <c r="O1458"/>
      <c r="P1458"/>
      <c r="Q1458"/>
      <c r="R1458"/>
      <c r="S1458"/>
      <c r="T1458"/>
      <c r="U1458"/>
      <c r="V1458"/>
      <c r="W1458"/>
      <c r="X1458"/>
      <c r="Y1458"/>
      <c r="Z1458"/>
      <c r="AA1458"/>
      <c r="AB1458"/>
    </row>
    <row r="1459" spans="1:28" x14ac:dyDescent="0.25">
      <c r="A1459"/>
      <c r="B1459"/>
      <c r="C1459"/>
      <c r="D1459"/>
      <c r="E1459"/>
      <c r="F1459"/>
      <c r="G1459"/>
      <c r="H1459"/>
      <c r="I1459"/>
      <c r="J1459"/>
      <c r="K1459"/>
      <c r="L1459"/>
      <c r="M1459"/>
      <c r="N1459"/>
      <c r="O1459"/>
      <c r="P1459"/>
      <c r="Q1459"/>
      <c r="R1459"/>
      <c r="S1459"/>
      <c r="T1459"/>
      <c r="U1459"/>
      <c r="V1459"/>
      <c r="W1459"/>
      <c r="X1459"/>
      <c r="Y1459"/>
      <c r="Z1459"/>
      <c r="AA1459"/>
      <c r="AB1459"/>
    </row>
    <row r="1460" spans="1:28" x14ac:dyDescent="0.25">
      <c r="A1460"/>
      <c r="B1460"/>
      <c r="C1460"/>
      <c r="D1460"/>
      <c r="E1460"/>
      <c r="F1460"/>
      <c r="G1460"/>
      <c r="H1460"/>
      <c r="I1460"/>
      <c r="J1460"/>
      <c r="K1460"/>
      <c r="L1460"/>
      <c r="M1460"/>
      <c r="N1460"/>
      <c r="O1460"/>
      <c r="P1460"/>
      <c r="Q1460"/>
      <c r="R1460"/>
      <c r="S1460"/>
      <c r="T1460"/>
      <c r="U1460"/>
      <c r="V1460"/>
      <c r="W1460"/>
      <c r="X1460"/>
      <c r="Y1460"/>
      <c r="Z1460"/>
      <c r="AA1460"/>
      <c r="AB1460"/>
    </row>
    <row r="1461" spans="1:28" x14ac:dyDescent="0.25">
      <c r="A1461"/>
      <c r="B1461"/>
      <c r="C1461"/>
      <c r="D1461"/>
      <c r="E1461"/>
      <c r="F1461"/>
      <c r="G1461"/>
      <c r="H1461"/>
      <c r="I1461"/>
      <c r="J1461"/>
      <c r="K1461"/>
      <c r="L1461"/>
      <c r="M1461"/>
      <c r="N1461"/>
      <c r="O1461"/>
      <c r="P1461"/>
      <c r="Q1461"/>
      <c r="R1461"/>
      <c r="S1461"/>
      <c r="T1461"/>
      <c r="U1461"/>
      <c r="V1461"/>
      <c r="W1461"/>
      <c r="X1461"/>
      <c r="Y1461"/>
      <c r="Z1461"/>
      <c r="AA1461"/>
      <c r="AB1461"/>
    </row>
    <row r="1462" spans="1:28" x14ac:dyDescent="0.25">
      <c r="A1462"/>
      <c r="B1462"/>
      <c r="C1462"/>
      <c r="D1462"/>
      <c r="E1462"/>
      <c r="F1462"/>
      <c r="G1462"/>
      <c r="H1462"/>
      <c r="I1462"/>
      <c r="J1462"/>
      <c r="K1462"/>
      <c r="L1462"/>
      <c r="M1462"/>
      <c r="N1462"/>
      <c r="O1462"/>
      <c r="P1462"/>
      <c r="Q1462"/>
      <c r="R1462"/>
      <c r="S1462"/>
      <c r="T1462"/>
      <c r="U1462"/>
      <c r="V1462"/>
      <c r="W1462"/>
      <c r="X1462"/>
      <c r="Y1462"/>
      <c r="Z1462"/>
      <c r="AA1462"/>
      <c r="AB1462"/>
    </row>
    <row r="1463" spans="1:28" x14ac:dyDescent="0.25">
      <c r="A1463"/>
      <c r="B1463"/>
      <c r="C1463"/>
      <c r="D1463"/>
      <c r="E1463"/>
      <c r="F1463"/>
      <c r="G1463"/>
      <c r="H1463"/>
      <c r="I1463"/>
      <c r="J1463"/>
      <c r="K1463"/>
      <c r="L1463"/>
      <c r="M1463"/>
      <c r="N1463"/>
      <c r="O1463"/>
      <c r="P1463"/>
      <c r="Q1463"/>
      <c r="R1463"/>
      <c r="S1463"/>
      <c r="T1463"/>
      <c r="U1463"/>
      <c r="V1463"/>
      <c r="W1463"/>
      <c r="X1463"/>
      <c r="Y1463"/>
      <c r="Z1463"/>
      <c r="AA1463"/>
      <c r="AB1463"/>
    </row>
    <row r="1464" spans="1:28" x14ac:dyDescent="0.25">
      <c r="A1464"/>
      <c r="B1464"/>
      <c r="C1464"/>
      <c r="D1464"/>
      <c r="E1464"/>
      <c r="F1464"/>
      <c r="G1464"/>
      <c r="H1464"/>
      <c r="I1464"/>
      <c r="J1464"/>
      <c r="K1464"/>
      <c r="L1464"/>
      <c r="M1464"/>
      <c r="N1464"/>
      <c r="O1464"/>
      <c r="P1464"/>
      <c r="Q1464"/>
      <c r="R1464"/>
      <c r="S1464"/>
      <c r="T1464"/>
      <c r="U1464"/>
      <c r="V1464"/>
      <c r="W1464"/>
      <c r="X1464"/>
      <c r="Y1464"/>
      <c r="Z1464"/>
      <c r="AA1464"/>
      <c r="AB1464"/>
    </row>
    <row r="1465" spans="1:28" x14ac:dyDescent="0.25">
      <c r="A1465"/>
      <c r="B1465"/>
      <c r="C1465"/>
      <c r="D1465"/>
      <c r="E1465"/>
      <c r="F1465"/>
      <c r="G1465"/>
      <c r="H1465"/>
      <c r="I1465"/>
      <c r="J1465"/>
      <c r="K1465"/>
      <c r="L1465"/>
      <c r="M1465"/>
      <c r="N1465"/>
      <c r="O1465"/>
      <c r="P1465"/>
      <c r="Q1465"/>
      <c r="R1465"/>
      <c r="S1465"/>
      <c r="T1465"/>
      <c r="U1465"/>
      <c r="V1465"/>
      <c r="W1465"/>
      <c r="X1465"/>
      <c r="Y1465"/>
      <c r="Z1465"/>
      <c r="AA1465"/>
      <c r="AB1465"/>
    </row>
    <row r="1466" spans="1:28" x14ac:dyDescent="0.25">
      <c r="A1466"/>
      <c r="B1466"/>
      <c r="C1466"/>
      <c r="D1466"/>
      <c r="E1466"/>
      <c r="F1466"/>
      <c r="G1466"/>
      <c r="H1466"/>
      <c r="I1466"/>
      <c r="J1466"/>
      <c r="K1466"/>
      <c r="L1466"/>
      <c r="M1466"/>
      <c r="N1466"/>
      <c r="O1466"/>
      <c r="P1466"/>
      <c r="Q1466"/>
      <c r="R1466"/>
      <c r="S1466"/>
      <c r="T1466"/>
      <c r="U1466"/>
      <c r="V1466"/>
      <c r="W1466"/>
      <c r="X1466"/>
      <c r="Y1466"/>
      <c r="Z1466"/>
      <c r="AA1466"/>
      <c r="AB1466"/>
    </row>
    <row r="1467" spans="1:28" x14ac:dyDescent="0.25">
      <c r="A1467"/>
      <c r="B1467"/>
      <c r="C1467"/>
      <c r="D1467"/>
      <c r="E1467"/>
      <c r="F1467"/>
      <c r="G1467"/>
      <c r="H1467"/>
      <c r="I1467"/>
      <c r="J1467"/>
      <c r="K1467"/>
      <c r="L1467"/>
      <c r="M1467"/>
      <c r="N1467"/>
      <c r="O1467"/>
      <c r="P1467"/>
      <c r="Q1467"/>
      <c r="R1467"/>
      <c r="S1467"/>
      <c r="T1467"/>
      <c r="U1467"/>
      <c r="V1467"/>
      <c r="W1467"/>
      <c r="X1467"/>
      <c r="Y1467"/>
      <c r="Z1467"/>
      <c r="AA1467"/>
      <c r="AB1467"/>
    </row>
    <row r="1468" spans="1:28" x14ac:dyDescent="0.25">
      <c r="A1468"/>
      <c r="B1468"/>
      <c r="C1468"/>
      <c r="D1468"/>
      <c r="E1468"/>
      <c r="F1468"/>
      <c r="G1468"/>
      <c r="H1468"/>
      <c r="I1468"/>
      <c r="J1468"/>
      <c r="K1468"/>
      <c r="L1468"/>
      <c r="M1468"/>
      <c r="N1468"/>
      <c r="O1468"/>
      <c r="P1468"/>
      <c r="Q1468"/>
      <c r="R1468"/>
      <c r="S1468"/>
      <c r="T1468"/>
      <c r="U1468"/>
      <c r="V1468"/>
      <c r="W1468"/>
      <c r="X1468"/>
      <c r="Y1468"/>
      <c r="Z1468"/>
      <c r="AA1468"/>
      <c r="AB1468"/>
    </row>
    <row r="1469" spans="1:28" x14ac:dyDescent="0.25">
      <c r="A1469"/>
      <c r="B1469"/>
      <c r="C1469"/>
      <c r="D1469"/>
      <c r="E1469"/>
      <c r="F1469"/>
      <c r="G1469"/>
      <c r="H1469"/>
      <c r="I1469"/>
      <c r="J1469"/>
      <c r="K1469"/>
      <c r="L1469"/>
      <c r="M1469"/>
      <c r="N1469"/>
      <c r="O1469"/>
      <c r="P1469"/>
      <c r="Q1469"/>
      <c r="R1469"/>
      <c r="S1469"/>
      <c r="T1469"/>
      <c r="U1469"/>
      <c r="V1469"/>
      <c r="W1469"/>
      <c r="X1469"/>
      <c r="Y1469"/>
      <c r="Z1469"/>
      <c r="AA1469"/>
      <c r="AB1469"/>
    </row>
    <row r="1470" spans="1:28" x14ac:dyDescent="0.25">
      <c r="A1470"/>
      <c r="B1470"/>
      <c r="C1470"/>
      <c r="D1470"/>
      <c r="E1470"/>
      <c r="F1470"/>
      <c r="G1470"/>
      <c r="H1470"/>
      <c r="I1470"/>
      <c r="J1470"/>
      <c r="K1470"/>
      <c r="L1470"/>
      <c r="M1470"/>
      <c r="N1470"/>
      <c r="O1470"/>
      <c r="P1470"/>
      <c r="Q1470"/>
      <c r="R1470"/>
      <c r="S1470"/>
      <c r="T1470"/>
      <c r="U1470"/>
      <c r="V1470"/>
      <c r="W1470"/>
      <c r="X1470"/>
      <c r="Y1470"/>
      <c r="Z1470"/>
      <c r="AA1470"/>
      <c r="AB1470"/>
    </row>
    <row r="1471" spans="1:28" x14ac:dyDescent="0.25">
      <c r="A1471"/>
      <c r="B1471"/>
      <c r="C1471"/>
      <c r="D1471"/>
      <c r="E1471"/>
      <c r="F1471"/>
      <c r="G1471"/>
      <c r="H1471"/>
      <c r="I1471"/>
      <c r="J1471"/>
      <c r="K1471"/>
      <c r="L1471"/>
      <c r="M1471"/>
      <c r="N1471"/>
      <c r="O1471"/>
      <c r="P1471"/>
      <c r="Q1471"/>
      <c r="R1471"/>
      <c r="S1471"/>
      <c r="T1471"/>
      <c r="U1471"/>
      <c r="V1471"/>
      <c r="W1471"/>
      <c r="X1471"/>
      <c r="Y1471"/>
      <c r="Z1471"/>
      <c r="AA1471"/>
      <c r="AB1471"/>
    </row>
    <row r="1472" spans="1:28" x14ac:dyDescent="0.25">
      <c r="A1472"/>
      <c r="B1472"/>
      <c r="C1472"/>
      <c r="D1472"/>
      <c r="E1472"/>
      <c r="F1472"/>
      <c r="G1472"/>
      <c r="H1472"/>
      <c r="I1472"/>
      <c r="J1472"/>
      <c r="K1472"/>
      <c r="L1472"/>
      <c r="M1472"/>
      <c r="N1472"/>
      <c r="O1472"/>
      <c r="P1472"/>
      <c r="Q1472"/>
      <c r="R1472"/>
      <c r="S1472"/>
      <c r="T1472"/>
      <c r="U1472"/>
      <c r="V1472"/>
      <c r="W1472"/>
      <c r="X1472"/>
      <c r="Y1472"/>
      <c r="Z1472"/>
      <c r="AA1472"/>
      <c r="AB1472"/>
    </row>
    <row r="1473" spans="1:28" x14ac:dyDescent="0.25">
      <c r="A1473"/>
      <c r="B1473"/>
      <c r="C1473"/>
      <c r="D1473"/>
      <c r="E1473"/>
      <c r="F1473"/>
      <c r="G1473"/>
      <c r="H1473"/>
      <c r="I1473"/>
      <c r="J1473"/>
      <c r="K1473"/>
      <c r="L1473"/>
      <c r="M1473"/>
      <c r="N1473"/>
      <c r="O1473"/>
      <c r="P1473"/>
      <c r="Q1473"/>
      <c r="R1473"/>
      <c r="S1473"/>
      <c r="T1473"/>
      <c r="U1473"/>
      <c r="V1473"/>
      <c r="W1473"/>
      <c r="X1473"/>
      <c r="Y1473"/>
      <c r="Z1473"/>
      <c r="AA1473"/>
      <c r="AB1473"/>
    </row>
    <row r="1474" spans="1:28" x14ac:dyDescent="0.25">
      <c r="A1474"/>
      <c r="B1474"/>
      <c r="C1474"/>
      <c r="D1474"/>
      <c r="E1474"/>
      <c r="F1474"/>
      <c r="G1474"/>
      <c r="H1474"/>
      <c r="I1474"/>
      <c r="J1474"/>
      <c r="K1474"/>
      <c r="L1474"/>
      <c r="M1474"/>
      <c r="N1474"/>
      <c r="O1474"/>
      <c r="P1474"/>
      <c r="Q1474"/>
      <c r="R1474"/>
      <c r="S1474"/>
      <c r="T1474"/>
      <c r="U1474"/>
      <c r="V1474"/>
      <c r="W1474"/>
      <c r="X1474"/>
      <c r="Y1474"/>
      <c r="Z1474"/>
      <c r="AA1474"/>
      <c r="AB1474"/>
    </row>
    <row r="1475" spans="1:28" x14ac:dyDescent="0.25">
      <c r="A1475"/>
      <c r="B1475"/>
      <c r="C1475"/>
      <c r="D1475"/>
      <c r="E1475"/>
      <c r="F1475"/>
      <c r="G1475"/>
      <c r="H1475"/>
      <c r="I1475"/>
      <c r="J1475"/>
      <c r="K1475"/>
      <c r="L1475"/>
      <c r="M1475"/>
      <c r="N1475"/>
      <c r="O1475"/>
      <c r="P1475"/>
      <c r="Q1475"/>
      <c r="R1475"/>
      <c r="S1475"/>
      <c r="T1475"/>
      <c r="U1475"/>
      <c r="V1475"/>
      <c r="W1475"/>
      <c r="X1475"/>
      <c r="Y1475"/>
      <c r="Z1475"/>
      <c r="AA1475"/>
      <c r="AB1475"/>
    </row>
    <row r="1476" spans="1:28" x14ac:dyDescent="0.25">
      <c r="A1476"/>
      <c r="B1476"/>
      <c r="C1476"/>
      <c r="D1476"/>
      <c r="E1476"/>
      <c r="F1476"/>
      <c r="G1476"/>
      <c r="H1476"/>
      <c r="I1476"/>
      <c r="J1476"/>
      <c r="K1476"/>
      <c r="L1476"/>
      <c r="M1476"/>
      <c r="N1476"/>
      <c r="O1476"/>
      <c r="P1476"/>
      <c r="Q1476"/>
      <c r="R1476"/>
      <c r="S1476"/>
      <c r="T1476"/>
      <c r="U1476"/>
      <c r="V1476"/>
      <c r="W1476"/>
      <c r="X1476"/>
      <c r="Y1476"/>
      <c r="Z1476"/>
      <c r="AA1476"/>
      <c r="AB1476"/>
    </row>
    <row r="1477" spans="1:28" x14ac:dyDescent="0.25">
      <c r="A1477"/>
      <c r="B1477"/>
      <c r="C1477"/>
      <c r="D1477"/>
      <c r="E1477"/>
      <c r="F1477"/>
      <c r="G1477"/>
      <c r="H1477"/>
      <c r="I1477"/>
      <c r="J1477"/>
      <c r="K1477"/>
      <c r="L1477"/>
      <c r="M1477"/>
      <c r="N1477"/>
      <c r="O1477"/>
      <c r="P1477"/>
      <c r="Q1477"/>
      <c r="R1477"/>
      <c r="S1477"/>
      <c r="T1477"/>
      <c r="U1477"/>
      <c r="V1477"/>
      <c r="W1477"/>
      <c r="X1477"/>
      <c r="Y1477"/>
      <c r="Z1477"/>
      <c r="AA1477"/>
      <c r="AB1477"/>
    </row>
    <row r="1478" spans="1:28" x14ac:dyDescent="0.25">
      <c r="A1478"/>
      <c r="B1478"/>
      <c r="C1478"/>
      <c r="D1478"/>
      <c r="E1478"/>
      <c r="F1478"/>
      <c r="G1478"/>
      <c r="H1478"/>
      <c r="I1478"/>
      <c r="J1478"/>
      <c r="K1478"/>
      <c r="L1478"/>
      <c r="M1478"/>
      <c r="N1478"/>
      <c r="O1478"/>
      <c r="P1478"/>
      <c r="Q1478"/>
      <c r="R1478"/>
      <c r="S1478"/>
      <c r="T1478"/>
      <c r="U1478"/>
      <c r="V1478"/>
      <c r="W1478"/>
      <c r="X1478"/>
      <c r="Y1478"/>
      <c r="Z1478"/>
      <c r="AA1478"/>
      <c r="AB1478"/>
    </row>
    <row r="1479" spans="1:28" x14ac:dyDescent="0.25">
      <c r="A1479"/>
      <c r="B1479"/>
      <c r="C1479"/>
      <c r="D1479"/>
      <c r="E1479"/>
      <c r="F1479"/>
      <c r="G1479"/>
      <c r="H1479"/>
      <c r="I1479"/>
      <c r="J1479"/>
      <c r="K1479"/>
      <c r="L1479"/>
      <c r="M1479"/>
      <c r="N1479"/>
      <c r="O1479"/>
      <c r="P1479"/>
      <c r="Q1479"/>
      <c r="R1479"/>
      <c r="S1479"/>
      <c r="T1479"/>
      <c r="U1479"/>
      <c r="V1479"/>
      <c r="W1479"/>
      <c r="X1479"/>
      <c r="Y1479"/>
      <c r="Z1479"/>
      <c r="AA1479"/>
      <c r="AB1479"/>
    </row>
    <row r="1480" spans="1:28" x14ac:dyDescent="0.25">
      <c r="A1480"/>
      <c r="B1480"/>
      <c r="C1480"/>
      <c r="D1480"/>
      <c r="E1480"/>
      <c r="F1480"/>
      <c r="G1480"/>
      <c r="H1480"/>
      <c r="I1480"/>
      <c r="J1480"/>
      <c r="K1480"/>
      <c r="L1480"/>
      <c r="M1480"/>
      <c r="N1480"/>
      <c r="O1480"/>
      <c r="P1480"/>
      <c r="Q1480"/>
      <c r="R1480"/>
      <c r="S1480"/>
      <c r="T1480"/>
      <c r="U1480"/>
      <c r="V1480"/>
      <c r="W1480"/>
      <c r="X1480"/>
      <c r="Y1480"/>
      <c r="Z1480"/>
      <c r="AA1480"/>
      <c r="AB1480"/>
    </row>
    <row r="1481" spans="1:28" x14ac:dyDescent="0.25">
      <c r="A1481"/>
      <c r="B1481"/>
      <c r="C1481"/>
      <c r="D1481"/>
      <c r="E1481"/>
      <c r="F1481"/>
      <c r="G1481"/>
      <c r="H1481"/>
      <c r="I1481"/>
      <c r="J1481"/>
      <c r="K1481"/>
      <c r="L1481"/>
      <c r="M1481"/>
      <c r="N1481"/>
      <c r="O1481"/>
      <c r="P1481"/>
      <c r="Q1481"/>
      <c r="R1481"/>
      <c r="S1481"/>
      <c r="T1481"/>
      <c r="U1481"/>
      <c r="V1481"/>
      <c r="W1481"/>
      <c r="X1481"/>
      <c r="Y1481"/>
      <c r="Z1481"/>
      <c r="AA1481"/>
      <c r="AB1481"/>
    </row>
    <row r="1482" spans="1:28" x14ac:dyDescent="0.25">
      <c r="A1482"/>
      <c r="B1482"/>
      <c r="C1482"/>
      <c r="D1482"/>
      <c r="E1482"/>
      <c r="F1482"/>
      <c r="G1482"/>
      <c r="H1482"/>
      <c r="I1482"/>
      <c r="J1482"/>
      <c r="K1482"/>
      <c r="L1482"/>
      <c r="M1482"/>
      <c r="N1482"/>
      <c r="O1482"/>
      <c r="P1482"/>
      <c r="Q1482"/>
      <c r="R1482"/>
      <c r="S1482"/>
      <c r="T1482"/>
      <c r="U1482"/>
      <c r="V1482"/>
      <c r="W1482"/>
      <c r="X1482"/>
      <c r="Y1482"/>
      <c r="Z1482"/>
      <c r="AA1482"/>
      <c r="AB1482"/>
    </row>
    <row r="1483" spans="1:28" x14ac:dyDescent="0.25">
      <c r="A1483"/>
      <c r="B1483"/>
      <c r="C1483"/>
      <c r="D1483"/>
      <c r="E1483"/>
      <c r="F1483"/>
      <c r="G1483"/>
      <c r="H1483"/>
      <c r="I1483"/>
      <c r="J1483"/>
      <c r="K1483"/>
      <c r="L1483"/>
      <c r="M1483"/>
      <c r="N1483"/>
      <c r="O1483"/>
      <c r="P1483"/>
      <c r="Q1483"/>
      <c r="R1483"/>
      <c r="S1483"/>
      <c r="T1483"/>
      <c r="U1483"/>
      <c r="V1483"/>
      <c r="W1483"/>
      <c r="X1483"/>
      <c r="Y1483"/>
      <c r="Z1483"/>
      <c r="AA1483"/>
      <c r="AB1483"/>
    </row>
    <row r="1484" spans="1:28" x14ac:dyDescent="0.25">
      <c r="A1484"/>
      <c r="B1484"/>
      <c r="C1484"/>
      <c r="D1484"/>
      <c r="E1484"/>
      <c r="F1484"/>
      <c r="G1484"/>
      <c r="H1484"/>
      <c r="I1484"/>
      <c r="J1484"/>
      <c r="K1484"/>
      <c r="L1484"/>
      <c r="M1484"/>
      <c r="N1484"/>
      <c r="O1484"/>
      <c r="P1484"/>
      <c r="Q1484"/>
      <c r="R1484"/>
      <c r="S1484"/>
      <c r="T1484"/>
      <c r="U1484"/>
      <c r="V1484"/>
      <c r="W1484"/>
      <c r="X1484"/>
      <c r="Y1484"/>
      <c r="Z1484"/>
      <c r="AA1484"/>
      <c r="AB1484"/>
    </row>
    <row r="1485" spans="1:28" x14ac:dyDescent="0.25">
      <c r="A1485"/>
      <c r="B1485"/>
      <c r="C1485"/>
      <c r="D1485"/>
      <c r="E1485"/>
      <c r="F1485"/>
      <c r="G1485"/>
      <c r="H1485"/>
      <c r="I1485"/>
      <c r="J1485"/>
      <c r="K1485"/>
      <c r="L1485"/>
      <c r="M1485"/>
      <c r="N1485"/>
      <c r="O1485"/>
      <c r="P1485"/>
      <c r="Q1485"/>
      <c r="R1485"/>
      <c r="S1485"/>
      <c r="T1485"/>
      <c r="U1485"/>
      <c r="V1485"/>
      <c r="W1485"/>
      <c r="X1485"/>
      <c r="Y1485"/>
      <c r="Z1485"/>
      <c r="AA1485"/>
      <c r="AB1485"/>
    </row>
    <row r="1486" spans="1:28" x14ac:dyDescent="0.25">
      <c r="A1486"/>
      <c r="B1486"/>
      <c r="C1486"/>
      <c r="D1486"/>
      <c r="E1486"/>
      <c r="F1486"/>
      <c r="G1486"/>
      <c r="H1486"/>
      <c r="I1486"/>
      <c r="J1486"/>
      <c r="K1486"/>
      <c r="L1486"/>
      <c r="M1486"/>
      <c r="N1486"/>
      <c r="O1486"/>
      <c r="P1486"/>
      <c r="Q1486"/>
      <c r="R1486"/>
      <c r="S1486"/>
      <c r="T1486"/>
      <c r="U1486"/>
      <c r="V1486"/>
      <c r="W1486"/>
      <c r="X1486"/>
      <c r="Y1486"/>
      <c r="Z1486"/>
      <c r="AA1486"/>
      <c r="AB1486"/>
    </row>
    <row r="1487" spans="1:28" x14ac:dyDescent="0.25">
      <c r="A1487"/>
      <c r="B1487"/>
      <c r="C1487"/>
      <c r="D1487"/>
      <c r="E1487"/>
      <c r="F1487"/>
      <c r="G1487"/>
      <c r="H1487"/>
      <c r="I1487"/>
      <c r="J1487"/>
      <c r="K1487"/>
      <c r="L1487"/>
      <c r="M1487"/>
      <c r="N1487"/>
      <c r="O1487"/>
      <c r="P1487"/>
      <c r="Q1487"/>
      <c r="R1487"/>
      <c r="S1487"/>
      <c r="T1487"/>
      <c r="U1487"/>
      <c r="V1487"/>
      <c r="W1487"/>
      <c r="X1487"/>
      <c r="Y1487"/>
      <c r="Z1487"/>
      <c r="AA1487"/>
      <c r="AB1487"/>
    </row>
    <row r="1488" spans="1:28" x14ac:dyDescent="0.25">
      <c r="A1488"/>
      <c r="B1488"/>
      <c r="C1488"/>
      <c r="D1488"/>
      <c r="E1488"/>
      <c r="F1488"/>
      <c r="G1488"/>
      <c r="H1488"/>
      <c r="I1488"/>
      <c r="J1488"/>
      <c r="K1488"/>
      <c r="L1488"/>
      <c r="M1488"/>
      <c r="N1488"/>
      <c r="O1488"/>
      <c r="P1488"/>
      <c r="Q1488"/>
      <c r="R1488"/>
      <c r="S1488"/>
      <c r="T1488"/>
      <c r="U1488"/>
      <c r="V1488"/>
      <c r="W1488"/>
      <c r="X1488"/>
      <c r="Y1488"/>
      <c r="Z1488"/>
      <c r="AA1488"/>
      <c r="AB1488"/>
    </row>
    <row r="1489" spans="1:28" x14ac:dyDescent="0.25">
      <c r="A1489"/>
      <c r="B1489"/>
      <c r="C1489"/>
      <c r="D1489"/>
      <c r="E1489"/>
      <c r="F1489"/>
      <c r="G1489"/>
      <c r="H1489"/>
      <c r="I1489"/>
      <c r="J1489"/>
      <c r="K1489"/>
      <c r="L1489"/>
      <c r="M1489"/>
      <c r="N1489"/>
      <c r="O1489"/>
      <c r="P1489"/>
      <c r="Q1489"/>
      <c r="R1489"/>
      <c r="S1489"/>
      <c r="T1489"/>
      <c r="U1489"/>
      <c r="V1489"/>
      <c r="W1489"/>
      <c r="X1489"/>
      <c r="Y1489"/>
      <c r="Z1489"/>
      <c r="AA1489"/>
      <c r="AB1489"/>
    </row>
    <row r="1490" spans="1:28" x14ac:dyDescent="0.25">
      <c r="A1490"/>
      <c r="B1490"/>
      <c r="C1490"/>
      <c r="D1490"/>
      <c r="E1490"/>
      <c r="F1490"/>
      <c r="G1490"/>
      <c r="H1490"/>
      <c r="I1490"/>
      <c r="J1490"/>
      <c r="K1490"/>
      <c r="L1490"/>
      <c r="M1490"/>
      <c r="N1490"/>
      <c r="O1490"/>
      <c r="P1490"/>
      <c r="Q1490"/>
      <c r="R1490"/>
      <c r="S1490"/>
      <c r="T1490"/>
      <c r="U1490"/>
      <c r="V1490"/>
      <c r="W1490"/>
      <c r="X1490"/>
      <c r="Y1490"/>
      <c r="Z1490"/>
      <c r="AA1490"/>
      <c r="AB1490"/>
    </row>
    <row r="1491" spans="1:28" x14ac:dyDescent="0.25">
      <c r="A1491"/>
      <c r="B1491"/>
      <c r="C1491"/>
      <c r="D1491"/>
      <c r="E1491"/>
      <c r="F1491"/>
      <c r="G1491"/>
      <c r="H1491"/>
      <c r="I1491"/>
      <c r="J1491"/>
      <c r="K1491"/>
      <c r="L1491"/>
      <c r="M1491"/>
      <c r="N1491"/>
      <c r="O1491"/>
      <c r="P1491"/>
      <c r="Q1491"/>
      <c r="R1491"/>
      <c r="S1491"/>
      <c r="T1491"/>
      <c r="U1491"/>
      <c r="V1491"/>
      <c r="W1491"/>
      <c r="X1491"/>
      <c r="Y1491"/>
      <c r="Z1491"/>
      <c r="AA1491"/>
      <c r="AB1491"/>
    </row>
    <row r="1492" spans="1:28" x14ac:dyDescent="0.25">
      <c r="A1492"/>
      <c r="B1492"/>
      <c r="C1492"/>
      <c r="D1492"/>
      <c r="E1492"/>
      <c r="F1492"/>
      <c r="G1492"/>
      <c r="H1492"/>
      <c r="I1492"/>
      <c r="J1492"/>
      <c r="K1492"/>
      <c r="L1492"/>
      <c r="M1492"/>
      <c r="N1492"/>
      <c r="O1492"/>
      <c r="P1492"/>
      <c r="Q1492"/>
      <c r="R1492"/>
      <c r="S1492"/>
      <c r="T1492"/>
      <c r="U1492"/>
      <c r="V1492"/>
      <c r="W1492"/>
      <c r="X1492"/>
      <c r="Y1492"/>
      <c r="Z1492"/>
      <c r="AA1492"/>
      <c r="AB1492"/>
    </row>
    <row r="1493" spans="1:28" x14ac:dyDescent="0.25">
      <c r="A1493"/>
      <c r="B1493"/>
      <c r="C1493"/>
      <c r="D1493"/>
      <c r="E1493"/>
      <c r="F1493"/>
      <c r="G1493"/>
      <c r="H1493"/>
      <c r="I1493"/>
      <c r="J1493"/>
      <c r="K1493"/>
      <c r="L1493"/>
      <c r="M1493"/>
      <c r="N1493"/>
      <c r="O1493"/>
      <c r="P1493"/>
      <c r="Q1493"/>
      <c r="R1493"/>
      <c r="S1493"/>
      <c r="T1493"/>
      <c r="U1493"/>
      <c r="V1493"/>
      <c r="W1493"/>
      <c r="X1493"/>
      <c r="Y1493"/>
      <c r="Z1493"/>
      <c r="AA1493"/>
      <c r="AB1493"/>
    </row>
    <row r="1494" spans="1:28" x14ac:dyDescent="0.25">
      <c r="A1494"/>
      <c r="B1494"/>
      <c r="C1494"/>
      <c r="D1494"/>
      <c r="E1494"/>
      <c r="F1494"/>
      <c r="G1494"/>
      <c r="H1494"/>
      <c r="I1494"/>
      <c r="J1494"/>
      <c r="K1494"/>
      <c r="L1494"/>
      <c r="M1494"/>
      <c r="N1494"/>
      <c r="O1494"/>
      <c r="P1494"/>
      <c r="Q1494"/>
      <c r="R1494"/>
      <c r="S1494"/>
      <c r="T1494"/>
      <c r="U1494"/>
      <c r="V1494"/>
      <c r="W1494"/>
      <c r="X1494"/>
      <c r="Y1494"/>
      <c r="Z1494"/>
      <c r="AA1494"/>
      <c r="AB1494"/>
    </row>
    <row r="1495" spans="1:28" x14ac:dyDescent="0.25">
      <c r="A1495"/>
      <c r="B1495"/>
      <c r="C1495"/>
      <c r="D1495"/>
      <c r="E1495"/>
      <c r="F1495"/>
      <c r="G1495"/>
      <c r="H1495"/>
      <c r="I1495"/>
      <c r="J1495"/>
      <c r="K1495"/>
      <c r="L1495"/>
      <c r="M1495"/>
      <c r="N1495"/>
      <c r="O1495"/>
      <c r="P1495"/>
      <c r="Q1495"/>
      <c r="R1495"/>
      <c r="S1495"/>
      <c r="T1495"/>
      <c r="U1495"/>
      <c r="V1495"/>
      <c r="W1495"/>
      <c r="X1495"/>
      <c r="Y1495"/>
      <c r="Z1495"/>
      <c r="AA1495"/>
      <c r="AB1495"/>
    </row>
    <row r="1496" spans="1:28" x14ac:dyDescent="0.25">
      <c r="A1496"/>
      <c r="B1496"/>
      <c r="C1496"/>
      <c r="D1496"/>
      <c r="E1496"/>
      <c r="F1496"/>
      <c r="G1496"/>
      <c r="H1496"/>
      <c r="I1496"/>
      <c r="J1496"/>
      <c r="K1496"/>
      <c r="L1496"/>
      <c r="M1496"/>
      <c r="N1496"/>
      <c r="O1496"/>
      <c r="P1496"/>
      <c r="Q1496"/>
      <c r="R1496"/>
      <c r="S1496"/>
      <c r="T1496"/>
      <c r="U1496"/>
      <c r="V1496"/>
      <c r="W1496"/>
      <c r="X1496"/>
      <c r="Y1496"/>
      <c r="Z1496"/>
      <c r="AA1496"/>
      <c r="AB1496"/>
    </row>
    <row r="1497" spans="1:28" x14ac:dyDescent="0.25">
      <c r="A1497"/>
      <c r="B1497"/>
      <c r="C1497"/>
      <c r="D1497"/>
      <c r="E1497"/>
      <c r="F1497"/>
      <c r="G1497"/>
      <c r="H1497"/>
      <c r="I1497"/>
      <c r="J1497"/>
      <c r="K1497"/>
      <c r="L1497"/>
      <c r="M1497"/>
      <c r="N1497"/>
      <c r="O1497"/>
      <c r="P1497"/>
      <c r="Q1497"/>
      <c r="R1497"/>
      <c r="S1497"/>
      <c r="T1497"/>
      <c r="U1497"/>
      <c r="V1497"/>
      <c r="W1497"/>
      <c r="X1497"/>
      <c r="Y1497"/>
      <c r="Z1497"/>
      <c r="AA1497"/>
      <c r="AB1497"/>
    </row>
    <row r="1498" spans="1:28" x14ac:dyDescent="0.25">
      <c r="A1498"/>
      <c r="B1498"/>
      <c r="C1498"/>
      <c r="D1498"/>
      <c r="E1498"/>
      <c r="F1498"/>
      <c r="G1498"/>
      <c r="H1498"/>
      <c r="I1498"/>
      <c r="J1498"/>
      <c r="K1498"/>
      <c r="L1498"/>
      <c r="M1498"/>
      <c r="N1498"/>
      <c r="O1498"/>
      <c r="P1498"/>
      <c r="Q1498"/>
      <c r="R1498"/>
      <c r="S1498"/>
      <c r="T1498"/>
      <c r="U1498"/>
      <c r="V1498"/>
      <c r="W1498"/>
      <c r="X1498"/>
      <c r="Y1498"/>
      <c r="Z1498"/>
      <c r="AA1498"/>
      <c r="AB1498"/>
    </row>
    <row r="1499" spans="1:28" x14ac:dyDescent="0.25">
      <c r="A1499"/>
      <c r="B1499"/>
      <c r="C1499"/>
      <c r="D1499"/>
      <c r="E1499"/>
      <c r="F1499"/>
      <c r="G1499"/>
      <c r="H1499"/>
      <c r="I1499"/>
      <c r="J1499"/>
      <c r="K1499"/>
      <c r="L1499"/>
      <c r="M1499"/>
      <c r="N1499"/>
      <c r="O1499"/>
      <c r="P1499"/>
      <c r="Q1499"/>
      <c r="R1499"/>
      <c r="S1499"/>
      <c r="T1499"/>
      <c r="U1499"/>
      <c r="V1499"/>
      <c r="W1499"/>
      <c r="X1499"/>
      <c r="Y1499"/>
      <c r="Z1499"/>
      <c r="AA1499"/>
      <c r="AB1499"/>
    </row>
    <row r="1500" spans="1:28" x14ac:dyDescent="0.25">
      <c r="A1500"/>
      <c r="B1500"/>
      <c r="C1500"/>
      <c r="D1500"/>
      <c r="E1500"/>
      <c r="F1500"/>
      <c r="G1500"/>
      <c r="H1500"/>
      <c r="I1500"/>
      <c r="J1500"/>
      <c r="K1500"/>
      <c r="L1500"/>
      <c r="M1500"/>
      <c r="N1500"/>
      <c r="O1500"/>
      <c r="P1500"/>
      <c r="Q1500"/>
      <c r="R1500"/>
      <c r="S1500"/>
      <c r="T1500"/>
      <c r="U1500"/>
      <c r="V1500"/>
      <c r="W1500"/>
      <c r="X1500"/>
      <c r="Y1500"/>
      <c r="Z1500"/>
      <c r="AA1500"/>
      <c r="AB1500"/>
    </row>
    <row r="1501" spans="1:28" x14ac:dyDescent="0.25">
      <c r="A1501"/>
      <c r="B1501"/>
      <c r="C1501"/>
      <c r="D1501"/>
      <c r="E1501"/>
      <c r="F1501"/>
      <c r="G1501"/>
      <c r="H1501"/>
      <c r="I1501"/>
      <c r="J1501"/>
      <c r="K1501"/>
      <c r="L1501"/>
      <c r="M1501"/>
      <c r="N1501"/>
      <c r="O1501"/>
      <c r="P1501"/>
      <c r="Q1501"/>
      <c r="R1501"/>
      <c r="S1501"/>
      <c r="T1501"/>
      <c r="U1501"/>
      <c r="V1501"/>
      <c r="W1501"/>
      <c r="X1501"/>
      <c r="Y1501"/>
      <c r="Z1501"/>
      <c r="AA1501"/>
      <c r="AB1501"/>
    </row>
    <row r="1502" spans="1:28" x14ac:dyDescent="0.25">
      <c r="A1502"/>
      <c r="B1502"/>
      <c r="C1502"/>
      <c r="D1502"/>
      <c r="E1502"/>
      <c r="F1502"/>
      <c r="G1502"/>
      <c r="H1502"/>
      <c r="I1502"/>
      <c r="J1502"/>
      <c r="K1502"/>
      <c r="L1502"/>
      <c r="M1502"/>
      <c r="N1502"/>
      <c r="O1502"/>
      <c r="P1502"/>
      <c r="Q1502"/>
      <c r="R1502"/>
      <c r="S1502"/>
      <c r="T1502"/>
      <c r="U1502"/>
      <c r="V1502"/>
      <c r="W1502"/>
      <c r="X1502"/>
      <c r="Y1502"/>
      <c r="Z1502"/>
      <c r="AA1502"/>
      <c r="AB1502"/>
    </row>
    <row r="1503" spans="1:28" x14ac:dyDescent="0.25">
      <c r="A1503"/>
      <c r="B1503"/>
      <c r="C1503"/>
      <c r="D1503"/>
      <c r="E1503"/>
      <c r="F1503"/>
      <c r="G1503"/>
      <c r="H1503"/>
      <c r="I1503"/>
      <c r="J1503"/>
      <c r="K1503"/>
      <c r="L1503"/>
      <c r="M1503"/>
      <c r="N1503"/>
      <c r="O1503"/>
      <c r="P1503"/>
      <c r="Q1503"/>
      <c r="R1503"/>
      <c r="S1503"/>
      <c r="T1503"/>
      <c r="U1503"/>
      <c r="V1503"/>
      <c r="W1503"/>
      <c r="X1503"/>
      <c r="Y1503"/>
      <c r="Z1503"/>
      <c r="AA1503"/>
      <c r="AB1503"/>
    </row>
    <row r="1504" spans="1:28" x14ac:dyDescent="0.25">
      <c r="A1504"/>
      <c r="B1504"/>
      <c r="C1504"/>
      <c r="D1504"/>
      <c r="E1504"/>
      <c r="F1504"/>
      <c r="G1504"/>
      <c r="H1504"/>
      <c r="I1504"/>
      <c r="J1504"/>
      <c r="K1504"/>
      <c r="L1504"/>
      <c r="M1504"/>
      <c r="N1504"/>
      <c r="O1504"/>
      <c r="P1504"/>
      <c r="Q1504"/>
      <c r="R1504"/>
      <c r="S1504"/>
      <c r="T1504"/>
      <c r="U1504"/>
      <c r="V1504"/>
      <c r="W1504"/>
      <c r="X1504"/>
      <c r="Y1504"/>
      <c r="Z1504"/>
      <c r="AA1504"/>
      <c r="AB1504"/>
    </row>
    <row r="1505" spans="1:28" x14ac:dyDescent="0.25">
      <c r="A1505"/>
      <c r="B1505"/>
      <c r="C1505"/>
      <c r="D1505"/>
      <c r="E1505"/>
      <c r="F1505"/>
      <c r="G1505"/>
      <c r="H1505"/>
      <c r="I1505"/>
      <c r="J1505"/>
      <c r="K1505"/>
      <c r="L1505"/>
      <c r="M1505"/>
      <c r="N1505"/>
      <c r="O1505"/>
      <c r="P1505"/>
      <c r="Q1505"/>
      <c r="R1505"/>
      <c r="S1505"/>
      <c r="T1505"/>
      <c r="U1505"/>
      <c r="V1505"/>
      <c r="W1505"/>
      <c r="X1505"/>
      <c r="Y1505"/>
      <c r="Z1505"/>
      <c r="AA1505"/>
      <c r="AB1505"/>
    </row>
    <row r="1506" spans="1:28" x14ac:dyDescent="0.25">
      <c r="A1506"/>
      <c r="B1506"/>
      <c r="C1506"/>
      <c r="D1506"/>
      <c r="E1506"/>
      <c r="F1506"/>
      <c r="G1506"/>
      <c r="H1506"/>
      <c r="I1506"/>
      <c r="J1506"/>
      <c r="K1506"/>
      <c r="L1506"/>
      <c r="M1506"/>
      <c r="N1506"/>
      <c r="O1506"/>
      <c r="P1506"/>
      <c r="Q1506"/>
      <c r="R1506"/>
      <c r="S1506"/>
      <c r="T1506"/>
      <c r="U1506"/>
      <c r="V1506"/>
      <c r="W1506"/>
      <c r="X1506"/>
      <c r="Y1506"/>
      <c r="Z1506"/>
      <c r="AA1506"/>
      <c r="AB1506"/>
    </row>
    <row r="1507" spans="1:28" x14ac:dyDescent="0.25">
      <c r="A1507"/>
      <c r="B1507"/>
      <c r="C1507"/>
      <c r="D1507"/>
      <c r="E1507"/>
      <c r="F1507"/>
      <c r="G1507"/>
      <c r="H1507"/>
      <c r="I1507"/>
      <c r="J1507"/>
      <c r="K1507"/>
      <c r="L1507"/>
      <c r="M1507"/>
      <c r="N1507"/>
      <c r="O1507"/>
      <c r="P1507"/>
      <c r="Q1507"/>
      <c r="R1507"/>
      <c r="S1507"/>
      <c r="T1507"/>
      <c r="U1507"/>
      <c r="V1507"/>
      <c r="W1507"/>
      <c r="X1507"/>
      <c r="Y1507"/>
      <c r="Z1507"/>
      <c r="AA1507"/>
      <c r="AB1507"/>
    </row>
    <row r="1508" spans="1:28" x14ac:dyDescent="0.25">
      <c r="A1508"/>
      <c r="B1508"/>
      <c r="C1508"/>
      <c r="D1508"/>
      <c r="E1508"/>
      <c r="F1508"/>
      <c r="G1508"/>
      <c r="H1508"/>
      <c r="I1508"/>
      <c r="J1508"/>
      <c r="K1508"/>
      <c r="L1508"/>
      <c r="M1508"/>
      <c r="N1508"/>
      <c r="O1508"/>
      <c r="P1508"/>
      <c r="Q1508"/>
      <c r="R1508"/>
      <c r="S1508"/>
      <c r="T1508"/>
      <c r="U1508"/>
      <c r="V1508"/>
      <c r="W1508"/>
      <c r="X1508"/>
      <c r="Y1508"/>
      <c r="Z1508"/>
      <c r="AA1508"/>
      <c r="AB1508"/>
    </row>
    <row r="1509" spans="1:28" x14ac:dyDescent="0.25">
      <c r="A1509"/>
      <c r="B1509"/>
      <c r="C1509"/>
      <c r="D1509"/>
      <c r="E1509"/>
      <c r="F1509"/>
      <c r="G1509"/>
      <c r="H1509"/>
      <c r="I1509"/>
      <c r="J1509"/>
      <c r="K1509"/>
      <c r="L1509"/>
      <c r="M1509"/>
      <c r="N1509"/>
      <c r="O1509"/>
      <c r="P1509"/>
      <c r="Q1509"/>
      <c r="R1509"/>
      <c r="S1509"/>
      <c r="T1509"/>
      <c r="U1509"/>
      <c r="V1509"/>
      <c r="W1509"/>
      <c r="X1509"/>
      <c r="Y1509"/>
      <c r="Z1509"/>
      <c r="AA1509"/>
      <c r="AB1509"/>
    </row>
    <row r="1510" spans="1:28" x14ac:dyDescent="0.25">
      <c r="A1510"/>
      <c r="B1510"/>
      <c r="C1510"/>
      <c r="D1510"/>
      <c r="E1510"/>
      <c r="F1510"/>
      <c r="G1510"/>
      <c r="H1510"/>
      <c r="I1510"/>
      <c r="J1510"/>
      <c r="K1510"/>
      <c r="L1510"/>
      <c r="M1510"/>
      <c r="N1510"/>
      <c r="O1510"/>
      <c r="P1510"/>
      <c r="Q1510"/>
      <c r="R1510"/>
      <c r="S1510"/>
      <c r="T1510"/>
      <c r="U1510"/>
      <c r="V1510"/>
      <c r="W1510"/>
      <c r="X1510"/>
      <c r="Y1510"/>
      <c r="Z1510"/>
      <c r="AA1510"/>
      <c r="AB1510"/>
    </row>
    <row r="1511" spans="1:28" x14ac:dyDescent="0.25">
      <c r="A1511"/>
      <c r="B1511"/>
      <c r="C1511"/>
      <c r="D1511"/>
      <c r="E1511"/>
      <c r="F1511"/>
      <c r="G1511"/>
      <c r="H1511"/>
      <c r="I1511"/>
      <c r="J1511"/>
      <c r="K1511"/>
      <c r="L1511"/>
      <c r="M1511"/>
      <c r="N1511"/>
      <c r="O1511"/>
      <c r="P1511"/>
      <c r="Q1511"/>
      <c r="R1511"/>
      <c r="S1511"/>
      <c r="T1511"/>
      <c r="U1511"/>
      <c r="V1511"/>
      <c r="W1511"/>
      <c r="X1511"/>
      <c r="Y1511"/>
      <c r="Z1511"/>
      <c r="AA1511"/>
      <c r="AB1511"/>
    </row>
    <row r="1512" spans="1:28" x14ac:dyDescent="0.25">
      <c r="A1512"/>
      <c r="B1512"/>
      <c r="C1512"/>
      <c r="D1512"/>
      <c r="E1512"/>
      <c r="F1512"/>
      <c r="G1512"/>
      <c r="H1512"/>
      <c r="I1512"/>
      <c r="J1512"/>
      <c r="K1512"/>
      <c r="L1512"/>
      <c r="M1512"/>
      <c r="N1512"/>
      <c r="O1512"/>
      <c r="P1512"/>
      <c r="Q1512"/>
      <c r="R1512"/>
      <c r="S1512"/>
      <c r="T1512"/>
      <c r="U1512"/>
      <c r="V1512"/>
      <c r="W1512"/>
      <c r="X1512"/>
      <c r="Y1512"/>
      <c r="Z1512"/>
      <c r="AA1512"/>
      <c r="AB1512"/>
    </row>
    <row r="1513" spans="1:28" x14ac:dyDescent="0.25">
      <c r="A1513"/>
      <c r="B1513"/>
      <c r="C1513"/>
      <c r="D1513"/>
      <c r="E1513"/>
      <c r="F1513"/>
      <c r="G1513"/>
      <c r="H1513"/>
      <c r="I1513"/>
      <c r="J1513"/>
      <c r="K1513"/>
      <c r="L1513"/>
      <c r="M1513"/>
      <c r="N1513"/>
      <c r="O1513"/>
      <c r="P1513"/>
      <c r="Q1513"/>
      <c r="R1513"/>
      <c r="S1513"/>
      <c r="T1513"/>
      <c r="U1513"/>
      <c r="V1513"/>
      <c r="W1513"/>
      <c r="X1513"/>
      <c r="Y1513"/>
      <c r="Z1513"/>
      <c r="AA1513"/>
      <c r="AB1513"/>
    </row>
    <row r="1514" spans="1:28" x14ac:dyDescent="0.25">
      <c r="A1514"/>
      <c r="B1514"/>
      <c r="C1514"/>
      <c r="D1514"/>
      <c r="E1514"/>
      <c r="F1514"/>
      <c r="G1514"/>
      <c r="H1514"/>
      <c r="I1514"/>
      <c r="J1514"/>
      <c r="K1514"/>
      <c r="L1514"/>
      <c r="M1514"/>
      <c r="N1514"/>
      <c r="O1514"/>
      <c r="P1514"/>
      <c r="Q1514"/>
      <c r="R1514"/>
      <c r="S1514"/>
      <c r="T1514"/>
      <c r="U1514"/>
      <c r="V1514"/>
      <c r="W1514"/>
      <c r="X1514"/>
      <c r="Y1514"/>
      <c r="Z1514"/>
      <c r="AA1514"/>
      <c r="AB1514"/>
    </row>
    <row r="1515" spans="1:28" x14ac:dyDescent="0.25">
      <c r="A1515"/>
      <c r="B1515"/>
      <c r="C1515"/>
      <c r="D1515"/>
      <c r="E1515"/>
      <c r="F1515"/>
      <c r="G1515"/>
      <c r="H1515"/>
      <c r="I1515"/>
      <c r="J1515"/>
      <c r="K1515"/>
      <c r="L1515"/>
      <c r="M1515"/>
      <c r="N1515"/>
      <c r="O1515"/>
      <c r="P1515"/>
      <c r="Q1515"/>
      <c r="R1515"/>
      <c r="S1515"/>
      <c r="T1515"/>
      <c r="U1515"/>
      <c r="V1515"/>
      <c r="W1515"/>
      <c r="X1515"/>
      <c r="Y1515"/>
      <c r="Z1515"/>
      <c r="AA1515"/>
      <c r="AB1515"/>
    </row>
    <row r="1516" spans="1:28" x14ac:dyDescent="0.25">
      <c r="A1516"/>
      <c r="B1516"/>
      <c r="C1516"/>
      <c r="D1516"/>
      <c r="E1516"/>
      <c r="F1516"/>
      <c r="G1516"/>
      <c r="H1516"/>
      <c r="I1516"/>
      <c r="J1516"/>
      <c r="K1516"/>
      <c r="L1516"/>
      <c r="M1516"/>
      <c r="N1516"/>
      <c r="O1516"/>
      <c r="P1516"/>
      <c r="Q1516"/>
      <c r="R1516"/>
      <c r="S1516"/>
      <c r="T1516"/>
      <c r="U1516"/>
      <c r="V1516"/>
      <c r="W1516"/>
      <c r="X1516"/>
      <c r="Y1516"/>
      <c r="Z1516"/>
      <c r="AA1516"/>
      <c r="AB1516"/>
    </row>
    <row r="1517" spans="1:28" x14ac:dyDescent="0.25">
      <c r="A1517"/>
      <c r="B1517"/>
      <c r="C1517"/>
      <c r="D1517"/>
      <c r="E1517"/>
      <c r="F1517"/>
      <c r="G1517"/>
      <c r="H1517"/>
      <c r="I1517"/>
      <c r="J1517"/>
      <c r="K1517"/>
      <c r="L1517"/>
      <c r="M1517"/>
      <c r="N1517"/>
      <c r="O1517"/>
      <c r="P1517"/>
      <c r="Q1517"/>
      <c r="R1517"/>
      <c r="S1517"/>
      <c r="T1517"/>
      <c r="U1517"/>
      <c r="V1517"/>
      <c r="W1517"/>
      <c r="X1517"/>
      <c r="Y1517"/>
      <c r="Z1517"/>
      <c r="AA1517"/>
      <c r="AB1517"/>
    </row>
    <row r="1518" spans="1:28" x14ac:dyDescent="0.25">
      <c r="A1518"/>
      <c r="B1518"/>
      <c r="C1518"/>
      <c r="D1518"/>
      <c r="E1518"/>
      <c r="F1518"/>
      <c r="G1518"/>
      <c r="H1518"/>
      <c r="I1518"/>
      <c r="J1518"/>
      <c r="K1518"/>
      <c r="L1518"/>
      <c r="M1518"/>
      <c r="N1518"/>
      <c r="O1518"/>
      <c r="P1518"/>
      <c r="Q1518"/>
      <c r="R1518"/>
      <c r="S1518"/>
      <c r="T1518"/>
      <c r="U1518"/>
      <c r="V1518"/>
      <c r="W1518"/>
      <c r="X1518"/>
      <c r="Y1518"/>
      <c r="Z1518"/>
      <c r="AA1518"/>
      <c r="AB1518"/>
    </row>
    <row r="1519" spans="1:28" x14ac:dyDescent="0.25">
      <c r="A1519"/>
      <c r="B1519"/>
      <c r="C1519"/>
      <c r="D1519"/>
      <c r="E1519"/>
      <c r="F1519"/>
      <c r="G1519"/>
      <c r="H1519"/>
      <c r="I1519"/>
      <c r="J1519"/>
      <c r="K1519"/>
      <c r="L1519"/>
      <c r="M1519"/>
      <c r="N1519"/>
      <c r="O1519"/>
      <c r="P1519"/>
      <c r="Q1519"/>
      <c r="R1519"/>
      <c r="S1519"/>
      <c r="T1519"/>
      <c r="U1519"/>
      <c r="V1519"/>
      <c r="W1519"/>
      <c r="X1519"/>
      <c r="Y1519"/>
      <c r="Z1519"/>
      <c r="AA1519"/>
      <c r="AB1519"/>
    </row>
    <row r="1520" spans="1:28" x14ac:dyDescent="0.25">
      <c r="A1520"/>
      <c r="B1520"/>
      <c r="C1520"/>
      <c r="D1520"/>
      <c r="E1520"/>
      <c r="F1520"/>
      <c r="G1520"/>
      <c r="H1520"/>
      <c r="I1520"/>
      <c r="J1520"/>
      <c r="K1520"/>
      <c r="L1520"/>
      <c r="M1520"/>
      <c r="N1520"/>
      <c r="O1520"/>
      <c r="P1520"/>
      <c r="Q1520"/>
      <c r="R1520"/>
      <c r="S1520"/>
      <c r="T1520"/>
      <c r="U1520"/>
      <c r="V1520"/>
      <c r="W1520"/>
      <c r="X1520"/>
      <c r="Y1520"/>
      <c r="Z1520"/>
      <c r="AA1520"/>
      <c r="AB1520"/>
    </row>
    <row r="1521" spans="1:28" x14ac:dyDescent="0.25">
      <c r="A1521"/>
      <c r="B1521"/>
      <c r="C1521"/>
      <c r="D1521"/>
      <c r="E1521"/>
      <c r="F1521"/>
      <c r="G1521"/>
      <c r="H1521"/>
      <c r="I1521"/>
      <c r="J1521"/>
      <c r="K1521"/>
      <c r="L1521"/>
      <c r="M1521"/>
      <c r="N1521"/>
      <c r="O1521"/>
      <c r="P1521"/>
      <c r="Q1521"/>
      <c r="R1521"/>
      <c r="S1521"/>
      <c r="T1521"/>
      <c r="U1521"/>
      <c r="V1521"/>
      <c r="W1521"/>
      <c r="X1521"/>
      <c r="Y1521"/>
      <c r="Z1521"/>
      <c r="AA1521"/>
      <c r="AB1521"/>
    </row>
    <row r="1522" spans="1:28" x14ac:dyDescent="0.25">
      <c r="A1522"/>
      <c r="B1522"/>
      <c r="C1522"/>
      <c r="D1522"/>
      <c r="E1522"/>
      <c r="F1522"/>
      <c r="G1522"/>
      <c r="H1522"/>
      <c r="I1522"/>
      <c r="J1522"/>
      <c r="K1522"/>
      <c r="L1522"/>
      <c r="M1522"/>
      <c r="N1522"/>
      <c r="O1522"/>
      <c r="P1522"/>
      <c r="Q1522"/>
      <c r="R1522"/>
      <c r="S1522"/>
      <c r="T1522"/>
      <c r="U1522"/>
      <c r="V1522"/>
      <c r="W1522"/>
      <c r="X1522"/>
      <c r="Y1522"/>
      <c r="Z1522"/>
      <c r="AA1522"/>
      <c r="AB1522"/>
    </row>
    <row r="1523" spans="1:28" x14ac:dyDescent="0.25">
      <c r="A1523"/>
      <c r="B1523"/>
      <c r="C1523"/>
      <c r="D1523"/>
      <c r="E1523"/>
      <c r="F1523"/>
      <c r="G1523"/>
      <c r="H1523"/>
      <c r="I1523"/>
      <c r="J1523"/>
      <c r="K1523"/>
      <c r="L1523"/>
      <c r="M1523"/>
      <c r="N1523"/>
      <c r="O1523"/>
      <c r="P1523"/>
      <c r="Q1523"/>
      <c r="R1523"/>
      <c r="S1523"/>
      <c r="T1523"/>
      <c r="U1523"/>
      <c r="V1523"/>
      <c r="W1523"/>
      <c r="X1523"/>
      <c r="Y1523"/>
      <c r="Z1523"/>
      <c r="AA1523"/>
      <c r="AB1523"/>
    </row>
    <row r="1524" spans="1:28" x14ac:dyDescent="0.25">
      <c r="A1524"/>
      <c r="B1524"/>
      <c r="C1524"/>
      <c r="D1524"/>
      <c r="E1524"/>
      <c r="F1524"/>
      <c r="G1524"/>
      <c r="H1524"/>
      <c r="I1524"/>
      <c r="J1524"/>
      <c r="K1524"/>
      <c r="L1524"/>
      <c r="M1524"/>
      <c r="N1524"/>
      <c r="O1524"/>
      <c r="P1524"/>
      <c r="Q1524"/>
      <c r="R1524"/>
      <c r="S1524"/>
      <c r="T1524"/>
      <c r="U1524"/>
      <c r="V1524"/>
      <c r="W1524"/>
      <c r="X1524"/>
      <c r="Y1524"/>
      <c r="Z1524"/>
      <c r="AA1524"/>
      <c r="AB1524"/>
    </row>
    <row r="1525" spans="1:28" x14ac:dyDescent="0.25">
      <c r="A1525"/>
      <c r="B1525"/>
      <c r="C1525"/>
      <c r="D1525"/>
      <c r="E1525"/>
      <c r="F1525"/>
      <c r="G1525"/>
      <c r="H1525"/>
      <c r="I1525"/>
      <c r="J1525"/>
      <c r="K1525"/>
      <c r="L1525"/>
      <c r="M1525"/>
      <c r="N1525"/>
      <c r="O1525"/>
      <c r="P1525"/>
      <c r="Q1525"/>
      <c r="R1525"/>
      <c r="S1525"/>
      <c r="T1525"/>
      <c r="U1525"/>
      <c r="V1525"/>
      <c r="W1525"/>
      <c r="X1525"/>
      <c r="Y1525"/>
      <c r="Z1525"/>
      <c r="AA1525"/>
      <c r="AB1525"/>
    </row>
    <row r="1526" spans="1:28" x14ac:dyDescent="0.25">
      <c r="A1526"/>
      <c r="B1526"/>
      <c r="C1526"/>
      <c r="D1526"/>
      <c r="E1526"/>
      <c r="F1526"/>
      <c r="G1526"/>
      <c r="H1526"/>
      <c r="I1526"/>
      <c r="J1526"/>
      <c r="K1526"/>
      <c r="L1526"/>
      <c r="M1526"/>
      <c r="N1526"/>
      <c r="O1526"/>
      <c r="P1526"/>
      <c r="Q1526"/>
      <c r="R1526"/>
      <c r="S1526"/>
      <c r="T1526"/>
      <c r="U1526"/>
      <c r="V1526"/>
      <c r="W1526"/>
      <c r="X1526"/>
      <c r="Y1526"/>
      <c r="Z1526"/>
      <c r="AA1526"/>
      <c r="AB1526"/>
    </row>
    <row r="1527" spans="1:28" x14ac:dyDescent="0.25">
      <c r="A1527"/>
      <c r="B1527"/>
      <c r="C1527"/>
      <c r="D1527"/>
      <c r="E1527"/>
      <c r="F1527"/>
      <c r="G1527"/>
      <c r="H1527"/>
      <c r="I1527"/>
      <c r="J1527"/>
      <c r="K1527"/>
      <c r="L1527"/>
      <c r="M1527"/>
      <c r="N1527"/>
      <c r="O1527"/>
      <c r="P1527"/>
      <c r="Q1527"/>
      <c r="R1527"/>
      <c r="S1527"/>
      <c r="T1527"/>
      <c r="U1527"/>
      <c r="V1527"/>
      <c r="W1527"/>
      <c r="X1527"/>
      <c r="Y1527"/>
      <c r="Z1527"/>
      <c r="AA1527"/>
      <c r="AB1527"/>
    </row>
    <row r="1528" spans="1:28" x14ac:dyDescent="0.25">
      <c r="A1528"/>
      <c r="B1528"/>
      <c r="C1528"/>
      <c r="D1528"/>
      <c r="E1528"/>
      <c r="F1528"/>
      <c r="G1528"/>
      <c r="H1528"/>
      <c r="I1528"/>
      <c r="J1528"/>
      <c r="K1528"/>
      <c r="L1528"/>
      <c r="M1528"/>
      <c r="N1528"/>
      <c r="O1528"/>
      <c r="P1528"/>
      <c r="Q1528"/>
      <c r="R1528"/>
      <c r="S1528"/>
      <c r="T1528"/>
      <c r="U1528"/>
      <c r="V1528"/>
      <c r="W1528"/>
      <c r="X1528"/>
      <c r="Y1528"/>
      <c r="Z1528"/>
      <c r="AA1528"/>
      <c r="AB1528"/>
    </row>
    <row r="1529" spans="1:28" x14ac:dyDescent="0.25">
      <c r="A1529"/>
      <c r="B1529"/>
      <c r="C1529"/>
      <c r="D1529"/>
      <c r="E1529"/>
      <c r="F1529"/>
      <c r="G1529"/>
      <c r="H1529"/>
      <c r="I1529"/>
      <c r="J1529"/>
      <c r="K1529"/>
      <c r="L1529"/>
      <c r="M1529"/>
      <c r="N1529"/>
      <c r="O1529"/>
      <c r="P1529"/>
      <c r="Q1529"/>
      <c r="R1529"/>
      <c r="S1529"/>
      <c r="T1529"/>
      <c r="U1529"/>
      <c r="V1529"/>
      <c r="W1529"/>
      <c r="X1529"/>
      <c r="Y1529"/>
      <c r="Z1529"/>
      <c r="AA1529"/>
      <c r="AB1529"/>
    </row>
    <row r="1530" spans="1:28" x14ac:dyDescent="0.25">
      <c r="A1530"/>
      <c r="B1530"/>
      <c r="C1530"/>
      <c r="D1530"/>
      <c r="E1530"/>
      <c r="F1530"/>
      <c r="G1530"/>
      <c r="H1530"/>
      <c r="I1530"/>
      <c r="J1530"/>
      <c r="K1530"/>
      <c r="L1530"/>
      <c r="M1530"/>
      <c r="N1530"/>
      <c r="O1530"/>
      <c r="P1530"/>
      <c r="Q1530"/>
      <c r="R1530"/>
      <c r="S1530"/>
      <c r="T1530"/>
      <c r="U1530"/>
      <c r="V1530"/>
      <c r="W1530"/>
      <c r="X1530"/>
      <c r="Y1530"/>
      <c r="Z1530"/>
      <c r="AA1530"/>
      <c r="AB1530"/>
    </row>
    <row r="1531" spans="1:28" x14ac:dyDescent="0.25">
      <c r="A1531"/>
      <c r="B1531"/>
      <c r="C1531"/>
      <c r="D1531"/>
      <c r="E1531"/>
      <c r="F1531"/>
      <c r="G1531"/>
      <c r="H1531"/>
      <c r="I1531"/>
      <c r="J1531"/>
      <c r="K1531"/>
      <c r="L1531"/>
      <c r="M1531"/>
      <c r="N1531"/>
      <c r="O1531"/>
      <c r="P1531"/>
      <c r="Q1531"/>
      <c r="R1531"/>
      <c r="S1531"/>
      <c r="T1531"/>
      <c r="U1531"/>
      <c r="V1531"/>
      <c r="W1531"/>
      <c r="X1531"/>
      <c r="Y1531"/>
      <c r="Z1531"/>
      <c r="AA1531"/>
      <c r="AB1531"/>
    </row>
    <row r="1532" spans="1:28" x14ac:dyDescent="0.25">
      <c r="A1532"/>
      <c r="B1532"/>
      <c r="C1532"/>
      <c r="D1532"/>
      <c r="E1532"/>
      <c r="F1532"/>
      <c r="G1532"/>
      <c r="H1532"/>
      <c r="I1532"/>
      <c r="J1532"/>
      <c r="K1532"/>
      <c r="L1532"/>
      <c r="M1532"/>
      <c r="N1532"/>
      <c r="O1532"/>
      <c r="P1532"/>
      <c r="Q1532"/>
      <c r="R1532"/>
      <c r="S1532"/>
      <c r="T1532"/>
      <c r="U1532"/>
      <c r="V1532"/>
      <c r="W1532"/>
      <c r="X1532"/>
      <c r="Y1532"/>
      <c r="Z1532"/>
      <c r="AA1532"/>
      <c r="AB1532"/>
    </row>
    <row r="1533" spans="1:28" x14ac:dyDescent="0.25">
      <c r="A1533"/>
      <c r="B1533"/>
      <c r="C1533"/>
      <c r="D1533"/>
      <c r="E1533"/>
      <c r="F1533"/>
      <c r="G1533"/>
      <c r="H1533"/>
      <c r="I1533"/>
      <c r="J1533"/>
      <c r="K1533"/>
      <c r="L1533"/>
      <c r="M1533"/>
      <c r="N1533"/>
      <c r="O1533"/>
      <c r="P1533"/>
      <c r="Q1533"/>
      <c r="R1533"/>
      <c r="S1533"/>
      <c r="T1533"/>
      <c r="U1533"/>
      <c r="V1533"/>
      <c r="W1533"/>
      <c r="X1533"/>
      <c r="Y1533"/>
      <c r="Z1533"/>
      <c r="AA1533"/>
      <c r="AB1533"/>
    </row>
    <row r="1534" spans="1:28" x14ac:dyDescent="0.25">
      <c r="A1534"/>
      <c r="B1534"/>
      <c r="C1534"/>
      <c r="D1534"/>
      <c r="E1534"/>
      <c r="F1534"/>
      <c r="G1534"/>
      <c r="H1534"/>
      <c r="I1534"/>
      <c r="J1534"/>
      <c r="K1534"/>
      <c r="L1534"/>
      <c r="M1534"/>
      <c r="N1534"/>
      <c r="O1534"/>
      <c r="P1534"/>
      <c r="Q1534"/>
      <c r="R1534"/>
      <c r="S1534"/>
      <c r="T1534"/>
      <c r="U1534"/>
      <c r="V1534"/>
      <c r="W1534"/>
      <c r="X1534"/>
      <c r="Y1534"/>
      <c r="Z1534"/>
      <c r="AA1534"/>
      <c r="AB1534"/>
    </row>
    <row r="1535" spans="1:28" x14ac:dyDescent="0.25">
      <c r="A1535"/>
      <c r="B1535"/>
      <c r="C1535"/>
      <c r="D1535"/>
      <c r="E1535"/>
      <c r="F1535"/>
      <c r="G1535"/>
      <c r="H1535"/>
      <c r="I1535"/>
      <c r="J1535"/>
      <c r="K1535"/>
      <c r="L1535"/>
      <c r="M1535"/>
      <c r="N1535"/>
      <c r="O1535"/>
      <c r="P1535"/>
      <c r="Q1535"/>
      <c r="R1535"/>
      <c r="S1535"/>
      <c r="T1535"/>
      <c r="U1535"/>
      <c r="V1535"/>
      <c r="W1535"/>
      <c r="X1535"/>
      <c r="Y1535"/>
      <c r="Z1535"/>
      <c r="AA1535"/>
      <c r="AB1535"/>
    </row>
    <row r="1536" spans="1:28" x14ac:dyDescent="0.25">
      <c r="A1536"/>
      <c r="B1536"/>
      <c r="C1536"/>
      <c r="D1536"/>
      <c r="E1536"/>
      <c r="F1536"/>
      <c r="G1536"/>
      <c r="H1536"/>
      <c r="I1536"/>
      <c r="J1536"/>
      <c r="K1536"/>
      <c r="L1536"/>
      <c r="M1536"/>
      <c r="N1536"/>
      <c r="O1536"/>
      <c r="P1536"/>
      <c r="Q1536"/>
      <c r="R1536"/>
      <c r="S1536"/>
      <c r="T1536"/>
      <c r="U1536"/>
      <c r="V1536"/>
      <c r="W1536"/>
      <c r="X1536"/>
      <c r="Y1536"/>
      <c r="Z1536"/>
      <c r="AA1536"/>
      <c r="AB1536"/>
    </row>
    <row r="1537" spans="1:28" x14ac:dyDescent="0.25">
      <c r="A1537"/>
      <c r="B1537"/>
      <c r="C1537"/>
      <c r="D1537"/>
      <c r="E1537"/>
      <c r="F1537"/>
      <c r="G1537"/>
      <c r="H1537"/>
      <c r="I1537"/>
      <c r="J1537"/>
      <c r="K1537"/>
      <c r="L1537"/>
      <c r="M1537"/>
      <c r="N1537"/>
      <c r="O1537"/>
      <c r="P1537"/>
      <c r="Q1537"/>
      <c r="R1537"/>
      <c r="S1537"/>
      <c r="T1537"/>
      <c r="U1537"/>
      <c r="V1537"/>
      <c r="W1537"/>
      <c r="X1537"/>
      <c r="Y1537"/>
      <c r="Z1537"/>
      <c r="AA1537"/>
      <c r="AB1537"/>
    </row>
    <row r="1538" spans="1:28" x14ac:dyDescent="0.25">
      <c r="A1538"/>
      <c r="B1538"/>
      <c r="C1538"/>
      <c r="D1538"/>
      <c r="E1538"/>
      <c r="F1538"/>
      <c r="G1538"/>
      <c r="H1538"/>
      <c r="I1538"/>
      <c r="J1538"/>
      <c r="K1538"/>
      <c r="L1538"/>
      <c r="M1538"/>
      <c r="N1538"/>
      <c r="O1538"/>
      <c r="P1538"/>
      <c r="Q1538"/>
      <c r="R1538"/>
      <c r="S1538"/>
      <c r="T1538"/>
      <c r="U1538"/>
      <c r="V1538"/>
      <c r="W1538"/>
      <c r="X1538"/>
      <c r="Y1538"/>
      <c r="Z1538"/>
      <c r="AA1538"/>
      <c r="AB1538"/>
    </row>
    <row r="1539" spans="1:28" x14ac:dyDescent="0.25">
      <c r="A1539"/>
      <c r="B1539"/>
      <c r="C1539"/>
      <c r="D1539"/>
      <c r="E1539"/>
      <c r="F1539"/>
      <c r="G1539"/>
      <c r="H1539"/>
      <c r="I1539"/>
      <c r="J1539"/>
      <c r="K1539"/>
      <c r="L1539"/>
      <c r="M1539"/>
      <c r="N1539"/>
      <c r="O1539"/>
      <c r="P1539"/>
      <c r="Q1539"/>
      <c r="R1539"/>
      <c r="S1539"/>
      <c r="T1539"/>
      <c r="U1539"/>
      <c r="V1539"/>
      <c r="W1539"/>
      <c r="X1539"/>
      <c r="Y1539"/>
      <c r="Z1539"/>
      <c r="AA1539"/>
      <c r="AB1539"/>
    </row>
    <row r="1540" spans="1:28" x14ac:dyDescent="0.25">
      <c r="A1540"/>
      <c r="B1540"/>
      <c r="C1540"/>
      <c r="D1540"/>
      <c r="E1540"/>
      <c r="F1540"/>
      <c r="G1540"/>
      <c r="H1540"/>
      <c r="I1540"/>
      <c r="J1540"/>
      <c r="K1540"/>
      <c r="L1540"/>
      <c r="M1540"/>
      <c r="N1540"/>
      <c r="O1540"/>
      <c r="P1540"/>
      <c r="Q1540"/>
      <c r="R1540"/>
      <c r="S1540"/>
      <c r="T1540"/>
      <c r="U1540"/>
      <c r="V1540"/>
      <c r="W1540"/>
      <c r="X1540"/>
      <c r="Y1540"/>
      <c r="Z1540"/>
      <c r="AA1540"/>
      <c r="AB1540"/>
    </row>
    <row r="1541" spans="1:28" x14ac:dyDescent="0.25">
      <c r="A1541"/>
      <c r="B1541"/>
      <c r="C1541"/>
      <c r="D1541"/>
      <c r="E1541"/>
      <c r="F1541"/>
      <c r="G1541"/>
      <c r="H1541"/>
      <c r="I1541"/>
      <c r="J1541"/>
      <c r="K1541"/>
      <c r="L1541"/>
      <c r="M1541"/>
      <c r="N1541"/>
      <c r="O1541"/>
      <c r="P1541"/>
      <c r="Q1541"/>
      <c r="R1541"/>
      <c r="S1541"/>
      <c r="T1541"/>
      <c r="U1541"/>
      <c r="V1541"/>
      <c r="W1541"/>
      <c r="X1541"/>
      <c r="Y1541"/>
      <c r="Z1541"/>
      <c r="AA1541"/>
      <c r="AB1541"/>
    </row>
    <row r="1542" spans="1:28" x14ac:dyDescent="0.25">
      <c r="A1542"/>
      <c r="B1542"/>
      <c r="C1542"/>
      <c r="D1542"/>
      <c r="E1542"/>
      <c r="F1542"/>
      <c r="G1542"/>
      <c r="H1542"/>
      <c r="I1542"/>
      <c r="J1542"/>
      <c r="K1542"/>
      <c r="L1542"/>
      <c r="M1542"/>
      <c r="N1542"/>
      <c r="O1542"/>
      <c r="P1542"/>
      <c r="Q1542"/>
      <c r="R1542"/>
      <c r="S1542"/>
      <c r="T1542"/>
      <c r="U1542"/>
      <c r="V1542"/>
      <c r="W1542"/>
      <c r="X1542"/>
      <c r="Y1542"/>
      <c r="Z1542"/>
      <c r="AA1542"/>
      <c r="AB1542"/>
    </row>
    <row r="1543" spans="1:28" x14ac:dyDescent="0.25">
      <c r="A1543"/>
      <c r="B1543"/>
      <c r="C1543"/>
      <c r="D1543"/>
      <c r="E1543"/>
      <c r="F1543"/>
      <c r="G1543"/>
      <c r="H1543"/>
      <c r="I1543"/>
      <c r="J1543"/>
      <c r="K1543"/>
      <c r="L1543"/>
      <c r="M1543"/>
      <c r="N1543"/>
      <c r="O1543"/>
      <c r="P1543"/>
      <c r="Q1543"/>
      <c r="R1543"/>
      <c r="S1543"/>
      <c r="T1543"/>
      <c r="U1543"/>
      <c r="V1543"/>
      <c r="W1543"/>
      <c r="X1543"/>
      <c r="Y1543"/>
      <c r="Z1543"/>
      <c r="AA1543"/>
      <c r="AB1543"/>
    </row>
    <row r="1544" spans="1:28" x14ac:dyDescent="0.25">
      <c r="A1544"/>
      <c r="B1544"/>
      <c r="C1544"/>
      <c r="D1544"/>
      <c r="E1544"/>
      <c r="F1544"/>
      <c r="G1544"/>
      <c r="H1544"/>
      <c r="I1544"/>
      <c r="J1544"/>
      <c r="K1544"/>
      <c r="L1544"/>
      <c r="M1544"/>
      <c r="N1544"/>
      <c r="O1544"/>
      <c r="P1544"/>
      <c r="Q1544"/>
      <c r="R1544"/>
      <c r="S1544"/>
      <c r="T1544"/>
      <c r="U1544"/>
      <c r="V1544"/>
      <c r="W1544"/>
      <c r="X1544"/>
      <c r="Y1544"/>
      <c r="Z1544"/>
      <c r="AA1544"/>
      <c r="AB1544"/>
    </row>
    <row r="1545" spans="1:28" x14ac:dyDescent="0.25">
      <c r="A1545"/>
      <c r="B1545"/>
      <c r="C1545"/>
      <c r="D1545"/>
      <c r="E1545"/>
      <c r="F1545"/>
      <c r="G1545"/>
      <c r="H1545"/>
      <c r="I1545"/>
      <c r="J1545"/>
      <c r="K1545"/>
      <c r="L1545"/>
      <c r="M1545"/>
      <c r="N1545"/>
      <c r="O1545"/>
      <c r="P1545"/>
      <c r="Q1545"/>
      <c r="R1545"/>
      <c r="S1545"/>
      <c r="T1545"/>
      <c r="U1545"/>
      <c r="V1545"/>
      <c r="W1545"/>
      <c r="X1545"/>
      <c r="Y1545"/>
      <c r="Z1545"/>
      <c r="AA1545"/>
      <c r="AB1545"/>
    </row>
    <row r="1546" spans="1:28" x14ac:dyDescent="0.25">
      <c r="A1546"/>
      <c r="B1546"/>
      <c r="C1546"/>
      <c r="D1546"/>
      <c r="E1546"/>
      <c r="F1546"/>
      <c r="G1546"/>
      <c r="H1546"/>
      <c r="I1546"/>
      <c r="J1546"/>
      <c r="K1546"/>
      <c r="L1546"/>
      <c r="M1546"/>
      <c r="N1546"/>
      <c r="O1546"/>
      <c r="P1546"/>
      <c r="Q1546"/>
      <c r="R1546"/>
      <c r="S1546"/>
      <c r="T1546"/>
      <c r="U1546"/>
      <c r="V1546"/>
      <c r="W1546"/>
      <c r="X1546"/>
      <c r="Y1546"/>
      <c r="Z1546"/>
      <c r="AA1546"/>
      <c r="AB1546"/>
    </row>
    <row r="1547" spans="1:28" x14ac:dyDescent="0.25">
      <c r="A1547"/>
      <c r="B1547"/>
      <c r="C1547"/>
      <c r="D1547"/>
      <c r="E1547"/>
      <c r="F1547"/>
      <c r="G1547"/>
      <c r="H1547"/>
      <c r="I1547"/>
      <c r="J1547"/>
      <c r="K1547"/>
      <c r="L1547"/>
      <c r="M1547"/>
      <c r="N1547"/>
      <c r="O1547"/>
      <c r="P1547"/>
      <c r="Q1547"/>
      <c r="R1547"/>
      <c r="S1547"/>
      <c r="T1547"/>
      <c r="U1547"/>
      <c r="V1547"/>
      <c r="W1547"/>
      <c r="X1547"/>
      <c r="Y1547"/>
      <c r="Z1547"/>
      <c r="AA1547"/>
      <c r="AB1547"/>
    </row>
    <row r="1548" spans="1:28" x14ac:dyDescent="0.25">
      <c r="A1548"/>
      <c r="B1548"/>
      <c r="C1548"/>
      <c r="D1548"/>
      <c r="E1548"/>
      <c r="F1548"/>
      <c r="G1548"/>
      <c r="H1548"/>
      <c r="I1548"/>
      <c r="J1548"/>
      <c r="K1548"/>
      <c r="L1548"/>
      <c r="M1548"/>
      <c r="N1548"/>
      <c r="O1548"/>
      <c r="P1548"/>
      <c r="Q1548"/>
      <c r="R1548"/>
      <c r="S1548"/>
      <c r="T1548"/>
      <c r="U1548"/>
      <c r="V1548"/>
      <c r="W1548"/>
      <c r="X1548"/>
      <c r="Y1548"/>
      <c r="Z1548"/>
      <c r="AA1548"/>
      <c r="AB1548"/>
    </row>
    <row r="1549" spans="1:28" x14ac:dyDescent="0.25">
      <c r="A1549"/>
      <c r="B1549"/>
      <c r="C1549"/>
      <c r="D1549"/>
      <c r="E1549"/>
      <c r="F1549"/>
      <c r="G1549"/>
      <c r="H1549"/>
      <c r="I1549"/>
      <c r="J1549"/>
      <c r="K1549"/>
      <c r="L1549"/>
      <c r="M1549"/>
      <c r="N1549"/>
      <c r="O1549"/>
      <c r="P1549"/>
      <c r="Q1549"/>
      <c r="R1549"/>
      <c r="S1549"/>
      <c r="T1549"/>
      <c r="U1549"/>
      <c r="V1549"/>
      <c r="W1549"/>
      <c r="X1549"/>
      <c r="Y1549"/>
      <c r="Z1549"/>
      <c r="AA1549"/>
      <c r="AB1549"/>
    </row>
    <row r="1550" spans="1:28" x14ac:dyDescent="0.25">
      <c r="A1550"/>
      <c r="B1550"/>
      <c r="C1550"/>
      <c r="D1550"/>
      <c r="E1550"/>
      <c r="F1550"/>
      <c r="G1550"/>
      <c r="H1550"/>
      <c r="I1550"/>
      <c r="J1550"/>
      <c r="K1550"/>
      <c r="L1550"/>
      <c r="M1550"/>
      <c r="N1550"/>
      <c r="O1550"/>
      <c r="P1550"/>
      <c r="Q1550"/>
      <c r="R1550"/>
      <c r="S1550"/>
      <c r="T1550"/>
      <c r="U1550"/>
      <c r="V1550"/>
      <c r="W1550"/>
      <c r="X1550"/>
      <c r="Y1550"/>
      <c r="Z1550"/>
      <c r="AA1550"/>
      <c r="AB1550"/>
    </row>
    <row r="1551" spans="1:28" x14ac:dyDescent="0.25">
      <c r="A1551"/>
      <c r="B1551"/>
      <c r="C1551"/>
      <c r="D1551"/>
      <c r="E1551"/>
      <c r="F1551"/>
      <c r="G1551"/>
      <c r="H1551"/>
      <c r="I1551"/>
      <c r="J1551"/>
      <c r="K1551"/>
      <c r="L1551"/>
      <c r="M1551"/>
      <c r="N1551"/>
      <c r="O1551"/>
      <c r="P1551"/>
      <c r="Q1551"/>
      <c r="R1551"/>
      <c r="S1551"/>
      <c r="T1551"/>
      <c r="U1551"/>
      <c r="V1551"/>
      <c r="W1551"/>
      <c r="X1551"/>
      <c r="Y1551"/>
      <c r="Z1551"/>
      <c r="AA1551"/>
      <c r="AB1551"/>
    </row>
    <row r="1552" spans="1:28" x14ac:dyDescent="0.25">
      <c r="A1552"/>
      <c r="B1552"/>
      <c r="C1552"/>
      <c r="D1552"/>
      <c r="E1552"/>
      <c r="F1552"/>
      <c r="G1552"/>
      <c r="H1552"/>
      <c r="I1552"/>
      <c r="J1552"/>
      <c r="K1552"/>
      <c r="L1552"/>
      <c r="M1552"/>
      <c r="N1552"/>
      <c r="O1552"/>
      <c r="P1552"/>
      <c r="Q1552"/>
      <c r="R1552"/>
      <c r="S1552"/>
      <c r="T1552"/>
      <c r="U1552"/>
      <c r="V1552"/>
      <c r="W1552"/>
      <c r="X1552"/>
      <c r="Y1552"/>
      <c r="Z1552"/>
      <c r="AA1552"/>
      <c r="AB1552"/>
    </row>
    <row r="1553" spans="1:28" x14ac:dyDescent="0.25">
      <c r="A1553"/>
      <c r="B1553"/>
      <c r="C1553"/>
      <c r="D1553"/>
      <c r="E1553"/>
      <c r="F1553"/>
      <c r="G1553"/>
      <c r="H1553"/>
      <c r="I1553"/>
      <c r="J1553"/>
      <c r="K1553"/>
      <c r="L1553"/>
      <c r="M1553"/>
      <c r="N1553"/>
      <c r="O1553"/>
      <c r="P1553"/>
      <c r="Q1553"/>
      <c r="R1553"/>
      <c r="S1553"/>
      <c r="T1553"/>
      <c r="U1553"/>
      <c r="V1553"/>
      <c r="W1553"/>
      <c r="X1553"/>
      <c r="Y1553"/>
      <c r="Z1553"/>
      <c r="AA1553"/>
      <c r="AB1553"/>
    </row>
    <row r="1554" spans="1:28" x14ac:dyDescent="0.25">
      <c r="A1554"/>
      <c r="B1554"/>
      <c r="C1554"/>
      <c r="D1554"/>
      <c r="E1554"/>
      <c r="F1554"/>
      <c r="G1554"/>
      <c r="H1554"/>
      <c r="I1554"/>
      <c r="J1554"/>
      <c r="K1554"/>
      <c r="L1554"/>
      <c r="M1554"/>
      <c r="N1554"/>
      <c r="O1554"/>
      <c r="P1554"/>
      <c r="Q1554"/>
      <c r="R1554"/>
      <c r="S1554"/>
      <c r="T1554"/>
      <c r="U1554"/>
      <c r="V1554"/>
      <c r="W1554"/>
      <c r="X1554"/>
      <c r="Y1554"/>
      <c r="Z1554"/>
      <c r="AA1554"/>
      <c r="AB1554"/>
    </row>
    <row r="1555" spans="1:28" x14ac:dyDescent="0.25">
      <c r="A1555"/>
      <c r="B1555"/>
      <c r="C1555"/>
      <c r="D1555"/>
      <c r="E1555"/>
      <c r="F1555"/>
      <c r="G1555"/>
      <c r="H1555"/>
      <c r="I1555"/>
      <c r="J1555"/>
      <c r="K1555"/>
      <c r="L1555"/>
      <c r="M1555"/>
      <c r="N1555"/>
      <c r="O1555"/>
      <c r="P1555"/>
      <c r="Q1555"/>
      <c r="R1555"/>
      <c r="S1555"/>
      <c r="T1555"/>
      <c r="U1555"/>
      <c r="V1555"/>
      <c r="W1555"/>
      <c r="X1555"/>
      <c r="Y1555"/>
      <c r="Z1555"/>
      <c r="AA1555"/>
      <c r="AB1555"/>
    </row>
    <row r="1556" spans="1:28" x14ac:dyDescent="0.25">
      <c r="A1556"/>
      <c r="B1556"/>
      <c r="C1556"/>
      <c r="D1556"/>
      <c r="E1556"/>
      <c r="F1556"/>
      <c r="G1556"/>
      <c r="H1556"/>
      <c r="I1556"/>
      <c r="J1556"/>
      <c r="K1556"/>
      <c r="L1556"/>
      <c r="M1556"/>
      <c r="N1556"/>
      <c r="O1556"/>
      <c r="P1556"/>
      <c r="Q1556"/>
      <c r="R1556"/>
      <c r="S1556"/>
      <c r="T1556"/>
      <c r="U1556"/>
      <c r="V1556"/>
      <c r="W1556"/>
      <c r="X1556"/>
      <c r="Y1556"/>
      <c r="Z1556"/>
      <c r="AA1556"/>
      <c r="AB1556"/>
    </row>
    <row r="1557" spans="1:28" x14ac:dyDescent="0.25">
      <c r="A1557"/>
      <c r="B1557"/>
      <c r="C1557"/>
      <c r="D1557"/>
      <c r="E1557"/>
      <c r="F1557"/>
      <c r="G1557"/>
      <c r="H1557"/>
      <c r="I1557"/>
      <c r="J1557"/>
      <c r="K1557"/>
      <c r="L1557"/>
      <c r="M1557"/>
      <c r="N1557"/>
      <c r="O1557"/>
      <c r="P1557"/>
      <c r="Q1557"/>
      <c r="R1557"/>
      <c r="S1557"/>
      <c r="T1557"/>
      <c r="U1557"/>
      <c r="V1557"/>
      <c r="W1557"/>
      <c r="X1557"/>
      <c r="Y1557"/>
      <c r="Z1557"/>
      <c r="AA1557"/>
      <c r="AB1557"/>
    </row>
    <row r="1558" spans="1:28" x14ac:dyDescent="0.25">
      <c r="A1558"/>
      <c r="B1558"/>
      <c r="C1558"/>
      <c r="D1558"/>
      <c r="E1558"/>
      <c r="F1558"/>
      <c r="G1558"/>
      <c r="H1558"/>
      <c r="I1558"/>
      <c r="J1558"/>
      <c r="K1558"/>
      <c r="L1558"/>
      <c r="M1558"/>
      <c r="N1558"/>
      <c r="O1558"/>
      <c r="P1558"/>
      <c r="Q1558"/>
      <c r="R1558"/>
      <c r="S1558"/>
      <c r="T1558"/>
      <c r="U1558"/>
      <c r="V1558"/>
      <c r="W1558"/>
      <c r="X1558"/>
      <c r="Y1558"/>
      <c r="Z1558"/>
      <c r="AA1558"/>
      <c r="AB1558"/>
    </row>
    <row r="1559" spans="1:28" x14ac:dyDescent="0.25">
      <c r="A1559"/>
      <c r="B1559"/>
      <c r="C1559"/>
      <c r="D1559"/>
      <c r="E1559"/>
      <c r="F1559"/>
      <c r="G1559"/>
      <c r="H1559"/>
      <c r="I1559"/>
      <c r="J1559"/>
      <c r="K1559"/>
      <c r="L1559"/>
      <c r="M1559"/>
      <c r="N1559"/>
      <c r="O1559"/>
      <c r="P1559"/>
      <c r="Q1559"/>
      <c r="R1559"/>
      <c r="S1559"/>
      <c r="T1559"/>
      <c r="U1559"/>
      <c r="V1559"/>
      <c r="W1559"/>
      <c r="X1559"/>
      <c r="Y1559"/>
      <c r="Z1559"/>
      <c r="AA1559"/>
      <c r="AB1559"/>
    </row>
    <row r="1560" spans="1:28" x14ac:dyDescent="0.25">
      <c r="A1560"/>
      <c r="B1560"/>
      <c r="C1560"/>
      <c r="D1560"/>
      <c r="E1560"/>
      <c r="F1560"/>
      <c r="G1560"/>
      <c r="H1560"/>
      <c r="I1560"/>
      <c r="J1560"/>
      <c r="K1560"/>
      <c r="L1560"/>
      <c r="M1560"/>
      <c r="N1560"/>
      <c r="O1560"/>
      <c r="P1560"/>
      <c r="Q1560"/>
      <c r="R1560"/>
      <c r="S1560"/>
      <c r="T1560"/>
      <c r="U1560"/>
      <c r="V1560"/>
      <c r="W1560"/>
      <c r="X1560"/>
      <c r="Y1560"/>
      <c r="Z1560"/>
      <c r="AA1560"/>
      <c r="AB1560"/>
    </row>
    <row r="1561" spans="1:28" x14ac:dyDescent="0.25">
      <c r="A1561"/>
      <c r="B1561"/>
      <c r="C1561"/>
      <c r="D1561"/>
      <c r="E1561"/>
      <c r="F1561"/>
      <c r="G1561"/>
      <c r="H1561"/>
      <c r="I1561"/>
      <c r="J1561"/>
      <c r="K1561"/>
      <c r="L1561"/>
      <c r="M1561"/>
      <c r="N1561"/>
      <c r="O1561"/>
      <c r="P1561"/>
      <c r="Q1561"/>
      <c r="R1561"/>
      <c r="S1561"/>
      <c r="T1561"/>
      <c r="U1561"/>
      <c r="V1561"/>
      <c r="W1561"/>
      <c r="X1561"/>
      <c r="Y1561"/>
      <c r="Z1561"/>
      <c r="AA1561"/>
      <c r="AB1561"/>
    </row>
    <row r="1562" spans="1:28" x14ac:dyDescent="0.25">
      <c r="A1562"/>
      <c r="B1562"/>
      <c r="C1562"/>
      <c r="D1562"/>
      <c r="E1562"/>
      <c r="F1562"/>
      <c r="G1562"/>
      <c r="H1562"/>
      <c r="I1562"/>
      <c r="J1562"/>
      <c r="K1562"/>
      <c r="L1562"/>
      <c r="M1562"/>
      <c r="N1562"/>
      <c r="O1562"/>
      <c r="P1562"/>
      <c r="Q1562"/>
      <c r="R1562"/>
      <c r="S1562"/>
      <c r="T1562"/>
      <c r="U1562"/>
      <c r="V1562"/>
      <c r="W1562"/>
      <c r="X1562"/>
      <c r="Y1562"/>
      <c r="Z1562"/>
      <c r="AA1562"/>
      <c r="AB1562"/>
    </row>
    <row r="1563" spans="1:28" x14ac:dyDescent="0.25">
      <c r="A1563"/>
      <c r="B1563"/>
      <c r="C1563"/>
      <c r="D1563"/>
      <c r="E1563"/>
      <c r="F1563"/>
      <c r="G1563"/>
      <c r="H1563"/>
      <c r="I1563"/>
      <c r="J1563"/>
      <c r="K1563"/>
      <c r="L1563"/>
      <c r="M1563"/>
      <c r="N1563"/>
      <c r="O1563"/>
      <c r="P1563"/>
      <c r="Q1563"/>
      <c r="R1563"/>
      <c r="S1563"/>
      <c r="T1563"/>
      <c r="U1563"/>
      <c r="V1563"/>
      <c r="W1563"/>
      <c r="X1563"/>
      <c r="Y1563"/>
      <c r="Z1563"/>
      <c r="AA1563"/>
      <c r="AB1563"/>
    </row>
    <row r="1564" spans="1:28" x14ac:dyDescent="0.25">
      <c r="A1564"/>
      <c r="B1564"/>
      <c r="C1564"/>
      <c r="D1564"/>
      <c r="E1564"/>
      <c r="F1564"/>
      <c r="G1564"/>
      <c r="H1564"/>
      <c r="I1564"/>
      <c r="J1564"/>
      <c r="K1564"/>
      <c r="L1564"/>
      <c r="M1564"/>
      <c r="N1564"/>
      <c r="O1564"/>
      <c r="P1564"/>
      <c r="Q1564"/>
      <c r="R1564"/>
      <c r="S1564"/>
      <c r="T1564"/>
      <c r="U1564"/>
      <c r="V1564"/>
      <c r="W1564"/>
      <c r="X1564"/>
      <c r="Y1564"/>
      <c r="Z1564"/>
      <c r="AA1564"/>
      <c r="AB1564"/>
    </row>
    <row r="1565" spans="1:28" x14ac:dyDescent="0.25">
      <c r="A1565"/>
      <c r="B1565"/>
      <c r="C1565"/>
      <c r="D1565"/>
      <c r="E1565"/>
      <c r="F1565"/>
      <c r="G1565"/>
      <c r="H1565"/>
      <c r="I1565"/>
      <c r="J1565"/>
      <c r="K1565"/>
      <c r="L1565"/>
      <c r="M1565"/>
      <c r="N1565"/>
      <c r="O1565"/>
      <c r="P1565"/>
      <c r="Q1565"/>
      <c r="R1565"/>
      <c r="S1565"/>
      <c r="T1565"/>
      <c r="U1565"/>
      <c r="V1565"/>
      <c r="W1565"/>
      <c r="X1565"/>
      <c r="Y1565"/>
      <c r="Z1565"/>
      <c r="AA1565"/>
      <c r="AB1565"/>
    </row>
    <row r="1566" spans="1:28" x14ac:dyDescent="0.25">
      <c r="A1566"/>
      <c r="B1566"/>
      <c r="C1566"/>
      <c r="D1566"/>
      <c r="E1566"/>
      <c r="F1566"/>
      <c r="G1566"/>
      <c r="H1566"/>
      <c r="I1566"/>
      <c r="J1566"/>
      <c r="K1566"/>
      <c r="L1566"/>
      <c r="M1566"/>
      <c r="N1566"/>
      <c r="O1566"/>
      <c r="P1566"/>
      <c r="Q1566"/>
      <c r="R1566"/>
      <c r="S1566"/>
      <c r="T1566"/>
      <c r="U1566"/>
      <c r="V1566"/>
      <c r="W1566"/>
      <c r="X1566"/>
      <c r="Y1566"/>
      <c r="Z1566"/>
      <c r="AA1566"/>
      <c r="AB1566"/>
    </row>
    <row r="1567" spans="1:28" x14ac:dyDescent="0.25">
      <c r="A1567"/>
      <c r="B1567"/>
      <c r="C1567"/>
      <c r="D1567"/>
      <c r="E1567"/>
      <c r="F1567"/>
      <c r="G1567"/>
      <c r="H1567"/>
      <c r="I1567"/>
      <c r="J1567"/>
      <c r="K1567"/>
      <c r="L1567"/>
      <c r="M1567"/>
      <c r="N1567"/>
      <c r="O1567"/>
      <c r="P1567"/>
      <c r="Q1567"/>
      <c r="R1567"/>
      <c r="S1567"/>
      <c r="T1567"/>
      <c r="U1567"/>
      <c r="V1567"/>
      <c r="W1567"/>
      <c r="X1567"/>
      <c r="Y1567"/>
      <c r="Z1567"/>
      <c r="AA1567"/>
      <c r="AB1567"/>
    </row>
    <row r="1568" spans="1:28" x14ac:dyDescent="0.25">
      <c r="A1568"/>
      <c r="B1568"/>
      <c r="C1568"/>
      <c r="D1568"/>
      <c r="E1568"/>
      <c r="F1568"/>
      <c r="G1568"/>
      <c r="H1568"/>
      <c r="I1568"/>
      <c r="J1568"/>
      <c r="K1568"/>
      <c r="L1568"/>
      <c r="M1568"/>
      <c r="N1568"/>
      <c r="O1568"/>
      <c r="P1568"/>
      <c r="Q1568"/>
      <c r="R1568"/>
      <c r="S1568"/>
      <c r="T1568"/>
      <c r="U1568"/>
      <c r="V1568"/>
      <c r="W1568"/>
      <c r="X1568"/>
      <c r="Y1568"/>
      <c r="Z1568"/>
      <c r="AA1568"/>
      <c r="AB1568"/>
    </row>
    <row r="1569" spans="1:28" x14ac:dyDescent="0.25">
      <c r="A1569"/>
      <c r="B1569"/>
      <c r="C1569"/>
      <c r="D1569"/>
      <c r="E1569"/>
      <c r="F1569"/>
      <c r="G1569"/>
      <c r="H1569"/>
      <c r="I1569"/>
      <c r="J1569"/>
      <c r="K1569"/>
      <c r="L1569"/>
      <c r="M1569"/>
      <c r="N1569"/>
      <c r="O1569"/>
      <c r="P1569"/>
      <c r="Q1569"/>
      <c r="R1569"/>
      <c r="S1569"/>
      <c r="T1569"/>
      <c r="U1569"/>
      <c r="V1569"/>
      <c r="W1569"/>
      <c r="X1569"/>
      <c r="Y1569"/>
      <c r="Z1569"/>
      <c r="AA1569"/>
      <c r="AB1569"/>
    </row>
    <row r="1570" spans="1:28" x14ac:dyDescent="0.25">
      <c r="A1570"/>
      <c r="B1570"/>
      <c r="C1570"/>
      <c r="D1570"/>
      <c r="E1570"/>
      <c r="F1570"/>
      <c r="G1570"/>
      <c r="H1570"/>
      <c r="I1570"/>
      <c r="J1570"/>
      <c r="K1570"/>
      <c r="L1570"/>
      <c r="M1570"/>
      <c r="N1570"/>
      <c r="O1570"/>
      <c r="P1570"/>
      <c r="Q1570"/>
      <c r="R1570"/>
      <c r="S1570"/>
      <c r="T1570"/>
      <c r="U1570"/>
      <c r="V1570"/>
      <c r="W1570"/>
      <c r="X1570"/>
      <c r="Y1570"/>
      <c r="Z1570"/>
      <c r="AA1570"/>
      <c r="AB1570"/>
    </row>
    <row r="1571" spans="1:28" x14ac:dyDescent="0.25">
      <c r="A1571"/>
      <c r="B1571"/>
      <c r="C1571"/>
      <c r="D1571"/>
      <c r="E1571"/>
      <c r="F1571"/>
      <c r="G1571"/>
      <c r="H1571"/>
      <c r="I1571"/>
      <c r="J1571"/>
      <c r="K1571"/>
      <c r="L1571"/>
      <c r="M1571"/>
      <c r="N1571"/>
      <c r="O1571"/>
      <c r="P1571"/>
      <c r="Q1571"/>
      <c r="R1571"/>
      <c r="S1571"/>
      <c r="T1571"/>
      <c r="U1571"/>
      <c r="V1571"/>
      <c r="W1571"/>
      <c r="X1571"/>
      <c r="Y1571"/>
      <c r="Z1571"/>
      <c r="AA1571"/>
      <c r="AB1571"/>
    </row>
    <row r="1572" spans="1:28" x14ac:dyDescent="0.25">
      <c r="A1572"/>
      <c r="B1572"/>
      <c r="C1572"/>
      <c r="D1572"/>
      <c r="E1572"/>
      <c r="F1572"/>
      <c r="G1572"/>
      <c r="H1572"/>
      <c r="I1572"/>
      <c r="J1572"/>
      <c r="K1572"/>
      <c r="L1572"/>
      <c r="M1572"/>
      <c r="N1572"/>
      <c r="O1572"/>
      <c r="P1572"/>
      <c r="Q1572"/>
      <c r="R1572"/>
      <c r="S1572"/>
      <c r="T1572"/>
      <c r="U1572"/>
      <c r="V1572"/>
      <c r="W1572"/>
      <c r="X1572"/>
      <c r="Y1572"/>
      <c r="Z1572"/>
      <c r="AA1572"/>
      <c r="AB1572"/>
    </row>
    <row r="1573" spans="1:28" x14ac:dyDescent="0.25">
      <c r="A1573"/>
      <c r="B1573"/>
      <c r="C1573"/>
      <c r="D1573"/>
      <c r="E1573"/>
      <c r="F1573"/>
      <c r="G1573"/>
      <c r="H1573"/>
      <c r="I1573"/>
      <c r="J1573"/>
      <c r="K1573"/>
      <c r="L1573"/>
      <c r="M1573"/>
      <c r="N1573"/>
      <c r="O1573"/>
      <c r="P1573"/>
      <c r="Q1573"/>
      <c r="R1573"/>
      <c r="S1573"/>
      <c r="T1573"/>
      <c r="U1573"/>
      <c r="V1573"/>
      <c r="W1573"/>
      <c r="X1573"/>
      <c r="Y1573"/>
      <c r="Z1573"/>
      <c r="AA1573"/>
      <c r="AB1573"/>
    </row>
    <row r="1574" spans="1:28" x14ac:dyDescent="0.25">
      <c r="A1574"/>
      <c r="B1574"/>
      <c r="C1574"/>
      <c r="D1574"/>
      <c r="E1574"/>
      <c r="F1574"/>
      <c r="G1574"/>
      <c r="H1574"/>
      <c r="I1574"/>
      <c r="J1574"/>
      <c r="K1574"/>
      <c r="L1574"/>
      <c r="M1574"/>
      <c r="N1574"/>
      <c r="O1574"/>
      <c r="P1574"/>
      <c r="Q1574"/>
      <c r="R1574"/>
      <c r="S1574"/>
      <c r="T1574"/>
      <c r="U1574"/>
      <c r="V1574"/>
      <c r="W1574"/>
      <c r="X1574"/>
      <c r="Y1574"/>
      <c r="Z1574"/>
      <c r="AA1574"/>
      <c r="AB1574"/>
    </row>
    <row r="1575" spans="1:28" x14ac:dyDescent="0.25">
      <c r="A1575"/>
      <c r="B1575"/>
      <c r="C1575"/>
      <c r="D1575"/>
      <c r="E1575"/>
      <c r="F1575"/>
      <c r="G1575"/>
      <c r="H1575"/>
      <c r="I1575"/>
      <c r="J1575"/>
      <c r="K1575"/>
      <c r="L1575"/>
      <c r="M1575"/>
      <c r="N1575"/>
      <c r="O1575"/>
      <c r="P1575"/>
      <c r="Q1575"/>
      <c r="R1575"/>
      <c r="S1575"/>
      <c r="T1575"/>
      <c r="U1575"/>
      <c r="V1575"/>
      <c r="W1575"/>
      <c r="X1575"/>
      <c r="Y1575"/>
      <c r="Z1575"/>
      <c r="AA1575"/>
      <c r="AB1575"/>
    </row>
    <row r="1576" spans="1:28" x14ac:dyDescent="0.25">
      <c r="A1576"/>
      <c r="B1576"/>
      <c r="C1576"/>
      <c r="D1576"/>
      <c r="E1576"/>
      <c r="F1576"/>
      <c r="G1576"/>
      <c r="H1576"/>
      <c r="I1576"/>
      <c r="J1576"/>
      <c r="K1576"/>
      <c r="L1576"/>
      <c r="M1576"/>
      <c r="N1576"/>
      <c r="O1576"/>
      <c r="P1576"/>
      <c r="Q1576"/>
      <c r="R1576"/>
      <c r="S1576"/>
      <c r="T1576"/>
      <c r="U1576"/>
      <c r="V1576"/>
      <c r="W1576"/>
      <c r="X1576"/>
      <c r="Y1576"/>
      <c r="Z1576"/>
      <c r="AA1576"/>
      <c r="AB1576"/>
    </row>
    <row r="1577" spans="1:28" x14ac:dyDescent="0.25">
      <c r="A1577"/>
      <c r="B1577"/>
      <c r="C1577"/>
      <c r="D1577"/>
      <c r="E1577"/>
      <c r="F1577"/>
      <c r="G1577"/>
      <c r="H1577"/>
      <c r="I1577"/>
      <c r="J1577"/>
      <c r="K1577"/>
      <c r="L1577"/>
      <c r="M1577"/>
      <c r="N1577"/>
      <c r="O1577"/>
      <c r="P1577"/>
      <c r="Q1577"/>
      <c r="R1577"/>
      <c r="S1577"/>
      <c r="T1577"/>
      <c r="U1577"/>
      <c r="V1577"/>
      <c r="W1577"/>
      <c r="X1577"/>
      <c r="Y1577"/>
      <c r="Z1577"/>
      <c r="AA1577"/>
      <c r="AB1577"/>
    </row>
    <row r="1578" spans="1:28" x14ac:dyDescent="0.25">
      <c r="A1578"/>
      <c r="B1578"/>
      <c r="C1578"/>
      <c r="D1578"/>
      <c r="E1578"/>
      <c r="F1578"/>
      <c r="G1578"/>
      <c r="H1578"/>
      <c r="I1578"/>
      <c r="J1578"/>
      <c r="K1578"/>
      <c r="L1578"/>
      <c r="M1578"/>
      <c r="N1578"/>
      <c r="O1578"/>
      <c r="P1578"/>
      <c r="Q1578"/>
      <c r="R1578"/>
      <c r="S1578"/>
      <c r="T1578"/>
      <c r="U1578"/>
      <c r="V1578"/>
      <c r="W1578"/>
      <c r="X1578"/>
      <c r="Y1578"/>
      <c r="Z1578"/>
      <c r="AA1578"/>
      <c r="AB1578"/>
    </row>
    <row r="1579" spans="1:28" x14ac:dyDescent="0.25">
      <c r="A1579"/>
      <c r="B1579"/>
      <c r="C1579"/>
      <c r="D1579"/>
      <c r="E1579"/>
      <c r="F1579"/>
      <c r="G1579"/>
      <c r="H1579"/>
      <c r="I1579"/>
      <c r="J1579"/>
      <c r="K1579"/>
      <c r="L1579"/>
      <c r="M1579"/>
      <c r="N1579"/>
      <c r="O1579"/>
      <c r="P1579"/>
      <c r="Q1579"/>
      <c r="R1579"/>
      <c r="S1579"/>
      <c r="T1579"/>
      <c r="U1579"/>
      <c r="V1579"/>
      <c r="W1579"/>
      <c r="X1579"/>
      <c r="Y1579"/>
      <c r="Z1579"/>
      <c r="AA1579"/>
      <c r="AB1579"/>
    </row>
    <row r="1580" spans="1:28" x14ac:dyDescent="0.25">
      <c r="A1580"/>
      <c r="B1580"/>
      <c r="C1580"/>
      <c r="D1580"/>
      <c r="E1580"/>
      <c r="F1580"/>
      <c r="G1580"/>
      <c r="H1580"/>
      <c r="I1580"/>
      <c r="J1580"/>
      <c r="K1580"/>
      <c r="L1580"/>
      <c r="M1580"/>
      <c r="N1580"/>
      <c r="O1580"/>
      <c r="P1580"/>
      <c r="Q1580"/>
      <c r="R1580"/>
      <c r="S1580"/>
      <c r="T1580"/>
      <c r="U1580"/>
      <c r="V1580"/>
      <c r="W1580"/>
      <c r="X1580"/>
      <c r="Y1580"/>
      <c r="Z1580"/>
      <c r="AA1580"/>
      <c r="AB1580"/>
    </row>
    <row r="1581" spans="1:28" x14ac:dyDescent="0.25">
      <c r="A1581"/>
      <c r="B1581"/>
      <c r="C1581"/>
      <c r="D1581"/>
      <c r="E1581"/>
      <c r="F1581"/>
      <c r="G1581"/>
      <c r="H1581"/>
      <c r="I1581"/>
      <c r="J1581"/>
      <c r="K1581"/>
      <c r="L1581"/>
      <c r="M1581"/>
      <c r="N1581"/>
      <c r="O1581"/>
      <c r="P1581"/>
      <c r="Q1581"/>
      <c r="R1581"/>
      <c r="S1581"/>
      <c r="T1581"/>
      <c r="U1581"/>
      <c r="V1581"/>
      <c r="W1581"/>
      <c r="X1581"/>
      <c r="Y1581"/>
      <c r="Z1581"/>
      <c r="AA1581"/>
      <c r="AB1581"/>
    </row>
    <row r="1582" spans="1:28" x14ac:dyDescent="0.25">
      <c r="A1582"/>
      <c r="B1582"/>
      <c r="C1582"/>
      <c r="D1582"/>
      <c r="E1582"/>
      <c r="F1582"/>
      <c r="G1582"/>
      <c r="H1582"/>
      <c r="I1582"/>
      <c r="J1582"/>
      <c r="K1582"/>
      <c r="L1582"/>
      <c r="M1582"/>
      <c r="N1582"/>
      <c r="O1582"/>
      <c r="P1582"/>
      <c r="Q1582"/>
      <c r="R1582"/>
      <c r="S1582"/>
      <c r="T1582"/>
      <c r="U1582"/>
      <c r="V1582"/>
      <c r="W1582"/>
      <c r="X1582"/>
      <c r="Y1582"/>
      <c r="Z1582"/>
      <c r="AA1582"/>
      <c r="AB1582"/>
    </row>
    <row r="1583" spans="1:28" x14ac:dyDescent="0.25">
      <c r="A1583"/>
      <c r="B1583"/>
      <c r="C1583"/>
      <c r="D1583"/>
      <c r="E1583"/>
      <c r="F1583"/>
      <c r="G1583"/>
      <c r="H1583"/>
      <c r="I1583"/>
      <c r="J1583"/>
      <c r="K1583"/>
      <c r="L1583"/>
      <c r="M1583"/>
      <c r="N1583"/>
      <c r="O1583"/>
      <c r="P1583"/>
      <c r="Q1583"/>
      <c r="R1583"/>
      <c r="S1583"/>
      <c r="T1583"/>
      <c r="U1583"/>
      <c r="V1583"/>
      <c r="W1583"/>
      <c r="X1583"/>
      <c r="Y1583"/>
      <c r="Z1583"/>
      <c r="AA1583"/>
      <c r="AB1583"/>
    </row>
    <row r="1584" spans="1:28" x14ac:dyDescent="0.25">
      <c r="A1584"/>
      <c r="B1584"/>
      <c r="C1584"/>
      <c r="D1584"/>
      <c r="E1584"/>
      <c r="F1584"/>
      <c r="G1584"/>
      <c r="H1584"/>
      <c r="I1584"/>
      <c r="J1584"/>
      <c r="K1584"/>
      <c r="L1584"/>
      <c r="M1584"/>
      <c r="N1584"/>
      <c r="O1584"/>
      <c r="P1584"/>
      <c r="Q1584"/>
      <c r="R1584"/>
      <c r="S1584"/>
      <c r="T1584"/>
      <c r="U1584"/>
      <c r="V1584"/>
      <c r="W1584"/>
      <c r="X1584"/>
      <c r="Y1584"/>
      <c r="Z1584"/>
      <c r="AA1584"/>
      <c r="AB1584"/>
    </row>
    <row r="1585" spans="1:28" x14ac:dyDescent="0.25">
      <c r="A1585"/>
      <c r="B1585"/>
      <c r="C1585"/>
      <c r="D1585"/>
      <c r="E1585"/>
      <c r="F1585"/>
      <c r="G1585"/>
      <c r="H1585"/>
      <c r="I1585"/>
      <c r="J1585"/>
      <c r="K1585"/>
      <c r="L1585"/>
      <c r="M1585"/>
      <c r="N1585"/>
      <c r="O1585"/>
      <c r="P1585"/>
      <c r="Q1585"/>
      <c r="R1585"/>
      <c r="S1585"/>
      <c r="T1585"/>
      <c r="U1585"/>
      <c r="V1585"/>
      <c r="W1585"/>
      <c r="X1585"/>
      <c r="Y1585"/>
      <c r="Z1585"/>
      <c r="AA1585"/>
      <c r="AB1585"/>
    </row>
    <row r="1586" spans="1:28" x14ac:dyDescent="0.25">
      <c r="A1586"/>
      <c r="B1586"/>
      <c r="C1586"/>
      <c r="D1586"/>
      <c r="E1586"/>
      <c r="F1586"/>
      <c r="G1586"/>
      <c r="H1586"/>
      <c r="I1586"/>
      <c r="J1586"/>
      <c r="K1586"/>
      <c r="L1586"/>
      <c r="M1586"/>
      <c r="N1586"/>
      <c r="O1586"/>
      <c r="P1586"/>
      <c r="Q1586"/>
      <c r="R1586"/>
      <c r="S1586"/>
      <c r="T1586"/>
      <c r="U1586"/>
      <c r="V1586"/>
      <c r="W1586"/>
      <c r="X1586"/>
      <c r="Y1586"/>
      <c r="Z1586"/>
      <c r="AA1586"/>
      <c r="AB1586"/>
    </row>
    <row r="1587" spans="1:28" x14ac:dyDescent="0.25">
      <c r="A1587"/>
      <c r="B1587"/>
      <c r="C1587"/>
      <c r="D1587"/>
      <c r="E1587"/>
      <c r="F1587"/>
      <c r="G1587"/>
      <c r="H1587"/>
      <c r="I1587"/>
      <c r="J1587"/>
      <c r="K1587"/>
      <c r="L1587"/>
      <c r="M1587"/>
      <c r="N1587"/>
      <c r="O1587"/>
      <c r="P1587"/>
      <c r="Q1587"/>
      <c r="R1587"/>
      <c r="S1587"/>
      <c r="T1587"/>
      <c r="U1587"/>
      <c r="V1587"/>
      <c r="W1587"/>
      <c r="X1587"/>
      <c r="Y1587"/>
      <c r="Z1587"/>
      <c r="AA1587"/>
      <c r="AB1587"/>
    </row>
    <row r="1588" spans="1:28" x14ac:dyDescent="0.25">
      <c r="A1588"/>
      <c r="B1588"/>
      <c r="C1588"/>
      <c r="D1588"/>
      <c r="E1588"/>
      <c r="F1588"/>
      <c r="G1588"/>
      <c r="H1588"/>
      <c r="I1588"/>
      <c r="J1588"/>
      <c r="K1588"/>
      <c r="L1588"/>
      <c r="M1588"/>
      <c r="N1588"/>
      <c r="O1588"/>
      <c r="P1588"/>
      <c r="Q1588"/>
      <c r="R1588"/>
      <c r="S1588"/>
      <c r="T1588"/>
      <c r="U1588"/>
      <c r="V1588"/>
      <c r="W1588"/>
      <c r="X1588"/>
      <c r="Y1588"/>
      <c r="Z1588"/>
      <c r="AA1588"/>
      <c r="AB1588"/>
    </row>
    <row r="1589" spans="1:28" x14ac:dyDescent="0.25">
      <c r="A1589"/>
      <c r="B1589"/>
      <c r="C1589"/>
      <c r="D1589"/>
      <c r="E1589"/>
      <c r="F1589"/>
      <c r="G1589"/>
      <c r="H1589"/>
      <c r="I1589"/>
      <c r="J1589"/>
      <c r="K1589"/>
      <c r="L1589"/>
      <c r="M1589"/>
      <c r="N1589"/>
      <c r="O1589"/>
      <c r="P1589"/>
      <c r="Q1589"/>
      <c r="R1589"/>
      <c r="S1589"/>
      <c r="T1589"/>
      <c r="U1589"/>
      <c r="V1589"/>
      <c r="W1589"/>
      <c r="X1589"/>
      <c r="Y1589"/>
      <c r="Z1589"/>
      <c r="AA1589"/>
      <c r="AB1589"/>
    </row>
    <row r="1590" spans="1:28" x14ac:dyDescent="0.25">
      <c r="A1590"/>
      <c r="B1590"/>
      <c r="C1590"/>
      <c r="D1590"/>
      <c r="E1590"/>
      <c r="F1590"/>
      <c r="G1590"/>
      <c r="H1590"/>
      <c r="I1590"/>
      <c r="J1590"/>
      <c r="K1590"/>
      <c r="L1590"/>
      <c r="M1590"/>
      <c r="N1590"/>
      <c r="O1590"/>
      <c r="P1590"/>
      <c r="Q1590"/>
      <c r="R1590"/>
      <c r="S1590"/>
      <c r="T1590"/>
      <c r="U1590"/>
      <c r="V1590"/>
      <c r="W1590"/>
      <c r="X1590"/>
      <c r="Y1590"/>
      <c r="Z1590"/>
      <c r="AA1590"/>
      <c r="AB1590"/>
    </row>
    <row r="1591" spans="1:28" x14ac:dyDescent="0.25">
      <c r="A1591"/>
      <c r="B1591"/>
      <c r="C1591"/>
      <c r="D1591"/>
      <c r="E1591"/>
      <c r="F1591"/>
      <c r="G1591"/>
      <c r="H1591"/>
      <c r="I1591"/>
      <c r="J1591"/>
      <c r="K1591"/>
      <c r="L1591"/>
      <c r="M1591"/>
      <c r="N1591"/>
      <c r="O1591"/>
      <c r="P1591"/>
      <c r="Q1591"/>
      <c r="R1591"/>
      <c r="S1591"/>
      <c r="T1591"/>
      <c r="U1591"/>
      <c r="V1591"/>
      <c r="W1591"/>
      <c r="X1591"/>
      <c r="Y1591"/>
      <c r="Z1591"/>
      <c r="AA1591"/>
      <c r="AB1591"/>
    </row>
    <row r="1592" spans="1:28" x14ac:dyDescent="0.25">
      <c r="A1592"/>
      <c r="B1592"/>
      <c r="C1592"/>
      <c r="D1592"/>
      <c r="E1592"/>
      <c r="F1592"/>
      <c r="G1592"/>
      <c r="H1592"/>
      <c r="I1592"/>
      <c r="J1592"/>
      <c r="K1592"/>
      <c r="L1592"/>
      <c r="M1592"/>
      <c r="N1592"/>
      <c r="O1592"/>
      <c r="P1592"/>
      <c r="Q1592"/>
      <c r="R1592"/>
      <c r="S1592"/>
      <c r="T1592"/>
      <c r="U1592"/>
      <c r="V1592"/>
      <c r="W1592"/>
      <c r="X1592"/>
      <c r="Y1592"/>
      <c r="Z1592"/>
      <c r="AA1592"/>
      <c r="AB1592"/>
    </row>
    <row r="1593" spans="1:28" x14ac:dyDescent="0.25">
      <c r="A1593"/>
      <c r="B1593"/>
      <c r="C1593"/>
      <c r="D1593"/>
      <c r="E1593"/>
      <c r="F1593"/>
      <c r="G1593"/>
      <c r="H1593"/>
      <c r="I1593"/>
      <c r="J1593"/>
      <c r="K1593"/>
      <c r="L1593"/>
      <c r="M1593"/>
      <c r="N1593"/>
      <c r="O1593"/>
      <c r="P1593"/>
      <c r="Q1593"/>
      <c r="R1593"/>
      <c r="S1593"/>
      <c r="T1593"/>
      <c r="U1593"/>
      <c r="V1593"/>
      <c r="W1593"/>
      <c r="X1593"/>
      <c r="Y1593"/>
      <c r="Z1593"/>
      <c r="AA1593"/>
      <c r="AB1593"/>
    </row>
    <row r="1594" spans="1:28" x14ac:dyDescent="0.25">
      <c r="A1594"/>
      <c r="B1594"/>
      <c r="C1594"/>
      <c r="D1594"/>
      <c r="E1594"/>
      <c r="F1594"/>
      <c r="G1594"/>
      <c r="H1594"/>
      <c r="I1594"/>
      <c r="J1594"/>
      <c r="K1594"/>
      <c r="L1594"/>
      <c r="M1594"/>
      <c r="N1594"/>
      <c r="O1594"/>
      <c r="P1594"/>
      <c r="Q1594"/>
      <c r="R1594"/>
      <c r="S1594"/>
      <c r="T1594"/>
      <c r="U1594"/>
      <c r="V1594"/>
      <c r="W1594"/>
      <c r="X1594"/>
      <c r="Y1594"/>
      <c r="Z1594"/>
      <c r="AA1594"/>
      <c r="AB1594"/>
    </row>
    <row r="1595" spans="1:28" x14ac:dyDescent="0.25">
      <c r="A1595"/>
      <c r="B1595"/>
      <c r="C1595"/>
      <c r="D1595"/>
      <c r="E1595"/>
      <c r="F1595"/>
      <c r="G1595"/>
      <c r="H1595"/>
      <c r="I1595"/>
      <c r="J1595"/>
      <c r="K1595"/>
      <c r="L1595"/>
      <c r="M1595"/>
      <c r="N1595"/>
      <c r="O1595"/>
      <c r="P1595"/>
      <c r="Q1595"/>
      <c r="R1595"/>
      <c r="S1595"/>
      <c r="T1595"/>
      <c r="U1595"/>
      <c r="V1595"/>
      <c r="W1595"/>
      <c r="X1595"/>
      <c r="Y1595"/>
      <c r="Z1595"/>
      <c r="AA1595"/>
      <c r="AB1595"/>
    </row>
    <row r="1596" spans="1:28" x14ac:dyDescent="0.25">
      <c r="A1596"/>
      <c r="B1596"/>
      <c r="C1596"/>
      <c r="D1596"/>
      <c r="E1596"/>
      <c r="F1596"/>
      <c r="G1596"/>
      <c r="H1596"/>
      <c r="I1596"/>
      <c r="J1596"/>
      <c r="K1596"/>
      <c r="L1596"/>
      <c r="M1596"/>
      <c r="N1596"/>
      <c r="O1596"/>
      <c r="P1596"/>
      <c r="Q1596"/>
      <c r="R1596"/>
      <c r="S1596"/>
      <c r="T1596"/>
      <c r="U1596"/>
      <c r="V1596"/>
      <c r="W1596"/>
      <c r="X1596"/>
      <c r="Y1596"/>
      <c r="Z1596"/>
      <c r="AA1596"/>
      <c r="AB1596"/>
    </row>
    <row r="1597" spans="1:28" x14ac:dyDescent="0.25">
      <c r="A1597"/>
      <c r="B1597"/>
      <c r="C1597"/>
      <c r="D1597"/>
      <c r="E1597"/>
      <c r="F1597"/>
      <c r="G1597"/>
      <c r="H1597"/>
      <c r="I1597"/>
      <c r="J1597"/>
      <c r="K1597"/>
      <c r="L1597"/>
      <c r="M1597"/>
      <c r="N1597"/>
      <c r="O1597"/>
      <c r="P1597"/>
      <c r="Q1597"/>
      <c r="R1597"/>
      <c r="S1597"/>
      <c r="T1597"/>
      <c r="U1597"/>
      <c r="V1597"/>
      <c r="W1597"/>
      <c r="X1597"/>
      <c r="Y1597"/>
      <c r="Z1597"/>
      <c r="AA1597"/>
      <c r="AB1597"/>
    </row>
    <row r="1598" spans="1:28" x14ac:dyDescent="0.25">
      <c r="A1598"/>
      <c r="B1598"/>
      <c r="C1598"/>
      <c r="D1598"/>
      <c r="E1598"/>
      <c r="F1598"/>
      <c r="G1598"/>
      <c r="H1598"/>
      <c r="I1598"/>
      <c r="J1598"/>
      <c r="K1598"/>
      <c r="L1598"/>
      <c r="M1598"/>
      <c r="N1598"/>
      <c r="O1598"/>
      <c r="P1598"/>
      <c r="Q1598"/>
      <c r="R1598"/>
      <c r="S1598"/>
      <c r="T1598"/>
      <c r="U1598"/>
      <c r="V1598"/>
      <c r="W1598"/>
      <c r="X1598"/>
      <c r="Y1598"/>
      <c r="Z1598"/>
      <c r="AA1598"/>
      <c r="AB1598"/>
    </row>
    <row r="1599" spans="1:28" x14ac:dyDescent="0.25">
      <c r="A1599"/>
      <c r="B1599"/>
      <c r="C1599"/>
      <c r="D1599"/>
      <c r="E1599"/>
      <c r="F1599"/>
      <c r="G1599"/>
      <c r="H1599"/>
      <c r="I1599"/>
      <c r="J1599"/>
      <c r="K1599"/>
      <c r="L1599"/>
      <c r="M1599"/>
      <c r="N1599"/>
      <c r="O1599"/>
      <c r="P1599"/>
      <c r="Q1599"/>
      <c r="R1599"/>
      <c r="S1599"/>
      <c r="T1599"/>
      <c r="U1599"/>
      <c r="V1599"/>
      <c r="W1599"/>
      <c r="X1599"/>
      <c r="Y1599"/>
      <c r="Z1599"/>
      <c r="AA1599"/>
      <c r="AB1599"/>
    </row>
    <row r="1600" spans="1:28" x14ac:dyDescent="0.25">
      <c r="A1600"/>
      <c r="B1600"/>
      <c r="C1600"/>
      <c r="D1600"/>
      <c r="E1600"/>
      <c r="F1600"/>
      <c r="G1600"/>
      <c r="H1600"/>
      <c r="I1600"/>
      <c r="J1600"/>
      <c r="K1600"/>
      <c r="L1600"/>
      <c r="M1600"/>
      <c r="N1600"/>
      <c r="O1600"/>
      <c r="P1600"/>
      <c r="Q1600"/>
      <c r="R1600"/>
      <c r="S1600"/>
      <c r="T1600"/>
      <c r="U1600"/>
      <c r="V1600"/>
      <c r="W1600"/>
      <c r="X1600"/>
      <c r="Y1600"/>
      <c r="Z1600"/>
      <c r="AA1600"/>
      <c r="AB1600"/>
    </row>
    <row r="1601" spans="1:28" x14ac:dyDescent="0.25">
      <c r="A1601"/>
      <c r="B1601"/>
      <c r="C1601"/>
      <c r="D1601"/>
      <c r="E1601"/>
      <c r="F1601"/>
      <c r="G1601"/>
      <c r="H1601"/>
      <c r="I1601"/>
      <c r="J1601"/>
      <c r="K1601"/>
      <c r="L1601"/>
      <c r="M1601"/>
      <c r="N1601"/>
      <c r="O1601"/>
      <c r="P1601"/>
      <c r="Q1601"/>
      <c r="R1601"/>
      <c r="S1601"/>
      <c r="T1601"/>
      <c r="U1601"/>
      <c r="V1601"/>
      <c r="W1601"/>
      <c r="X1601"/>
      <c r="Y1601"/>
      <c r="Z1601"/>
      <c r="AA1601"/>
      <c r="AB1601"/>
    </row>
    <row r="1602" spans="1:28" x14ac:dyDescent="0.25">
      <c r="A1602"/>
      <c r="B1602"/>
      <c r="C1602"/>
      <c r="D1602"/>
      <c r="E1602"/>
      <c r="F1602"/>
      <c r="G1602"/>
      <c r="H1602"/>
      <c r="I1602"/>
      <c r="J1602"/>
      <c r="K1602"/>
      <c r="L1602"/>
      <c r="M1602"/>
      <c r="N1602"/>
      <c r="O1602"/>
      <c r="P1602"/>
      <c r="Q1602"/>
      <c r="R1602"/>
      <c r="S1602"/>
      <c r="T1602"/>
      <c r="U1602"/>
      <c r="V1602"/>
      <c r="W1602"/>
      <c r="X1602"/>
      <c r="Y1602"/>
      <c r="Z1602"/>
      <c r="AA1602"/>
      <c r="AB1602"/>
    </row>
    <row r="1603" spans="1:28" x14ac:dyDescent="0.25">
      <c r="A1603"/>
      <c r="B1603"/>
      <c r="C1603"/>
      <c r="D1603"/>
      <c r="E1603"/>
      <c r="F1603"/>
      <c r="G1603"/>
      <c r="H1603"/>
      <c r="I1603"/>
      <c r="J1603"/>
      <c r="K1603"/>
      <c r="L1603"/>
      <c r="M1603"/>
      <c r="N1603"/>
      <c r="O1603"/>
      <c r="P1603"/>
      <c r="Q1603"/>
      <c r="R1603"/>
      <c r="S1603"/>
      <c r="T1603"/>
      <c r="U1603"/>
      <c r="V1603"/>
      <c r="W1603"/>
      <c r="X1603"/>
      <c r="Y1603"/>
      <c r="Z1603"/>
      <c r="AA1603"/>
      <c r="AB1603"/>
    </row>
    <row r="1604" spans="1:28" x14ac:dyDescent="0.25">
      <c r="A1604"/>
      <c r="B1604"/>
      <c r="C1604"/>
      <c r="D1604"/>
      <c r="E1604"/>
      <c r="F1604"/>
      <c r="G1604"/>
      <c r="H1604"/>
      <c r="I1604"/>
      <c r="J1604"/>
      <c r="K1604"/>
      <c r="L1604"/>
      <c r="M1604"/>
      <c r="N1604"/>
      <c r="O1604"/>
      <c r="P1604"/>
      <c r="Q1604"/>
      <c r="R1604"/>
      <c r="S1604"/>
      <c r="T1604"/>
      <c r="U1604"/>
      <c r="V1604"/>
      <c r="W1604"/>
      <c r="X1604"/>
      <c r="Y1604"/>
      <c r="Z1604"/>
      <c r="AA1604"/>
      <c r="AB1604"/>
    </row>
    <row r="1605" spans="1:28" x14ac:dyDescent="0.25">
      <c r="A1605"/>
      <c r="B1605"/>
      <c r="C1605"/>
      <c r="D1605"/>
      <c r="E1605"/>
      <c r="F1605"/>
      <c r="G1605"/>
      <c r="H1605"/>
      <c r="I1605"/>
      <c r="J1605"/>
      <c r="K1605"/>
      <c r="L1605"/>
      <c r="M1605"/>
      <c r="N1605"/>
      <c r="O1605"/>
      <c r="P1605"/>
      <c r="Q1605"/>
      <c r="R1605"/>
      <c r="S1605"/>
      <c r="T1605"/>
      <c r="U1605"/>
      <c r="V1605"/>
      <c r="W1605"/>
      <c r="X1605"/>
      <c r="Y1605"/>
      <c r="Z1605"/>
      <c r="AA1605"/>
      <c r="AB1605"/>
    </row>
    <row r="1606" spans="1:28" x14ac:dyDescent="0.25">
      <c r="A1606"/>
      <c r="B1606"/>
      <c r="C1606"/>
      <c r="D1606"/>
      <c r="E1606"/>
      <c r="F1606"/>
      <c r="G1606"/>
      <c r="H1606"/>
      <c r="I1606"/>
      <c r="J1606"/>
      <c r="K1606"/>
      <c r="L1606"/>
      <c r="M1606"/>
      <c r="N1606"/>
      <c r="O1606"/>
      <c r="P1606"/>
      <c r="Q1606"/>
      <c r="R1606"/>
      <c r="S1606"/>
      <c r="T1606"/>
      <c r="U1606"/>
      <c r="V1606"/>
      <c r="W1606"/>
      <c r="X1606"/>
      <c r="Y1606"/>
      <c r="Z1606"/>
      <c r="AA1606"/>
      <c r="AB1606"/>
    </row>
    <row r="1607" spans="1:28" x14ac:dyDescent="0.25">
      <c r="A1607"/>
      <c r="B1607"/>
      <c r="C1607"/>
      <c r="D1607"/>
      <c r="E1607"/>
      <c r="F1607"/>
      <c r="G1607"/>
      <c r="H1607"/>
      <c r="I1607"/>
      <c r="J1607"/>
      <c r="K1607"/>
      <c r="L1607"/>
      <c r="M1607"/>
      <c r="N1607"/>
      <c r="O1607"/>
      <c r="P1607"/>
      <c r="Q1607"/>
      <c r="R1607"/>
      <c r="S1607"/>
      <c r="T1607"/>
      <c r="U1607"/>
      <c r="V1607"/>
      <c r="W1607"/>
      <c r="X1607"/>
      <c r="Y1607"/>
      <c r="Z1607"/>
      <c r="AA1607"/>
      <c r="AB1607"/>
    </row>
    <row r="1608" spans="1:28" x14ac:dyDescent="0.25">
      <c r="A1608"/>
      <c r="B1608"/>
      <c r="C1608"/>
      <c r="D1608"/>
      <c r="E1608"/>
      <c r="F1608"/>
      <c r="G1608"/>
      <c r="H1608"/>
      <c r="I1608"/>
      <c r="J1608"/>
      <c r="K1608"/>
      <c r="L1608"/>
      <c r="M1608"/>
      <c r="N1608"/>
      <c r="O1608"/>
      <c r="P1608"/>
      <c r="Q1608"/>
      <c r="R1608"/>
      <c r="S1608"/>
      <c r="T1608"/>
      <c r="U1608"/>
      <c r="V1608"/>
      <c r="W1608"/>
      <c r="X1608"/>
      <c r="Y1608"/>
      <c r="Z1608"/>
      <c r="AA1608"/>
      <c r="AB1608"/>
    </row>
    <row r="1609" spans="1:28" x14ac:dyDescent="0.25">
      <c r="A1609"/>
      <c r="B1609"/>
      <c r="C1609"/>
      <c r="D1609"/>
      <c r="E1609"/>
      <c r="F1609"/>
      <c r="G1609"/>
      <c r="H1609"/>
      <c r="I1609"/>
      <c r="J1609"/>
      <c r="K1609"/>
      <c r="L1609"/>
      <c r="M1609"/>
      <c r="N1609"/>
      <c r="O1609"/>
      <c r="P1609"/>
      <c r="Q1609"/>
      <c r="R1609"/>
      <c r="S1609"/>
      <c r="T1609"/>
      <c r="U1609"/>
      <c r="V1609"/>
      <c r="W1609"/>
      <c r="X1609"/>
      <c r="Y1609"/>
      <c r="Z1609"/>
      <c r="AA1609"/>
      <c r="AB1609"/>
    </row>
    <row r="1610" spans="1:28" x14ac:dyDescent="0.25">
      <c r="A1610"/>
      <c r="B1610"/>
      <c r="C1610"/>
      <c r="D1610"/>
      <c r="E1610"/>
      <c r="F1610"/>
      <c r="G1610"/>
      <c r="H1610"/>
      <c r="I1610"/>
      <c r="J1610"/>
      <c r="K1610"/>
      <c r="L1610"/>
      <c r="M1610"/>
      <c r="N1610"/>
      <c r="O1610"/>
      <c r="P1610"/>
      <c r="Q1610"/>
      <c r="R1610"/>
      <c r="S1610"/>
      <c r="T1610"/>
      <c r="U1610"/>
      <c r="V1610"/>
      <c r="W1610"/>
      <c r="X1610"/>
      <c r="Y1610"/>
      <c r="Z1610"/>
      <c r="AA1610"/>
      <c r="AB1610"/>
    </row>
    <row r="1611" spans="1:28" x14ac:dyDescent="0.25">
      <c r="A1611"/>
      <c r="B1611"/>
      <c r="C1611"/>
      <c r="D1611"/>
      <c r="E1611"/>
      <c r="F1611"/>
      <c r="G1611"/>
      <c r="H1611"/>
      <c r="I1611"/>
      <c r="J1611"/>
      <c r="K1611"/>
      <c r="L1611"/>
      <c r="M1611"/>
      <c r="N1611"/>
      <c r="O1611"/>
      <c r="P1611"/>
      <c r="Q1611"/>
      <c r="R1611"/>
      <c r="S1611"/>
      <c r="T1611"/>
      <c r="U1611"/>
      <c r="V1611"/>
      <c r="W1611"/>
      <c r="X1611"/>
      <c r="Y1611"/>
      <c r="Z1611"/>
      <c r="AA1611"/>
      <c r="AB1611"/>
    </row>
    <row r="1612" spans="1:28" x14ac:dyDescent="0.25">
      <c r="A1612"/>
      <c r="B1612"/>
      <c r="C1612"/>
      <c r="D1612"/>
      <c r="E1612"/>
      <c r="F1612"/>
      <c r="G1612"/>
      <c r="H1612"/>
      <c r="I1612"/>
      <c r="J1612"/>
      <c r="K1612"/>
      <c r="L1612"/>
      <c r="M1612"/>
      <c r="N1612"/>
      <c r="O1612"/>
      <c r="P1612"/>
      <c r="Q1612"/>
      <c r="R1612"/>
      <c r="S1612"/>
      <c r="T1612"/>
      <c r="U1612"/>
      <c r="V1612"/>
      <c r="W1612"/>
      <c r="X1612"/>
      <c r="Y1612"/>
      <c r="Z1612"/>
      <c r="AA1612"/>
      <c r="AB1612"/>
    </row>
    <row r="1613" spans="1:28" x14ac:dyDescent="0.25">
      <c r="A1613"/>
      <c r="B1613"/>
      <c r="C1613"/>
      <c r="D1613"/>
      <c r="E1613"/>
      <c r="F1613"/>
      <c r="G1613"/>
      <c r="H1613"/>
      <c r="I1613"/>
      <c r="J1613"/>
      <c r="K1613"/>
      <c r="L1613"/>
      <c r="M1613"/>
      <c r="N1613"/>
      <c r="O1613"/>
      <c r="P1613"/>
      <c r="Q1613"/>
      <c r="R1613"/>
      <c r="S1613"/>
      <c r="T1613"/>
      <c r="U1613"/>
      <c r="V1613"/>
      <c r="W1613"/>
      <c r="X1613"/>
      <c r="Y1613"/>
      <c r="Z1613"/>
      <c r="AA1613"/>
      <c r="AB1613"/>
    </row>
    <row r="1614" spans="1:28" x14ac:dyDescent="0.25">
      <c r="A1614"/>
      <c r="B1614"/>
      <c r="C1614"/>
      <c r="D1614"/>
      <c r="E1614"/>
      <c r="F1614"/>
      <c r="G1614"/>
      <c r="H1614"/>
      <c r="I1614"/>
      <c r="J1614"/>
      <c r="K1614"/>
      <c r="L1614"/>
      <c r="M1614"/>
      <c r="N1614"/>
      <c r="O1614"/>
      <c r="P1614"/>
      <c r="Q1614"/>
      <c r="R1614"/>
      <c r="S1614"/>
      <c r="T1614"/>
      <c r="U1614"/>
      <c r="V1614"/>
      <c r="W1614"/>
      <c r="X1614"/>
      <c r="Y1614"/>
      <c r="Z1614"/>
      <c r="AA1614"/>
      <c r="AB1614"/>
    </row>
    <row r="1615" spans="1:28" x14ac:dyDescent="0.25">
      <c r="A1615"/>
      <c r="B1615"/>
      <c r="C1615"/>
      <c r="D1615"/>
      <c r="E1615"/>
      <c r="F1615"/>
      <c r="G1615"/>
      <c r="H1615"/>
      <c r="I1615"/>
      <c r="J1615"/>
      <c r="K1615"/>
      <c r="L1615"/>
      <c r="M1615"/>
      <c r="N1615"/>
      <c r="O1615"/>
      <c r="P1615"/>
      <c r="Q1615"/>
      <c r="R1615"/>
      <c r="S1615"/>
      <c r="T1615"/>
      <c r="U1615"/>
      <c r="V1615"/>
      <c r="W1615"/>
      <c r="X1615"/>
      <c r="Y1615"/>
      <c r="Z1615"/>
      <c r="AA1615"/>
      <c r="AB1615"/>
    </row>
    <row r="1616" spans="1:28" x14ac:dyDescent="0.25">
      <c r="A1616"/>
      <c r="B1616"/>
      <c r="C1616"/>
      <c r="D1616"/>
      <c r="E1616"/>
      <c r="F1616"/>
      <c r="G1616"/>
      <c r="H1616"/>
      <c r="I1616"/>
      <c r="J1616"/>
      <c r="K1616"/>
      <c r="L1616"/>
      <c r="M1616"/>
      <c r="N1616"/>
      <c r="O1616"/>
      <c r="P1616"/>
      <c r="Q1616"/>
      <c r="R1616"/>
      <c r="S1616"/>
      <c r="T1616"/>
      <c r="U1616"/>
      <c r="V1616"/>
      <c r="W1616"/>
      <c r="X1616"/>
      <c r="Y1616"/>
      <c r="Z1616"/>
      <c r="AA1616"/>
      <c r="AB1616"/>
    </row>
    <row r="1617" spans="1:28" x14ac:dyDescent="0.25">
      <c r="A1617"/>
      <c r="B1617"/>
      <c r="C1617"/>
      <c r="D1617"/>
      <c r="E1617"/>
      <c r="F1617"/>
      <c r="G1617"/>
      <c r="H1617"/>
      <c r="I1617"/>
      <c r="J1617"/>
      <c r="K1617"/>
      <c r="L1617"/>
      <c r="M1617"/>
      <c r="N1617"/>
      <c r="O1617"/>
      <c r="P1617"/>
      <c r="Q1617"/>
      <c r="R1617"/>
      <c r="S1617"/>
      <c r="T1617"/>
      <c r="U1617"/>
      <c r="V1617"/>
      <c r="W1617"/>
      <c r="X1617"/>
      <c r="Y1617"/>
      <c r="Z1617"/>
      <c r="AA1617"/>
      <c r="AB1617"/>
    </row>
    <row r="1618" spans="1:28" x14ac:dyDescent="0.25">
      <c r="A1618"/>
      <c r="B1618"/>
      <c r="C1618"/>
      <c r="D1618"/>
      <c r="E1618"/>
      <c r="F1618"/>
      <c r="G1618"/>
      <c r="H1618"/>
      <c r="I1618"/>
      <c r="J1618"/>
      <c r="K1618"/>
      <c r="L1618"/>
      <c r="M1618"/>
      <c r="N1618"/>
      <c r="O1618"/>
      <c r="P1618"/>
      <c r="Q1618"/>
      <c r="R1618"/>
      <c r="S1618"/>
      <c r="T1618"/>
      <c r="U1618"/>
      <c r="V1618"/>
      <c r="W1618"/>
      <c r="X1618"/>
      <c r="Y1618"/>
      <c r="Z1618"/>
      <c r="AA1618"/>
      <c r="AB1618"/>
    </row>
    <row r="1619" spans="1:28" x14ac:dyDescent="0.25">
      <c r="A1619"/>
      <c r="B1619"/>
      <c r="C1619"/>
      <c r="D1619"/>
      <c r="E1619"/>
      <c r="F1619"/>
      <c r="G1619"/>
      <c r="H1619"/>
      <c r="I1619"/>
      <c r="J1619"/>
      <c r="K1619"/>
      <c r="L1619"/>
      <c r="M1619"/>
      <c r="N1619"/>
      <c r="O1619"/>
      <c r="P1619"/>
      <c r="Q1619"/>
      <c r="R1619"/>
      <c r="S1619"/>
      <c r="T1619"/>
      <c r="U1619"/>
      <c r="V1619"/>
      <c r="W1619"/>
      <c r="X1619"/>
      <c r="Y1619"/>
      <c r="Z1619"/>
      <c r="AA1619"/>
      <c r="AB1619"/>
    </row>
    <row r="1620" spans="1:28" x14ac:dyDescent="0.25">
      <c r="A1620"/>
      <c r="B1620"/>
      <c r="C1620"/>
      <c r="D1620"/>
      <c r="E1620"/>
      <c r="F1620"/>
      <c r="G1620"/>
      <c r="H1620"/>
      <c r="I1620"/>
      <c r="J1620"/>
      <c r="K1620"/>
      <c r="L1620"/>
      <c r="M1620"/>
      <c r="N1620"/>
      <c r="O1620"/>
      <c r="P1620"/>
      <c r="Q1620"/>
      <c r="R1620"/>
      <c r="S1620"/>
      <c r="T1620"/>
      <c r="U1620"/>
      <c r="V1620"/>
      <c r="W1620"/>
      <c r="X1620"/>
      <c r="Y1620"/>
      <c r="Z1620"/>
      <c r="AA1620"/>
      <c r="AB1620"/>
    </row>
    <row r="1621" spans="1:28" x14ac:dyDescent="0.25">
      <c r="A1621"/>
      <c r="B1621"/>
      <c r="C1621"/>
      <c r="D1621"/>
      <c r="E1621"/>
      <c r="F1621"/>
      <c r="G1621"/>
      <c r="H1621"/>
      <c r="I1621"/>
      <c r="J1621"/>
      <c r="K1621"/>
      <c r="L1621"/>
      <c r="M1621"/>
      <c r="N1621"/>
      <c r="O1621"/>
      <c r="P1621"/>
      <c r="Q1621"/>
      <c r="R1621"/>
      <c r="S1621"/>
      <c r="T1621"/>
      <c r="U1621"/>
      <c r="V1621"/>
      <c r="W1621"/>
      <c r="X1621"/>
      <c r="Y1621"/>
      <c r="Z1621"/>
      <c r="AA1621"/>
      <c r="AB1621"/>
    </row>
    <row r="1622" spans="1:28" x14ac:dyDescent="0.25">
      <c r="A1622"/>
      <c r="B1622"/>
      <c r="C1622"/>
      <c r="D1622"/>
      <c r="E1622"/>
      <c r="F1622"/>
      <c r="G1622"/>
      <c r="H1622"/>
      <c r="I1622"/>
      <c r="J1622"/>
      <c r="K1622"/>
      <c r="L1622"/>
      <c r="M1622"/>
      <c r="N1622"/>
      <c r="O1622"/>
      <c r="P1622"/>
      <c r="Q1622"/>
      <c r="R1622"/>
      <c r="S1622"/>
      <c r="T1622"/>
      <c r="U1622"/>
      <c r="V1622"/>
      <c r="W1622"/>
      <c r="X1622"/>
      <c r="Y1622"/>
      <c r="Z1622"/>
      <c r="AA1622"/>
      <c r="AB1622"/>
    </row>
    <row r="1623" spans="1:28" x14ac:dyDescent="0.25">
      <c r="A1623"/>
      <c r="B1623"/>
      <c r="C1623"/>
      <c r="D1623"/>
      <c r="E1623"/>
      <c r="F1623"/>
      <c r="G1623"/>
      <c r="H1623"/>
      <c r="I1623"/>
      <c r="J1623"/>
      <c r="K1623"/>
      <c r="L1623"/>
      <c r="M1623"/>
      <c r="N1623"/>
      <c r="O1623"/>
      <c r="P1623"/>
      <c r="Q1623"/>
      <c r="R1623"/>
      <c r="S1623"/>
      <c r="T1623"/>
      <c r="U1623"/>
      <c r="V1623"/>
      <c r="W1623"/>
      <c r="X1623"/>
      <c r="Y1623"/>
      <c r="Z1623"/>
      <c r="AA1623"/>
      <c r="AB1623"/>
    </row>
    <row r="1624" spans="1:28" x14ac:dyDescent="0.25">
      <c r="A1624"/>
      <c r="B1624"/>
      <c r="C1624"/>
      <c r="D1624"/>
      <c r="E1624"/>
      <c r="F1624"/>
      <c r="G1624"/>
      <c r="H1624"/>
      <c r="I1624"/>
      <c r="J1624"/>
      <c r="K1624"/>
      <c r="L1624"/>
      <c r="M1624"/>
      <c r="N1624"/>
      <c r="O1624"/>
      <c r="P1624"/>
      <c r="Q1624"/>
      <c r="R1624"/>
      <c r="S1624"/>
      <c r="T1624"/>
      <c r="U1624"/>
      <c r="V1624"/>
      <c r="W1624"/>
      <c r="X1624"/>
      <c r="Y1624"/>
      <c r="Z1624"/>
      <c r="AA1624"/>
      <c r="AB1624"/>
    </row>
    <row r="1625" spans="1:28" x14ac:dyDescent="0.25">
      <c r="A1625"/>
      <c r="B1625"/>
      <c r="C1625"/>
      <c r="D1625"/>
      <c r="E1625"/>
      <c r="F1625"/>
      <c r="G1625"/>
      <c r="H1625"/>
      <c r="I1625"/>
      <c r="J1625"/>
      <c r="K1625"/>
      <c r="L1625"/>
      <c r="M1625"/>
      <c r="N1625"/>
      <c r="O1625"/>
      <c r="P1625"/>
      <c r="Q1625"/>
      <c r="R1625"/>
      <c r="S1625"/>
      <c r="T1625"/>
      <c r="U1625"/>
      <c r="V1625"/>
      <c r="W1625"/>
      <c r="X1625"/>
      <c r="Y1625"/>
      <c r="Z1625"/>
      <c r="AA1625"/>
      <c r="AB1625"/>
    </row>
    <row r="1626" spans="1:28" x14ac:dyDescent="0.25">
      <c r="A1626"/>
      <c r="B1626"/>
      <c r="C1626"/>
      <c r="D1626"/>
      <c r="E1626"/>
      <c r="F1626"/>
      <c r="G1626"/>
      <c r="H1626"/>
      <c r="I1626"/>
      <c r="J1626"/>
      <c r="K1626"/>
      <c r="L1626"/>
      <c r="M1626"/>
      <c r="N1626"/>
      <c r="O1626"/>
      <c r="P1626"/>
      <c r="Q1626"/>
      <c r="R1626"/>
      <c r="S1626"/>
      <c r="T1626"/>
      <c r="U1626"/>
      <c r="V1626"/>
      <c r="W1626"/>
      <c r="X1626"/>
      <c r="Y1626"/>
      <c r="Z1626"/>
      <c r="AA1626"/>
      <c r="AB1626"/>
    </row>
    <row r="1627" spans="1:28" x14ac:dyDescent="0.25">
      <c r="A1627"/>
      <c r="B1627"/>
      <c r="C1627"/>
      <c r="D1627"/>
      <c r="E1627"/>
      <c r="F1627"/>
      <c r="G1627"/>
      <c r="H1627"/>
      <c r="I1627"/>
      <c r="J1627"/>
      <c r="K1627"/>
      <c r="L1627"/>
      <c r="M1627"/>
      <c r="N1627"/>
      <c r="O1627"/>
      <c r="P1627"/>
      <c r="Q1627"/>
      <c r="R1627"/>
      <c r="S1627"/>
      <c r="T1627"/>
      <c r="U1627"/>
      <c r="V1627"/>
      <c r="W1627"/>
      <c r="X1627"/>
      <c r="Y1627"/>
      <c r="Z1627"/>
      <c r="AA1627"/>
      <c r="AB1627"/>
    </row>
    <row r="1628" spans="1:28" x14ac:dyDescent="0.25">
      <c r="A1628"/>
      <c r="B1628"/>
      <c r="C1628"/>
      <c r="D1628"/>
      <c r="E1628"/>
      <c r="F1628"/>
      <c r="G1628"/>
      <c r="H1628"/>
      <c r="I1628"/>
      <c r="J1628"/>
      <c r="K1628"/>
      <c r="L1628"/>
      <c r="M1628"/>
      <c r="N1628"/>
      <c r="O1628"/>
      <c r="P1628"/>
      <c r="Q1628"/>
      <c r="R1628"/>
      <c r="S1628"/>
      <c r="T1628"/>
      <c r="U1628"/>
      <c r="V1628"/>
      <c r="W1628"/>
      <c r="X1628"/>
      <c r="Y1628"/>
      <c r="Z1628"/>
      <c r="AA1628"/>
      <c r="AB1628"/>
    </row>
    <row r="1629" spans="1:28" x14ac:dyDescent="0.25">
      <c r="A1629"/>
      <c r="B1629"/>
      <c r="C1629"/>
      <c r="D1629"/>
      <c r="E1629"/>
      <c r="F1629"/>
      <c r="G1629"/>
      <c r="H1629"/>
      <c r="I1629"/>
      <c r="J1629"/>
      <c r="K1629"/>
      <c r="L1629"/>
      <c r="M1629"/>
      <c r="N1629"/>
      <c r="O1629"/>
      <c r="P1629"/>
      <c r="Q1629"/>
      <c r="R1629"/>
      <c r="S1629"/>
      <c r="T1629"/>
      <c r="U1629"/>
      <c r="V1629"/>
      <c r="W1629"/>
      <c r="X1629"/>
      <c r="Y1629"/>
      <c r="Z1629"/>
      <c r="AA1629"/>
      <c r="AB1629"/>
    </row>
    <row r="1630" spans="1:28" x14ac:dyDescent="0.25">
      <c r="A1630"/>
      <c r="B1630"/>
      <c r="C1630"/>
      <c r="D1630"/>
      <c r="E1630"/>
      <c r="F1630"/>
      <c r="G1630"/>
      <c r="H1630"/>
      <c r="I1630"/>
      <c r="J1630"/>
      <c r="K1630"/>
      <c r="L1630"/>
      <c r="M1630"/>
      <c r="N1630"/>
      <c r="O1630"/>
      <c r="P1630"/>
      <c r="Q1630"/>
      <c r="R1630"/>
      <c r="S1630"/>
      <c r="T1630"/>
      <c r="U1630"/>
      <c r="V1630"/>
      <c r="W1630"/>
      <c r="X1630"/>
      <c r="Y1630"/>
      <c r="Z1630"/>
      <c r="AA1630"/>
      <c r="AB1630"/>
    </row>
    <row r="1631" spans="1:28" x14ac:dyDescent="0.25">
      <c r="A1631"/>
      <c r="B1631"/>
      <c r="C1631"/>
      <c r="D1631"/>
      <c r="E1631"/>
      <c r="F1631"/>
      <c r="G1631"/>
      <c r="H1631"/>
      <c r="I1631"/>
      <c r="J1631"/>
      <c r="K1631"/>
      <c r="L1631"/>
      <c r="M1631"/>
      <c r="N1631"/>
      <c r="O1631"/>
      <c r="P1631"/>
      <c r="Q1631"/>
      <c r="R1631"/>
      <c r="S1631"/>
      <c r="T1631"/>
      <c r="U1631"/>
      <c r="V1631"/>
      <c r="W1631"/>
      <c r="X1631"/>
      <c r="Y1631"/>
      <c r="Z1631"/>
      <c r="AA1631"/>
      <c r="AB1631"/>
    </row>
    <row r="1632" spans="1:28" x14ac:dyDescent="0.25">
      <c r="A1632"/>
      <c r="B1632"/>
      <c r="C1632"/>
      <c r="D1632"/>
      <c r="E1632"/>
      <c r="F1632"/>
      <c r="G1632"/>
      <c r="H1632"/>
      <c r="I1632"/>
      <c r="J1632"/>
      <c r="K1632"/>
      <c r="L1632"/>
      <c r="M1632"/>
      <c r="N1632"/>
      <c r="O1632"/>
      <c r="P1632"/>
      <c r="Q1632"/>
      <c r="R1632"/>
      <c r="S1632"/>
      <c r="T1632"/>
      <c r="U1632"/>
      <c r="V1632"/>
      <c r="W1632"/>
      <c r="X1632"/>
      <c r="Y1632"/>
      <c r="Z1632"/>
      <c r="AA1632"/>
      <c r="AB1632"/>
    </row>
    <row r="1633" spans="1:28" x14ac:dyDescent="0.25">
      <c r="A1633"/>
      <c r="B1633"/>
      <c r="C1633"/>
      <c r="D1633"/>
      <c r="E1633"/>
      <c r="F1633"/>
      <c r="G1633"/>
      <c r="H1633"/>
      <c r="I1633"/>
      <c r="J1633"/>
      <c r="K1633"/>
      <c r="L1633"/>
      <c r="M1633"/>
      <c r="N1633"/>
      <c r="O1633"/>
      <c r="P1633"/>
      <c r="Q1633"/>
      <c r="R1633"/>
      <c r="S1633"/>
      <c r="T1633"/>
      <c r="U1633"/>
      <c r="V1633"/>
      <c r="W1633"/>
      <c r="X1633"/>
      <c r="Y1633"/>
      <c r="Z1633"/>
      <c r="AA1633"/>
      <c r="AB1633"/>
    </row>
    <row r="1634" spans="1:28" x14ac:dyDescent="0.25">
      <c r="A1634"/>
      <c r="B1634"/>
      <c r="C1634"/>
      <c r="D1634"/>
      <c r="E1634"/>
      <c r="F1634"/>
      <c r="G1634"/>
      <c r="H1634"/>
      <c r="I1634"/>
      <c r="J1634"/>
      <c r="K1634"/>
      <c r="L1634"/>
      <c r="M1634"/>
      <c r="N1634"/>
      <c r="O1634"/>
      <c r="P1634"/>
      <c r="Q1634"/>
      <c r="R1634"/>
      <c r="S1634"/>
      <c r="T1634"/>
      <c r="U1634"/>
      <c r="V1634"/>
      <c r="W1634"/>
      <c r="X1634"/>
      <c r="Y1634"/>
      <c r="Z1634"/>
      <c r="AA1634"/>
      <c r="AB1634"/>
    </row>
    <row r="1635" spans="1:28" x14ac:dyDescent="0.25">
      <c r="A1635"/>
      <c r="B1635"/>
      <c r="C1635"/>
      <c r="D1635"/>
      <c r="E1635"/>
      <c r="F1635"/>
      <c r="G1635"/>
      <c r="H1635"/>
      <c r="I1635"/>
      <c r="J1635"/>
      <c r="K1635"/>
      <c r="L1635"/>
      <c r="M1635"/>
      <c r="N1635"/>
      <c r="O1635"/>
      <c r="P1635"/>
      <c r="Q1635"/>
      <c r="R1635"/>
      <c r="S1635"/>
      <c r="T1635"/>
      <c r="U1635"/>
      <c r="V1635"/>
      <c r="W1635"/>
      <c r="X1635"/>
      <c r="Y1635"/>
      <c r="Z1635"/>
      <c r="AA1635"/>
      <c r="AB1635"/>
    </row>
    <row r="1636" spans="1:28" x14ac:dyDescent="0.25">
      <c r="A1636"/>
      <c r="B1636"/>
      <c r="C1636"/>
      <c r="D1636"/>
      <c r="E1636"/>
      <c r="F1636"/>
      <c r="G1636"/>
      <c r="H1636"/>
      <c r="I1636"/>
      <c r="J1636"/>
      <c r="K1636"/>
      <c r="L1636"/>
      <c r="M1636"/>
      <c r="N1636"/>
      <c r="O1636"/>
      <c r="P1636"/>
      <c r="Q1636"/>
      <c r="R1636"/>
      <c r="S1636"/>
      <c r="T1636"/>
      <c r="U1636"/>
      <c r="V1636"/>
      <c r="W1636"/>
      <c r="X1636"/>
      <c r="Y1636"/>
      <c r="Z1636"/>
      <c r="AA1636"/>
      <c r="AB1636"/>
    </row>
    <row r="1637" spans="1:28" x14ac:dyDescent="0.25">
      <c r="A1637"/>
      <c r="B1637"/>
      <c r="C1637"/>
      <c r="D1637"/>
      <c r="E1637"/>
      <c r="F1637"/>
      <c r="G1637"/>
      <c r="H1637"/>
      <c r="I1637"/>
      <c r="J1637"/>
      <c r="K1637"/>
      <c r="L1637"/>
      <c r="M1637"/>
      <c r="N1637"/>
      <c r="O1637"/>
      <c r="P1637"/>
      <c r="Q1637"/>
      <c r="R1637"/>
      <c r="S1637"/>
      <c r="T1637"/>
      <c r="U1637"/>
      <c r="V1637"/>
      <c r="W1637"/>
      <c r="X1637"/>
      <c r="Y1637"/>
      <c r="Z1637"/>
      <c r="AA1637"/>
      <c r="AB1637"/>
    </row>
    <row r="1638" spans="1:28" x14ac:dyDescent="0.25">
      <c r="A1638"/>
      <c r="B1638"/>
      <c r="C1638"/>
      <c r="D1638"/>
      <c r="E1638"/>
      <c r="F1638"/>
      <c r="G1638"/>
      <c r="H1638"/>
      <c r="I1638"/>
      <c r="J1638"/>
      <c r="K1638"/>
      <c r="L1638"/>
      <c r="M1638"/>
      <c r="N1638"/>
      <c r="O1638"/>
      <c r="P1638"/>
      <c r="Q1638"/>
      <c r="R1638"/>
      <c r="S1638"/>
      <c r="T1638"/>
      <c r="U1638"/>
      <c r="V1638"/>
      <c r="W1638"/>
      <c r="X1638"/>
      <c r="Y1638"/>
      <c r="Z1638"/>
      <c r="AA1638"/>
      <c r="AB1638"/>
    </row>
    <row r="1639" spans="1:28" x14ac:dyDescent="0.25">
      <c r="A1639"/>
      <c r="B1639"/>
      <c r="C1639"/>
      <c r="D1639"/>
      <c r="E1639"/>
      <c r="F1639"/>
      <c r="G1639"/>
      <c r="H1639"/>
      <c r="I1639"/>
      <c r="J1639"/>
      <c r="K1639"/>
      <c r="L1639"/>
      <c r="M1639"/>
      <c r="N1639"/>
      <c r="O1639"/>
      <c r="P1639"/>
      <c r="Q1639"/>
      <c r="R1639"/>
      <c r="S1639"/>
      <c r="T1639"/>
      <c r="U1639"/>
      <c r="V1639"/>
      <c r="W1639"/>
      <c r="X1639"/>
      <c r="Y1639"/>
      <c r="Z1639"/>
      <c r="AA1639"/>
      <c r="AB1639"/>
    </row>
    <row r="1640" spans="1:28" x14ac:dyDescent="0.25">
      <c r="A1640"/>
      <c r="B1640"/>
      <c r="C1640"/>
      <c r="D1640"/>
      <c r="E1640"/>
      <c r="F1640"/>
      <c r="G1640"/>
      <c r="H1640"/>
      <c r="I1640"/>
      <c r="J1640"/>
      <c r="K1640"/>
      <c r="L1640"/>
      <c r="M1640"/>
      <c r="N1640"/>
      <c r="O1640"/>
      <c r="P1640"/>
      <c r="Q1640"/>
      <c r="R1640"/>
      <c r="S1640"/>
      <c r="T1640"/>
      <c r="U1640"/>
      <c r="V1640"/>
      <c r="W1640"/>
      <c r="X1640"/>
      <c r="Y1640"/>
      <c r="Z1640"/>
      <c r="AA1640"/>
      <c r="AB1640"/>
    </row>
    <row r="1641" spans="1:28" x14ac:dyDescent="0.25">
      <c r="A1641"/>
      <c r="B1641"/>
      <c r="C1641"/>
      <c r="D1641"/>
      <c r="E1641"/>
      <c r="F1641"/>
      <c r="G1641"/>
      <c r="H1641"/>
      <c r="I1641"/>
      <c r="J1641"/>
      <c r="K1641"/>
      <c r="L1641"/>
      <c r="M1641"/>
      <c r="N1641"/>
      <c r="O1641"/>
      <c r="P1641"/>
      <c r="Q1641"/>
      <c r="R1641"/>
      <c r="S1641"/>
      <c r="T1641"/>
      <c r="U1641"/>
      <c r="V1641"/>
      <c r="W1641"/>
      <c r="X1641"/>
      <c r="Y1641"/>
      <c r="Z1641"/>
      <c r="AA1641"/>
      <c r="AB1641"/>
    </row>
    <row r="1642" spans="1:28" x14ac:dyDescent="0.25">
      <c r="A1642"/>
      <c r="B1642"/>
      <c r="C1642"/>
      <c r="D1642"/>
      <c r="E1642"/>
      <c r="F1642"/>
      <c r="G1642"/>
      <c r="H1642"/>
      <c r="I1642"/>
      <c r="J1642"/>
      <c r="K1642"/>
      <c r="L1642"/>
      <c r="M1642"/>
      <c r="N1642"/>
      <c r="O1642"/>
      <c r="P1642"/>
      <c r="Q1642"/>
      <c r="R1642"/>
      <c r="S1642"/>
      <c r="T1642"/>
      <c r="U1642"/>
      <c r="V1642"/>
      <c r="W1642"/>
      <c r="X1642"/>
      <c r="Y1642"/>
      <c r="Z1642"/>
      <c r="AA1642"/>
      <c r="AB1642"/>
    </row>
    <row r="1643" spans="1:28" x14ac:dyDescent="0.25">
      <c r="A1643"/>
      <c r="B1643"/>
      <c r="C1643"/>
      <c r="D1643"/>
      <c r="E1643"/>
      <c r="F1643"/>
      <c r="G1643"/>
      <c r="H1643"/>
      <c r="I1643"/>
      <c r="J1643"/>
      <c r="K1643"/>
      <c r="L1643"/>
      <c r="M1643"/>
      <c r="N1643"/>
      <c r="O1643"/>
      <c r="P1643"/>
      <c r="Q1643"/>
      <c r="R1643"/>
      <c r="S1643"/>
      <c r="T1643"/>
      <c r="U1643"/>
      <c r="V1643"/>
      <c r="W1643"/>
      <c r="X1643"/>
      <c r="Y1643"/>
      <c r="Z1643"/>
      <c r="AA1643"/>
      <c r="AB1643"/>
    </row>
    <row r="1644" spans="1:28" x14ac:dyDescent="0.25">
      <c r="A1644"/>
      <c r="B1644"/>
      <c r="C1644"/>
      <c r="D1644"/>
      <c r="E1644"/>
      <c r="F1644"/>
      <c r="G1644"/>
      <c r="H1644"/>
      <c r="I1644"/>
      <c r="J1644"/>
      <c r="K1644"/>
      <c r="L1644"/>
      <c r="M1644"/>
      <c r="N1644"/>
      <c r="O1644"/>
      <c r="P1644"/>
      <c r="Q1644"/>
      <c r="R1644"/>
      <c r="S1644"/>
      <c r="T1644"/>
      <c r="U1644"/>
      <c r="V1644"/>
      <c r="W1644"/>
      <c r="X1644"/>
      <c r="Y1644"/>
      <c r="Z1644"/>
      <c r="AA1644"/>
      <c r="AB1644"/>
    </row>
    <row r="1645" spans="1:28" x14ac:dyDescent="0.25">
      <c r="A1645"/>
      <c r="B1645"/>
      <c r="C1645"/>
      <c r="D1645"/>
      <c r="E1645"/>
      <c r="F1645"/>
      <c r="G1645"/>
      <c r="H1645"/>
      <c r="I1645"/>
      <c r="J1645"/>
      <c r="K1645"/>
      <c r="L1645"/>
      <c r="M1645"/>
      <c r="N1645"/>
      <c r="O1645"/>
      <c r="P1645"/>
      <c r="Q1645"/>
      <c r="R1645"/>
      <c r="S1645"/>
      <c r="T1645"/>
      <c r="U1645"/>
      <c r="V1645"/>
      <c r="W1645"/>
      <c r="X1645"/>
      <c r="Y1645"/>
      <c r="Z1645"/>
      <c r="AA1645"/>
      <c r="AB1645"/>
    </row>
    <row r="1646" spans="1:28" x14ac:dyDescent="0.25">
      <c r="A1646"/>
      <c r="B1646"/>
      <c r="C1646"/>
      <c r="D1646"/>
      <c r="E1646"/>
      <c r="F1646"/>
      <c r="G1646"/>
      <c r="H1646"/>
      <c r="I1646"/>
      <c r="J1646"/>
      <c r="K1646"/>
      <c r="L1646"/>
      <c r="M1646"/>
      <c r="N1646"/>
      <c r="O1646"/>
      <c r="P1646"/>
      <c r="Q1646"/>
      <c r="R1646"/>
      <c r="S1646"/>
      <c r="T1646"/>
      <c r="U1646"/>
      <c r="V1646"/>
      <c r="W1646"/>
      <c r="X1646"/>
      <c r="Y1646"/>
      <c r="Z1646"/>
      <c r="AA1646"/>
      <c r="AB1646"/>
    </row>
    <row r="1647" spans="1:28" x14ac:dyDescent="0.25">
      <c r="A1647"/>
      <c r="B1647"/>
      <c r="C1647"/>
      <c r="D1647"/>
      <c r="E1647"/>
      <c r="F1647"/>
      <c r="G1647"/>
      <c r="H1647"/>
      <c r="I1647"/>
      <c r="J1647"/>
      <c r="K1647"/>
      <c r="L1647"/>
      <c r="M1647"/>
      <c r="N1647"/>
      <c r="O1647"/>
      <c r="P1647"/>
      <c r="Q1647"/>
      <c r="R1647"/>
      <c r="S1647"/>
      <c r="T1647"/>
      <c r="U1647"/>
      <c r="V1647"/>
      <c r="W1647"/>
      <c r="X1647"/>
      <c r="Y1647"/>
      <c r="Z1647"/>
      <c r="AA1647"/>
      <c r="AB1647"/>
    </row>
    <row r="1648" spans="1:28" x14ac:dyDescent="0.25">
      <c r="A1648"/>
      <c r="B1648"/>
      <c r="C1648"/>
      <c r="D1648"/>
      <c r="E1648"/>
      <c r="F1648"/>
      <c r="G1648"/>
      <c r="H1648"/>
      <c r="I1648"/>
      <c r="J1648"/>
      <c r="K1648"/>
      <c r="L1648"/>
      <c r="M1648"/>
      <c r="N1648"/>
      <c r="O1648"/>
      <c r="P1648"/>
      <c r="Q1648"/>
      <c r="R1648"/>
      <c r="S1648"/>
      <c r="T1648"/>
      <c r="U1648"/>
      <c r="V1648"/>
      <c r="W1648"/>
      <c r="X1648"/>
      <c r="Y1648"/>
      <c r="Z1648"/>
      <c r="AA1648"/>
      <c r="AB1648"/>
    </row>
    <row r="1649" spans="1:28" x14ac:dyDescent="0.25">
      <c r="A1649"/>
      <c r="B1649"/>
      <c r="C1649"/>
      <c r="D1649"/>
      <c r="E1649"/>
      <c r="F1649"/>
      <c r="G1649"/>
      <c r="H1649"/>
      <c r="I1649"/>
      <c r="J1649"/>
      <c r="K1649"/>
      <c r="L1649"/>
      <c r="M1649"/>
      <c r="N1649"/>
      <c r="O1649"/>
      <c r="P1649"/>
      <c r="Q1649"/>
      <c r="R1649"/>
      <c r="S1649"/>
      <c r="T1649"/>
      <c r="U1649"/>
      <c r="V1649"/>
      <c r="W1649"/>
      <c r="X1649"/>
      <c r="Y1649"/>
      <c r="Z1649"/>
      <c r="AA1649"/>
      <c r="AB1649"/>
    </row>
    <row r="1650" spans="1:28" x14ac:dyDescent="0.25">
      <c r="A1650"/>
      <c r="B1650"/>
      <c r="C1650"/>
      <c r="D1650"/>
      <c r="E1650"/>
      <c r="F1650"/>
      <c r="G1650"/>
      <c r="H1650"/>
      <c r="I1650"/>
      <c r="J1650"/>
      <c r="K1650"/>
      <c r="L1650"/>
      <c r="M1650"/>
      <c r="N1650"/>
      <c r="O1650"/>
      <c r="P1650"/>
      <c r="Q1650"/>
      <c r="R1650"/>
      <c r="S1650"/>
      <c r="T1650"/>
      <c r="U1650"/>
      <c r="V1650"/>
      <c r="W1650"/>
      <c r="X1650"/>
      <c r="Y1650"/>
      <c r="Z1650"/>
      <c r="AA1650"/>
      <c r="AB1650"/>
    </row>
    <row r="1651" spans="1:28" x14ac:dyDescent="0.25">
      <c r="A1651"/>
      <c r="B1651"/>
      <c r="C1651"/>
      <c r="D1651"/>
      <c r="E1651"/>
      <c r="F1651"/>
      <c r="G1651"/>
      <c r="H1651"/>
      <c r="I1651"/>
      <c r="J1651"/>
      <c r="K1651"/>
      <c r="L1651"/>
      <c r="M1651"/>
      <c r="N1651"/>
      <c r="O1651"/>
      <c r="P1651"/>
      <c r="Q1651"/>
      <c r="R1651"/>
      <c r="S1651"/>
      <c r="T1651"/>
      <c r="U1651"/>
      <c r="V1651"/>
      <c r="W1651"/>
      <c r="X1651"/>
      <c r="Y1651"/>
      <c r="Z1651"/>
      <c r="AA1651"/>
      <c r="AB1651"/>
    </row>
    <row r="1652" spans="1:28" x14ac:dyDescent="0.25">
      <c r="A1652"/>
      <c r="B1652"/>
      <c r="C1652"/>
      <c r="D1652"/>
      <c r="E1652"/>
      <c r="F1652"/>
      <c r="G1652"/>
      <c r="H1652"/>
      <c r="I1652"/>
      <c r="J1652"/>
      <c r="K1652"/>
      <c r="L1652"/>
      <c r="M1652"/>
      <c r="N1652"/>
      <c r="O1652"/>
      <c r="P1652"/>
      <c r="Q1652"/>
      <c r="R1652"/>
      <c r="S1652"/>
      <c r="T1652"/>
      <c r="U1652"/>
      <c r="V1652"/>
      <c r="W1652"/>
      <c r="X1652"/>
      <c r="Y1652"/>
      <c r="Z1652"/>
      <c r="AA1652"/>
      <c r="AB1652"/>
    </row>
    <row r="1653" spans="1:28" x14ac:dyDescent="0.25">
      <c r="A1653"/>
      <c r="B1653"/>
      <c r="C1653"/>
      <c r="D1653"/>
      <c r="E1653"/>
      <c r="F1653"/>
      <c r="G1653"/>
      <c r="H1653"/>
      <c r="I1653"/>
      <c r="J1653"/>
      <c r="K1653"/>
      <c r="L1653"/>
      <c r="M1653"/>
      <c r="N1653"/>
      <c r="O1653"/>
      <c r="P1653"/>
      <c r="Q1653"/>
      <c r="R1653"/>
      <c r="S1653"/>
      <c r="T1653"/>
      <c r="U1653"/>
      <c r="V1653"/>
      <c r="W1653"/>
      <c r="X1653"/>
      <c r="Y1653"/>
      <c r="Z1653"/>
      <c r="AA1653"/>
      <c r="AB1653"/>
    </row>
    <row r="1654" spans="1:28" x14ac:dyDescent="0.25">
      <c r="A1654"/>
      <c r="B1654"/>
      <c r="C1654"/>
      <c r="D1654"/>
      <c r="E1654"/>
      <c r="F1654"/>
      <c r="G1654"/>
      <c r="H1654"/>
      <c r="I1654"/>
      <c r="J1654"/>
      <c r="K1654"/>
      <c r="L1654"/>
      <c r="M1654"/>
      <c r="N1654"/>
      <c r="O1654"/>
      <c r="P1654"/>
      <c r="Q1654"/>
      <c r="R1654"/>
      <c r="S1654"/>
      <c r="T1654"/>
      <c r="U1654"/>
      <c r="V1654"/>
      <c r="W1654"/>
      <c r="X1654"/>
      <c r="Y1654"/>
      <c r="Z1654"/>
      <c r="AA1654"/>
      <c r="AB1654"/>
    </row>
    <row r="1655" spans="1:28" x14ac:dyDescent="0.25">
      <c r="A1655"/>
      <c r="B1655"/>
      <c r="C1655"/>
      <c r="D1655"/>
      <c r="E1655"/>
      <c r="F1655"/>
      <c r="G1655"/>
      <c r="H1655"/>
      <c r="I1655"/>
      <c r="J1655"/>
      <c r="K1655"/>
      <c r="L1655"/>
      <c r="M1655"/>
      <c r="N1655"/>
      <c r="O1655"/>
      <c r="P1655"/>
      <c r="Q1655"/>
      <c r="R1655"/>
      <c r="S1655"/>
      <c r="T1655"/>
      <c r="U1655"/>
      <c r="V1655"/>
      <c r="W1655"/>
      <c r="X1655"/>
      <c r="Y1655"/>
      <c r="Z1655"/>
      <c r="AA1655"/>
      <c r="AB1655"/>
    </row>
    <row r="1656" spans="1:28" x14ac:dyDescent="0.25">
      <c r="A1656"/>
      <c r="B1656"/>
      <c r="C1656"/>
      <c r="D1656"/>
      <c r="E1656"/>
      <c r="F1656"/>
      <c r="G1656"/>
      <c r="H1656"/>
      <c r="I1656"/>
      <c r="J1656"/>
      <c r="K1656"/>
      <c r="L1656"/>
      <c r="M1656"/>
      <c r="N1656"/>
      <c r="O1656"/>
      <c r="P1656"/>
      <c r="Q1656"/>
      <c r="R1656"/>
      <c r="S1656"/>
      <c r="T1656"/>
      <c r="U1656"/>
      <c r="V1656"/>
      <c r="W1656"/>
      <c r="X1656"/>
      <c r="Y1656"/>
      <c r="Z1656"/>
      <c r="AA1656"/>
      <c r="AB1656"/>
    </row>
    <row r="1657" spans="1:28" x14ac:dyDescent="0.25">
      <c r="A1657"/>
      <c r="B1657"/>
      <c r="C1657"/>
      <c r="D1657"/>
      <c r="E1657"/>
      <c r="F1657"/>
      <c r="G1657"/>
      <c r="H1657"/>
      <c r="I1657"/>
      <c r="J1657"/>
      <c r="K1657"/>
      <c r="L1657"/>
      <c r="M1657"/>
      <c r="N1657"/>
      <c r="O1657"/>
      <c r="P1657"/>
      <c r="Q1657"/>
      <c r="R1657"/>
      <c r="S1657"/>
      <c r="T1657"/>
      <c r="U1657"/>
      <c r="V1657"/>
      <c r="W1657"/>
      <c r="X1657"/>
      <c r="Y1657"/>
      <c r="Z1657"/>
      <c r="AA1657"/>
      <c r="AB1657"/>
    </row>
    <row r="1658" spans="1:28" x14ac:dyDescent="0.25">
      <c r="A1658"/>
      <c r="B1658"/>
      <c r="C1658"/>
      <c r="D1658"/>
      <c r="E1658"/>
      <c r="F1658"/>
      <c r="G1658"/>
      <c r="H1658"/>
      <c r="I1658"/>
      <c r="J1658"/>
      <c r="K1658"/>
      <c r="L1658"/>
      <c r="M1658"/>
      <c r="N1658"/>
      <c r="O1658"/>
      <c r="P1658"/>
      <c r="Q1658"/>
      <c r="R1658"/>
      <c r="S1658"/>
      <c r="T1658"/>
      <c r="U1658"/>
      <c r="V1658"/>
      <c r="W1658"/>
      <c r="X1658"/>
      <c r="Y1658"/>
      <c r="Z1658"/>
      <c r="AA1658"/>
      <c r="AB1658"/>
    </row>
    <row r="1659" spans="1:28" x14ac:dyDescent="0.25">
      <c r="A1659"/>
      <c r="B1659"/>
      <c r="C1659"/>
      <c r="D1659"/>
      <c r="E1659"/>
      <c r="F1659"/>
      <c r="G1659"/>
      <c r="H1659"/>
      <c r="I1659"/>
      <c r="J1659"/>
      <c r="K1659"/>
      <c r="L1659"/>
      <c r="M1659"/>
      <c r="N1659"/>
      <c r="O1659"/>
      <c r="P1659"/>
      <c r="Q1659"/>
      <c r="R1659"/>
      <c r="S1659"/>
      <c r="T1659"/>
      <c r="U1659"/>
      <c r="V1659"/>
      <c r="W1659"/>
      <c r="X1659"/>
      <c r="Y1659"/>
      <c r="Z1659"/>
      <c r="AA1659"/>
      <c r="AB1659"/>
    </row>
    <row r="1660" spans="1:28" x14ac:dyDescent="0.25">
      <c r="A1660"/>
      <c r="B1660"/>
      <c r="C1660"/>
      <c r="D1660"/>
      <c r="E1660"/>
      <c r="F1660"/>
      <c r="G1660"/>
      <c r="H1660"/>
      <c r="I1660"/>
      <c r="J1660"/>
      <c r="K1660"/>
      <c r="L1660"/>
      <c r="M1660"/>
      <c r="N1660"/>
      <c r="O1660"/>
      <c r="P1660"/>
      <c r="Q1660"/>
      <c r="R1660"/>
      <c r="S1660"/>
      <c r="T1660"/>
      <c r="U1660"/>
      <c r="V1660"/>
      <c r="W1660"/>
      <c r="X1660"/>
      <c r="Y1660"/>
      <c r="Z1660"/>
      <c r="AA1660"/>
      <c r="AB1660"/>
    </row>
    <row r="1661" spans="1:28" x14ac:dyDescent="0.25">
      <c r="A1661"/>
      <c r="B1661"/>
      <c r="C1661"/>
      <c r="D1661"/>
      <c r="E1661"/>
      <c r="F1661"/>
      <c r="G1661"/>
      <c r="H1661"/>
      <c r="I1661"/>
      <c r="J1661"/>
      <c r="K1661"/>
      <c r="L1661"/>
      <c r="M1661"/>
      <c r="N1661"/>
      <c r="O1661"/>
      <c r="P1661"/>
      <c r="Q1661"/>
      <c r="R1661"/>
      <c r="S1661"/>
      <c r="T1661"/>
      <c r="U1661"/>
      <c r="V1661"/>
      <c r="W1661"/>
      <c r="X1661"/>
      <c r="Y1661"/>
      <c r="Z1661"/>
      <c r="AA1661"/>
      <c r="AB1661"/>
    </row>
    <row r="1662" spans="1:28" x14ac:dyDescent="0.25">
      <c r="A1662"/>
      <c r="B1662"/>
      <c r="C1662"/>
      <c r="D1662"/>
      <c r="E1662"/>
      <c r="F1662"/>
      <c r="G1662"/>
      <c r="H1662"/>
      <c r="I1662"/>
      <c r="J1662"/>
      <c r="K1662"/>
      <c r="L1662"/>
      <c r="M1662"/>
      <c r="N1662"/>
      <c r="O1662"/>
      <c r="P1662"/>
      <c r="Q1662"/>
      <c r="R1662"/>
      <c r="S1662"/>
      <c r="T1662"/>
      <c r="U1662"/>
      <c r="V1662"/>
      <c r="W1662"/>
      <c r="X1662"/>
      <c r="Y1662"/>
      <c r="Z1662"/>
      <c r="AA1662"/>
      <c r="AB1662"/>
    </row>
    <row r="1663" spans="1:28" x14ac:dyDescent="0.25">
      <c r="A1663"/>
      <c r="B1663"/>
      <c r="C1663"/>
      <c r="D1663"/>
      <c r="E1663"/>
      <c r="F1663"/>
      <c r="G1663"/>
      <c r="H1663"/>
      <c r="I1663"/>
      <c r="J1663"/>
      <c r="K1663"/>
      <c r="L1663"/>
      <c r="M1663"/>
      <c r="N1663"/>
      <c r="O1663"/>
      <c r="P1663"/>
      <c r="Q1663"/>
      <c r="R1663"/>
      <c r="S1663"/>
      <c r="T1663"/>
      <c r="U1663"/>
      <c r="V1663"/>
      <c r="W1663"/>
      <c r="X1663"/>
      <c r="Y1663"/>
      <c r="Z1663"/>
      <c r="AA1663"/>
      <c r="AB1663"/>
    </row>
    <row r="1664" spans="1:28" x14ac:dyDescent="0.25">
      <c r="A1664"/>
      <c r="B1664"/>
      <c r="C1664"/>
      <c r="D1664"/>
      <c r="E1664"/>
      <c r="F1664"/>
      <c r="G1664"/>
      <c r="H1664"/>
      <c r="I1664"/>
      <c r="J1664"/>
      <c r="K1664"/>
      <c r="L1664"/>
      <c r="M1664"/>
      <c r="N1664"/>
      <c r="O1664"/>
      <c r="P1664"/>
      <c r="Q1664"/>
      <c r="R1664"/>
      <c r="S1664"/>
      <c r="T1664"/>
      <c r="U1664"/>
      <c r="V1664"/>
      <c r="W1664"/>
      <c r="X1664"/>
      <c r="Y1664"/>
      <c r="Z1664"/>
      <c r="AA1664"/>
      <c r="AB1664"/>
    </row>
    <row r="1665" spans="1:28" x14ac:dyDescent="0.25">
      <c r="A1665"/>
      <c r="B1665"/>
      <c r="C1665"/>
      <c r="D1665"/>
      <c r="E1665"/>
      <c r="F1665"/>
      <c r="G1665"/>
      <c r="H1665"/>
      <c r="I1665"/>
      <c r="J1665"/>
      <c r="K1665"/>
      <c r="L1665"/>
      <c r="M1665"/>
      <c r="N1665"/>
      <c r="O1665"/>
      <c r="P1665"/>
      <c r="Q1665"/>
      <c r="R1665"/>
      <c r="S1665"/>
      <c r="T1665"/>
      <c r="U1665"/>
      <c r="V1665"/>
      <c r="W1665"/>
      <c r="X1665"/>
      <c r="Y1665"/>
      <c r="Z1665"/>
      <c r="AA1665"/>
      <c r="AB1665"/>
    </row>
    <row r="1666" spans="1:28" x14ac:dyDescent="0.25">
      <c r="A1666"/>
      <c r="B1666"/>
      <c r="C1666"/>
      <c r="D1666"/>
      <c r="E1666"/>
      <c r="F1666"/>
      <c r="G1666"/>
      <c r="H1666"/>
      <c r="I1666"/>
      <c r="J1666"/>
      <c r="K1666"/>
      <c r="L1666"/>
      <c r="M1666"/>
      <c r="N1666"/>
      <c r="O1666"/>
      <c r="P1666"/>
      <c r="Q1666"/>
      <c r="R1666"/>
      <c r="S1666"/>
      <c r="T1666"/>
      <c r="U1666"/>
      <c r="V1666"/>
      <c r="W1666"/>
      <c r="X1666"/>
      <c r="Y1666"/>
      <c r="Z1666"/>
      <c r="AA1666"/>
      <c r="AB1666"/>
    </row>
    <row r="1667" spans="1:28" x14ac:dyDescent="0.25">
      <c r="A1667"/>
      <c r="B1667"/>
      <c r="C1667"/>
      <c r="D1667"/>
      <c r="E1667"/>
      <c r="F1667"/>
      <c r="G1667"/>
      <c r="H1667"/>
      <c r="I1667"/>
      <c r="J1667"/>
      <c r="K1667"/>
      <c r="L1667"/>
      <c r="M1667"/>
      <c r="N1667"/>
      <c r="O1667"/>
      <c r="P1667"/>
      <c r="Q1667"/>
      <c r="R1667"/>
      <c r="S1667"/>
      <c r="T1667"/>
      <c r="U1667"/>
      <c r="V1667"/>
      <c r="W1667"/>
      <c r="X1667"/>
      <c r="Y1667"/>
      <c r="Z1667"/>
      <c r="AA1667"/>
      <c r="AB1667"/>
    </row>
    <row r="1668" spans="1:28" x14ac:dyDescent="0.25">
      <c r="A1668"/>
      <c r="B1668"/>
      <c r="C1668"/>
      <c r="D1668"/>
      <c r="E1668"/>
      <c r="F1668"/>
      <c r="G1668"/>
      <c r="H1668"/>
      <c r="I1668"/>
      <c r="J1668"/>
      <c r="K1668"/>
      <c r="L1668"/>
      <c r="M1668"/>
      <c r="N1668"/>
      <c r="O1668"/>
      <c r="P1668"/>
      <c r="Q1668"/>
      <c r="R1668"/>
      <c r="S1668"/>
      <c r="T1668"/>
      <c r="U1668"/>
      <c r="V1668"/>
      <c r="W1668"/>
      <c r="X1668"/>
      <c r="Y1668"/>
      <c r="Z1668"/>
      <c r="AA1668"/>
      <c r="AB1668"/>
    </row>
    <row r="1669" spans="1:28" x14ac:dyDescent="0.25">
      <c r="A1669"/>
      <c r="B1669"/>
      <c r="C1669"/>
      <c r="D1669"/>
      <c r="E1669"/>
      <c r="F1669"/>
      <c r="G1669"/>
      <c r="H1669"/>
      <c r="I1669"/>
      <c r="J1669"/>
      <c r="K1669"/>
      <c r="L1669"/>
      <c r="M1669"/>
      <c r="N1669"/>
      <c r="O1669"/>
      <c r="P1669"/>
      <c r="Q1669"/>
      <c r="R1669"/>
      <c r="S1669"/>
      <c r="T1669"/>
      <c r="U1669"/>
      <c r="V1669"/>
      <c r="W1669"/>
      <c r="X1669"/>
      <c r="Y1669"/>
      <c r="Z1669"/>
      <c r="AA1669"/>
      <c r="AB1669"/>
    </row>
    <row r="1670" spans="1:28" x14ac:dyDescent="0.25">
      <c r="A1670"/>
      <c r="B1670"/>
      <c r="C1670"/>
      <c r="D1670"/>
      <c r="E1670"/>
      <c r="F1670"/>
      <c r="G1670"/>
      <c r="H1670"/>
      <c r="I1670"/>
      <c r="J1670"/>
      <c r="K1670"/>
      <c r="L1670"/>
      <c r="M1670"/>
      <c r="N1670"/>
      <c r="O1670"/>
      <c r="P1670"/>
      <c r="Q1670"/>
      <c r="R1670"/>
      <c r="S1670"/>
      <c r="T1670"/>
      <c r="U1670"/>
      <c r="V1670"/>
      <c r="W1670"/>
      <c r="X1670"/>
      <c r="Y1670"/>
      <c r="Z1670"/>
      <c r="AA1670"/>
      <c r="AB1670"/>
    </row>
    <row r="1671" spans="1:28" x14ac:dyDescent="0.25">
      <c r="A1671"/>
      <c r="B1671"/>
      <c r="C1671"/>
      <c r="D1671"/>
      <c r="E1671"/>
      <c r="F1671"/>
      <c r="G1671"/>
      <c r="H1671"/>
      <c r="I1671"/>
      <c r="J1671"/>
      <c r="K1671"/>
      <c r="L1671"/>
      <c r="M1671"/>
      <c r="N1671"/>
      <c r="O1671"/>
      <c r="P1671"/>
      <c r="Q1671"/>
      <c r="R1671"/>
      <c r="S1671"/>
      <c r="T1671"/>
      <c r="U1671"/>
      <c r="V1671"/>
      <c r="W1671"/>
      <c r="X1671"/>
      <c r="Y1671"/>
      <c r="Z1671"/>
      <c r="AA1671"/>
      <c r="AB1671"/>
    </row>
    <row r="1672" spans="1:28" x14ac:dyDescent="0.25">
      <c r="A1672"/>
      <c r="B1672"/>
      <c r="C1672"/>
      <c r="D1672"/>
      <c r="E1672"/>
      <c r="F1672"/>
      <c r="G1672"/>
      <c r="H1672"/>
      <c r="I1672"/>
      <c r="J1672"/>
      <c r="K1672"/>
      <c r="L1672"/>
      <c r="M1672"/>
      <c r="N1672"/>
      <c r="O1672"/>
      <c r="P1672"/>
      <c r="Q1672"/>
      <c r="R1672"/>
      <c r="S1672"/>
      <c r="T1672"/>
      <c r="U1672"/>
      <c r="V1672"/>
      <c r="W1672"/>
      <c r="X1672"/>
      <c r="Y1672"/>
      <c r="Z1672"/>
      <c r="AA1672"/>
      <c r="AB1672"/>
    </row>
    <row r="1673" spans="1:28" x14ac:dyDescent="0.25">
      <c r="A1673"/>
      <c r="B1673"/>
      <c r="C1673"/>
      <c r="D1673"/>
      <c r="E1673"/>
      <c r="F1673"/>
      <c r="G1673"/>
      <c r="H1673"/>
      <c r="I1673"/>
      <c r="J1673"/>
      <c r="K1673"/>
      <c r="L1673"/>
      <c r="M1673"/>
      <c r="N1673"/>
      <c r="O1673"/>
      <c r="P1673"/>
      <c r="Q1673"/>
      <c r="R1673"/>
      <c r="S1673"/>
      <c r="T1673"/>
      <c r="U1673"/>
      <c r="V1673"/>
      <c r="W1673"/>
      <c r="X1673"/>
      <c r="Y1673"/>
      <c r="Z1673"/>
      <c r="AA1673"/>
      <c r="AB1673"/>
    </row>
    <row r="1674" spans="1:28" x14ac:dyDescent="0.25">
      <c r="A1674"/>
      <c r="B1674"/>
      <c r="C1674"/>
      <c r="D1674"/>
      <c r="E1674"/>
      <c r="F1674"/>
      <c r="G1674"/>
      <c r="H1674"/>
      <c r="I1674"/>
      <c r="J1674"/>
      <c r="K1674"/>
      <c r="L1674"/>
      <c r="M1674"/>
      <c r="N1674"/>
      <c r="O1674"/>
      <c r="P1674"/>
      <c r="Q1674"/>
      <c r="R1674"/>
      <c r="S1674"/>
      <c r="T1674"/>
      <c r="U1674"/>
      <c r="V1674"/>
      <c r="W1674"/>
      <c r="X1674"/>
      <c r="Y1674"/>
      <c r="Z1674"/>
      <c r="AA1674"/>
      <c r="AB1674"/>
    </row>
    <row r="1675" spans="1:28" x14ac:dyDescent="0.25">
      <c r="A1675"/>
      <c r="B1675"/>
      <c r="C1675"/>
      <c r="D1675"/>
      <c r="E1675"/>
      <c r="F1675"/>
      <c r="G1675"/>
      <c r="H1675"/>
      <c r="I1675"/>
      <c r="J1675"/>
      <c r="K1675"/>
      <c r="L1675"/>
      <c r="M1675"/>
      <c r="N1675"/>
      <c r="O1675"/>
      <c r="P1675"/>
      <c r="Q1675"/>
      <c r="R1675"/>
      <c r="S1675"/>
      <c r="T1675"/>
      <c r="U1675"/>
      <c r="V1675"/>
      <c r="W1675"/>
      <c r="X1675"/>
      <c r="Y1675"/>
      <c r="Z1675"/>
      <c r="AA1675"/>
      <c r="AB1675"/>
    </row>
    <row r="1676" spans="1:28" x14ac:dyDescent="0.25">
      <c r="A1676"/>
      <c r="B1676"/>
      <c r="C1676"/>
      <c r="D1676"/>
      <c r="E1676"/>
      <c r="F1676"/>
      <c r="G1676"/>
      <c r="H1676"/>
      <c r="I1676"/>
      <c r="J1676"/>
      <c r="K1676"/>
      <c r="L1676"/>
      <c r="M1676"/>
      <c r="N1676"/>
      <c r="O1676"/>
      <c r="P1676"/>
      <c r="Q1676"/>
      <c r="R1676"/>
      <c r="S1676"/>
      <c r="T1676"/>
      <c r="U1676"/>
      <c r="V1676"/>
      <c r="W1676"/>
      <c r="X1676"/>
      <c r="Y1676"/>
      <c r="Z1676"/>
      <c r="AA1676"/>
      <c r="AB1676"/>
    </row>
    <row r="1677" spans="1:28" x14ac:dyDescent="0.25">
      <c r="A1677"/>
      <c r="B1677"/>
      <c r="C1677"/>
      <c r="D1677"/>
      <c r="E1677"/>
      <c r="F1677"/>
      <c r="G1677"/>
      <c r="H1677"/>
      <c r="I1677"/>
      <c r="J1677"/>
      <c r="K1677"/>
      <c r="L1677"/>
      <c r="M1677"/>
      <c r="N1677"/>
      <c r="O1677"/>
      <c r="P1677"/>
      <c r="Q1677"/>
      <c r="R1677"/>
      <c r="S1677"/>
      <c r="T1677"/>
      <c r="U1677"/>
      <c r="V1677"/>
      <c r="W1677"/>
      <c r="X1677"/>
      <c r="Y1677"/>
      <c r="Z1677"/>
      <c r="AA1677"/>
      <c r="AB1677"/>
    </row>
    <row r="1678" spans="1:28" x14ac:dyDescent="0.25">
      <c r="A1678"/>
      <c r="B1678"/>
      <c r="C1678"/>
      <c r="D1678"/>
      <c r="E1678"/>
      <c r="F1678"/>
      <c r="G1678"/>
      <c r="H1678"/>
      <c r="I1678"/>
      <c r="J1678"/>
      <c r="K1678"/>
      <c r="L1678"/>
      <c r="M1678"/>
      <c r="N1678"/>
      <c r="O1678"/>
      <c r="P1678"/>
      <c r="Q1678"/>
      <c r="R1678"/>
      <c r="S1678"/>
      <c r="T1678"/>
      <c r="U1678"/>
      <c r="V1678"/>
      <c r="W1678"/>
      <c r="X1678"/>
      <c r="Y1678"/>
      <c r="Z1678"/>
      <c r="AA1678"/>
      <c r="AB1678"/>
    </row>
    <row r="1679" spans="1:28" x14ac:dyDescent="0.25">
      <c r="A1679"/>
      <c r="B1679"/>
      <c r="C1679"/>
      <c r="D1679"/>
      <c r="E1679"/>
      <c r="F1679"/>
      <c r="G1679"/>
      <c r="H1679"/>
      <c r="I1679"/>
      <c r="J1679"/>
      <c r="K1679"/>
      <c r="L1679"/>
      <c r="M1679"/>
      <c r="N1679"/>
      <c r="O1679"/>
      <c r="P1679"/>
      <c r="Q1679"/>
      <c r="R1679"/>
      <c r="S1679"/>
      <c r="T1679"/>
      <c r="U1679"/>
      <c r="V1679"/>
      <c r="W1679"/>
      <c r="X1679"/>
      <c r="Y1679"/>
      <c r="Z1679"/>
      <c r="AA1679"/>
      <c r="AB1679"/>
    </row>
    <row r="1680" spans="1:28" x14ac:dyDescent="0.25">
      <c r="A1680"/>
      <c r="B1680"/>
      <c r="C1680"/>
      <c r="D1680"/>
      <c r="E1680"/>
      <c r="F1680"/>
      <c r="G1680"/>
      <c r="H1680"/>
      <c r="I1680"/>
      <c r="J1680"/>
      <c r="K1680"/>
      <c r="L1680"/>
      <c r="M1680"/>
      <c r="N1680"/>
      <c r="O1680"/>
      <c r="P1680"/>
      <c r="Q1680"/>
      <c r="R1680"/>
      <c r="S1680"/>
      <c r="T1680"/>
      <c r="U1680"/>
      <c r="V1680"/>
      <c r="W1680"/>
      <c r="X1680"/>
      <c r="Y1680"/>
      <c r="Z1680"/>
      <c r="AA1680"/>
      <c r="AB1680"/>
    </row>
    <row r="1681" spans="1:28" x14ac:dyDescent="0.25">
      <c r="A1681"/>
      <c r="B1681"/>
      <c r="C1681"/>
      <c r="D1681"/>
      <c r="E1681"/>
      <c r="F1681"/>
      <c r="G1681"/>
      <c r="H1681"/>
      <c r="I1681"/>
      <c r="J1681"/>
      <c r="K1681"/>
      <c r="L1681"/>
      <c r="M1681"/>
      <c r="N1681"/>
      <c r="O1681"/>
      <c r="P1681"/>
      <c r="Q1681"/>
      <c r="R1681"/>
      <c r="S1681"/>
      <c r="T1681"/>
      <c r="U1681"/>
      <c r="V1681"/>
      <c r="W1681"/>
      <c r="X1681"/>
      <c r="Y1681"/>
      <c r="Z1681"/>
      <c r="AA1681"/>
      <c r="AB1681"/>
    </row>
    <row r="1682" spans="1:28" x14ac:dyDescent="0.25">
      <c r="A1682"/>
      <c r="B1682"/>
      <c r="C1682"/>
      <c r="D1682"/>
      <c r="E1682"/>
      <c r="F1682"/>
      <c r="G1682"/>
      <c r="H1682"/>
      <c r="I1682"/>
      <c r="J1682"/>
      <c r="K1682"/>
      <c r="L1682"/>
      <c r="M1682"/>
      <c r="N1682"/>
      <c r="O1682"/>
      <c r="P1682"/>
      <c r="Q1682"/>
      <c r="R1682"/>
      <c r="S1682"/>
      <c r="T1682"/>
      <c r="U1682"/>
      <c r="V1682"/>
      <c r="W1682"/>
      <c r="X1682"/>
      <c r="Y1682"/>
      <c r="Z1682"/>
      <c r="AA1682"/>
      <c r="AB1682"/>
    </row>
    <row r="1683" spans="1:28" x14ac:dyDescent="0.25">
      <c r="A1683"/>
      <c r="B1683"/>
      <c r="C1683"/>
      <c r="D1683"/>
      <c r="E1683"/>
      <c r="F1683"/>
      <c r="G1683"/>
      <c r="H1683"/>
      <c r="I1683"/>
      <c r="J1683"/>
      <c r="K1683"/>
      <c r="L1683"/>
      <c r="M1683"/>
      <c r="N1683"/>
      <c r="O1683"/>
      <c r="P1683"/>
      <c r="Q1683"/>
      <c r="R1683"/>
      <c r="S1683"/>
      <c r="T1683"/>
      <c r="U1683"/>
      <c r="V1683"/>
      <c r="W1683"/>
      <c r="X1683"/>
      <c r="Y1683"/>
      <c r="Z1683"/>
      <c r="AA1683"/>
      <c r="AB1683"/>
    </row>
    <row r="1684" spans="1:28" x14ac:dyDescent="0.25">
      <c r="A1684"/>
      <c r="B1684"/>
      <c r="C1684"/>
      <c r="D1684"/>
      <c r="E1684"/>
      <c r="F1684"/>
      <c r="G1684"/>
      <c r="H1684"/>
      <c r="I1684"/>
      <c r="J1684"/>
      <c r="K1684"/>
      <c r="L1684"/>
      <c r="M1684"/>
      <c r="N1684"/>
      <c r="O1684"/>
      <c r="P1684"/>
      <c r="Q1684"/>
      <c r="R1684"/>
      <c r="S1684"/>
      <c r="T1684"/>
      <c r="U1684"/>
      <c r="V1684"/>
      <c r="W1684"/>
      <c r="X1684"/>
      <c r="Y1684"/>
      <c r="Z1684"/>
      <c r="AA1684"/>
      <c r="AB1684"/>
    </row>
    <row r="1685" spans="1:28" x14ac:dyDescent="0.25">
      <c r="A1685"/>
      <c r="B1685"/>
      <c r="C1685"/>
      <c r="D1685"/>
      <c r="E1685"/>
      <c r="F1685"/>
      <c r="G1685"/>
      <c r="H1685"/>
      <c r="I1685"/>
      <c r="J1685"/>
      <c r="K1685"/>
      <c r="L1685"/>
      <c r="M1685"/>
      <c r="N1685"/>
      <c r="O1685"/>
      <c r="P1685"/>
      <c r="Q1685"/>
      <c r="R1685"/>
      <c r="S1685"/>
      <c r="T1685"/>
      <c r="U1685"/>
      <c r="V1685"/>
      <c r="W1685"/>
      <c r="X1685"/>
      <c r="Y1685"/>
      <c r="Z1685"/>
      <c r="AA1685"/>
      <c r="AB1685"/>
    </row>
    <row r="1686" spans="1:28" x14ac:dyDescent="0.25">
      <c r="A1686"/>
      <c r="B1686"/>
      <c r="C1686"/>
      <c r="D1686"/>
      <c r="E1686"/>
      <c r="F1686"/>
      <c r="G1686"/>
      <c r="H1686"/>
      <c r="I1686"/>
      <c r="J1686"/>
      <c r="K1686"/>
      <c r="L1686"/>
      <c r="M1686"/>
      <c r="N1686"/>
      <c r="O1686"/>
      <c r="P1686"/>
      <c r="Q1686"/>
      <c r="R1686"/>
      <c r="S1686"/>
      <c r="T1686"/>
      <c r="U1686"/>
      <c r="V1686"/>
      <c r="W1686"/>
      <c r="X1686"/>
      <c r="Y1686"/>
      <c r="Z1686"/>
      <c r="AA1686"/>
      <c r="AB1686"/>
    </row>
    <row r="1687" spans="1:28" x14ac:dyDescent="0.25">
      <c r="A1687"/>
      <c r="B1687"/>
      <c r="C1687"/>
      <c r="D1687"/>
      <c r="E1687"/>
      <c r="F1687"/>
      <c r="G1687"/>
      <c r="H1687"/>
      <c r="I1687"/>
      <c r="J1687"/>
      <c r="K1687"/>
      <c r="L1687"/>
      <c r="M1687"/>
      <c r="N1687"/>
      <c r="O1687"/>
      <c r="P1687"/>
      <c r="Q1687"/>
      <c r="R1687"/>
      <c r="S1687"/>
      <c r="T1687"/>
      <c r="U1687"/>
      <c r="V1687"/>
      <c r="W1687"/>
      <c r="X1687"/>
      <c r="Y1687"/>
      <c r="Z1687"/>
      <c r="AA1687"/>
      <c r="AB1687"/>
    </row>
    <row r="1688" spans="1:28" x14ac:dyDescent="0.25">
      <c r="A1688"/>
      <c r="B1688"/>
      <c r="C1688"/>
      <c r="D1688"/>
      <c r="E1688"/>
      <c r="F1688"/>
      <c r="G1688"/>
      <c r="H1688"/>
      <c r="I1688"/>
      <c r="J1688"/>
      <c r="K1688"/>
      <c r="L1688"/>
      <c r="M1688"/>
      <c r="N1688"/>
      <c r="O1688"/>
      <c r="P1688"/>
      <c r="Q1688"/>
      <c r="R1688"/>
      <c r="S1688"/>
      <c r="T1688"/>
      <c r="U1688"/>
      <c r="V1688"/>
      <c r="W1688"/>
      <c r="X1688"/>
      <c r="Y1688"/>
      <c r="Z1688"/>
      <c r="AA1688"/>
      <c r="AB1688"/>
    </row>
    <row r="1689" spans="1:28" x14ac:dyDescent="0.25">
      <c r="A1689"/>
      <c r="B1689"/>
      <c r="C1689"/>
      <c r="D1689"/>
      <c r="E1689"/>
      <c r="F1689"/>
      <c r="G1689"/>
      <c r="H1689"/>
      <c r="I1689"/>
      <c r="J1689"/>
      <c r="K1689"/>
      <c r="L1689"/>
      <c r="M1689"/>
      <c r="N1689"/>
      <c r="O1689"/>
      <c r="P1689"/>
      <c r="Q1689"/>
      <c r="R1689"/>
      <c r="S1689"/>
      <c r="T1689"/>
      <c r="U1689"/>
      <c r="V1689"/>
      <c r="W1689"/>
      <c r="X1689"/>
      <c r="Y1689"/>
      <c r="Z1689"/>
      <c r="AA1689"/>
      <c r="AB1689"/>
    </row>
    <row r="1690" spans="1:28" x14ac:dyDescent="0.25">
      <c r="A1690"/>
      <c r="B1690"/>
      <c r="C1690"/>
      <c r="D1690"/>
      <c r="E1690"/>
      <c r="F1690"/>
      <c r="G1690"/>
      <c r="H1690"/>
      <c r="I1690"/>
      <c r="J1690"/>
      <c r="K1690"/>
      <c r="L1690"/>
      <c r="M1690"/>
      <c r="N1690"/>
      <c r="O1690"/>
      <c r="P1690"/>
      <c r="Q1690"/>
      <c r="R1690"/>
      <c r="S1690"/>
      <c r="T1690"/>
      <c r="U1690"/>
      <c r="V1690"/>
      <c r="W1690"/>
      <c r="X1690"/>
      <c r="Y1690"/>
      <c r="Z1690"/>
      <c r="AA1690"/>
      <c r="AB1690"/>
    </row>
    <row r="1691" spans="1:28" x14ac:dyDescent="0.25">
      <c r="A1691"/>
      <c r="B1691"/>
      <c r="C1691"/>
      <c r="D1691"/>
      <c r="E1691"/>
      <c r="F1691"/>
      <c r="G1691"/>
      <c r="H1691"/>
      <c r="I1691"/>
      <c r="J1691"/>
      <c r="K1691"/>
      <c r="L1691"/>
      <c r="M1691"/>
      <c r="N1691"/>
      <c r="O1691"/>
      <c r="P1691"/>
      <c r="Q1691"/>
      <c r="R1691"/>
      <c r="S1691"/>
      <c r="T1691"/>
      <c r="U1691"/>
      <c r="V1691"/>
      <c r="W1691"/>
      <c r="X1691"/>
      <c r="Y1691"/>
      <c r="Z1691"/>
      <c r="AA1691"/>
      <c r="AB1691"/>
    </row>
    <row r="1692" spans="1:28" x14ac:dyDescent="0.25">
      <c r="A1692"/>
      <c r="B1692"/>
      <c r="C1692"/>
      <c r="D1692"/>
      <c r="E1692"/>
      <c r="F1692"/>
      <c r="G1692"/>
      <c r="H1692"/>
      <c r="I1692"/>
      <c r="J1692"/>
      <c r="K1692"/>
      <c r="L1692"/>
      <c r="M1692"/>
      <c r="N1692"/>
      <c r="O1692"/>
      <c r="P1692"/>
      <c r="Q1692"/>
      <c r="R1692"/>
      <c r="S1692"/>
      <c r="T1692"/>
      <c r="U1692"/>
      <c r="V1692"/>
      <c r="W1692"/>
      <c r="X1692"/>
      <c r="Y1692"/>
      <c r="Z1692"/>
      <c r="AA1692"/>
      <c r="AB1692"/>
    </row>
    <row r="1693" spans="1:28" x14ac:dyDescent="0.25">
      <c r="A1693"/>
      <c r="B1693"/>
      <c r="C1693"/>
      <c r="D1693"/>
      <c r="E1693"/>
      <c r="F1693"/>
      <c r="G1693"/>
      <c r="H1693"/>
      <c r="I1693"/>
      <c r="J1693"/>
      <c r="K1693"/>
      <c r="L1693"/>
      <c r="M1693"/>
      <c r="N1693"/>
      <c r="O1693"/>
      <c r="P1693"/>
      <c r="Q1693"/>
      <c r="R1693"/>
      <c r="S1693"/>
      <c r="T1693"/>
      <c r="U1693"/>
      <c r="V1693"/>
      <c r="W1693"/>
      <c r="X1693"/>
      <c r="Y1693"/>
      <c r="Z1693"/>
      <c r="AA1693"/>
      <c r="AB1693"/>
    </row>
    <row r="1694" spans="1:28" x14ac:dyDescent="0.25">
      <c r="A1694"/>
      <c r="B1694"/>
      <c r="C1694"/>
      <c r="D1694"/>
      <c r="E1694"/>
      <c r="F1694"/>
      <c r="G1694"/>
      <c r="H1694"/>
      <c r="I1694"/>
      <c r="J1694"/>
      <c r="K1694"/>
      <c r="L1694"/>
      <c r="M1694"/>
      <c r="N1694"/>
      <c r="O1694"/>
      <c r="P1694"/>
      <c r="Q1694"/>
      <c r="R1694"/>
      <c r="S1694"/>
      <c r="T1694"/>
      <c r="U1694"/>
      <c r="V1694"/>
      <c r="W1694"/>
      <c r="X1694"/>
      <c r="Y1694"/>
      <c r="Z1694"/>
      <c r="AA1694"/>
      <c r="AB1694"/>
    </row>
    <row r="1695" spans="1:28" x14ac:dyDescent="0.25">
      <c r="A1695"/>
      <c r="B1695"/>
      <c r="C1695"/>
      <c r="D1695"/>
      <c r="E1695"/>
      <c r="F1695"/>
      <c r="G1695"/>
      <c r="H1695"/>
      <c r="I1695"/>
      <c r="J1695"/>
      <c r="K1695"/>
      <c r="L1695"/>
      <c r="M1695"/>
      <c r="N1695"/>
      <c r="O1695"/>
      <c r="P1695"/>
      <c r="Q1695"/>
      <c r="R1695"/>
      <c r="S1695"/>
      <c r="T1695"/>
      <c r="U1695"/>
      <c r="V1695"/>
      <c r="W1695"/>
      <c r="X1695"/>
      <c r="Y1695"/>
      <c r="Z1695"/>
      <c r="AA1695"/>
      <c r="AB1695"/>
    </row>
    <row r="1696" spans="1:28" x14ac:dyDescent="0.25">
      <c r="A1696"/>
      <c r="B1696"/>
      <c r="C1696"/>
      <c r="D1696"/>
      <c r="E1696"/>
      <c r="F1696"/>
      <c r="G1696"/>
      <c r="H1696"/>
      <c r="I1696"/>
      <c r="J1696"/>
      <c r="K1696"/>
      <c r="L1696"/>
      <c r="M1696"/>
      <c r="N1696"/>
      <c r="O1696"/>
      <c r="P1696"/>
      <c r="Q1696"/>
      <c r="R1696"/>
      <c r="S1696"/>
      <c r="T1696"/>
      <c r="U1696"/>
      <c r="V1696"/>
      <c r="W1696"/>
      <c r="X1696"/>
      <c r="Y1696"/>
      <c r="Z1696"/>
      <c r="AA1696"/>
      <c r="AB1696"/>
    </row>
    <row r="1697" spans="1:28" x14ac:dyDescent="0.25">
      <c r="A1697"/>
      <c r="B1697"/>
      <c r="C1697"/>
      <c r="D1697"/>
      <c r="E1697"/>
      <c r="F1697"/>
      <c r="G1697"/>
      <c r="H1697"/>
      <c r="I1697"/>
      <c r="J1697"/>
      <c r="K1697"/>
      <c r="L1697"/>
      <c r="M1697"/>
      <c r="N1697"/>
      <c r="O1697"/>
      <c r="P1697"/>
      <c r="Q1697"/>
      <c r="R1697"/>
      <c r="S1697"/>
      <c r="T1697"/>
      <c r="U1697"/>
      <c r="V1697"/>
      <c r="W1697"/>
      <c r="X1697"/>
      <c r="Y1697"/>
      <c r="Z1697"/>
      <c r="AA1697"/>
      <c r="AB1697"/>
    </row>
    <row r="1698" spans="1:28" x14ac:dyDescent="0.25">
      <c r="A1698"/>
      <c r="B1698"/>
      <c r="C1698"/>
      <c r="D1698"/>
      <c r="E1698"/>
      <c r="F1698"/>
      <c r="G1698"/>
      <c r="H1698"/>
      <c r="I1698"/>
      <c r="J1698"/>
      <c r="K1698"/>
      <c r="L1698"/>
      <c r="M1698"/>
      <c r="N1698"/>
      <c r="O1698"/>
      <c r="P1698"/>
      <c r="Q1698"/>
      <c r="R1698"/>
      <c r="S1698"/>
      <c r="T1698"/>
      <c r="U1698"/>
      <c r="V1698"/>
      <c r="W1698"/>
      <c r="X1698"/>
      <c r="Y1698"/>
      <c r="Z1698"/>
      <c r="AA1698"/>
      <c r="AB1698"/>
    </row>
    <row r="1699" spans="1:28" x14ac:dyDescent="0.25">
      <c r="A1699"/>
      <c r="B1699"/>
      <c r="C1699"/>
      <c r="D1699"/>
      <c r="E1699"/>
      <c r="F1699"/>
      <c r="G1699"/>
      <c r="H1699"/>
      <c r="I1699"/>
      <c r="J1699"/>
      <c r="K1699"/>
      <c r="L1699"/>
      <c r="M1699"/>
      <c r="N1699"/>
      <c r="O1699"/>
      <c r="P1699"/>
      <c r="Q1699"/>
      <c r="R1699"/>
      <c r="S1699"/>
      <c r="T1699"/>
      <c r="U1699"/>
      <c r="V1699"/>
      <c r="W1699"/>
      <c r="X1699"/>
      <c r="Y1699"/>
      <c r="Z1699"/>
      <c r="AA1699"/>
      <c r="AB1699"/>
    </row>
    <row r="1700" spans="1:28" x14ac:dyDescent="0.25">
      <c r="A1700"/>
      <c r="B1700"/>
      <c r="C1700"/>
      <c r="D1700"/>
      <c r="E1700"/>
      <c r="F1700"/>
      <c r="G1700"/>
      <c r="H1700"/>
      <c r="I1700"/>
      <c r="J1700"/>
      <c r="K1700"/>
      <c r="L1700"/>
      <c r="M1700"/>
      <c r="N1700"/>
      <c r="O1700"/>
      <c r="P1700"/>
      <c r="Q1700"/>
      <c r="R1700"/>
      <c r="S1700"/>
      <c r="T1700"/>
      <c r="U1700"/>
      <c r="V1700"/>
      <c r="W1700"/>
      <c r="X1700"/>
      <c r="Y1700"/>
      <c r="Z1700"/>
      <c r="AA1700"/>
      <c r="AB1700"/>
    </row>
    <row r="1701" spans="1:28" x14ac:dyDescent="0.25">
      <c r="A1701"/>
      <c r="B1701"/>
      <c r="C1701"/>
      <c r="D1701"/>
      <c r="E1701"/>
      <c r="F1701"/>
      <c r="G1701"/>
      <c r="H1701"/>
      <c r="I1701"/>
      <c r="J1701"/>
      <c r="K1701"/>
      <c r="L1701"/>
      <c r="M1701"/>
      <c r="N1701"/>
      <c r="O1701"/>
      <c r="P1701"/>
      <c r="Q1701"/>
      <c r="R1701"/>
      <c r="S1701"/>
      <c r="T1701"/>
      <c r="U1701"/>
      <c r="V1701"/>
      <c r="W1701"/>
      <c r="X1701"/>
      <c r="Y1701"/>
      <c r="Z1701"/>
      <c r="AA1701"/>
      <c r="AB1701"/>
    </row>
    <row r="1702" spans="1:28" x14ac:dyDescent="0.25">
      <c r="A1702"/>
      <c r="B1702"/>
      <c r="C1702"/>
      <c r="D1702"/>
      <c r="E1702"/>
      <c r="F1702"/>
      <c r="G1702"/>
      <c r="H1702"/>
      <c r="I1702"/>
      <c r="J1702"/>
      <c r="K1702"/>
      <c r="L1702"/>
      <c r="M1702"/>
      <c r="N1702"/>
      <c r="O1702"/>
      <c r="P1702"/>
      <c r="Q1702"/>
      <c r="R1702"/>
      <c r="S1702"/>
      <c r="T1702"/>
      <c r="U1702"/>
      <c r="V1702"/>
      <c r="W1702"/>
      <c r="X1702"/>
      <c r="Y1702"/>
      <c r="Z1702"/>
      <c r="AA1702"/>
      <c r="AB1702"/>
    </row>
    <row r="1703" spans="1:28" x14ac:dyDescent="0.25">
      <c r="A1703"/>
      <c r="B1703"/>
      <c r="C1703"/>
      <c r="D1703"/>
      <c r="E1703"/>
      <c r="F1703"/>
      <c r="G1703"/>
      <c r="H1703"/>
      <c r="I1703"/>
      <c r="J1703"/>
      <c r="K1703"/>
      <c r="L1703"/>
      <c r="M1703"/>
      <c r="N1703"/>
      <c r="O1703"/>
      <c r="P1703"/>
      <c r="Q1703"/>
      <c r="R1703"/>
      <c r="S1703"/>
      <c r="T1703"/>
      <c r="U1703"/>
      <c r="V1703"/>
      <c r="W1703"/>
      <c r="X1703"/>
      <c r="Y1703"/>
      <c r="Z1703"/>
      <c r="AA1703"/>
      <c r="AB1703"/>
    </row>
    <row r="1704" spans="1:28" x14ac:dyDescent="0.25">
      <c r="A1704"/>
      <c r="B1704"/>
      <c r="C1704"/>
      <c r="D1704"/>
      <c r="E1704"/>
      <c r="F1704"/>
      <c r="G1704"/>
      <c r="H1704"/>
      <c r="I1704"/>
      <c r="J1704"/>
      <c r="K1704"/>
      <c r="L1704"/>
      <c r="M1704"/>
      <c r="N1704"/>
      <c r="O1704"/>
      <c r="P1704"/>
      <c r="Q1704"/>
      <c r="R1704"/>
      <c r="S1704"/>
      <c r="T1704"/>
      <c r="U1704"/>
      <c r="V1704"/>
      <c r="W1704"/>
      <c r="X1704"/>
      <c r="Y1704"/>
      <c r="Z1704"/>
      <c r="AA1704"/>
      <c r="AB1704"/>
    </row>
    <row r="1705" spans="1:28" x14ac:dyDescent="0.25">
      <c r="A1705"/>
      <c r="B1705"/>
      <c r="C1705"/>
      <c r="D1705"/>
      <c r="E1705"/>
      <c r="F1705"/>
      <c r="G1705"/>
      <c r="H1705"/>
      <c r="I1705"/>
      <c r="J1705"/>
      <c r="K1705"/>
      <c r="L1705"/>
      <c r="M1705"/>
      <c r="N1705"/>
      <c r="O1705"/>
      <c r="P1705"/>
      <c r="Q1705"/>
      <c r="R1705"/>
      <c r="S1705"/>
      <c r="T1705"/>
      <c r="U1705"/>
      <c r="V1705"/>
      <c r="W1705"/>
      <c r="X1705"/>
      <c r="Y1705"/>
      <c r="Z1705"/>
      <c r="AA1705"/>
      <c r="AB1705"/>
    </row>
    <row r="1706" spans="1:28" x14ac:dyDescent="0.25">
      <c r="A1706"/>
      <c r="B1706"/>
      <c r="C1706"/>
      <c r="D1706"/>
      <c r="E1706"/>
      <c r="F1706"/>
      <c r="G1706"/>
      <c r="H1706"/>
      <c r="I1706"/>
      <c r="J1706"/>
      <c r="K1706"/>
      <c r="L1706"/>
      <c r="M1706"/>
      <c r="N1706"/>
      <c r="O1706"/>
      <c r="P1706"/>
      <c r="Q1706"/>
      <c r="R1706"/>
      <c r="S1706"/>
      <c r="T1706"/>
      <c r="U1706"/>
      <c r="V1706"/>
      <c r="W1706"/>
      <c r="X1706"/>
      <c r="Y1706"/>
      <c r="Z1706"/>
      <c r="AA1706"/>
      <c r="AB1706"/>
    </row>
    <row r="1707" spans="1:28" x14ac:dyDescent="0.25">
      <c r="A1707"/>
      <c r="B1707"/>
      <c r="C1707"/>
      <c r="D1707"/>
      <c r="E1707"/>
      <c r="F1707"/>
      <c r="G1707"/>
      <c r="H1707"/>
      <c r="I1707"/>
      <c r="J1707"/>
      <c r="K1707"/>
      <c r="L1707"/>
      <c r="M1707"/>
      <c r="N1707"/>
      <c r="O1707"/>
      <c r="P1707"/>
      <c r="Q1707"/>
      <c r="R1707"/>
      <c r="S1707"/>
      <c r="T1707"/>
      <c r="U1707"/>
      <c r="V1707"/>
      <c r="W1707"/>
      <c r="X1707"/>
      <c r="Y1707"/>
      <c r="Z1707"/>
      <c r="AA1707"/>
      <c r="AB1707"/>
    </row>
    <row r="1708" spans="1:28" x14ac:dyDescent="0.25">
      <c r="A1708"/>
      <c r="B1708"/>
      <c r="C1708"/>
      <c r="D1708"/>
      <c r="E1708"/>
      <c r="F1708"/>
      <c r="G1708"/>
      <c r="H1708"/>
      <c r="I1708"/>
      <c r="J1708"/>
      <c r="K1708"/>
      <c r="L1708"/>
      <c r="M1708"/>
      <c r="N1708"/>
      <c r="O1708"/>
      <c r="P1708"/>
      <c r="Q1708"/>
      <c r="R1708"/>
      <c r="S1708"/>
      <c r="T1708"/>
      <c r="U1708"/>
      <c r="V1708"/>
      <c r="W1708"/>
      <c r="X1708"/>
      <c r="Y1708"/>
      <c r="Z1708"/>
      <c r="AA1708"/>
      <c r="AB1708"/>
    </row>
    <row r="1709" spans="1:28" x14ac:dyDescent="0.25">
      <c r="A1709"/>
      <c r="B1709"/>
      <c r="C1709"/>
      <c r="D1709"/>
      <c r="E1709"/>
      <c r="F1709"/>
      <c r="G1709"/>
      <c r="H1709"/>
      <c r="I1709"/>
      <c r="J1709"/>
      <c r="K1709"/>
      <c r="L1709"/>
      <c r="M1709"/>
      <c r="N1709"/>
      <c r="O1709"/>
      <c r="P1709"/>
      <c r="Q1709"/>
      <c r="R1709"/>
      <c r="S1709"/>
      <c r="T1709"/>
      <c r="U1709"/>
      <c r="V1709"/>
      <c r="W1709"/>
      <c r="X1709"/>
      <c r="Y1709"/>
      <c r="Z1709"/>
      <c r="AA1709"/>
      <c r="AB1709"/>
    </row>
    <row r="1710" spans="1:28" x14ac:dyDescent="0.25">
      <c r="A1710"/>
      <c r="B1710"/>
      <c r="C1710"/>
      <c r="D1710"/>
      <c r="E1710"/>
      <c r="F1710"/>
      <c r="G1710"/>
      <c r="H1710"/>
      <c r="I1710"/>
      <c r="J1710"/>
      <c r="K1710"/>
      <c r="L1710"/>
      <c r="M1710"/>
      <c r="N1710"/>
      <c r="O1710"/>
      <c r="P1710"/>
      <c r="Q1710"/>
      <c r="R1710"/>
      <c r="S1710"/>
      <c r="T1710"/>
      <c r="U1710"/>
      <c r="V1710"/>
      <c r="W1710"/>
      <c r="X1710"/>
      <c r="Y1710"/>
      <c r="Z1710"/>
      <c r="AA1710"/>
      <c r="AB1710"/>
    </row>
    <row r="1711" spans="1:28" x14ac:dyDescent="0.25">
      <c r="A1711"/>
      <c r="B1711"/>
      <c r="C1711"/>
      <c r="D1711"/>
      <c r="E1711"/>
      <c r="F1711"/>
      <c r="G1711"/>
      <c r="H1711"/>
      <c r="I1711"/>
      <c r="J1711"/>
      <c r="K1711"/>
      <c r="L1711"/>
      <c r="M1711"/>
      <c r="N1711"/>
      <c r="O1711"/>
      <c r="P1711"/>
      <c r="Q1711"/>
      <c r="R1711"/>
      <c r="S1711"/>
      <c r="T1711"/>
      <c r="U1711"/>
      <c r="V1711"/>
      <c r="W1711"/>
      <c r="X1711"/>
      <c r="Y1711"/>
      <c r="Z1711"/>
      <c r="AA1711"/>
      <c r="AB1711"/>
    </row>
    <row r="1712" spans="1:28" x14ac:dyDescent="0.25">
      <c r="A1712"/>
      <c r="B1712"/>
      <c r="C1712"/>
      <c r="D1712"/>
      <c r="E1712"/>
      <c r="F1712"/>
      <c r="G1712"/>
      <c r="H1712"/>
      <c r="I1712"/>
      <c r="J1712"/>
      <c r="K1712"/>
      <c r="L1712"/>
      <c r="M1712"/>
      <c r="N1712"/>
      <c r="O1712"/>
      <c r="P1712"/>
      <c r="Q1712"/>
      <c r="R1712"/>
      <c r="S1712"/>
      <c r="T1712"/>
      <c r="U1712"/>
      <c r="V1712"/>
      <c r="W1712"/>
      <c r="X1712"/>
      <c r="Y1712"/>
      <c r="Z1712"/>
      <c r="AA1712"/>
      <c r="AB1712"/>
    </row>
    <row r="1713" spans="1:28" x14ac:dyDescent="0.25">
      <c r="A1713"/>
      <c r="B1713"/>
      <c r="C1713"/>
      <c r="D1713"/>
      <c r="E1713"/>
      <c r="F1713"/>
      <c r="G1713"/>
      <c r="H1713"/>
      <c r="I1713"/>
      <c r="J1713"/>
      <c r="K1713"/>
      <c r="L1713"/>
      <c r="M1713"/>
      <c r="N1713"/>
      <c r="O1713"/>
      <c r="P1713"/>
      <c r="Q1713"/>
      <c r="R1713"/>
      <c r="S1713"/>
      <c r="T1713"/>
      <c r="U1713"/>
      <c r="V1713"/>
      <c r="W1713"/>
      <c r="X1713"/>
      <c r="Y1713"/>
      <c r="Z1713"/>
      <c r="AA1713"/>
      <c r="AB1713"/>
    </row>
    <row r="1714" spans="1:28" x14ac:dyDescent="0.25">
      <c r="A1714"/>
      <c r="B1714"/>
      <c r="C1714"/>
      <c r="D1714"/>
      <c r="E1714"/>
      <c r="F1714"/>
      <c r="G1714"/>
      <c r="H1714"/>
      <c r="I1714"/>
      <c r="J1714"/>
      <c r="K1714"/>
      <c r="L1714"/>
      <c r="M1714"/>
      <c r="N1714"/>
      <c r="O1714"/>
      <c r="P1714"/>
      <c r="Q1714"/>
      <c r="R1714"/>
      <c r="S1714"/>
      <c r="T1714"/>
      <c r="U1714"/>
      <c r="V1714"/>
      <c r="W1714"/>
      <c r="X1714"/>
      <c r="Y1714"/>
      <c r="Z1714"/>
      <c r="AA1714"/>
      <c r="AB1714"/>
    </row>
    <row r="1715" spans="1:28" x14ac:dyDescent="0.25">
      <c r="A1715"/>
      <c r="B1715"/>
      <c r="C1715"/>
      <c r="D1715"/>
      <c r="E1715"/>
      <c r="F1715"/>
      <c r="G1715"/>
      <c r="H1715"/>
      <c r="I1715"/>
      <c r="J1715"/>
      <c r="K1715"/>
      <c r="L1715"/>
      <c r="M1715"/>
      <c r="N1715"/>
      <c r="O1715"/>
      <c r="P1715"/>
      <c r="Q1715"/>
      <c r="R1715"/>
      <c r="S1715"/>
      <c r="T1715"/>
      <c r="U1715"/>
      <c r="V1715"/>
      <c r="W1715"/>
      <c r="X1715"/>
      <c r="Y1715"/>
      <c r="Z1715"/>
      <c r="AA1715"/>
      <c r="AB1715"/>
    </row>
    <row r="1716" spans="1:28" x14ac:dyDescent="0.25">
      <c r="A1716"/>
      <c r="B1716"/>
      <c r="C1716"/>
      <c r="D1716"/>
      <c r="E1716"/>
      <c r="F1716"/>
      <c r="G1716"/>
      <c r="H1716"/>
      <c r="I1716"/>
      <c r="J1716"/>
      <c r="K1716"/>
      <c r="L1716"/>
      <c r="M1716"/>
      <c r="N1716"/>
      <c r="O1716"/>
      <c r="P1716"/>
      <c r="Q1716"/>
      <c r="R1716"/>
      <c r="S1716"/>
      <c r="T1716"/>
      <c r="U1716"/>
      <c r="V1716"/>
      <c r="W1716"/>
      <c r="X1716"/>
      <c r="Y1716"/>
      <c r="Z1716"/>
      <c r="AA1716"/>
      <c r="AB1716"/>
    </row>
    <row r="1717" spans="1:28" x14ac:dyDescent="0.25">
      <c r="A1717"/>
      <c r="B1717"/>
      <c r="C1717"/>
      <c r="D1717"/>
      <c r="E1717"/>
      <c r="F1717"/>
      <c r="G1717"/>
      <c r="H1717"/>
      <c r="I1717"/>
      <c r="J1717"/>
      <c r="K1717"/>
      <c r="L1717"/>
      <c r="M1717"/>
      <c r="N1717"/>
      <c r="O1717"/>
      <c r="P1717"/>
      <c r="Q1717"/>
      <c r="R1717"/>
      <c r="S1717"/>
      <c r="T1717"/>
      <c r="U1717"/>
      <c r="V1717"/>
      <c r="W1717"/>
      <c r="X1717"/>
      <c r="Y1717"/>
      <c r="Z1717"/>
      <c r="AA1717"/>
      <c r="AB1717"/>
    </row>
    <row r="1718" spans="1:28" x14ac:dyDescent="0.25">
      <c r="A1718"/>
      <c r="B1718"/>
      <c r="C1718"/>
      <c r="D1718"/>
      <c r="E1718"/>
      <c r="F1718"/>
      <c r="G1718"/>
      <c r="H1718"/>
      <c r="I1718"/>
      <c r="J1718"/>
      <c r="K1718"/>
      <c r="L1718"/>
      <c r="M1718"/>
      <c r="N1718"/>
      <c r="O1718"/>
      <c r="P1718"/>
      <c r="Q1718"/>
      <c r="R1718"/>
      <c r="S1718"/>
      <c r="T1718"/>
      <c r="U1718"/>
      <c r="V1718"/>
      <c r="W1718"/>
      <c r="X1718"/>
      <c r="Y1718"/>
      <c r="Z1718"/>
      <c r="AA1718"/>
      <c r="AB1718"/>
    </row>
    <row r="1719" spans="1:28" x14ac:dyDescent="0.25">
      <c r="A1719"/>
      <c r="B1719"/>
      <c r="C1719"/>
      <c r="D1719"/>
      <c r="E1719"/>
      <c r="F1719"/>
      <c r="G1719"/>
      <c r="H1719"/>
      <c r="I1719"/>
      <c r="J1719"/>
      <c r="K1719"/>
      <c r="L1719"/>
      <c r="M1719"/>
      <c r="N1719"/>
      <c r="O1719"/>
      <c r="P1719"/>
      <c r="Q1719"/>
      <c r="R1719"/>
      <c r="S1719"/>
      <c r="T1719"/>
      <c r="U1719"/>
      <c r="V1719"/>
      <c r="W1719"/>
      <c r="X1719"/>
      <c r="Y1719"/>
      <c r="Z1719"/>
      <c r="AA1719"/>
      <c r="AB1719"/>
    </row>
    <row r="1720" spans="1:28" x14ac:dyDescent="0.25">
      <c r="A1720"/>
      <c r="B1720"/>
      <c r="C1720"/>
      <c r="D1720"/>
      <c r="E1720"/>
      <c r="F1720"/>
      <c r="G1720"/>
      <c r="H1720"/>
      <c r="I1720"/>
      <c r="J1720"/>
      <c r="K1720"/>
      <c r="L1720"/>
      <c r="M1720"/>
      <c r="N1720"/>
      <c r="O1720"/>
      <c r="P1720"/>
      <c r="Q1720"/>
      <c r="R1720"/>
      <c r="S1720"/>
      <c r="T1720"/>
      <c r="U1720"/>
      <c r="V1720"/>
      <c r="W1720"/>
      <c r="X1720"/>
      <c r="Y1720"/>
      <c r="Z1720"/>
      <c r="AA1720"/>
      <c r="AB1720"/>
    </row>
    <row r="1721" spans="1:28" x14ac:dyDescent="0.25">
      <c r="A1721"/>
      <c r="B1721"/>
      <c r="C1721"/>
      <c r="D1721"/>
      <c r="E1721"/>
      <c r="F1721"/>
      <c r="G1721"/>
      <c r="H1721"/>
      <c r="I1721"/>
      <c r="J1721"/>
      <c r="K1721"/>
      <c r="L1721"/>
      <c r="M1721"/>
      <c r="N1721"/>
      <c r="O1721"/>
      <c r="P1721"/>
      <c r="Q1721"/>
      <c r="R1721"/>
      <c r="S1721"/>
      <c r="T1721"/>
      <c r="U1721"/>
      <c r="V1721"/>
      <c r="W1721"/>
      <c r="X1721"/>
      <c r="Y1721"/>
      <c r="Z1721"/>
      <c r="AA1721"/>
      <c r="AB1721"/>
    </row>
    <row r="1722" spans="1:28" x14ac:dyDescent="0.25">
      <c r="A1722"/>
      <c r="B1722"/>
      <c r="C1722"/>
      <c r="D1722"/>
      <c r="E1722"/>
      <c r="F1722"/>
      <c r="G1722"/>
      <c r="H1722"/>
      <c r="I1722"/>
      <c r="J1722"/>
      <c r="K1722"/>
      <c r="L1722"/>
      <c r="M1722"/>
      <c r="N1722"/>
      <c r="O1722"/>
      <c r="P1722"/>
      <c r="Q1722"/>
      <c r="R1722"/>
      <c r="S1722"/>
      <c r="T1722"/>
      <c r="U1722"/>
      <c r="V1722"/>
      <c r="W1722"/>
      <c r="X1722"/>
      <c r="Y1722"/>
      <c r="Z1722"/>
      <c r="AA1722"/>
      <c r="AB1722"/>
    </row>
    <row r="1723" spans="1:28" x14ac:dyDescent="0.25">
      <c r="A1723"/>
      <c r="B1723"/>
      <c r="C1723"/>
      <c r="D1723"/>
      <c r="E1723"/>
      <c r="F1723"/>
      <c r="G1723"/>
      <c r="H1723"/>
      <c r="I1723"/>
      <c r="J1723"/>
      <c r="K1723"/>
      <c r="L1723"/>
      <c r="M1723"/>
      <c r="N1723"/>
      <c r="O1723"/>
      <c r="P1723"/>
      <c r="Q1723"/>
      <c r="R1723"/>
      <c r="S1723"/>
      <c r="T1723"/>
      <c r="U1723"/>
      <c r="V1723"/>
      <c r="W1723"/>
      <c r="X1723"/>
      <c r="Y1723"/>
      <c r="Z1723"/>
      <c r="AA1723"/>
      <c r="AB1723"/>
    </row>
    <row r="1724" spans="1:28" x14ac:dyDescent="0.25">
      <c r="A1724"/>
      <c r="B1724"/>
      <c r="C1724"/>
      <c r="D1724"/>
      <c r="E1724"/>
      <c r="F1724"/>
      <c r="G1724"/>
      <c r="H1724"/>
      <c r="I1724"/>
      <c r="J1724"/>
      <c r="K1724"/>
      <c r="L1724"/>
      <c r="M1724"/>
      <c r="N1724"/>
      <c r="O1724"/>
      <c r="P1724"/>
      <c r="Q1724"/>
      <c r="R1724"/>
      <c r="S1724"/>
      <c r="T1724"/>
      <c r="U1724"/>
      <c r="V1724"/>
      <c r="W1724"/>
      <c r="X1724"/>
      <c r="Y1724"/>
      <c r="Z1724"/>
      <c r="AA1724"/>
      <c r="AB1724"/>
    </row>
    <row r="1725" spans="1:28" x14ac:dyDescent="0.25">
      <c r="A1725"/>
      <c r="B1725"/>
      <c r="C1725"/>
      <c r="D1725"/>
      <c r="E1725"/>
      <c r="F1725"/>
      <c r="G1725"/>
      <c r="H1725"/>
      <c r="I1725"/>
      <c r="J1725"/>
      <c r="K1725"/>
      <c r="L1725"/>
      <c r="M1725"/>
      <c r="N1725"/>
      <c r="O1725"/>
      <c r="P1725"/>
      <c r="Q1725"/>
      <c r="R1725"/>
      <c r="S1725"/>
      <c r="T1725"/>
      <c r="U1725"/>
      <c r="V1725"/>
      <c r="W1725"/>
      <c r="X1725"/>
      <c r="Y1725"/>
      <c r="Z1725"/>
      <c r="AA1725"/>
      <c r="AB1725"/>
    </row>
    <row r="1726" spans="1:28" x14ac:dyDescent="0.25">
      <c r="A1726"/>
      <c r="B1726"/>
      <c r="C1726"/>
      <c r="D1726"/>
      <c r="E1726"/>
      <c r="F1726"/>
      <c r="G1726"/>
      <c r="H1726"/>
      <c r="I1726"/>
      <c r="J1726"/>
      <c r="K1726"/>
      <c r="L1726"/>
      <c r="M1726"/>
      <c r="N1726"/>
      <c r="O1726"/>
      <c r="P1726"/>
      <c r="Q1726"/>
      <c r="R1726"/>
      <c r="S1726"/>
      <c r="T1726"/>
      <c r="U1726"/>
      <c r="V1726"/>
      <c r="W1726"/>
      <c r="X1726"/>
      <c r="Y1726"/>
      <c r="Z1726"/>
      <c r="AA1726"/>
      <c r="AB1726"/>
    </row>
    <row r="1727" spans="1:28" x14ac:dyDescent="0.25">
      <c r="A1727"/>
      <c r="B1727"/>
      <c r="C1727"/>
      <c r="D1727"/>
      <c r="E1727"/>
      <c r="F1727"/>
      <c r="G1727"/>
      <c r="H1727"/>
      <c r="I1727"/>
      <c r="J1727"/>
      <c r="K1727"/>
      <c r="L1727"/>
      <c r="M1727"/>
      <c r="N1727"/>
      <c r="O1727"/>
      <c r="P1727"/>
      <c r="Q1727"/>
      <c r="R1727"/>
      <c r="S1727"/>
      <c r="T1727"/>
      <c r="U1727"/>
      <c r="V1727"/>
      <c r="W1727"/>
      <c r="X1727"/>
      <c r="Y1727"/>
      <c r="Z1727"/>
      <c r="AA1727"/>
      <c r="AB1727"/>
    </row>
    <row r="1728" spans="1:28" x14ac:dyDescent="0.25">
      <c r="A1728"/>
      <c r="B1728"/>
      <c r="C1728"/>
      <c r="D1728"/>
      <c r="E1728"/>
      <c r="F1728"/>
      <c r="G1728"/>
      <c r="H1728"/>
      <c r="I1728"/>
      <c r="J1728"/>
      <c r="K1728"/>
      <c r="L1728"/>
      <c r="M1728"/>
      <c r="N1728"/>
      <c r="O1728"/>
      <c r="P1728"/>
      <c r="Q1728"/>
      <c r="R1728"/>
      <c r="S1728"/>
      <c r="T1728"/>
      <c r="U1728"/>
      <c r="V1728"/>
      <c r="W1728"/>
      <c r="X1728"/>
      <c r="Y1728"/>
      <c r="Z1728"/>
      <c r="AA1728"/>
      <c r="AB1728"/>
    </row>
    <row r="1729" spans="1:28" x14ac:dyDescent="0.25">
      <c r="A1729"/>
      <c r="B1729"/>
      <c r="C1729"/>
      <c r="D1729"/>
      <c r="E1729"/>
      <c r="F1729"/>
      <c r="G1729"/>
      <c r="H1729"/>
      <c r="I1729"/>
      <c r="J1729"/>
      <c r="K1729"/>
      <c r="L1729"/>
      <c r="M1729"/>
      <c r="N1729"/>
      <c r="O1729"/>
      <c r="P1729"/>
      <c r="Q1729"/>
      <c r="R1729"/>
      <c r="S1729"/>
      <c r="T1729"/>
      <c r="U1729"/>
      <c r="V1729"/>
      <c r="W1729"/>
      <c r="X1729"/>
      <c r="Y1729"/>
      <c r="Z1729"/>
      <c r="AA1729"/>
      <c r="AB1729"/>
    </row>
    <row r="1730" spans="1:28" x14ac:dyDescent="0.25">
      <c r="A1730"/>
      <c r="B1730"/>
      <c r="C1730"/>
      <c r="D1730"/>
      <c r="E1730"/>
      <c r="F1730"/>
      <c r="G1730"/>
      <c r="H1730"/>
      <c r="I1730"/>
      <c r="J1730"/>
      <c r="K1730"/>
      <c r="L1730"/>
      <c r="M1730"/>
      <c r="N1730"/>
      <c r="O1730"/>
      <c r="P1730"/>
      <c r="Q1730"/>
      <c r="R1730"/>
      <c r="S1730"/>
      <c r="T1730"/>
      <c r="U1730"/>
      <c r="V1730"/>
      <c r="W1730"/>
      <c r="X1730"/>
      <c r="Y1730"/>
      <c r="Z1730"/>
      <c r="AA1730"/>
      <c r="AB1730"/>
    </row>
    <row r="1731" spans="1:28" x14ac:dyDescent="0.25">
      <c r="A1731"/>
      <c r="B1731"/>
      <c r="C1731"/>
      <c r="D1731"/>
      <c r="E1731"/>
      <c r="F1731"/>
      <c r="G1731"/>
      <c r="H1731"/>
      <c r="I1731"/>
      <c r="J1731"/>
      <c r="K1731"/>
      <c r="L1731"/>
      <c r="M1731"/>
      <c r="N1731"/>
      <c r="O1731"/>
      <c r="P1731"/>
      <c r="Q1731"/>
      <c r="R1731"/>
      <c r="S1731"/>
      <c r="T1731"/>
      <c r="U1731"/>
      <c r="V1731"/>
      <c r="W1731"/>
      <c r="X1731"/>
      <c r="Y1731"/>
      <c r="Z1731"/>
      <c r="AA1731"/>
      <c r="AB1731"/>
    </row>
    <row r="1732" spans="1:28" x14ac:dyDescent="0.25">
      <c r="A1732"/>
      <c r="B1732"/>
      <c r="C1732"/>
      <c r="D1732"/>
      <c r="E1732"/>
      <c r="F1732"/>
      <c r="G1732"/>
      <c r="H1732"/>
      <c r="I1732"/>
      <c r="J1732"/>
      <c r="K1732"/>
      <c r="L1732"/>
      <c r="M1732"/>
      <c r="N1732"/>
      <c r="O1732"/>
      <c r="P1732"/>
      <c r="Q1732"/>
      <c r="R1732"/>
      <c r="S1732"/>
      <c r="T1732"/>
      <c r="U1732"/>
      <c r="V1732"/>
      <c r="W1732"/>
      <c r="X1732"/>
      <c r="Y1732"/>
      <c r="Z1732"/>
      <c r="AA1732"/>
      <c r="AB1732"/>
    </row>
    <row r="1733" spans="1:28" x14ac:dyDescent="0.25">
      <c r="A1733"/>
      <c r="B1733"/>
      <c r="C1733"/>
      <c r="D1733"/>
      <c r="E1733"/>
      <c r="F1733"/>
      <c r="G1733"/>
      <c r="H1733"/>
      <c r="I1733"/>
      <c r="J1733"/>
      <c r="K1733"/>
      <c r="L1733"/>
      <c r="M1733"/>
      <c r="N1733"/>
      <c r="O1733"/>
      <c r="P1733"/>
      <c r="Q1733"/>
      <c r="R1733"/>
      <c r="S1733"/>
      <c r="T1733"/>
      <c r="U1733"/>
      <c r="V1733"/>
      <c r="W1733"/>
      <c r="X1733"/>
      <c r="Y1733"/>
      <c r="Z1733"/>
      <c r="AA1733"/>
      <c r="AB1733"/>
    </row>
    <row r="1734" spans="1:28" x14ac:dyDescent="0.25">
      <c r="A1734"/>
      <c r="B1734"/>
      <c r="C1734"/>
      <c r="D1734"/>
      <c r="E1734"/>
      <c r="F1734"/>
      <c r="G1734"/>
      <c r="H1734"/>
      <c r="I1734"/>
      <c r="J1734"/>
      <c r="K1734"/>
      <c r="L1734"/>
      <c r="M1734"/>
      <c r="N1734"/>
      <c r="O1734"/>
      <c r="P1734"/>
      <c r="Q1734"/>
      <c r="R1734"/>
      <c r="S1734"/>
      <c r="T1734"/>
      <c r="U1734"/>
      <c r="V1734"/>
      <c r="W1734"/>
      <c r="X1734"/>
      <c r="Y1734"/>
      <c r="Z1734"/>
      <c r="AA1734"/>
      <c r="AB1734"/>
    </row>
    <row r="1735" spans="1:28" x14ac:dyDescent="0.25">
      <c r="A1735"/>
      <c r="B1735"/>
      <c r="C1735"/>
      <c r="D1735"/>
      <c r="E1735"/>
      <c r="F1735"/>
      <c r="G1735"/>
      <c r="H1735"/>
      <c r="I1735"/>
      <c r="J1735"/>
      <c r="K1735"/>
      <c r="L1735"/>
      <c r="M1735"/>
      <c r="N1735"/>
      <c r="O1735"/>
      <c r="P1735"/>
      <c r="Q1735"/>
      <c r="R1735"/>
      <c r="S1735"/>
      <c r="T1735"/>
      <c r="U1735"/>
      <c r="V1735"/>
      <c r="W1735"/>
      <c r="X1735"/>
      <c r="Y1735"/>
      <c r="Z1735"/>
      <c r="AA1735"/>
      <c r="AB1735"/>
    </row>
    <row r="1736" spans="1:28" x14ac:dyDescent="0.25">
      <c r="A1736"/>
      <c r="B1736"/>
      <c r="C1736"/>
      <c r="D1736"/>
      <c r="E1736"/>
      <c r="F1736"/>
      <c r="G1736"/>
      <c r="H1736"/>
      <c r="I1736"/>
      <c r="J1736"/>
      <c r="K1736"/>
      <c r="L1736"/>
      <c r="M1736"/>
      <c r="N1736"/>
      <c r="O1736"/>
      <c r="P1736"/>
      <c r="Q1736"/>
      <c r="R1736"/>
      <c r="S1736"/>
      <c r="T1736"/>
      <c r="U1736"/>
      <c r="V1736"/>
      <c r="W1736"/>
      <c r="X1736"/>
      <c r="Y1736"/>
      <c r="Z1736"/>
      <c r="AA1736"/>
      <c r="AB1736"/>
    </row>
    <row r="1737" spans="1:28" x14ac:dyDescent="0.25">
      <c r="A1737"/>
      <c r="B1737"/>
      <c r="C1737"/>
      <c r="D1737"/>
      <c r="E1737"/>
      <c r="F1737"/>
      <c r="G1737"/>
      <c r="H1737"/>
      <c r="I1737"/>
      <c r="J1737"/>
      <c r="K1737"/>
      <c r="L1737"/>
      <c r="M1737"/>
      <c r="N1737"/>
      <c r="O1737"/>
      <c r="P1737"/>
      <c r="Q1737"/>
      <c r="R1737"/>
      <c r="S1737"/>
      <c r="T1737"/>
      <c r="U1737"/>
      <c r="V1737"/>
      <c r="W1737"/>
      <c r="X1737"/>
      <c r="Y1737"/>
      <c r="Z1737"/>
      <c r="AA1737"/>
      <c r="AB1737"/>
    </row>
    <row r="1738" spans="1:28" x14ac:dyDescent="0.25">
      <c r="A1738"/>
      <c r="B1738"/>
      <c r="C1738"/>
      <c r="D1738"/>
      <c r="E1738"/>
      <c r="F1738"/>
      <c r="G1738"/>
      <c r="H1738"/>
      <c r="I1738"/>
      <c r="J1738"/>
      <c r="K1738"/>
      <c r="L1738"/>
      <c r="M1738"/>
      <c r="N1738"/>
      <c r="O1738"/>
      <c r="P1738"/>
      <c r="Q1738"/>
      <c r="R1738"/>
      <c r="S1738"/>
      <c r="T1738"/>
      <c r="U1738"/>
      <c r="V1738"/>
      <c r="W1738"/>
      <c r="X1738"/>
      <c r="Y1738"/>
      <c r="Z1738"/>
      <c r="AA1738"/>
      <c r="AB1738"/>
    </row>
    <row r="1739" spans="1:28" x14ac:dyDescent="0.25">
      <c r="A1739"/>
      <c r="B1739"/>
      <c r="C1739"/>
      <c r="D1739"/>
      <c r="E1739"/>
      <c r="F1739"/>
      <c r="G1739"/>
      <c r="H1739"/>
      <c r="I1739"/>
      <c r="J1739"/>
      <c r="K1739"/>
      <c r="L1739"/>
      <c r="M1739"/>
      <c r="N1739"/>
      <c r="O1739"/>
      <c r="P1739"/>
      <c r="Q1739"/>
      <c r="R1739"/>
      <c r="S1739"/>
      <c r="T1739"/>
      <c r="U1739"/>
      <c r="V1739"/>
      <c r="W1739"/>
      <c r="X1739"/>
      <c r="Y1739"/>
      <c r="Z1739"/>
      <c r="AA1739"/>
      <c r="AB1739"/>
    </row>
    <row r="1740" spans="1:28" x14ac:dyDescent="0.25">
      <c r="A1740"/>
      <c r="B1740"/>
      <c r="C1740"/>
      <c r="D1740"/>
      <c r="E1740"/>
      <c r="F1740"/>
      <c r="G1740"/>
      <c r="H1740"/>
      <c r="I1740"/>
      <c r="J1740"/>
      <c r="K1740"/>
      <c r="L1740"/>
      <c r="M1740"/>
      <c r="N1740"/>
      <c r="O1740"/>
      <c r="P1740"/>
      <c r="Q1740"/>
      <c r="R1740"/>
      <c r="S1740"/>
      <c r="T1740"/>
      <c r="U1740"/>
      <c r="V1740"/>
      <c r="W1740"/>
      <c r="X1740"/>
      <c r="Y1740"/>
      <c r="Z1740"/>
      <c r="AA1740"/>
      <c r="AB1740"/>
    </row>
    <row r="1741" spans="1:28" x14ac:dyDescent="0.25">
      <c r="A1741"/>
      <c r="B1741"/>
      <c r="C1741"/>
      <c r="D1741"/>
      <c r="E1741"/>
      <c r="F1741"/>
      <c r="G1741"/>
      <c r="H1741"/>
      <c r="I1741"/>
      <c r="J1741"/>
      <c r="K1741"/>
      <c r="L1741"/>
      <c r="M1741"/>
      <c r="N1741"/>
      <c r="O1741"/>
      <c r="P1741"/>
      <c r="Q1741"/>
      <c r="R1741"/>
      <c r="S1741"/>
      <c r="T1741"/>
      <c r="U1741"/>
      <c r="V1741"/>
      <c r="W1741"/>
      <c r="X1741"/>
      <c r="Y1741"/>
      <c r="Z1741"/>
      <c r="AA1741"/>
      <c r="AB1741"/>
    </row>
    <row r="1742" spans="1:28" x14ac:dyDescent="0.25">
      <c r="A1742"/>
      <c r="B1742"/>
      <c r="C1742"/>
      <c r="D1742"/>
      <c r="E1742"/>
      <c r="F1742"/>
      <c r="G1742"/>
      <c r="H1742"/>
      <c r="I1742"/>
      <c r="J1742"/>
      <c r="K1742"/>
      <c r="L1742"/>
      <c r="M1742"/>
      <c r="N1742"/>
      <c r="O1742"/>
      <c r="P1742"/>
      <c r="Q1742"/>
      <c r="R1742"/>
      <c r="S1742"/>
      <c r="T1742"/>
      <c r="U1742"/>
      <c r="V1742"/>
      <c r="W1742"/>
      <c r="X1742"/>
      <c r="Y1742"/>
      <c r="Z1742"/>
      <c r="AA1742"/>
      <c r="AB1742"/>
    </row>
    <row r="1743" spans="1:28" x14ac:dyDescent="0.25">
      <c r="A1743"/>
      <c r="B1743"/>
      <c r="C1743"/>
      <c r="D1743"/>
      <c r="E1743"/>
      <c r="F1743"/>
      <c r="G1743"/>
      <c r="H1743"/>
      <c r="I1743"/>
      <c r="J1743"/>
      <c r="K1743"/>
      <c r="L1743"/>
      <c r="M1743"/>
      <c r="N1743"/>
      <c r="O1743"/>
      <c r="P1743"/>
      <c r="Q1743"/>
      <c r="R1743"/>
      <c r="S1743"/>
      <c r="T1743"/>
      <c r="U1743"/>
      <c r="V1743"/>
      <c r="W1743"/>
      <c r="X1743"/>
      <c r="Y1743"/>
      <c r="Z1743"/>
      <c r="AA1743"/>
      <c r="AB1743"/>
    </row>
    <row r="1744" spans="1:28" x14ac:dyDescent="0.25">
      <c r="A1744"/>
      <c r="B1744"/>
      <c r="C1744"/>
      <c r="D1744"/>
      <c r="E1744"/>
      <c r="F1744"/>
      <c r="G1744"/>
      <c r="H1744"/>
      <c r="I1744"/>
      <c r="J1744"/>
      <c r="K1744"/>
      <c r="L1744"/>
      <c r="M1744"/>
      <c r="N1744"/>
      <c r="O1744"/>
      <c r="P1744"/>
      <c r="Q1744"/>
      <c r="R1744"/>
      <c r="S1744"/>
      <c r="T1744"/>
      <c r="U1744"/>
      <c r="V1744"/>
      <c r="W1744"/>
      <c r="X1744"/>
      <c r="Y1744"/>
      <c r="Z1744"/>
      <c r="AA1744"/>
      <c r="AB1744"/>
    </row>
    <row r="1745" spans="1:28" x14ac:dyDescent="0.25">
      <c r="A1745"/>
      <c r="B1745"/>
      <c r="C1745"/>
      <c r="D1745"/>
      <c r="E1745"/>
      <c r="F1745"/>
      <c r="G1745"/>
      <c r="H1745"/>
      <c r="I1745"/>
      <c r="J1745"/>
      <c r="K1745"/>
      <c r="L1745"/>
      <c r="M1745"/>
      <c r="N1745"/>
      <c r="O1745"/>
      <c r="P1745"/>
      <c r="Q1745"/>
      <c r="R1745"/>
      <c r="S1745"/>
      <c r="T1745"/>
      <c r="U1745"/>
      <c r="V1745"/>
      <c r="W1745"/>
      <c r="X1745"/>
      <c r="Y1745"/>
      <c r="Z1745"/>
      <c r="AA1745"/>
      <c r="AB1745"/>
    </row>
    <row r="1746" spans="1:28" x14ac:dyDescent="0.25">
      <c r="A1746"/>
      <c r="B1746"/>
      <c r="C1746"/>
      <c r="D1746"/>
      <c r="E1746"/>
      <c r="F1746"/>
      <c r="G1746"/>
      <c r="H1746"/>
      <c r="I1746"/>
      <c r="J1746"/>
      <c r="K1746"/>
      <c r="L1746"/>
      <c r="M1746"/>
      <c r="N1746"/>
      <c r="O1746"/>
      <c r="P1746"/>
      <c r="Q1746"/>
      <c r="R1746"/>
      <c r="S1746"/>
      <c r="T1746"/>
      <c r="U1746"/>
      <c r="V1746"/>
      <c r="W1746"/>
      <c r="X1746"/>
      <c r="Y1746"/>
      <c r="Z1746"/>
      <c r="AA1746"/>
      <c r="AB1746"/>
    </row>
    <row r="1747" spans="1:28" x14ac:dyDescent="0.25">
      <c r="A1747"/>
      <c r="B1747"/>
      <c r="C1747"/>
      <c r="D1747"/>
      <c r="E1747"/>
      <c r="F1747"/>
      <c r="G1747"/>
      <c r="H1747"/>
      <c r="I1747"/>
      <c r="J1747"/>
      <c r="K1747"/>
      <c r="L1747"/>
      <c r="M1747"/>
      <c r="N1747"/>
      <c r="O1747"/>
      <c r="P1747"/>
      <c r="Q1747"/>
      <c r="R1747"/>
      <c r="S1747"/>
      <c r="T1747"/>
      <c r="U1747"/>
      <c r="V1747"/>
      <c r="W1747"/>
      <c r="X1747"/>
      <c r="Y1747"/>
      <c r="Z1747"/>
      <c r="AA1747"/>
      <c r="AB1747"/>
    </row>
    <row r="1748" spans="1:28" x14ac:dyDescent="0.25">
      <c r="A1748"/>
      <c r="B1748"/>
      <c r="C1748"/>
      <c r="D1748"/>
      <c r="E1748"/>
      <c r="F1748"/>
      <c r="G1748"/>
      <c r="H1748"/>
      <c r="I1748"/>
      <c r="J1748"/>
      <c r="K1748"/>
      <c r="L1748"/>
      <c r="M1748"/>
      <c r="N1748"/>
      <c r="O1748"/>
      <c r="P1748"/>
      <c r="Q1748"/>
      <c r="R1748"/>
      <c r="S1748"/>
      <c r="T1748"/>
      <c r="U1748"/>
      <c r="V1748"/>
      <c r="W1748"/>
      <c r="X1748"/>
      <c r="Y1748"/>
      <c r="Z1748"/>
      <c r="AA1748"/>
      <c r="AB1748"/>
    </row>
    <row r="1749" spans="1:28" x14ac:dyDescent="0.25">
      <c r="A1749"/>
      <c r="B1749"/>
      <c r="C1749"/>
      <c r="D1749"/>
      <c r="E1749"/>
      <c r="F1749"/>
      <c r="G1749"/>
      <c r="H1749"/>
      <c r="I1749"/>
      <c r="J1749"/>
      <c r="K1749"/>
      <c r="L1749"/>
      <c r="M1749"/>
      <c r="N1749"/>
      <c r="O1749"/>
      <c r="P1749"/>
      <c r="Q1749"/>
      <c r="R1749"/>
      <c r="S1749"/>
      <c r="T1749"/>
      <c r="U1749"/>
      <c r="V1749"/>
      <c r="W1749"/>
      <c r="X1749"/>
      <c r="Y1749"/>
      <c r="Z1749"/>
      <c r="AA1749"/>
      <c r="AB1749"/>
    </row>
    <row r="1750" spans="1:28" x14ac:dyDescent="0.25">
      <c r="A1750"/>
      <c r="B1750"/>
      <c r="C1750"/>
      <c r="D1750"/>
      <c r="E1750"/>
      <c r="F1750"/>
      <c r="G1750"/>
      <c r="H1750"/>
      <c r="I1750"/>
      <c r="J1750"/>
      <c r="K1750"/>
      <c r="L1750"/>
      <c r="M1750"/>
      <c r="N1750"/>
      <c r="O1750"/>
      <c r="P1750"/>
      <c r="Q1750"/>
      <c r="R1750"/>
      <c r="S1750"/>
      <c r="T1750"/>
      <c r="U1750"/>
      <c r="V1750"/>
      <c r="W1750"/>
      <c r="X1750"/>
      <c r="Y1750"/>
      <c r="Z1750"/>
      <c r="AA1750"/>
      <c r="AB1750"/>
    </row>
    <row r="1751" spans="1:28" x14ac:dyDescent="0.25">
      <c r="A1751"/>
      <c r="B1751"/>
      <c r="C1751"/>
      <c r="D1751"/>
      <c r="E1751"/>
      <c r="F1751"/>
      <c r="G1751"/>
      <c r="H1751"/>
      <c r="I1751"/>
      <c r="J1751"/>
      <c r="K1751"/>
      <c r="L1751"/>
      <c r="M1751"/>
      <c r="N1751"/>
      <c r="O1751"/>
      <c r="P1751"/>
      <c r="Q1751"/>
      <c r="R1751"/>
      <c r="S1751"/>
      <c r="T1751"/>
      <c r="U1751"/>
      <c r="V1751"/>
      <c r="W1751"/>
      <c r="X1751"/>
      <c r="Y1751"/>
      <c r="Z1751"/>
      <c r="AA1751"/>
      <c r="AB1751"/>
    </row>
    <row r="1752" spans="1:28" x14ac:dyDescent="0.25">
      <c r="A1752"/>
      <c r="B1752"/>
      <c r="C1752"/>
      <c r="D1752"/>
      <c r="E1752"/>
      <c r="F1752"/>
      <c r="G1752"/>
      <c r="H1752"/>
      <c r="I1752"/>
      <c r="J1752"/>
      <c r="K1752"/>
      <c r="L1752"/>
      <c r="M1752"/>
      <c r="N1752"/>
      <c r="O1752"/>
      <c r="P1752"/>
      <c r="Q1752"/>
      <c r="R1752"/>
      <c r="S1752"/>
      <c r="T1752"/>
      <c r="U1752"/>
      <c r="V1752"/>
      <c r="W1752"/>
      <c r="X1752"/>
      <c r="Y1752"/>
      <c r="Z1752"/>
      <c r="AA1752"/>
      <c r="AB1752"/>
    </row>
    <row r="1753" spans="1:28" x14ac:dyDescent="0.25">
      <c r="A1753"/>
      <c r="B1753"/>
      <c r="C1753"/>
      <c r="D1753"/>
      <c r="E1753"/>
      <c r="F1753"/>
      <c r="G1753"/>
      <c r="H1753"/>
      <c r="I1753"/>
      <c r="J1753"/>
      <c r="K1753"/>
      <c r="L1753"/>
      <c r="M1753"/>
      <c r="N1753"/>
      <c r="O1753"/>
      <c r="P1753"/>
      <c r="Q1753"/>
      <c r="R1753"/>
      <c r="S1753"/>
      <c r="T1753"/>
      <c r="U1753"/>
      <c r="V1753"/>
      <c r="W1753"/>
      <c r="X1753"/>
      <c r="Y1753"/>
      <c r="Z1753"/>
      <c r="AA1753"/>
      <c r="AB1753"/>
    </row>
    <row r="1754" spans="1:28" x14ac:dyDescent="0.25">
      <c r="A1754"/>
      <c r="B1754"/>
      <c r="C1754"/>
      <c r="D1754"/>
      <c r="E1754"/>
      <c r="F1754"/>
      <c r="G1754"/>
      <c r="H1754"/>
      <c r="I1754"/>
      <c r="J1754"/>
      <c r="K1754"/>
      <c r="L1754"/>
      <c r="M1754"/>
      <c r="N1754"/>
      <c r="O1754"/>
      <c r="P1754"/>
      <c r="Q1754"/>
      <c r="R1754"/>
      <c r="S1754"/>
      <c r="T1754"/>
      <c r="U1754"/>
      <c r="V1754"/>
      <c r="W1754"/>
      <c r="X1754"/>
      <c r="Y1754"/>
      <c r="Z1754"/>
      <c r="AA1754"/>
      <c r="AB1754"/>
    </row>
    <row r="1755" spans="1:28" x14ac:dyDescent="0.25">
      <c r="A1755"/>
      <c r="B1755"/>
      <c r="C1755"/>
      <c r="D1755"/>
      <c r="E1755"/>
      <c r="F1755"/>
      <c r="G1755"/>
      <c r="H1755"/>
      <c r="I1755"/>
      <c r="J1755"/>
      <c r="K1755"/>
      <c r="L1755"/>
      <c r="M1755"/>
      <c r="N1755"/>
      <c r="O1755"/>
      <c r="P1755"/>
      <c r="Q1755"/>
      <c r="R1755"/>
      <c r="S1755"/>
      <c r="T1755"/>
      <c r="U1755"/>
      <c r="V1755"/>
      <c r="W1755"/>
      <c r="X1755"/>
      <c r="Y1755"/>
      <c r="Z1755"/>
      <c r="AA1755"/>
      <c r="AB1755"/>
    </row>
    <row r="1756" spans="1:28" x14ac:dyDescent="0.25">
      <c r="A1756"/>
      <c r="B1756"/>
      <c r="C1756"/>
      <c r="D1756"/>
      <c r="E1756"/>
      <c r="F1756"/>
      <c r="G1756"/>
      <c r="H1756"/>
      <c r="I1756"/>
      <c r="J1756"/>
      <c r="K1756"/>
      <c r="L1756"/>
      <c r="M1756"/>
      <c r="N1756"/>
      <c r="O1756"/>
      <c r="P1756"/>
      <c r="Q1756"/>
      <c r="R1756"/>
      <c r="S1756"/>
      <c r="T1756"/>
      <c r="U1756"/>
      <c r="V1756"/>
      <c r="W1756"/>
      <c r="X1756"/>
      <c r="Y1756"/>
      <c r="Z1756"/>
      <c r="AA1756"/>
      <c r="AB1756"/>
    </row>
    <row r="1757" spans="1:28" x14ac:dyDescent="0.25">
      <c r="A1757"/>
      <c r="B1757"/>
      <c r="C1757"/>
      <c r="D1757"/>
      <c r="E1757"/>
      <c r="F1757"/>
      <c r="G1757"/>
      <c r="H1757"/>
      <c r="I1757"/>
      <c r="J1757"/>
      <c r="K1757"/>
      <c r="L1757"/>
      <c r="M1757"/>
      <c r="N1757"/>
      <c r="O1757"/>
      <c r="P1757"/>
      <c r="Q1757"/>
      <c r="R1757"/>
      <c r="S1757"/>
      <c r="T1757"/>
      <c r="U1757"/>
      <c r="V1757"/>
      <c r="W1757"/>
      <c r="X1757"/>
      <c r="Y1757"/>
      <c r="Z1757"/>
      <c r="AA1757"/>
      <c r="AB1757"/>
    </row>
    <row r="1758" spans="1:28" x14ac:dyDescent="0.25">
      <c r="A1758"/>
      <c r="B1758"/>
      <c r="C1758"/>
      <c r="D1758"/>
      <c r="E1758"/>
      <c r="F1758"/>
      <c r="G1758"/>
      <c r="H1758"/>
      <c r="I1758"/>
      <c r="J1758"/>
      <c r="K1758"/>
      <c r="L1758"/>
      <c r="M1758"/>
      <c r="N1758"/>
      <c r="O1758"/>
      <c r="P1758"/>
      <c r="Q1758"/>
      <c r="R1758"/>
      <c r="S1758"/>
      <c r="T1758"/>
      <c r="U1758"/>
      <c r="V1758"/>
      <c r="W1758"/>
      <c r="X1758"/>
      <c r="Y1758"/>
      <c r="Z1758"/>
      <c r="AA1758"/>
      <c r="AB1758"/>
    </row>
    <row r="1759" spans="1:28" x14ac:dyDescent="0.25">
      <c r="A1759"/>
      <c r="B1759"/>
      <c r="C1759"/>
      <c r="D1759"/>
      <c r="E1759"/>
      <c r="F1759"/>
      <c r="G1759"/>
      <c r="H1759"/>
      <c r="I1759"/>
      <c r="J1759"/>
      <c r="K1759"/>
      <c r="L1759"/>
      <c r="M1759"/>
      <c r="N1759"/>
      <c r="O1759"/>
      <c r="P1759"/>
      <c r="Q1759"/>
      <c r="R1759"/>
      <c r="S1759"/>
      <c r="T1759"/>
      <c r="U1759"/>
      <c r="V1759"/>
      <c r="W1759"/>
      <c r="X1759"/>
      <c r="Y1759"/>
      <c r="Z1759"/>
      <c r="AA1759"/>
      <c r="AB1759"/>
    </row>
    <row r="1760" spans="1:28" x14ac:dyDescent="0.25">
      <c r="A1760"/>
      <c r="B1760"/>
      <c r="C1760"/>
      <c r="D1760"/>
      <c r="E1760"/>
      <c r="F1760"/>
      <c r="G1760"/>
      <c r="H1760"/>
      <c r="I1760"/>
      <c r="J1760"/>
      <c r="K1760"/>
      <c r="L1760"/>
      <c r="M1760"/>
      <c r="N1760"/>
      <c r="O1760"/>
      <c r="P1760"/>
      <c r="Q1760"/>
      <c r="R1760"/>
      <c r="S1760"/>
      <c r="T1760"/>
      <c r="U1760"/>
      <c r="V1760"/>
      <c r="W1760"/>
      <c r="X1760"/>
      <c r="Y1760"/>
      <c r="Z1760"/>
      <c r="AA1760"/>
      <c r="AB1760"/>
    </row>
    <row r="1761" spans="1:28" x14ac:dyDescent="0.25">
      <c r="A1761"/>
      <c r="B1761"/>
      <c r="C1761"/>
      <c r="D1761"/>
      <c r="E1761"/>
      <c r="F1761"/>
      <c r="G1761"/>
      <c r="H1761"/>
      <c r="I1761"/>
      <c r="J1761"/>
      <c r="K1761"/>
      <c r="L1761"/>
      <c r="M1761"/>
      <c r="N1761"/>
      <c r="O1761"/>
      <c r="P1761"/>
      <c r="Q1761"/>
      <c r="R1761"/>
      <c r="S1761"/>
      <c r="T1761"/>
      <c r="U1761"/>
      <c r="V1761"/>
      <c r="W1761"/>
      <c r="X1761"/>
      <c r="Y1761"/>
      <c r="Z1761"/>
      <c r="AA1761"/>
      <c r="AB1761"/>
    </row>
    <row r="1762" spans="1:28" x14ac:dyDescent="0.25">
      <c r="A1762"/>
      <c r="B1762"/>
      <c r="C1762"/>
      <c r="D1762"/>
      <c r="E1762"/>
      <c r="F1762"/>
      <c r="G1762"/>
      <c r="H1762"/>
      <c r="I1762"/>
      <c r="J1762"/>
      <c r="K1762"/>
      <c r="L1762"/>
      <c r="M1762"/>
      <c r="N1762"/>
      <c r="O1762"/>
      <c r="P1762"/>
      <c r="Q1762"/>
      <c r="R1762"/>
      <c r="S1762"/>
      <c r="T1762"/>
      <c r="U1762"/>
      <c r="V1762"/>
      <c r="W1762"/>
      <c r="X1762"/>
      <c r="Y1762"/>
      <c r="Z1762"/>
      <c r="AA1762"/>
      <c r="AB1762"/>
    </row>
    <row r="1763" spans="1:28" x14ac:dyDescent="0.25">
      <c r="A1763"/>
      <c r="B1763"/>
      <c r="C1763"/>
      <c r="D1763"/>
      <c r="E1763"/>
      <c r="F1763"/>
      <c r="G1763"/>
      <c r="H1763"/>
      <c r="I1763"/>
      <c r="J1763"/>
      <c r="K1763"/>
      <c r="L1763"/>
      <c r="M1763"/>
      <c r="N1763"/>
      <c r="O1763"/>
      <c r="P1763"/>
      <c r="Q1763"/>
      <c r="R1763"/>
      <c r="S1763"/>
      <c r="T1763"/>
      <c r="U1763"/>
      <c r="V1763"/>
      <c r="W1763"/>
      <c r="X1763"/>
      <c r="Y1763"/>
      <c r="Z1763"/>
      <c r="AA1763"/>
      <c r="AB1763"/>
    </row>
    <row r="1764" spans="1:28" x14ac:dyDescent="0.25">
      <c r="A1764"/>
      <c r="B1764"/>
      <c r="C1764"/>
      <c r="D1764"/>
      <c r="E1764"/>
      <c r="F1764"/>
      <c r="G1764"/>
      <c r="H1764"/>
      <c r="I1764"/>
      <c r="J1764"/>
      <c r="K1764"/>
      <c r="L1764"/>
      <c r="M1764"/>
      <c r="N1764"/>
      <c r="O1764"/>
      <c r="P1764"/>
      <c r="Q1764"/>
      <c r="R1764"/>
      <c r="S1764"/>
      <c r="T1764"/>
      <c r="U1764"/>
      <c r="V1764"/>
      <c r="W1764"/>
      <c r="X1764"/>
      <c r="Y1764"/>
      <c r="Z1764"/>
      <c r="AA1764"/>
      <c r="AB1764"/>
    </row>
    <row r="1765" spans="1:28" x14ac:dyDescent="0.25">
      <c r="A1765"/>
      <c r="B1765"/>
      <c r="C1765"/>
      <c r="D1765"/>
      <c r="E1765"/>
      <c r="F1765"/>
      <c r="G1765"/>
      <c r="H1765"/>
      <c r="I1765"/>
      <c r="J1765"/>
      <c r="K1765"/>
      <c r="L1765"/>
      <c r="M1765"/>
      <c r="N1765"/>
      <c r="O1765"/>
      <c r="P1765"/>
      <c r="Q1765"/>
      <c r="R1765"/>
      <c r="S1765"/>
      <c r="T1765"/>
      <c r="U1765"/>
      <c r="V1765"/>
      <c r="W1765"/>
      <c r="X1765"/>
      <c r="Y1765"/>
      <c r="Z1765"/>
      <c r="AA1765"/>
      <c r="AB1765"/>
    </row>
    <row r="1766" spans="1:28" x14ac:dyDescent="0.25">
      <c r="A1766"/>
      <c r="B1766"/>
      <c r="C1766"/>
      <c r="D1766"/>
      <c r="E1766"/>
      <c r="F1766"/>
      <c r="G1766"/>
      <c r="H1766"/>
      <c r="I1766"/>
      <c r="J1766"/>
      <c r="K1766"/>
      <c r="L1766"/>
      <c r="M1766"/>
      <c r="N1766"/>
      <c r="O1766"/>
      <c r="P1766"/>
      <c r="Q1766"/>
      <c r="R1766"/>
      <c r="S1766"/>
      <c r="T1766"/>
      <c r="U1766"/>
      <c r="V1766"/>
      <c r="W1766"/>
      <c r="X1766"/>
      <c r="Y1766"/>
      <c r="Z1766"/>
      <c r="AA1766"/>
      <c r="AB1766"/>
    </row>
    <row r="1767" spans="1:28" x14ac:dyDescent="0.25">
      <c r="A1767"/>
      <c r="B1767"/>
      <c r="C1767"/>
      <c r="D1767"/>
      <c r="E1767"/>
      <c r="F1767"/>
      <c r="G1767"/>
      <c r="H1767"/>
      <c r="I1767"/>
      <c r="J1767"/>
      <c r="K1767"/>
      <c r="L1767"/>
      <c r="M1767"/>
      <c r="N1767"/>
      <c r="O1767"/>
      <c r="P1767"/>
      <c r="Q1767"/>
      <c r="R1767"/>
      <c r="S1767"/>
      <c r="T1767"/>
      <c r="U1767"/>
      <c r="V1767"/>
      <c r="W1767"/>
      <c r="X1767"/>
      <c r="Y1767"/>
      <c r="Z1767"/>
      <c r="AA1767"/>
      <c r="AB1767"/>
    </row>
    <row r="1768" spans="1:28" x14ac:dyDescent="0.25">
      <c r="A1768"/>
      <c r="B1768"/>
      <c r="C1768"/>
      <c r="D1768"/>
      <c r="E1768"/>
      <c r="F1768"/>
      <c r="G1768"/>
      <c r="H1768"/>
      <c r="I1768"/>
      <c r="J1768"/>
      <c r="K1768"/>
      <c r="L1768"/>
      <c r="M1768"/>
      <c r="N1768"/>
      <c r="O1768"/>
      <c r="P1768"/>
      <c r="Q1768"/>
      <c r="R1768"/>
      <c r="S1768"/>
      <c r="T1768"/>
      <c r="U1768"/>
      <c r="V1768"/>
      <c r="W1768"/>
      <c r="X1768"/>
      <c r="Y1768"/>
      <c r="Z1768"/>
      <c r="AA1768"/>
      <c r="AB1768"/>
    </row>
    <row r="1769" spans="1:28" x14ac:dyDescent="0.25">
      <c r="A1769"/>
      <c r="B1769"/>
      <c r="C1769"/>
      <c r="D1769"/>
      <c r="E1769"/>
      <c r="F1769"/>
      <c r="G1769"/>
      <c r="H1769"/>
      <c r="I1769"/>
      <c r="J1769"/>
      <c r="K1769"/>
      <c r="L1769"/>
      <c r="M1769"/>
      <c r="N1769"/>
      <c r="O1769"/>
      <c r="P1769"/>
      <c r="Q1769"/>
      <c r="R1769"/>
      <c r="S1769"/>
      <c r="T1769"/>
      <c r="U1769"/>
      <c r="V1769"/>
      <c r="W1769"/>
      <c r="X1769"/>
      <c r="Y1769"/>
      <c r="Z1769"/>
      <c r="AA1769"/>
      <c r="AB1769"/>
    </row>
    <row r="1770" spans="1:28" x14ac:dyDescent="0.25">
      <c r="A1770"/>
      <c r="B1770"/>
      <c r="C1770"/>
      <c r="D1770"/>
      <c r="E1770"/>
      <c r="F1770"/>
      <c r="G1770"/>
      <c r="H1770"/>
      <c r="I1770"/>
      <c r="J1770"/>
      <c r="K1770"/>
      <c r="L1770"/>
      <c r="M1770"/>
      <c r="N1770"/>
      <c r="O1770"/>
      <c r="P1770"/>
      <c r="Q1770"/>
      <c r="R1770"/>
      <c r="S1770"/>
      <c r="T1770"/>
      <c r="U1770"/>
      <c r="V1770"/>
      <c r="W1770"/>
      <c r="X1770"/>
      <c r="Y1770"/>
      <c r="Z1770"/>
      <c r="AA1770"/>
      <c r="AB1770"/>
    </row>
    <row r="1771" spans="1:28" x14ac:dyDescent="0.25">
      <c r="A1771"/>
      <c r="B1771"/>
      <c r="C1771"/>
      <c r="D1771"/>
      <c r="E1771"/>
      <c r="F1771"/>
      <c r="G1771"/>
      <c r="H1771"/>
      <c r="I1771"/>
      <c r="J1771"/>
      <c r="K1771"/>
      <c r="L1771"/>
      <c r="M1771"/>
      <c r="N1771"/>
      <c r="O1771"/>
      <c r="P1771"/>
      <c r="Q1771"/>
      <c r="R1771"/>
      <c r="S1771"/>
      <c r="T1771"/>
      <c r="U1771"/>
      <c r="V1771"/>
      <c r="W1771"/>
      <c r="X1771"/>
      <c r="Y1771"/>
      <c r="Z1771"/>
      <c r="AA1771"/>
      <c r="AB1771"/>
    </row>
    <row r="1772" spans="1:28" x14ac:dyDescent="0.25">
      <c r="A1772"/>
      <c r="B1772"/>
      <c r="C1772"/>
      <c r="D1772"/>
      <c r="E1772"/>
      <c r="F1772"/>
      <c r="G1772"/>
      <c r="H1772"/>
      <c r="I1772"/>
      <c r="J1772"/>
      <c r="K1772"/>
      <c r="L1772"/>
      <c r="M1772"/>
      <c r="N1772"/>
      <c r="O1772"/>
      <c r="P1772"/>
      <c r="Q1772"/>
      <c r="R1772"/>
      <c r="S1772"/>
      <c r="T1772"/>
      <c r="U1772"/>
      <c r="V1772"/>
      <c r="W1772"/>
      <c r="X1772"/>
      <c r="Y1772"/>
      <c r="Z1772"/>
      <c r="AA1772"/>
      <c r="AB1772"/>
    </row>
    <row r="1773" spans="1:28" x14ac:dyDescent="0.25">
      <c r="A1773"/>
      <c r="B1773"/>
      <c r="C1773"/>
      <c r="D1773"/>
      <c r="E1773"/>
      <c r="F1773"/>
      <c r="G1773"/>
      <c r="H1773"/>
      <c r="I1773"/>
      <c r="J1773"/>
      <c r="K1773"/>
      <c r="L1773"/>
      <c r="M1773"/>
      <c r="N1773"/>
      <c r="O1773"/>
      <c r="P1773"/>
      <c r="Q1773"/>
      <c r="R1773"/>
      <c r="S1773"/>
      <c r="T1773"/>
      <c r="U1773"/>
      <c r="V1773"/>
      <c r="W1773"/>
      <c r="X1773"/>
      <c r="Y1773"/>
      <c r="Z1773"/>
      <c r="AA1773"/>
      <c r="AB1773"/>
    </row>
    <row r="1774" spans="1:28" x14ac:dyDescent="0.25">
      <c r="A1774"/>
      <c r="B1774"/>
      <c r="C1774"/>
      <c r="D1774"/>
      <c r="E1774"/>
      <c r="F1774"/>
      <c r="G1774"/>
      <c r="H1774"/>
      <c r="I1774"/>
      <c r="J1774"/>
      <c r="K1774"/>
      <c r="L1774"/>
      <c r="M1774"/>
      <c r="N1774"/>
      <c r="O1774"/>
      <c r="P1774"/>
      <c r="Q1774"/>
      <c r="R1774"/>
      <c r="S1774"/>
      <c r="T1774"/>
      <c r="U1774"/>
      <c r="V1774"/>
      <c r="W1774"/>
      <c r="X1774"/>
      <c r="Y1774"/>
      <c r="Z1774"/>
      <c r="AA1774"/>
      <c r="AB1774"/>
    </row>
    <row r="1775" spans="1:28" x14ac:dyDescent="0.25">
      <c r="A1775"/>
      <c r="B1775"/>
      <c r="C1775"/>
      <c r="D1775"/>
      <c r="E1775"/>
      <c r="F1775"/>
      <c r="G1775"/>
      <c r="H1775"/>
      <c r="I1775"/>
      <c r="J1775"/>
      <c r="K1775"/>
      <c r="L1775"/>
      <c r="M1775"/>
      <c r="N1775"/>
      <c r="O1775"/>
      <c r="P1775"/>
      <c r="Q1775"/>
      <c r="R1775"/>
      <c r="S1775"/>
      <c r="T1775"/>
      <c r="U1775"/>
      <c r="V1775"/>
      <c r="W1775"/>
      <c r="X1775"/>
      <c r="Y1775"/>
      <c r="Z1775"/>
      <c r="AA1775"/>
      <c r="AB1775"/>
    </row>
    <row r="1776" spans="1:28" x14ac:dyDescent="0.25">
      <c r="A1776"/>
      <c r="B1776"/>
      <c r="C1776"/>
      <c r="D1776"/>
      <c r="E1776"/>
      <c r="F1776"/>
      <c r="G1776"/>
      <c r="H1776"/>
      <c r="I1776"/>
      <c r="J1776"/>
      <c r="K1776"/>
      <c r="L1776"/>
      <c r="M1776"/>
      <c r="N1776"/>
      <c r="O1776"/>
      <c r="P1776"/>
      <c r="Q1776"/>
      <c r="R1776"/>
      <c r="S1776"/>
      <c r="T1776"/>
      <c r="U1776"/>
      <c r="V1776"/>
      <c r="W1776"/>
      <c r="X1776"/>
      <c r="Y1776"/>
      <c r="Z1776"/>
      <c r="AA1776"/>
      <c r="AB1776"/>
    </row>
    <row r="1777" spans="1:28" x14ac:dyDescent="0.25">
      <c r="A1777"/>
      <c r="B1777"/>
      <c r="C1777"/>
      <c r="D1777"/>
      <c r="E1777"/>
      <c r="F1777"/>
      <c r="G1777"/>
      <c r="H1777"/>
      <c r="I1777"/>
      <c r="J1777"/>
      <c r="K1777"/>
      <c r="L1777"/>
      <c r="M1777"/>
      <c r="N1777"/>
      <c r="O1777"/>
      <c r="P1777"/>
      <c r="Q1777"/>
      <c r="R1777"/>
      <c r="S1777"/>
      <c r="T1777"/>
      <c r="U1777"/>
      <c r="V1777"/>
      <c r="W1777"/>
      <c r="X1777"/>
      <c r="Y1777"/>
      <c r="Z1777"/>
      <c r="AA1777"/>
      <c r="AB1777"/>
    </row>
    <row r="1778" spans="1:28" x14ac:dyDescent="0.25">
      <c r="A1778"/>
      <c r="B1778"/>
      <c r="C1778"/>
      <c r="D1778"/>
      <c r="E1778"/>
      <c r="F1778"/>
      <c r="G1778"/>
      <c r="H1778"/>
      <c r="I1778"/>
      <c r="J1778"/>
      <c r="K1778"/>
      <c r="L1778"/>
      <c r="M1778"/>
      <c r="N1778"/>
      <c r="O1778"/>
      <c r="P1778"/>
      <c r="Q1778"/>
      <c r="R1778"/>
      <c r="S1778"/>
      <c r="T1778"/>
      <c r="U1778"/>
      <c r="V1778"/>
      <c r="W1778"/>
      <c r="X1778"/>
      <c r="Y1778"/>
      <c r="Z1778"/>
      <c r="AA1778"/>
      <c r="AB1778"/>
    </row>
    <row r="1779" spans="1:28" x14ac:dyDescent="0.25">
      <c r="A1779"/>
      <c r="B1779"/>
      <c r="C1779"/>
      <c r="D1779"/>
      <c r="E1779"/>
      <c r="F1779"/>
      <c r="G1779"/>
      <c r="H1779"/>
      <c r="I1779"/>
      <c r="J1779"/>
      <c r="K1779"/>
      <c r="L1779"/>
      <c r="M1779"/>
      <c r="N1779"/>
      <c r="O1779"/>
      <c r="P1779"/>
      <c r="Q1779"/>
      <c r="R1779"/>
      <c r="S1779"/>
      <c r="T1779"/>
      <c r="U1779"/>
      <c r="V1779"/>
      <c r="W1779"/>
      <c r="X1779"/>
      <c r="Y1779"/>
      <c r="Z1779"/>
      <c r="AA1779"/>
      <c r="AB1779"/>
    </row>
    <row r="1780" spans="1:28" x14ac:dyDescent="0.25">
      <c r="A1780"/>
      <c r="B1780"/>
      <c r="C1780"/>
      <c r="D1780"/>
      <c r="E1780"/>
      <c r="F1780"/>
      <c r="G1780"/>
      <c r="H1780"/>
      <c r="I1780"/>
      <c r="J1780"/>
      <c r="K1780"/>
      <c r="L1780"/>
      <c r="M1780"/>
      <c r="N1780"/>
      <c r="O1780"/>
      <c r="P1780"/>
      <c r="Q1780"/>
      <c r="R1780"/>
      <c r="S1780"/>
      <c r="T1780"/>
      <c r="U1780"/>
      <c r="V1780"/>
      <c r="W1780"/>
      <c r="X1780"/>
      <c r="Y1780"/>
      <c r="Z1780"/>
      <c r="AA1780"/>
      <c r="AB1780"/>
    </row>
    <row r="1781" spans="1:28" x14ac:dyDescent="0.25">
      <c r="A1781"/>
      <c r="B1781"/>
      <c r="C1781"/>
      <c r="D1781"/>
      <c r="E1781"/>
      <c r="F1781"/>
      <c r="G1781"/>
      <c r="H1781"/>
      <c r="I1781"/>
      <c r="J1781"/>
      <c r="K1781"/>
      <c r="L1781"/>
      <c r="M1781"/>
      <c r="N1781"/>
      <c r="O1781"/>
      <c r="P1781"/>
      <c r="Q1781"/>
      <c r="R1781"/>
      <c r="S1781"/>
      <c r="T1781"/>
      <c r="U1781"/>
      <c r="V1781"/>
      <c r="W1781"/>
      <c r="X1781"/>
      <c r="Y1781"/>
      <c r="Z1781"/>
      <c r="AA1781"/>
      <c r="AB1781"/>
    </row>
    <row r="1782" spans="1:28" x14ac:dyDescent="0.25">
      <c r="A1782"/>
      <c r="B1782"/>
      <c r="C1782"/>
      <c r="D1782"/>
      <c r="E1782"/>
      <c r="F1782"/>
      <c r="G1782"/>
      <c r="H1782"/>
      <c r="I1782"/>
      <c r="J1782"/>
      <c r="K1782"/>
      <c r="L1782"/>
      <c r="M1782"/>
      <c r="N1782"/>
      <c r="O1782"/>
      <c r="P1782"/>
      <c r="Q1782"/>
      <c r="R1782"/>
      <c r="S1782"/>
      <c r="T1782"/>
      <c r="U1782"/>
      <c r="V1782"/>
      <c r="W1782"/>
      <c r="X1782"/>
      <c r="Y1782"/>
      <c r="Z1782"/>
      <c r="AA1782"/>
      <c r="AB1782"/>
    </row>
    <row r="1783" spans="1:28" x14ac:dyDescent="0.25">
      <c r="A1783"/>
      <c r="B1783"/>
      <c r="C1783"/>
      <c r="D1783"/>
      <c r="E1783"/>
      <c r="F1783"/>
      <c r="G1783"/>
      <c r="H1783"/>
      <c r="I1783"/>
      <c r="J1783"/>
      <c r="K1783"/>
      <c r="L1783"/>
      <c r="M1783"/>
      <c r="N1783"/>
      <c r="O1783"/>
      <c r="P1783"/>
      <c r="Q1783"/>
      <c r="R1783"/>
      <c r="S1783"/>
      <c r="T1783"/>
      <c r="U1783"/>
      <c r="V1783"/>
      <c r="W1783"/>
      <c r="X1783"/>
      <c r="Y1783"/>
      <c r="Z1783"/>
      <c r="AA1783"/>
      <c r="AB1783"/>
    </row>
    <row r="1784" spans="1:28" x14ac:dyDescent="0.25">
      <c r="A1784"/>
      <c r="B1784"/>
      <c r="C1784"/>
      <c r="D1784"/>
      <c r="E1784"/>
      <c r="F1784"/>
      <c r="G1784"/>
      <c r="H1784"/>
      <c r="I1784"/>
      <c r="J1784"/>
      <c r="K1784"/>
      <c r="L1784"/>
      <c r="M1784"/>
      <c r="N1784"/>
      <c r="O1784"/>
      <c r="P1784"/>
      <c r="Q1784"/>
      <c r="R1784"/>
      <c r="S1784"/>
      <c r="T1784"/>
      <c r="U1784"/>
      <c r="V1784"/>
      <c r="W1784"/>
      <c r="X1784"/>
      <c r="Y1784"/>
      <c r="Z1784"/>
      <c r="AA1784"/>
      <c r="AB1784"/>
    </row>
    <row r="1785" spans="1:28" x14ac:dyDescent="0.25">
      <c r="A1785"/>
      <c r="B1785"/>
      <c r="C1785"/>
      <c r="D1785"/>
      <c r="E1785"/>
      <c r="F1785"/>
      <c r="G1785"/>
      <c r="H1785"/>
      <c r="I1785"/>
      <c r="J1785"/>
      <c r="K1785"/>
      <c r="L1785"/>
      <c r="M1785"/>
      <c r="N1785"/>
      <c r="O1785"/>
      <c r="P1785"/>
      <c r="Q1785"/>
      <c r="R1785"/>
      <c r="S1785"/>
      <c r="T1785"/>
      <c r="U1785"/>
      <c r="V1785"/>
      <c r="W1785"/>
      <c r="X1785"/>
      <c r="Y1785"/>
      <c r="Z1785"/>
      <c r="AA1785"/>
      <c r="AB1785"/>
    </row>
    <row r="1786" spans="1:28" x14ac:dyDescent="0.25">
      <c r="A1786"/>
      <c r="B1786"/>
      <c r="C1786"/>
      <c r="D1786"/>
      <c r="E1786"/>
      <c r="F1786"/>
      <c r="G1786"/>
      <c r="H1786"/>
      <c r="I1786"/>
      <c r="J1786"/>
      <c r="K1786"/>
      <c r="L1786"/>
      <c r="M1786"/>
      <c r="N1786"/>
      <c r="O1786"/>
      <c r="P1786"/>
      <c r="Q1786"/>
      <c r="R1786"/>
      <c r="S1786"/>
      <c r="T1786"/>
      <c r="U1786"/>
      <c r="V1786"/>
      <c r="W1786"/>
      <c r="X1786"/>
      <c r="Y1786"/>
      <c r="Z1786"/>
      <c r="AA1786"/>
      <c r="AB1786"/>
    </row>
    <row r="1787" spans="1:28" x14ac:dyDescent="0.25">
      <c r="A1787"/>
      <c r="B1787"/>
      <c r="C1787"/>
      <c r="D1787"/>
      <c r="E1787"/>
      <c r="F1787"/>
      <c r="G1787"/>
      <c r="H1787"/>
      <c r="I1787"/>
      <c r="J1787"/>
      <c r="K1787"/>
      <c r="L1787"/>
      <c r="M1787"/>
      <c r="N1787"/>
      <c r="O1787"/>
      <c r="P1787"/>
      <c r="Q1787"/>
      <c r="R1787"/>
      <c r="S1787"/>
      <c r="T1787"/>
      <c r="U1787"/>
      <c r="V1787"/>
      <c r="W1787"/>
      <c r="X1787"/>
      <c r="Y1787"/>
      <c r="Z1787"/>
      <c r="AA1787"/>
      <c r="AB1787"/>
    </row>
    <row r="1788" spans="1:28" x14ac:dyDescent="0.25">
      <c r="A1788"/>
      <c r="B1788"/>
      <c r="C1788"/>
      <c r="D1788"/>
      <c r="E1788"/>
      <c r="F1788"/>
      <c r="G1788"/>
      <c r="H1788"/>
      <c r="I1788"/>
      <c r="J1788"/>
      <c r="K1788"/>
      <c r="L1788"/>
      <c r="M1788"/>
      <c r="N1788"/>
      <c r="O1788"/>
      <c r="P1788"/>
      <c r="Q1788"/>
      <c r="R1788"/>
      <c r="S1788"/>
      <c r="T1788"/>
      <c r="U1788"/>
      <c r="V1788"/>
      <c r="W1788"/>
      <c r="X1788"/>
      <c r="Y1788"/>
      <c r="Z1788"/>
      <c r="AA1788"/>
      <c r="AB1788"/>
    </row>
    <row r="1789" spans="1:28" x14ac:dyDescent="0.25">
      <c r="A1789"/>
      <c r="B1789"/>
      <c r="C1789"/>
      <c r="D1789"/>
      <c r="E1789"/>
      <c r="F1789"/>
      <c r="G1789"/>
      <c r="H1789"/>
      <c r="I1789"/>
      <c r="J1789"/>
      <c r="K1789"/>
      <c r="L1789"/>
      <c r="M1789"/>
      <c r="N1789"/>
      <c r="O1789"/>
      <c r="P1789"/>
      <c r="Q1789"/>
      <c r="R1789"/>
      <c r="S1789"/>
      <c r="T1789"/>
      <c r="U1789"/>
      <c r="V1789"/>
      <c r="W1789"/>
      <c r="X1789"/>
      <c r="Y1789"/>
      <c r="Z1789"/>
      <c r="AA1789"/>
      <c r="AB1789"/>
    </row>
    <row r="1790" spans="1:28" x14ac:dyDescent="0.25">
      <c r="A1790"/>
      <c r="B1790"/>
      <c r="C1790"/>
      <c r="D1790"/>
      <c r="E1790"/>
      <c r="F1790"/>
      <c r="G1790"/>
      <c r="H1790"/>
      <c r="I1790"/>
      <c r="J1790"/>
      <c r="K1790"/>
      <c r="L1790"/>
      <c r="M1790"/>
      <c r="N1790"/>
      <c r="O1790"/>
      <c r="P1790"/>
      <c r="Q1790"/>
      <c r="R1790"/>
      <c r="S1790"/>
      <c r="T1790"/>
      <c r="U1790"/>
      <c r="V1790"/>
      <c r="W1790"/>
      <c r="X1790"/>
      <c r="Y1790"/>
      <c r="Z1790"/>
      <c r="AA1790"/>
      <c r="AB1790"/>
    </row>
    <row r="1791" spans="1:28" x14ac:dyDescent="0.25">
      <c r="A1791"/>
      <c r="B1791"/>
      <c r="C1791"/>
      <c r="D1791"/>
      <c r="E1791"/>
      <c r="F1791"/>
      <c r="G1791"/>
      <c r="H1791"/>
      <c r="I1791"/>
      <c r="J1791"/>
      <c r="K1791"/>
      <c r="L1791"/>
      <c r="M1791"/>
      <c r="N1791"/>
      <c r="O1791"/>
      <c r="P1791"/>
      <c r="Q1791"/>
      <c r="R1791"/>
      <c r="S1791"/>
      <c r="T1791"/>
      <c r="U1791"/>
      <c r="V1791"/>
      <c r="W1791"/>
      <c r="X1791"/>
      <c r="Y1791"/>
      <c r="Z1791"/>
      <c r="AA1791"/>
      <c r="AB1791"/>
    </row>
    <row r="1792" spans="1:28" x14ac:dyDescent="0.25">
      <c r="A1792"/>
      <c r="B1792"/>
      <c r="C1792"/>
      <c r="D1792"/>
      <c r="E1792"/>
      <c r="F1792"/>
      <c r="G1792"/>
      <c r="H1792"/>
      <c r="I1792"/>
      <c r="J1792"/>
      <c r="K1792"/>
      <c r="L1792"/>
      <c r="M1792"/>
      <c r="N1792"/>
      <c r="O1792"/>
      <c r="P1792"/>
      <c r="Q1792"/>
      <c r="R1792"/>
      <c r="S1792"/>
      <c r="T1792"/>
      <c r="U1792"/>
      <c r="V1792"/>
      <c r="W1792"/>
      <c r="X1792"/>
      <c r="Y1792"/>
      <c r="Z1792"/>
      <c r="AA1792"/>
      <c r="AB1792"/>
    </row>
    <row r="1793" spans="1:28" x14ac:dyDescent="0.25">
      <c r="A1793"/>
      <c r="B1793"/>
      <c r="C1793"/>
      <c r="D1793"/>
      <c r="E1793"/>
      <c r="F1793"/>
      <c r="G1793"/>
      <c r="H1793"/>
      <c r="I1793"/>
      <c r="J1793"/>
      <c r="K1793"/>
      <c r="L1793"/>
      <c r="M1793"/>
      <c r="N1793"/>
      <c r="O1793"/>
      <c r="P1793"/>
      <c r="Q1793"/>
      <c r="R1793"/>
      <c r="S1793"/>
      <c r="T1793"/>
      <c r="U1793"/>
      <c r="V1793"/>
      <c r="W1793"/>
      <c r="X1793"/>
      <c r="Y1793"/>
      <c r="Z1793"/>
      <c r="AA1793"/>
      <c r="AB1793"/>
    </row>
    <row r="1794" spans="1:28" x14ac:dyDescent="0.25">
      <c r="A1794"/>
      <c r="B1794"/>
      <c r="C1794"/>
      <c r="D1794"/>
      <c r="E1794"/>
      <c r="F1794"/>
      <c r="G1794"/>
      <c r="H1794"/>
      <c r="I1794"/>
      <c r="J1794"/>
      <c r="K1794"/>
      <c r="L1794"/>
      <c r="M1794"/>
      <c r="N1794"/>
      <c r="O1794"/>
      <c r="P1794"/>
      <c r="Q1794"/>
      <c r="R1794"/>
      <c r="S1794"/>
      <c r="T1794"/>
      <c r="U1794"/>
      <c r="V1794"/>
      <c r="W1794"/>
      <c r="X1794"/>
      <c r="Y1794"/>
      <c r="Z1794"/>
      <c r="AA1794"/>
      <c r="AB1794"/>
    </row>
    <row r="1795" spans="1:28" x14ac:dyDescent="0.25">
      <c r="A1795"/>
      <c r="B1795"/>
      <c r="C1795"/>
      <c r="D1795"/>
      <c r="E1795"/>
      <c r="F1795"/>
      <c r="G1795"/>
      <c r="H1795"/>
      <c r="I1795"/>
      <c r="J1795"/>
      <c r="K1795"/>
      <c r="L1795"/>
      <c r="M1795"/>
      <c r="N1795"/>
      <c r="O1795"/>
      <c r="P1795"/>
      <c r="Q1795"/>
      <c r="R1795"/>
      <c r="S1795"/>
      <c r="T1795"/>
      <c r="U1795"/>
      <c r="V1795"/>
      <c r="W1795"/>
      <c r="X1795"/>
      <c r="Y1795"/>
      <c r="Z1795"/>
      <c r="AA1795"/>
      <c r="AB1795"/>
    </row>
    <row r="1796" spans="1:28" x14ac:dyDescent="0.25">
      <c r="A1796"/>
      <c r="B1796"/>
      <c r="C1796"/>
      <c r="D1796"/>
      <c r="E1796"/>
      <c r="F1796"/>
      <c r="G1796"/>
      <c r="H1796"/>
      <c r="I1796"/>
      <c r="J1796"/>
      <c r="K1796"/>
      <c r="L1796"/>
      <c r="M1796"/>
      <c r="N1796"/>
      <c r="O1796"/>
      <c r="P1796"/>
      <c r="Q1796"/>
      <c r="R1796"/>
      <c r="S1796"/>
      <c r="T1796"/>
      <c r="U1796"/>
      <c r="V1796"/>
      <c r="W1796"/>
      <c r="X1796"/>
      <c r="Y1796"/>
      <c r="Z1796"/>
      <c r="AA1796"/>
      <c r="AB1796"/>
    </row>
    <row r="1797" spans="1:28" x14ac:dyDescent="0.25">
      <c r="A1797"/>
      <c r="B1797"/>
      <c r="C1797"/>
      <c r="D1797"/>
      <c r="E1797"/>
      <c r="F1797"/>
      <c r="G1797"/>
      <c r="H1797"/>
      <c r="I1797"/>
      <c r="J1797"/>
      <c r="K1797"/>
      <c r="L1797"/>
      <c r="M1797"/>
      <c r="N1797"/>
      <c r="O1797"/>
      <c r="P1797"/>
      <c r="Q1797"/>
      <c r="R1797"/>
      <c r="S1797"/>
      <c r="T1797"/>
      <c r="U1797"/>
      <c r="V1797"/>
      <c r="W1797"/>
      <c r="X1797"/>
      <c r="Y1797"/>
      <c r="Z1797"/>
      <c r="AA1797"/>
      <c r="AB1797"/>
    </row>
    <row r="1798" spans="1:28" x14ac:dyDescent="0.25">
      <c r="A1798"/>
      <c r="B1798"/>
      <c r="C1798"/>
      <c r="D1798"/>
      <c r="E1798"/>
      <c r="F1798"/>
      <c r="G1798"/>
      <c r="H1798"/>
      <c r="I1798"/>
      <c r="J1798"/>
      <c r="K1798"/>
      <c r="L1798"/>
      <c r="M1798"/>
      <c r="N1798"/>
      <c r="O1798"/>
      <c r="P1798"/>
      <c r="Q1798"/>
      <c r="R1798"/>
      <c r="S1798"/>
      <c r="T1798"/>
      <c r="U1798"/>
      <c r="V1798"/>
      <c r="W1798"/>
      <c r="X1798"/>
      <c r="Y1798"/>
      <c r="Z1798"/>
      <c r="AA1798"/>
      <c r="AB1798"/>
    </row>
    <row r="1799" spans="1:28" x14ac:dyDescent="0.25">
      <c r="A1799"/>
      <c r="B1799"/>
      <c r="C1799"/>
      <c r="D1799"/>
      <c r="E1799"/>
      <c r="F1799"/>
      <c r="G1799"/>
      <c r="H1799"/>
      <c r="I1799"/>
      <c r="J1799"/>
      <c r="K1799"/>
      <c r="L1799"/>
      <c r="M1799"/>
      <c r="N1799"/>
      <c r="O1799"/>
      <c r="P1799"/>
      <c r="Q1799"/>
      <c r="R1799"/>
      <c r="S1799"/>
      <c r="T1799"/>
      <c r="U1799"/>
      <c r="V1799"/>
      <c r="W1799"/>
      <c r="X1799"/>
      <c r="Y1799"/>
      <c r="Z1799"/>
      <c r="AA1799"/>
      <c r="AB1799"/>
    </row>
    <row r="1800" spans="1:28" x14ac:dyDescent="0.25">
      <c r="A1800"/>
      <c r="B1800"/>
      <c r="C1800"/>
      <c r="D1800"/>
      <c r="E1800"/>
      <c r="F1800"/>
      <c r="G1800"/>
      <c r="H1800"/>
      <c r="I1800"/>
      <c r="J1800"/>
      <c r="K1800"/>
      <c r="L1800"/>
      <c r="M1800"/>
      <c r="N1800"/>
      <c r="O1800"/>
      <c r="P1800"/>
      <c r="Q1800"/>
      <c r="R1800"/>
      <c r="S1800"/>
      <c r="T1800"/>
      <c r="U1800"/>
      <c r="V1800"/>
      <c r="W1800"/>
      <c r="X1800"/>
      <c r="Y1800"/>
      <c r="Z1800"/>
      <c r="AA1800"/>
      <c r="AB1800"/>
    </row>
    <row r="1801" spans="1:28" x14ac:dyDescent="0.25">
      <c r="A1801"/>
      <c r="B1801"/>
      <c r="C1801"/>
      <c r="D1801"/>
      <c r="E1801"/>
      <c r="F1801"/>
      <c r="G1801"/>
      <c r="H1801"/>
      <c r="I1801"/>
      <c r="J1801"/>
      <c r="K1801"/>
      <c r="L1801"/>
      <c r="M1801"/>
      <c r="N1801"/>
      <c r="O1801"/>
      <c r="P1801"/>
      <c r="Q1801"/>
      <c r="R1801"/>
      <c r="S1801"/>
      <c r="T1801"/>
      <c r="U1801"/>
      <c r="V1801"/>
      <c r="W1801"/>
      <c r="X1801"/>
      <c r="Y1801"/>
      <c r="Z1801"/>
      <c r="AA1801"/>
      <c r="AB1801"/>
    </row>
    <row r="1802" spans="1:28" x14ac:dyDescent="0.25">
      <c r="A1802"/>
      <c r="B1802"/>
      <c r="C1802"/>
      <c r="D1802"/>
      <c r="E1802"/>
      <c r="F1802"/>
      <c r="G1802"/>
      <c r="H1802"/>
      <c r="I1802"/>
      <c r="J1802"/>
      <c r="K1802"/>
      <c r="L1802"/>
      <c r="M1802"/>
      <c r="N1802"/>
      <c r="O1802"/>
      <c r="P1802"/>
      <c r="Q1802"/>
      <c r="R1802"/>
      <c r="S1802"/>
      <c r="T1802"/>
      <c r="U1802"/>
      <c r="V1802"/>
      <c r="W1802"/>
      <c r="X1802"/>
      <c r="Y1802"/>
      <c r="Z1802"/>
      <c r="AA1802"/>
      <c r="AB1802"/>
    </row>
    <row r="1803" spans="1:28" x14ac:dyDescent="0.25">
      <c r="A1803"/>
      <c r="B1803"/>
      <c r="C1803"/>
      <c r="D1803"/>
      <c r="E1803"/>
      <c r="F1803"/>
      <c r="G1803"/>
      <c r="H1803"/>
      <c r="I1803"/>
      <c r="J1803"/>
      <c r="K1803"/>
      <c r="L1803"/>
      <c r="M1803"/>
      <c r="N1803"/>
      <c r="O1803"/>
      <c r="P1803"/>
      <c r="Q1803"/>
      <c r="R1803"/>
      <c r="S1803"/>
      <c r="T1803"/>
      <c r="U1803"/>
      <c r="V1803"/>
      <c r="W1803"/>
      <c r="X1803"/>
      <c r="Y1803"/>
      <c r="Z1803"/>
      <c r="AA1803"/>
      <c r="AB1803"/>
    </row>
    <row r="1804" spans="1:28" x14ac:dyDescent="0.25">
      <c r="A1804"/>
      <c r="B1804"/>
      <c r="C1804"/>
      <c r="D1804"/>
      <c r="E1804"/>
      <c r="F1804"/>
      <c r="G1804"/>
      <c r="H1804"/>
      <c r="I1804"/>
      <c r="J1804"/>
      <c r="K1804"/>
      <c r="L1804"/>
      <c r="M1804"/>
      <c r="N1804"/>
      <c r="O1804"/>
      <c r="P1804"/>
      <c r="Q1804"/>
      <c r="R1804"/>
      <c r="S1804"/>
      <c r="T1804"/>
      <c r="U1804"/>
      <c r="V1804"/>
      <c r="W1804"/>
      <c r="X1804"/>
      <c r="Y1804"/>
      <c r="Z1804"/>
      <c r="AA1804"/>
      <c r="AB1804"/>
    </row>
    <row r="1805" spans="1:28" x14ac:dyDescent="0.25">
      <c r="A1805"/>
      <c r="B1805"/>
      <c r="C1805"/>
      <c r="D1805"/>
      <c r="E1805"/>
      <c r="F1805"/>
      <c r="G1805"/>
      <c r="H1805"/>
      <c r="I1805"/>
      <c r="J1805"/>
      <c r="K1805"/>
      <c r="L1805"/>
      <c r="M1805"/>
      <c r="N1805"/>
      <c r="O1805"/>
      <c r="P1805"/>
      <c r="Q1805"/>
      <c r="R1805"/>
      <c r="S1805"/>
      <c r="T1805"/>
      <c r="U1805"/>
      <c r="V1805"/>
      <c r="W1805"/>
      <c r="X1805"/>
      <c r="Y1805"/>
      <c r="Z1805"/>
      <c r="AA1805"/>
      <c r="AB1805"/>
    </row>
    <row r="1806" spans="1:28" x14ac:dyDescent="0.25">
      <c r="A1806"/>
      <c r="B1806"/>
      <c r="C1806"/>
      <c r="D1806"/>
      <c r="E1806"/>
      <c r="F1806"/>
      <c r="G1806"/>
      <c r="H1806"/>
      <c r="I1806"/>
      <c r="J1806"/>
      <c r="K1806"/>
      <c r="L1806"/>
      <c r="M1806"/>
      <c r="N1806"/>
      <c r="O1806"/>
      <c r="P1806"/>
      <c r="Q1806"/>
      <c r="R1806"/>
      <c r="S1806"/>
      <c r="T1806"/>
      <c r="U1806"/>
      <c r="V1806"/>
      <c r="W1806"/>
      <c r="X1806"/>
      <c r="Y1806"/>
      <c r="Z1806"/>
      <c r="AA1806"/>
      <c r="AB1806"/>
    </row>
    <row r="1807" spans="1:28" x14ac:dyDescent="0.25">
      <c r="A1807"/>
      <c r="B1807"/>
      <c r="C1807"/>
      <c r="D1807"/>
      <c r="E1807"/>
      <c r="F1807"/>
      <c r="G1807"/>
      <c r="H1807"/>
      <c r="I1807"/>
      <c r="J1807"/>
      <c r="K1807"/>
      <c r="L1807"/>
      <c r="M1807"/>
      <c r="N1807"/>
      <c r="O1807"/>
      <c r="P1807"/>
      <c r="Q1807"/>
      <c r="R1807"/>
      <c r="S1807"/>
      <c r="T1807"/>
      <c r="U1807"/>
      <c r="V1807"/>
      <c r="W1807"/>
      <c r="X1807"/>
      <c r="Y1807"/>
      <c r="Z1807"/>
      <c r="AA1807"/>
      <c r="AB1807"/>
    </row>
    <row r="1808" spans="1:28" x14ac:dyDescent="0.25">
      <c r="A1808"/>
      <c r="B1808"/>
      <c r="C1808"/>
      <c r="D1808"/>
      <c r="E1808"/>
      <c r="F1808"/>
      <c r="G1808"/>
      <c r="H1808"/>
      <c r="I1808"/>
      <c r="J1808"/>
      <c r="K1808"/>
      <c r="L1808"/>
      <c r="M1808"/>
      <c r="N1808"/>
      <c r="O1808"/>
      <c r="P1808"/>
      <c r="Q1808"/>
      <c r="R1808"/>
      <c r="S1808"/>
      <c r="T1808"/>
      <c r="U1808"/>
      <c r="V1808"/>
      <c r="W1808"/>
      <c r="X1808"/>
      <c r="Y1808"/>
      <c r="Z1808"/>
      <c r="AA1808"/>
      <c r="AB1808"/>
    </row>
    <row r="1809" spans="1:28" x14ac:dyDescent="0.25">
      <c r="A1809"/>
      <c r="B1809"/>
      <c r="C1809"/>
      <c r="D1809"/>
      <c r="E1809"/>
      <c r="F1809"/>
      <c r="G1809"/>
      <c r="H1809"/>
      <c r="I1809"/>
      <c r="J1809"/>
      <c r="K1809"/>
      <c r="L1809"/>
      <c r="M1809"/>
      <c r="N1809"/>
      <c r="O1809"/>
      <c r="P1809"/>
      <c r="Q1809"/>
      <c r="R1809"/>
      <c r="S1809"/>
      <c r="T1809"/>
      <c r="U1809"/>
      <c r="V1809"/>
      <c r="W1809"/>
      <c r="X1809"/>
      <c r="Y1809"/>
      <c r="Z1809"/>
      <c r="AA1809"/>
      <c r="AB1809"/>
    </row>
    <row r="1810" spans="1:28" x14ac:dyDescent="0.25">
      <c r="A1810"/>
      <c r="B1810"/>
      <c r="C1810"/>
      <c r="D1810"/>
      <c r="E1810"/>
      <c r="F1810"/>
      <c r="G1810"/>
      <c r="H1810"/>
      <c r="I1810"/>
      <c r="J1810"/>
      <c r="K1810"/>
      <c r="L1810"/>
      <c r="M1810"/>
      <c r="N1810"/>
      <c r="O1810"/>
      <c r="P1810"/>
      <c r="Q1810"/>
      <c r="R1810"/>
      <c r="S1810"/>
      <c r="T1810"/>
      <c r="U1810"/>
      <c r="V1810"/>
      <c r="W1810"/>
      <c r="X1810"/>
      <c r="Y1810"/>
      <c r="Z1810"/>
      <c r="AA1810"/>
      <c r="AB1810"/>
    </row>
    <row r="1811" spans="1:28" x14ac:dyDescent="0.25">
      <c r="A1811"/>
      <c r="B1811"/>
      <c r="C1811"/>
      <c r="D1811"/>
      <c r="E1811"/>
      <c r="F1811"/>
      <c r="G1811"/>
      <c r="H1811"/>
      <c r="I1811"/>
      <c r="J1811"/>
      <c r="K1811"/>
      <c r="L1811"/>
      <c r="M1811"/>
      <c r="N1811"/>
      <c r="O1811"/>
      <c r="P1811"/>
      <c r="Q1811"/>
      <c r="R1811"/>
      <c r="S1811"/>
      <c r="T1811"/>
      <c r="U1811"/>
      <c r="V1811"/>
      <c r="W1811"/>
      <c r="X1811"/>
      <c r="Y1811"/>
      <c r="Z1811"/>
      <c r="AA1811"/>
      <c r="AB1811"/>
    </row>
    <row r="1812" spans="1:28" x14ac:dyDescent="0.25">
      <c r="A1812"/>
      <c r="B1812"/>
      <c r="C1812"/>
      <c r="D1812"/>
      <c r="E1812"/>
      <c r="F1812"/>
      <c r="G1812"/>
      <c r="H1812"/>
      <c r="I1812"/>
      <c r="J1812"/>
      <c r="K1812"/>
      <c r="L1812"/>
      <c r="M1812"/>
      <c r="N1812"/>
      <c r="O1812"/>
      <c r="P1812"/>
      <c r="Q1812"/>
      <c r="R1812"/>
      <c r="S1812"/>
      <c r="T1812"/>
      <c r="U1812"/>
      <c r="V1812"/>
      <c r="W1812"/>
      <c r="X1812"/>
      <c r="Y1812"/>
      <c r="Z1812"/>
      <c r="AA1812"/>
      <c r="AB1812"/>
    </row>
    <row r="1813" spans="1:28" x14ac:dyDescent="0.25">
      <c r="A1813"/>
      <c r="B1813"/>
      <c r="C1813"/>
      <c r="D1813"/>
      <c r="E1813"/>
      <c r="F1813"/>
      <c r="G1813"/>
      <c r="H1813"/>
      <c r="I1813"/>
      <c r="J1813"/>
      <c r="K1813"/>
      <c r="L1813"/>
      <c r="M1813"/>
      <c r="N1813"/>
      <c r="O1813"/>
      <c r="P1813"/>
      <c r="Q1813"/>
      <c r="R1813"/>
      <c r="S1813"/>
      <c r="T1813"/>
      <c r="U1813"/>
      <c r="V1813"/>
      <c r="W1813"/>
      <c r="X1813"/>
      <c r="Y1813"/>
      <c r="Z1813"/>
      <c r="AA1813"/>
      <c r="AB1813"/>
    </row>
    <row r="1814" spans="1:28" x14ac:dyDescent="0.25">
      <c r="A1814"/>
      <c r="B1814"/>
      <c r="C1814"/>
      <c r="D1814"/>
      <c r="E1814"/>
      <c r="F1814"/>
      <c r="G1814"/>
      <c r="H1814"/>
      <c r="I1814"/>
      <c r="J1814"/>
      <c r="K1814"/>
      <c r="L1814"/>
      <c r="M1814"/>
      <c r="N1814"/>
      <c r="O1814"/>
      <c r="P1814"/>
      <c r="Q1814"/>
      <c r="R1814"/>
      <c r="S1814"/>
      <c r="T1814"/>
      <c r="U1814"/>
      <c r="V1814"/>
      <c r="W1814"/>
      <c r="X1814"/>
      <c r="Y1814"/>
      <c r="Z1814"/>
      <c r="AA1814"/>
      <c r="AB1814"/>
    </row>
    <row r="1815" spans="1:28" x14ac:dyDescent="0.25">
      <c r="A1815"/>
      <c r="B1815"/>
      <c r="C1815"/>
      <c r="D1815"/>
      <c r="E1815"/>
      <c r="F1815"/>
      <c r="G1815"/>
      <c r="H1815"/>
      <c r="I1815"/>
      <c r="J1815"/>
      <c r="K1815"/>
      <c r="L1815"/>
      <c r="M1815"/>
      <c r="N1815"/>
      <c r="O1815"/>
      <c r="P1815"/>
      <c r="Q1815"/>
      <c r="R1815"/>
      <c r="S1815"/>
      <c r="T1815"/>
      <c r="U1815"/>
      <c r="V1815"/>
      <c r="W1815"/>
      <c r="X1815"/>
      <c r="Y1815"/>
      <c r="Z1815"/>
      <c r="AA1815"/>
      <c r="AB1815"/>
    </row>
    <row r="1816" spans="1:28" x14ac:dyDescent="0.25">
      <c r="A1816"/>
      <c r="B1816"/>
      <c r="C1816"/>
      <c r="D1816"/>
      <c r="E1816"/>
      <c r="F1816"/>
      <c r="G1816"/>
      <c r="H1816"/>
      <c r="I1816"/>
      <c r="J1816"/>
      <c r="K1816"/>
      <c r="L1816"/>
      <c r="M1816"/>
      <c r="N1816"/>
      <c r="O1816"/>
      <c r="P1816"/>
      <c r="Q1816"/>
      <c r="R1816"/>
      <c r="S1816"/>
      <c r="T1816"/>
      <c r="U1816"/>
      <c r="V1816"/>
      <c r="W1816"/>
      <c r="X1816"/>
      <c r="Y1816"/>
      <c r="Z1816"/>
      <c r="AA1816"/>
      <c r="AB1816"/>
    </row>
    <row r="1817" spans="1:28" x14ac:dyDescent="0.25">
      <c r="A1817"/>
      <c r="B1817"/>
      <c r="C1817"/>
      <c r="D1817"/>
      <c r="E1817"/>
      <c r="F1817"/>
      <c r="G1817"/>
      <c r="H1817"/>
      <c r="I1817"/>
      <c r="J1817"/>
      <c r="K1817"/>
      <c r="L1817"/>
      <c r="M1817"/>
      <c r="N1817"/>
      <c r="O1817"/>
      <c r="P1817"/>
      <c r="Q1817"/>
      <c r="R1817"/>
      <c r="S1817"/>
      <c r="T1817"/>
      <c r="U1817"/>
      <c r="V1817"/>
      <c r="W1817"/>
      <c r="X1817"/>
      <c r="Y1817"/>
      <c r="Z1817"/>
      <c r="AA1817"/>
      <c r="AB1817"/>
    </row>
    <row r="1818" spans="1:28" x14ac:dyDescent="0.25">
      <c r="A1818"/>
      <c r="B1818"/>
      <c r="C1818"/>
      <c r="D1818"/>
      <c r="E1818"/>
      <c r="F1818"/>
      <c r="G1818"/>
      <c r="H1818"/>
      <c r="I1818"/>
      <c r="J1818"/>
      <c r="K1818"/>
      <c r="L1818"/>
      <c r="M1818"/>
      <c r="N1818"/>
      <c r="O1818"/>
      <c r="P1818"/>
      <c r="Q1818"/>
      <c r="R1818"/>
      <c r="S1818"/>
      <c r="T1818"/>
      <c r="U1818"/>
      <c r="V1818"/>
      <c r="W1818"/>
      <c r="X1818"/>
      <c r="Y1818"/>
      <c r="Z1818"/>
      <c r="AA1818"/>
      <c r="AB1818"/>
    </row>
    <row r="1819" spans="1:28" x14ac:dyDescent="0.25">
      <c r="A1819"/>
      <c r="B1819"/>
      <c r="C1819"/>
      <c r="D1819"/>
      <c r="E1819"/>
      <c r="F1819"/>
      <c r="G1819"/>
      <c r="H1819"/>
      <c r="I1819"/>
      <c r="J1819"/>
      <c r="K1819"/>
      <c r="L1819"/>
      <c r="M1819"/>
      <c r="N1819"/>
      <c r="O1819"/>
      <c r="P1819"/>
      <c r="Q1819"/>
      <c r="R1819"/>
      <c r="S1819"/>
      <c r="T1819"/>
      <c r="U1819"/>
      <c r="V1819"/>
      <c r="W1819"/>
      <c r="X1819"/>
      <c r="Y1819"/>
      <c r="Z1819"/>
      <c r="AA1819"/>
      <c r="AB1819"/>
    </row>
    <row r="1820" spans="1:28" x14ac:dyDescent="0.25">
      <c r="A1820"/>
      <c r="B1820"/>
      <c r="C1820"/>
      <c r="D1820"/>
      <c r="E1820"/>
      <c r="F1820"/>
      <c r="G1820"/>
      <c r="H1820"/>
      <c r="I1820"/>
      <c r="J1820"/>
      <c r="K1820"/>
      <c r="L1820"/>
      <c r="M1820"/>
      <c r="N1820"/>
      <c r="O1820"/>
      <c r="P1820"/>
      <c r="Q1820"/>
      <c r="R1820"/>
      <c r="S1820"/>
      <c r="T1820"/>
      <c r="U1820"/>
      <c r="V1820"/>
      <c r="W1820"/>
      <c r="X1820"/>
      <c r="Y1820"/>
      <c r="Z1820"/>
      <c r="AA1820"/>
      <c r="AB1820"/>
    </row>
    <row r="1821" spans="1:28" x14ac:dyDescent="0.25">
      <c r="A1821"/>
      <c r="B1821"/>
      <c r="C1821"/>
      <c r="D1821"/>
      <c r="E1821"/>
      <c r="F1821"/>
      <c r="G1821"/>
      <c r="H1821"/>
      <c r="I1821"/>
      <c r="J1821"/>
      <c r="K1821"/>
      <c r="L1821"/>
      <c r="M1821"/>
      <c r="N1821"/>
      <c r="O1821"/>
      <c r="P1821"/>
      <c r="Q1821"/>
      <c r="R1821"/>
      <c r="S1821"/>
      <c r="T1821"/>
      <c r="U1821"/>
      <c r="V1821"/>
      <c r="W1821"/>
      <c r="X1821"/>
      <c r="Y1821"/>
      <c r="Z1821"/>
      <c r="AA1821"/>
      <c r="AB1821"/>
    </row>
    <row r="1822" spans="1:28" x14ac:dyDescent="0.25">
      <c r="A1822"/>
      <c r="B1822"/>
      <c r="C1822"/>
      <c r="D1822"/>
      <c r="E1822"/>
      <c r="F1822"/>
      <c r="G1822"/>
      <c r="H1822"/>
      <c r="I1822"/>
      <c r="J1822"/>
      <c r="K1822"/>
      <c r="L1822"/>
      <c r="M1822"/>
      <c r="N1822"/>
      <c r="O1822"/>
      <c r="P1822"/>
      <c r="Q1822"/>
      <c r="R1822"/>
      <c r="S1822"/>
      <c r="T1822"/>
      <c r="U1822"/>
      <c r="V1822"/>
      <c r="W1822"/>
      <c r="X1822"/>
      <c r="Y1822"/>
      <c r="Z1822"/>
      <c r="AA1822"/>
      <c r="AB1822"/>
    </row>
    <row r="1823" spans="1:28" x14ac:dyDescent="0.25">
      <c r="A1823"/>
      <c r="B1823"/>
      <c r="C1823"/>
      <c r="D1823"/>
      <c r="E1823"/>
      <c r="F1823"/>
      <c r="G1823"/>
      <c r="H1823"/>
      <c r="I1823"/>
      <c r="J1823"/>
      <c r="K1823"/>
      <c r="L1823"/>
      <c r="M1823"/>
      <c r="N1823"/>
      <c r="O1823"/>
      <c r="P1823"/>
      <c r="Q1823"/>
      <c r="R1823"/>
      <c r="S1823"/>
      <c r="T1823"/>
      <c r="U1823"/>
      <c r="V1823"/>
      <c r="W1823"/>
      <c r="X1823"/>
      <c r="Y1823"/>
      <c r="Z1823"/>
      <c r="AA1823"/>
      <c r="AB1823"/>
    </row>
    <row r="1824" spans="1:28" x14ac:dyDescent="0.25">
      <c r="A1824"/>
      <c r="B1824"/>
      <c r="C1824"/>
      <c r="D1824"/>
      <c r="E1824"/>
      <c r="F1824"/>
      <c r="G1824"/>
      <c r="H1824"/>
      <c r="I1824"/>
      <c r="J1824"/>
      <c r="K1824"/>
      <c r="L1824"/>
      <c r="M1824"/>
      <c r="N1824"/>
      <c r="O1824"/>
      <c r="P1824"/>
      <c r="Q1824"/>
      <c r="R1824"/>
      <c r="S1824"/>
      <c r="T1824"/>
      <c r="U1824"/>
      <c r="V1824"/>
      <c r="W1824"/>
      <c r="X1824"/>
      <c r="Y1824"/>
      <c r="Z1824"/>
      <c r="AA1824"/>
      <c r="AB1824"/>
    </row>
    <row r="1825" spans="1:28" x14ac:dyDescent="0.25">
      <c r="A1825"/>
      <c r="B1825"/>
      <c r="C1825"/>
      <c r="D1825"/>
      <c r="E1825"/>
      <c r="F1825"/>
      <c r="G1825"/>
      <c r="H1825"/>
      <c r="I1825"/>
      <c r="J1825"/>
      <c r="K1825"/>
      <c r="L1825"/>
      <c r="M1825"/>
      <c r="N1825"/>
      <c r="O1825"/>
      <c r="P1825"/>
      <c r="Q1825"/>
      <c r="R1825"/>
      <c r="S1825"/>
      <c r="T1825"/>
      <c r="U1825"/>
      <c r="V1825"/>
      <c r="W1825"/>
      <c r="X1825"/>
      <c r="Y1825"/>
      <c r="Z1825"/>
      <c r="AA1825"/>
      <c r="AB1825"/>
    </row>
    <row r="1826" spans="1:28" x14ac:dyDescent="0.25">
      <c r="A1826"/>
      <c r="B1826"/>
      <c r="C1826"/>
      <c r="D1826"/>
      <c r="E1826"/>
      <c r="F1826"/>
      <c r="G1826"/>
      <c r="H1826"/>
      <c r="I1826"/>
      <c r="J1826"/>
      <c r="K1826"/>
      <c r="L1826"/>
      <c r="M1826"/>
      <c r="N1826"/>
      <c r="O1826"/>
      <c r="P1826"/>
      <c r="Q1826"/>
      <c r="R1826"/>
      <c r="S1826"/>
      <c r="T1826"/>
      <c r="U1826"/>
      <c r="V1826"/>
      <c r="W1826"/>
      <c r="X1826"/>
      <c r="Y1826"/>
      <c r="Z1826"/>
      <c r="AA1826"/>
      <c r="AB1826"/>
    </row>
    <row r="1827" spans="1:28" x14ac:dyDescent="0.25">
      <c r="A1827"/>
      <c r="B1827"/>
      <c r="C1827"/>
      <c r="D1827"/>
      <c r="E1827"/>
      <c r="F1827"/>
      <c r="G1827"/>
      <c r="H1827"/>
      <c r="I1827"/>
      <c r="J1827"/>
      <c r="K1827"/>
      <c r="L1827"/>
      <c r="M1827"/>
      <c r="N1827"/>
      <c r="O1827"/>
      <c r="P1827"/>
      <c r="Q1827"/>
      <c r="R1827"/>
      <c r="S1827"/>
      <c r="T1827"/>
      <c r="U1827"/>
      <c r="V1827"/>
      <c r="W1827"/>
      <c r="X1827"/>
      <c r="Y1827"/>
      <c r="Z1827"/>
      <c r="AA1827"/>
      <c r="AB1827"/>
    </row>
    <row r="1828" spans="1:28" x14ac:dyDescent="0.25">
      <c r="A1828"/>
      <c r="B1828"/>
      <c r="C1828"/>
      <c r="D1828"/>
      <c r="E1828"/>
      <c r="F1828"/>
      <c r="G1828"/>
      <c r="H1828"/>
      <c r="I1828"/>
      <c r="J1828"/>
      <c r="K1828"/>
      <c r="L1828"/>
      <c r="M1828"/>
      <c r="N1828"/>
      <c r="O1828"/>
      <c r="P1828"/>
      <c r="Q1828"/>
      <c r="R1828"/>
      <c r="S1828"/>
      <c r="T1828"/>
      <c r="U1828"/>
      <c r="V1828"/>
      <c r="W1828"/>
      <c r="X1828"/>
      <c r="Y1828"/>
      <c r="Z1828"/>
      <c r="AA1828"/>
      <c r="AB1828"/>
    </row>
    <row r="1829" spans="1:28" x14ac:dyDescent="0.25">
      <c r="A1829"/>
      <c r="B1829"/>
      <c r="C1829"/>
      <c r="D1829"/>
      <c r="E1829"/>
      <c r="F1829"/>
      <c r="G1829"/>
      <c r="H1829"/>
      <c r="I1829"/>
      <c r="J1829"/>
      <c r="K1829"/>
      <c r="L1829"/>
      <c r="M1829"/>
      <c r="N1829"/>
      <c r="O1829"/>
      <c r="P1829"/>
      <c r="Q1829"/>
      <c r="R1829"/>
      <c r="S1829"/>
      <c r="T1829"/>
      <c r="U1829"/>
      <c r="V1829"/>
      <c r="W1829"/>
      <c r="X1829"/>
      <c r="Y1829"/>
      <c r="Z1829"/>
      <c r="AA1829"/>
      <c r="AB1829"/>
    </row>
    <row r="1830" spans="1:28" x14ac:dyDescent="0.25">
      <c r="A1830"/>
      <c r="B1830"/>
      <c r="C1830"/>
      <c r="D1830"/>
      <c r="E1830"/>
      <c r="F1830"/>
      <c r="G1830"/>
      <c r="H1830"/>
      <c r="I1830"/>
      <c r="J1830"/>
      <c r="K1830"/>
      <c r="L1830"/>
      <c r="M1830"/>
      <c r="N1830"/>
      <c r="O1830"/>
      <c r="P1830"/>
      <c r="Q1830"/>
      <c r="R1830"/>
      <c r="S1830"/>
      <c r="T1830"/>
      <c r="U1830"/>
      <c r="V1830"/>
      <c r="W1830"/>
      <c r="X1830"/>
      <c r="Y1830"/>
      <c r="Z1830"/>
      <c r="AA1830"/>
      <c r="AB1830"/>
    </row>
    <row r="1831" spans="1:28" x14ac:dyDescent="0.25">
      <c r="A1831"/>
      <c r="B1831"/>
      <c r="C1831"/>
      <c r="D1831"/>
      <c r="E1831"/>
      <c r="F1831"/>
      <c r="G1831"/>
      <c r="H1831"/>
      <c r="I1831"/>
      <c r="J1831"/>
      <c r="K1831"/>
      <c r="L1831"/>
      <c r="M1831"/>
      <c r="N1831"/>
      <c r="O1831"/>
      <c r="P1831"/>
      <c r="Q1831"/>
      <c r="R1831"/>
      <c r="S1831"/>
      <c r="T1831"/>
      <c r="U1831"/>
      <c r="V1831"/>
      <c r="W1831"/>
      <c r="X1831"/>
      <c r="Y1831"/>
      <c r="Z1831"/>
      <c r="AA1831"/>
      <c r="AB1831"/>
    </row>
    <row r="1832" spans="1:28" x14ac:dyDescent="0.25">
      <c r="A1832"/>
      <c r="B1832"/>
      <c r="C1832"/>
      <c r="D1832"/>
      <c r="E1832"/>
      <c r="F1832"/>
      <c r="G1832"/>
      <c r="H1832"/>
      <c r="I1832"/>
      <c r="J1832"/>
      <c r="K1832"/>
      <c r="L1832"/>
      <c r="M1832"/>
      <c r="N1832"/>
      <c r="O1832"/>
      <c r="P1832"/>
      <c r="Q1832"/>
      <c r="R1832"/>
      <c r="S1832"/>
      <c r="T1832"/>
      <c r="U1832"/>
      <c r="V1832"/>
      <c r="W1832"/>
      <c r="X1832"/>
      <c r="Y1832"/>
      <c r="Z1832"/>
      <c r="AA1832"/>
      <c r="AB1832"/>
    </row>
    <row r="1833" spans="1:28" x14ac:dyDescent="0.25">
      <c r="A1833"/>
      <c r="B1833"/>
      <c r="C1833"/>
      <c r="D1833"/>
      <c r="E1833"/>
      <c r="F1833"/>
      <c r="G1833"/>
      <c r="H1833"/>
      <c r="I1833"/>
      <c r="J1833"/>
      <c r="K1833"/>
      <c r="L1833"/>
      <c r="M1833"/>
      <c r="N1833"/>
      <c r="O1833"/>
      <c r="P1833"/>
      <c r="Q1833"/>
      <c r="R1833"/>
      <c r="S1833"/>
      <c r="T1833"/>
      <c r="U1833"/>
      <c r="V1833"/>
      <c r="W1833"/>
      <c r="X1833"/>
      <c r="Y1833"/>
      <c r="Z1833"/>
      <c r="AA1833"/>
      <c r="AB1833"/>
    </row>
    <row r="1834" spans="1:28" x14ac:dyDescent="0.25">
      <c r="A1834"/>
      <c r="B1834"/>
      <c r="C1834"/>
      <c r="D1834"/>
      <c r="E1834"/>
      <c r="F1834"/>
      <c r="G1834"/>
      <c r="H1834"/>
      <c r="I1834"/>
      <c r="J1834"/>
      <c r="K1834"/>
      <c r="L1834"/>
      <c r="M1834"/>
      <c r="N1834"/>
      <c r="O1834"/>
      <c r="P1834"/>
      <c r="Q1834"/>
      <c r="R1834"/>
      <c r="S1834"/>
      <c r="T1834"/>
      <c r="U1834"/>
      <c r="V1834"/>
      <c r="W1834"/>
      <c r="X1834"/>
      <c r="Y1834"/>
      <c r="Z1834"/>
      <c r="AA1834"/>
      <c r="AB1834"/>
    </row>
    <row r="1835" spans="1:28" x14ac:dyDescent="0.25">
      <c r="A1835"/>
      <c r="B1835"/>
      <c r="C1835"/>
      <c r="D1835"/>
      <c r="E1835"/>
      <c r="F1835"/>
      <c r="G1835"/>
      <c r="H1835"/>
      <c r="I1835"/>
      <c r="J1835"/>
      <c r="K1835"/>
      <c r="L1835"/>
      <c r="M1835"/>
      <c r="N1835"/>
      <c r="O1835"/>
      <c r="P1835"/>
      <c r="Q1835"/>
      <c r="R1835"/>
      <c r="S1835"/>
      <c r="T1835"/>
      <c r="U1835"/>
      <c r="V1835"/>
      <c r="W1835"/>
      <c r="X1835"/>
      <c r="Y1835"/>
      <c r="Z1835"/>
      <c r="AA1835"/>
      <c r="AB1835"/>
    </row>
    <row r="1836" spans="1:28" x14ac:dyDescent="0.25">
      <c r="A1836"/>
      <c r="B1836"/>
      <c r="C1836"/>
      <c r="D1836"/>
      <c r="E1836"/>
      <c r="F1836"/>
      <c r="G1836"/>
      <c r="H1836"/>
      <c r="I1836"/>
      <c r="J1836"/>
      <c r="K1836"/>
      <c r="L1836"/>
      <c r="M1836"/>
      <c r="N1836"/>
      <c r="O1836"/>
      <c r="P1836"/>
      <c r="Q1836"/>
      <c r="R1836"/>
      <c r="S1836"/>
      <c r="T1836"/>
      <c r="U1836"/>
      <c r="V1836"/>
      <c r="W1836"/>
      <c r="X1836"/>
      <c r="Y1836"/>
      <c r="Z1836"/>
      <c r="AA1836"/>
      <c r="AB1836"/>
    </row>
    <row r="1837" spans="1:28" x14ac:dyDescent="0.25">
      <c r="A1837"/>
      <c r="B1837"/>
      <c r="C1837"/>
      <c r="D1837"/>
      <c r="E1837"/>
      <c r="F1837"/>
      <c r="G1837"/>
      <c r="H1837"/>
      <c r="I1837"/>
      <c r="J1837"/>
      <c r="K1837"/>
      <c r="L1837"/>
      <c r="M1837"/>
      <c r="N1837"/>
      <c r="O1837"/>
      <c r="P1837"/>
      <c r="Q1837"/>
      <c r="R1837"/>
      <c r="S1837"/>
      <c r="T1837"/>
      <c r="U1837"/>
      <c r="V1837"/>
      <c r="W1837"/>
      <c r="X1837"/>
      <c r="Y1837"/>
      <c r="Z1837"/>
      <c r="AA1837"/>
      <c r="AB1837"/>
    </row>
    <row r="1838" spans="1:28" x14ac:dyDescent="0.25">
      <c r="A1838"/>
      <c r="B1838"/>
      <c r="C1838"/>
      <c r="D1838"/>
      <c r="E1838"/>
      <c r="F1838"/>
      <c r="G1838"/>
      <c r="H1838"/>
      <c r="I1838"/>
      <c r="J1838"/>
      <c r="K1838"/>
      <c r="L1838"/>
      <c r="M1838"/>
      <c r="N1838"/>
      <c r="O1838"/>
      <c r="P1838"/>
      <c r="Q1838"/>
      <c r="R1838"/>
      <c r="S1838"/>
      <c r="T1838"/>
      <c r="U1838"/>
      <c r="V1838"/>
      <c r="W1838"/>
      <c r="X1838"/>
      <c r="Y1838"/>
      <c r="Z1838"/>
      <c r="AA1838"/>
      <c r="AB1838"/>
    </row>
    <row r="1839" spans="1:28" x14ac:dyDescent="0.25">
      <c r="A1839"/>
      <c r="B1839"/>
      <c r="C1839"/>
      <c r="D1839"/>
      <c r="E1839"/>
      <c r="F1839"/>
      <c r="G1839"/>
      <c r="H1839"/>
      <c r="I1839"/>
      <c r="J1839"/>
      <c r="K1839"/>
      <c r="L1839"/>
      <c r="M1839"/>
      <c r="N1839"/>
      <c r="O1839"/>
      <c r="P1839"/>
      <c r="Q1839"/>
      <c r="R1839"/>
      <c r="S1839"/>
      <c r="T1839"/>
      <c r="U1839"/>
      <c r="V1839"/>
      <c r="W1839"/>
      <c r="X1839"/>
      <c r="Y1839"/>
      <c r="Z1839"/>
      <c r="AA1839"/>
      <c r="AB1839"/>
    </row>
    <row r="1840" spans="1:28" x14ac:dyDescent="0.25">
      <c r="A1840"/>
      <c r="B1840"/>
      <c r="C1840"/>
      <c r="D1840"/>
      <c r="E1840"/>
      <c r="F1840"/>
      <c r="G1840"/>
      <c r="H1840"/>
      <c r="I1840"/>
      <c r="J1840"/>
      <c r="K1840"/>
      <c r="L1840"/>
      <c r="M1840"/>
      <c r="N1840"/>
      <c r="O1840"/>
      <c r="P1840"/>
      <c r="Q1840"/>
      <c r="R1840"/>
      <c r="S1840"/>
      <c r="T1840"/>
      <c r="U1840"/>
      <c r="V1840"/>
      <c r="W1840"/>
      <c r="X1840"/>
      <c r="Y1840"/>
      <c r="Z1840"/>
      <c r="AA1840"/>
      <c r="AB1840"/>
    </row>
    <row r="1841" spans="1:28" x14ac:dyDescent="0.25">
      <c r="A1841"/>
      <c r="B1841"/>
      <c r="C1841"/>
      <c r="D1841"/>
      <c r="E1841"/>
      <c r="F1841"/>
      <c r="G1841"/>
      <c r="H1841"/>
      <c r="I1841"/>
      <c r="J1841"/>
      <c r="K1841"/>
      <c r="L1841"/>
      <c r="M1841"/>
      <c r="N1841"/>
      <c r="O1841"/>
      <c r="P1841"/>
      <c r="Q1841"/>
      <c r="R1841"/>
      <c r="S1841"/>
      <c r="T1841"/>
      <c r="U1841"/>
      <c r="V1841"/>
      <c r="W1841"/>
      <c r="X1841"/>
      <c r="Y1841"/>
      <c r="Z1841"/>
      <c r="AA1841"/>
      <c r="AB1841"/>
    </row>
    <row r="1842" spans="1:28" x14ac:dyDescent="0.25">
      <c r="A1842"/>
      <c r="B1842"/>
      <c r="C1842"/>
      <c r="D1842"/>
      <c r="E1842"/>
      <c r="F1842"/>
      <c r="G1842"/>
      <c r="H1842"/>
      <c r="I1842"/>
      <c r="J1842"/>
      <c r="K1842"/>
      <c r="L1842"/>
      <c r="M1842"/>
      <c r="N1842"/>
      <c r="O1842"/>
      <c r="P1842"/>
      <c r="Q1842"/>
      <c r="R1842"/>
      <c r="S1842"/>
      <c r="T1842"/>
      <c r="U1842"/>
      <c r="V1842"/>
      <c r="W1842"/>
      <c r="X1842"/>
      <c r="Y1842"/>
      <c r="Z1842"/>
      <c r="AA1842"/>
      <c r="AB1842"/>
    </row>
    <row r="1843" spans="1:28" x14ac:dyDescent="0.25">
      <c r="A1843"/>
      <c r="B1843"/>
      <c r="C1843"/>
      <c r="D1843"/>
      <c r="E1843"/>
      <c r="F1843"/>
      <c r="G1843"/>
      <c r="H1843"/>
      <c r="I1843"/>
      <c r="J1843"/>
      <c r="K1843"/>
      <c r="L1843"/>
      <c r="M1843"/>
      <c r="N1843"/>
      <c r="O1843"/>
      <c r="P1843"/>
      <c r="Q1843"/>
      <c r="R1843"/>
      <c r="S1843"/>
      <c r="T1843"/>
      <c r="U1843"/>
      <c r="V1843"/>
      <c r="W1843"/>
      <c r="X1843"/>
      <c r="Y1843"/>
      <c r="Z1843"/>
      <c r="AA1843"/>
      <c r="AB1843"/>
    </row>
    <row r="1844" spans="1:28" x14ac:dyDescent="0.25">
      <c r="A1844"/>
      <c r="B1844"/>
      <c r="C1844"/>
      <c r="D1844"/>
      <c r="E1844"/>
      <c r="F1844"/>
      <c r="G1844"/>
      <c r="H1844"/>
      <c r="I1844"/>
      <c r="J1844"/>
      <c r="K1844"/>
      <c r="L1844"/>
      <c r="M1844"/>
      <c r="N1844"/>
      <c r="O1844"/>
      <c r="P1844"/>
      <c r="Q1844"/>
      <c r="R1844"/>
      <c r="S1844"/>
      <c r="T1844"/>
      <c r="U1844"/>
      <c r="V1844"/>
      <c r="W1844"/>
      <c r="X1844"/>
      <c r="Y1844"/>
      <c r="Z1844"/>
      <c r="AA1844"/>
      <c r="AB1844"/>
    </row>
    <row r="1845" spans="1:28" x14ac:dyDescent="0.25">
      <c r="A1845"/>
      <c r="B1845"/>
      <c r="C1845"/>
      <c r="D1845"/>
      <c r="E1845"/>
      <c r="F1845"/>
      <c r="G1845"/>
      <c r="H1845"/>
      <c r="I1845"/>
      <c r="J1845"/>
      <c r="K1845"/>
      <c r="L1845"/>
      <c r="M1845"/>
      <c r="N1845"/>
      <c r="O1845"/>
      <c r="P1845"/>
      <c r="Q1845"/>
      <c r="R1845"/>
      <c r="S1845"/>
      <c r="T1845"/>
      <c r="U1845"/>
      <c r="V1845"/>
      <c r="W1845"/>
      <c r="X1845"/>
      <c r="Y1845"/>
      <c r="Z1845"/>
      <c r="AA1845"/>
      <c r="AB1845"/>
    </row>
    <row r="1846" spans="1:28" x14ac:dyDescent="0.25">
      <c r="A1846"/>
      <c r="B1846"/>
      <c r="C1846"/>
      <c r="D1846"/>
      <c r="E1846"/>
      <c r="F1846"/>
      <c r="G1846"/>
      <c r="H1846"/>
      <c r="I1846"/>
      <c r="J1846"/>
      <c r="K1846"/>
      <c r="L1846"/>
      <c r="M1846"/>
      <c r="N1846"/>
      <c r="O1846"/>
      <c r="P1846"/>
      <c r="Q1846"/>
      <c r="R1846"/>
      <c r="S1846"/>
      <c r="T1846"/>
      <c r="U1846"/>
      <c r="V1846"/>
      <c r="W1846"/>
      <c r="X1846"/>
      <c r="Y1846"/>
      <c r="Z1846"/>
      <c r="AA1846"/>
      <c r="AB1846"/>
    </row>
    <row r="1847" spans="1:28" x14ac:dyDescent="0.25">
      <c r="A1847"/>
      <c r="B1847"/>
      <c r="C1847"/>
      <c r="D1847"/>
      <c r="E1847"/>
      <c r="F1847"/>
      <c r="G1847"/>
      <c r="H1847"/>
      <c r="I1847"/>
      <c r="J1847"/>
      <c r="K1847"/>
      <c r="L1847"/>
      <c r="M1847"/>
      <c r="N1847"/>
      <c r="O1847"/>
      <c r="P1847"/>
      <c r="Q1847"/>
      <c r="R1847"/>
      <c r="S1847"/>
      <c r="T1847"/>
      <c r="U1847"/>
      <c r="V1847"/>
      <c r="W1847"/>
      <c r="X1847"/>
      <c r="Y1847"/>
      <c r="Z1847"/>
      <c r="AA1847"/>
      <c r="AB1847"/>
    </row>
    <row r="1848" spans="1:28" x14ac:dyDescent="0.25">
      <c r="A1848"/>
      <c r="B1848"/>
      <c r="C1848"/>
      <c r="D1848"/>
      <c r="E1848"/>
      <c r="F1848"/>
      <c r="G1848"/>
      <c r="H1848"/>
      <c r="I1848"/>
      <c r="J1848"/>
      <c r="K1848"/>
      <c r="L1848"/>
      <c r="M1848"/>
      <c r="N1848"/>
      <c r="O1848"/>
      <c r="P1848"/>
      <c r="Q1848"/>
      <c r="R1848"/>
      <c r="S1848"/>
      <c r="T1848"/>
      <c r="U1848"/>
      <c r="V1848"/>
      <c r="W1848"/>
      <c r="X1848"/>
      <c r="Y1848"/>
      <c r="Z1848"/>
      <c r="AA1848"/>
      <c r="AB1848"/>
    </row>
    <row r="1849" spans="1:28" x14ac:dyDescent="0.25">
      <c r="A1849"/>
      <c r="B1849"/>
      <c r="C1849"/>
      <c r="D1849"/>
      <c r="E1849"/>
      <c r="F1849"/>
      <c r="G1849"/>
      <c r="H1849"/>
      <c r="I1849"/>
      <c r="J1849"/>
      <c r="K1849"/>
      <c r="L1849"/>
      <c r="M1849"/>
      <c r="N1849"/>
      <c r="O1849"/>
      <c r="P1849"/>
      <c r="Q1849"/>
      <c r="R1849"/>
      <c r="S1849"/>
      <c r="T1849"/>
      <c r="U1849"/>
      <c r="V1849"/>
      <c r="W1849"/>
      <c r="X1849"/>
      <c r="Y1849"/>
      <c r="Z1849"/>
      <c r="AA1849"/>
      <c r="AB1849"/>
    </row>
    <row r="1850" spans="1:28" x14ac:dyDescent="0.25">
      <c r="A1850"/>
      <c r="B1850"/>
      <c r="C1850"/>
      <c r="D1850"/>
      <c r="E1850"/>
      <c r="F1850"/>
      <c r="G1850"/>
      <c r="H1850"/>
      <c r="I1850"/>
      <c r="J1850"/>
      <c r="K1850"/>
      <c r="L1850"/>
      <c r="M1850"/>
      <c r="N1850"/>
      <c r="O1850"/>
      <c r="P1850"/>
      <c r="Q1850"/>
      <c r="R1850"/>
      <c r="S1850"/>
      <c r="T1850"/>
      <c r="U1850"/>
      <c r="V1850"/>
      <c r="W1850"/>
      <c r="X1850"/>
      <c r="Y1850"/>
      <c r="Z1850"/>
      <c r="AA1850"/>
      <c r="AB1850"/>
    </row>
    <row r="1851" spans="1:28" x14ac:dyDescent="0.25">
      <c r="A1851"/>
      <c r="B1851"/>
      <c r="C1851"/>
      <c r="D1851"/>
      <c r="E1851"/>
      <c r="F1851"/>
      <c r="G1851"/>
      <c r="H1851"/>
      <c r="I1851"/>
      <c r="J1851"/>
      <c r="K1851"/>
      <c r="L1851"/>
      <c r="M1851"/>
      <c r="N1851"/>
      <c r="O1851"/>
      <c r="P1851"/>
      <c r="Q1851"/>
      <c r="R1851"/>
      <c r="S1851"/>
      <c r="T1851"/>
      <c r="U1851"/>
      <c r="V1851"/>
      <c r="W1851"/>
      <c r="X1851"/>
      <c r="Y1851"/>
      <c r="Z1851"/>
      <c r="AA1851"/>
      <c r="AB1851"/>
    </row>
    <row r="1852" spans="1:28" x14ac:dyDescent="0.25">
      <c r="A1852"/>
      <c r="B1852"/>
      <c r="C1852"/>
      <c r="D1852"/>
      <c r="E1852"/>
      <c r="F1852"/>
      <c r="G1852"/>
      <c r="H1852"/>
      <c r="I1852"/>
      <c r="J1852"/>
      <c r="K1852"/>
      <c r="L1852"/>
      <c r="M1852"/>
      <c r="N1852"/>
      <c r="O1852"/>
      <c r="P1852"/>
      <c r="Q1852"/>
      <c r="R1852"/>
      <c r="S1852"/>
      <c r="T1852"/>
      <c r="U1852"/>
      <c r="V1852"/>
      <c r="W1852"/>
      <c r="X1852"/>
      <c r="Y1852"/>
      <c r="Z1852"/>
      <c r="AA1852"/>
      <c r="AB1852"/>
    </row>
    <row r="1853" spans="1:28" x14ac:dyDescent="0.25">
      <c r="A1853"/>
      <c r="B1853"/>
      <c r="C1853"/>
      <c r="D1853"/>
      <c r="E1853"/>
      <c r="F1853"/>
      <c r="G1853"/>
      <c r="H1853"/>
      <c r="I1853"/>
      <c r="J1853"/>
      <c r="K1853"/>
      <c r="L1853"/>
      <c r="M1853"/>
      <c r="N1853"/>
      <c r="O1853"/>
      <c r="P1853"/>
      <c r="Q1853"/>
      <c r="R1853"/>
      <c r="S1853"/>
      <c r="T1853"/>
      <c r="U1853"/>
      <c r="V1853"/>
      <c r="W1853"/>
      <c r="X1853"/>
      <c r="Y1853"/>
      <c r="Z1853"/>
      <c r="AA1853"/>
      <c r="AB1853"/>
    </row>
    <row r="1854" spans="1:28" x14ac:dyDescent="0.25">
      <c r="A1854"/>
      <c r="B1854"/>
      <c r="C1854"/>
      <c r="D1854"/>
      <c r="E1854"/>
      <c r="F1854"/>
      <c r="G1854"/>
      <c r="H1854"/>
      <c r="I1854"/>
      <c r="J1854"/>
      <c r="K1854"/>
      <c r="L1854"/>
      <c r="M1854"/>
      <c r="N1854"/>
      <c r="O1854"/>
      <c r="P1854"/>
      <c r="Q1854"/>
      <c r="R1854"/>
      <c r="S1854"/>
      <c r="T1854"/>
      <c r="U1854"/>
      <c r="V1854"/>
      <c r="W1854"/>
      <c r="X1854"/>
      <c r="Y1854"/>
      <c r="Z1854"/>
      <c r="AA1854"/>
      <c r="AB1854"/>
    </row>
    <row r="1855" spans="1:28" x14ac:dyDescent="0.25">
      <c r="A1855"/>
      <c r="B1855"/>
      <c r="C1855"/>
      <c r="D1855"/>
      <c r="E1855"/>
      <c r="F1855"/>
      <c r="G1855"/>
      <c r="H1855"/>
      <c r="I1855"/>
      <c r="J1855"/>
      <c r="K1855"/>
      <c r="L1855"/>
      <c r="M1855"/>
      <c r="N1855"/>
      <c r="O1855"/>
      <c r="P1855"/>
      <c r="Q1855"/>
      <c r="R1855"/>
      <c r="S1855"/>
      <c r="T1855"/>
      <c r="U1855"/>
      <c r="V1855"/>
      <c r="W1855"/>
      <c r="X1855"/>
      <c r="Y1855"/>
      <c r="Z1855"/>
      <c r="AA1855"/>
      <c r="AB1855"/>
    </row>
    <row r="1856" spans="1:28" x14ac:dyDescent="0.25">
      <c r="A1856"/>
      <c r="B1856"/>
      <c r="C1856"/>
      <c r="D1856"/>
      <c r="E1856"/>
      <c r="F1856"/>
      <c r="G1856"/>
      <c r="H1856"/>
      <c r="I1856"/>
      <c r="J1856"/>
      <c r="K1856"/>
      <c r="L1856"/>
      <c r="M1856"/>
      <c r="N1856"/>
      <c r="O1856"/>
      <c r="P1856"/>
      <c r="Q1856"/>
      <c r="R1856"/>
      <c r="S1856"/>
      <c r="T1856"/>
      <c r="U1856"/>
      <c r="V1856"/>
      <c r="W1856"/>
      <c r="X1856"/>
      <c r="Y1856"/>
      <c r="Z1856"/>
      <c r="AA1856"/>
      <c r="AB1856"/>
    </row>
    <row r="1857" spans="1:28" x14ac:dyDescent="0.25">
      <c r="A1857"/>
      <c r="B1857"/>
      <c r="C1857"/>
      <c r="D1857"/>
      <c r="E1857"/>
      <c r="F1857"/>
      <c r="G1857"/>
      <c r="H1857"/>
      <c r="I1857"/>
      <c r="J1857"/>
      <c r="K1857"/>
      <c r="L1857"/>
      <c r="M1857"/>
      <c r="N1857"/>
      <c r="O1857"/>
      <c r="P1857"/>
      <c r="Q1857"/>
      <c r="R1857"/>
      <c r="S1857"/>
      <c r="T1857"/>
      <c r="U1857"/>
      <c r="V1857"/>
      <c r="W1857"/>
      <c r="X1857"/>
      <c r="Y1857"/>
      <c r="Z1857"/>
      <c r="AA1857"/>
      <c r="AB1857"/>
    </row>
    <row r="1858" spans="1:28" x14ac:dyDescent="0.25">
      <c r="A1858"/>
      <c r="B1858"/>
      <c r="C1858"/>
      <c r="D1858"/>
      <c r="E1858"/>
      <c r="F1858"/>
      <c r="G1858"/>
      <c r="H1858"/>
      <c r="I1858"/>
      <c r="J1858"/>
      <c r="K1858"/>
      <c r="L1858"/>
      <c r="M1858"/>
      <c r="N1858"/>
      <c r="O1858"/>
      <c r="P1858"/>
      <c r="Q1858"/>
      <c r="R1858"/>
      <c r="S1858"/>
      <c r="T1858"/>
      <c r="U1858"/>
      <c r="V1858"/>
      <c r="W1858"/>
      <c r="X1858"/>
      <c r="Y1858"/>
      <c r="Z1858"/>
      <c r="AA1858"/>
      <c r="AB1858"/>
    </row>
    <row r="1859" spans="1:28" x14ac:dyDescent="0.25">
      <c r="A1859"/>
      <c r="B1859"/>
      <c r="C1859"/>
      <c r="D1859"/>
      <c r="E1859"/>
      <c r="F1859"/>
      <c r="G1859"/>
      <c r="H1859"/>
      <c r="I1859"/>
      <c r="J1859"/>
      <c r="K1859"/>
      <c r="L1859"/>
      <c r="M1859"/>
      <c r="N1859"/>
      <c r="O1859"/>
      <c r="P1859"/>
      <c r="Q1859"/>
      <c r="R1859"/>
      <c r="S1859"/>
      <c r="T1859"/>
      <c r="U1859"/>
      <c r="V1859"/>
      <c r="W1859"/>
      <c r="X1859"/>
      <c r="Y1859"/>
      <c r="Z1859"/>
      <c r="AA1859"/>
      <c r="AB1859"/>
    </row>
    <row r="1860" spans="1:28" x14ac:dyDescent="0.25">
      <c r="A1860"/>
      <c r="B1860"/>
      <c r="C1860"/>
      <c r="D1860"/>
      <c r="E1860"/>
      <c r="F1860"/>
      <c r="G1860"/>
      <c r="H1860"/>
      <c r="I1860"/>
      <c r="J1860"/>
      <c r="K1860"/>
      <c r="L1860"/>
      <c r="M1860"/>
      <c r="N1860"/>
      <c r="O1860"/>
      <c r="P1860"/>
      <c r="Q1860"/>
      <c r="R1860"/>
      <c r="S1860"/>
      <c r="T1860"/>
      <c r="U1860"/>
      <c r="V1860"/>
      <c r="W1860"/>
      <c r="X1860"/>
      <c r="Y1860"/>
      <c r="Z1860"/>
      <c r="AA1860"/>
      <c r="AB1860"/>
    </row>
    <row r="1861" spans="1:28" x14ac:dyDescent="0.25">
      <c r="A1861"/>
      <c r="B1861"/>
      <c r="C1861"/>
      <c r="D1861"/>
      <c r="E1861"/>
      <c r="F1861"/>
      <c r="G1861"/>
      <c r="H1861"/>
      <c r="I1861"/>
      <c r="J1861"/>
      <c r="K1861"/>
      <c r="L1861"/>
      <c r="M1861"/>
      <c r="N1861"/>
      <c r="O1861"/>
      <c r="P1861"/>
      <c r="Q1861"/>
      <c r="R1861"/>
      <c r="S1861"/>
      <c r="T1861"/>
      <c r="U1861"/>
      <c r="V1861"/>
      <c r="W1861"/>
      <c r="X1861"/>
      <c r="Y1861"/>
      <c r="Z1861"/>
      <c r="AA1861"/>
      <c r="AB1861"/>
    </row>
    <row r="1862" spans="1:28" x14ac:dyDescent="0.25">
      <c r="A1862"/>
      <c r="B1862"/>
      <c r="C1862"/>
      <c r="D1862"/>
      <c r="E1862"/>
      <c r="F1862"/>
      <c r="G1862"/>
      <c r="H1862"/>
      <c r="I1862"/>
      <c r="J1862"/>
      <c r="K1862"/>
      <c r="L1862"/>
      <c r="M1862"/>
      <c r="N1862"/>
      <c r="O1862"/>
      <c r="P1862"/>
      <c r="Q1862"/>
      <c r="R1862"/>
      <c r="S1862"/>
      <c r="T1862"/>
      <c r="U1862"/>
      <c r="V1862"/>
      <c r="W1862"/>
      <c r="X1862"/>
      <c r="Y1862"/>
      <c r="Z1862"/>
      <c r="AA1862"/>
      <c r="AB1862"/>
    </row>
    <row r="1863" spans="1:28" x14ac:dyDescent="0.25">
      <c r="A1863"/>
      <c r="B1863"/>
      <c r="C1863"/>
      <c r="D1863"/>
      <c r="E1863"/>
      <c r="F1863"/>
      <c r="G1863"/>
      <c r="H1863"/>
      <c r="I1863"/>
      <c r="J1863"/>
      <c r="K1863"/>
      <c r="L1863"/>
      <c r="M1863"/>
      <c r="N1863"/>
      <c r="O1863"/>
      <c r="P1863"/>
      <c r="Q1863"/>
      <c r="R1863"/>
      <c r="S1863"/>
      <c r="T1863"/>
      <c r="U1863"/>
      <c r="V1863"/>
      <c r="W1863"/>
      <c r="X1863"/>
      <c r="Y1863"/>
      <c r="Z1863"/>
      <c r="AA1863"/>
      <c r="AB1863"/>
    </row>
    <row r="1864" spans="1:28" x14ac:dyDescent="0.25">
      <c r="A1864"/>
      <c r="B1864"/>
      <c r="C1864"/>
      <c r="D1864"/>
      <c r="E1864"/>
      <c r="F1864"/>
      <c r="G1864"/>
      <c r="H1864"/>
      <c r="I1864"/>
      <c r="J1864"/>
      <c r="K1864"/>
      <c r="L1864"/>
      <c r="M1864"/>
      <c r="N1864"/>
      <c r="O1864"/>
      <c r="P1864"/>
      <c r="Q1864"/>
      <c r="R1864"/>
      <c r="S1864"/>
      <c r="T1864"/>
      <c r="U1864"/>
      <c r="V1864"/>
      <c r="W1864"/>
      <c r="X1864"/>
      <c r="Y1864"/>
      <c r="Z1864"/>
      <c r="AA1864"/>
      <c r="AB1864"/>
    </row>
    <row r="1865" spans="1:28" x14ac:dyDescent="0.25">
      <c r="A1865"/>
      <c r="B1865"/>
      <c r="C1865"/>
      <c r="D1865"/>
      <c r="E1865"/>
      <c r="F1865"/>
      <c r="G1865"/>
      <c r="H1865"/>
      <c r="I1865"/>
      <c r="J1865"/>
      <c r="K1865"/>
      <c r="L1865"/>
      <c r="M1865"/>
      <c r="N1865"/>
      <c r="O1865"/>
      <c r="P1865"/>
      <c r="Q1865"/>
      <c r="R1865"/>
      <c r="S1865"/>
      <c r="T1865"/>
      <c r="U1865"/>
      <c r="V1865"/>
      <c r="W1865"/>
      <c r="X1865"/>
      <c r="Y1865"/>
      <c r="Z1865"/>
      <c r="AA1865"/>
      <c r="AB1865"/>
    </row>
    <row r="1866" spans="1:28" x14ac:dyDescent="0.25">
      <c r="A1866"/>
      <c r="B1866"/>
      <c r="C1866"/>
      <c r="D1866"/>
      <c r="E1866"/>
      <c r="F1866"/>
      <c r="G1866"/>
      <c r="H1866"/>
      <c r="I1866"/>
      <c r="J1866"/>
      <c r="K1866"/>
      <c r="L1866"/>
      <c r="M1866"/>
      <c r="N1866"/>
      <c r="O1866"/>
      <c r="P1866"/>
      <c r="Q1866"/>
      <c r="R1866"/>
      <c r="S1866"/>
      <c r="T1866"/>
      <c r="U1866"/>
      <c r="V1866"/>
      <c r="W1866"/>
      <c r="X1866"/>
      <c r="Y1866"/>
      <c r="Z1866"/>
      <c r="AA1866"/>
      <c r="AB1866"/>
    </row>
    <row r="1867" spans="1:28" x14ac:dyDescent="0.25">
      <c r="A1867"/>
      <c r="B1867"/>
      <c r="C1867"/>
      <c r="D1867"/>
      <c r="E1867"/>
      <c r="F1867"/>
      <c r="G1867"/>
      <c r="H1867"/>
      <c r="I1867"/>
      <c r="J1867"/>
      <c r="K1867"/>
      <c r="L1867"/>
      <c r="M1867"/>
      <c r="N1867"/>
      <c r="O1867"/>
      <c r="P1867"/>
      <c r="Q1867"/>
      <c r="R1867"/>
      <c r="S1867"/>
      <c r="T1867"/>
      <c r="U1867"/>
      <c r="V1867"/>
      <c r="W1867"/>
      <c r="X1867"/>
      <c r="Y1867"/>
      <c r="Z1867"/>
      <c r="AA1867"/>
      <c r="AB1867"/>
    </row>
    <row r="1868" spans="1:28" x14ac:dyDescent="0.25">
      <c r="A1868"/>
      <c r="B1868"/>
      <c r="C1868"/>
      <c r="D1868"/>
      <c r="E1868"/>
      <c r="F1868"/>
      <c r="G1868"/>
      <c r="H1868"/>
      <c r="I1868"/>
      <c r="J1868"/>
      <c r="K1868"/>
      <c r="L1868"/>
      <c r="M1868"/>
      <c r="N1868"/>
      <c r="O1868"/>
      <c r="P1868"/>
      <c r="Q1868"/>
      <c r="R1868"/>
      <c r="S1868"/>
      <c r="T1868"/>
      <c r="U1868"/>
      <c r="V1868"/>
      <c r="W1868"/>
      <c r="X1868"/>
      <c r="Y1868"/>
      <c r="Z1868"/>
      <c r="AA1868"/>
      <c r="AB1868"/>
    </row>
    <row r="1869" spans="1:28" x14ac:dyDescent="0.25">
      <c r="A1869"/>
      <c r="B1869"/>
      <c r="C1869"/>
      <c r="D1869"/>
      <c r="E1869"/>
      <c r="F1869"/>
      <c r="G1869"/>
      <c r="H1869"/>
      <c r="I1869"/>
      <c r="J1869"/>
      <c r="K1869"/>
      <c r="L1869"/>
      <c r="M1869"/>
      <c r="N1869"/>
      <c r="O1869"/>
      <c r="P1869"/>
      <c r="Q1869"/>
      <c r="R1869"/>
      <c r="S1869"/>
      <c r="T1869"/>
      <c r="U1869"/>
      <c r="V1869"/>
      <c r="W1869"/>
      <c r="X1869"/>
      <c r="Y1869"/>
      <c r="Z1869"/>
      <c r="AA1869"/>
      <c r="AB1869"/>
    </row>
    <row r="1870" spans="1:28" x14ac:dyDescent="0.25">
      <c r="A1870"/>
      <c r="B1870"/>
      <c r="C1870"/>
      <c r="D1870"/>
      <c r="E1870"/>
      <c r="F1870"/>
      <c r="G1870"/>
      <c r="H1870"/>
      <c r="I1870"/>
      <c r="J1870"/>
      <c r="K1870"/>
      <c r="L1870"/>
      <c r="M1870"/>
      <c r="N1870"/>
      <c r="O1870"/>
      <c r="P1870"/>
      <c r="Q1870"/>
      <c r="R1870"/>
      <c r="S1870"/>
      <c r="T1870"/>
      <c r="U1870"/>
      <c r="V1870"/>
      <c r="W1870"/>
      <c r="X1870"/>
      <c r="Y1870"/>
      <c r="Z1870"/>
      <c r="AA1870"/>
      <c r="AB1870"/>
    </row>
    <row r="1871" spans="1:28" x14ac:dyDescent="0.25">
      <c r="A1871"/>
      <c r="B1871"/>
      <c r="C1871"/>
      <c r="D1871"/>
      <c r="E1871"/>
      <c r="F1871"/>
      <c r="G1871"/>
      <c r="H1871"/>
      <c r="I1871"/>
      <c r="J1871"/>
      <c r="K1871"/>
      <c r="L1871"/>
      <c r="M1871"/>
      <c r="N1871"/>
      <c r="O1871"/>
      <c r="P1871"/>
      <c r="Q1871"/>
      <c r="R1871"/>
      <c r="S1871"/>
      <c r="T1871"/>
      <c r="U1871"/>
      <c r="V1871"/>
      <c r="W1871"/>
      <c r="X1871"/>
      <c r="Y1871"/>
      <c r="Z1871"/>
      <c r="AA1871"/>
      <c r="AB1871"/>
    </row>
    <row r="1872" spans="1:28" x14ac:dyDescent="0.25">
      <c r="A1872"/>
      <c r="B1872"/>
      <c r="C1872"/>
      <c r="D1872"/>
      <c r="E1872"/>
      <c r="F1872"/>
      <c r="G1872"/>
      <c r="H1872"/>
      <c r="I1872"/>
      <c r="J1872"/>
      <c r="K1872"/>
      <c r="L1872"/>
      <c r="M1872"/>
      <c r="N1872"/>
      <c r="O1872"/>
      <c r="P1872"/>
      <c r="Q1872"/>
      <c r="R1872"/>
      <c r="S1872"/>
      <c r="T1872"/>
      <c r="U1872"/>
      <c r="V1872"/>
      <c r="W1872"/>
      <c r="X1872"/>
      <c r="Y1872"/>
      <c r="Z1872"/>
      <c r="AA1872"/>
      <c r="AB1872"/>
    </row>
    <row r="1873" spans="1:28" x14ac:dyDescent="0.25">
      <c r="A1873"/>
      <c r="B1873"/>
      <c r="C1873"/>
      <c r="D1873"/>
      <c r="E1873"/>
      <c r="F1873"/>
      <c r="G1873"/>
      <c r="H1873"/>
      <c r="I1873"/>
      <c r="J1873"/>
      <c r="K1873"/>
      <c r="L1873"/>
      <c r="M1873"/>
      <c r="N1873"/>
      <c r="O1873"/>
      <c r="P1873"/>
      <c r="Q1873"/>
      <c r="R1873"/>
      <c r="S1873"/>
      <c r="T1873"/>
      <c r="U1873"/>
      <c r="V1873"/>
      <c r="W1873"/>
      <c r="X1873"/>
      <c r="Y1873"/>
      <c r="Z1873"/>
      <c r="AA1873"/>
      <c r="AB1873"/>
    </row>
    <row r="1874" spans="1:28" x14ac:dyDescent="0.25">
      <c r="A1874"/>
      <c r="B1874"/>
      <c r="C1874"/>
      <c r="D1874"/>
      <c r="E1874"/>
      <c r="F1874"/>
      <c r="G1874"/>
      <c r="H1874"/>
      <c r="I1874"/>
      <c r="J1874"/>
      <c r="K1874"/>
      <c r="L1874"/>
      <c r="M1874"/>
      <c r="N1874"/>
      <c r="O1874"/>
      <c r="P1874"/>
      <c r="Q1874"/>
      <c r="R1874"/>
      <c r="S1874"/>
      <c r="T1874"/>
      <c r="U1874"/>
      <c r="V1874"/>
      <c r="W1874"/>
      <c r="X1874"/>
      <c r="Y1874"/>
      <c r="Z1874"/>
      <c r="AA1874"/>
      <c r="AB1874"/>
    </row>
    <row r="1875" spans="1:28" x14ac:dyDescent="0.25">
      <c r="A1875"/>
      <c r="B1875"/>
      <c r="C1875"/>
      <c r="D1875"/>
      <c r="E1875"/>
      <c r="F1875"/>
      <c r="G1875"/>
      <c r="H1875"/>
      <c r="I1875"/>
      <c r="J1875"/>
      <c r="K1875"/>
      <c r="L1875"/>
      <c r="M1875"/>
      <c r="N1875"/>
      <c r="O1875"/>
      <c r="P1875"/>
      <c r="Q1875"/>
      <c r="R1875"/>
      <c r="S1875"/>
      <c r="T1875"/>
      <c r="U1875"/>
      <c r="V1875"/>
      <c r="W1875"/>
      <c r="X1875"/>
      <c r="Y1875"/>
      <c r="Z1875"/>
      <c r="AA1875"/>
      <c r="AB1875"/>
    </row>
    <row r="1876" spans="1:28" x14ac:dyDescent="0.25">
      <c r="A1876"/>
      <c r="B1876"/>
      <c r="C1876"/>
      <c r="D1876"/>
      <c r="E1876"/>
      <c r="F1876"/>
      <c r="G1876"/>
      <c r="H1876"/>
      <c r="I1876"/>
      <c r="J1876"/>
      <c r="K1876"/>
      <c r="L1876"/>
      <c r="M1876"/>
      <c r="N1876"/>
      <c r="O1876"/>
      <c r="P1876"/>
      <c r="Q1876"/>
      <c r="R1876"/>
      <c r="S1876"/>
      <c r="T1876"/>
      <c r="U1876"/>
      <c r="V1876"/>
      <c r="W1876"/>
      <c r="X1876"/>
      <c r="Y1876"/>
      <c r="Z1876"/>
      <c r="AA1876"/>
      <c r="AB1876"/>
    </row>
    <row r="1877" spans="1:28" x14ac:dyDescent="0.25">
      <c r="A1877"/>
      <c r="B1877"/>
      <c r="C1877"/>
      <c r="D1877"/>
      <c r="E1877"/>
      <c r="F1877"/>
      <c r="G1877"/>
      <c r="H1877"/>
      <c r="I1877"/>
      <c r="J1877"/>
      <c r="K1877"/>
      <c r="L1877"/>
      <c r="M1877"/>
      <c r="N1877"/>
      <c r="O1877"/>
      <c r="P1877"/>
      <c r="Q1877"/>
      <c r="R1877"/>
      <c r="S1877"/>
      <c r="T1877"/>
      <c r="U1877"/>
      <c r="V1877"/>
      <c r="W1877"/>
      <c r="X1877"/>
      <c r="Y1877"/>
      <c r="Z1877"/>
      <c r="AA1877"/>
      <c r="AB1877"/>
    </row>
    <row r="1878" spans="1:28" x14ac:dyDescent="0.25">
      <c r="A1878"/>
      <c r="B1878"/>
      <c r="C1878"/>
      <c r="D1878"/>
      <c r="E1878"/>
      <c r="F1878"/>
      <c r="G1878"/>
      <c r="H1878"/>
      <c r="I1878"/>
      <c r="J1878"/>
      <c r="K1878"/>
      <c r="L1878"/>
      <c r="M1878"/>
      <c r="N1878"/>
      <c r="O1878"/>
      <c r="P1878"/>
      <c r="Q1878"/>
      <c r="R1878"/>
      <c r="S1878"/>
      <c r="T1878"/>
      <c r="U1878"/>
      <c r="V1878"/>
      <c r="W1878"/>
      <c r="X1878"/>
      <c r="Y1878"/>
      <c r="Z1878"/>
      <c r="AA1878"/>
      <c r="AB1878"/>
    </row>
    <row r="1879" spans="1:28" x14ac:dyDescent="0.25">
      <c r="A1879"/>
      <c r="B1879"/>
      <c r="C1879"/>
      <c r="D1879"/>
      <c r="E1879"/>
      <c r="F1879"/>
      <c r="G1879"/>
      <c r="H1879"/>
      <c r="I1879"/>
      <c r="J1879"/>
      <c r="K1879"/>
      <c r="L1879"/>
      <c r="M1879"/>
      <c r="N1879"/>
      <c r="O1879"/>
      <c r="P1879"/>
      <c r="Q1879"/>
      <c r="R1879"/>
      <c r="S1879"/>
      <c r="T1879"/>
      <c r="U1879"/>
      <c r="V1879"/>
      <c r="W1879"/>
      <c r="X1879"/>
      <c r="Y1879"/>
      <c r="Z1879"/>
      <c r="AA1879"/>
      <c r="AB1879"/>
    </row>
    <row r="1880" spans="1:28" x14ac:dyDescent="0.25">
      <c r="A1880"/>
      <c r="B1880"/>
      <c r="C1880"/>
      <c r="D1880"/>
      <c r="E1880"/>
      <c r="F1880"/>
      <c r="G1880"/>
      <c r="H1880"/>
      <c r="I1880"/>
      <c r="J1880"/>
      <c r="K1880"/>
      <c r="L1880"/>
      <c r="M1880"/>
      <c r="N1880"/>
      <c r="O1880"/>
      <c r="P1880"/>
      <c r="Q1880"/>
      <c r="R1880"/>
      <c r="S1880"/>
      <c r="T1880"/>
      <c r="U1880"/>
      <c r="V1880"/>
      <c r="W1880"/>
      <c r="X1880"/>
      <c r="Y1880"/>
      <c r="Z1880"/>
      <c r="AA1880"/>
      <c r="AB1880"/>
    </row>
    <row r="1881" spans="1:28" x14ac:dyDescent="0.25">
      <c r="A1881"/>
      <c r="B1881"/>
      <c r="C1881"/>
      <c r="D1881"/>
      <c r="E1881"/>
      <c r="F1881"/>
      <c r="G1881"/>
      <c r="H1881"/>
      <c r="I1881"/>
      <c r="J1881"/>
      <c r="K1881"/>
      <c r="L1881"/>
      <c r="M1881"/>
      <c r="N1881"/>
      <c r="O1881"/>
      <c r="P1881"/>
      <c r="Q1881"/>
      <c r="R1881"/>
      <c r="S1881"/>
      <c r="T1881"/>
      <c r="U1881"/>
      <c r="V1881"/>
      <c r="W1881"/>
      <c r="X1881"/>
      <c r="Y1881"/>
      <c r="Z1881"/>
      <c r="AA1881"/>
      <c r="AB1881"/>
    </row>
    <row r="1882" spans="1:28" x14ac:dyDescent="0.25">
      <c r="A1882"/>
      <c r="B1882"/>
      <c r="C1882"/>
      <c r="D1882"/>
      <c r="E1882"/>
      <c r="F1882"/>
      <c r="G1882"/>
      <c r="H1882"/>
      <c r="I1882"/>
      <c r="J1882"/>
      <c r="K1882"/>
      <c r="L1882"/>
      <c r="M1882"/>
      <c r="N1882"/>
      <c r="O1882"/>
      <c r="P1882"/>
      <c r="Q1882"/>
      <c r="R1882"/>
      <c r="S1882"/>
      <c r="T1882"/>
      <c r="U1882"/>
      <c r="V1882"/>
      <c r="W1882"/>
      <c r="X1882"/>
      <c r="Y1882"/>
      <c r="Z1882"/>
      <c r="AA1882"/>
      <c r="AB1882"/>
    </row>
    <row r="1883" spans="1:28" x14ac:dyDescent="0.25">
      <c r="A1883"/>
      <c r="B1883"/>
      <c r="C1883"/>
      <c r="D1883"/>
      <c r="E1883"/>
      <c r="F1883"/>
      <c r="G1883"/>
      <c r="H1883"/>
      <c r="I1883"/>
      <c r="J1883"/>
      <c r="K1883"/>
      <c r="L1883"/>
      <c r="M1883"/>
      <c r="N1883"/>
      <c r="O1883"/>
      <c r="P1883"/>
      <c r="Q1883"/>
      <c r="R1883"/>
      <c r="S1883"/>
      <c r="T1883"/>
      <c r="U1883"/>
      <c r="V1883"/>
      <c r="W1883"/>
      <c r="X1883"/>
      <c r="Y1883"/>
      <c r="Z1883"/>
      <c r="AA1883"/>
      <c r="AB1883"/>
    </row>
    <row r="1884" spans="1:28" x14ac:dyDescent="0.25">
      <c r="A1884"/>
      <c r="B1884"/>
      <c r="C1884"/>
      <c r="D1884"/>
      <c r="E1884"/>
      <c r="F1884"/>
      <c r="G1884"/>
      <c r="H1884"/>
      <c r="I1884"/>
      <c r="J1884"/>
      <c r="K1884"/>
      <c r="L1884"/>
      <c r="M1884"/>
      <c r="N1884"/>
      <c r="O1884"/>
      <c r="P1884"/>
      <c r="Q1884"/>
      <c r="R1884"/>
      <c r="S1884"/>
      <c r="T1884"/>
      <c r="U1884"/>
      <c r="V1884"/>
      <c r="W1884"/>
      <c r="X1884"/>
      <c r="Y1884"/>
      <c r="Z1884"/>
      <c r="AA1884"/>
      <c r="AB1884"/>
    </row>
    <row r="1885" spans="1:28" x14ac:dyDescent="0.25">
      <c r="A1885"/>
      <c r="B1885"/>
      <c r="C1885"/>
      <c r="D1885"/>
      <c r="E1885"/>
      <c r="F1885"/>
      <c r="G1885"/>
      <c r="H1885"/>
      <c r="I1885"/>
      <c r="J1885"/>
      <c r="K1885"/>
      <c r="L1885"/>
      <c r="M1885"/>
      <c r="N1885"/>
      <c r="O1885"/>
      <c r="P1885"/>
      <c r="Q1885"/>
      <c r="R1885"/>
      <c r="S1885"/>
      <c r="T1885"/>
      <c r="U1885"/>
      <c r="V1885"/>
      <c r="W1885"/>
      <c r="X1885"/>
      <c r="Y1885"/>
      <c r="Z1885"/>
      <c r="AA1885"/>
      <c r="AB1885"/>
    </row>
    <row r="1886" spans="1:28" x14ac:dyDescent="0.25">
      <c r="A1886"/>
      <c r="B1886"/>
      <c r="C1886"/>
      <c r="D1886"/>
      <c r="E1886"/>
      <c r="F1886"/>
      <c r="G1886"/>
      <c r="H1886"/>
      <c r="I1886"/>
      <c r="J1886"/>
      <c r="K1886"/>
      <c r="L1886"/>
      <c r="M1886"/>
      <c r="N1886"/>
      <c r="O1886"/>
      <c r="P1886"/>
      <c r="Q1886"/>
      <c r="R1886"/>
      <c r="S1886"/>
      <c r="T1886"/>
      <c r="U1886"/>
      <c r="V1886"/>
      <c r="W1886"/>
      <c r="X1886"/>
      <c r="Y1886"/>
      <c r="Z1886"/>
      <c r="AA1886"/>
      <c r="AB1886"/>
    </row>
    <row r="1887" spans="1:28" x14ac:dyDescent="0.25">
      <c r="A1887"/>
      <c r="B1887"/>
      <c r="C1887"/>
      <c r="D1887"/>
      <c r="E1887"/>
      <c r="F1887"/>
      <c r="G1887"/>
      <c r="H1887"/>
      <c r="I1887"/>
      <c r="J1887"/>
      <c r="K1887"/>
      <c r="L1887"/>
      <c r="M1887"/>
      <c r="N1887"/>
      <c r="O1887"/>
      <c r="P1887"/>
      <c r="Q1887"/>
      <c r="R1887"/>
      <c r="S1887"/>
      <c r="T1887"/>
      <c r="U1887"/>
      <c r="V1887"/>
      <c r="W1887"/>
      <c r="X1887"/>
      <c r="Y1887"/>
      <c r="Z1887"/>
      <c r="AA1887"/>
      <c r="AB1887"/>
    </row>
    <row r="1888" spans="1:28" x14ac:dyDescent="0.25">
      <c r="A1888"/>
      <c r="B1888"/>
      <c r="C1888"/>
      <c r="D1888"/>
      <c r="E1888"/>
      <c r="F1888"/>
      <c r="G1888"/>
      <c r="H1888"/>
      <c r="I1888"/>
      <c r="J1888"/>
      <c r="K1888"/>
      <c r="L1888"/>
      <c r="M1888"/>
      <c r="N1888"/>
      <c r="O1888"/>
      <c r="P1888"/>
      <c r="Q1888"/>
      <c r="R1888"/>
      <c r="S1888"/>
      <c r="T1888"/>
      <c r="U1888"/>
      <c r="V1888"/>
      <c r="W1888"/>
      <c r="X1888"/>
      <c r="Y1888"/>
      <c r="Z1888"/>
      <c r="AA1888"/>
      <c r="AB1888"/>
    </row>
    <row r="1889" spans="1:28" x14ac:dyDescent="0.25">
      <c r="A1889"/>
      <c r="B1889"/>
      <c r="C1889"/>
      <c r="D1889"/>
      <c r="E1889"/>
      <c r="F1889"/>
      <c r="G1889"/>
      <c r="H1889"/>
      <c r="I1889"/>
      <c r="J1889"/>
      <c r="K1889"/>
      <c r="L1889"/>
      <c r="M1889"/>
      <c r="N1889"/>
      <c r="O1889"/>
      <c r="P1889"/>
      <c r="Q1889"/>
      <c r="R1889"/>
      <c r="S1889"/>
      <c r="T1889"/>
      <c r="U1889"/>
      <c r="V1889"/>
      <c r="W1889"/>
      <c r="X1889"/>
      <c r="Y1889"/>
      <c r="Z1889"/>
      <c r="AA1889"/>
      <c r="AB1889"/>
    </row>
    <row r="1890" spans="1:28" x14ac:dyDescent="0.25">
      <c r="A1890"/>
      <c r="B1890"/>
      <c r="C1890"/>
      <c r="D1890"/>
      <c r="E1890"/>
      <c r="F1890"/>
      <c r="G1890"/>
      <c r="H1890"/>
      <c r="I1890"/>
      <c r="J1890"/>
      <c r="K1890"/>
      <c r="L1890"/>
      <c r="M1890"/>
      <c r="N1890"/>
      <c r="O1890"/>
      <c r="P1890"/>
      <c r="Q1890"/>
      <c r="R1890"/>
      <c r="S1890"/>
      <c r="T1890"/>
      <c r="U1890"/>
      <c r="V1890"/>
      <c r="W1890"/>
      <c r="X1890"/>
      <c r="Y1890"/>
      <c r="Z1890"/>
      <c r="AA1890"/>
      <c r="AB1890"/>
    </row>
    <row r="1891" spans="1:28" x14ac:dyDescent="0.25">
      <c r="A1891"/>
      <c r="B1891"/>
      <c r="C1891"/>
      <c r="D1891"/>
      <c r="E1891"/>
      <c r="F1891"/>
      <c r="G1891"/>
      <c r="H1891"/>
      <c r="I1891"/>
      <c r="J1891"/>
      <c r="K1891"/>
      <c r="L1891"/>
      <c r="M1891"/>
      <c r="N1891"/>
      <c r="O1891"/>
      <c r="P1891"/>
      <c r="Q1891"/>
      <c r="R1891"/>
      <c r="S1891"/>
      <c r="T1891"/>
      <c r="U1891"/>
      <c r="V1891"/>
      <c r="W1891"/>
      <c r="X1891"/>
      <c r="Y1891"/>
      <c r="Z1891"/>
      <c r="AA1891"/>
      <c r="AB1891"/>
    </row>
    <row r="1892" spans="1:28" x14ac:dyDescent="0.25">
      <c r="A1892"/>
      <c r="B1892"/>
      <c r="C1892"/>
      <c r="D1892"/>
      <c r="E1892"/>
      <c r="F1892"/>
      <c r="G1892"/>
      <c r="H1892"/>
      <c r="I1892"/>
      <c r="J1892"/>
      <c r="K1892"/>
      <c r="L1892"/>
      <c r="M1892"/>
      <c r="N1892"/>
      <c r="O1892"/>
      <c r="P1892"/>
      <c r="Q1892"/>
      <c r="R1892"/>
      <c r="S1892"/>
      <c r="T1892"/>
      <c r="U1892"/>
      <c r="V1892"/>
      <c r="W1892"/>
      <c r="X1892"/>
      <c r="Y1892"/>
      <c r="Z1892"/>
      <c r="AA1892"/>
      <c r="AB1892"/>
    </row>
    <row r="1893" spans="1:28" x14ac:dyDescent="0.25">
      <c r="A1893"/>
      <c r="B1893"/>
      <c r="C1893"/>
      <c r="D1893"/>
      <c r="E1893"/>
      <c r="F1893"/>
      <c r="G1893"/>
      <c r="H1893"/>
      <c r="I1893"/>
      <c r="J1893"/>
      <c r="K1893"/>
      <c r="L1893"/>
      <c r="M1893"/>
      <c r="N1893"/>
      <c r="O1893"/>
      <c r="P1893"/>
      <c r="Q1893"/>
      <c r="R1893"/>
      <c r="S1893"/>
      <c r="T1893"/>
      <c r="U1893"/>
      <c r="V1893"/>
      <c r="W1893"/>
      <c r="X1893"/>
      <c r="Y1893"/>
      <c r="Z1893"/>
      <c r="AA1893"/>
      <c r="AB1893"/>
    </row>
    <row r="1894" spans="1:28" x14ac:dyDescent="0.25">
      <c r="A1894"/>
      <c r="B1894"/>
      <c r="C1894"/>
      <c r="D1894"/>
      <c r="E1894"/>
      <c r="F1894"/>
      <c r="G1894"/>
      <c r="H1894"/>
      <c r="I1894"/>
      <c r="J1894"/>
      <c r="K1894"/>
      <c r="L1894"/>
      <c r="M1894"/>
      <c r="N1894"/>
      <c r="O1894"/>
      <c r="P1894"/>
      <c r="Q1894"/>
      <c r="R1894"/>
      <c r="S1894"/>
      <c r="T1894"/>
      <c r="U1894"/>
      <c r="V1894"/>
      <c r="W1894"/>
      <c r="X1894"/>
      <c r="Y1894"/>
      <c r="Z1894"/>
      <c r="AA1894"/>
      <c r="AB1894"/>
    </row>
    <row r="1895" spans="1:28" x14ac:dyDescent="0.25">
      <c r="A1895"/>
      <c r="B1895"/>
      <c r="C1895"/>
      <c r="D1895"/>
      <c r="E1895"/>
      <c r="F1895"/>
      <c r="G1895"/>
      <c r="H1895"/>
      <c r="I1895"/>
      <c r="J1895"/>
      <c r="K1895"/>
      <c r="L1895"/>
      <c r="M1895"/>
      <c r="N1895"/>
      <c r="O1895"/>
      <c r="P1895"/>
      <c r="Q1895"/>
      <c r="R1895"/>
      <c r="S1895"/>
      <c r="T1895"/>
      <c r="U1895"/>
      <c r="V1895"/>
      <c r="W1895"/>
      <c r="X1895"/>
      <c r="Y1895"/>
      <c r="Z1895"/>
      <c r="AA1895"/>
      <c r="AB1895"/>
    </row>
    <row r="1896" spans="1:28" x14ac:dyDescent="0.25">
      <c r="A1896"/>
      <c r="B1896"/>
      <c r="C1896"/>
      <c r="D1896"/>
      <c r="E1896"/>
      <c r="F1896"/>
      <c r="G1896"/>
      <c r="H1896"/>
      <c r="I1896"/>
      <c r="J1896"/>
      <c r="K1896"/>
      <c r="L1896"/>
      <c r="M1896"/>
      <c r="N1896"/>
      <c r="O1896"/>
      <c r="P1896"/>
      <c r="Q1896"/>
      <c r="R1896"/>
      <c r="S1896"/>
      <c r="T1896"/>
      <c r="U1896"/>
      <c r="V1896"/>
      <c r="W1896"/>
      <c r="X1896"/>
      <c r="Y1896"/>
      <c r="Z1896"/>
      <c r="AA1896"/>
      <c r="AB1896"/>
    </row>
    <row r="1897" spans="1:28" x14ac:dyDescent="0.25">
      <c r="A1897"/>
      <c r="B1897"/>
      <c r="C1897"/>
      <c r="D1897"/>
      <c r="E1897"/>
      <c r="F1897"/>
      <c r="G1897"/>
      <c r="H1897"/>
      <c r="I1897"/>
      <c r="J1897"/>
      <c r="K1897"/>
      <c r="L1897"/>
      <c r="M1897"/>
      <c r="N1897"/>
      <c r="O1897"/>
      <c r="P1897"/>
      <c r="Q1897"/>
      <c r="R1897"/>
      <c r="S1897"/>
      <c r="T1897"/>
      <c r="U1897"/>
      <c r="V1897"/>
      <c r="W1897"/>
      <c r="X1897"/>
      <c r="Y1897"/>
      <c r="Z1897"/>
      <c r="AA1897"/>
      <c r="AB1897"/>
    </row>
    <row r="1898" spans="1:28" x14ac:dyDescent="0.25">
      <c r="A1898"/>
      <c r="B1898"/>
      <c r="C1898"/>
      <c r="D1898"/>
      <c r="E1898"/>
      <c r="F1898"/>
      <c r="G1898"/>
      <c r="H1898"/>
      <c r="I1898"/>
      <c r="J1898"/>
      <c r="K1898"/>
      <c r="L1898"/>
      <c r="M1898"/>
      <c r="N1898"/>
      <c r="O1898"/>
      <c r="P1898"/>
      <c r="Q1898"/>
      <c r="R1898"/>
      <c r="S1898"/>
      <c r="T1898"/>
      <c r="U1898"/>
      <c r="V1898"/>
      <c r="W1898"/>
      <c r="X1898"/>
      <c r="Y1898"/>
      <c r="Z1898"/>
      <c r="AA1898"/>
      <c r="AB1898"/>
    </row>
    <row r="1899" spans="1:28" x14ac:dyDescent="0.25">
      <c r="A1899"/>
      <c r="B1899"/>
      <c r="C1899"/>
      <c r="D1899"/>
      <c r="E1899"/>
      <c r="F1899"/>
      <c r="G1899"/>
      <c r="H1899"/>
      <c r="I1899"/>
      <c r="J1899"/>
      <c r="K1899"/>
      <c r="L1899"/>
      <c r="M1899"/>
      <c r="N1899"/>
      <c r="O1899"/>
      <c r="P1899"/>
      <c r="Q1899"/>
      <c r="R1899"/>
      <c r="S1899"/>
      <c r="T1899"/>
      <c r="U1899"/>
      <c r="V1899"/>
      <c r="W1899"/>
      <c r="X1899"/>
      <c r="Y1899"/>
      <c r="Z1899"/>
      <c r="AA1899"/>
      <c r="AB1899"/>
    </row>
    <row r="1900" spans="1:28" x14ac:dyDescent="0.25">
      <c r="A1900"/>
      <c r="B1900"/>
      <c r="C1900"/>
      <c r="D1900"/>
      <c r="E1900"/>
      <c r="F1900"/>
      <c r="G1900"/>
      <c r="H1900"/>
      <c r="I1900"/>
      <c r="J1900"/>
      <c r="K1900"/>
      <c r="L1900"/>
      <c r="M1900"/>
      <c r="N1900"/>
      <c r="O1900"/>
      <c r="P1900"/>
      <c r="Q1900"/>
      <c r="R1900"/>
      <c r="S1900"/>
      <c r="T1900"/>
      <c r="U1900"/>
      <c r="V1900"/>
      <c r="W1900"/>
      <c r="X1900"/>
      <c r="Y1900"/>
      <c r="Z1900"/>
      <c r="AA1900"/>
      <c r="AB1900"/>
    </row>
    <row r="1901" spans="1:28" x14ac:dyDescent="0.25">
      <c r="A1901"/>
      <c r="B1901"/>
      <c r="C1901"/>
      <c r="D1901"/>
      <c r="E1901"/>
      <c r="F1901"/>
      <c r="G1901"/>
      <c r="H1901"/>
      <c r="I1901"/>
      <c r="J1901"/>
      <c r="K1901"/>
      <c r="L1901"/>
      <c r="M1901"/>
      <c r="N1901"/>
      <c r="O1901"/>
      <c r="P1901"/>
      <c r="Q1901"/>
      <c r="R1901"/>
      <c r="S1901"/>
      <c r="T1901"/>
      <c r="U1901"/>
      <c r="V1901"/>
      <c r="W1901"/>
      <c r="X1901"/>
      <c r="Y1901"/>
      <c r="Z1901"/>
      <c r="AA1901"/>
      <c r="AB1901"/>
    </row>
    <row r="1902" spans="1:28" x14ac:dyDescent="0.25">
      <c r="A1902"/>
      <c r="B1902"/>
      <c r="C1902"/>
      <c r="D1902"/>
      <c r="E1902"/>
      <c r="F1902"/>
      <c r="G1902"/>
      <c r="H1902"/>
      <c r="I1902"/>
      <c r="J1902"/>
      <c r="K1902"/>
      <c r="L1902"/>
      <c r="M1902"/>
      <c r="N1902"/>
      <c r="O1902"/>
      <c r="P1902"/>
      <c r="Q1902"/>
      <c r="R1902"/>
      <c r="S1902"/>
      <c r="T1902"/>
      <c r="U1902"/>
      <c r="V1902"/>
      <c r="W1902"/>
      <c r="X1902"/>
      <c r="Y1902"/>
      <c r="Z1902"/>
      <c r="AA1902"/>
      <c r="AB1902"/>
    </row>
    <row r="1903" spans="1:28" x14ac:dyDescent="0.25">
      <c r="A1903"/>
      <c r="B1903"/>
      <c r="C1903"/>
      <c r="D1903"/>
      <c r="E1903"/>
      <c r="F1903"/>
      <c r="G1903"/>
      <c r="H1903"/>
      <c r="I1903"/>
      <c r="J1903"/>
      <c r="K1903"/>
      <c r="L1903"/>
      <c r="M1903"/>
      <c r="N1903"/>
      <c r="O1903"/>
      <c r="P1903"/>
      <c r="Q1903"/>
      <c r="R1903"/>
      <c r="S1903"/>
      <c r="T1903"/>
      <c r="U1903"/>
      <c r="V1903"/>
      <c r="W1903"/>
      <c r="X1903"/>
      <c r="Y1903"/>
      <c r="Z1903"/>
      <c r="AA1903"/>
      <c r="AB1903"/>
    </row>
    <row r="1904" spans="1:28" x14ac:dyDescent="0.25">
      <c r="A1904"/>
      <c r="B1904"/>
      <c r="C1904"/>
      <c r="D1904"/>
      <c r="E1904"/>
      <c r="F1904"/>
      <c r="G1904"/>
      <c r="H1904"/>
      <c r="I1904"/>
      <c r="J1904"/>
      <c r="K1904"/>
      <c r="L1904"/>
      <c r="M1904"/>
      <c r="N1904"/>
      <c r="O1904"/>
      <c r="P1904"/>
      <c r="Q1904"/>
      <c r="R1904"/>
      <c r="S1904"/>
      <c r="T1904"/>
      <c r="U1904"/>
      <c r="V1904"/>
      <c r="W1904"/>
      <c r="X1904"/>
      <c r="Y1904"/>
      <c r="Z1904"/>
      <c r="AA1904"/>
      <c r="AB1904"/>
    </row>
    <row r="1905" spans="1:28" x14ac:dyDescent="0.25">
      <c r="A1905"/>
      <c r="B1905"/>
      <c r="C1905"/>
      <c r="D1905"/>
      <c r="E1905"/>
      <c r="F1905"/>
      <c r="G1905"/>
      <c r="H1905"/>
      <c r="I1905"/>
      <c r="J1905"/>
      <c r="K1905"/>
      <c r="L1905"/>
      <c r="M1905"/>
      <c r="N1905"/>
      <c r="O1905"/>
      <c r="P1905"/>
      <c r="Q1905"/>
      <c r="R1905"/>
      <c r="S1905"/>
      <c r="T1905"/>
      <c r="U1905"/>
      <c r="V1905"/>
      <c r="W1905"/>
      <c r="X1905"/>
      <c r="Y1905"/>
      <c r="Z1905"/>
      <c r="AA1905"/>
      <c r="AB1905"/>
    </row>
    <row r="1906" spans="1:28" x14ac:dyDescent="0.25">
      <c r="A1906"/>
      <c r="B1906"/>
      <c r="C1906"/>
      <c r="D1906"/>
      <c r="E1906"/>
      <c r="F1906"/>
      <c r="G1906"/>
      <c r="H1906"/>
      <c r="I1906"/>
      <c r="J1906"/>
      <c r="K1906"/>
      <c r="L1906"/>
      <c r="M1906"/>
      <c r="N1906"/>
      <c r="O1906"/>
      <c r="P1906"/>
      <c r="Q1906"/>
      <c r="R1906"/>
      <c r="S1906"/>
      <c r="T1906"/>
      <c r="U1906"/>
      <c r="V1906"/>
      <c r="W1906"/>
      <c r="X1906"/>
      <c r="Y1906"/>
      <c r="Z1906"/>
      <c r="AA1906"/>
      <c r="AB1906"/>
    </row>
    <row r="1907" spans="1:28" x14ac:dyDescent="0.25">
      <c r="A1907"/>
      <c r="B1907"/>
      <c r="C1907"/>
      <c r="D1907"/>
      <c r="E1907"/>
      <c r="F1907"/>
      <c r="G1907"/>
      <c r="H1907"/>
      <c r="I1907"/>
      <c r="J1907"/>
      <c r="K1907"/>
      <c r="L1907"/>
      <c r="M1907"/>
      <c r="N1907"/>
      <c r="O1907"/>
      <c r="P1907"/>
      <c r="Q1907"/>
      <c r="R1907"/>
      <c r="S1907"/>
      <c r="T1907"/>
      <c r="U1907"/>
      <c r="V1907"/>
      <c r="W1907"/>
      <c r="X1907"/>
      <c r="Y1907"/>
      <c r="Z1907"/>
      <c r="AA1907"/>
      <c r="AB1907"/>
    </row>
    <row r="1908" spans="1:28" x14ac:dyDescent="0.25">
      <c r="A1908"/>
      <c r="B1908"/>
      <c r="C1908"/>
      <c r="D1908"/>
      <c r="E1908"/>
      <c r="F1908"/>
      <c r="G1908"/>
      <c r="H1908"/>
      <c r="I1908"/>
      <c r="J1908"/>
      <c r="K1908"/>
      <c r="L1908"/>
      <c r="M1908"/>
      <c r="N1908"/>
      <c r="O1908"/>
      <c r="P1908"/>
      <c r="Q1908"/>
      <c r="R1908"/>
      <c r="S1908"/>
      <c r="T1908"/>
      <c r="U1908"/>
      <c r="V1908"/>
      <c r="W1908"/>
      <c r="X1908"/>
      <c r="Y1908"/>
      <c r="Z1908"/>
      <c r="AA1908"/>
      <c r="AB1908"/>
    </row>
    <row r="1909" spans="1:28" x14ac:dyDescent="0.25">
      <c r="A1909"/>
      <c r="B1909"/>
      <c r="C1909"/>
      <c r="D1909"/>
      <c r="E1909"/>
      <c r="F1909"/>
      <c r="G1909"/>
      <c r="H1909"/>
      <c r="I1909"/>
      <c r="J1909"/>
      <c r="K1909"/>
      <c r="L1909"/>
      <c r="M1909"/>
      <c r="N1909"/>
      <c r="O1909"/>
      <c r="P1909"/>
      <c r="Q1909"/>
      <c r="R1909"/>
      <c r="S1909"/>
      <c r="T1909"/>
      <c r="U1909"/>
      <c r="V1909"/>
      <c r="W1909"/>
      <c r="X1909"/>
      <c r="Y1909"/>
      <c r="Z1909"/>
      <c r="AA1909"/>
      <c r="AB1909"/>
    </row>
    <row r="1910" spans="1:28" x14ac:dyDescent="0.25">
      <c r="A1910"/>
      <c r="B1910"/>
      <c r="C1910"/>
      <c r="D1910"/>
      <c r="E1910"/>
      <c r="F1910"/>
      <c r="G1910"/>
      <c r="H1910"/>
      <c r="I1910"/>
      <c r="J1910"/>
      <c r="K1910"/>
      <c r="L1910"/>
      <c r="M1910"/>
      <c r="N1910"/>
      <c r="O1910"/>
      <c r="P1910"/>
      <c r="Q1910"/>
      <c r="R1910"/>
      <c r="S1910"/>
      <c r="T1910"/>
      <c r="U1910"/>
      <c r="V1910"/>
      <c r="W1910"/>
      <c r="X1910"/>
      <c r="Y1910"/>
      <c r="Z1910"/>
      <c r="AA1910"/>
      <c r="AB1910"/>
    </row>
    <row r="1911" spans="1:28" x14ac:dyDescent="0.25">
      <c r="A1911"/>
      <c r="B1911"/>
      <c r="C1911"/>
      <c r="D1911"/>
      <c r="E1911"/>
      <c r="F1911"/>
      <c r="G1911"/>
      <c r="H1911"/>
      <c r="I1911"/>
      <c r="J1911"/>
      <c r="K1911"/>
      <c r="L1911"/>
      <c r="M1911"/>
      <c r="N1911"/>
      <c r="O1911"/>
      <c r="P1911"/>
      <c r="Q1911"/>
      <c r="R1911"/>
      <c r="S1911"/>
      <c r="T1911"/>
      <c r="U1911"/>
      <c r="V1911"/>
      <c r="W1911"/>
      <c r="X1911"/>
      <c r="Y1911"/>
      <c r="Z1911"/>
      <c r="AA1911"/>
      <c r="AB1911"/>
    </row>
    <row r="1912" spans="1:28" x14ac:dyDescent="0.25">
      <c r="A1912"/>
      <c r="B1912"/>
      <c r="C1912"/>
      <c r="D1912"/>
      <c r="E1912"/>
      <c r="F1912"/>
      <c r="G1912"/>
      <c r="H1912"/>
      <c r="I1912"/>
      <c r="J1912"/>
      <c r="K1912"/>
      <c r="L1912"/>
      <c r="M1912"/>
      <c r="N1912"/>
      <c r="O1912"/>
      <c r="P1912"/>
      <c r="Q1912"/>
      <c r="R1912"/>
      <c r="S1912"/>
      <c r="T1912"/>
      <c r="U1912"/>
      <c r="V1912"/>
      <c r="W1912"/>
      <c r="X1912"/>
      <c r="Y1912"/>
      <c r="Z1912"/>
      <c r="AA1912"/>
      <c r="AB1912"/>
    </row>
    <row r="1913" spans="1:28" x14ac:dyDescent="0.25">
      <c r="A1913"/>
      <c r="B1913"/>
      <c r="C1913"/>
      <c r="D1913"/>
      <c r="E1913"/>
      <c r="F1913"/>
      <c r="G1913"/>
      <c r="H1913"/>
      <c r="I1913"/>
      <c r="J1913"/>
      <c r="K1913"/>
      <c r="L1913"/>
      <c r="M1913"/>
      <c r="N1913"/>
      <c r="O1913"/>
      <c r="P1913"/>
      <c r="Q1913"/>
      <c r="R1913"/>
      <c r="S1913"/>
      <c r="T1913"/>
      <c r="U1913"/>
      <c r="V1913"/>
      <c r="W1913"/>
      <c r="X1913"/>
      <c r="Y1913"/>
      <c r="Z1913"/>
      <c r="AA1913"/>
      <c r="AB1913"/>
    </row>
    <row r="1914" spans="1:28" x14ac:dyDescent="0.25">
      <c r="A1914"/>
      <c r="B1914"/>
      <c r="C1914"/>
      <c r="D1914"/>
      <c r="E1914"/>
      <c r="F1914"/>
      <c r="G1914"/>
      <c r="H1914"/>
      <c r="I1914"/>
      <c r="J1914"/>
      <c r="K1914"/>
      <c r="L1914"/>
      <c r="M1914"/>
      <c r="N1914"/>
      <c r="O1914"/>
      <c r="P1914"/>
      <c r="Q1914"/>
      <c r="R1914"/>
      <c r="S1914"/>
      <c r="T1914"/>
      <c r="U1914"/>
      <c r="V1914"/>
      <c r="W1914"/>
      <c r="X1914"/>
      <c r="Y1914"/>
      <c r="Z1914"/>
      <c r="AA1914"/>
      <c r="AB1914"/>
    </row>
    <row r="1915" spans="1:28" x14ac:dyDescent="0.25">
      <c r="A1915"/>
      <c r="B1915"/>
      <c r="C1915"/>
      <c r="D1915"/>
      <c r="E1915"/>
      <c r="F1915"/>
      <c r="G1915"/>
      <c r="H1915"/>
      <c r="I1915"/>
      <c r="J1915"/>
      <c r="K1915"/>
      <c r="L1915"/>
      <c r="M1915"/>
      <c r="N1915"/>
      <c r="O1915"/>
      <c r="P1915"/>
      <c r="Q1915"/>
      <c r="R1915"/>
      <c r="S1915"/>
      <c r="T1915"/>
      <c r="U1915"/>
      <c r="V1915"/>
      <c r="W1915"/>
      <c r="X1915"/>
      <c r="Y1915"/>
      <c r="Z1915"/>
      <c r="AA1915"/>
      <c r="AB1915"/>
    </row>
    <row r="1916" spans="1:28" x14ac:dyDescent="0.25">
      <c r="A1916"/>
      <c r="B1916"/>
      <c r="C1916"/>
      <c r="D1916"/>
      <c r="E1916"/>
      <c r="F1916"/>
      <c r="G1916"/>
      <c r="H1916"/>
      <c r="I1916"/>
      <c r="J1916"/>
      <c r="K1916"/>
      <c r="L1916"/>
      <c r="M1916"/>
      <c r="N1916"/>
      <c r="O1916"/>
      <c r="P1916"/>
      <c r="Q1916"/>
      <c r="R1916"/>
      <c r="S1916"/>
      <c r="T1916"/>
      <c r="U1916"/>
      <c r="V1916"/>
      <c r="W1916"/>
      <c r="X1916"/>
      <c r="Y1916"/>
      <c r="Z1916"/>
      <c r="AA1916"/>
      <c r="AB1916"/>
    </row>
    <row r="1917" spans="1:28" x14ac:dyDescent="0.25">
      <c r="A1917"/>
      <c r="B1917"/>
      <c r="C1917"/>
      <c r="D1917"/>
      <c r="E1917"/>
      <c r="F1917"/>
      <c r="G1917"/>
      <c r="H1917"/>
      <c r="I1917"/>
      <c r="J1917"/>
      <c r="K1917"/>
      <c r="L1917"/>
      <c r="M1917"/>
      <c r="N1917"/>
      <c r="O1917"/>
      <c r="P1917"/>
      <c r="Q1917"/>
      <c r="R1917"/>
      <c r="S1917"/>
      <c r="T1917"/>
      <c r="U1917"/>
      <c r="V1917"/>
      <c r="W1917"/>
      <c r="X1917"/>
      <c r="Y1917"/>
      <c r="Z1917"/>
      <c r="AA1917"/>
      <c r="AB1917"/>
    </row>
    <row r="1918" spans="1:28" x14ac:dyDescent="0.25">
      <c r="A1918"/>
      <c r="B1918"/>
      <c r="C1918"/>
      <c r="D1918"/>
      <c r="E1918"/>
      <c r="F1918"/>
      <c r="G1918"/>
      <c r="H1918"/>
      <c r="I1918"/>
      <c r="J1918"/>
      <c r="K1918"/>
      <c r="L1918"/>
      <c r="M1918"/>
      <c r="N1918"/>
      <c r="O1918"/>
      <c r="P1918"/>
      <c r="Q1918"/>
      <c r="R1918"/>
      <c r="S1918"/>
      <c r="T1918"/>
      <c r="U1918"/>
      <c r="V1918"/>
      <c r="W1918"/>
      <c r="X1918"/>
      <c r="Y1918"/>
      <c r="Z1918"/>
      <c r="AA1918"/>
      <c r="AB1918"/>
    </row>
    <row r="1919" spans="1:28" x14ac:dyDescent="0.25">
      <c r="A1919"/>
      <c r="B1919"/>
      <c r="C1919"/>
      <c r="D1919"/>
      <c r="E1919"/>
      <c r="F1919"/>
      <c r="G1919"/>
      <c r="H1919"/>
      <c r="I1919"/>
      <c r="J1919"/>
      <c r="K1919"/>
      <c r="L1919"/>
      <c r="M1919"/>
      <c r="N1919"/>
      <c r="O1919"/>
      <c r="P1919"/>
      <c r="Q1919"/>
      <c r="R1919"/>
      <c r="S1919"/>
      <c r="T1919"/>
      <c r="U1919"/>
      <c r="V1919"/>
      <c r="W1919"/>
      <c r="X1919"/>
      <c r="Y1919"/>
      <c r="Z1919"/>
      <c r="AA1919"/>
      <c r="AB1919"/>
    </row>
    <row r="1920" spans="1:28" x14ac:dyDescent="0.25">
      <c r="A1920"/>
      <c r="B1920"/>
      <c r="C1920"/>
      <c r="D1920"/>
      <c r="E1920"/>
      <c r="F1920"/>
      <c r="G1920"/>
      <c r="H1920"/>
      <c r="I1920"/>
      <c r="J1920"/>
      <c r="K1920"/>
      <c r="L1920"/>
      <c r="M1920"/>
      <c r="N1920"/>
      <c r="O1920"/>
      <c r="P1920"/>
      <c r="Q1920"/>
      <c r="R1920"/>
      <c r="S1920"/>
      <c r="T1920"/>
      <c r="U1920"/>
      <c r="V1920"/>
      <c r="W1920"/>
      <c r="X1920"/>
      <c r="Y1920"/>
      <c r="Z1920"/>
      <c r="AA1920"/>
      <c r="AB1920"/>
    </row>
    <row r="1921" spans="1:28" x14ac:dyDescent="0.25">
      <c r="A1921"/>
      <c r="B1921"/>
      <c r="C1921"/>
      <c r="D1921"/>
      <c r="E1921"/>
      <c r="F1921"/>
      <c r="G1921"/>
      <c r="H1921"/>
      <c r="I1921"/>
      <c r="J1921"/>
      <c r="K1921"/>
      <c r="L1921"/>
      <c r="M1921"/>
      <c r="N1921"/>
      <c r="O1921"/>
      <c r="P1921"/>
      <c r="Q1921"/>
      <c r="R1921"/>
      <c r="S1921"/>
      <c r="T1921"/>
      <c r="U1921"/>
      <c r="V1921"/>
      <c r="W1921"/>
      <c r="X1921"/>
      <c r="Y1921"/>
      <c r="Z1921"/>
      <c r="AA1921"/>
      <c r="AB1921"/>
    </row>
    <row r="1922" spans="1:28" x14ac:dyDescent="0.25">
      <c r="A1922"/>
      <c r="B1922"/>
      <c r="C1922"/>
      <c r="D1922"/>
      <c r="E1922"/>
      <c r="F1922"/>
      <c r="G1922"/>
      <c r="H1922"/>
      <c r="I1922"/>
      <c r="J1922"/>
      <c r="K1922"/>
      <c r="L1922"/>
      <c r="M1922"/>
      <c r="N1922"/>
      <c r="O1922"/>
      <c r="P1922"/>
      <c r="Q1922"/>
      <c r="R1922"/>
      <c r="S1922"/>
      <c r="T1922"/>
      <c r="U1922"/>
      <c r="V1922"/>
      <c r="W1922"/>
      <c r="X1922"/>
      <c r="Y1922"/>
      <c r="Z1922"/>
      <c r="AA1922"/>
      <c r="AB1922"/>
    </row>
    <row r="1923" spans="1:28" x14ac:dyDescent="0.25">
      <c r="A1923"/>
      <c r="B1923"/>
      <c r="C1923"/>
      <c r="D1923"/>
      <c r="E1923"/>
      <c r="F1923"/>
      <c r="G1923"/>
      <c r="H1923"/>
      <c r="I1923"/>
      <c r="J1923"/>
      <c r="K1923"/>
      <c r="L1923"/>
      <c r="M1923"/>
      <c r="N1923"/>
      <c r="O1923"/>
      <c r="P1923"/>
      <c r="Q1923"/>
      <c r="R1923"/>
      <c r="S1923"/>
      <c r="T1923"/>
      <c r="U1923"/>
      <c r="V1923"/>
      <c r="W1923"/>
      <c r="X1923"/>
      <c r="Y1923"/>
      <c r="Z1923"/>
      <c r="AA1923"/>
      <c r="AB1923"/>
    </row>
    <row r="1924" spans="1:28" x14ac:dyDescent="0.25">
      <c r="A1924"/>
      <c r="B1924"/>
      <c r="C1924"/>
      <c r="D1924"/>
      <c r="E1924"/>
      <c r="F1924"/>
      <c r="G1924"/>
      <c r="H1924"/>
      <c r="I1924"/>
      <c r="J1924"/>
      <c r="K1924"/>
      <c r="L1924"/>
      <c r="M1924"/>
      <c r="N1924"/>
      <c r="O1924"/>
      <c r="P1924"/>
      <c r="Q1924"/>
      <c r="R1924"/>
      <c r="S1924"/>
      <c r="T1924"/>
      <c r="U1924"/>
      <c r="V1924"/>
      <c r="W1924"/>
      <c r="X1924"/>
      <c r="Y1924"/>
      <c r="Z1924"/>
      <c r="AA1924"/>
      <c r="AB1924"/>
    </row>
    <row r="1925" spans="1:28" x14ac:dyDescent="0.25">
      <c r="A1925"/>
      <c r="B1925"/>
      <c r="C1925"/>
      <c r="D1925"/>
      <c r="E1925"/>
      <c r="F1925"/>
      <c r="G1925"/>
      <c r="H1925"/>
      <c r="I1925"/>
      <c r="J1925"/>
      <c r="K1925"/>
      <c r="L1925"/>
      <c r="M1925"/>
      <c r="N1925"/>
      <c r="O1925"/>
      <c r="P1925"/>
      <c r="Q1925"/>
      <c r="R1925"/>
      <c r="S1925"/>
      <c r="T1925"/>
      <c r="U1925"/>
      <c r="V1925"/>
      <c r="W1925"/>
      <c r="X1925"/>
      <c r="Y1925"/>
      <c r="Z1925"/>
      <c r="AA1925"/>
      <c r="AB1925"/>
    </row>
    <row r="1926" spans="1:28" x14ac:dyDescent="0.25">
      <c r="A1926"/>
      <c r="B1926"/>
      <c r="C1926"/>
      <c r="D1926"/>
      <c r="E1926"/>
      <c r="F1926"/>
      <c r="G1926"/>
      <c r="H1926"/>
      <c r="I1926"/>
      <c r="J1926"/>
      <c r="K1926"/>
      <c r="L1926"/>
      <c r="M1926"/>
      <c r="N1926"/>
      <c r="O1926"/>
      <c r="P1926"/>
      <c r="Q1926"/>
      <c r="R1926"/>
      <c r="S1926"/>
      <c r="T1926"/>
      <c r="U1926"/>
      <c r="V1926"/>
      <c r="W1926"/>
      <c r="X1926"/>
      <c r="Y1926"/>
      <c r="Z1926"/>
      <c r="AA1926"/>
      <c r="AB1926"/>
    </row>
    <row r="1927" spans="1:28" x14ac:dyDescent="0.25">
      <c r="A1927"/>
      <c r="B1927"/>
      <c r="C1927"/>
      <c r="D1927"/>
      <c r="E1927"/>
      <c r="F1927"/>
      <c r="G1927"/>
      <c r="H1927"/>
      <c r="I1927"/>
      <c r="J1927"/>
      <c r="K1927"/>
      <c r="L1927"/>
      <c r="M1927"/>
      <c r="N1927"/>
      <c r="O1927"/>
      <c r="P1927"/>
      <c r="Q1927"/>
      <c r="R1927"/>
      <c r="S1927"/>
      <c r="T1927"/>
      <c r="U1927"/>
      <c r="V1927"/>
      <c r="W1927"/>
      <c r="X1927"/>
      <c r="Y1927"/>
      <c r="Z1927"/>
      <c r="AA1927"/>
      <c r="AB1927"/>
    </row>
    <row r="1928" spans="1:28" x14ac:dyDescent="0.25">
      <c r="A1928"/>
      <c r="B1928"/>
      <c r="C1928"/>
      <c r="D1928"/>
      <c r="E1928"/>
      <c r="F1928"/>
      <c r="G1928"/>
      <c r="H1928"/>
      <c r="I1928"/>
      <c r="J1928"/>
      <c r="K1928"/>
      <c r="L1928"/>
      <c r="M1928"/>
      <c r="N1928"/>
      <c r="O1928"/>
      <c r="P1928"/>
      <c r="Q1928"/>
      <c r="R1928"/>
      <c r="S1928"/>
      <c r="T1928"/>
      <c r="U1928"/>
      <c r="V1928"/>
      <c r="W1928"/>
      <c r="X1928"/>
      <c r="Y1928"/>
      <c r="Z1928"/>
      <c r="AA1928"/>
      <c r="AB1928"/>
    </row>
    <row r="1929" spans="1:28" x14ac:dyDescent="0.25">
      <c r="A1929"/>
      <c r="B1929"/>
      <c r="C1929"/>
      <c r="D1929"/>
      <c r="E1929"/>
      <c r="F1929"/>
      <c r="G1929"/>
      <c r="H1929"/>
      <c r="I1929"/>
      <c r="J1929"/>
      <c r="K1929"/>
      <c r="L1929"/>
      <c r="M1929"/>
      <c r="N1929"/>
      <c r="O1929"/>
      <c r="P1929"/>
      <c r="Q1929"/>
      <c r="R1929"/>
      <c r="S1929"/>
      <c r="T1929"/>
      <c r="U1929"/>
      <c r="V1929"/>
      <c r="W1929"/>
      <c r="X1929"/>
      <c r="Y1929"/>
      <c r="Z1929"/>
      <c r="AA1929"/>
      <c r="AB1929"/>
    </row>
    <row r="1930" spans="1:28" x14ac:dyDescent="0.25">
      <c r="A1930"/>
      <c r="B1930"/>
      <c r="C1930"/>
      <c r="D1930"/>
      <c r="E1930"/>
      <c r="F1930"/>
      <c r="G1930"/>
      <c r="H1930"/>
      <c r="I1930"/>
      <c r="J1930"/>
      <c r="K1930"/>
      <c r="L1930"/>
      <c r="M1930"/>
      <c r="N1930"/>
      <c r="O1930"/>
      <c r="P1930"/>
      <c r="Q1930"/>
      <c r="R1930"/>
      <c r="S1930"/>
      <c r="T1930"/>
      <c r="U1930"/>
      <c r="V1930"/>
      <c r="W1930"/>
      <c r="X1930"/>
      <c r="Y1930"/>
      <c r="Z1930"/>
      <c r="AA1930"/>
      <c r="AB1930"/>
    </row>
    <row r="1931" spans="1:28" x14ac:dyDescent="0.25">
      <c r="A1931"/>
      <c r="B1931"/>
      <c r="C1931"/>
      <c r="D1931"/>
      <c r="E1931"/>
      <c r="F1931"/>
      <c r="G1931"/>
      <c r="H1931"/>
      <c r="I1931"/>
      <c r="J1931"/>
      <c r="K1931"/>
      <c r="L1931"/>
      <c r="M1931"/>
      <c r="N1931"/>
      <c r="O1931"/>
      <c r="P1931"/>
      <c r="Q1931"/>
      <c r="R1931"/>
      <c r="S1931"/>
      <c r="T1931"/>
      <c r="U1931"/>
      <c r="V1931"/>
      <c r="W1931"/>
      <c r="X1931"/>
      <c r="Y1931"/>
      <c r="Z1931"/>
      <c r="AA1931"/>
      <c r="AB1931"/>
    </row>
    <row r="1932" spans="1:28" x14ac:dyDescent="0.25">
      <c r="A1932"/>
      <c r="B1932"/>
      <c r="C1932"/>
      <c r="D1932"/>
      <c r="E1932"/>
      <c r="F1932"/>
      <c r="G1932"/>
      <c r="H1932"/>
      <c r="I1932"/>
      <c r="J1932"/>
      <c r="K1932"/>
      <c r="L1932"/>
      <c r="M1932"/>
      <c r="N1932"/>
      <c r="O1932"/>
      <c r="P1932"/>
      <c r="Q1932"/>
      <c r="R1932"/>
      <c r="S1932"/>
      <c r="T1932"/>
      <c r="U1932"/>
      <c r="V1932"/>
      <c r="W1932"/>
      <c r="X1932"/>
      <c r="Y1932"/>
      <c r="Z1932"/>
      <c r="AA1932"/>
      <c r="AB1932"/>
    </row>
    <row r="1933" spans="1:28" x14ac:dyDescent="0.25">
      <c r="A1933"/>
      <c r="B1933"/>
      <c r="C1933"/>
      <c r="D1933"/>
      <c r="E1933"/>
      <c r="F1933"/>
      <c r="G1933"/>
      <c r="H1933"/>
      <c r="I1933"/>
      <c r="J1933"/>
      <c r="K1933"/>
      <c r="L1933"/>
      <c r="M1933"/>
      <c r="N1933"/>
      <c r="O1933"/>
      <c r="P1933"/>
      <c r="Q1933"/>
      <c r="R1933"/>
      <c r="S1933"/>
      <c r="T1933"/>
      <c r="U1933"/>
      <c r="V1933"/>
      <c r="W1933"/>
      <c r="X1933"/>
      <c r="Y1933"/>
      <c r="Z1933"/>
      <c r="AA1933"/>
      <c r="AB1933"/>
    </row>
    <row r="1934" spans="1:28" x14ac:dyDescent="0.25">
      <c r="A1934"/>
      <c r="B1934"/>
      <c r="C1934"/>
      <c r="D1934"/>
      <c r="E1934"/>
      <c r="F1934"/>
      <c r="G1934"/>
      <c r="H1934"/>
      <c r="I1934"/>
      <c r="J1934"/>
      <c r="K1934"/>
      <c r="L1934"/>
      <c r="M1934"/>
      <c r="N1934"/>
      <c r="O1934"/>
      <c r="P1934"/>
      <c r="Q1934"/>
      <c r="R1934"/>
      <c r="S1934"/>
      <c r="T1934"/>
      <c r="U1934"/>
      <c r="V1934"/>
      <c r="W1934"/>
      <c r="X1934"/>
      <c r="Y1934"/>
      <c r="Z1934"/>
      <c r="AA1934"/>
      <c r="AB1934"/>
    </row>
    <row r="1935" spans="1:28" x14ac:dyDescent="0.25">
      <c r="A1935"/>
      <c r="B1935"/>
      <c r="C1935"/>
      <c r="D1935"/>
      <c r="E1935"/>
      <c r="F1935"/>
      <c r="G1935"/>
      <c r="H1935"/>
      <c r="I1935"/>
      <c r="J1935"/>
      <c r="K1935"/>
      <c r="L1935"/>
      <c r="M1935"/>
      <c r="N1935"/>
      <c r="O1935"/>
      <c r="P1935"/>
      <c r="Q1935"/>
      <c r="R1935"/>
      <c r="S1935"/>
      <c r="T1935"/>
      <c r="U1935"/>
      <c r="V1935"/>
      <c r="W1935"/>
      <c r="X1935"/>
      <c r="Y1935"/>
      <c r="Z1935"/>
      <c r="AA1935"/>
      <c r="AB1935"/>
    </row>
    <row r="1936" spans="1:28" x14ac:dyDescent="0.25">
      <c r="A1936"/>
      <c r="B1936"/>
      <c r="C1936"/>
      <c r="D1936"/>
      <c r="E1936"/>
      <c r="F1936"/>
      <c r="G1936"/>
      <c r="H1936"/>
      <c r="I1936"/>
      <c r="J1936"/>
      <c r="K1936"/>
      <c r="L1936"/>
      <c r="M1936"/>
      <c r="N1936"/>
      <c r="O1936"/>
      <c r="P1936"/>
      <c r="Q1936"/>
      <c r="R1936"/>
      <c r="S1936"/>
      <c r="T1936"/>
      <c r="U1936"/>
      <c r="V1936"/>
      <c r="W1936"/>
      <c r="X1936"/>
      <c r="Y1936"/>
      <c r="Z1936"/>
      <c r="AA1936"/>
      <c r="AB1936"/>
    </row>
    <row r="1937" spans="1:28" x14ac:dyDescent="0.25">
      <c r="A1937"/>
      <c r="B1937"/>
      <c r="C1937"/>
      <c r="D1937"/>
      <c r="E1937"/>
      <c r="F1937"/>
      <c r="G1937"/>
      <c r="H1937"/>
      <c r="I1937"/>
      <c r="J1937"/>
      <c r="K1937"/>
      <c r="L1937"/>
      <c r="M1937"/>
      <c r="N1937"/>
      <c r="O1937"/>
      <c r="P1937"/>
      <c r="Q1937"/>
      <c r="R1937"/>
      <c r="S1937"/>
      <c r="T1937"/>
      <c r="U1937"/>
      <c r="V1937"/>
      <c r="W1937"/>
      <c r="X1937"/>
      <c r="Y1937"/>
      <c r="Z1937"/>
      <c r="AA1937"/>
      <c r="AB1937"/>
    </row>
    <row r="1938" spans="1:28" x14ac:dyDescent="0.25">
      <c r="A1938"/>
      <c r="B1938"/>
      <c r="C1938"/>
      <c r="D1938"/>
      <c r="E1938"/>
      <c r="F1938"/>
      <c r="G1938"/>
      <c r="H1938"/>
      <c r="I1938"/>
      <c r="J1938"/>
      <c r="K1938"/>
      <c r="L1938"/>
      <c r="M1938"/>
      <c r="N1938"/>
      <c r="O1938"/>
      <c r="P1938"/>
      <c r="Q1938"/>
      <c r="R1938"/>
      <c r="S1938"/>
      <c r="T1938"/>
      <c r="U1938"/>
      <c r="V1938"/>
      <c r="W1938"/>
      <c r="X1938"/>
      <c r="Y1938"/>
      <c r="Z1938"/>
      <c r="AA1938"/>
      <c r="AB1938"/>
    </row>
    <row r="1939" spans="1:28" x14ac:dyDescent="0.25">
      <c r="A1939"/>
      <c r="B1939"/>
      <c r="C1939"/>
      <c r="D1939"/>
      <c r="E1939"/>
      <c r="F1939"/>
      <c r="G1939"/>
      <c r="H1939"/>
      <c r="I1939"/>
      <c r="J1939"/>
      <c r="K1939"/>
      <c r="L1939"/>
      <c r="M1939"/>
      <c r="N1939"/>
      <c r="O1939"/>
      <c r="P1939"/>
      <c r="Q1939"/>
      <c r="R1939"/>
      <c r="S1939"/>
      <c r="T1939"/>
      <c r="U1939"/>
      <c r="V1939"/>
      <c r="W1939"/>
      <c r="X1939"/>
      <c r="Y1939"/>
      <c r="Z1939"/>
      <c r="AA1939"/>
      <c r="AB1939"/>
    </row>
    <row r="1940" spans="1:28" x14ac:dyDescent="0.25">
      <c r="A1940"/>
      <c r="B1940"/>
      <c r="C1940"/>
      <c r="D1940"/>
      <c r="E1940"/>
      <c r="F1940"/>
      <c r="G1940"/>
      <c r="H1940"/>
      <c r="I1940"/>
      <c r="J1940"/>
      <c r="K1940"/>
      <c r="L1940"/>
      <c r="M1940"/>
      <c r="N1940"/>
      <c r="O1940"/>
      <c r="P1940"/>
      <c r="Q1940"/>
      <c r="R1940"/>
      <c r="S1940"/>
      <c r="T1940"/>
      <c r="U1940"/>
      <c r="V1940"/>
      <c r="W1940"/>
      <c r="X1940"/>
      <c r="Y1940"/>
      <c r="Z1940"/>
      <c r="AA1940"/>
      <c r="AB1940"/>
    </row>
    <row r="1941" spans="1:28" x14ac:dyDescent="0.25">
      <c r="A1941"/>
      <c r="B1941"/>
      <c r="C1941"/>
      <c r="D1941"/>
      <c r="E1941"/>
      <c r="F1941"/>
      <c r="G1941"/>
      <c r="H1941"/>
      <c r="I1941"/>
      <c r="J1941"/>
      <c r="K1941"/>
      <c r="L1941"/>
      <c r="M1941"/>
      <c r="N1941"/>
      <c r="O1941"/>
      <c r="P1941"/>
      <c r="Q1941"/>
      <c r="R1941"/>
      <c r="S1941"/>
      <c r="T1941"/>
      <c r="U1941"/>
      <c r="V1941"/>
      <c r="W1941"/>
      <c r="X1941"/>
      <c r="Y1941"/>
      <c r="Z1941"/>
      <c r="AA1941"/>
      <c r="AB1941"/>
    </row>
    <row r="1942" spans="1:28" x14ac:dyDescent="0.25">
      <c r="A1942"/>
      <c r="B1942"/>
      <c r="C1942"/>
      <c r="D1942"/>
      <c r="E1942"/>
      <c r="F1942"/>
      <c r="G1942"/>
      <c r="H1942"/>
      <c r="I1942"/>
      <c r="J1942"/>
      <c r="K1942"/>
      <c r="L1942"/>
      <c r="M1942"/>
      <c r="N1942"/>
      <c r="O1942"/>
      <c r="P1942"/>
      <c r="Q1942"/>
      <c r="R1942"/>
      <c r="S1942"/>
      <c r="T1942"/>
      <c r="U1942"/>
      <c r="V1942"/>
      <c r="W1942"/>
      <c r="X1942"/>
      <c r="Y1942"/>
      <c r="Z1942"/>
      <c r="AA1942"/>
      <c r="AB1942"/>
    </row>
    <row r="1943" spans="1:28" x14ac:dyDescent="0.25">
      <c r="A1943"/>
      <c r="B1943"/>
      <c r="C1943"/>
      <c r="D1943"/>
      <c r="E1943"/>
      <c r="F1943"/>
      <c r="G1943"/>
      <c r="H1943"/>
      <c r="I1943"/>
      <c r="J1943"/>
      <c r="K1943"/>
      <c r="L1943"/>
      <c r="M1943"/>
      <c r="N1943"/>
      <c r="O1943"/>
      <c r="P1943"/>
      <c r="Q1943"/>
      <c r="R1943"/>
      <c r="S1943"/>
      <c r="T1943"/>
      <c r="U1943"/>
      <c r="V1943"/>
      <c r="W1943"/>
      <c r="X1943"/>
      <c r="Y1943"/>
      <c r="Z1943"/>
      <c r="AA1943"/>
      <c r="AB1943"/>
    </row>
    <row r="1944" spans="1:28" x14ac:dyDescent="0.25">
      <c r="A1944"/>
      <c r="B1944"/>
      <c r="C1944"/>
      <c r="D1944"/>
      <c r="E1944"/>
      <c r="F1944"/>
      <c r="G1944"/>
      <c r="H1944"/>
      <c r="I1944"/>
      <c r="J1944"/>
      <c r="K1944"/>
      <c r="L1944"/>
      <c r="M1944"/>
      <c r="N1944"/>
      <c r="O1944"/>
      <c r="P1944"/>
      <c r="Q1944"/>
      <c r="R1944"/>
      <c r="S1944"/>
      <c r="T1944"/>
      <c r="U1944"/>
      <c r="V1944"/>
      <c r="W1944"/>
      <c r="X1944"/>
      <c r="Y1944"/>
      <c r="Z1944"/>
      <c r="AA1944"/>
      <c r="AB1944"/>
    </row>
    <row r="1945" spans="1:28" x14ac:dyDescent="0.25">
      <c r="A1945"/>
      <c r="B1945"/>
      <c r="C1945"/>
      <c r="D1945"/>
      <c r="E1945"/>
      <c r="F1945"/>
      <c r="G1945"/>
      <c r="H1945"/>
      <c r="I1945"/>
      <c r="J1945"/>
      <c r="K1945"/>
      <c r="L1945"/>
      <c r="M1945"/>
      <c r="N1945"/>
      <c r="O1945"/>
      <c r="P1945"/>
      <c r="Q1945"/>
      <c r="R1945"/>
      <c r="S1945"/>
      <c r="T1945"/>
      <c r="U1945"/>
      <c r="V1945"/>
      <c r="W1945"/>
      <c r="X1945"/>
      <c r="Y1945"/>
      <c r="Z1945"/>
      <c r="AA1945"/>
      <c r="AB1945"/>
    </row>
    <row r="1946" spans="1:28" x14ac:dyDescent="0.25">
      <c r="A1946"/>
      <c r="B1946"/>
      <c r="C1946"/>
      <c r="D1946"/>
      <c r="E1946"/>
      <c r="F1946"/>
      <c r="G1946"/>
      <c r="H1946"/>
      <c r="I1946"/>
      <c r="J1946"/>
      <c r="K1946"/>
      <c r="L1946"/>
      <c r="M1946"/>
      <c r="N1946"/>
      <c r="O1946"/>
      <c r="P1946"/>
      <c r="Q1946"/>
      <c r="R1946"/>
      <c r="S1946"/>
      <c r="T1946"/>
      <c r="U1946"/>
      <c r="V1946"/>
      <c r="W1946"/>
      <c r="X1946"/>
      <c r="Y1946"/>
      <c r="Z1946"/>
      <c r="AA1946"/>
      <c r="AB1946"/>
    </row>
    <row r="1947" spans="1:28" x14ac:dyDescent="0.25">
      <c r="A1947"/>
      <c r="B1947"/>
      <c r="C1947"/>
      <c r="D1947"/>
      <c r="E1947"/>
      <c r="F1947"/>
      <c r="G1947"/>
      <c r="H1947"/>
      <c r="I1947"/>
      <c r="J1947"/>
      <c r="K1947"/>
      <c r="L1947"/>
      <c r="M1947"/>
      <c r="N1947"/>
      <c r="O1947"/>
      <c r="P1947"/>
      <c r="Q1947"/>
      <c r="R1947"/>
      <c r="S1947"/>
      <c r="T1947"/>
      <c r="U1947"/>
      <c r="V1947"/>
      <c r="W1947"/>
      <c r="X1947"/>
      <c r="Y1947"/>
      <c r="Z1947"/>
      <c r="AA1947"/>
      <c r="AB1947"/>
    </row>
    <row r="1948" spans="1:28" x14ac:dyDescent="0.25">
      <c r="A1948"/>
      <c r="B1948"/>
      <c r="C1948"/>
      <c r="D1948"/>
      <c r="E1948"/>
      <c r="F1948"/>
      <c r="G1948"/>
      <c r="H1948"/>
      <c r="I1948"/>
      <c r="J1948"/>
      <c r="K1948"/>
      <c r="L1948"/>
      <c r="M1948"/>
      <c r="N1948"/>
      <c r="O1948"/>
      <c r="P1948"/>
      <c r="Q1948"/>
      <c r="R1948"/>
      <c r="S1948"/>
      <c r="T1948"/>
      <c r="U1948"/>
      <c r="V1948"/>
      <c r="W1948"/>
      <c r="X1948"/>
      <c r="Y1948"/>
      <c r="Z1948"/>
      <c r="AA1948"/>
      <c r="AB1948"/>
    </row>
    <row r="1949" spans="1:28" x14ac:dyDescent="0.25">
      <c r="A1949"/>
      <c r="B1949"/>
      <c r="C1949"/>
      <c r="D1949"/>
      <c r="E1949"/>
      <c r="F1949"/>
      <c r="G1949"/>
      <c r="H1949"/>
      <c r="I1949"/>
      <c r="J1949"/>
      <c r="K1949"/>
      <c r="L1949"/>
      <c r="M1949"/>
      <c r="N1949"/>
      <c r="O1949"/>
      <c r="P1949"/>
      <c r="Q1949"/>
      <c r="R1949"/>
      <c r="S1949"/>
      <c r="T1949"/>
      <c r="U1949"/>
      <c r="V1949"/>
      <c r="W1949"/>
      <c r="X1949"/>
      <c r="Y1949"/>
      <c r="Z1949"/>
      <c r="AA1949"/>
      <c r="AB1949"/>
    </row>
    <row r="1950" spans="1:28" x14ac:dyDescent="0.25">
      <c r="A1950"/>
      <c r="B1950"/>
      <c r="C1950"/>
      <c r="D1950"/>
      <c r="E1950"/>
      <c r="F1950"/>
      <c r="G1950"/>
      <c r="H1950"/>
      <c r="I1950"/>
      <c r="J1950"/>
      <c r="K1950"/>
      <c r="L1950"/>
      <c r="M1950"/>
      <c r="N1950"/>
      <c r="O1950"/>
      <c r="P1950"/>
      <c r="Q1950"/>
      <c r="R1950"/>
      <c r="S1950"/>
      <c r="T1950"/>
      <c r="U1950"/>
      <c r="V1950"/>
      <c r="W1950"/>
      <c r="X1950"/>
      <c r="Y1950"/>
      <c r="Z1950"/>
      <c r="AA1950"/>
      <c r="AB1950"/>
    </row>
    <row r="1951" spans="1:28" x14ac:dyDescent="0.25">
      <c r="A1951"/>
      <c r="B1951"/>
      <c r="C1951"/>
      <c r="D1951"/>
      <c r="E1951"/>
      <c r="F1951"/>
      <c r="G1951"/>
      <c r="H1951"/>
      <c r="I1951"/>
      <c r="J1951"/>
      <c r="K1951"/>
      <c r="L1951"/>
      <c r="M1951"/>
      <c r="N1951"/>
      <c r="O1951"/>
      <c r="P1951"/>
      <c r="Q1951"/>
      <c r="R1951"/>
      <c r="S1951"/>
      <c r="T1951"/>
      <c r="U1951"/>
      <c r="V1951"/>
      <c r="W1951"/>
      <c r="X1951"/>
      <c r="Y1951"/>
      <c r="Z1951"/>
      <c r="AA1951"/>
      <c r="AB1951"/>
    </row>
    <row r="1952" spans="1:28" x14ac:dyDescent="0.25">
      <c r="A1952"/>
      <c r="B1952"/>
      <c r="C1952"/>
      <c r="D1952"/>
      <c r="E1952"/>
      <c r="F1952"/>
      <c r="G1952"/>
      <c r="H1952"/>
      <c r="I1952"/>
      <c r="J1952"/>
      <c r="K1952"/>
      <c r="L1952"/>
      <c r="M1952"/>
      <c r="N1952"/>
      <c r="O1952"/>
      <c r="P1952"/>
      <c r="Q1952"/>
      <c r="R1952"/>
      <c r="S1952"/>
      <c r="T1952"/>
      <c r="U1952"/>
      <c r="V1952"/>
      <c r="W1952"/>
      <c r="X1952"/>
      <c r="Y1952"/>
      <c r="Z1952"/>
      <c r="AA1952"/>
      <c r="AB1952"/>
    </row>
    <row r="1953" spans="1:28" x14ac:dyDescent="0.25">
      <c r="A1953"/>
      <c r="B1953"/>
      <c r="C1953"/>
      <c r="D1953"/>
      <c r="E1953"/>
      <c r="F1953"/>
      <c r="G1953"/>
      <c r="H1953"/>
      <c r="I1953"/>
      <c r="J1953"/>
      <c r="K1953"/>
      <c r="L1953"/>
      <c r="M1953"/>
      <c r="N1953"/>
      <c r="O1953"/>
      <c r="P1953"/>
      <c r="Q1953"/>
      <c r="R1953"/>
      <c r="S1953"/>
      <c r="T1953"/>
      <c r="U1953"/>
      <c r="V1953"/>
      <c r="W1953"/>
      <c r="X1953"/>
      <c r="Y1953"/>
      <c r="Z1953"/>
      <c r="AA1953"/>
      <c r="AB1953"/>
    </row>
    <row r="1954" spans="1:28" x14ac:dyDescent="0.25">
      <c r="A1954"/>
      <c r="B1954"/>
      <c r="C1954"/>
      <c r="D1954"/>
      <c r="E1954"/>
      <c r="F1954"/>
      <c r="G1954"/>
      <c r="H1954"/>
      <c r="I1954"/>
      <c r="J1954"/>
      <c r="K1954"/>
      <c r="L1954"/>
      <c r="M1954"/>
      <c r="N1954"/>
      <c r="O1954"/>
      <c r="P1954"/>
      <c r="Q1954"/>
      <c r="R1954"/>
      <c r="S1954"/>
      <c r="T1954"/>
      <c r="U1954"/>
      <c r="V1954"/>
      <c r="W1954"/>
      <c r="X1954"/>
      <c r="Y1954"/>
      <c r="Z1954"/>
      <c r="AA1954"/>
      <c r="AB1954"/>
    </row>
    <row r="1955" spans="1:28" x14ac:dyDescent="0.25">
      <c r="A1955"/>
      <c r="B1955"/>
      <c r="C1955"/>
      <c r="D1955"/>
      <c r="E1955"/>
      <c r="F1955"/>
      <c r="G1955"/>
      <c r="H1955"/>
      <c r="I1955"/>
      <c r="J1955"/>
      <c r="K1955"/>
      <c r="L1955"/>
      <c r="M1955"/>
      <c r="N1955"/>
      <c r="O1955"/>
      <c r="P1955"/>
      <c r="Q1955"/>
      <c r="R1955"/>
      <c r="S1955"/>
      <c r="T1955"/>
      <c r="U1955"/>
      <c r="V1955"/>
      <c r="W1955"/>
      <c r="X1955"/>
      <c r="Y1955"/>
      <c r="Z1955"/>
      <c r="AA1955"/>
      <c r="AB1955"/>
    </row>
    <row r="1956" spans="1:28" x14ac:dyDescent="0.25">
      <c r="A1956"/>
      <c r="B1956"/>
      <c r="C1956"/>
      <c r="D1956"/>
      <c r="E1956"/>
      <c r="F1956"/>
      <c r="G1956"/>
      <c r="H1956"/>
      <c r="I1956"/>
      <c r="J1956"/>
      <c r="K1956"/>
      <c r="L1956"/>
      <c r="M1956"/>
      <c r="N1956"/>
      <c r="O1956"/>
      <c r="P1956"/>
      <c r="Q1956"/>
      <c r="R1956"/>
      <c r="S1956"/>
      <c r="T1956"/>
      <c r="U1956"/>
      <c r="V1956"/>
      <c r="W1956"/>
      <c r="X1956"/>
      <c r="Y1956"/>
      <c r="Z1956"/>
      <c r="AA1956"/>
      <c r="AB1956"/>
    </row>
    <row r="1957" spans="1:28" x14ac:dyDescent="0.25">
      <c r="A1957"/>
      <c r="B1957"/>
      <c r="C1957"/>
      <c r="D1957"/>
      <c r="E1957"/>
      <c r="F1957"/>
      <c r="G1957"/>
      <c r="H1957"/>
      <c r="I1957"/>
      <c r="J1957"/>
      <c r="K1957"/>
      <c r="L1957"/>
      <c r="M1957"/>
      <c r="N1957"/>
      <c r="O1957"/>
      <c r="P1957"/>
      <c r="Q1957"/>
      <c r="R1957"/>
      <c r="S1957"/>
      <c r="T1957"/>
      <c r="U1957"/>
      <c r="V1957"/>
      <c r="W1957"/>
      <c r="X1957"/>
      <c r="Y1957"/>
      <c r="Z1957"/>
      <c r="AA1957"/>
      <c r="AB1957"/>
    </row>
    <row r="1958" spans="1:28" x14ac:dyDescent="0.25">
      <c r="A1958"/>
      <c r="B1958"/>
      <c r="C1958"/>
      <c r="D1958"/>
      <c r="E1958"/>
      <c r="F1958"/>
      <c r="G1958"/>
      <c r="H1958"/>
      <c r="I1958"/>
      <c r="J1958"/>
      <c r="K1958"/>
      <c r="L1958"/>
      <c r="M1958"/>
      <c r="N1958"/>
      <c r="O1958"/>
      <c r="P1958"/>
      <c r="Q1958"/>
      <c r="R1958"/>
      <c r="S1958"/>
      <c r="T1958"/>
      <c r="U1958"/>
      <c r="V1958"/>
      <c r="W1958"/>
      <c r="X1958"/>
      <c r="Y1958"/>
      <c r="Z1958"/>
      <c r="AA1958"/>
      <c r="AB1958"/>
    </row>
    <row r="1959" spans="1:28" x14ac:dyDescent="0.25">
      <c r="A1959"/>
      <c r="B1959"/>
      <c r="C1959"/>
      <c r="D1959"/>
      <c r="E1959"/>
      <c r="F1959"/>
      <c r="G1959"/>
      <c r="H1959"/>
      <c r="I1959"/>
      <c r="J1959"/>
      <c r="K1959"/>
      <c r="L1959"/>
      <c r="M1959"/>
      <c r="N1959"/>
      <c r="O1959"/>
      <c r="P1959"/>
      <c r="Q1959"/>
      <c r="R1959"/>
      <c r="S1959"/>
      <c r="T1959"/>
      <c r="U1959"/>
      <c r="V1959"/>
      <c r="W1959"/>
      <c r="X1959"/>
      <c r="Y1959"/>
      <c r="Z1959"/>
      <c r="AA1959"/>
      <c r="AB1959"/>
    </row>
    <row r="1960" spans="1:28" x14ac:dyDescent="0.25">
      <c r="A1960"/>
      <c r="B1960"/>
      <c r="C1960"/>
      <c r="D1960"/>
      <c r="E1960"/>
      <c r="F1960"/>
      <c r="G1960"/>
      <c r="H1960"/>
      <c r="I1960"/>
      <c r="J1960"/>
      <c r="K1960"/>
      <c r="L1960"/>
      <c r="M1960"/>
      <c r="N1960"/>
      <c r="O1960"/>
      <c r="P1960"/>
      <c r="Q1960"/>
      <c r="R1960"/>
      <c r="S1960"/>
      <c r="T1960"/>
      <c r="U1960"/>
      <c r="V1960"/>
      <c r="W1960"/>
      <c r="X1960"/>
      <c r="Y1960"/>
      <c r="Z1960"/>
      <c r="AA1960"/>
      <c r="AB1960"/>
    </row>
    <row r="1961" spans="1:28" x14ac:dyDescent="0.25">
      <c r="A1961"/>
      <c r="B1961"/>
      <c r="C1961"/>
      <c r="D1961"/>
      <c r="E1961"/>
      <c r="F1961"/>
      <c r="G1961"/>
      <c r="H1961"/>
      <c r="I1961"/>
      <c r="J1961"/>
      <c r="K1961"/>
      <c r="L1961"/>
      <c r="M1961"/>
      <c r="N1961"/>
      <c r="O1961"/>
      <c r="P1961"/>
      <c r="Q1961"/>
      <c r="R1961"/>
      <c r="S1961"/>
      <c r="T1961"/>
      <c r="U1961"/>
      <c r="V1961"/>
      <c r="W1961"/>
      <c r="X1961"/>
      <c r="Y1961"/>
      <c r="Z1961"/>
      <c r="AA1961"/>
      <c r="AB1961"/>
    </row>
    <row r="1962" spans="1:28" x14ac:dyDescent="0.25">
      <c r="A1962"/>
      <c r="B1962"/>
      <c r="C1962"/>
      <c r="D1962"/>
      <c r="E1962"/>
      <c r="F1962"/>
      <c r="G1962"/>
      <c r="H1962"/>
      <c r="I1962"/>
      <c r="J1962"/>
      <c r="K1962"/>
      <c r="L1962"/>
      <c r="M1962"/>
      <c r="N1962"/>
      <c r="O1962"/>
      <c r="P1962"/>
      <c r="Q1962"/>
      <c r="R1962"/>
      <c r="S1962"/>
      <c r="T1962"/>
      <c r="U1962"/>
      <c r="V1962"/>
      <c r="W1962"/>
      <c r="X1962"/>
      <c r="Y1962"/>
      <c r="Z1962"/>
      <c r="AA1962"/>
      <c r="AB1962"/>
    </row>
    <row r="1963" spans="1:28" x14ac:dyDescent="0.25">
      <c r="A1963"/>
      <c r="B1963"/>
      <c r="C1963"/>
      <c r="D1963"/>
      <c r="E1963"/>
      <c r="F1963"/>
      <c r="G1963"/>
      <c r="H1963"/>
      <c r="I1963"/>
      <c r="J1963"/>
      <c r="K1963"/>
      <c r="L1963"/>
      <c r="M1963"/>
      <c r="N1963"/>
      <c r="O1963"/>
      <c r="P1963"/>
      <c r="Q1963"/>
      <c r="R1963"/>
      <c r="S1963"/>
      <c r="T1963"/>
      <c r="U1963"/>
      <c r="V1963"/>
      <c r="W1963"/>
      <c r="X1963"/>
      <c r="Y1963"/>
      <c r="Z1963"/>
      <c r="AA1963"/>
      <c r="AB1963"/>
    </row>
    <row r="1964" spans="1:28" x14ac:dyDescent="0.25">
      <c r="A1964"/>
      <c r="B1964"/>
      <c r="C1964"/>
      <c r="D1964"/>
      <c r="E1964"/>
      <c r="F1964"/>
      <c r="G1964"/>
      <c r="H1964"/>
      <c r="I1964"/>
      <c r="J1964"/>
      <c r="K1964"/>
      <c r="L1964"/>
      <c r="M1964"/>
      <c r="N1964"/>
      <c r="O1964"/>
      <c r="P1964"/>
      <c r="Q1964"/>
      <c r="R1964"/>
      <c r="S1964"/>
      <c r="T1964"/>
      <c r="U1964"/>
      <c r="V1964"/>
      <c r="W1964"/>
      <c r="X1964"/>
      <c r="Y1964"/>
      <c r="Z1964"/>
      <c r="AA1964"/>
      <c r="AB1964"/>
    </row>
    <row r="1965" spans="1:28" x14ac:dyDescent="0.25">
      <c r="A1965"/>
      <c r="B1965"/>
      <c r="C1965"/>
      <c r="D1965"/>
      <c r="E1965"/>
      <c r="F1965"/>
      <c r="G1965"/>
      <c r="H1965"/>
      <c r="I1965"/>
      <c r="J1965"/>
      <c r="K1965"/>
      <c r="L1965"/>
      <c r="M1965"/>
      <c r="N1965"/>
      <c r="O1965"/>
      <c r="P1965"/>
      <c r="Q1965"/>
      <c r="R1965"/>
      <c r="S1965"/>
      <c r="T1965"/>
      <c r="U1965"/>
      <c r="V1965"/>
      <c r="W1965"/>
      <c r="X1965"/>
      <c r="Y1965"/>
      <c r="Z1965"/>
      <c r="AA1965"/>
      <c r="AB1965"/>
    </row>
    <row r="1966" spans="1:28" x14ac:dyDescent="0.25">
      <c r="A1966"/>
      <c r="B1966"/>
      <c r="C1966"/>
      <c r="D1966"/>
      <c r="E1966"/>
      <c r="F1966"/>
      <c r="G1966"/>
      <c r="H1966"/>
      <c r="I1966"/>
      <c r="J1966"/>
      <c r="K1966"/>
      <c r="L1966"/>
      <c r="M1966"/>
      <c r="N1966"/>
      <c r="O1966"/>
      <c r="P1966"/>
      <c r="Q1966"/>
      <c r="R1966"/>
      <c r="S1966"/>
      <c r="T1966"/>
      <c r="U1966"/>
      <c r="V1966"/>
      <c r="W1966"/>
      <c r="X1966"/>
      <c r="Y1966"/>
      <c r="Z1966"/>
      <c r="AA1966"/>
      <c r="AB1966"/>
    </row>
    <row r="1967" spans="1:28" x14ac:dyDescent="0.25">
      <c r="A1967"/>
      <c r="B1967"/>
      <c r="C1967"/>
      <c r="D1967"/>
      <c r="E1967"/>
      <c r="F1967"/>
      <c r="G1967"/>
      <c r="H1967"/>
      <c r="I1967"/>
      <c r="J1967"/>
      <c r="K1967"/>
      <c r="L1967"/>
      <c r="M1967"/>
      <c r="N1967"/>
      <c r="O1967"/>
      <c r="P1967"/>
      <c r="Q1967"/>
      <c r="R1967"/>
      <c r="S1967"/>
      <c r="T1967"/>
      <c r="U1967"/>
      <c r="V1967"/>
      <c r="W1967"/>
      <c r="X1967"/>
      <c r="Y1967"/>
      <c r="Z1967"/>
      <c r="AA1967"/>
      <c r="AB1967"/>
    </row>
    <row r="1968" spans="1:28" x14ac:dyDescent="0.25">
      <c r="A1968"/>
      <c r="B1968"/>
      <c r="C1968"/>
      <c r="D1968"/>
      <c r="E1968"/>
      <c r="F1968"/>
      <c r="G1968"/>
      <c r="H1968"/>
      <c r="I1968"/>
      <c r="J1968"/>
      <c r="K1968"/>
      <c r="L1968"/>
      <c r="M1968"/>
      <c r="N1968"/>
      <c r="O1968"/>
      <c r="P1968"/>
      <c r="Q1968"/>
      <c r="R1968"/>
      <c r="S1968"/>
      <c r="T1968"/>
      <c r="U1968"/>
      <c r="V1968"/>
      <c r="W1968"/>
      <c r="X1968"/>
      <c r="Y1968"/>
      <c r="Z1968"/>
      <c r="AA1968"/>
      <c r="AB1968"/>
    </row>
    <row r="1969" spans="1:28" x14ac:dyDescent="0.25">
      <c r="A1969"/>
      <c r="B1969"/>
      <c r="C1969"/>
      <c r="D1969"/>
      <c r="E1969"/>
      <c r="F1969"/>
      <c r="G1969"/>
      <c r="H1969"/>
      <c r="I1969"/>
      <c r="J1969"/>
      <c r="K1969"/>
      <c r="L1969"/>
      <c r="M1969"/>
      <c r="N1969"/>
      <c r="O1969"/>
      <c r="P1969"/>
      <c r="Q1969"/>
      <c r="R1969"/>
      <c r="S1969"/>
      <c r="T1969"/>
      <c r="U1969"/>
      <c r="V1969"/>
      <c r="W1969"/>
      <c r="X1969"/>
      <c r="Y1969"/>
      <c r="Z1969"/>
      <c r="AA1969"/>
      <c r="AB1969"/>
    </row>
    <row r="1970" spans="1:28" x14ac:dyDescent="0.25">
      <c r="A1970"/>
      <c r="B1970"/>
      <c r="C1970"/>
      <c r="D1970"/>
      <c r="E1970"/>
      <c r="F1970"/>
      <c r="G1970"/>
      <c r="H1970"/>
      <c r="I1970"/>
      <c r="J1970"/>
      <c r="K1970"/>
      <c r="L1970"/>
      <c r="M1970"/>
      <c r="N1970"/>
      <c r="O1970"/>
      <c r="P1970"/>
      <c r="Q1970"/>
      <c r="R1970"/>
      <c r="S1970"/>
      <c r="T1970"/>
      <c r="U1970"/>
      <c r="V1970"/>
      <c r="W1970"/>
      <c r="X1970"/>
      <c r="Y1970"/>
      <c r="Z1970"/>
      <c r="AA1970"/>
      <c r="AB1970"/>
    </row>
    <row r="1971" spans="1:28" x14ac:dyDescent="0.25">
      <c r="A1971"/>
      <c r="B1971"/>
      <c r="C1971"/>
      <c r="D1971"/>
      <c r="E1971"/>
      <c r="F1971"/>
      <c r="G1971"/>
      <c r="H1971"/>
      <c r="I1971"/>
      <c r="J1971"/>
      <c r="K1971"/>
      <c r="L1971"/>
      <c r="M1971"/>
      <c r="N1971"/>
      <c r="O1971"/>
      <c r="P1971"/>
      <c r="Q1971"/>
      <c r="R1971"/>
      <c r="S1971"/>
      <c r="T1971"/>
      <c r="U1971"/>
      <c r="V1971"/>
      <c r="W1971"/>
      <c r="X1971"/>
      <c r="Y1971"/>
      <c r="Z1971"/>
      <c r="AA1971"/>
      <c r="AB1971"/>
    </row>
    <row r="1972" spans="1:28" x14ac:dyDescent="0.25">
      <c r="A1972"/>
      <c r="B1972"/>
      <c r="C1972"/>
      <c r="D1972"/>
      <c r="E1972"/>
      <c r="F1972"/>
      <c r="G1972"/>
      <c r="H1972"/>
      <c r="I1972"/>
      <c r="J1972"/>
      <c r="K1972"/>
      <c r="L1972"/>
      <c r="M1972"/>
      <c r="N1972"/>
      <c r="O1972"/>
      <c r="P1972"/>
      <c r="Q1972"/>
      <c r="R1972"/>
      <c r="S1972"/>
      <c r="T1972"/>
      <c r="U1972"/>
      <c r="V1972"/>
      <c r="W1972"/>
      <c r="X1972"/>
      <c r="Y1972"/>
      <c r="Z1972"/>
      <c r="AA1972"/>
      <c r="AB1972"/>
    </row>
    <row r="1973" spans="1:28" x14ac:dyDescent="0.25">
      <c r="A1973"/>
      <c r="B1973"/>
      <c r="C1973"/>
      <c r="D1973"/>
      <c r="E1973"/>
      <c r="F1973"/>
      <c r="G1973"/>
      <c r="H1973"/>
      <c r="I1973"/>
      <c r="J1973"/>
      <c r="K1973"/>
      <c r="L1973"/>
      <c r="M1973"/>
      <c r="N1973"/>
      <c r="O1973"/>
      <c r="P1973"/>
      <c r="Q1973"/>
      <c r="R1973"/>
      <c r="S1973"/>
      <c r="T1973"/>
      <c r="U1973"/>
      <c r="V1973"/>
      <c r="W1973"/>
      <c r="X1973"/>
      <c r="Y1973"/>
      <c r="Z1973"/>
      <c r="AA1973"/>
      <c r="AB1973"/>
    </row>
    <row r="1974" spans="1:28" x14ac:dyDescent="0.25">
      <c r="A1974"/>
      <c r="B1974"/>
      <c r="C1974"/>
      <c r="D1974"/>
      <c r="E1974"/>
      <c r="F1974"/>
      <c r="G1974"/>
      <c r="H1974"/>
      <c r="I1974"/>
      <c r="J1974"/>
      <c r="K1974"/>
      <c r="L1974"/>
      <c r="M1974"/>
      <c r="N1974"/>
      <c r="O1974"/>
      <c r="P1974"/>
      <c r="Q1974"/>
      <c r="R1974"/>
      <c r="S1974"/>
      <c r="T1974"/>
      <c r="U1974"/>
      <c r="V1974"/>
      <c r="W1974"/>
      <c r="X1974"/>
      <c r="Y1974"/>
      <c r="Z1974"/>
      <c r="AA1974"/>
      <c r="AB1974"/>
    </row>
    <row r="1975" spans="1:28" x14ac:dyDescent="0.25">
      <c r="A1975"/>
      <c r="B1975"/>
      <c r="C1975"/>
      <c r="D1975"/>
      <c r="E1975"/>
      <c r="F1975"/>
      <c r="G1975"/>
      <c r="H1975"/>
      <c r="I1975"/>
      <c r="J1975"/>
      <c r="K1975"/>
      <c r="L1975"/>
      <c r="M1975"/>
      <c r="N1975"/>
      <c r="O1975"/>
      <c r="P1975"/>
      <c r="Q1975"/>
      <c r="R1975"/>
      <c r="S1975"/>
      <c r="T1975"/>
      <c r="U1975"/>
      <c r="V1975"/>
      <c r="W1975"/>
      <c r="X1975"/>
      <c r="Y1975"/>
      <c r="Z1975"/>
      <c r="AA1975"/>
      <c r="AB1975"/>
    </row>
    <row r="1976" spans="1:28" x14ac:dyDescent="0.25">
      <c r="A1976"/>
      <c r="B1976"/>
      <c r="C1976"/>
      <c r="D1976"/>
      <c r="E1976"/>
      <c r="F1976"/>
      <c r="G1976"/>
      <c r="H1976"/>
      <c r="I1976"/>
      <c r="J1976"/>
      <c r="K1976"/>
      <c r="L1976"/>
      <c r="M1976"/>
      <c r="N1976"/>
      <c r="O1976"/>
      <c r="P1976"/>
      <c r="Q1976"/>
      <c r="R1976"/>
      <c r="S1976"/>
      <c r="T1976"/>
      <c r="U1976"/>
      <c r="V1976"/>
      <c r="W1976"/>
      <c r="X1976"/>
      <c r="Y1976"/>
      <c r="Z1976"/>
      <c r="AA1976"/>
      <c r="AB1976"/>
    </row>
    <row r="1977" spans="1:28" x14ac:dyDescent="0.25">
      <c r="A1977"/>
      <c r="B1977"/>
      <c r="C1977"/>
      <c r="D1977"/>
      <c r="E1977"/>
      <c r="F1977"/>
      <c r="G1977"/>
      <c r="H1977"/>
      <c r="I1977"/>
      <c r="J1977"/>
      <c r="K1977"/>
      <c r="L1977"/>
      <c r="M1977"/>
      <c r="N1977"/>
      <c r="O1977"/>
      <c r="P1977"/>
      <c r="Q1977"/>
      <c r="R1977"/>
      <c r="S1977"/>
      <c r="T1977"/>
      <c r="U1977"/>
      <c r="V1977"/>
      <c r="W1977"/>
      <c r="X1977"/>
      <c r="Y1977"/>
      <c r="Z1977"/>
      <c r="AA1977"/>
      <c r="AB1977"/>
    </row>
    <row r="1978" spans="1:28" x14ac:dyDescent="0.25">
      <c r="A1978"/>
      <c r="B1978"/>
      <c r="C1978"/>
      <c r="D1978"/>
      <c r="E1978"/>
      <c r="F1978"/>
      <c r="G1978"/>
      <c r="H1978"/>
      <c r="I1978"/>
      <c r="J1978"/>
      <c r="K1978"/>
      <c r="L1978"/>
      <c r="M1978"/>
      <c r="N1978"/>
      <c r="O1978"/>
      <c r="P1978"/>
      <c r="Q1978"/>
      <c r="R1978"/>
      <c r="S1978"/>
      <c r="T1978"/>
      <c r="U1978"/>
      <c r="V1978"/>
      <c r="W1978"/>
      <c r="X1978"/>
      <c r="Y1978"/>
      <c r="Z1978"/>
      <c r="AA1978"/>
      <c r="AB1978"/>
    </row>
    <row r="1979" spans="1:28" x14ac:dyDescent="0.25">
      <c r="A1979"/>
      <c r="B1979"/>
      <c r="C1979"/>
      <c r="D1979"/>
      <c r="E1979"/>
      <c r="F1979"/>
      <c r="G1979"/>
      <c r="H1979"/>
      <c r="I1979"/>
      <c r="J1979"/>
      <c r="K1979"/>
      <c r="L1979"/>
      <c r="M1979"/>
      <c r="N1979"/>
      <c r="O1979"/>
      <c r="P1979"/>
      <c r="Q1979"/>
      <c r="R1979"/>
      <c r="S1979"/>
      <c r="T1979"/>
      <c r="U1979"/>
      <c r="V1979"/>
      <c r="W1979"/>
      <c r="X1979"/>
      <c r="Y1979"/>
      <c r="Z1979"/>
      <c r="AA1979"/>
      <c r="AB1979"/>
    </row>
    <row r="1980" spans="1:28" x14ac:dyDescent="0.25">
      <c r="A1980"/>
      <c r="B1980"/>
      <c r="C1980"/>
      <c r="D1980"/>
      <c r="E1980"/>
      <c r="F1980"/>
      <c r="G1980"/>
      <c r="H1980"/>
      <c r="I1980"/>
      <c r="J1980"/>
      <c r="K1980"/>
      <c r="L1980"/>
      <c r="M1980"/>
      <c r="N1980"/>
      <c r="O1980"/>
      <c r="P1980"/>
      <c r="Q1980"/>
      <c r="R1980"/>
      <c r="S1980"/>
      <c r="T1980"/>
      <c r="U1980"/>
      <c r="V1980"/>
      <c r="W1980"/>
      <c r="X1980"/>
      <c r="Y1980"/>
      <c r="Z1980"/>
      <c r="AA1980"/>
      <c r="AB1980"/>
    </row>
    <row r="1981" spans="1:28" x14ac:dyDescent="0.25">
      <c r="A1981"/>
      <c r="B1981"/>
      <c r="C1981"/>
      <c r="D1981"/>
      <c r="E1981"/>
      <c r="F1981"/>
      <c r="G1981"/>
      <c r="H1981"/>
      <c r="I1981"/>
      <c r="J1981"/>
      <c r="K1981"/>
      <c r="L1981"/>
      <c r="M1981"/>
      <c r="N1981"/>
      <c r="O1981"/>
      <c r="P1981"/>
      <c r="Q1981"/>
      <c r="R1981"/>
      <c r="S1981"/>
      <c r="T1981"/>
      <c r="U1981"/>
      <c r="V1981"/>
      <c r="W1981"/>
      <c r="X1981"/>
      <c r="Y1981"/>
      <c r="Z1981"/>
      <c r="AA1981"/>
      <c r="AB1981"/>
    </row>
    <row r="1982" spans="1:28" x14ac:dyDescent="0.25">
      <c r="A1982"/>
      <c r="B1982"/>
      <c r="C1982"/>
      <c r="D1982"/>
      <c r="E1982"/>
      <c r="F1982"/>
      <c r="G1982"/>
      <c r="H1982"/>
      <c r="I1982"/>
      <c r="J1982"/>
      <c r="K1982"/>
      <c r="L1982"/>
      <c r="M1982"/>
      <c r="N1982"/>
      <c r="O1982"/>
      <c r="P1982"/>
      <c r="Q1982"/>
      <c r="R1982"/>
      <c r="S1982"/>
      <c r="T1982"/>
      <c r="U1982"/>
      <c r="V1982"/>
      <c r="W1982"/>
      <c r="X1982"/>
      <c r="Y1982"/>
      <c r="Z1982"/>
      <c r="AA1982"/>
      <c r="AB1982"/>
    </row>
    <row r="1983" spans="1:28" x14ac:dyDescent="0.25">
      <c r="A1983"/>
      <c r="B1983"/>
      <c r="C1983"/>
      <c r="D1983"/>
      <c r="E1983"/>
      <c r="F1983"/>
      <c r="G1983"/>
      <c r="H1983"/>
      <c r="I1983"/>
      <c r="J1983"/>
      <c r="K1983"/>
      <c r="L1983"/>
      <c r="M1983"/>
      <c r="N1983"/>
      <c r="O1983"/>
      <c r="P1983"/>
      <c r="Q1983"/>
      <c r="R1983"/>
      <c r="S1983"/>
      <c r="T1983"/>
      <c r="U1983"/>
      <c r="V1983"/>
      <c r="W1983"/>
      <c r="X1983"/>
      <c r="Y1983"/>
      <c r="Z1983"/>
      <c r="AA1983"/>
      <c r="AB1983"/>
    </row>
    <row r="1984" spans="1:28" x14ac:dyDescent="0.25">
      <c r="A1984"/>
      <c r="B1984"/>
      <c r="C1984"/>
      <c r="D1984"/>
      <c r="E1984"/>
      <c r="F1984"/>
      <c r="G1984"/>
      <c r="H1984"/>
      <c r="I1984"/>
      <c r="J1984"/>
      <c r="K1984"/>
      <c r="L1984"/>
      <c r="M1984"/>
      <c r="N1984"/>
      <c r="O1984"/>
      <c r="P1984"/>
      <c r="Q1984"/>
      <c r="R1984"/>
      <c r="S1984"/>
      <c r="T1984"/>
      <c r="U1984"/>
      <c r="V1984"/>
      <c r="W1984"/>
      <c r="X1984"/>
      <c r="Y1984"/>
      <c r="Z1984"/>
      <c r="AA1984"/>
      <c r="AB1984"/>
    </row>
    <row r="1985" spans="1:28" x14ac:dyDescent="0.25">
      <c r="A1985"/>
      <c r="B1985"/>
      <c r="C1985"/>
      <c r="D1985"/>
      <c r="E1985"/>
      <c r="F1985"/>
      <c r="G1985"/>
      <c r="H1985"/>
      <c r="I1985"/>
      <c r="J1985"/>
      <c r="K1985"/>
      <c r="L1985"/>
      <c r="M1985"/>
      <c r="N1985"/>
      <c r="O1985"/>
      <c r="P1985"/>
      <c r="Q1985"/>
      <c r="R1985"/>
      <c r="S1985"/>
      <c r="T1985"/>
      <c r="U1985"/>
      <c r="V1985"/>
      <c r="W1985"/>
      <c r="X1985"/>
      <c r="Y1985"/>
      <c r="Z1985"/>
      <c r="AA1985"/>
      <c r="AB1985"/>
    </row>
    <row r="1986" spans="1:28" x14ac:dyDescent="0.25">
      <c r="A1986"/>
      <c r="B1986"/>
      <c r="C1986"/>
      <c r="D1986"/>
      <c r="E1986"/>
      <c r="F1986"/>
      <c r="G1986"/>
      <c r="H1986"/>
      <c r="I1986"/>
      <c r="J1986"/>
      <c r="K1986"/>
      <c r="L1986"/>
      <c r="M1986"/>
      <c r="N1986"/>
      <c r="O1986"/>
      <c r="P1986"/>
      <c r="Q1986"/>
      <c r="R1986"/>
      <c r="S1986"/>
      <c r="T1986"/>
      <c r="U1986"/>
      <c r="V1986"/>
      <c r="W1986"/>
      <c r="X1986"/>
      <c r="Y1986"/>
      <c r="Z1986"/>
      <c r="AA1986"/>
      <c r="AB1986"/>
    </row>
    <row r="1987" spans="1:28" x14ac:dyDescent="0.25">
      <c r="A1987"/>
      <c r="B1987"/>
      <c r="C1987"/>
      <c r="D1987"/>
      <c r="E1987"/>
      <c r="F1987"/>
      <c r="G1987"/>
      <c r="H1987"/>
      <c r="I1987"/>
      <c r="J1987"/>
      <c r="K1987"/>
      <c r="L1987"/>
      <c r="M1987"/>
      <c r="N1987"/>
      <c r="O1987"/>
      <c r="P1987"/>
      <c r="Q1987"/>
      <c r="R1987"/>
      <c r="S1987"/>
      <c r="T1987"/>
      <c r="U1987"/>
      <c r="V1987"/>
      <c r="W1987"/>
      <c r="X1987"/>
      <c r="Y1987"/>
      <c r="Z1987"/>
      <c r="AA1987"/>
      <c r="AB1987"/>
    </row>
    <row r="1988" spans="1:28" x14ac:dyDescent="0.25">
      <c r="A1988"/>
      <c r="B1988"/>
      <c r="C1988"/>
      <c r="D1988"/>
      <c r="E1988"/>
      <c r="F1988"/>
      <c r="G1988"/>
      <c r="H1988"/>
      <c r="I1988"/>
      <c r="J1988"/>
      <c r="K1988"/>
      <c r="L1988"/>
      <c r="M1988"/>
      <c r="N1988"/>
      <c r="O1988"/>
      <c r="P1988"/>
      <c r="Q1988"/>
      <c r="R1988"/>
      <c r="S1988"/>
      <c r="T1988"/>
      <c r="U1988"/>
      <c r="V1988"/>
      <c r="W1988"/>
      <c r="X1988"/>
      <c r="Y1988"/>
      <c r="Z1988"/>
      <c r="AA1988"/>
      <c r="AB1988"/>
    </row>
    <row r="1989" spans="1:28" x14ac:dyDescent="0.25">
      <c r="A1989"/>
      <c r="B1989"/>
      <c r="C1989"/>
      <c r="D1989"/>
      <c r="E1989"/>
      <c r="F1989"/>
      <c r="G1989"/>
      <c r="H1989"/>
      <c r="I1989"/>
      <c r="J1989"/>
      <c r="K1989"/>
      <c r="L1989"/>
      <c r="M1989"/>
      <c r="N1989"/>
      <c r="O1989"/>
      <c r="P1989"/>
      <c r="Q1989"/>
      <c r="R1989"/>
      <c r="S1989"/>
      <c r="T1989"/>
      <c r="U1989"/>
      <c r="V1989"/>
      <c r="W1989"/>
      <c r="X1989"/>
      <c r="Y1989"/>
      <c r="Z1989"/>
      <c r="AA1989"/>
      <c r="AB1989"/>
    </row>
    <row r="1990" spans="1:28" x14ac:dyDescent="0.25">
      <c r="A1990"/>
      <c r="B1990"/>
      <c r="C1990"/>
      <c r="D1990"/>
      <c r="E1990"/>
      <c r="F1990"/>
      <c r="G1990"/>
      <c r="H1990"/>
      <c r="I1990"/>
      <c r="J1990"/>
      <c r="K1990"/>
      <c r="L1990"/>
      <c r="M1990"/>
      <c r="N1990"/>
      <c r="O1990"/>
      <c r="P1990"/>
      <c r="Q1990"/>
      <c r="R1990"/>
      <c r="S1990"/>
      <c r="T1990"/>
      <c r="U1990"/>
      <c r="V1990"/>
      <c r="W1990"/>
      <c r="X1990"/>
      <c r="Y1990"/>
      <c r="Z1990"/>
      <c r="AA1990"/>
      <c r="AB1990"/>
    </row>
    <row r="1991" spans="1:28" x14ac:dyDescent="0.25">
      <c r="A1991"/>
      <c r="B1991"/>
      <c r="C1991"/>
      <c r="D1991"/>
      <c r="E1991"/>
      <c r="F1991"/>
      <c r="G1991"/>
      <c r="H1991"/>
      <c r="I1991"/>
      <c r="J1991"/>
      <c r="K1991"/>
      <c r="L1991"/>
      <c r="M1991"/>
      <c r="N1991"/>
      <c r="O1991"/>
      <c r="P1991"/>
      <c r="Q1991"/>
      <c r="R1991"/>
      <c r="S1991"/>
      <c r="T1991"/>
      <c r="U1991"/>
      <c r="V1991"/>
      <c r="W1991"/>
      <c r="X1991"/>
      <c r="Y1991"/>
      <c r="Z1991"/>
      <c r="AA1991"/>
      <c r="AB1991"/>
    </row>
    <row r="1992" spans="1:28" x14ac:dyDescent="0.25">
      <c r="A1992"/>
      <c r="B1992"/>
      <c r="C1992"/>
      <c r="D1992"/>
      <c r="E1992"/>
      <c r="F1992"/>
      <c r="G1992"/>
      <c r="H1992"/>
      <c r="I1992"/>
      <c r="J1992"/>
      <c r="K1992"/>
      <c r="L1992"/>
      <c r="M1992"/>
      <c r="N1992"/>
      <c r="O1992"/>
      <c r="P1992"/>
      <c r="Q1992"/>
      <c r="R1992"/>
      <c r="S1992"/>
      <c r="T1992"/>
      <c r="U1992"/>
      <c r="V1992"/>
      <c r="W1992"/>
      <c r="X1992"/>
      <c r="Y1992"/>
      <c r="Z1992"/>
      <c r="AA1992"/>
      <c r="AB1992"/>
    </row>
    <row r="1993" spans="1:28" x14ac:dyDescent="0.25">
      <c r="A1993"/>
      <c r="B1993"/>
      <c r="C1993"/>
      <c r="D1993"/>
      <c r="E1993"/>
      <c r="F1993"/>
      <c r="G1993"/>
      <c r="H1993"/>
      <c r="I1993"/>
      <c r="J1993"/>
      <c r="K1993"/>
      <c r="L1993"/>
      <c r="M1993"/>
      <c r="N1993"/>
      <c r="O1993"/>
      <c r="P1993"/>
      <c r="Q1993"/>
      <c r="R1993"/>
      <c r="S1993"/>
      <c r="T1993"/>
      <c r="U1993"/>
      <c r="V1993"/>
      <c r="W1993"/>
      <c r="X1993"/>
      <c r="Y1993"/>
      <c r="Z1993"/>
      <c r="AA1993"/>
      <c r="AB1993"/>
    </row>
    <row r="1994" spans="1:28" x14ac:dyDescent="0.25">
      <c r="A1994"/>
      <c r="B1994"/>
      <c r="C1994"/>
      <c r="D1994"/>
      <c r="E1994"/>
      <c r="F1994"/>
      <c r="G1994"/>
      <c r="H1994"/>
      <c r="I1994"/>
      <c r="J1994"/>
      <c r="K1994"/>
      <c r="L1994"/>
      <c r="M1994"/>
      <c r="N1994"/>
      <c r="O1994"/>
      <c r="P1994"/>
      <c r="Q1994"/>
      <c r="R1994"/>
      <c r="S1994"/>
      <c r="T1994"/>
      <c r="U1994"/>
      <c r="V1994"/>
      <c r="W1994"/>
      <c r="X1994"/>
      <c r="Y1994"/>
      <c r="Z1994"/>
      <c r="AA1994"/>
      <c r="AB1994"/>
    </row>
    <row r="1995" spans="1:28" x14ac:dyDescent="0.25">
      <c r="A1995"/>
      <c r="B1995"/>
      <c r="C1995"/>
      <c r="D1995"/>
      <c r="E1995"/>
      <c r="F1995"/>
      <c r="G1995"/>
      <c r="H1995"/>
      <c r="I1995"/>
      <c r="J1995"/>
      <c r="K1995"/>
      <c r="L1995"/>
      <c r="M1995"/>
      <c r="N1995"/>
      <c r="O1995"/>
      <c r="P1995"/>
      <c r="Q1995"/>
      <c r="R1995"/>
      <c r="S1995"/>
      <c r="T1995"/>
      <c r="U1995"/>
      <c r="V1995"/>
      <c r="W1995"/>
      <c r="X1995"/>
      <c r="Y1995"/>
      <c r="Z1995"/>
      <c r="AA1995"/>
      <c r="AB1995"/>
    </row>
    <row r="1996" spans="1:28" x14ac:dyDescent="0.25">
      <c r="A1996"/>
      <c r="B1996"/>
      <c r="C1996"/>
      <c r="D1996"/>
      <c r="E1996"/>
      <c r="F1996"/>
      <c r="G1996"/>
      <c r="H1996"/>
      <c r="I1996"/>
      <c r="J1996"/>
      <c r="K1996"/>
      <c r="L1996"/>
      <c r="M1996"/>
      <c r="N1996"/>
      <c r="O1996"/>
      <c r="P1996"/>
      <c r="Q1996"/>
      <c r="R1996"/>
      <c r="S1996"/>
      <c r="T1996"/>
      <c r="U1996"/>
      <c r="V1996"/>
      <c r="W1996"/>
      <c r="X1996"/>
      <c r="Y1996"/>
      <c r="Z1996"/>
      <c r="AA1996"/>
      <c r="AB1996"/>
    </row>
    <row r="1997" spans="1:28" x14ac:dyDescent="0.25">
      <c r="A1997"/>
      <c r="B1997"/>
      <c r="C1997"/>
      <c r="D1997"/>
      <c r="E1997"/>
      <c r="F1997"/>
      <c r="G1997"/>
      <c r="H1997"/>
      <c r="I1997"/>
      <c r="J1997"/>
      <c r="K1997"/>
      <c r="L1997"/>
      <c r="M1997"/>
      <c r="N1997"/>
      <c r="O1997"/>
      <c r="P1997"/>
      <c r="Q1997"/>
      <c r="R1997"/>
      <c r="S1997"/>
      <c r="T1997"/>
      <c r="U1997"/>
      <c r="V1997"/>
      <c r="W1997"/>
      <c r="X1997"/>
      <c r="Y1997"/>
      <c r="Z1997"/>
      <c r="AA1997"/>
      <c r="AB1997"/>
    </row>
    <row r="1998" spans="1:28" x14ac:dyDescent="0.25">
      <c r="A1998"/>
      <c r="B1998"/>
      <c r="C1998"/>
      <c r="D1998"/>
      <c r="E1998"/>
      <c r="F1998"/>
      <c r="G1998"/>
      <c r="H1998"/>
      <c r="I1998"/>
      <c r="J1998"/>
      <c r="K1998"/>
      <c r="L1998"/>
      <c r="M1998"/>
      <c r="N1998"/>
      <c r="O1998"/>
      <c r="P1998"/>
      <c r="Q1998"/>
      <c r="R1998"/>
      <c r="S1998"/>
      <c r="T1998"/>
      <c r="U1998"/>
      <c r="V1998"/>
      <c r="W1998"/>
      <c r="X1998"/>
      <c r="Y1998"/>
      <c r="Z1998"/>
      <c r="AA1998"/>
      <c r="AB1998"/>
    </row>
    <row r="1999" spans="1:28" x14ac:dyDescent="0.25">
      <c r="A1999"/>
      <c r="B1999"/>
      <c r="C1999"/>
      <c r="D1999"/>
      <c r="E1999"/>
      <c r="F1999"/>
      <c r="G1999"/>
      <c r="H1999"/>
      <c r="I1999"/>
      <c r="J1999"/>
      <c r="K1999"/>
      <c r="L1999"/>
      <c r="M1999"/>
      <c r="N1999"/>
      <c r="O1999"/>
      <c r="P1999"/>
      <c r="Q1999"/>
      <c r="R1999"/>
      <c r="S1999"/>
      <c r="T1999"/>
      <c r="U1999"/>
      <c r="V1999"/>
      <c r="W1999"/>
      <c r="X1999"/>
      <c r="Y1999"/>
      <c r="Z1999"/>
      <c r="AA1999"/>
      <c r="AB1999"/>
    </row>
    <row r="2000" spans="1:28" x14ac:dyDescent="0.25">
      <c r="A2000"/>
      <c r="B2000"/>
      <c r="C2000"/>
      <c r="D2000"/>
      <c r="E2000"/>
      <c r="F2000"/>
      <c r="G2000"/>
      <c r="H2000"/>
      <c r="I2000"/>
      <c r="J2000"/>
      <c r="K2000"/>
      <c r="L2000"/>
      <c r="M2000"/>
      <c r="N2000"/>
      <c r="O2000"/>
      <c r="P2000"/>
      <c r="Q2000"/>
      <c r="R2000"/>
      <c r="S2000"/>
      <c r="T2000"/>
      <c r="U2000"/>
      <c r="V2000"/>
      <c r="W2000"/>
      <c r="X2000"/>
      <c r="Y2000"/>
      <c r="Z2000"/>
      <c r="AA2000"/>
      <c r="AB2000"/>
    </row>
    <row r="2001" spans="1:28" x14ac:dyDescent="0.25">
      <c r="A2001"/>
      <c r="B2001"/>
      <c r="C2001"/>
      <c r="D2001"/>
      <c r="E2001"/>
      <c r="F2001"/>
      <c r="G2001"/>
      <c r="H2001"/>
      <c r="I2001"/>
      <c r="J2001"/>
      <c r="K2001"/>
      <c r="L2001"/>
      <c r="M2001"/>
      <c r="N2001"/>
      <c r="O2001"/>
      <c r="P2001"/>
      <c r="Q2001"/>
      <c r="R2001"/>
      <c r="S2001"/>
      <c r="T2001"/>
      <c r="U2001"/>
      <c r="V2001"/>
      <c r="W2001"/>
      <c r="X2001"/>
      <c r="Y2001"/>
      <c r="Z2001"/>
      <c r="AA2001"/>
      <c r="AB2001"/>
    </row>
    <row r="2002" spans="1:28" x14ac:dyDescent="0.25">
      <c r="A2002"/>
      <c r="B2002"/>
      <c r="C2002"/>
      <c r="D2002"/>
      <c r="E2002"/>
      <c r="F2002"/>
      <c r="G2002"/>
      <c r="H2002"/>
      <c r="I2002"/>
      <c r="J2002"/>
      <c r="K2002"/>
      <c r="L2002"/>
      <c r="M2002"/>
      <c r="N2002"/>
      <c r="O2002"/>
      <c r="P2002"/>
      <c r="Q2002"/>
      <c r="R2002"/>
      <c r="S2002"/>
      <c r="T2002"/>
      <c r="U2002"/>
      <c r="V2002"/>
      <c r="W2002"/>
      <c r="X2002"/>
      <c r="Y2002"/>
      <c r="Z2002"/>
      <c r="AA2002"/>
      <c r="AB2002"/>
    </row>
    <row r="2003" spans="1:28" x14ac:dyDescent="0.25">
      <c r="A2003"/>
      <c r="B2003"/>
      <c r="C2003"/>
      <c r="D2003"/>
      <c r="E2003"/>
      <c r="F2003"/>
      <c r="G2003"/>
      <c r="H2003"/>
      <c r="I2003"/>
      <c r="J2003"/>
      <c r="K2003"/>
      <c r="L2003"/>
      <c r="M2003"/>
      <c r="N2003"/>
      <c r="O2003"/>
      <c r="P2003"/>
      <c r="Q2003"/>
      <c r="R2003"/>
      <c r="S2003"/>
      <c r="T2003"/>
      <c r="U2003"/>
      <c r="V2003"/>
      <c r="W2003"/>
      <c r="X2003"/>
      <c r="Y2003"/>
      <c r="Z2003"/>
      <c r="AA2003"/>
      <c r="AB2003"/>
    </row>
    <row r="2004" spans="1:28" x14ac:dyDescent="0.25">
      <c r="A2004"/>
      <c r="B2004"/>
      <c r="C2004"/>
      <c r="D2004"/>
      <c r="E2004"/>
      <c r="F2004"/>
      <c r="G2004"/>
      <c r="H2004"/>
      <c r="I2004"/>
      <c r="J2004"/>
      <c r="K2004"/>
      <c r="L2004"/>
      <c r="M2004"/>
      <c r="N2004"/>
      <c r="O2004"/>
      <c r="P2004"/>
      <c r="Q2004"/>
      <c r="R2004"/>
      <c r="S2004"/>
      <c r="T2004"/>
      <c r="U2004"/>
      <c r="V2004"/>
      <c r="W2004"/>
      <c r="X2004"/>
      <c r="Y2004"/>
      <c r="Z2004"/>
      <c r="AA2004"/>
      <c r="AB2004"/>
    </row>
    <row r="2005" spans="1:28" x14ac:dyDescent="0.25">
      <c r="A2005"/>
      <c r="B2005"/>
      <c r="C2005"/>
      <c r="D2005"/>
      <c r="E2005"/>
      <c r="F2005"/>
      <c r="G2005"/>
      <c r="H2005"/>
      <c r="I2005"/>
      <c r="J2005"/>
      <c r="K2005"/>
      <c r="L2005"/>
      <c r="M2005"/>
      <c r="N2005"/>
      <c r="O2005"/>
      <c r="P2005"/>
      <c r="Q2005"/>
      <c r="R2005"/>
      <c r="S2005"/>
      <c r="T2005"/>
      <c r="U2005"/>
      <c r="V2005"/>
      <c r="W2005"/>
      <c r="X2005"/>
      <c r="Y2005"/>
      <c r="Z2005"/>
      <c r="AA2005"/>
      <c r="AB2005"/>
    </row>
    <row r="2006" spans="1:28" x14ac:dyDescent="0.25">
      <c r="A2006"/>
      <c r="B2006"/>
      <c r="C2006"/>
      <c r="D2006"/>
      <c r="E2006"/>
      <c r="F2006"/>
      <c r="G2006"/>
      <c r="H2006"/>
      <c r="I2006"/>
      <c r="J2006"/>
      <c r="K2006"/>
      <c r="L2006"/>
      <c r="M2006"/>
      <c r="N2006"/>
      <c r="O2006"/>
      <c r="P2006"/>
      <c r="Q2006"/>
      <c r="R2006"/>
      <c r="S2006"/>
      <c r="T2006"/>
      <c r="U2006"/>
      <c r="V2006"/>
      <c r="W2006"/>
      <c r="X2006"/>
      <c r="Y2006"/>
      <c r="Z2006"/>
      <c r="AA2006"/>
      <c r="AB2006"/>
    </row>
    <row r="2007" spans="1:28" x14ac:dyDescent="0.25">
      <c r="A2007"/>
      <c r="B2007"/>
      <c r="C2007"/>
      <c r="D2007"/>
      <c r="E2007"/>
      <c r="F2007"/>
      <c r="G2007"/>
      <c r="H2007"/>
      <c r="I2007"/>
      <c r="J2007"/>
      <c r="K2007"/>
      <c r="L2007"/>
      <c r="M2007"/>
      <c r="N2007"/>
      <c r="O2007"/>
      <c r="P2007"/>
      <c r="Q2007"/>
      <c r="R2007"/>
      <c r="S2007"/>
      <c r="T2007"/>
      <c r="U2007"/>
      <c r="V2007"/>
      <c r="W2007"/>
      <c r="X2007"/>
      <c r="Y2007"/>
      <c r="Z2007"/>
      <c r="AA2007"/>
      <c r="AB2007"/>
    </row>
    <row r="2008" spans="1:28" x14ac:dyDescent="0.25">
      <c r="A2008"/>
      <c r="B2008"/>
      <c r="C2008"/>
      <c r="D2008"/>
      <c r="E2008"/>
      <c r="F2008"/>
      <c r="G2008"/>
      <c r="H2008"/>
      <c r="I2008"/>
      <c r="J2008"/>
      <c r="K2008"/>
      <c r="L2008"/>
      <c r="M2008"/>
      <c r="N2008"/>
      <c r="O2008"/>
      <c r="P2008"/>
      <c r="Q2008"/>
      <c r="R2008"/>
      <c r="S2008"/>
      <c r="T2008"/>
      <c r="U2008"/>
      <c r="V2008"/>
      <c r="W2008"/>
      <c r="X2008"/>
      <c r="Y2008"/>
      <c r="Z2008"/>
      <c r="AA2008"/>
      <c r="AB2008"/>
    </row>
    <row r="2009" spans="1:28" x14ac:dyDescent="0.25">
      <c r="A2009"/>
      <c r="B2009"/>
      <c r="C2009"/>
      <c r="D2009"/>
      <c r="E2009"/>
      <c r="F2009"/>
      <c r="G2009"/>
      <c r="H2009"/>
      <c r="I2009"/>
      <c r="J2009"/>
      <c r="K2009"/>
      <c r="L2009"/>
      <c r="M2009"/>
      <c r="N2009"/>
      <c r="O2009"/>
      <c r="P2009"/>
      <c r="Q2009"/>
      <c r="R2009"/>
      <c r="S2009"/>
      <c r="T2009"/>
      <c r="U2009"/>
      <c r="V2009"/>
      <c r="W2009"/>
      <c r="X2009"/>
      <c r="Y2009"/>
      <c r="Z2009"/>
      <c r="AA2009"/>
      <c r="AB2009"/>
    </row>
    <row r="2010" spans="1:28" x14ac:dyDescent="0.25">
      <c r="A2010"/>
      <c r="B2010"/>
      <c r="C2010"/>
      <c r="D2010"/>
      <c r="E2010"/>
      <c r="F2010"/>
      <c r="G2010"/>
      <c r="H2010"/>
      <c r="I2010"/>
      <c r="J2010"/>
      <c r="K2010"/>
      <c r="L2010"/>
      <c r="M2010"/>
      <c r="N2010"/>
      <c r="O2010"/>
      <c r="P2010"/>
      <c r="Q2010"/>
      <c r="R2010"/>
      <c r="S2010"/>
      <c r="T2010"/>
      <c r="U2010"/>
      <c r="V2010"/>
      <c r="W2010"/>
      <c r="X2010"/>
      <c r="Y2010"/>
      <c r="Z2010"/>
      <c r="AA2010"/>
      <c r="AB2010"/>
    </row>
    <row r="2011" spans="1:28" x14ac:dyDescent="0.25">
      <c r="A2011"/>
      <c r="B2011"/>
      <c r="C2011"/>
      <c r="D2011"/>
      <c r="E2011"/>
      <c r="F2011"/>
      <c r="G2011"/>
      <c r="H2011"/>
      <c r="I2011"/>
      <c r="J2011"/>
      <c r="K2011"/>
      <c r="L2011"/>
      <c r="M2011"/>
      <c r="N2011"/>
      <c r="O2011"/>
      <c r="P2011"/>
      <c r="Q2011"/>
      <c r="R2011"/>
      <c r="S2011"/>
      <c r="T2011"/>
      <c r="U2011"/>
      <c r="V2011"/>
      <c r="W2011"/>
      <c r="X2011"/>
      <c r="Y2011"/>
      <c r="Z2011"/>
      <c r="AA2011"/>
      <c r="AB2011"/>
    </row>
    <row r="2012" spans="1:28" x14ac:dyDescent="0.25">
      <c r="A2012"/>
      <c r="B2012"/>
      <c r="C2012"/>
      <c r="D2012"/>
      <c r="E2012"/>
      <c r="F2012"/>
      <c r="G2012"/>
      <c r="H2012"/>
      <c r="I2012"/>
      <c r="J2012"/>
      <c r="K2012"/>
      <c r="L2012"/>
      <c r="M2012"/>
      <c r="N2012"/>
      <c r="O2012"/>
      <c r="P2012"/>
      <c r="Q2012"/>
      <c r="R2012"/>
      <c r="S2012"/>
      <c r="T2012"/>
      <c r="U2012"/>
      <c r="V2012"/>
      <c r="W2012"/>
      <c r="X2012"/>
      <c r="Y2012"/>
      <c r="Z2012"/>
      <c r="AA2012"/>
      <c r="AB2012"/>
    </row>
    <row r="2013" spans="1:28" x14ac:dyDescent="0.25">
      <c r="A2013"/>
      <c r="B2013"/>
      <c r="C2013"/>
      <c r="D2013"/>
      <c r="E2013"/>
      <c r="F2013"/>
      <c r="G2013"/>
      <c r="H2013"/>
      <c r="I2013"/>
      <c r="J2013"/>
      <c r="K2013"/>
      <c r="L2013"/>
      <c r="M2013"/>
      <c r="N2013"/>
      <c r="O2013"/>
      <c r="P2013"/>
      <c r="Q2013"/>
      <c r="R2013"/>
      <c r="S2013"/>
      <c r="T2013"/>
      <c r="U2013"/>
      <c r="V2013"/>
      <c r="W2013"/>
      <c r="X2013"/>
      <c r="Y2013"/>
      <c r="Z2013"/>
      <c r="AA2013"/>
      <c r="AB2013"/>
    </row>
    <row r="2014" spans="1:28" x14ac:dyDescent="0.25">
      <c r="A2014"/>
      <c r="B2014"/>
      <c r="C2014"/>
      <c r="D2014"/>
      <c r="E2014"/>
      <c r="F2014"/>
      <c r="G2014"/>
      <c r="H2014"/>
      <c r="I2014"/>
      <c r="J2014"/>
      <c r="K2014"/>
      <c r="L2014"/>
      <c r="M2014"/>
      <c r="N2014"/>
      <c r="O2014"/>
      <c r="P2014"/>
      <c r="Q2014"/>
      <c r="R2014"/>
      <c r="S2014"/>
      <c r="T2014"/>
      <c r="U2014"/>
      <c r="V2014"/>
      <c r="W2014"/>
      <c r="X2014"/>
      <c r="Y2014"/>
      <c r="Z2014"/>
      <c r="AA2014"/>
      <c r="AB2014"/>
    </row>
    <row r="2015" spans="1:28" x14ac:dyDescent="0.25">
      <c r="A2015"/>
      <c r="B2015"/>
      <c r="C2015"/>
      <c r="D2015"/>
      <c r="E2015"/>
      <c r="F2015"/>
      <c r="G2015"/>
      <c r="H2015"/>
      <c r="I2015"/>
      <c r="J2015"/>
      <c r="K2015"/>
      <c r="L2015"/>
      <c r="M2015"/>
      <c r="N2015"/>
      <c r="O2015"/>
      <c r="P2015"/>
      <c r="Q2015"/>
      <c r="R2015"/>
      <c r="S2015"/>
      <c r="T2015"/>
      <c r="U2015"/>
      <c r="V2015"/>
      <c r="W2015"/>
      <c r="X2015"/>
      <c r="Y2015"/>
      <c r="Z2015"/>
      <c r="AA2015"/>
      <c r="AB2015"/>
    </row>
    <row r="2016" spans="1:28" x14ac:dyDescent="0.25">
      <c r="A2016"/>
      <c r="B2016"/>
      <c r="C2016"/>
      <c r="D2016"/>
      <c r="E2016"/>
      <c r="F2016"/>
      <c r="G2016"/>
      <c r="H2016"/>
      <c r="I2016"/>
      <c r="J2016"/>
      <c r="K2016"/>
      <c r="L2016"/>
      <c r="M2016"/>
      <c r="N2016"/>
      <c r="O2016"/>
      <c r="P2016"/>
      <c r="Q2016"/>
      <c r="R2016"/>
      <c r="S2016"/>
      <c r="T2016"/>
      <c r="U2016"/>
      <c r="V2016"/>
      <c r="W2016"/>
      <c r="X2016"/>
      <c r="Y2016"/>
      <c r="Z2016"/>
      <c r="AA2016"/>
      <c r="AB2016"/>
    </row>
    <row r="2017" spans="1:28" x14ac:dyDescent="0.25">
      <c r="A2017"/>
      <c r="B2017"/>
      <c r="C2017"/>
      <c r="D2017"/>
      <c r="E2017"/>
      <c r="F2017"/>
      <c r="G2017"/>
      <c r="H2017"/>
      <c r="I2017"/>
      <c r="J2017"/>
      <c r="K2017"/>
      <c r="L2017"/>
      <c r="M2017"/>
      <c r="N2017"/>
      <c r="O2017"/>
      <c r="P2017"/>
      <c r="Q2017"/>
      <c r="R2017"/>
      <c r="S2017"/>
      <c r="T2017"/>
      <c r="U2017"/>
      <c r="V2017"/>
      <c r="W2017"/>
      <c r="X2017"/>
      <c r="Y2017"/>
      <c r="Z2017"/>
      <c r="AA2017"/>
      <c r="AB2017"/>
    </row>
    <row r="2018" spans="1:28" x14ac:dyDescent="0.25">
      <c r="A2018"/>
      <c r="B2018"/>
      <c r="C2018"/>
      <c r="D2018"/>
      <c r="E2018"/>
      <c r="F2018"/>
      <c r="G2018"/>
      <c r="H2018"/>
      <c r="I2018"/>
      <c r="J2018"/>
      <c r="K2018"/>
      <c r="L2018"/>
      <c r="M2018"/>
      <c r="N2018"/>
      <c r="O2018"/>
      <c r="P2018"/>
      <c r="Q2018"/>
      <c r="R2018"/>
      <c r="S2018"/>
      <c r="T2018"/>
      <c r="U2018"/>
      <c r="V2018"/>
      <c r="W2018"/>
      <c r="X2018"/>
      <c r="Y2018"/>
      <c r="Z2018"/>
      <c r="AA2018"/>
      <c r="AB2018"/>
    </row>
    <row r="2019" spans="1:28" x14ac:dyDescent="0.25">
      <c r="A2019"/>
      <c r="B2019"/>
      <c r="C2019"/>
      <c r="D2019"/>
      <c r="E2019"/>
      <c r="F2019"/>
      <c r="G2019"/>
      <c r="H2019"/>
      <c r="I2019"/>
      <c r="J2019"/>
      <c r="K2019"/>
      <c r="L2019"/>
      <c r="M2019"/>
      <c r="N2019"/>
      <c r="O2019"/>
      <c r="P2019"/>
      <c r="Q2019"/>
      <c r="R2019"/>
      <c r="S2019"/>
      <c r="T2019"/>
      <c r="U2019"/>
      <c r="V2019"/>
      <c r="W2019"/>
      <c r="X2019"/>
      <c r="Y2019"/>
      <c r="Z2019"/>
      <c r="AA2019"/>
      <c r="AB2019"/>
    </row>
    <row r="2020" spans="1:28" x14ac:dyDescent="0.25">
      <c r="A2020"/>
      <c r="B2020"/>
      <c r="C2020"/>
      <c r="D2020"/>
      <c r="E2020"/>
      <c r="F2020"/>
      <c r="G2020"/>
      <c r="H2020"/>
      <c r="I2020"/>
      <c r="J2020"/>
      <c r="K2020"/>
      <c r="L2020"/>
      <c r="M2020"/>
      <c r="N2020"/>
      <c r="O2020"/>
      <c r="P2020"/>
      <c r="Q2020"/>
      <c r="R2020"/>
      <c r="S2020"/>
      <c r="T2020"/>
      <c r="U2020"/>
      <c r="V2020"/>
      <c r="W2020"/>
      <c r="X2020"/>
      <c r="Y2020"/>
      <c r="Z2020"/>
      <c r="AA2020"/>
      <c r="AB2020"/>
    </row>
    <row r="2021" spans="1:28" x14ac:dyDescent="0.25">
      <c r="A2021"/>
      <c r="B2021"/>
      <c r="C2021"/>
      <c r="D2021"/>
      <c r="E2021"/>
      <c r="F2021"/>
      <c r="G2021"/>
      <c r="H2021"/>
      <c r="I2021"/>
      <c r="J2021"/>
      <c r="K2021"/>
      <c r="L2021"/>
      <c r="M2021"/>
      <c r="N2021"/>
      <c r="O2021"/>
      <c r="P2021"/>
      <c r="Q2021"/>
      <c r="R2021"/>
      <c r="S2021"/>
      <c r="T2021"/>
      <c r="U2021"/>
      <c r="V2021"/>
      <c r="W2021"/>
      <c r="X2021"/>
      <c r="Y2021"/>
      <c r="Z2021"/>
      <c r="AA2021"/>
      <c r="AB2021"/>
    </row>
    <row r="2022" spans="1:28" x14ac:dyDescent="0.25">
      <c r="A2022"/>
      <c r="B2022"/>
      <c r="C2022"/>
      <c r="D2022"/>
      <c r="E2022"/>
      <c r="F2022"/>
      <c r="G2022"/>
      <c r="H2022"/>
      <c r="I2022"/>
      <c r="J2022"/>
      <c r="K2022"/>
      <c r="L2022"/>
      <c r="M2022"/>
      <c r="N2022"/>
      <c r="O2022"/>
      <c r="P2022"/>
      <c r="Q2022"/>
      <c r="R2022"/>
      <c r="S2022"/>
      <c r="T2022"/>
      <c r="U2022"/>
      <c r="V2022"/>
      <c r="W2022"/>
      <c r="X2022"/>
      <c r="Y2022"/>
      <c r="Z2022"/>
      <c r="AA2022"/>
      <c r="AB2022"/>
    </row>
    <row r="2023" spans="1:28" x14ac:dyDescent="0.25">
      <c r="A2023"/>
      <c r="B2023"/>
      <c r="C2023"/>
      <c r="D2023"/>
      <c r="E2023"/>
      <c r="F2023"/>
      <c r="G2023"/>
      <c r="H2023"/>
      <c r="I2023"/>
      <c r="J2023"/>
      <c r="K2023"/>
      <c r="L2023"/>
      <c r="M2023"/>
      <c r="N2023"/>
      <c r="O2023"/>
      <c r="P2023"/>
      <c r="Q2023"/>
      <c r="R2023"/>
      <c r="S2023"/>
      <c r="T2023"/>
      <c r="U2023"/>
      <c r="V2023"/>
      <c r="W2023"/>
      <c r="X2023"/>
      <c r="Y2023"/>
      <c r="Z2023"/>
      <c r="AA2023"/>
      <c r="AB2023"/>
    </row>
    <row r="2024" spans="1:28" x14ac:dyDescent="0.25">
      <c r="A2024"/>
      <c r="B2024"/>
      <c r="C2024"/>
      <c r="D2024"/>
      <c r="E2024"/>
      <c r="F2024"/>
      <c r="G2024"/>
      <c r="H2024"/>
      <c r="I2024"/>
      <c r="J2024"/>
      <c r="K2024"/>
      <c r="L2024"/>
      <c r="M2024"/>
      <c r="N2024"/>
      <c r="O2024"/>
      <c r="P2024"/>
      <c r="Q2024"/>
      <c r="R2024"/>
      <c r="S2024"/>
      <c r="T2024"/>
      <c r="U2024"/>
      <c r="V2024"/>
      <c r="W2024"/>
      <c r="X2024"/>
      <c r="Y2024"/>
      <c r="Z2024"/>
      <c r="AA2024"/>
      <c r="AB2024"/>
    </row>
    <row r="2025" spans="1:28" x14ac:dyDescent="0.25">
      <c r="A2025"/>
      <c r="B2025"/>
      <c r="C2025"/>
      <c r="D2025"/>
      <c r="E2025"/>
      <c r="F2025"/>
      <c r="G2025"/>
      <c r="H2025"/>
      <c r="I2025"/>
      <c r="J2025"/>
      <c r="K2025"/>
      <c r="L2025"/>
      <c r="M2025"/>
      <c r="N2025"/>
      <c r="O2025"/>
      <c r="P2025"/>
      <c r="Q2025"/>
      <c r="R2025"/>
      <c r="S2025"/>
      <c r="T2025"/>
      <c r="U2025"/>
      <c r="V2025"/>
      <c r="W2025"/>
      <c r="X2025"/>
      <c r="Y2025"/>
      <c r="Z2025"/>
      <c r="AA2025"/>
      <c r="AB2025"/>
    </row>
    <row r="2026" spans="1:28" x14ac:dyDescent="0.25">
      <c r="A2026"/>
      <c r="B2026"/>
      <c r="C2026"/>
      <c r="D2026"/>
      <c r="E2026"/>
      <c r="F2026"/>
      <c r="G2026"/>
      <c r="H2026"/>
      <c r="I2026"/>
      <c r="J2026"/>
      <c r="K2026"/>
      <c r="L2026"/>
      <c r="M2026"/>
      <c r="N2026"/>
      <c r="O2026"/>
      <c r="P2026"/>
      <c r="Q2026"/>
      <c r="R2026"/>
      <c r="S2026"/>
      <c r="T2026"/>
      <c r="U2026"/>
      <c r="V2026"/>
      <c r="W2026"/>
      <c r="X2026"/>
      <c r="Y2026"/>
      <c r="Z2026"/>
      <c r="AA2026"/>
      <c r="AB2026"/>
    </row>
    <row r="2027" spans="1:28" x14ac:dyDescent="0.25">
      <c r="A2027"/>
      <c r="B2027"/>
      <c r="C2027"/>
      <c r="D2027"/>
      <c r="E2027"/>
      <c r="F2027"/>
      <c r="G2027"/>
      <c r="H2027"/>
      <c r="I2027"/>
      <c r="J2027"/>
      <c r="K2027"/>
      <c r="L2027"/>
      <c r="M2027"/>
      <c r="N2027"/>
      <c r="O2027"/>
      <c r="P2027"/>
      <c r="Q2027"/>
      <c r="R2027"/>
      <c r="S2027"/>
      <c r="T2027"/>
      <c r="U2027"/>
      <c r="V2027"/>
      <c r="W2027"/>
      <c r="X2027"/>
      <c r="Y2027"/>
      <c r="Z2027"/>
      <c r="AA2027"/>
      <c r="AB2027"/>
    </row>
    <row r="2028" spans="1:28" x14ac:dyDescent="0.25">
      <c r="A2028"/>
      <c r="B2028"/>
      <c r="C2028"/>
      <c r="D2028"/>
      <c r="E2028"/>
      <c r="F2028"/>
      <c r="G2028"/>
      <c r="H2028"/>
      <c r="I2028"/>
      <c r="J2028"/>
      <c r="K2028"/>
      <c r="L2028"/>
      <c r="M2028"/>
      <c r="N2028"/>
      <c r="O2028"/>
      <c r="P2028"/>
      <c r="Q2028"/>
      <c r="R2028"/>
      <c r="S2028"/>
      <c r="T2028"/>
      <c r="U2028"/>
      <c r="V2028"/>
      <c r="W2028"/>
      <c r="X2028"/>
      <c r="Y2028"/>
      <c r="Z2028"/>
      <c r="AA2028"/>
      <c r="AB2028"/>
    </row>
    <row r="2029" spans="1:28" x14ac:dyDescent="0.25">
      <c r="A2029"/>
      <c r="B2029"/>
      <c r="C2029"/>
      <c r="D2029"/>
      <c r="E2029"/>
      <c r="F2029"/>
      <c r="G2029"/>
      <c r="H2029"/>
      <c r="I2029"/>
      <c r="J2029"/>
      <c r="K2029"/>
      <c r="L2029"/>
      <c r="M2029"/>
      <c r="N2029"/>
      <c r="O2029"/>
      <c r="P2029"/>
      <c r="Q2029"/>
      <c r="R2029"/>
      <c r="S2029"/>
      <c r="T2029"/>
      <c r="U2029"/>
      <c r="V2029"/>
      <c r="W2029"/>
      <c r="X2029"/>
      <c r="Y2029"/>
      <c r="Z2029"/>
      <c r="AA2029"/>
      <c r="AB2029"/>
    </row>
    <row r="2030" spans="1:28" x14ac:dyDescent="0.25">
      <c r="A2030"/>
      <c r="B2030"/>
      <c r="C2030"/>
      <c r="D2030"/>
      <c r="E2030"/>
      <c r="F2030"/>
      <c r="G2030"/>
      <c r="H2030"/>
      <c r="I2030"/>
      <c r="J2030"/>
      <c r="K2030"/>
      <c r="L2030"/>
      <c r="M2030"/>
      <c r="N2030"/>
      <c r="O2030"/>
      <c r="P2030"/>
      <c r="Q2030"/>
      <c r="R2030"/>
      <c r="S2030"/>
      <c r="T2030"/>
      <c r="U2030"/>
      <c r="V2030"/>
      <c r="W2030"/>
      <c r="X2030"/>
      <c r="Y2030"/>
      <c r="Z2030"/>
      <c r="AA2030"/>
      <c r="AB2030"/>
    </row>
    <row r="2031" spans="1:28" x14ac:dyDescent="0.25">
      <c r="A2031"/>
      <c r="B2031"/>
      <c r="C2031"/>
      <c r="D2031"/>
      <c r="E2031"/>
      <c r="F2031"/>
      <c r="G2031"/>
      <c r="H2031"/>
      <c r="I2031"/>
      <c r="J2031"/>
      <c r="K2031"/>
      <c r="L2031"/>
      <c r="M2031"/>
      <c r="N2031"/>
      <c r="O2031"/>
      <c r="P2031"/>
      <c r="Q2031"/>
      <c r="R2031"/>
      <c r="S2031"/>
      <c r="T2031"/>
      <c r="U2031"/>
      <c r="V2031"/>
      <c r="W2031"/>
      <c r="X2031"/>
      <c r="Y2031"/>
      <c r="Z2031"/>
      <c r="AA2031"/>
      <c r="AB2031"/>
    </row>
    <row r="2032" spans="1:28" x14ac:dyDescent="0.25">
      <c r="A2032"/>
      <c r="B2032"/>
      <c r="C2032"/>
      <c r="D2032"/>
      <c r="E2032"/>
      <c r="F2032"/>
      <c r="G2032"/>
      <c r="H2032"/>
      <c r="I2032"/>
      <c r="J2032"/>
      <c r="K2032"/>
      <c r="L2032"/>
      <c r="M2032"/>
      <c r="N2032"/>
      <c r="O2032"/>
      <c r="P2032"/>
      <c r="Q2032"/>
      <c r="R2032"/>
      <c r="S2032"/>
      <c r="T2032"/>
      <c r="U2032"/>
      <c r="V2032"/>
      <c r="W2032"/>
      <c r="X2032"/>
      <c r="Y2032"/>
      <c r="Z2032"/>
      <c r="AA2032"/>
      <c r="AB2032"/>
    </row>
    <row r="2033" spans="1:28" x14ac:dyDescent="0.25">
      <c r="A2033"/>
      <c r="B2033"/>
      <c r="C2033"/>
      <c r="D2033"/>
      <c r="E2033"/>
      <c r="F2033"/>
      <c r="G2033"/>
      <c r="H2033"/>
      <c r="I2033"/>
      <c r="J2033"/>
      <c r="K2033"/>
      <c r="L2033"/>
      <c r="M2033"/>
      <c r="N2033"/>
      <c r="O2033"/>
      <c r="P2033"/>
      <c r="Q2033"/>
      <c r="R2033"/>
      <c r="S2033"/>
      <c r="T2033"/>
      <c r="U2033"/>
      <c r="V2033"/>
      <c r="W2033"/>
      <c r="X2033"/>
      <c r="Y2033"/>
      <c r="Z2033"/>
      <c r="AA2033"/>
      <c r="AB2033"/>
    </row>
    <row r="2034" spans="1:28" x14ac:dyDescent="0.25">
      <c r="A2034"/>
      <c r="B2034"/>
      <c r="C2034"/>
      <c r="D2034"/>
      <c r="E2034"/>
      <c r="F2034"/>
      <c r="G2034"/>
      <c r="H2034"/>
      <c r="I2034"/>
      <c r="J2034"/>
      <c r="K2034"/>
      <c r="L2034"/>
      <c r="M2034"/>
      <c r="N2034"/>
      <c r="O2034"/>
      <c r="P2034"/>
      <c r="Q2034"/>
      <c r="R2034"/>
      <c r="S2034"/>
      <c r="T2034"/>
      <c r="U2034"/>
      <c r="V2034"/>
      <c r="W2034"/>
      <c r="X2034"/>
      <c r="Y2034"/>
      <c r="Z2034"/>
      <c r="AA2034"/>
      <c r="AB2034"/>
    </row>
    <row r="2035" spans="1:28" x14ac:dyDescent="0.25">
      <c r="A2035"/>
      <c r="B2035"/>
      <c r="C2035"/>
      <c r="D2035"/>
      <c r="E2035"/>
      <c r="F2035"/>
      <c r="G2035"/>
      <c r="H2035"/>
      <c r="I2035"/>
      <c r="J2035"/>
      <c r="K2035"/>
      <c r="L2035"/>
      <c r="M2035"/>
      <c r="N2035"/>
      <c r="O2035"/>
      <c r="P2035"/>
      <c r="Q2035"/>
      <c r="R2035"/>
      <c r="S2035"/>
      <c r="T2035"/>
      <c r="U2035"/>
      <c r="V2035"/>
      <c r="W2035"/>
      <c r="X2035"/>
      <c r="Y2035"/>
      <c r="Z2035"/>
      <c r="AA2035"/>
      <c r="AB2035"/>
    </row>
    <row r="2036" spans="1:28" x14ac:dyDescent="0.25">
      <c r="A2036"/>
      <c r="B2036"/>
      <c r="C2036"/>
      <c r="D2036"/>
      <c r="E2036"/>
      <c r="F2036"/>
      <c r="G2036"/>
      <c r="H2036"/>
      <c r="I2036"/>
      <c r="J2036"/>
      <c r="K2036"/>
      <c r="L2036"/>
      <c r="M2036"/>
      <c r="N2036"/>
      <c r="O2036"/>
      <c r="P2036"/>
      <c r="Q2036"/>
      <c r="R2036"/>
      <c r="S2036"/>
      <c r="T2036"/>
      <c r="U2036"/>
      <c r="V2036"/>
      <c r="W2036"/>
      <c r="X2036"/>
      <c r="Y2036"/>
      <c r="Z2036"/>
      <c r="AA2036"/>
      <c r="AB2036"/>
    </row>
    <row r="2037" spans="1:28" x14ac:dyDescent="0.25">
      <c r="A2037"/>
      <c r="B2037"/>
      <c r="C2037"/>
      <c r="D2037"/>
      <c r="E2037"/>
      <c r="F2037"/>
      <c r="G2037"/>
      <c r="H2037"/>
      <c r="I2037"/>
      <c r="J2037"/>
      <c r="K2037"/>
      <c r="L2037"/>
      <c r="M2037"/>
      <c r="N2037"/>
      <c r="O2037"/>
      <c r="P2037"/>
      <c r="Q2037"/>
      <c r="R2037"/>
      <c r="S2037"/>
      <c r="T2037"/>
      <c r="U2037"/>
      <c r="V2037"/>
      <c r="W2037"/>
      <c r="X2037"/>
      <c r="Y2037"/>
      <c r="Z2037"/>
      <c r="AA2037"/>
      <c r="AB2037"/>
    </row>
    <row r="2038" spans="1:28" x14ac:dyDescent="0.25">
      <c r="A2038"/>
      <c r="B2038"/>
      <c r="C2038"/>
      <c r="D2038"/>
      <c r="E2038"/>
      <c r="F2038"/>
      <c r="G2038"/>
      <c r="H2038"/>
      <c r="I2038"/>
      <c r="J2038"/>
      <c r="K2038"/>
      <c r="L2038"/>
      <c r="M2038"/>
      <c r="N2038"/>
      <c r="O2038"/>
      <c r="P2038"/>
      <c r="Q2038"/>
      <c r="R2038"/>
      <c r="S2038"/>
      <c r="T2038"/>
      <c r="U2038"/>
      <c r="V2038"/>
      <c r="W2038"/>
      <c r="X2038"/>
      <c r="Y2038"/>
      <c r="Z2038"/>
      <c r="AA2038"/>
      <c r="AB2038"/>
    </row>
    <row r="2039" spans="1:28" x14ac:dyDescent="0.25">
      <c r="A2039"/>
      <c r="B2039"/>
      <c r="C2039"/>
      <c r="D2039"/>
      <c r="E2039"/>
      <c r="F2039"/>
      <c r="G2039"/>
      <c r="H2039"/>
      <c r="I2039"/>
      <c r="J2039"/>
      <c r="K2039"/>
      <c r="L2039"/>
      <c r="M2039"/>
      <c r="N2039"/>
      <c r="O2039"/>
      <c r="P2039"/>
      <c r="Q2039"/>
      <c r="R2039"/>
      <c r="S2039"/>
      <c r="T2039"/>
      <c r="U2039"/>
      <c r="V2039"/>
      <c r="W2039"/>
      <c r="X2039"/>
      <c r="Y2039"/>
      <c r="Z2039"/>
      <c r="AA2039"/>
      <c r="AB2039"/>
    </row>
    <row r="2040" spans="1:28" x14ac:dyDescent="0.25">
      <c r="A2040"/>
      <c r="B2040"/>
      <c r="C2040"/>
      <c r="D2040"/>
      <c r="E2040"/>
      <c r="F2040"/>
      <c r="G2040"/>
      <c r="H2040"/>
      <c r="I2040"/>
      <c r="J2040"/>
      <c r="K2040"/>
      <c r="L2040"/>
      <c r="M2040"/>
      <c r="N2040"/>
      <c r="O2040"/>
      <c r="P2040"/>
      <c r="Q2040"/>
      <c r="R2040"/>
      <c r="S2040"/>
      <c r="T2040"/>
      <c r="U2040"/>
      <c r="V2040"/>
      <c r="W2040"/>
      <c r="X2040"/>
      <c r="Y2040"/>
      <c r="Z2040"/>
      <c r="AA2040"/>
      <c r="AB2040"/>
    </row>
    <row r="2041" spans="1:28" x14ac:dyDescent="0.25">
      <c r="A2041"/>
      <c r="B2041"/>
      <c r="C2041"/>
      <c r="D2041"/>
      <c r="E2041"/>
      <c r="F2041"/>
      <c r="G2041"/>
      <c r="H2041"/>
      <c r="I2041"/>
      <c r="J2041"/>
      <c r="K2041"/>
      <c r="L2041"/>
      <c r="M2041"/>
      <c r="N2041"/>
      <c r="O2041"/>
      <c r="P2041"/>
      <c r="Q2041"/>
      <c r="R2041"/>
      <c r="S2041"/>
      <c r="T2041"/>
      <c r="U2041"/>
      <c r="V2041"/>
      <c r="W2041"/>
      <c r="X2041"/>
      <c r="Y2041"/>
      <c r="Z2041"/>
      <c r="AA2041"/>
      <c r="AB2041"/>
    </row>
    <row r="2042" spans="1:28" x14ac:dyDescent="0.25">
      <c r="A2042"/>
      <c r="B2042"/>
      <c r="C2042"/>
      <c r="D2042"/>
      <c r="E2042"/>
      <c r="F2042"/>
      <c r="G2042"/>
      <c r="H2042"/>
      <c r="I2042"/>
      <c r="J2042"/>
      <c r="K2042"/>
      <c r="L2042"/>
      <c r="M2042"/>
      <c r="N2042"/>
      <c r="O2042"/>
      <c r="P2042"/>
      <c r="Q2042"/>
      <c r="R2042"/>
      <c r="S2042"/>
      <c r="T2042"/>
      <c r="U2042"/>
      <c r="V2042"/>
      <c r="W2042"/>
      <c r="X2042"/>
      <c r="Y2042"/>
      <c r="Z2042"/>
      <c r="AA2042"/>
      <c r="AB2042"/>
    </row>
    <row r="2043" spans="1:28" x14ac:dyDescent="0.25">
      <c r="A2043"/>
      <c r="B2043"/>
      <c r="C2043"/>
      <c r="D2043"/>
      <c r="E2043"/>
      <c r="F2043"/>
      <c r="G2043"/>
      <c r="H2043"/>
      <c r="I2043"/>
      <c r="J2043"/>
      <c r="K2043"/>
      <c r="L2043"/>
      <c r="M2043"/>
      <c r="N2043"/>
      <c r="O2043"/>
      <c r="P2043"/>
      <c r="Q2043"/>
      <c r="R2043"/>
      <c r="S2043"/>
      <c r="T2043"/>
      <c r="U2043"/>
      <c r="V2043"/>
      <c r="W2043"/>
      <c r="X2043"/>
      <c r="Y2043"/>
      <c r="Z2043"/>
      <c r="AA2043"/>
      <c r="AB2043"/>
    </row>
    <row r="2044" spans="1:28" x14ac:dyDescent="0.25">
      <c r="A2044"/>
      <c r="B2044"/>
      <c r="C2044"/>
      <c r="D2044"/>
      <c r="E2044"/>
      <c r="F2044"/>
      <c r="G2044"/>
      <c r="H2044"/>
      <c r="I2044"/>
      <c r="J2044"/>
      <c r="K2044"/>
      <c r="L2044"/>
      <c r="M2044"/>
      <c r="N2044"/>
      <c r="O2044"/>
      <c r="P2044"/>
      <c r="Q2044"/>
      <c r="R2044"/>
      <c r="S2044"/>
      <c r="T2044"/>
      <c r="U2044"/>
      <c r="V2044"/>
      <c r="W2044"/>
      <c r="X2044"/>
      <c r="Y2044"/>
      <c r="Z2044"/>
      <c r="AA2044"/>
      <c r="AB2044"/>
    </row>
    <row r="2045" spans="1:28" x14ac:dyDescent="0.25">
      <c r="A2045"/>
      <c r="B2045"/>
      <c r="C2045"/>
      <c r="D2045"/>
      <c r="E2045"/>
      <c r="F2045"/>
      <c r="G2045"/>
      <c r="H2045"/>
      <c r="I2045"/>
      <c r="J2045"/>
      <c r="K2045"/>
      <c r="L2045"/>
      <c r="M2045"/>
      <c r="N2045"/>
      <c r="O2045"/>
      <c r="P2045"/>
      <c r="Q2045"/>
      <c r="R2045"/>
      <c r="S2045"/>
      <c r="T2045"/>
      <c r="U2045"/>
      <c r="V2045"/>
      <c r="W2045"/>
      <c r="X2045"/>
      <c r="Y2045"/>
      <c r="Z2045"/>
      <c r="AA2045"/>
      <c r="AB2045"/>
    </row>
    <row r="2046" spans="1:28" x14ac:dyDescent="0.25">
      <c r="A2046"/>
      <c r="B2046"/>
      <c r="C2046"/>
      <c r="D2046"/>
      <c r="E2046"/>
      <c r="F2046"/>
      <c r="G2046"/>
      <c r="H2046"/>
      <c r="I2046"/>
      <c r="J2046"/>
      <c r="K2046"/>
      <c r="L2046"/>
      <c r="M2046"/>
      <c r="N2046"/>
      <c r="O2046"/>
      <c r="P2046"/>
      <c r="Q2046"/>
      <c r="R2046"/>
      <c r="S2046"/>
      <c r="T2046"/>
      <c r="U2046"/>
      <c r="V2046"/>
      <c r="W2046"/>
      <c r="X2046"/>
      <c r="Y2046"/>
      <c r="Z2046"/>
      <c r="AA2046"/>
      <c r="AB2046"/>
    </row>
    <row r="2047" spans="1:28" x14ac:dyDescent="0.25">
      <c r="A2047"/>
      <c r="B2047"/>
      <c r="C2047"/>
      <c r="D2047"/>
      <c r="E2047"/>
      <c r="F2047"/>
      <c r="G2047"/>
      <c r="H2047"/>
      <c r="I2047"/>
      <c r="J2047"/>
      <c r="K2047"/>
      <c r="L2047"/>
      <c r="M2047"/>
      <c r="N2047"/>
      <c r="O2047"/>
      <c r="P2047"/>
      <c r="Q2047"/>
      <c r="R2047"/>
      <c r="S2047"/>
      <c r="T2047"/>
      <c r="U2047"/>
      <c r="V2047"/>
      <c r="W2047"/>
      <c r="X2047"/>
      <c r="Y2047"/>
      <c r="Z2047"/>
      <c r="AA2047"/>
      <c r="AB2047"/>
    </row>
    <row r="2048" spans="1:28" x14ac:dyDescent="0.25">
      <c r="A2048"/>
      <c r="B2048"/>
      <c r="C2048"/>
      <c r="D2048"/>
      <c r="E2048"/>
      <c r="F2048"/>
      <c r="G2048"/>
      <c r="H2048"/>
      <c r="I2048"/>
      <c r="J2048"/>
      <c r="K2048"/>
      <c r="L2048"/>
      <c r="M2048"/>
      <c r="N2048"/>
      <c r="O2048"/>
      <c r="P2048"/>
      <c r="Q2048"/>
      <c r="R2048"/>
      <c r="S2048"/>
      <c r="T2048"/>
      <c r="U2048"/>
      <c r="V2048"/>
      <c r="W2048"/>
      <c r="X2048"/>
      <c r="Y2048"/>
      <c r="Z2048"/>
      <c r="AA2048"/>
      <c r="AB2048"/>
    </row>
    <row r="2049" spans="1:28" x14ac:dyDescent="0.25">
      <c r="A2049"/>
      <c r="B2049"/>
      <c r="C2049"/>
      <c r="D2049"/>
      <c r="E2049"/>
      <c r="F2049"/>
      <c r="G2049"/>
      <c r="H2049"/>
      <c r="I2049"/>
      <c r="J2049"/>
      <c r="K2049"/>
      <c r="L2049"/>
      <c r="M2049"/>
      <c r="N2049"/>
      <c r="O2049"/>
      <c r="P2049"/>
      <c r="Q2049"/>
      <c r="R2049"/>
      <c r="S2049"/>
      <c r="T2049"/>
      <c r="U2049"/>
      <c r="V2049"/>
      <c r="W2049"/>
      <c r="X2049"/>
      <c r="Y2049"/>
      <c r="Z2049"/>
      <c r="AA2049"/>
      <c r="AB2049"/>
    </row>
    <row r="2050" spans="1:28" x14ac:dyDescent="0.25">
      <c r="A2050"/>
      <c r="B2050"/>
      <c r="C2050"/>
      <c r="D2050"/>
      <c r="E2050"/>
      <c r="F2050"/>
      <c r="G2050"/>
      <c r="H2050"/>
      <c r="I2050"/>
      <c r="J2050"/>
      <c r="K2050"/>
      <c r="L2050"/>
      <c r="M2050"/>
      <c r="N2050"/>
      <c r="O2050"/>
      <c r="P2050"/>
      <c r="Q2050"/>
      <c r="R2050"/>
      <c r="S2050"/>
      <c r="T2050"/>
      <c r="U2050"/>
      <c r="V2050"/>
      <c r="W2050"/>
      <c r="X2050"/>
      <c r="Y2050"/>
      <c r="Z2050"/>
      <c r="AA2050"/>
      <c r="AB2050"/>
    </row>
    <row r="2051" spans="1:28" x14ac:dyDescent="0.25">
      <c r="A2051"/>
      <c r="B2051"/>
      <c r="C2051"/>
      <c r="D2051"/>
      <c r="E2051"/>
      <c r="F2051"/>
      <c r="G2051"/>
      <c r="H2051"/>
      <c r="I2051"/>
      <c r="J2051"/>
      <c r="K2051"/>
      <c r="L2051"/>
      <c r="M2051"/>
      <c r="N2051"/>
      <c r="O2051"/>
      <c r="P2051"/>
      <c r="Q2051"/>
      <c r="R2051"/>
      <c r="S2051"/>
      <c r="T2051"/>
      <c r="U2051"/>
      <c r="V2051"/>
      <c r="W2051"/>
      <c r="X2051"/>
      <c r="Y2051"/>
      <c r="Z2051"/>
      <c r="AA2051"/>
      <c r="AB2051"/>
    </row>
    <row r="2052" spans="1:28" x14ac:dyDescent="0.25">
      <c r="A2052"/>
      <c r="B2052"/>
      <c r="C2052"/>
      <c r="D2052"/>
      <c r="E2052"/>
      <c r="F2052"/>
      <c r="G2052"/>
      <c r="H2052"/>
      <c r="I2052"/>
      <c r="J2052"/>
      <c r="K2052"/>
      <c r="L2052"/>
      <c r="M2052"/>
      <c r="N2052"/>
      <c r="O2052"/>
      <c r="P2052"/>
      <c r="Q2052"/>
      <c r="R2052"/>
      <c r="S2052"/>
      <c r="T2052"/>
      <c r="U2052"/>
      <c r="V2052"/>
      <c r="W2052"/>
      <c r="X2052"/>
      <c r="Y2052"/>
      <c r="Z2052"/>
      <c r="AA2052"/>
      <c r="AB2052"/>
    </row>
    <row r="2053" spans="1:28" x14ac:dyDescent="0.25">
      <c r="A2053"/>
      <c r="B2053"/>
      <c r="C2053"/>
      <c r="D2053"/>
      <c r="E2053"/>
      <c r="F2053"/>
      <c r="G2053"/>
      <c r="H2053"/>
      <c r="I2053"/>
      <c r="J2053"/>
      <c r="K2053"/>
      <c r="L2053"/>
      <c r="M2053"/>
      <c r="N2053"/>
      <c r="O2053"/>
      <c r="P2053"/>
      <c r="Q2053"/>
      <c r="R2053"/>
      <c r="S2053"/>
      <c r="T2053"/>
      <c r="U2053"/>
      <c r="V2053"/>
      <c r="W2053"/>
      <c r="X2053"/>
      <c r="Y2053"/>
      <c r="Z2053"/>
      <c r="AA2053"/>
      <c r="AB2053"/>
    </row>
    <row r="2054" spans="1:28" x14ac:dyDescent="0.25">
      <c r="A2054"/>
      <c r="B2054"/>
      <c r="C2054"/>
      <c r="D2054"/>
      <c r="E2054"/>
      <c r="F2054"/>
      <c r="G2054"/>
      <c r="H2054"/>
      <c r="I2054"/>
      <c r="J2054"/>
      <c r="K2054"/>
      <c r="L2054"/>
      <c r="M2054"/>
      <c r="N2054"/>
      <c r="O2054"/>
      <c r="P2054"/>
      <c r="Q2054"/>
      <c r="R2054"/>
      <c r="S2054"/>
      <c r="T2054"/>
      <c r="U2054"/>
      <c r="V2054"/>
      <c r="W2054"/>
      <c r="X2054"/>
      <c r="Y2054"/>
      <c r="Z2054"/>
      <c r="AA2054"/>
      <c r="AB2054"/>
    </row>
    <row r="2055" spans="1:28" x14ac:dyDescent="0.25">
      <c r="A2055"/>
      <c r="B2055"/>
      <c r="C2055"/>
      <c r="D2055"/>
      <c r="E2055"/>
      <c r="F2055"/>
      <c r="G2055"/>
      <c r="H2055"/>
      <c r="I2055"/>
      <c r="J2055"/>
      <c r="K2055"/>
      <c r="L2055"/>
      <c r="M2055"/>
      <c r="N2055"/>
      <c r="O2055"/>
      <c r="P2055"/>
      <c r="Q2055"/>
      <c r="R2055"/>
      <c r="S2055"/>
      <c r="T2055"/>
      <c r="U2055"/>
      <c r="V2055"/>
      <c r="W2055"/>
      <c r="X2055"/>
      <c r="Y2055"/>
      <c r="Z2055"/>
      <c r="AA2055"/>
      <c r="AB2055"/>
    </row>
    <row r="2056" spans="1:28" x14ac:dyDescent="0.25">
      <c r="A2056"/>
      <c r="B2056"/>
      <c r="C2056"/>
      <c r="D2056"/>
      <c r="E2056"/>
      <c r="F2056"/>
      <c r="G2056"/>
      <c r="H2056"/>
      <c r="I2056"/>
      <c r="J2056"/>
      <c r="K2056"/>
      <c r="L2056"/>
      <c r="M2056"/>
      <c r="N2056"/>
      <c r="O2056"/>
      <c r="P2056"/>
      <c r="Q2056"/>
      <c r="R2056"/>
      <c r="S2056"/>
      <c r="T2056"/>
      <c r="U2056"/>
      <c r="V2056"/>
      <c r="W2056"/>
      <c r="X2056"/>
      <c r="Y2056"/>
      <c r="Z2056"/>
      <c r="AA2056"/>
      <c r="AB2056"/>
    </row>
    <row r="2057" spans="1:28" x14ac:dyDescent="0.25">
      <c r="A2057"/>
      <c r="B2057"/>
      <c r="C2057"/>
      <c r="D2057"/>
      <c r="E2057"/>
      <c r="F2057"/>
      <c r="G2057"/>
      <c r="H2057"/>
      <c r="I2057"/>
      <c r="J2057"/>
      <c r="K2057"/>
      <c r="L2057"/>
      <c r="M2057"/>
      <c r="N2057"/>
      <c r="O2057"/>
      <c r="P2057"/>
      <c r="Q2057"/>
      <c r="R2057"/>
      <c r="S2057"/>
      <c r="T2057"/>
      <c r="U2057"/>
      <c r="V2057"/>
      <c r="W2057"/>
      <c r="X2057"/>
      <c r="Y2057"/>
      <c r="Z2057"/>
      <c r="AA2057"/>
      <c r="AB2057"/>
    </row>
    <row r="2058" spans="1:28" x14ac:dyDescent="0.25">
      <c r="A2058"/>
      <c r="B2058"/>
      <c r="C2058"/>
      <c r="D2058"/>
      <c r="E2058"/>
      <c r="F2058"/>
      <c r="G2058"/>
      <c r="H2058"/>
      <c r="I2058"/>
      <c r="J2058"/>
      <c r="K2058"/>
      <c r="L2058"/>
      <c r="M2058"/>
      <c r="N2058"/>
      <c r="O2058"/>
      <c r="P2058"/>
      <c r="Q2058"/>
      <c r="R2058"/>
      <c r="S2058"/>
      <c r="T2058"/>
      <c r="U2058"/>
      <c r="V2058"/>
      <c r="W2058"/>
      <c r="X2058"/>
      <c r="Y2058"/>
      <c r="Z2058"/>
      <c r="AA2058"/>
      <c r="AB2058"/>
    </row>
    <row r="2059" spans="1:28" x14ac:dyDescent="0.25">
      <c r="A2059"/>
      <c r="B2059"/>
      <c r="C2059"/>
      <c r="D2059"/>
      <c r="E2059"/>
      <c r="F2059"/>
      <c r="G2059"/>
      <c r="H2059"/>
      <c r="I2059"/>
      <c r="J2059"/>
      <c r="K2059"/>
      <c r="L2059"/>
      <c r="M2059"/>
      <c r="N2059"/>
      <c r="O2059"/>
      <c r="P2059"/>
      <c r="Q2059"/>
      <c r="R2059"/>
      <c r="S2059"/>
      <c r="T2059"/>
      <c r="U2059"/>
      <c r="V2059"/>
      <c r="W2059"/>
      <c r="X2059"/>
      <c r="Y2059"/>
      <c r="Z2059"/>
      <c r="AA2059"/>
      <c r="AB2059"/>
    </row>
    <row r="2060" spans="1:28" x14ac:dyDescent="0.25">
      <c r="A2060"/>
      <c r="B2060"/>
      <c r="C2060"/>
      <c r="D2060"/>
      <c r="E2060"/>
      <c r="F2060"/>
      <c r="G2060"/>
      <c r="H2060"/>
      <c r="I2060"/>
      <c r="J2060"/>
      <c r="K2060"/>
      <c r="L2060"/>
      <c r="M2060"/>
      <c r="N2060"/>
      <c r="O2060"/>
      <c r="P2060"/>
      <c r="Q2060"/>
      <c r="R2060"/>
      <c r="S2060"/>
      <c r="T2060"/>
      <c r="U2060"/>
      <c r="V2060"/>
      <c r="W2060"/>
      <c r="X2060"/>
      <c r="Y2060"/>
      <c r="Z2060"/>
      <c r="AA2060"/>
      <c r="AB2060"/>
    </row>
    <row r="2061" spans="1:28" x14ac:dyDescent="0.25">
      <c r="A2061"/>
      <c r="B2061"/>
      <c r="C2061"/>
      <c r="D2061"/>
      <c r="E2061"/>
      <c r="F2061"/>
      <c r="G2061"/>
      <c r="H2061"/>
      <c r="I2061"/>
      <c r="J2061"/>
      <c r="K2061"/>
      <c r="L2061"/>
      <c r="M2061"/>
      <c r="N2061"/>
      <c r="O2061"/>
      <c r="P2061"/>
      <c r="Q2061"/>
      <c r="R2061"/>
      <c r="S2061"/>
      <c r="T2061"/>
      <c r="U2061"/>
      <c r="V2061"/>
      <c r="W2061"/>
      <c r="X2061"/>
      <c r="Y2061"/>
      <c r="Z2061"/>
      <c r="AA2061"/>
      <c r="AB2061"/>
    </row>
    <row r="2062" spans="1:28" x14ac:dyDescent="0.25">
      <c r="A2062"/>
      <c r="B2062"/>
      <c r="C2062"/>
      <c r="D2062"/>
      <c r="E2062"/>
      <c r="F2062"/>
      <c r="G2062"/>
      <c r="H2062"/>
      <c r="I2062"/>
      <c r="J2062"/>
      <c r="K2062"/>
      <c r="L2062"/>
      <c r="M2062"/>
      <c r="N2062"/>
      <c r="O2062"/>
      <c r="P2062"/>
      <c r="Q2062"/>
      <c r="R2062"/>
      <c r="S2062"/>
      <c r="T2062"/>
      <c r="U2062"/>
      <c r="V2062"/>
      <c r="W2062"/>
      <c r="X2062"/>
      <c r="Y2062"/>
      <c r="Z2062"/>
      <c r="AA2062"/>
      <c r="AB2062"/>
    </row>
    <row r="2063" spans="1:28" x14ac:dyDescent="0.25">
      <c r="A2063"/>
      <c r="B2063"/>
      <c r="C2063"/>
      <c r="D2063"/>
      <c r="E2063"/>
      <c r="F2063"/>
      <c r="G2063"/>
      <c r="H2063"/>
      <c r="I2063"/>
      <c r="J2063"/>
      <c r="K2063"/>
      <c r="L2063"/>
      <c r="M2063"/>
      <c r="N2063"/>
      <c r="O2063"/>
      <c r="P2063"/>
      <c r="Q2063"/>
      <c r="R2063"/>
      <c r="S2063"/>
      <c r="T2063"/>
      <c r="U2063"/>
      <c r="V2063"/>
      <c r="W2063"/>
      <c r="X2063"/>
      <c r="Y2063"/>
      <c r="Z2063"/>
      <c r="AA2063"/>
      <c r="AB2063"/>
    </row>
    <row r="2064" spans="1:28" x14ac:dyDescent="0.25">
      <c r="A2064"/>
      <c r="B2064"/>
      <c r="C2064"/>
      <c r="D2064"/>
      <c r="E2064"/>
      <c r="F2064"/>
      <c r="G2064"/>
      <c r="H2064"/>
      <c r="I2064"/>
      <c r="J2064"/>
      <c r="K2064"/>
      <c r="L2064"/>
      <c r="M2064"/>
      <c r="N2064"/>
      <c r="O2064"/>
      <c r="P2064"/>
      <c r="Q2064"/>
      <c r="R2064"/>
      <c r="S2064"/>
      <c r="T2064"/>
      <c r="U2064"/>
      <c r="V2064"/>
      <c r="W2064"/>
      <c r="X2064"/>
      <c r="Y2064"/>
      <c r="Z2064"/>
      <c r="AA2064"/>
      <c r="AB2064"/>
    </row>
    <row r="2065" spans="1:28" x14ac:dyDescent="0.25">
      <c r="A2065"/>
      <c r="B2065"/>
      <c r="C2065"/>
      <c r="D2065"/>
      <c r="E2065"/>
      <c r="F2065"/>
      <c r="G2065"/>
      <c r="H2065"/>
      <c r="I2065"/>
      <c r="J2065"/>
      <c r="K2065"/>
      <c r="L2065"/>
      <c r="M2065"/>
      <c r="N2065"/>
      <c r="O2065"/>
      <c r="P2065"/>
      <c r="Q2065"/>
      <c r="R2065"/>
      <c r="S2065"/>
      <c r="T2065"/>
      <c r="U2065"/>
      <c r="V2065"/>
      <c r="W2065"/>
      <c r="X2065"/>
      <c r="Y2065"/>
      <c r="Z2065"/>
      <c r="AA2065"/>
      <c r="AB2065"/>
    </row>
    <row r="2066" spans="1:28" x14ac:dyDescent="0.25">
      <c r="A2066"/>
      <c r="B2066"/>
      <c r="C2066"/>
      <c r="D2066"/>
      <c r="E2066"/>
      <c r="F2066"/>
      <c r="G2066"/>
      <c r="H2066"/>
      <c r="I2066"/>
      <c r="J2066"/>
      <c r="K2066"/>
      <c r="L2066"/>
      <c r="M2066"/>
      <c r="N2066"/>
      <c r="O2066"/>
      <c r="P2066"/>
      <c r="Q2066"/>
      <c r="R2066"/>
      <c r="S2066"/>
      <c r="T2066"/>
      <c r="U2066"/>
      <c r="V2066"/>
      <c r="W2066"/>
      <c r="X2066"/>
      <c r="Y2066"/>
      <c r="Z2066"/>
      <c r="AA2066"/>
      <c r="AB2066"/>
    </row>
    <row r="2067" spans="1:28" x14ac:dyDescent="0.25">
      <c r="A2067"/>
      <c r="B2067"/>
      <c r="C2067"/>
      <c r="D2067"/>
      <c r="E2067"/>
      <c r="F2067"/>
      <c r="G2067"/>
      <c r="H2067"/>
      <c r="I2067"/>
      <c r="J2067"/>
      <c r="K2067"/>
      <c r="L2067"/>
      <c r="M2067"/>
      <c r="N2067"/>
      <c r="O2067"/>
      <c r="P2067"/>
      <c r="Q2067"/>
      <c r="R2067"/>
      <c r="S2067"/>
      <c r="T2067"/>
      <c r="U2067"/>
      <c r="V2067"/>
      <c r="W2067"/>
      <c r="X2067"/>
      <c r="Y2067"/>
      <c r="Z2067"/>
      <c r="AA2067"/>
      <c r="AB2067"/>
    </row>
    <row r="2068" spans="1:28" x14ac:dyDescent="0.25">
      <c r="A2068"/>
      <c r="B2068"/>
      <c r="C2068"/>
      <c r="D2068"/>
      <c r="E2068"/>
      <c r="F2068"/>
      <c r="G2068"/>
      <c r="H2068"/>
      <c r="I2068"/>
      <c r="J2068"/>
      <c r="K2068"/>
      <c r="L2068"/>
      <c r="M2068"/>
      <c r="N2068"/>
      <c r="O2068"/>
      <c r="P2068"/>
      <c r="Q2068"/>
      <c r="R2068"/>
      <c r="S2068"/>
      <c r="T2068"/>
      <c r="U2068"/>
      <c r="V2068"/>
      <c r="W2068"/>
      <c r="X2068"/>
      <c r="Y2068"/>
      <c r="Z2068"/>
      <c r="AA2068"/>
      <c r="AB2068"/>
    </row>
    <row r="2069" spans="1:28" x14ac:dyDescent="0.25">
      <c r="A2069"/>
      <c r="B2069"/>
      <c r="C2069"/>
      <c r="D2069"/>
      <c r="E2069"/>
      <c r="F2069"/>
      <c r="G2069"/>
      <c r="H2069"/>
      <c r="I2069"/>
      <c r="J2069"/>
      <c r="K2069"/>
      <c r="L2069"/>
      <c r="M2069"/>
      <c r="N2069"/>
      <c r="O2069"/>
      <c r="P2069"/>
      <c r="Q2069"/>
      <c r="R2069"/>
      <c r="S2069"/>
      <c r="T2069"/>
      <c r="U2069"/>
      <c r="V2069"/>
      <c r="W2069"/>
      <c r="X2069"/>
      <c r="Y2069"/>
      <c r="Z2069"/>
      <c r="AA2069"/>
      <c r="AB2069"/>
    </row>
    <row r="2070" spans="1:28" x14ac:dyDescent="0.25">
      <c r="A2070"/>
      <c r="B2070"/>
      <c r="C2070"/>
      <c r="D2070"/>
      <c r="E2070"/>
      <c r="F2070"/>
      <c r="G2070"/>
      <c r="H2070"/>
      <c r="I2070"/>
      <c r="J2070"/>
      <c r="K2070"/>
      <c r="L2070"/>
      <c r="M2070"/>
      <c r="N2070"/>
      <c r="O2070"/>
      <c r="P2070"/>
      <c r="Q2070"/>
      <c r="R2070"/>
      <c r="S2070"/>
      <c r="T2070"/>
      <c r="U2070"/>
      <c r="V2070"/>
      <c r="W2070"/>
      <c r="X2070"/>
      <c r="Y2070"/>
      <c r="Z2070"/>
      <c r="AA2070"/>
      <c r="AB2070"/>
    </row>
    <row r="2071" spans="1:28" x14ac:dyDescent="0.25">
      <c r="A2071"/>
      <c r="B2071"/>
      <c r="C2071"/>
      <c r="D2071"/>
      <c r="E2071"/>
      <c r="F2071"/>
      <c r="G2071"/>
      <c r="H2071"/>
      <c r="I2071"/>
      <c r="J2071"/>
      <c r="K2071"/>
      <c r="L2071"/>
      <c r="M2071"/>
      <c r="N2071"/>
      <c r="O2071"/>
      <c r="P2071"/>
      <c r="Q2071"/>
      <c r="R2071"/>
      <c r="S2071"/>
      <c r="T2071"/>
      <c r="U2071"/>
      <c r="V2071"/>
      <c r="W2071"/>
      <c r="X2071"/>
      <c r="Y2071"/>
      <c r="Z2071"/>
      <c r="AA2071"/>
      <c r="AB2071"/>
    </row>
    <row r="2072" spans="1:28" x14ac:dyDescent="0.25">
      <c r="A2072"/>
      <c r="B2072"/>
      <c r="C2072"/>
      <c r="D2072"/>
      <c r="E2072"/>
      <c r="F2072"/>
      <c r="G2072"/>
      <c r="H2072"/>
      <c r="I2072"/>
      <c r="J2072"/>
      <c r="K2072"/>
      <c r="L2072"/>
      <c r="M2072"/>
      <c r="N2072"/>
      <c r="O2072"/>
      <c r="P2072"/>
      <c r="Q2072"/>
      <c r="R2072"/>
      <c r="S2072"/>
      <c r="T2072"/>
      <c r="U2072"/>
      <c r="V2072"/>
      <c r="W2072"/>
      <c r="X2072"/>
      <c r="Y2072"/>
      <c r="Z2072"/>
      <c r="AA2072"/>
      <c r="AB2072"/>
    </row>
    <row r="2073" spans="1:28" x14ac:dyDescent="0.25">
      <c r="A2073"/>
      <c r="B2073"/>
      <c r="C2073"/>
      <c r="D2073"/>
      <c r="E2073"/>
      <c r="F2073"/>
      <c r="G2073"/>
      <c r="H2073"/>
      <c r="I2073"/>
      <c r="J2073"/>
      <c r="K2073"/>
      <c r="L2073"/>
      <c r="M2073"/>
      <c r="N2073"/>
      <c r="O2073"/>
      <c r="P2073"/>
      <c r="Q2073"/>
      <c r="R2073"/>
      <c r="S2073"/>
      <c r="T2073"/>
      <c r="U2073"/>
      <c r="V2073"/>
      <c r="W2073"/>
      <c r="X2073"/>
      <c r="Y2073"/>
      <c r="Z2073"/>
      <c r="AA2073"/>
      <c r="AB2073"/>
    </row>
    <row r="2074" spans="1:28" x14ac:dyDescent="0.25">
      <c r="A2074"/>
      <c r="B2074"/>
      <c r="C2074"/>
      <c r="D2074"/>
      <c r="E2074"/>
      <c r="F2074"/>
      <c r="G2074"/>
      <c r="H2074"/>
      <c r="I2074"/>
      <c r="J2074"/>
      <c r="K2074"/>
      <c r="L2074"/>
      <c r="M2074"/>
      <c r="N2074"/>
      <c r="O2074"/>
      <c r="P2074"/>
      <c r="Q2074"/>
      <c r="R2074"/>
      <c r="S2074"/>
      <c r="T2074"/>
      <c r="U2074"/>
      <c r="V2074"/>
      <c r="W2074"/>
      <c r="X2074"/>
      <c r="Y2074"/>
      <c r="Z2074"/>
      <c r="AA2074"/>
      <c r="AB2074"/>
    </row>
    <row r="2075" spans="1:28" x14ac:dyDescent="0.25">
      <c r="A2075"/>
      <c r="B2075"/>
      <c r="C2075"/>
      <c r="D2075"/>
      <c r="E2075"/>
      <c r="F2075"/>
      <c r="G2075"/>
      <c r="H2075"/>
      <c r="I2075"/>
      <c r="J2075"/>
      <c r="K2075"/>
      <c r="L2075"/>
      <c r="M2075"/>
      <c r="N2075"/>
      <c r="O2075"/>
      <c r="P2075"/>
      <c r="Q2075"/>
      <c r="R2075"/>
      <c r="S2075"/>
      <c r="T2075"/>
      <c r="U2075"/>
      <c r="V2075"/>
      <c r="W2075"/>
      <c r="X2075"/>
      <c r="Y2075"/>
      <c r="Z2075"/>
      <c r="AA2075"/>
      <c r="AB2075"/>
    </row>
    <row r="2076" spans="1:28" x14ac:dyDescent="0.25">
      <c r="A2076"/>
      <c r="B2076"/>
      <c r="C2076"/>
      <c r="D2076"/>
      <c r="E2076"/>
      <c r="F2076"/>
      <c r="G2076"/>
      <c r="H2076"/>
      <c r="I2076"/>
      <c r="J2076"/>
      <c r="K2076"/>
      <c r="L2076"/>
      <c r="M2076"/>
      <c r="N2076"/>
      <c r="O2076"/>
      <c r="P2076"/>
      <c r="Q2076"/>
      <c r="R2076"/>
      <c r="S2076"/>
      <c r="T2076"/>
      <c r="U2076"/>
      <c r="V2076"/>
      <c r="W2076"/>
      <c r="X2076"/>
      <c r="Y2076"/>
      <c r="Z2076"/>
      <c r="AA2076"/>
      <c r="AB2076"/>
    </row>
    <row r="2077" spans="1:28" x14ac:dyDescent="0.25">
      <c r="A2077"/>
      <c r="B2077"/>
      <c r="C2077"/>
      <c r="D2077"/>
      <c r="E2077"/>
      <c r="F2077"/>
      <c r="G2077"/>
      <c r="H2077"/>
      <c r="I2077"/>
      <c r="J2077"/>
      <c r="K2077"/>
      <c r="L2077"/>
      <c r="M2077"/>
      <c r="N2077"/>
      <c r="O2077"/>
      <c r="P2077"/>
      <c r="Q2077"/>
      <c r="R2077"/>
      <c r="S2077"/>
      <c r="T2077"/>
      <c r="U2077"/>
      <c r="V2077"/>
      <c r="W2077"/>
      <c r="X2077"/>
      <c r="Y2077"/>
      <c r="Z2077"/>
      <c r="AA2077"/>
      <c r="AB2077"/>
    </row>
    <row r="2078" spans="1:28" x14ac:dyDescent="0.25">
      <c r="A2078"/>
      <c r="B2078"/>
      <c r="C2078"/>
      <c r="D2078"/>
      <c r="E2078"/>
      <c r="F2078"/>
      <c r="G2078"/>
      <c r="H2078"/>
      <c r="I2078"/>
      <c r="J2078"/>
      <c r="K2078"/>
      <c r="L2078"/>
      <c r="M2078"/>
      <c r="N2078"/>
      <c r="O2078"/>
      <c r="P2078"/>
      <c r="Q2078"/>
      <c r="R2078"/>
      <c r="S2078"/>
      <c r="T2078"/>
      <c r="U2078"/>
      <c r="V2078"/>
      <c r="W2078"/>
      <c r="X2078"/>
      <c r="Y2078"/>
      <c r="Z2078"/>
      <c r="AA2078"/>
      <c r="AB2078"/>
    </row>
    <row r="2079" spans="1:28" x14ac:dyDescent="0.25">
      <c r="A2079"/>
      <c r="B2079"/>
      <c r="C2079"/>
      <c r="D2079"/>
      <c r="E2079"/>
      <c r="F2079"/>
      <c r="G2079"/>
      <c r="H2079"/>
      <c r="I2079"/>
      <c r="J2079"/>
      <c r="K2079"/>
      <c r="L2079"/>
      <c r="M2079"/>
      <c r="N2079"/>
      <c r="O2079"/>
      <c r="P2079"/>
      <c r="Q2079"/>
      <c r="R2079"/>
      <c r="S2079"/>
      <c r="T2079"/>
      <c r="U2079"/>
      <c r="V2079"/>
      <c r="W2079"/>
      <c r="X2079"/>
      <c r="Y2079"/>
      <c r="Z2079"/>
      <c r="AA2079"/>
      <c r="AB2079"/>
    </row>
    <row r="2080" spans="1:28" x14ac:dyDescent="0.25">
      <c r="A2080"/>
      <c r="B2080"/>
      <c r="C2080"/>
      <c r="D2080"/>
      <c r="E2080"/>
      <c r="F2080"/>
      <c r="G2080"/>
      <c r="H2080"/>
      <c r="I2080"/>
      <c r="J2080"/>
      <c r="K2080"/>
      <c r="L2080"/>
      <c r="M2080"/>
      <c r="N2080"/>
      <c r="O2080"/>
      <c r="P2080"/>
      <c r="Q2080"/>
      <c r="R2080"/>
      <c r="S2080"/>
      <c r="T2080"/>
      <c r="U2080"/>
      <c r="V2080"/>
      <c r="W2080"/>
      <c r="X2080"/>
      <c r="Y2080"/>
      <c r="Z2080"/>
      <c r="AA2080"/>
      <c r="AB2080"/>
    </row>
    <row r="2081" spans="1:28" x14ac:dyDescent="0.25">
      <c r="A2081"/>
      <c r="B2081"/>
      <c r="C2081"/>
      <c r="D2081"/>
      <c r="E2081"/>
      <c r="F2081"/>
      <c r="G2081"/>
      <c r="H2081"/>
      <c r="I2081"/>
      <c r="J2081"/>
      <c r="K2081"/>
      <c r="L2081"/>
      <c r="M2081"/>
      <c r="N2081"/>
      <c r="O2081"/>
      <c r="P2081"/>
      <c r="Q2081"/>
      <c r="R2081"/>
      <c r="S2081"/>
      <c r="T2081"/>
      <c r="U2081"/>
      <c r="V2081"/>
      <c r="W2081"/>
      <c r="X2081"/>
      <c r="Y2081"/>
      <c r="Z2081"/>
      <c r="AA2081"/>
      <c r="AB2081"/>
    </row>
    <row r="2082" spans="1:28" x14ac:dyDescent="0.25">
      <c r="A2082"/>
      <c r="B2082"/>
      <c r="C2082"/>
      <c r="D2082"/>
      <c r="E2082"/>
      <c r="F2082"/>
      <c r="G2082"/>
      <c r="H2082"/>
      <c r="I2082"/>
      <c r="J2082"/>
      <c r="K2082"/>
      <c r="L2082"/>
      <c r="M2082"/>
      <c r="N2082"/>
      <c r="O2082"/>
      <c r="P2082"/>
      <c r="Q2082"/>
      <c r="R2082"/>
      <c r="S2082"/>
      <c r="T2082"/>
      <c r="U2082"/>
      <c r="V2082"/>
      <c r="W2082"/>
      <c r="X2082"/>
      <c r="Y2082"/>
      <c r="Z2082"/>
      <c r="AA2082"/>
      <c r="AB2082"/>
    </row>
    <row r="2083" spans="1:28" x14ac:dyDescent="0.25">
      <c r="A2083"/>
      <c r="B2083"/>
      <c r="C2083"/>
      <c r="D2083"/>
      <c r="E2083"/>
      <c r="F2083"/>
      <c r="G2083"/>
      <c r="H2083"/>
      <c r="I2083"/>
      <c r="J2083"/>
      <c r="K2083"/>
      <c r="L2083"/>
      <c r="M2083"/>
      <c r="N2083"/>
      <c r="O2083"/>
      <c r="P2083"/>
      <c r="Q2083"/>
      <c r="R2083"/>
      <c r="S2083"/>
      <c r="T2083"/>
      <c r="U2083"/>
      <c r="V2083"/>
      <c r="W2083"/>
      <c r="X2083"/>
      <c r="Y2083"/>
      <c r="Z2083"/>
      <c r="AA2083"/>
      <c r="AB2083"/>
    </row>
    <row r="2084" spans="1:28" x14ac:dyDescent="0.25">
      <c r="A2084"/>
      <c r="B2084"/>
      <c r="C2084"/>
      <c r="D2084"/>
      <c r="E2084"/>
      <c r="F2084"/>
      <c r="G2084"/>
      <c r="H2084"/>
      <c r="I2084"/>
      <c r="J2084"/>
      <c r="K2084"/>
      <c r="L2084"/>
      <c r="M2084"/>
      <c r="N2084"/>
      <c r="O2084"/>
      <c r="P2084"/>
      <c r="Q2084"/>
      <c r="R2084"/>
      <c r="S2084"/>
      <c r="T2084"/>
      <c r="U2084"/>
      <c r="V2084"/>
      <c r="W2084"/>
      <c r="X2084"/>
      <c r="Y2084"/>
      <c r="Z2084"/>
      <c r="AA2084"/>
      <c r="AB2084"/>
    </row>
    <row r="2085" spans="1:28" x14ac:dyDescent="0.25">
      <c r="A2085"/>
      <c r="B2085"/>
      <c r="C2085"/>
      <c r="D2085"/>
      <c r="E2085"/>
      <c r="F2085"/>
      <c r="G2085"/>
      <c r="H2085"/>
      <c r="I2085"/>
      <c r="J2085"/>
      <c r="K2085"/>
      <c r="L2085"/>
      <c r="M2085"/>
      <c r="N2085"/>
      <c r="O2085"/>
      <c r="P2085"/>
      <c r="Q2085"/>
      <c r="R2085"/>
      <c r="S2085"/>
      <c r="T2085"/>
      <c r="U2085"/>
      <c r="V2085"/>
      <c r="W2085"/>
      <c r="X2085"/>
      <c r="Y2085"/>
      <c r="Z2085"/>
      <c r="AA2085"/>
      <c r="AB2085"/>
    </row>
    <row r="2086" spans="1:28" x14ac:dyDescent="0.25">
      <c r="A2086"/>
      <c r="B2086"/>
      <c r="C2086"/>
      <c r="D2086"/>
      <c r="E2086"/>
      <c r="F2086"/>
      <c r="G2086"/>
      <c r="H2086"/>
      <c r="I2086"/>
      <c r="J2086"/>
      <c r="K2086"/>
      <c r="L2086"/>
      <c r="M2086"/>
      <c r="N2086"/>
      <c r="O2086"/>
      <c r="P2086"/>
      <c r="Q2086"/>
      <c r="R2086"/>
      <c r="S2086"/>
      <c r="T2086"/>
      <c r="U2086"/>
      <c r="V2086"/>
      <c r="W2086"/>
      <c r="X2086"/>
      <c r="Y2086"/>
      <c r="Z2086"/>
      <c r="AA2086"/>
      <c r="AB2086"/>
    </row>
    <row r="2087" spans="1:28" x14ac:dyDescent="0.25">
      <c r="A2087"/>
      <c r="B2087"/>
      <c r="C2087"/>
      <c r="D2087"/>
      <c r="E2087"/>
      <c r="F2087"/>
      <c r="G2087"/>
      <c r="H2087"/>
      <c r="I2087"/>
      <c r="J2087"/>
      <c r="K2087"/>
      <c r="L2087"/>
      <c r="M2087"/>
      <c r="N2087"/>
      <c r="O2087"/>
      <c r="P2087"/>
      <c r="Q2087"/>
      <c r="R2087"/>
      <c r="S2087"/>
      <c r="T2087"/>
      <c r="U2087"/>
      <c r="V2087"/>
      <c r="W2087"/>
      <c r="X2087"/>
      <c r="Y2087"/>
      <c r="Z2087"/>
      <c r="AA2087"/>
      <c r="AB2087"/>
    </row>
    <row r="2088" spans="1:28" x14ac:dyDescent="0.25">
      <c r="A2088"/>
      <c r="B2088"/>
      <c r="C2088"/>
      <c r="D2088"/>
      <c r="E2088"/>
      <c r="F2088"/>
      <c r="G2088"/>
      <c r="H2088"/>
      <c r="I2088"/>
      <c r="J2088"/>
      <c r="K2088"/>
      <c r="L2088"/>
      <c r="M2088"/>
      <c r="N2088"/>
      <c r="O2088"/>
      <c r="P2088"/>
      <c r="Q2088"/>
      <c r="R2088"/>
      <c r="S2088"/>
      <c r="T2088"/>
      <c r="U2088"/>
      <c r="V2088"/>
      <c r="W2088"/>
      <c r="X2088"/>
      <c r="Y2088"/>
      <c r="Z2088"/>
      <c r="AA2088"/>
      <c r="AB2088"/>
    </row>
    <row r="2089" spans="1:28" x14ac:dyDescent="0.25">
      <c r="A2089"/>
      <c r="B2089"/>
      <c r="C2089"/>
      <c r="D2089"/>
      <c r="E2089"/>
      <c r="F2089"/>
      <c r="G2089"/>
      <c r="H2089"/>
      <c r="I2089"/>
      <c r="J2089"/>
      <c r="K2089"/>
      <c r="L2089"/>
      <c r="M2089"/>
      <c r="N2089"/>
      <c r="O2089"/>
      <c r="P2089"/>
      <c r="Q2089"/>
      <c r="R2089"/>
      <c r="S2089"/>
      <c r="T2089"/>
      <c r="U2089"/>
      <c r="V2089"/>
      <c r="W2089"/>
      <c r="X2089"/>
      <c r="Y2089"/>
      <c r="Z2089"/>
      <c r="AA2089"/>
      <c r="AB2089"/>
    </row>
    <row r="2090" spans="1:28" x14ac:dyDescent="0.25">
      <c r="A2090"/>
      <c r="B2090"/>
      <c r="C2090"/>
      <c r="D2090"/>
      <c r="E2090"/>
      <c r="F2090"/>
      <c r="G2090"/>
      <c r="H2090"/>
      <c r="I2090"/>
      <c r="J2090"/>
      <c r="K2090"/>
      <c r="L2090"/>
      <c r="M2090"/>
      <c r="N2090"/>
      <c r="O2090"/>
      <c r="P2090"/>
      <c r="Q2090"/>
      <c r="R2090"/>
      <c r="S2090"/>
      <c r="T2090"/>
      <c r="U2090"/>
      <c r="V2090"/>
      <c r="W2090"/>
      <c r="X2090"/>
      <c r="Y2090"/>
      <c r="Z2090"/>
      <c r="AA2090"/>
      <c r="AB2090"/>
    </row>
    <row r="2091" spans="1:28" x14ac:dyDescent="0.25">
      <c r="A2091"/>
      <c r="B2091"/>
      <c r="C2091"/>
      <c r="D2091"/>
      <c r="E2091"/>
      <c r="F2091"/>
      <c r="G2091"/>
      <c r="H2091"/>
      <c r="I2091"/>
      <c r="J2091"/>
      <c r="K2091"/>
      <c r="L2091"/>
      <c r="M2091"/>
      <c r="N2091"/>
      <c r="O2091"/>
      <c r="P2091"/>
      <c r="Q2091"/>
      <c r="R2091"/>
      <c r="S2091"/>
      <c r="T2091"/>
      <c r="U2091"/>
      <c r="V2091"/>
      <c r="W2091"/>
      <c r="X2091"/>
      <c r="Y2091"/>
      <c r="Z2091"/>
      <c r="AA2091"/>
      <c r="AB2091"/>
    </row>
    <row r="2092" spans="1:28" x14ac:dyDescent="0.25">
      <c r="A2092"/>
      <c r="B2092"/>
      <c r="C2092"/>
      <c r="D2092"/>
      <c r="E2092"/>
      <c r="F2092"/>
      <c r="G2092"/>
      <c r="H2092"/>
      <c r="I2092"/>
      <c r="J2092"/>
      <c r="K2092"/>
      <c r="L2092"/>
      <c r="M2092"/>
      <c r="N2092"/>
      <c r="O2092"/>
      <c r="P2092"/>
      <c r="Q2092"/>
      <c r="R2092"/>
      <c r="S2092"/>
      <c r="T2092"/>
      <c r="U2092"/>
      <c r="V2092"/>
      <c r="W2092"/>
      <c r="X2092"/>
      <c r="Y2092"/>
      <c r="Z2092"/>
      <c r="AA2092"/>
      <c r="AB2092"/>
    </row>
    <row r="2093" spans="1:28" x14ac:dyDescent="0.25">
      <c r="A2093"/>
      <c r="B2093"/>
      <c r="C2093"/>
      <c r="D2093"/>
      <c r="E2093"/>
      <c r="F2093"/>
      <c r="G2093"/>
      <c r="H2093"/>
      <c r="I2093"/>
      <c r="J2093"/>
      <c r="K2093"/>
      <c r="L2093"/>
      <c r="M2093"/>
      <c r="N2093"/>
      <c r="O2093"/>
      <c r="P2093"/>
      <c r="Q2093"/>
      <c r="R2093"/>
      <c r="S2093"/>
      <c r="T2093"/>
      <c r="U2093"/>
      <c r="V2093"/>
      <c r="W2093"/>
      <c r="X2093"/>
      <c r="Y2093"/>
      <c r="Z2093"/>
      <c r="AA2093"/>
      <c r="AB2093"/>
    </row>
    <row r="2094" spans="1:28" x14ac:dyDescent="0.25">
      <c r="A2094"/>
      <c r="B2094"/>
      <c r="C2094"/>
      <c r="D2094"/>
      <c r="E2094"/>
      <c r="F2094"/>
      <c r="G2094"/>
      <c r="H2094"/>
      <c r="I2094"/>
      <c r="J2094"/>
      <c r="K2094"/>
      <c r="L2094"/>
      <c r="M2094"/>
      <c r="N2094"/>
      <c r="O2094"/>
      <c r="P2094"/>
      <c r="Q2094"/>
      <c r="R2094"/>
      <c r="S2094"/>
      <c r="T2094"/>
      <c r="U2094"/>
      <c r="V2094"/>
      <c r="W2094"/>
      <c r="X2094"/>
      <c r="Y2094"/>
      <c r="Z2094"/>
      <c r="AA2094"/>
      <c r="AB2094"/>
    </row>
    <row r="2095" spans="1:28" x14ac:dyDescent="0.25">
      <c r="A2095"/>
      <c r="B2095"/>
      <c r="C2095"/>
      <c r="D2095"/>
      <c r="E2095"/>
      <c r="F2095"/>
      <c r="G2095"/>
      <c r="H2095"/>
      <c r="I2095"/>
      <c r="J2095"/>
      <c r="K2095"/>
      <c r="L2095"/>
      <c r="M2095"/>
      <c r="N2095"/>
      <c r="O2095"/>
      <c r="P2095"/>
      <c r="Q2095"/>
      <c r="R2095"/>
      <c r="S2095"/>
      <c r="T2095"/>
      <c r="U2095"/>
      <c r="V2095"/>
      <c r="W2095"/>
      <c r="X2095"/>
      <c r="Y2095"/>
      <c r="Z2095"/>
      <c r="AA2095"/>
      <c r="AB2095"/>
    </row>
    <row r="2096" spans="1:28" x14ac:dyDescent="0.25">
      <c r="A2096"/>
      <c r="B2096"/>
      <c r="C2096"/>
      <c r="D2096"/>
      <c r="E2096"/>
      <c r="F2096"/>
      <c r="G2096"/>
      <c r="H2096"/>
      <c r="I2096"/>
      <c r="J2096"/>
      <c r="K2096"/>
      <c r="L2096"/>
      <c r="M2096"/>
      <c r="N2096"/>
      <c r="O2096"/>
      <c r="P2096"/>
      <c r="Q2096"/>
      <c r="R2096"/>
      <c r="S2096"/>
      <c r="T2096"/>
      <c r="U2096"/>
      <c r="V2096"/>
      <c r="W2096"/>
      <c r="X2096"/>
      <c r="Y2096"/>
      <c r="Z2096"/>
      <c r="AA2096"/>
      <c r="AB2096"/>
    </row>
    <row r="2097" spans="1:28" x14ac:dyDescent="0.25">
      <c r="A2097"/>
      <c r="B2097"/>
      <c r="C2097"/>
      <c r="D2097"/>
      <c r="E2097"/>
      <c r="F2097"/>
      <c r="G2097"/>
      <c r="H2097"/>
      <c r="I2097"/>
      <c r="J2097"/>
      <c r="K2097"/>
      <c r="L2097"/>
      <c r="M2097"/>
      <c r="N2097"/>
      <c r="O2097"/>
      <c r="P2097"/>
      <c r="Q2097"/>
      <c r="R2097"/>
      <c r="S2097"/>
      <c r="T2097"/>
      <c r="U2097"/>
      <c r="V2097"/>
      <c r="W2097"/>
      <c r="X2097"/>
      <c r="Y2097"/>
      <c r="Z2097"/>
      <c r="AA2097"/>
      <c r="AB2097"/>
    </row>
    <row r="2098" spans="1:28" x14ac:dyDescent="0.25">
      <c r="A2098"/>
      <c r="B2098"/>
      <c r="C2098"/>
      <c r="D2098"/>
      <c r="E2098"/>
      <c r="F2098"/>
      <c r="G2098"/>
      <c r="H2098"/>
      <c r="I2098"/>
      <c r="J2098"/>
      <c r="K2098"/>
      <c r="L2098"/>
      <c r="M2098"/>
      <c r="N2098"/>
      <c r="O2098"/>
      <c r="P2098"/>
      <c r="Q2098"/>
      <c r="R2098"/>
      <c r="S2098"/>
      <c r="T2098"/>
      <c r="U2098"/>
      <c r="V2098"/>
      <c r="W2098"/>
      <c r="X2098"/>
      <c r="Y2098"/>
      <c r="Z2098"/>
      <c r="AA2098"/>
      <c r="AB2098"/>
    </row>
    <row r="2099" spans="1:28" x14ac:dyDescent="0.25">
      <c r="A2099"/>
      <c r="B2099"/>
      <c r="C2099"/>
      <c r="D2099"/>
      <c r="E2099"/>
      <c r="F2099"/>
      <c r="G2099"/>
      <c r="H2099"/>
      <c r="I2099"/>
      <c r="J2099"/>
      <c r="K2099"/>
      <c r="L2099"/>
      <c r="M2099"/>
      <c r="N2099"/>
      <c r="O2099"/>
      <c r="P2099"/>
      <c r="Q2099"/>
      <c r="R2099"/>
      <c r="S2099"/>
      <c r="T2099"/>
      <c r="U2099"/>
      <c r="V2099"/>
      <c r="W2099"/>
      <c r="X2099"/>
      <c r="Y2099"/>
      <c r="Z2099"/>
      <c r="AA2099"/>
      <c r="AB2099"/>
    </row>
    <row r="2100" spans="1:28" x14ac:dyDescent="0.25">
      <c r="A2100"/>
      <c r="B2100"/>
      <c r="C2100"/>
      <c r="D2100"/>
      <c r="E2100"/>
      <c r="F2100"/>
      <c r="G2100"/>
      <c r="H2100"/>
      <c r="I2100"/>
      <c r="J2100"/>
      <c r="K2100"/>
      <c r="L2100"/>
      <c r="M2100"/>
      <c r="N2100"/>
      <c r="O2100"/>
      <c r="P2100"/>
      <c r="Q2100"/>
      <c r="R2100"/>
      <c r="S2100"/>
      <c r="T2100"/>
      <c r="U2100"/>
      <c r="V2100"/>
      <c r="W2100"/>
      <c r="X2100"/>
      <c r="Y2100"/>
      <c r="Z2100"/>
      <c r="AA2100"/>
      <c r="AB2100"/>
    </row>
    <row r="2101" spans="1:28" x14ac:dyDescent="0.25">
      <c r="A2101"/>
      <c r="B2101"/>
      <c r="C2101"/>
      <c r="D2101"/>
      <c r="E2101"/>
      <c r="F2101"/>
      <c r="G2101"/>
      <c r="H2101"/>
      <c r="I2101"/>
      <c r="J2101"/>
      <c r="K2101"/>
      <c r="L2101"/>
      <c r="M2101"/>
      <c r="N2101"/>
      <c r="O2101"/>
      <c r="P2101"/>
      <c r="Q2101"/>
      <c r="R2101"/>
      <c r="S2101"/>
      <c r="T2101"/>
      <c r="U2101"/>
      <c r="V2101"/>
      <c r="W2101"/>
      <c r="X2101"/>
      <c r="Y2101"/>
      <c r="Z2101"/>
      <c r="AA2101"/>
      <c r="AB2101"/>
    </row>
    <row r="2102" spans="1:28" x14ac:dyDescent="0.25">
      <c r="A2102"/>
      <c r="B2102"/>
      <c r="C2102"/>
      <c r="D2102"/>
      <c r="E2102"/>
      <c r="F2102"/>
      <c r="G2102"/>
      <c r="H2102"/>
      <c r="I2102"/>
      <c r="J2102"/>
      <c r="K2102"/>
      <c r="L2102"/>
      <c r="M2102"/>
      <c r="N2102"/>
      <c r="O2102"/>
      <c r="P2102"/>
      <c r="Q2102"/>
      <c r="R2102"/>
      <c r="S2102"/>
      <c r="T2102"/>
      <c r="U2102"/>
      <c r="V2102"/>
      <c r="W2102"/>
      <c r="X2102"/>
      <c r="Y2102"/>
      <c r="Z2102"/>
      <c r="AA2102"/>
      <c r="AB2102"/>
    </row>
    <row r="2103" spans="1:28" x14ac:dyDescent="0.25">
      <c r="A2103"/>
      <c r="B2103"/>
      <c r="C2103"/>
      <c r="D2103"/>
      <c r="E2103"/>
      <c r="F2103"/>
      <c r="G2103"/>
      <c r="H2103"/>
      <c r="I2103"/>
      <c r="J2103"/>
      <c r="K2103"/>
      <c r="L2103"/>
      <c r="M2103"/>
      <c r="N2103"/>
      <c r="O2103"/>
      <c r="P2103"/>
      <c r="Q2103"/>
      <c r="R2103"/>
      <c r="S2103"/>
      <c r="T2103"/>
      <c r="U2103"/>
      <c r="V2103"/>
      <c r="W2103"/>
      <c r="X2103"/>
      <c r="Y2103"/>
      <c r="Z2103"/>
      <c r="AA2103"/>
      <c r="AB2103"/>
    </row>
    <row r="2104" spans="1:28" x14ac:dyDescent="0.25">
      <c r="A2104"/>
      <c r="B2104"/>
      <c r="C2104"/>
      <c r="D2104"/>
      <c r="E2104"/>
      <c r="F2104"/>
      <c r="G2104"/>
      <c r="H2104"/>
      <c r="I2104"/>
      <c r="J2104"/>
      <c r="K2104"/>
      <c r="L2104"/>
      <c r="M2104"/>
      <c r="N2104"/>
      <c r="O2104"/>
      <c r="P2104"/>
      <c r="Q2104"/>
      <c r="R2104"/>
      <c r="S2104"/>
      <c r="T2104"/>
      <c r="U2104"/>
      <c r="V2104"/>
      <c r="W2104"/>
      <c r="X2104"/>
      <c r="Y2104"/>
      <c r="Z2104"/>
      <c r="AA2104"/>
      <c r="AB2104"/>
    </row>
    <row r="2105" spans="1:28" x14ac:dyDescent="0.25">
      <c r="A2105"/>
      <c r="B2105"/>
      <c r="C2105"/>
      <c r="D2105"/>
      <c r="E2105"/>
      <c r="F2105"/>
      <c r="G2105"/>
      <c r="H2105"/>
      <c r="I2105"/>
      <c r="J2105"/>
      <c r="K2105"/>
      <c r="L2105"/>
      <c r="M2105"/>
      <c r="N2105"/>
      <c r="O2105"/>
      <c r="P2105"/>
      <c r="Q2105"/>
      <c r="R2105"/>
      <c r="S2105"/>
      <c r="T2105"/>
      <c r="U2105"/>
      <c r="V2105"/>
      <c r="W2105"/>
      <c r="X2105"/>
      <c r="Y2105"/>
      <c r="Z2105"/>
      <c r="AA2105"/>
      <c r="AB2105"/>
    </row>
    <row r="2106" spans="1:28" x14ac:dyDescent="0.25">
      <c r="A2106"/>
      <c r="B2106"/>
      <c r="C2106"/>
      <c r="D2106"/>
      <c r="E2106"/>
      <c r="F2106"/>
      <c r="G2106"/>
      <c r="H2106"/>
      <c r="I2106"/>
      <c r="J2106"/>
      <c r="K2106"/>
      <c r="L2106"/>
      <c r="M2106"/>
      <c r="N2106"/>
      <c r="O2106"/>
      <c r="P2106"/>
      <c r="Q2106"/>
      <c r="R2106"/>
      <c r="S2106"/>
      <c r="T2106"/>
      <c r="U2106"/>
      <c r="V2106"/>
      <c r="W2106"/>
      <c r="X2106"/>
      <c r="Y2106"/>
      <c r="Z2106"/>
      <c r="AA2106"/>
      <c r="AB2106"/>
    </row>
    <row r="2107" spans="1:28" x14ac:dyDescent="0.25">
      <c r="A2107"/>
      <c r="B2107"/>
      <c r="C2107"/>
      <c r="D2107"/>
      <c r="E2107"/>
      <c r="F2107"/>
      <c r="G2107"/>
      <c r="H2107"/>
      <c r="I2107"/>
      <c r="J2107"/>
      <c r="K2107"/>
      <c r="L2107"/>
      <c r="M2107"/>
      <c r="N2107"/>
      <c r="O2107"/>
      <c r="P2107"/>
      <c r="Q2107"/>
      <c r="R2107"/>
      <c r="S2107"/>
      <c r="T2107"/>
      <c r="U2107"/>
      <c r="V2107"/>
      <c r="W2107"/>
      <c r="X2107"/>
      <c r="Y2107"/>
      <c r="Z2107"/>
      <c r="AA2107"/>
      <c r="AB2107"/>
    </row>
    <row r="2108" spans="1:28" x14ac:dyDescent="0.25">
      <c r="A2108"/>
      <c r="B2108"/>
      <c r="C2108"/>
      <c r="D2108"/>
      <c r="E2108"/>
      <c r="F2108"/>
      <c r="G2108"/>
      <c r="H2108"/>
      <c r="I2108"/>
      <c r="J2108"/>
      <c r="K2108"/>
      <c r="L2108"/>
      <c r="M2108"/>
      <c r="N2108"/>
      <c r="O2108"/>
      <c r="P2108"/>
      <c r="Q2108"/>
      <c r="R2108"/>
      <c r="S2108"/>
      <c r="T2108"/>
      <c r="U2108"/>
      <c r="V2108"/>
      <c r="W2108"/>
      <c r="X2108"/>
      <c r="Y2108"/>
      <c r="Z2108"/>
      <c r="AA2108"/>
      <c r="AB2108"/>
    </row>
    <row r="2109" spans="1:28" x14ac:dyDescent="0.25">
      <c r="A2109"/>
      <c r="B2109"/>
      <c r="C2109"/>
      <c r="D2109"/>
      <c r="E2109"/>
      <c r="F2109"/>
      <c r="G2109"/>
      <c r="H2109"/>
      <c r="I2109"/>
      <c r="J2109"/>
      <c r="K2109"/>
      <c r="L2109"/>
      <c r="M2109"/>
      <c r="N2109"/>
      <c r="O2109"/>
      <c r="P2109"/>
      <c r="Q2109"/>
      <c r="R2109"/>
      <c r="S2109"/>
      <c r="T2109"/>
      <c r="U2109"/>
      <c r="V2109"/>
      <c r="W2109"/>
      <c r="X2109"/>
      <c r="Y2109"/>
      <c r="Z2109"/>
      <c r="AA2109"/>
      <c r="AB2109"/>
    </row>
    <row r="2110" spans="1:28" x14ac:dyDescent="0.25">
      <c r="A2110"/>
      <c r="B2110"/>
      <c r="C2110"/>
      <c r="D2110"/>
      <c r="E2110"/>
      <c r="F2110"/>
      <c r="G2110"/>
      <c r="H2110"/>
      <c r="I2110"/>
      <c r="J2110"/>
      <c r="K2110"/>
      <c r="L2110"/>
      <c r="M2110"/>
      <c r="N2110"/>
      <c r="O2110"/>
      <c r="P2110"/>
      <c r="Q2110"/>
      <c r="R2110"/>
      <c r="S2110"/>
      <c r="T2110"/>
      <c r="U2110"/>
      <c r="V2110"/>
      <c r="W2110"/>
      <c r="X2110"/>
      <c r="Y2110"/>
      <c r="Z2110"/>
      <c r="AA2110"/>
      <c r="AB2110"/>
    </row>
    <row r="2111" spans="1:28" x14ac:dyDescent="0.25">
      <c r="A2111"/>
      <c r="B2111"/>
      <c r="C2111"/>
      <c r="D2111"/>
      <c r="E2111"/>
      <c r="F2111"/>
      <c r="G2111"/>
      <c r="H2111"/>
      <c r="I2111"/>
      <c r="J2111"/>
      <c r="K2111"/>
      <c r="L2111"/>
      <c r="M2111"/>
      <c r="N2111"/>
      <c r="O2111"/>
      <c r="P2111"/>
      <c r="Q2111"/>
      <c r="R2111"/>
      <c r="S2111"/>
      <c r="T2111"/>
      <c r="U2111"/>
      <c r="V2111"/>
      <c r="W2111"/>
      <c r="X2111"/>
      <c r="Y2111"/>
      <c r="Z2111"/>
      <c r="AA2111"/>
      <c r="AB2111"/>
    </row>
    <row r="2112" spans="1:28" x14ac:dyDescent="0.25">
      <c r="A2112"/>
      <c r="B2112"/>
      <c r="C2112"/>
      <c r="D2112"/>
      <c r="E2112"/>
      <c r="F2112"/>
      <c r="G2112"/>
      <c r="H2112"/>
      <c r="I2112"/>
      <c r="J2112"/>
      <c r="K2112"/>
      <c r="L2112"/>
      <c r="M2112"/>
      <c r="N2112"/>
      <c r="O2112"/>
      <c r="P2112"/>
      <c r="Q2112"/>
      <c r="R2112"/>
      <c r="S2112"/>
      <c r="T2112"/>
      <c r="U2112"/>
      <c r="V2112"/>
      <c r="W2112"/>
      <c r="X2112"/>
      <c r="Y2112"/>
      <c r="Z2112"/>
      <c r="AA2112"/>
      <c r="AB2112"/>
    </row>
    <row r="2113" spans="1:28" x14ac:dyDescent="0.25">
      <c r="A2113"/>
      <c r="B2113"/>
      <c r="C2113"/>
      <c r="D2113"/>
      <c r="E2113"/>
      <c r="F2113"/>
      <c r="G2113"/>
      <c r="H2113"/>
      <c r="I2113"/>
      <c r="J2113"/>
      <c r="K2113"/>
      <c r="L2113"/>
      <c r="M2113"/>
      <c r="N2113"/>
      <c r="O2113"/>
      <c r="P2113"/>
      <c r="Q2113"/>
      <c r="R2113"/>
      <c r="S2113"/>
      <c r="T2113"/>
      <c r="U2113"/>
      <c r="V2113"/>
      <c r="W2113"/>
      <c r="X2113"/>
      <c r="Y2113"/>
      <c r="Z2113"/>
      <c r="AA2113"/>
      <c r="AB2113"/>
    </row>
    <row r="2114" spans="1:28" x14ac:dyDescent="0.25">
      <c r="A2114"/>
      <c r="B2114"/>
      <c r="C2114"/>
      <c r="D2114"/>
      <c r="E2114"/>
      <c r="F2114"/>
      <c r="G2114"/>
      <c r="H2114"/>
      <c r="I2114"/>
      <c r="J2114"/>
      <c r="K2114"/>
      <c r="L2114"/>
      <c r="M2114"/>
      <c r="N2114"/>
      <c r="O2114"/>
      <c r="P2114"/>
      <c r="Q2114"/>
      <c r="R2114"/>
      <c r="S2114"/>
      <c r="T2114"/>
      <c r="U2114"/>
      <c r="V2114"/>
      <c r="W2114"/>
      <c r="X2114"/>
      <c r="Y2114"/>
      <c r="Z2114"/>
      <c r="AA2114"/>
      <c r="AB2114"/>
    </row>
    <row r="2115" spans="1:28" x14ac:dyDescent="0.25">
      <c r="A2115"/>
      <c r="B2115"/>
      <c r="C2115"/>
      <c r="D2115"/>
      <c r="E2115"/>
      <c r="F2115"/>
      <c r="G2115"/>
      <c r="H2115"/>
      <c r="I2115"/>
      <c r="J2115"/>
      <c r="K2115"/>
      <c r="L2115"/>
      <c r="M2115"/>
      <c r="N2115"/>
      <c r="O2115"/>
      <c r="P2115"/>
      <c r="Q2115"/>
      <c r="R2115"/>
      <c r="S2115"/>
      <c r="T2115"/>
      <c r="U2115"/>
      <c r="V2115"/>
      <c r="W2115"/>
      <c r="X2115"/>
      <c r="Y2115"/>
      <c r="Z2115"/>
      <c r="AA2115"/>
      <c r="AB2115"/>
    </row>
    <row r="2116" spans="1:28" x14ac:dyDescent="0.25">
      <c r="A2116"/>
      <c r="B2116"/>
      <c r="C2116"/>
      <c r="D2116"/>
      <c r="E2116"/>
      <c r="F2116"/>
      <c r="G2116"/>
      <c r="H2116"/>
      <c r="I2116"/>
      <c r="J2116"/>
      <c r="K2116"/>
      <c r="L2116"/>
      <c r="M2116"/>
      <c r="N2116"/>
      <c r="O2116"/>
      <c r="P2116"/>
      <c r="Q2116"/>
      <c r="R2116"/>
      <c r="S2116"/>
      <c r="T2116"/>
      <c r="U2116"/>
      <c r="V2116"/>
      <c r="W2116"/>
      <c r="X2116"/>
      <c r="Y2116"/>
      <c r="Z2116"/>
      <c r="AA2116"/>
      <c r="AB2116"/>
    </row>
    <row r="2117" spans="1:28" x14ac:dyDescent="0.25">
      <c r="A2117"/>
      <c r="B2117"/>
      <c r="C2117"/>
      <c r="D2117"/>
      <c r="E2117"/>
      <c r="F2117"/>
      <c r="G2117"/>
      <c r="H2117"/>
      <c r="I2117"/>
      <c r="J2117"/>
      <c r="K2117"/>
      <c r="L2117"/>
      <c r="M2117"/>
      <c r="N2117"/>
      <c r="O2117"/>
      <c r="P2117"/>
      <c r="Q2117"/>
      <c r="R2117"/>
      <c r="S2117"/>
      <c r="T2117"/>
      <c r="U2117"/>
      <c r="V2117"/>
      <c r="W2117"/>
      <c r="X2117"/>
      <c r="Y2117"/>
      <c r="Z2117"/>
      <c r="AA2117"/>
      <c r="AB2117"/>
    </row>
    <row r="2118" spans="1:28" x14ac:dyDescent="0.25">
      <c r="A2118"/>
      <c r="B2118"/>
      <c r="C2118"/>
      <c r="D2118"/>
      <c r="E2118"/>
      <c r="F2118"/>
      <c r="G2118"/>
      <c r="H2118"/>
      <c r="I2118"/>
      <c r="J2118"/>
      <c r="K2118"/>
      <c r="L2118"/>
      <c r="M2118"/>
      <c r="N2118"/>
      <c r="O2118"/>
      <c r="P2118"/>
      <c r="Q2118"/>
      <c r="R2118"/>
      <c r="S2118"/>
      <c r="T2118"/>
      <c r="U2118"/>
      <c r="V2118"/>
      <c r="W2118"/>
      <c r="X2118"/>
      <c r="Y2118"/>
      <c r="Z2118"/>
      <c r="AA2118"/>
      <c r="AB2118"/>
    </row>
    <row r="2119" spans="1:28" x14ac:dyDescent="0.25">
      <c r="A2119"/>
      <c r="B2119"/>
      <c r="C2119"/>
      <c r="D2119"/>
      <c r="E2119"/>
      <c r="F2119"/>
      <c r="G2119"/>
      <c r="H2119"/>
      <c r="I2119"/>
      <c r="J2119"/>
      <c r="K2119"/>
      <c r="L2119"/>
      <c r="M2119"/>
      <c r="N2119"/>
      <c r="O2119"/>
      <c r="P2119"/>
      <c r="Q2119"/>
      <c r="R2119"/>
      <c r="S2119"/>
      <c r="T2119"/>
      <c r="U2119"/>
      <c r="V2119"/>
      <c r="W2119"/>
      <c r="X2119"/>
      <c r="Y2119"/>
      <c r="Z2119"/>
      <c r="AA2119"/>
      <c r="AB2119"/>
    </row>
    <row r="2120" spans="1:28" x14ac:dyDescent="0.25">
      <c r="A2120"/>
      <c r="B2120"/>
      <c r="C2120"/>
      <c r="D2120"/>
      <c r="E2120"/>
      <c r="F2120"/>
      <c r="G2120"/>
      <c r="H2120"/>
      <c r="I2120"/>
      <c r="J2120"/>
      <c r="K2120"/>
      <c r="L2120"/>
      <c r="M2120"/>
      <c r="N2120"/>
      <c r="O2120"/>
      <c r="P2120"/>
      <c r="Q2120"/>
      <c r="R2120"/>
      <c r="S2120"/>
      <c r="T2120"/>
      <c r="U2120"/>
      <c r="V2120"/>
      <c r="W2120"/>
      <c r="X2120"/>
      <c r="Y2120"/>
      <c r="Z2120"/>
      <c r="AA2120"/>
      <c r="AB2120"/>
    </row>
    <row r="2121" spans="1:28" x14ac:dyDescent="0.25">
      <c r="A2121"/>
      <c r="B2121"/>
      <c r="C2121"/>
      <c r="D2121"/>
      <c r="E2121"/>
      <c r="F2121"/>
      <c r="G2121"/>
      <c r="H2121"/>
      <c r="I2121"/>
      <c r="J2121"/>
      <c r="K2121"/>
      <c r="L2121"/>
      <c r="M2121"/>
      <c r="N2121"/>
      <c r="O2121"/>
      <c r="P2121"/>
      <c r="Q2121"/>
      <c r="R2121"/>
      <c r="S2121"/>
      <c r="T2121"/>
      <c r="U2121"/>
      <c r="V2121"/>
      <c r="W2121"/>
      <c r="X2121"/>
      <c r="Y2121"/>
      <c r="Z2121"/>
      <c r="AA2121"/>
      <c r="AB2121"/>
    </row>
    <row r="2122" spans="1:28" x14ac:dyDescent="0.25">
      <c r="A2122"/>
      <c r="B2122"/>
      <c r="C2122"/>
      <c r="D2122"/>
      <c r="E2122"/>
      <c r="F2122"/>
      <c r="G2122"/>
      <c r="H2122"/>
      <c r="I2122"/>
      <c r="J2122"/>
      <c r="K2122"/>
      <c r="L2122"/>
      <c r="M2122"/>
      <c r="N2122"/>
      <c r="O2122"/>
      <c r="P2122"/>
      <c r="Q2122"/>
      <c r="R2122"/>
      <c r="S2122"/>
      <c r="T2122"/>
      <c r="U2122"/>
      <c r="V2122"/>
      <c r="W2122"/>
      <c r="X2122"/>
      <c r="Y2122"/>
      <c r="Z2122"/>
      <c r="AA2122"/>
      <c r="AB2122"/>
    </row>
    <row r="2123" spans="1:28" x14ac:dyDescent="0.25">
      <c r="A2123"/>
      <c r="B2123"/>
      <c r="C2123"/>
      <c r="D2123"/>
      <c r="E2123"/>
      <c r="F2123"/>
      <c r="G2123"/>
      <c r="H2123"/>
      <c r="I2123"/>
      <c r="J2123"/>
      <c r="K2123"/>
      <c r="L2123"/>
      <c r="M2123"/>
      <c r="N2123"/>
      <c r="O2123"/>
      <c r="P2123"/>
      <c r="Q2123"/>
      <c r="R2123"/>
      <c r="S2123"/>
      <c r="T2123"/>
      <c r="U2123"/>
      <c r="V2123"/>
      <c r="W2123"/>
      <c r="X2123"/>
      <c r="Y2123"/>
      <c r="Z2123"/>
      <c r="AA2123"/>
      <c r="AB2123"/>
    </row>
    <row r="2124" spans="1:28" x14ac:dyDescent="0.25">
      <c r="A2124"/>
      <c r="B2124"/>
      <c r="C2124"/>
      <c r="D2124"/>
      <c r="E2124"/>
      <c r="F2124"/>
      <c r="G2124"/>
      <c r="H2124"/>
      <c r="I2124"/>
      <c r="J2124"/>
      <c r="K2124"/>
      <c r="L2124"/>
      <c r="M2124"/>
      <c r="N2124"/>
      <c r="O2124"/>
      <c r="P2124"/>
      <c r="Q2124"/>
      <c r="R2124"/>
      <c r="S2124"/>
      <c r="T2124"/>
      <c r="U2124"/>
      <c r="V2124"/>
      <c r="W2124"/>
      <c r="X2124"/>
      <c r="Y2124"/>
      <c r="Z2124"/>
      <c r="AA2124"/>
      <c r="AB2124"/>
    </row>
    <row r="2125" spans="1:28" x14ac:dyDescent="0.25">
      <c r="A2125"/>
      <c r="B2125"/>
      <c r="C2125"/>
      <c r="D2125"/>
      <c r="E2125"/>
      <c r="F2125"/>
      <c r="G2125"/>
      <c r="H2125"/>
      <c r="I2125"/>
      <c r="J2125"/>
      <c r="K2125"/>
      <c r="L2125"/>
      <c r="M2125"/>
      <c r="N2125"/>
      <c r="O2125"/>
      <c r="P2125"/>
      <c r="Q2125"/>
      <c r="R2125"/>
      <c r="S2125"/>
      <c r="T2125"/>
      <c r="U2125"/>
      <c r="V2125"/>
      <c r="W2125"/>
      <c r="X2125"/>
      <c r="Y2125"/>
      <c r="Z2125"/>
      <c r="AA2125"/>
      <c r="AB2125"/>
    </row>
    <row r="2126" spans="1:28" x14ac:dyDescent="0.25">
      <c r="A2126"/>
      <c r="B2126"/>
      <c r="C2126"/>
      <c r="D2126"/>
      <c r="E2126"/>
      <c r="F2126"/>
      <c r="G2126"/>
      <c r="H2126"/>
      <c r="I2126"/>
      <c r="J2126"/>
      <c r="K2126"/>
      <c r="L2126"/>
      <c r="M2126"/>
      <c r="N2126"/>
      <c r="O2126"/>
      <c r="P2126"/>
      <c r="Q2126"/>
      <c r="R2126"/>
      <c r="S2126"/>
      <c r="T2126"/>
      <c r="U2126"/>
      <c r="V2126"/>
      <c r="W2126"/>
      <c r="X2126"/>
      <c r="Y2126"/>
      <c r="Z2126"/>
      <c r="AA2126"/>
      <c r="AB2126"/>
    </row>
    <row r="2127" spans="1:28" x14ac:dyDescent="0.25">
      <c r="A2127"/>
      <c r="B2127"/>
      <c r="C2127"/>
      <c r="D2127"/>
      <c r="E2127"/>
      <c r="F2127"/>
      <c r="G2127"/>
      <c r="H2127"/>
      <c r="I2127"/>
      <c r="J2127"/>
      <c r="K2127"/>
      <c r="L2127"/>
      <c r="M2127"/>
      <c r="N2127"/>
      <c r="O2127"/>
      <c r="P2127"/>
      <c r="Q2127"/>
      <c r="R2127"/>
      <c r="S2127"/>
      <c r="T2127"/>
      <c r="U2127"/>
      <c r="V2127"/>
      <c r="W2127"/>
      <c r="X2127"/>
      <c r="Y2127"/>
      <c r="Z2127"/>
      <c r="AA2127"/>
      <c r="AB2127"/>
    </row>
    <row r="2128" spans="1:28" x14ac:dyDescent="0.25">
      <c r="A2128"/>
      <c r="B2128"/>
      <c r="C2128"/>
      <c r="D2128"/>
      <c r="E2128"/>
      <c r="F2128"/>
      <c r="G2128"/>
      <c r="H2128"/>
      <c r="I2128"/>
      <c r="J2128"/>
      <c r="K2128"/>
      <c r="L2128"/>
      <c r="M2128"/>
      <c r="N2128"/>
      <c r="O2128"/>
      <c r="P2128"/>
      <c r="Q2128"/>
      <c r="R2128"/>
      <c r="S2128"/>
      <c r="T2128"/>
      <c r="U2128"/>
      <c r="V2128"/>
      <c r="W2128"/>
      <c r="X2128"/>
      <c r="Y2128"/>
      <c r="Z2128"/>
      <c r="AA2128"/>
      <c r="AB2128"/>
    </row>
    <row r="2129" spans="1:28" x14ac:dyDescent="0.25">
      <c r="A2129"/>
      <c r="B2129"/>
      <c r="C2129"/>
      <c r="D2129"/>
      <c r="E2129"/>
      <c r="F2129"/>
      <c r="G2129"/>
      <c r="H2129"/>
      <c r="I2129"/>
      <c r="J2129"/>
      <c r="K2129"/>
      <c r="L2129"/>
      <c r="M2129"/>
      <c r="N2129"/>
      <c r="O2129"/>
      <c r="P2129"/>
      <c r="Q2129"/>
      <c r="R2129"/>
      <c r="S2129"/>
      <c r="T2129"/>
      <c r="U2129"/>
      <c r="V2129"/>
      <c r="W2129"/>
      <c r="X2129"/>
      <c r="Y2129"/>
      <c r="Z2129"/>
      <c r="AA2129"/>
      <c r="AB2129"/>
    </row>
    <row r="2130" spans="1:28" x14ac:dyDescent="0.25">
      <c r="A2130"/>
      <c r="B2130"/>
      <c r="C2130"/>
      <c r="D2130"/>
      <c r="E2130"/>
      <c r="F2130"/>
      <c r="G2130"/>
      <c r="H2130"/>
      <c r="I2130"/>
      <c r="J2130"/>
      <c r="K2130"/>
      <c r="L2130"/>
      <c r="M2130"/>
      <c r="N2130"/>
      <c r="O2130"/>
      <c r="P2130"/>
      <c r="Q2130"/>
      <c r="R2130"/>
      <c r="S2130"/>
      <c r="T2130"/>
      <c r="U2130"/>
      <c r="V2130"/>
      <c r="W2130"/>
      <c r="X2130"/>
      <c r="Y2130"/>
      <c r="Z2130"/>
      <c r="AA2130"/>
      <c r="AB2130"/>
    </row>
    <row r="2131" spans="1:28" x14ac:dyDescent="0.25">
      <c r="A2131"/>
      <c r="B2131"/>
      <c r="C2131"/>
      <c r="D2131"/>
      <c r="E2131"/>
      <c r="F2131"/>
      <c r="G2131"/>
      <c r="H2131"/>
      <c r="I2131"/>
      <c r="J2131"/>
      <c r="K2131"/>
      <c r="L2131"/>
      <c r="M2131"/>
      <c r="N2131"/>
      <c r="O2131"/>
      <c r="P2131"/>
      <c r="Q2131"/>
      <c r="R2131"/>
      <c r="S2131"/>
      <c r="T2131"/>
      <c r="U2131"/>
      <c r="V2131"/>
      <c r="W2131"/>
      <c r="X2131"/>
      <c r="Y2131"/>
      <c r="Z2131"/>
      <c r="AA2131"/>
      <c r="AB2131"/>
    </row>
    <row r="2132" spans="1:28" x14ac:dyDescent="0.25">
      <c r="A2132"/>
      <c r="B2132"/>
      <c r="C2132"/>
      <c r="D2132"/>
      <c r="E2132"/>
      <c r="F2132"/>
      <c r="G2132"/>
      <c r="H2132"/>
      <c r="I2132"/>
      <c r="J2132"/>
      <c r="K2132"/>
      <c r="L2132"/>
      <c r="M2132"/>
      <c r="N2132"/>
      <c r="O2132"/>
      <c r="P2132"/>
      <c r="Q2132"/>
      <c r="R2132"/>
      <c r="S2132"/>
      <c r="T2132"/>
      <c r="U2132"/>
      <c r="V2132"/>
      <c r="W2132"/>
      <c r="X2132"/>
      <c r="Y2132"/>
      <c r="Z2132"/>
      <c r="AA2132"/>
      <c r="AB2132"/>
    </row>
    <row r="2133" spans="1:28" x14ac:dyDescent="0.25">
      <c r="A2133"/>
      <c r="B2133"/>
      <c r="C2133"/>
      <c r="D2133"/>
      <c r="E2133"/>
      <c r="F2133"/>
      <c r="G2133"/>
      <c r="H2133"/>
      <c r="I2133"/>
      <c r="J2133"/>
      <c r="K2133"/>
      <c r="L2133"/>
      <c r="M2133"/>
      <c r="N2133"/>
      <c r="O2133"/>
      <c r="P2133"/>
      <c r="Q2133"/>
      <c r="R2133"/>
      <c r="S2133"/>
      <c r="T2133"/>
      <c r="U2133"/>
      <c r="V2133"/>
      <c r="W2133"/>
      <c r="X2133"/>
      <c r="Y2133"/>
      <c r="Z2133"/>
      <c r="AA2133"/>
      <c r="AB2133"/>
    </row>
    <row r="2134" spans="1:28" x14ac:dyDescent="0.25">
      <c r="A2134"/>
      <c r="B2134"/>
      <c r="C2134"/>
      <c r="D2134"/>
      <c r="E2134"/>
      <c r="F2134"/>
      <c r="G2134"/>
      <c r="H2134"/>
      <c r="I2134"/>
      <c r="J2134"/>
      <c r="K2134"/>
      <c r="L2134"/>
      <c r="M2134"/>
      <c r="N2134"/>
      <c r="O2134"/>
      <c r="P2134"/>
      <c r="Q2134"/>
      <c r="R2134"/>
      <c r="S2134"/>
      <c r="T2134"/>
      <c r="U2134"/>
      <c r="V2134"/>
      <c r="W2134"/>
      <c r="X2134"/>
      <c r="Y2134"/>
      <c r="Z2134"/>
      <c r="AA2134"/>
      <c r="AB2134"/>
    </row>
    <row r="2135" spans="1:28" x14ac:dyDescent="0.25">
      <c r="A2135"/>
      <c r="B2135"/>
      <c r="C2135"/>
      <c r="D2135"/>
      <c r="E2135"/>
      <c r="F2135"/>
      <c r="G2135"/>
      <c r="H2135"/>
      <c r="I2135"/>
      <c r="J2135"/>
      <c r="K2135"/>
      <c r="L2135"/>
      <c r="M2135"/>
      <c r="N2135"/>
      <c r="O2135"/>
      <c r="P2135"/>
      <c r="Q2135"/>
      <c r="R2135"/>
      <c r="S2135"/>
      <c r="T2135"/>
      <c r="U2135"/>
      <c r="V2135"/>
      <c r="W2135"/>
      <c r="X2135"/>
      <c r="Y2135"/>
      <c r="Z2135"/>
      <c r="AA2135"/>
      <c r="AB2135"/>
    </row>
    <row r="2136" spans="1:28" x14ac:dyDescent="0.25">
      <c r="A2136"/>
      <c r="B2136"/>
      <c r="C2136"/>
      <c r="D2136"/>
      <c r="E2136"/>
      <c r="F2136"/>
      <c r="G2136"/>
      <c r="H2136"/>
      <c r="I2136"/>
      <c r="J2136"/>
      <c r="K2136"/>
      <c r="L2136"/>
      <c r="M2136"/>
      <c r="N2136"/>
      <c r="O2136"/>
      <c r="P2136"/>
      <c r="Q2136"/>
      <c r="R2136"/>
      <c r="S2136"/>
      <c r="T2136"/>
      <c r="U2136"/>
      <c r="V2136"/>
      <c r="W2136"/>
      <c r="X2136"/>
      <c r="Y2136"/>
      <c r="Z2136"/>
      <c r="AA2136"/>
      <c r="AB2136"/>
    </row>
    <row r="2137" spans="1:28" x14ac:dyDescent="0.25">
      <c r="A2137"/>
      <c r="B2137"/>
      <c r="C2137"/>
      <c r="D2137"/>
      <c r="E2137"/>
      <c r="F2137"/>
      <c r="G2137"/>
      <c r="H2137"/>
      <c r="I2137"/>
      <c r="J2137"/>
      <c r="K2137"/>
      <c r="L2137"/>
      <c r="M2137"/>
      <c r="N2137"/>
      <c r="O2137"/>
      <c r="P2137"/>
      <c r="Q2137"/>
      <c r="R2137"/>
      <c r="S2137"/>
      <c r="T2137"/>
      <c r="U2137"/>
      <c r="V2137"/>
      <c r="W2137"/>
      <c r="X2137"/>
      <c r="Y2137"/>
      <c r="Z2137"/>
      <c r="AA2137"/>
      <c r="AB2137"/>
    </row>
    <row r="2138" spans="1:28" x14ac:dyDescent="0.25">
      <c r="A2138"/>
      <c r="B2138"/>
      <c r="C2138"/>
      <c r="D2138"/>
      <c r="E2138"/>
      <c r="F2138"/>
      <c r="G2138"/>
      <c r="H2138"/>
      <c r="I2138"/>
      <c r="J2138"/>
      <c r="K2138"/>
      <c r="L2138"/>
      <c r="M2138"/>
      <c r="N2138"/>
      <c r="O2138"/>
      <c r="P2138"/>
      <c r="Q2138"/>
      <c r="R2138"/>
      <c r="S2138"/>
      <c r="T2138"/>
      <c r="U2138"/>
      <c r="V2138"/>
      <c r="W2138"/>
      <c r="X2138"/>
      <c r="Y2138"/>
      <c r="Z2138"/>
      <c r="AA2138"/>
      <c r="AB2138"/>
    </row>
    <row r="2139" spans="1:28" x14ac:dyDescent="0.25">
      <c r="A2139"/>
      <c r="B2139"/>
      <c r="C2139"/>
      <c r="D2139"/>
      <c r="E2139"/>
      <c r="F2139"/>
      <c r="G2139"/>
      <c r="H2139"/>
      <c r="I2139"/>
      <c r="J2139"/>
      <c r="K2139"/>
      <c r="L2139"/>
      <c r="M2139"/>
      <c r="N2139"/>
      <c r="O2139"/>
      <c r="P2139"/>
      <c r="Q2139"/>
      <c r="R2139"/>
      <c r="S2139"/>
      <c r="T2139"/>
      <c r="U2139"/>
      <c r="V2139"/>
      <c r="W2139"/>
      <c r="X2139"/>
      <c r="Y2139"/>
      <c r="Z2139"/>
      <c r="AA2139"/>
      <c r="AB2139"/>
    </row>
    <row r="2140" spans="1:28" x14ac:dyDescent="0.25">
      <c r="A2140"/>
      <c r="B2140"/>
      <c r="C2140"/>
      <c r="D2140"/>
      <c r="E2140"/>
      <c r="F2140"/>
      <c r="G2140"/>
      <c r="H2140"/>
      <c r="I2140"/>
      <c r="J2140"/>
      <c r="K2140"/>
      <c r="L2140"/>
      <c r="M2140"/>
      <c r="N2140"/>
      <c r="O2140"/>
      <c r="P2140"/>
      <c r="Q2140"/>
      <c r="R2140"/>
      <c r="S2140"/>
      <c r="T2140"/>
      <c r="U2140"/>
      <c r="V2140"/>
      <c r="W2140"/>
      <c r="X2140"/>
      <c r="Y2140"/>
      <c r="Z2140"/>
      <c r="AA2140"/>
      <c r="AB2140"/>
    </row>
    <row r="2141" spans="1:28" x14ac:dyDescent="0.25">
      <c r="A2141"/>
      <c r="B2141"/>
      <c r="C2141"/>
      <c r="D2141"/>
      <c r="E2141"/>
      <c r="F2141"/>
      <c r="G2141"/>
      <c r="H2141"/>
      <c r="I2141"/>
      <c r="J2141"/>
      <c r="K2141"/>
      <c r="L2141"/>
      <c r="M2141"/>
      <c r="N2141"/>
      <c r="O2141"/>
      <c r="P2141"/>
      <c r="Q2141"/>
      <c r="R2141"/>
      <c r="S2141"/>
      <c r="T2141"/>
      <c r="U2141"/>
      <c r="V2141"/>
      <c r="W2141"/>
      <c r="X2141"/>
      <c r="Y2141"/>
      <c r="Z2141"/>
      <c r="AA2141"/>
      <c r="AB2141"/>
    </row>
    <row r="2142" spans="1:28" x14ac:dyDescent="0.25">
      <c r="A2142"/>
      <c r="B2142"/>
      <c r="C2142"/>
      <c r="D2142"/>
      <c r="E2142"/>
      <c r="F2142"/>
      <c r="G2142"/>
      <c r="H2142"/>
      <c r="I2142"/>
      <c r="J2142"/>
      <c r="K2142"/>
      <c r="L2142"/>
      <c r="M2142"/>
      <c r="N2142"/>
      <c r="O2142"/>
      <c r="P2142"/>
      <c r="Q2142"/>
      <c r="R2142"/>
      <c r="S2142"/>
      <c r="T2142"/>
      <c r="U2142"/>
      <c r="V2142"/>
      <c r="W2142"/>
      <c r="X2142"/>
      <c r="Y2142"/>
      <c r="Z2142"/>
      <c r="AA2142"/>
      <c r="AB2142"/>
    </row>
    <row r="2143" spans="1:28" x14ac:dyDescent="0.25">
      <c r="A2143"/>
      <c r="B2143"/>
      <c r="C2143"/>
      <c r="D2143"/>
      <c r="E2143"/>
      <c r="F2143"/>
      <c r="G2143"/>
      <c r="H2143"/>
      <c r="I2143"/>
      <c r="J2143"/>
      <c r="K2143"/>
      <c r="L2143"/>
      <c r="M2143"/>
      <c r="N2143"/>
      <c r="O2143"/>
      <c r="P2143"/>
      <c r="Q2143"/>
      <c r="R2143"/>
      <c r="S2143"/>
      <c r="T2143"/>
      <c r="U2143"/>
      <c r="V2143"/>
      <c r="W2143"/>
      <c r="X2143"/>
      <c r="Y2143"/>
      <c r="Z2143"/>
      <c r="AA2143"/>
      <c r="AB2143"/>
    </row>
    <row r="2144" spans="1:28" x14ac:dyDescent="0.25">
      <c r="A2144"/>
      <c r="B2144"/>
      <c r="C2144"/>
      <c r="D2144"/>
      <c r="E2144"/>
      <c r="F2144"/>
      <c r="G2144"/>
      <c r="H2144"/>
      <c r="I2144"/>
      <c r="J2144"/>
      <c r="K2144"/>
      <c r="L2144"/>
      <c r="M2144"/>
      <c r="N2144"/>
      <c r="O2144"/>
      <c r="P2144"/>
      <c r="Q2144"/>
      <c r="R2144"/>
      <c r="S2144"/>
      <c r="T2144"/>
      <c r="U2144"/>
      <c r="V2144"/>
      <c r="W2144"/>
      <c r="X2144"/>
      <c r="Y2144"/>
      <c r="Z2144"/>
      <c r="AA2144"/>
      <c r="AB2144"/>
    </row>
    <row r="2145" spans="1:28" x14ac:dyDescent="0.25">
      <c r="A2145"/>
      <c r="B2145"/>
      <c r="C2145"/>
      <c r="D2145"/>
      <c r="E2145"/>
      <c r="F2145"/>
      <c r="G2145"/>
      <c r="H2145"/>
      <c r="I2145"/>
      <c r="J2145"/>
      <c r="K2145"/>
      <c r="L2145"/>
      <c r="M2145"/>
      <c r="N2145"/>
      <c r="O2145"/>
      <c r="P2145"/>
      <c r="Q2145"/>
      <c r="R2145"/>
      <c r="S2145"/>
      <c r="T2145"/>
      <c r="U2145"/>
      <c r="V2145"/>
      <c r="W2145"/>
      <c r="X2145"/>
      <c r="Y2145"/>
      <c r="Z2145"/>
      <c r="AA2145"/>
      <c r="AB2145"/>
    </row>
    <row r="2146" spans="1:28" x14ac:dyDescent="0.25">
      <c r="A2146"/>
      <c r="B2146"/>
      <c r="C2146"/>
      <c r="D2146"/>
      <c r="E2146"/>
      <c r="F2146"/>
      <c r="G2146"/>
      <c r="H2146"/>
      <c r="I2146"/>
      <c r="J2146"/>
      <c r="K2146"/>
      <c r="L2146"/>
      <c r="M2146"/>
      <c r="N2146"/>
      <c r="O2146"/>
      <c r="P2146"/>
      <c r="Q2146"/>
      <c r="R2146"/>
      <c r="S2146"/>
      <c r="T2146"/>
      <c r="U2146"/>
      <c r="V2146"/>
      <c r="W2146"/>
      <c r="X2146"/>
      <c r="Y2146"/>
      <c r="Z2146"/>
      <c r="AA2146"/>
      <c r="AB2146"/>
    </row>
    <row r="2147" spans="1:28" x14ac:dyDescent="0.25">
      <c r="A2147"/>
      <c r="B2147"/>
      <c r="C2147"/>
      <c r="D2147"/>
      <c r="E2147"/>
      <c r="F2147"/>
      <c r="G2147"/>
      <c r="H2147"/>
      <c r="I2147"/>
      <c r="J2147"/>
      <c r="K2147"/>
      <c r="L2147"/>
      <c r="M2147"/>
      <c r="N2147"/>
      <c r="O2147"/>
      <c r="P2147"/>
      <c r="Q2147"/>
      <c r="R2147"/>
      <c r="S2147"/>
      <c r="T2147"/>
      <c r="U2147"/>
      <c r="V2147"/>
      <c r="W2147"/>
      <c r="X2147"/>
      <c r="Y2147"/>
      <c r="Z2147"/>
      <c r="AA2147"/>
      <c r="AB2147"/>
    </row>
    <row r="2148" spans="1:28" x14ac:dyDescent="0.25">
      <c r="A2148"/>
      <c r="B2148"/>
      <c r="C2148"/>
      <c r="D2148"/>
      <c r="E2148"/>
      <c r="F2148"/>
      <c r="G2148"/>
      <c r="H2148"/>
      <c r="I2148"/>
      <c r="J2148"/>
      <c r="K2148"/>
      <c r="L2148"/>
      <c r="M2148"/>
      <c r="N2148"/>
      <c r="O2148"/>
      <c r="P2148"/>
      <c r="Q2148"/>
      <c r="R2148"/>
      <c r="S2148"/>
      <c r="T2148"/>
      <c r="U2148"/>
      <c r="V2148"/>
      <c r="W2148"/>
      <c r="X2148"/>
      <c r="Y2148"/>
      <c r="Z2148"/>
      <c r="AA2148"/>
      <c r="AB2148"/>
    </row>
    <row r="2149" spans="1:28" x14ac:dyDescent="0.25">
      <c r="A2149"/>
      <c r="B2149"/>
      <c r="C2149"/>
      <c r="D2149"/>
      <c r="E2149"/>
      <c r="F2149"/>
      <c r="G2149"/>
      <c r="H2149"/>
      <c r="I2149"/>
      <c r="J2149"/>
      <c r="K2149"/>
      <c r="L2149"/>
      <c r="M2149"/>
      <c r="N2149"/>
      <c r="O2149"/>
      <c r="P2149"/>
      <c r="Q2149"/>
      <c r="R2149"/>
      <c r="S2149"/>
      <c r="T2149"/>
      <c r="U2149"/>
      <c r="V2149"/>
      <c r="W2149"/>
      <c r="X2149"/>
      <c r="Y2149"/>
      <c r="Z2149"/>
      <c r="AA2149"/>
      <c r="AB2149"/>
    </row>
    <row r="2150" spans="1:28" x14ac:dyDescent="0.25">
      <c r="A2150"/>
      <c r="B2150"/>
      <c r="C2150"/>
      <c r="D2150"/>
      <c r="E2150"/>
      <c r="F2150"/>
      <c r="G2150"/>
      <c r="H2150"/>
      <c r="I2150"/>
      <c r="J2150"/>
      <c r="K2150"/>
      <c r="L2150"/>
      <c r="M2150"/>
      <c r="N2150"/>
      <c r="O2150"/>
      <c r="P2150"/>
      <c r="Q2150"/>
      <c r="R2150"/>
      <c r="S2150"/>
      <c r="T2150"/>
      <c r="U2150"/>
      <c r="V2150"/>
      <c r="W2150"/>
      <c r="X2150"/>
      <c r="Y2150"/>
      <c r="Z2150"/>
      <c r="AA2150"/>
      <c r="AB2150"/>
    </row>
    <row r="2151" spans="1:28" x14ac:dyDescent="0.25">
      <c r="A2151"/>
      <c r="B2151"/>
      <c r="C2151"/>
      <c r="D2151"/>
      <c r="E2151"/>
      <c r="F2151"/>
      <c r="G2151"/>
      <c r="H2151"/>
      <c r="I2151"/>
      <c r="J2151"/>
      <c r="K2151"/>
      <c r="L2151"/>
      <c r="M2151"/>
      <c r="N2151"/>
      <c r="O2151"/>
      <c r="P2151"/>
      <c r="Q2151"/>
      <c r="R2151"/>
      <c r="S2151"/>
      <c r="T2151"/>
      <c r="U2151"/>
      <c r="V2151"/>
      <c r="W2151"/>
      <c r="X2151"/>
      <c r="Y2151"/>
      <c r="Z2151"/>
      <c r="AA2151"/>
      <c r="AB2151"/>
    </row>
    <row r="2152" spans="1:28" x14ac:dyDescent="0.25">
      <c r="A2152"/>
      <c r="B2152"/>
      <c r="C2152"/>
      <c r="D2152"/>
      <c r="E2152"/>
      <c r="F2152"/>
      <c r="G2152"/>
      <c r="H2152"/>
      <c r="I2152"/>
      <c r="J2152"/>
      <c r="K2152"/>
      <c r="L2152"/>
      <c r="M2152"/>
      <c r="N2152"/>
      <c r="O2152"/>
      <c r="P2152"/>
      <c r="Q2152"/>
      <c r="R2152"/>
      <c r="S2152"/>
      <c r="T2152"/>
      <c r="U2152"/>
      <c r="V2152"/>
      <c r="W2152"/>
      <c r="X2152"/>
      <c r="Y2152"/>
      <c r="Z2152"/>
      <c r="AA2152"/>
      <c r="AB2152"/>
    </row>
    <row r="2153" spans="1:28" x14ac:dyDescent="0.25">
      <c r="A2153"/>
      <c r="B2153"/>
      <c r="C2153"/>
      <c r="D2153"/>
      <c r="E2153"/>
      <c r="F2153"/>
      <c r="G2153"/>
      <c r="H2153"/>
      <c r="I2153"/>
      <c r="J2153"/>
      <c r="K2153"/>
      <c r="L2153"/>
      <c r="M2153"/>
      <c r="N2153"/>
      <c r="O2153"/>
      <c r="P2153"/>
      <c r="Q2153"/>
      <c r="R2153"/>
      <c r="S2153"/>
      <c r="T2153"/>
      <c r="U2153"/>
      <c r="V2153"/>
      <c r="W2153"/>
      <c r="X2153"/>
      <c r="Y2153"/>
      <c r="Z2153"/>
      <c r="AA2153"/>
      <c r="AB2153"/>
    </row>
    <row r="2154" spans="1:28" x14ac:dyDescent="0.25">
      <c r="A2154"/>
      <c r="B2154"/>
      <c r="C2154"/>
      <c r="D2154"/>
      <c r="E2154"/>
      <c r="F2154"/>
      <c r="G2154"/>
      <c r="H2154"/>
      <c r="I2154"/>
      <c r="J2154"/>
      <c r="K2154"/>
      <c r="L2154"/>
      <c r="M2154"/>
      <c r="N2154"/>
      <c r="O2154"/>
      <c r="P2154"/>
      <c r="Q2154"/>
      <c r="R2154"/>
      <c r="S2154"/>
      <c r="T2154"/>
      <c r="U2154"/>
      <c r="V2154"/>
      <c r="W2154"/>
      <c r="X2154"/>
      <c r="Y2154"/>
      <c r="Z2154"/>
      <c r="AA2154"/>
      <c r="AB2154"/>
    </row>
    <row r="2155" spans="1:28" x14ac:dyDescent="0.25">
      <c r="A2155"/>
      <c r="B2155"/>
      <c r="C2155"/>
      <c r="D2155"/>
      <c r="E2155"/>
      <c r="F2155"/>
      <c r="G2155"/>
      <c r="H2155"/>
      <c r="I2155"/>
      <c r="J2155"/>
      <c r="K2155"/>
      <c r="L2155"/>
      <c r="M2155"/>
      <c r="N2155"/>
      <c r="O2155"/>
      <c r="P2155"/>
      <c r="Q2155"/>
      <c r="R2155"/>
      <c r="S2155"/>
      <c r="T2155"/>
      <c r="U2155"/>
      <c r="V2155"/>
      <c r="W2155"/>
      <c r="X2155"/>
      <c r="Y2155"/>
      <c r="Z2155"/>
      <c r="AA2155"/>
      <c r="AB2155"/>
    </row>
    <row r="2156" spans="1:28" x14ac:dyDescent="0.25">
      <c r="A2156"/>
      <c r="B2156"/>
      <c r="C2156"/>
      <c r="D2156"/>
      <c r="E2156"/>
      <c r="F2156"/>
      <c r="G2156"/>
      <c r="H2156"/>
      <c r="I2156"/>
      <c r="J2156"/>
      <c r="K2156"/>
      <c r="L2156"/>
      <c r="M2156"/>
      <c r="N2156"/>
      <c r="O2156"/>
      <c r="P2156"/>
      <c r="Q2156"/>
      <c r="R2156"/>
      <c r="S2156"/>
      <c r="T2156"/>
      <c r="U2156"/>
      <c r="V2156"/>
      <c r="W2156"/>
      <c r="X2156"/>
      <c r="Y2156"/>
      <c r="Z2156"/>
      <c r="AA2156"/>
      <c r="AB2156"/>
    </row>
    <row r="2157" spans="1:28" x14ac:dyDescent="0.25">
      <c r="A2157"/>
      <c r="B2157"/>
      <c r="C2157"/>
      <c r="D2157"/>
      <c r="E2157"/>
      <c r="F2157"/>
      <c r="G2157"/>
      <c r="H2157"/>
      <c r="I2157"/>
      <c r="J2157"/>
      <c r="K2157"/>
      <c r="L2157"/>
      <c r="M2157"/>
      <c r="N2157"/>
      <c r="O2157"/>
      <c r="P2157"/>
      <c r="Q2157"/>
      <c r="R2157"/>
      <c r="S2157"/>
      <c r="T2157"/>
      <c r="U2157"/>
      <c r="V2157"/>
      <c r="W2157"/>
      <c r="X2157"/>
      <c r="Y2157"/>
      <c r="Z2157"/>
      <c r="AA2157"/>
      <c r="AB2157"/>
    </row>
    <row r="2158" spans="1:28" x14ac:dyDescent="0.25">
      <c r="A2158"/>
      <c r="B2158"/>
      <c r="C2158"/>
      <c r="D2158"/>
      <c r="E2158"/>
      <c r="F2158"/>
      <c r="G2158"/>
      <c r="H2158"/>
      <c r="I2158"/>
      <c r="J2158"/>
      <c r="K2158"/>
      <c r="L2158"/>
      <c r="M2158"/>
      <c r="N2158"/>
      <c r="O2158"/>
      <c r="P2158"/>
      <c r="Q2158"/>
      <c r="R2158"/>
      <c r="S2158"/>
      <c r="T2158"/>
      <c r="U2158"/>
      <c r="V2158"/>
      <c r="W2158"/>
      <c r="X2158"/>
      <c r="Y2158"/>
      <c r="Z2158"/>
      <c r="AA2158"/>
      <c r="AB2158"/>
    </row>
    <row r="2159" spans="1:28" x14ac:dyDescent="0.25">
      <c r="A2159"/>
      <c r="B2159"/>
      <c r="C2159"/>
      <c r="D2159"/>
      <c r="E2159"/>
      <c r="F2159"/>
      <c r="G2159"/>
      <c r="H2159"/>
      <c r="I2159"/>
      <c r="J2159"/>
      <c r="K2159"/>
      <c r="L2159"/>
      <c r="M2159"/>
      <c r="N2159"/>
      <c r="O2159"/>
      <c r="P2159"/>
      <c r="Q2159"/>
      <c r="R2159"/>
      <c r="S2159"/>
      <c r="T2159"/>
      <c r="U2159"/>
      <c r="V2159"/>
      <c r="W2159"/>
      <c r="X2159"/>
      <c r="Y2159"/>
      <c r="Z2159"/>
      <c r="AA2159"/>
      <c r="AB2159"/>
    </row>
    <row r="2160" spans="1:28" x14ac:dyDescent="0.25">
      <c r="A2160"/>
      <c r="B2160"/>
      <c r="C2160"/>
      <c r="D2160"/>
      <c r="E2160"/>
      <c r="F2160"/>
      <c r="G2160"/>
      <c r="H2160"/>
      <c r="I2160"/>
      <c r="J2160"/>
      <c r="K2160"/>
      <c r="L2160"/>
      <c r="M2160"/>
      <c r="N2160"/>
      <c r="O2160"/>
      <c r="P2160"/>
      <c r="Q2160"/>
      <c r="R2160"/>
      <c r="S2160"/>
      <c r="T2160"/>
      <c r="U2160"/>
      <c r="V2160"/>
      <c r="W2160"/>
      <c r="X2160"/>
      <c r="Y2160"/>
      <c r="Z2160"/>
      <c r="AA2160"/>
      <c r="AB2160"/>
    </row>
    <row r="2161" spans="1:28" x14ac:dyDescent="0.25">
      <c r="A2161"/>
      <c r="B2161"/>
      <c r="C2161"/>
      <c r="D2161"/>
      <c r="E2161"/>
      <c r="F2161"/>
      <c r="G2161"/>
      <c r="H2161"/>
      <c r="I2161"/>
      <c r="J2161"/>
      <c r="K2161"/>
      <c r="L2161"/>
      <c r="M2161"/>
      <c r="N2161"/>
      <c r="O2161"/>
      <c r="P2161"/>
      <c r="Q2161"/>
      <c r="R2161"/>
      <c r="S2161"/>
      <c r="T2161"/>
      <c r="U2161"/>
      <c r="V2161"/>
      <c r="W2161"/>
      <c r="X2161"/>
      <c r="Y2161"/>
      <c r="Z2161"/>
      <c r="AA2161"/>
      <c r="AB2161"/>
    </row>
    <row r="2162" spans="1:28" x14ac:dyDescent="0.25">
      <c r="A2162"/>
      <c r="B2162"/>
      <c r="C2162"/>
      <c r="D2162"/>
      <c r="E2162"/>
      <c r="F2162"/>
      <c r="G2162"/>
      <c r="H2162"/>
      <c r="I2162"/>
      <c r="J2162"/>
      <c r="K2162"/>
      <c r="L2162"/>
      <c r="M2162"/>
      <c r="N2162"/>
      <c r="O2162"/>
      <c r="P2162"/>
      <c r="Q2162"/>
      <c r="R2162"/>
      <c r="S2162"/>
      <c r="T2162"/>
      <c r="U2162"/>
      <c r="V2162"/>
      <c r="W2162"/>
      <c r="X2162"/>
      <c r="Y2162"/>
      <c r="Z2162"/>
      <c r="AA2162"/>
      <c r="AB2162"/>
    </row>
    <row r="2163" spans="1:28" x14ac:dyDescent="0.25">
      <c r="A2163"/>
      <c r="B2163"/>
      <c r="C2163"/>
      <c r="D2163"/>
      <c r="E2163"/>
      <c r="F2163"/>
      <c r="G2163"/>
      <c r="H2163"/>
      <c r="I2163"/>
      <c r="J2163"/>
      <c r="K2163"/>
      <c r="L2163"/>
      <c r="M2163"/>
      <c r="N2163"/>
      <c r="O2163"/>
      <c r="P2163"/>
      <c r="Q2163"/>
      <c r="R2163"/>
      <c r="S2163"/>
      <c r="T2163"/>
      <c r="U2163"/>
      <c r="V2163"/>
      <c r="W2163"/>
      <c r="X2163"/>
      <c r="Y2163"/>
      <c r="Z2163"/>
      <c r="AA2163"/>
      <c r="AB2163"/>
    </row>
    <row r="2164" spans="1:28" x14ac:dyDescent="0.25">
      <c r="A2164"/>
      <c r="B2164"/>
      <c r="C2164"/>
      <c r="D2164"/>
      <c r="E2164"/>
      <c r="F2164"/>
      <c r="G2164"/>
      <c r="H2164"/>
      <c r="I2164"/>
      <c r="J2164"/>
      <c r="K2164"/>
      <c r="L2164"/>
      <c r="M2164"/>
      <c r="N2164"/>
      <c r="O2164"/>
      <c r="P2164"/>
      <c r="Q2164"/>
      <c r="R2164"/>
      <c r="S2164"/>
      <c r="T2164"/>
      <c r="U2164"/>
      <c r="V2164"/>
      <c r="W2164"/>
      <c r="X2164"/>
      <c r="Y2164"/>
      <c r="Z2164"/>
      <c r="AA2164"/>
      <c r="AB2164"/>
    </row>
    <row r="2165" spans="1:28" x14ac:dyDescent="0.25">
      <c r="A2165"/>
      <c r="B2165"/>
      <c r="C2165"/>
      <c r="D2165"/>
      <c r="E2165"/>
      <c r="F2165"/>
      <c r="G2165"/>
      <c r="H2165"/>
      <c r="I2165"/>
      <c r="J2165"/>
      <c r="K2165"/>
      <c r="L2165"/>
      <c r="M2165"/>
      <c r="N2165"/>
      <c r="O2165"/>
      <c r="P2165"/>
      <c r="Q2165"/>
      <c r="R2165"/>
      <c r="S2165"/>
      <c r="T2165"/>
      <c r="U2165"/>
      <c r="V2165"/>
      <c r="W2165"/>
      <c r="X2165"/>
      <c r="Y2165"/>
      <c r="Z2165"/>
      <c r="AA2165"/>
      <c r="AB2165"/>
    </row>
    <row r="2166" spans="1:28" x14ac:dyDescent="0.25">
      <c r="A2166"/>
      <c r="B2166"/>
      <c r="C2166"/>
      <c r="D2166"/>
      <c r="E2166"/>
      <c r="F2166"/>
      <c r="G2166"/>
      <c r="H2166"/>
      <c r="I2166"/>
      <c r="J2166"/>
      <c r="K2166"/>
      <c r="L2166"/>
      <c r="M2166"/>
      <c r="N2166"/>
      <c r="O2166"/>
      <c r="P2166"/>
      <c r="Q2166"/>
      <c r="R2166"/>
      <c r="S2166"/>
      <c r="T2166"/>
      <c r="U2166"/>
      <c r="V2166"/>
      <c r="W2166"/>
      <c r="X2166"/>
      <c r="Y2166"/>
      <c r="Z2166"/>
      <c r="AA2166"/>
      <c r="AB2166"/>
    </row>
    <row r="2167" spans="1:28" x14ac:dyDescent="0.25">
      <c r="A2167"/>
      <c r="B2167"/>
      <c r="C2167"/>
      <c r="D2167"/>
      <c r="E2167"/>
      <c r="F2167"/>
      <c r="G2167"/>
      <c r="H2167"/>
      <c r="I2167"/>
      <c r="J2167"/>
      <c r="K2167"/>
      <c r="L2167"/>
      <c r="M2167"/>
      <c r="N2167"/>
      <c r="O2167"/>
      <c r="P2167"/>
      <c r="Q2167"/>
      <c r="R2167"/>
      <c r="S2167"/>
      <c r="T2167"/>
      <c r="U2167"/>
      <c r="V2167"/>
      <c r="W2167"/>
      <c r="X2167"/>
      <c r="Y2167"/>
      <c r="Z2167"/>
      <c r="AA2167"/>
      <c r="AB2167"/>
    </row>
    <row r="2168" spans="1:28" x14ac:dyDescent="0.25">
      <c r="A2168"/>
      <c r="B2168"/>
      <c r="C2168"/>
      <c r="D2168"/>
      <c r="E2168"/>
      <c r="F2168"/>
      <c r="G2168"/>
      <c r="H2168"/>
      <c r="I2168"/>
      <c r="J2168"/>
      <c r="K2168"/>
      <c r="L2168"/>
      <c r="M2168"/>
      <c r="N2168"/>
      <c r="O2168"/>
      <c r="P2168"/>
      <c r="Q2168"/>
      <c r="R2168"/>
      <c r="S2168"/>
      <c r="T2168"/>
      <c r="U2168"/>
      <c r="V2168"/>
      <c r="W2168"/>
      <c r="X2168"/>
      <c r="Y2168"/>
      <c r="Z2168"/>
      <c r="AA2168"/>
      <c r="AB2168"/>
    </row>
    <row r="2169" spans="1:28" x14ac:dyDescent="0.25">
      <c r="A2169"/>
      <c r="B2169"/>
      <c r="C2169"/>
      <c r="D2169"/>
      <c r="E2169"/>
      <c r="F2169"/>
      <c r="G2169"/>
      <c r="H2169"/>
      <c r="I2169"/>
      <c r="J2169"/>
      <c r="K2169"/>
      <c r="L2169"/>
      <c r="M2169"/>
      <c r="N2169"/>
      <c r="O2169"/>
      <c r="P2169"/>
      <c r="Q2169"/>
      <c r="R2169"/>
      <c r="S2169"/>
      <c r="T2169"/>
      <c r="U2169"/>
      <c r="V2169"/>
      <c r="W2169"/>
      <c r="X2169"/>
      <c r="Y2169"/>
      <c r="Z2169"/>
      <c r="AA2169"/>
      <c r="AB2169"/>
    </row>
    <row r="2170" spans="1:28" x14ac:dyDescent="0.25">
      <c r="A2170"/>
      <c r="B2170"/>
      <c r="C2170"/>
      <c r="D2170"/>
      <c r="E2170"/>
      <c r="F2170"/>
      <c r="G2170"/>
      <c r="H2170"/>
      <c r="I2170"/>
      <c r="J2170"/>
      <c r="K2170"/>
      <c r="L2170"/>
      <c r="M2170"/>
      <c r="N2170"/>
      <c r="O2170"/>
      <c r="P2170"/>
      <c r="Q2170"/>
      <c r="R2170"/>
      <c r="S2170"/>
      <c r="T2170"/>
      <c r="U2170"/>
      <c r="V2170"/>
      <c r="W2170"/>
      <c r="X2170"/>
      <c r="Y2170"/>
      <c r="Z2170"/>
      <c r="AA2170"/>
      <c r="AB2170"/>
    </row>
    <row r="2171" spans="1:28" x14ac:dyDescent="0.25">
      <c r="A2171"/>
      <c r="B2171"/>
      <c r="C2171"/>
      <c r="D2171"/>
      <c r="E2171"/>
      <c r="F2171"/>
      <c r="G2171"/>
      <c r="H2171"/>
      <c r="I2171"/>
      <c r="J2171"/>
      <c r="K2171"/>
      <c r="L2171"/>
      <c r="M2171"/>
      <c r="N2171"/>
      <c r="O2171"/>
      <c r="P2171"/>
      <c r="Q2171"/>
      <c r="R2171"/>
      <c r="S2171"/>
      <c r="T2171"/>
      <c r="U2171"/>
      <c r="V2171"/>
      <c r="W2171"/>
      <c r="X2171"/>
      <c r="Y2171"/>
      <c r="Z2171"/>
      <c r="AA2171"/>
      <c r="AB2171"/>
    </row>
    <row r="2172" spans="1:28" x14ac:dyDescent="0.25">
      <c r="A2172"/>
      <c r="B2172"/>
      <c r="C2172"/>
      <c r="D2172"/>
      <c r="E2172"/>
      <c r="F2172"/>
      <c r="G2172"/>
      <c r="H2172"/>
      <c r="I2172"/>
      <c r="J2172"/>
      <c r="K2172"/>
      <c r="L2172"/>
      <c r="M2172"/>
      <c r="N2172"/>
      <c r="O2172"/>
      <c r="P2172"/>
      <c r="Q2172"/>
      <c r="R2172"/>
      <c r="S2172"/>
      <c r="T2172"/>
      <c r="U2172"/>
      <c r="V2172"/>
      <c r="W2172"/>
      <c r="X2172"/>
      <c r="Y2172"/>
      <c r="Z2172"/>
      <c r="AA2172"/>
      <c r="AB2172"/>
    </row>
    <row r="2173" spans="1:28" x14ac:dyDescent="0.25">
      <c r="A2173"/>
      <c r="B2173"/>
      <c r="C2173"/>
      <c r="D2173"/>
      <c r="E2173"/>
      <c r="F2173"/>
      <c r="G2173"/>
      <c r="H2173"/>
      <c r="I2173"/>
      <c r="J2173"/>
      <c r="K2173"/>
      <c r="L2173"/>
      <c r="M2173"/>
      <c r="N2173"/>
      <c r="O2173"/>
      <c r="P2173"/>
      <c r="Q2173"/>
      <c r="R2173"/>
      <c r="S2173"/>
      <c r="T2173"/>
      <c r="U2173"/>
      <c r="V2173"/>
      <c r="W2173"/>
      <c r="X2173"/>
      <c r="Y2173"/>
      <c r="Z2173"/>
      <c r="AA2173"/>
      <c r="AB2173"/>
    </row>
    <row r="2174" spans="1:28" x14ac:dyDescent="0.25">
      <c r="A2174"/>
      <c r="B2174"/>
      <c r="C2174"/>
      <c r="D2174"/>
      <c r="E2174"/>
      <c r="F2174"/>
      <c r="G2174"/>
      <c r="H2174"/>
      <c r="I2174"/>
      <c r="J2174"/>
      <c r="K2174"/>
      <c r="L2174"/>
      <c r="M2174"/>
      <c r="N2174"/>
      <c r="O2174"/>
      <c r="P2174"/>
      <c r="Q2174"/>
      <c r="R2174"/>
      <c r="S2174"/>
      <c r="T2174"/>
      <c r="U2174"/>
      <c r="V2174"/>
      <c r="W2174"/>
      <c r="X2174"/>
      <c r="Y2174"/>
      <c r="Z2174"/>
      <c r="AA2174"/>
      <c r="AB2174"/>
    </row>
    <row r="2175" spans="1:28" x14ac:dyDescent="0.25">
      <c r="A2175"/>
      <c r="B2175"/>
      <c r="C2175"/>
      <c r="D2175"/>
      <c r="E2175"/>
      <c r="F2175"/>
      <c r="G2175"/>
      <c r="H2175"/>
      <c r="I2175"/>
      <c r="J2175"/>
      <c r="K2175"/>
      <c r="L2175"/>
      <c r="M2175"/>
      <c r="N2175"/>
      <c r="O2175"/>
      <c r="P2175"/>
      <c r="Q2175"/>
      <c r="R2175"/>
      <c r="S2175"/>
      <c r="T2175"/>
      <c r="U2175"/>
      <c r="V2175"/>
      <c r="W2175"/>
      <c r="X2175"/>
      <c r="Y2175"/>
      <c r="Z2175"/>
      <c r="AA2175"/>
      <c r="AB2175"/>
    </row>
    <row r="2176" spans="1:28" x14ac:dyDescent="0.25">
      <c r="A2176"/>
      <c r="B2176"/>
      <c r="C2176"/>
      <c r="D2176"/>
      <c r="E2176"/>
      <c r="F2176"/>
      <c r="G2176"/>
      <c r="H2176"/>
      <c r="I2176"/>
      <c r="J2176"/>
      <c r="K2176"/>
      <c r="L2176"/>
      <c r="M2176"/>
      <c r="N2176"/>
      <c r="O2176"/>
      <c r="P2176"/>
      <c r="Q2176"/>
      <c r="R2176"/>
      <c r="S2176"/>
      <c r="T2176"/>
      <c r="U2176"/>
      <c r="V2176"/>
      <c r="W2176"/>
      <c r="X2176"/>
      <c r="Y2176"/>
      <c r="Z2176"/>
      <c r="AA2176"/>
      <c r="AB2176"/>
    </row>
    <row r="2177" spans="1:28" x14ac:dyDescent="0.25">
      <c r="A2177"/>
      <c r="B2177"/>
      <c r="C2177"/>
      <c r="D2177"/>
      <c r="E2177"/>
      <c r="F2177"/>
      <c r="G2177"/>
      <c r="H2177"/>
      <c r="I2177"/>
      <c r="J2177"/>
      <c r="K2177"/>
      <c r="L2177"/>
      <c r="M2177"/>
      <c r="N2177"/>
      <c r="O2177"/>
      <c r="P2177"/>
      <c r="Q2177"/>
      <c r="R2177"/>
      <c r="S2177"/>
      <c r="T2177"/>
      <c r="U2177"/>
      <c r="V2177"/>
      <c r="W2177"/>
      <c r="X2177"/>
      <c r="Y2177"/>
      <c r="Z2177"/>
      <c r="AA2177"/>
      <c r="AB2177"/>
    </row>
    <row r="2178" spans="1:28" x14ac:dyDescent="0.25">
      <c r="A2178"/>
      <c r="B2178"/>
      <c r="C2178"/>
      <c r="D2178"/>
      <c r="E2178"/>
      <c r="F2178"/>
      <c r="G2178"/>
      <c r="H2178"/>
      <c r="I2178"/>
      <c r="J2178"/>
      <c r="K2178"/>
      <c r="L2178"/>
      <c r="M2178"/>
      <c r="N2178"/>
      <c r="O2178"/>
      <c r="P2178"/>
      <c r="Q2178"/>
      <c r="R2178"/>
      <c r="S2178"/>
      <c r="T2178"/>
      <c r="U2178"/>
      <c r="V2178"/>
      <c r="W2178"/>
      <c r="X2178"/>
      <c r="Y2178"/>
      <c r="Z2178"/>
      <c r="AA2178"/>
      <c r="AB2178"/>
    </row>
    <row r="2179" spans="1:28" x14ac:dyDescent="0.25">
      <c r="A2179"/>
      <c r="B2179"/>
      <c r="C2179"/>
      <c r="D2179"/>
      <c r="E2179"/>
      <c r="F2179"/>
      <c r="G2179"/>
      <c r="H2179"/>
      <c r="I2179"/>
      <c r="J2179"/>
      <c r="K2179"/>
      <c r="L2179"/>
      <c r="M2179"/>
      <c r="N2179"/>
      <c r="O2179"/>
      <c r="P2179"/>
      <c r="Q2179"/>
      <c r="R2179"/>
      <c r="S2179"/>
      <c r="T2179"/>
      <c r="U2179"/>
      <c r="V2179"/>
      <c r="W2179"/>
      <c r="X2179"/>
      <c r="Y2179"/>
      <c r="Z2179"/>
      <c r="AA2179"/>
      <c r="AB2179"/>
    </row>
    <row r="2180" spans="1:28" x14ac:dyDescent="0.25">
      <c r="A2180"/>
      <c r="B2180"/>
      <c r="C2180"/>
      <c r="D2180"/>
      <c r="E2180"/>
      <c r="F2180"/>
      <c r="G2180"/>
      <c r="H2180"/>
      <c r="I2180"/>
      <c r="J2180"/>
      <c r="K2180"/>
      <c r="L2180"/>
      <c r="M2180"/>
      <c r="N2180"/>
      <c r="O2180"/>
      <c r="P2180"/>
      <c r="Q2180"/>
      <c r="R2180"/>
      <c r="S2180"/>
      <c r="T2180"/>
      <c r="U2180"/>
      <c r="V2180"/>
      <c r="W2180"/>
      <c r="X2180"/>
      <c r="Y2180"/>
      <c r="Z2180"/>
      <c r="AA2180"/>
      <c r="AB2180"/>
    </row>
    <row r="2181" spans="1:28" x14ac:dyDescent="0.25">
      <c r="A2181"/>
      <c r="B2181"/>
      <c r="C2181"/>
      <c r="D2181"/>
      <c r="E2181"/>
      <c r="F2181"/>
      <c r="G2181"/>
      <c r="H2181"/>
      <c r="I2181"/>
      <c r="J2181"/>
      <c r="K2181"/>
      <c r="L2181"/>
      <c r="M2181"/>
      <c r="N2181"/>
      <c r="O2181"/>
      <c r="P2181"/>
      <c r="Q2181"/>
      <c r="R2181"/>
      <c r="S2181"/>
      <c r="T2181"/>
      <c r="U2181"/>
      <c r="V2181"/>
      <c r="W2181"/>
      <c r="X2181"/>
      <c r="Y2181"/>
      <c r="Z2181"/>
      <c r="AA2181"/>
      <c r="AB2181"/>
    </row>
    <row r="2182" spans="1:28" x14ac:dyDescent="0.25">
      <c r="A2182"/>
      <c r="B2182"/>
      <c r="C2182"/>
      <c r="D2182"/>
      <c r="E2182"/>
      <c r="F2182"/>
      <c r="G2182"/>
      <c r="H2182"/>
      <c r="I2182"/>
      <c r="J2182"/>
      <c r="K2182"/>
      <c r="L2182"/>
      <c r="M2182"/>
      <c r="N2182"/>
      <c r="O2182"/>
      <c r="P2182"/>
      <c r="Q2182"/>
      <c r="R2182"/>
      <c r="S2182"/>
      <c r="T2182"/>
      <c r="U2182"/>
      <c r="V2182"/>
      <c r="W2182"/>
      <c r="X2182"/>
      <c r="Y2182"/>
      <c r="Z2182"/>
      <c r="AA2182"/>
      <c r="AB2182"/>
    </row>
    <row r="2183" spans="1:28" x14ac:dyDescent="0.25">
      <c r="A2183"/>
      <c r="B2183"/>
      <c r="C2183"/>
      <c r="D2183"/>
      <c r="E2183"/>
      <c r="F2183"/>
      <c r="G2183"/>
      <c r="H2183"/>
      <c r="I2183"/>
      <c r="J2183"/>
      <c r="K2183"/>
      <c r="L2183"/>
      <c r="M2183"/>
      <c r="N2183"/>
      <c r="O2183"/>
      <c r="P2183"/>
      <c r="Q2183"/>
      <c r="R2183"/>
      <c r="S2183"/>
      <c r="T2183"/>
      <c r="U2183"/>
      <c r="V2183"/>
      <c r="W2183"/>
      <c r="X2183"/>
      <c r="Y2183"/>
      <c r="Z2183"/>
      <c r="AA2183"/>
      <c r="AB2183"/>
    </row>
    <row r="2184" spans="1:28" x14ac:dyDescent="0.25">
      <c r="A2184"/>
      <c r="B2184"/>
      <c r="C2184"/>
      <c r="D2184"/>
      <c r="E2184"/>
      <c r="F2184"/>
      <c r="G2184"/>
      <c r="H2184"/>
      <c r="I2184"/>
      <c r="J2184"/>
      <c r="K2184"/>
      <c r="L2184"/>
      <c r="M2184"/>
      <c r="N2184"/>
      <c r="O2184"/>
      <c r="P2184"/>
      <c r="Q2184"/>
      <c r="R2184"/>
      <c r="S2184"/>
      <c r="T2184"/>
      <c r="U2184"/>
      <c r="V2184"/>
      <c r="W2184"/>
      <c r="X2184"/>
      <c r="Y2184"/>
      <c r="Z2184"/>
      <c r="AA2184"/>
      <c r="AB2184"/>
    </row>
    <row r="2185" spans="1:28" x14ac:dyDescent="0.25">
      <c r="A2185"/>
      <c r="B2185"/>
      <c r="C2185"/>
      <c r="D2185"/>
      <c r="E2185"/>
      <c r="F2185"/>
      <c r="G2185"/>
      <c r="H2185"/>
      <c r="I2185"/>
      <c r="J2185"/>
      <c r="K2185"/>
      <c r="L2185"/>
      <c r="M2185"/>
      <c r="N2185"/>
      <c r="O2185"/>
      <c r="P2185"/>
      <c r="Q2185"/>
      <c r="R2185"/>
      <c r="S2185"/>
      <c r="T2185"/>
      <c r="U2185"/>
      <c r="V2185"/>
      <c r="W2185"/>
      <c r="X2185"/>
      <c r="Y2185"/>
      <c r="Z2185"/>
      <c r="AA2185"/>
      <c r="AB2185"/>
    </row>
    <row r="2186" spans="1:28" x14ac:dyDescent="0.25">
      <c r="A2186"/>
      <c r="B2186"/>
      <c r="C2186"/>
      <c r="D2186"/>
      <c r="E2186"/>
      <c r="F2186"/>
      <c r="G2186"/>
      <c r="H2186"/>
      <c r="I2186"/>
      <c r="J2186"/>
      <c r="K2186"/>
      <c r="L2186"/>
      <c r="M2186"/>
      <c r="N2186"/>
      <c r="O2186"/>
      <c r="P2186"/>
      <c r="Q2186"/>
      <c r="R2186"/>
      <c r="S2186"/>
      <c r="T2186"/>
      <c r="U2186"/>
      <c r="V2186"/>
      <c r="W2186"/>
      <c r="X2186"/>
      <c r="Y2186"/>
      <c r="Z2186"/>
      <c r="AA2186"/>
      <c r="AB2186"/>
    </row>
    <row r="2187" spans="1:28" x14ac:dyDescent="0.25">
      <c r="A2187"/>
      <c r="B2187"/>
      <c r="C2187"/>
      <c r="D2187"/>
      <c r="E2187"/>
      <c r="F2187"/>
      <c r="G2187"/>
      <c r="H2187"/>
      <c r="I2187"/>
      <c r="J2187"/>
      <c r="K2187"/>
      <c r="L2187"/>
      <c r="M2187"/>
      <c r="N2187"/>
      <c r="O2187"/>
      <c r="P2187"/>
      <c r="Q2187"/>
      <c r="R2187"/>
      <c r="S2187"/>
      <c r="T2187"/>
      <c r="U2187"/>
      <c r="V2187"/>
      <c r="W2187"/>
      <c r="X2187"/>
      <c r="Y2187"/>
      <c r="Z2187"/>
      <c r="AA2187"/>
      <c r="AB2187"/>
    </row>
    <row r="2188" spans="1:28" x14ac:dyDescent="0.25">
      <c r="A2188"/>
      <c r="B2188"/>
      <c r="C2188"/>
      <c r="D2188"/>
      <c r="E2188"/>
      <c r="F2188"/>
      <c r="G2188"/>
      <c r="H2188"/>
      <c r="I2188"/>
      <c r="J2188"/>
      <c r="K2188"/>
      <c r="L2188"/>
      <c r="M2188"/>
      <c r="N2188"/>
      <c r="O2188"/>
      <c r="P2188"/>
      <c r="Q2188"/>
      <c r="R2188"/>
      <c r="S2188"/>
      <c r="T2188"/>
      <c r="U2188"/>
      <c r="V2188"/>
      <c r="W2188"/>
      <c r="X2188"/>
      <c r="Y2188"/>
      <c r="Z2188"/>
      <c r="AA2188"/>
      <c r="AB2188"/>
    </row>
    <row r="2189" spans="1:28" x14ac:dyDescent="0.25">
      <c r="A2189"/>
      <c r="B2189"/>
      <c r="C2189"/>
      <c r="D2189"/>
      <c r="E2189"/>
      <c r="F2189"/>
      <c r="G2189"/>
      <c r="H2189"/>
      <c r="I2189"/>
      <c r="J2189"/>
      <c r="K2189"/>
      <c r="L2189"/>
      <c r="M2189"/>
      <c r="N2189"/>
      <c r="O2189"/>
      <c r="P2189"/>
      <c r="Q2189"/>
      <c r="R2189"/>
      <c r="S2189"/>
      <c r="T2189"/>
      <c r="U2189"/>
      <c r="V2189"/>
      <c r="W2189"/>
      <c r="X2189"/>
      <c r="Y2189"/>
      <c r="Z2189"/>
      <c r="AA2189"/>
      <c r="AB2189"/>
    </row>
    <row r="2190" spans="1:28" x14ac:dyDescent="0.25">
      <c r="A2190"/>
      <c r="B2190"/>
      <c r="C2190"/>
      <c r="D2190"/>
      <c r="E2190"/>
      <c r="F2190"/>
      <c r="G2190"/>
      <c r="H2190"/>
      <c r="I2190"/>
      <c r="J2190"/>
      <c r="K2190"/>
      <c r="L2190"/>
      <c r="M2190"/>
      <c r="N2190"/>
      <c r="O2190"/>
      <c r="P2190"/>
      <c r="Q2190"/>
      <c r="R2190"/>
      <c r="S2190"/>
      <c r="T2190"/>
      <c r="U2190"/>
      <c r="V2190"/>
      <c r="W2190"/>
      <c r="X2190"/>
      <c r="Y2190"/>
      <c r="Z2190"/>
      <c r="AA2190"/>
      <c r="AB2190"/>
    </row>
    <row r="2191" spans="1:28" x14ac:dyDescent="0.25">
      <c r="A2191"/>
      <c r="B2191"/>
      <c r="C2191"/>
      <c r="D2191"/>
      <c r="E2191"/>
      <c r="F2191"/>
      <c r="G2191"/>
      <c r="H2191"/>
      <c r="I2191"/>
      <c r="J2191"/>
      <c r="K2191"/>
      <c r="L2191"/>
      <c r="M2191"/>
      <c r="N2191"/>
      <c r="O2191"/>
      <c r="P2191"/>
      <c r="Q2191"/>
      <c r="R2191"/>
      <c r="S2191"/>
      <c r="T2191"/>
      <c r="U2191"/>
      <c r="V2191"/>
      <c r="W2191"/>
      <c r="X2191"/>
      <c r="Y2191"/>
      <c r="Z2191"/>
      <c r="AA2191"/>
      <c r="AB2191"/>
    </row>
    <row r="2192" spans="1:28" x14ac:dyDescent="0.25">
      <c r="A2192"/>
      <c r="B2192"/>
      <c r="C2192"/>
      <c r="D2192"/>
      <c r="E2192"/>
      <c r="F2192"/>
      <c r="G2192"/>
      <c r="H2192"/>
      <c r="I2192"/>
      <c r="J2192"/>
      <c r="K2192"/>
      <c r="L2192"/>
      <c r="M2192"/>
      <c r="N2192"/>
      <c r="O2192"/>
      <c r="P2192"/>
      <c r="Q2192"/>
      <c r="R2192"/>
      <c r="S2192"/>
      <c r="T2192"/>
      <c r="U2192"/>
      <c r="V2192"/>
      <c r="W2192"/>
      <c r="X2192"/>
      <c r="Y2192"/>
      <c r="Z2192"/>
      <c r="AA2192"/>
      <c r="AB2192"/>
    </row>
    <row r="2193" spans="1:28" x14ac:dyDescent="0.25">
      <c r="A2193"/>
      <c r="B2193"/>
      <c r="C2193"/>
      <c r="D2193"/>
      <c r="E2193"/>
      <c r="F2193"/>
      <c r="G2193"/>
      <c r="H2193"/>
      <c r="I2193"/>
      <c r="J2193"/>
      <c r="K2193"/>
      <c r="L2193"/>
      <c r="M2193"/>
      <c r="N2193"/>
      <c r="O2193"/>
      <c r="P2193"/>
      <c r="Q2193"/>
      <c r="R2193"/>
      <c r="S2193"/>
      <c r="T2193"/>
      <c r="U2193"/>
      <c r="V2193"/>
      <c r="W2193"/>
      <c r="X2193"/>
      <c r="Y2193"/>
      <c r="Z2193"/>
      <c r="AA2193"/>
      <c r="AB2193"/>
    </row>
    <row r="2194" spans="1:28" x14ac:dyDescent="0.25">
      <c r="A2194"/>
      <c r="B2194"/>
      <c r="C2194"/>
      <c r="D2194"/>
      <c r="E2194"/>
      <c r="F2194"/>
      <c r="G2194"/>
      <c r="H2194"/>
      <c r="I2194"/>
      <c r="J2194"/>
      <c r="K2194"/>
      <c r="L2194"/>
      <c r="M2194"/>
      <c r="N2194"/>
      <c r="O2194"/>
      <c r="P2194"/>
      <c r="Q2194"/>
      <c r="R2194"/>
      <c r="S2194"/>
      <c r="T2194"/>
      <c r="U2194"/>
      <c r="V2194"/>
      <c r="W2194"/>
      <c r="X2194"/>
      <c r="Y2194"/>
      <c r="Z2194"/>
      <c r="AA2194"/>
      <c r="AB2194"/>
    </row>
    <row r="2195" spans="1:28" x14ac:dyDescent="0.25">
      <c r="A2195"/>
      <c r="B2195"/>
      <c r="C2195"/>
      <c r="D2195"/>
      <c r="E2195"/>
      <c r="F2195"/>
      <c r="G2195"/>
      <c r="H2195"/>
      <c r="I2195"/>
      <c r="J2195"/>
      <c r="K2195"/>
      <c r="L2195"/>
      <c r="M2195"/>
      <c r="N2195"/>
      <c r="O2195"/>
      <c r="P2195"/>
      <c r="Q2195"/>
      <c r="R2195"/>
      <c r="S2195"/>
      <c r="T2195"/>
      <c r="U2195"/>
      <c r="V2195"/>
      <c r="W2195"/>
      <c r="X2195"/>
      <c r="Y2195"/>
      <c r="Z2195"/>
      <c r="AA2195"/>
      <c r="AB2195"/>
    </row>
    <row r="2196" spans="1:28" x14ac:dyDescent="0.25">
      <c r="A2196"/>
      <c r="B2196"/>
      <c r="C2196"/>
      <c r="D2196"/>
      <c r="E2196"/>
      <c r="F2196"/>
      <c r="G2196"/>
      <c r="H2196"/>
      <c r="I2196"/>
      <c r="J2196"/>
      <c r="K2196"/>
      <c r="L2196"/>
      <c r="M2196"/>
      <c r="N2196"/>
      <c r="O2196"/>
      <c r="P2196"/>
      <c r="Q2196"/>
      <c r="R2196"/>
      <c r="S2196"/>
      <c r="T2196"/>
      <c r="U2196"/>
      <c r="V2196"/>
      <c r="W2196"/>
      <c r="X2196"/>
      <c r="Y2196"/>
      <c r="Z2196"/>
      <c r="AA2196"/>
      <c r="AB2196"/>
    </row>
    <row r="2197" spans="1:28" x14ac:dyDescent="0.25">
      <c r="A2197"/>
      <c r="B2197"/>
      <c r="C2197"/>
      <c r="D2197"/>
      <c r="E2197"/>
      <c r="F2197"/>
      <c r="G2197"/>
      <c r="H2197"/>
      <c r="I2197"/>
      <c r="J2197"/>
      <c r="K2197"/>
      <c r="L2197"/>
      <c r="M2197"/>
      <c r="N2197"/>
      <c r="O2197"/>
      <c r="P2197"/>
      <c r="Q2197"/>
      <c r="R2197"/>
      <c r="S2197"/>
      <c r="T2197"/>
      <c r="U2197"/>
      <c r="V2197"/>
      <c r="W2197"/>
      <c r="X2197"/>
      <c r="Y2197"/>
      <c r="Z2197"/>
      <c r="AA2197"/>
      <c r="AB2197"/>
    </row>
    <row r="2198" spans="1:28" x14ac:dyDescent="0.25">
      <c r="A2198"/>
      <c r="B2198"/>
      <c r="C2198"/>
      <c r="D2198"/>
      <c r="E2198"/>
      <c r="F2198"/>
      <c r="G2198"/>
      <c r="H2198"/>
      <c r="I2198"/>
      <c r="J2198"/>
      <c r="K2198"/>
      <c r="L2198"/>
      <c r="M2198"/>
      <c r="N2198"/>
      <c r="O2198"/>
      <c r="P2198"/>
      <c r="Q2198"/>
      <c r="R2198"/>
      <c r="S2198"/>
      <c r="T2198"/>
      <c r="U2198"/>
      <c r="V2198"/>
      <c r="W2198"/>
      <c r="X2198"/>
      <c r="Y2198"/>
      <c r="Z2198"/>
      <c r="AA2198"/>
      <c r="AB2198"/>
    </row>
    <row r="2199" spans="1:28" x14ac:dyDescent="0.25">
      <c r="A2199"/>
      <c r="B2199"/>
      <c r="C2199"/>
      <c r="D2199"/>
      <c r="E2199"/>
      <c r="F2199"/>
      <c r="G2199"/>
      <c r="H2199"/>
      <c r="I2199"/>
      <c r="J2199"/>
      <c r="K2199"/>
      <c r="L2199"/>
      <c r="M2199"/>
      <c r="N2199"/>
      <c r="O2199"/>
      <c r="P2199"/>
      <c r="Q2199"/>
      <c r="R2199"/>
      <c r="S2199"/>
      <c r="T2199"/>
      <c r="U2199"/>
      <c r="V2199"/>
      <c r="W2199"/>
      <c r="X2199"/>
      <c r="Y2199"/>
      <c r="Z2199"/>
      <c r="AA2199"/>
      <c r="AB2199"/>
    </row>
    <row r="2200" spans="1:28" x14ac:dyDescent="0.25">
      <c r="A2200"/>
      <c r="B2200"/>
      <c r="C2200"/>
      <c r="D2200"/>
      <c r="E2200"/>
      <c r="F2200"/>
      <c r="G2200"/>
      <c r="H2200"/>
      <c r="I2200"/>
      <c r="J2200"/>
      <c r="K2200"/>
      <c r="L2200"/>
      <c r="M2200"/>
      <c r="N2200"/>
      <c r="O2200"/>
      <c r="P2200"/>
      <c r="Q2200"/>
      <c r="R2200"/>
      <c r="S2200"/>
      <c r="T2200"/>
      <c r="U2200"/>
      <c r="V2200"/>
      <c r="W2200"/>
      <c r="X2200"/>
      <c r="Y2200"/>
      <c r="Z2200"/>
      <c r="AA2200"/>
      <c r="AB2200"/>
    </row>
    <row r="2201" spans="1:28" x14ac:dyDescent="0.25">
      <c r="A2201"/>
      <c r="B2201"/>
      <c r="C2201"/>
      <c r="D2201"/>
      <c r="E2201"/>
      <c r="F2201"/>
      <c r="G2201"/>
      <c r="H2201"/>
      <c r="I2201"/>
      <c r="J2201"/>
      <c r="K2201"/>
      <c r="L2201"/>
      <c r="M2201"/>
      <c r="N2201"/>
      <c r="O2201"/>
      <c r="P2201"/>
      <c r="Q2201"/>
      <c r="R2201"/>
      <c r="S2201"/>
      <c r="T2201"/>
      <c r="U2201"/>
      <c r="V2201"/>
      <c r="W2201"/>
      <c r="X2201"/>
      <c r="Y2201"/>
      <c r="Z2201"/>
      <c r="AA2201"/>
      <c r="AB2201"/>
    </row>
    <row r="2202" spans="1:28" x14ac:dyDescent="0.25">
      <c r="A2202"/>
      <c r="B2202"/>
      <c r="C2202"/>
      <c r="D2202"/>
      <c r="E2202"/>
      <c r="F2202"/>
      <c r="G2202"/>
      <c r="H2202"/>
      <c r="I2202"/>
      <c r="J2202"/>
      <c r="K2202"/>
      <c r="L2202"/>
      <c r="M2202"/>
      <c r="N2202"/>
      <c r="O2202"/>
      <c r="P2202"/>
      <c r="Q2202"/>
      <c r="R2202"/>
      <c r="S2202"/>
      <c r="T2202"/>
      <c r="U2202"/>
      <c r="V2202"/>
      <c r="W2202"/>
      <c r="X2202"/>
      <c r="Y2202"/>
      <c r="Z2202"/>
      <c r="AA2202"/>
      <c r="AB2202"/>
    </row>
    <row r="2203" spans="1:28" x14ac:dyDescent="0.25">
      <c r="A2203"/>
      <c r="B2203"/>
      <c r="C2203"/>
      <c r="D2203"/>
      <c r="E2203"/>
      <c r="F2203"/>
      <c r="G2203"/>
      <c r="H2203"/>
      <c r="I2203"/>
      <c r="J2203"/>
      <c r="K2203"/>
      <c r="L2203"/>
      <c r="M2203"/>
      <c r="N2203"/>
      <c r="O2203"/>
      <c r="P2203"/>
      <c r="Q2203"/>
      <c r="R2203"/>
      <c r="S2203"/>
      <c r="T2203"/>
      <c r="U2203"/>
      <c r="V2203"/>
      <c r="W2203"/>
      <c r="X2203"/>
      <c r="Y2203"/>
      <c r="Z2203"/>
      <c r="AA2203"/>
      <c r="AB2203"/>
    </row>
    <row r="2204" spans="1:28" x14ac:dyDescent="0.25">
      <c r="A2204"/>
      <c r="B2204"/>
      <c r="C2204"/>
      <c r="D2204"/>
      <c r="E2204"/>
      <c r="F2204"/>
      <c r="G2204"/>
      <c r="H2204"/>
      <c r="I2204"/>
      <c r="J2204"/>
      <c r="K2204"/>
      <c r="L2204"/>
      <c r="M2204"/>
      <c r="N2204"/>
      <c r="O2204"/>
      <c r="P2204"/>
      <c r="Q2204"/>
      <c r="R2204"/>
      <c r="S2204"/>
      <c r="T2204"/>
      <c r="U2204"/>
      <c r="V2204"/>
      <c r="W2204"/>
      <c r="X2204"/>
      <c r="Y2204"/>
      <c r="Z2204"/>
      <c r="AA2204"/>
      <c r="AB2204"/>
    </row>
    <row r="2205" spans="1:28" x14ac:dyDescent="0.25">
      <c r="A2205"/>
      <c r="B2205"/>
      <c r="C2205"/>
      <c r="D2205"/>
      <c r="E2205"/>
      <c r="F2205"/>
      <c r="G2205"/>
      <c r="H2205"/>
      <c r="I2205"/>
      <c r="J2205"/>
      <c r="K2205"/>
      <c r="L2205"/>
      <c r="M2205"/>
      <c r="N2205"/>
      <c r="O2205"/>
      <c r="P2205"/>
      <c r="Q2205"/>
      <c r="R2205"/>
      <c r="S2205"/>
      <c r="T2205"/>
      <c r="U2205"/>
      <c r="V2205"/>
      <c r="W2205"/>
      <c r="X2205"/>
      <c r="Y2205"/>
      <c r="Z2205"/>
      <c r="AA2205"/>
      <c r="AB2205"/>
    </row>
    <row r="2206" spans="1:28" x14ac:dyDescent="0.25">
      <c r="A2206"/>
      <c r="B2206"/>
      <c r="C2206"/>
      <c r="D2206"/>
      <c r="E2206"/>
      <c r="F2206"/>
      <c r="G2206"/>
      <c r="H2206"/>
      <c r="I2206"/>
      <c r="J2206"/>
      <c r="K2206"/>
      <c r="L2206"/>
      <c r="M2206"/>
      <c r="N2206"/>
      <c r="O2206"/>
      <c r="P2206"/>
      <c r="Q2206"/>
      <c r="R2206"/>
      <c r="S2206"/>
      <c r="T2206"/>
      <c r="U2206"/>
      <c r="V2206"/>
      <c r="W2206"/>
      <c r="X2206"/>
      <c r="Y2206"/>
      <c r="Z2206"/>
      <c r="AA2206"/>
      <c r="AB2206"/>
    </row>
    <row r="2207" spans="1:28" x14ac:dyDescent="0.25">
      <c r="A2207"/>
      <c r="B2207"/>
      <c r="C2207"/>
      <c r="D2207"/>
      <c r="E2207"/>
      <c r="F2207"/>
      <c r="G2207"/>
      <c r="H2207"/>
      <c r="I2207"/>
      <c r="J2207"/>
      <c r="K2207"/>
      <c r="L2207"/>
      <c r="M2207"/>
      <c r="N2207"/>
      <c r="O2207"/>
      <c r="P2207"/>
      <c r="Q2207"/>
      <c r="R2207"/>
      <c r="S2207"/>
      <c r="T2207"/>
      <c r="U2207"/>
      <c r="V2207"/>
      <c r="W2207"/>
      <c r="X2207"/>
      <c r="Y2207"/>
      <c r="Z2207"/>
      <c r="AA2207"/>
      <c r="AB2207"/>
    </row>
    <row r="2208" spans="1:28" x14ac:dyDescent="0.25">
      <c r="A2208"/>
      <c r="B2208"/>
      <c r="C2208"/>
      <c r="D2208"/>
      <c r="E2208"/>
      <c r="F2208"/>
      <c r="G2208"/>
      <c r="H2208"/>
      <c r="I2208"/>
      <c r="J2208"/>
      <c r="K2208"/>
      <c r="L2208"/>
      <c r="M2208"/>
      <c r="N2208"/>
      <c r="O2208"/>
      <c r="P2208"/>
      <c r="Q2208"/>
      <c r="R2208"/>
      <c r="S2208"/>
      <c r="T2208"/>
      <c r="U2208"/>
      <c r="V2208"/>
      <c r="W2208"/>
      <c r="X2208"/>
      <c r="Y2208"/>
      <c r="Z2208"/>
      <c r="AA2208"/>
      <c r="AB2208"/>
    </row>
    <row r="2209" spans="1:28" x14ac:dyDescent="0.25">
      <c r="A2209"/>
      <c r="B2209"/>
      <c r="C2209"/>
      <c r="D2209"/>
      <c r="E2209"/>
      <c r="F2209"/>
      <c r="G2209"/>
      <c r="H2209"/>
      <c r="I2209"/>
      <c r="J2209"/>
      <c r="K2209"/>
      <c r="L2209"/>
      <c r="M2209"/>
      <c r="N2209"/>
      <c r="O2209"/>
      <c r="P2209"/>
      <c r="Q2209"/>
      <c r="R2209"/>
      <c r="S2209"/>
      <c r="T2209"/>
      <c r="U2209"/>
      <c r="V2209"/>
      <c r="W2209"/>
      <c r="X2209"/>
      <c r="Y2209"/>
      <c r="Z2209"/>
      <c r="AA2209"/>
      <c r="AB2209"/>
    </row>
    <row r="2210" spans="1:28" x14ac:dyDescent="0.25">
      <c r="A2210"/>
      <c r="B2210"/>
      <c r="C2210"/>
      <c r="D2210"/>
      <c r="E2210"/>
      <c r="F2210"/>
      <c r="G2210"/>
      <c r="H2210"/>
      <c r="I2210"/>
      <c r="J2210"/>
      <c r="K2210"/>
      <c r="L2210"/>
      <c r="M2210"/>
      <c r="N2210"/>
      <c r="O2210"/>
      <c r="P2210"/>
      <c r="Q2210"/>
      <c r="R2210"/>
      <c r="S2210"/>
      <c r="T2210"/>
      <c r="U2210"/>
      <c r="V2210"/>
      <c r="W2210"/>
      <c r="X2210"/>
      <c r="Y2210"/>
      <c r="Z2210"/>
      <c r="AA2210"/>
      <c r="AB2210"/>
    </row>
    <row r="2211" spans="1:28" x14ac:dyDescent="0.25">
      <c r="A2211"/>
      <c r="B2211"/>
      <c r="C2211"/>
      <c r="D2211"/>
      <c r="E2211"/>
      <c r="F2211"/>
      <c r="G2211"/>
      <c r="H2211"/>
      <c r="I2211"/>
      <c r="J2211"/>
      <c r="K2211"/>
      <c r="L2211"/>
      <c r="M2211"/>
      <c r="N2211"/>
      <c r="O2211"/>
      <c r="P2211"/>
      <c r="Q2211"/>
      <c r="R2211"/>
      <c r="S2211"/>
      <c r="T2211"/>
      <c r="U2211"/>
      <c r="V2211"/>
      <c r="W2211"/>
      <c r="X2211"/>
      <c r="Y2211"/>
      <c r="Z2211"/>
      <c r="AA2211"/>
      <c r="AB2211"/>
    </row>
    <row r="2212" spans="1:28" x14ac:dyDescent="0.25">
      <c r="A2212"/>
      <c r="B2212"/>
      <c r="C2212"/>
      <c r="D2212"/>
      <c r="E2212"/>
      <c r="F2212"/>
      <c r="G2212"/>
      <c r="H2212"/>
      <c r="I2212"/>
      <c r="J2212"/>
      <c r="K2212"/>
      <c r="L2212"/>
      <c r="M2212"/>
      <c r="N2212"/>
      <c r="O2212"/>
      <c r="P2212"/>
      <c r="Q2212"/>
      <c r="R2212"/>
      <c r="S2212"/>
      <c r="T2212"/>
      <c r="U2212"/>
      <c r="V2212"/>
      <c r="W2212"/>
      <c r="X2212"/>
      <c r="Y2212"/>
      <c r="Z2212"/>
      <c r="AA2212"/>
      <c r="AB2212"/>
    </row>
    <row r="2213" spans="1:28" x14ac:dyDescent="0.25">
      <c r="A2213"/>
      <c r="B2213"/>
      <c r="C2213"/>
      <c r="D2213"/>
      <c r="E2213"/>
      <c r="F2213"/>
      <c r="G2213"/>
      <c r="H2213"/>
      <c r="I2213"/>
      <c r="J2213"/>
      <c r="K2213"/>
      <c r="L2213"/>
      <c r="M2213"/>
      <c r="N2213"/>
      <c r="O2213"/>
      <c r="P2213"/>
      <c r="Q2213"/>
      <c r="R2213"/>
      <c r="S2213"/>
      <c r="T2213"/>
      <c r="U2213"/>
      <c r="V2213"/>
      <c r="W2213"/>
      <c r="X2213"/>
      <c r="Y2213"/>
      <c r="Z2213"/>
      <c r="AA2213"/>
      <c r="AB2213"/>
    </row>
    <row r="2214" spans="1:28" x14ac:dyDescent="0.25">
      <c r="A2214"/>
      <c r="B2214"/>
      <c r="C2214"/>
      <c r="D2214"/>
      <c r="E2214"/>
      <c r="F2214"/>
      <c r="G2214"/>
      <c r="H2214"/>
      <c r="I2214"/>
      <c r="J2214"/>
      <c r="K2214"/>
      <c r="L2214"/>
      <c r="M2214"/>
      <c r="N2214"/>
      <c r="O2214"/>
      <c r="P2214"/>
      <c r="Q2214"/>
      <c r="R2214"/>
      <c r="S2214"/>
      <c r="T2214"/>
      <c r="U2214"/>
      <c r="V2214"/>
      <c r="W2214"/>
      <c r="X2214"/>
      <c r="Y2214"/>
      <c r="Z2214"/>
      <c r="AA2214"/>
      <c r="AB2214"/>
    </row>
    <row r="2215" spans="1:28" x14ac:dyDescent="0.25">
      <c r="A2215"/>
      <c r="B2215"/>
      <c r="C2215"/>
      <c r="D2215"/>
      <c r="E2215"/>
      <c r="F2215"/>
      <c r="G2215"/>
      <c r="H2215"/>
      <c r="I2215"/>
      <c r="J2215"/>
      <c r="K2215"/>
      <c r="L2215"/>
      <c r="M2215"/>
      <c r="N2215"/>
      <c r="O2215"/>
      <c r="P2215"/>
      <c r="Q2215"/>
      <c r="R2215"/>
      <c r="S2215"/>
      <c r="T2215"/>
      <c r="U2215"/>
      <c r="V2215"/>
      <c r="W2215"/>
      <c r="X2215"/>
      <c r="Y2215"/>
      <c r="Z2215"/>
      <c r="AA2215"/>
      <c r="AB2215"/>
    </row>
    <row r="2216" spans="1:28" x14ac:dyDescent="0.25">
      <c r="A2216"/>
      <c r="B2216"/>
      <c r="C2216"/>
      <c r="D2216"/>
      <c r="E2216"/>
      <c r="F2216"/>
      <c r="G2216"/>
      <c r="H2216"/>
      <c r="I2216"/>
      <c r="J2216"/>
      <c r="K2216"/>
      <c r="L2216"/>
      <c r="M2216"/>
      <c r="N2216"/>
      <c r="O2216"/>
      <c r="P2216"/>
      <c r="Q2216"/>
      <c r="R2216"/>
      <c r="S2216"/>
      <c r="T2216"/>
      <c r="U2216"/>
      <c r="V2216"/>
      <c r="W2216"/>
      <c r="X2216"/>
      <c r="Y2216"/>
      <c r="Z2216"/>
      <c r="AA2216"/>
      <c r="AB2216"/>
    </row>
    <row r="2217" spans="1:28" x14ac:dyDescent="0.25">
      <c r="A2217"/>
      <c r="B2217"/>
      <c r="C2217"/>
      <c r="D2217"/>
      <c r="E2217"/>
      <c r="F2217"/>
      <c r="G2217"/>
      <c r="H2217"/>
      <c r="I2217"/>
      <c r="J2217"/>
      <c r="K2217"/>
      <c r="L2217"/>
      <c r="M2217"/>
      <c r="N2217"/>
      <c r="O2217"/>
      <c r="P2217"/>
      <c r="Q2217"/>
      <c r="R2217"/>
      <c r="S2217"/>
      <c r="T2217"/>
      <c r="U2217"/>
      <c r="V2217"/>
      <c r="W2217"/>
      <c r="X2217"/>
      <c r="Y2217"/>
      <c r="Z2217"/>
      <c r="AA2217"/>
      <c r="AB2217"/>
    </row>
    <row r="2218" spans="1:28" x14ac:dyDescent="0.25">
      <c r="A2218"/>
      <c r="B2218"/>
      <c r="C2218"/>
      <c r="D2218"/>
      <c r="E2218"/>
      <c r="F2218"/>
      <c r="G2218"/>
      <c r="H2218"/>
      <c r="I2218"/>
      <c r="J2218"/>
      <c r="K2218"/>
      <c r="L2218"/>
      <c r="M2218"/>
      <c r="N2218"/>
      <c r="O2218"/>
      <c r="P2218"/>
      <c r="Q2218"/>
      <c r="R2218"/>
      <c r="S2218"/>
      <c r="T2218"/>
      <c r="U2218"/>
      <c r="V2218"/>
      <c r="W2218"/>
      <c r="X2218"/>
      <c r="Y2218"/>
      <c r="Z2218"/>
      <c r="AA2218"/>
      <c r="AB2218"/>
    </row>
    <row r="2219" spans="1:28" x14ac:dyDescent="0.25">
      <c r="A2219"/>
      <c r="B2219"/>
      <c r="C2219"/>
      <c r="D2219"/>
      <c r="E2219"/>
      <c r="F2219"/>
      <c r="G2219"/>
      <c r="H2219"/>
      <c r="I2219"/>
      <c r="J2219"/>
      <c r="K2219"/>
      <c r="L2219"/>
      <c r="M2219"/>
      <c r="N2219"/>
      <c r="O2219"/>
      <c r="P2219"/>
      <c r="Q2219"/>
      <c r="R2219"/>
      <c r="S2219"/>
      <c r="T2219"/>
      <c r="U2219"/>
      <c r="V2219"/>
      <c r="W2219"/>
      <c r="X2219"/>
      <c r="Y2219"/>
      <c r="Z2219"/>
      <c r="AA2219"/>
      <c r="AB2219"/>
    </row>
    <row r="2220" spans="1:28" x14ac:dyDescent="0.25">
      <c r="A2220"/>
      <c r="B2220"/>
      <c r="C2220"/>
      <c r="D2220"/>
      <c r="E2220"/>
      <c r="F2220"/>
      <c r="G2220"/>
      <c r="H2220"/>
      <c r="I2220"/>
      <c r="J2220"/>
      <c r="K2220"/>
      <c r="L2220"/>
      <c r="M2220"/>
      <c r="N2220"/>
      <c r="O2220"/>
      <c r="P2220"/>
      <c r="Q2220"/>
      <c r="R2220"/>
      <c r="S2220"/>
      <c r="T2220"/>
      <c r="U2220"/>
      <c r="V2220"/>
      <c r="W2220"/>
      <c r="X2220"/>
      <c r="Y2220"/>
      <c r="Z2220"/>
      <c r="AA2220"/>
      <c r="AB2220"/>
    </row>
    <row r="2221" spans="1:28" x14ac:dyDescent="0.25">
      <c r="A2221"/>
      <c r="B2221"/>
      <c r="C2221"/>
      <c r="D2221"/>
      <c r="E2221"/>
      <c r="F2221"/>
      <c r="G2221"/>
      <c r="H2221"/>
      <c r="I2221"/>
      <c r="J2221"/>
      <c r="K2221"/>
      <c r="L2221"/>
      <c r="M2221"/>
      <c r="N2221"/>
      <c r="O2221"/>
      <c r="P2221"/>
      <c r="Q2221"/>
      <c r="R2221"/>
      <c r="S2221"/>
      <c r="T2221"/>
      <c r="U2221"/>
      <c r="V2221"/>
      <c r="W2221"/>
      <c r="X2221"/>
      <c r="Y2221"/>
      <c r="Z2221"/>
      <c r="AA2221"/>
      <c r="AB2221"/>
    </row>
    <row r="2222" spans="1:28" x14ac:dyDescent="0.25">
      <c r="A2222"/>
      <c r="B2222"/>
      <c r="C2222"/>
      <c r="D2222"/>
      <c r="E2222"/>
      <c r="F2222"/>
      <c r="G2222"/>
      <c r="H2222"/>
      <c r="I2222"/>
      <c r="J2222"/>
      <c r="K2222"/>
      <c r="L2222"/>
      <c r="M2222"/>
      <c r="N2222"/>
      <c r="O2222"/>
      <c r="P2222"/>
      <c r="Q2222"/>
      <c r="R2222"/>
      <c r="S2222"/>
      <c r="T2222"/>
      <c r="U2222"/>
      <c r="V2222"/>
      <c r="W2222"/>
      <c r="X2222"/>
      <c r="Y2222"/>
      <c r="Z2222"/>
      <c r="AA2222"/>
      <c r="AB2222"/>
    </row>
    <row r="2223" spans="1:28" x14ac:dyDescent="0.25">
      <c r="A2223"/>
      <c r="B2223"/>
      <c r="C2223"/>
      <c r="D2223"/>
      <c r="E2223"/>
      <c r="F2223"/>
      <c r="G2223"/>
      <c r="H2223"/>
      <c r="I2223"/>
      <c r="J2223"/>
      <c r="K2223"/>
      <c r="L2223"/>
      <c r="M2223"/>
      <c r="N2223"/>
      <c r="O2223"/>
      <c r="P2223"/>
      <c r="Q2223"/>
      <c r="R2223"/>
      <c r="S2223"/>
      <c r="T2223"/>
      <c r="U2223"/>
      <c r="V2223"/>
      <c r="W2223"/>
      <c r="X2223"/>
      <c r="Y2223"/>
      <c r="Z2223"/>
      <c r="AA2223"/>
      <c r="AB2223"/>
    </row>
    <row r="2224" spans="1:28" x14ac:dyDescent="0.25">
      <c r="A2224"/>
      <c r="B2224"/>
      <c r="C2224"/>
      <c r="D2224"/>
      <c r="E2224"/>
      <c r="F2224"/>
      <c r="G2224"/>
      <c r="H2224"/>
      <c r="I2224"/>
      <c r="J2224"/>
      <c r="K2224"/>
      <c r="L2224"/>
      <c r="M2224"/>
      <c r="N2224"/>
      <c r="O2224"/>
      <c r="P2224"/>
      <c r="Q2224"/>
      <c r="R2224"/>
      <c r="S2224"/>
      <c r="T2224"/>
      <c r="U2224"/>
      <c r="V2224"/>
      <c r="W2224"/>
      <c r="X2224"/>
      <c r="Y2224"/>
      <c r="Z2224"/>
      <c r="AA2224"/>
      <c r="AB2224"/>
    </row>
    <row r="2225" spans="1:28" x14ac:dyDescent="0.25">
      <c r="A2225"/>
      <c r="B2225"/>
      <c r="C2225"/>
      <c r="D2225"/>
      <c r="E2225"/>
      <c r="F2225"/>
      <c r="G2225"/>
      <c r="H2225"/>
      <c r="I2225"/>
      <c r="J2225"/>
      <c r="K2225"/>
      <c r="L2225"/>
      <c r="M2225"/>
      <c r="N2225"/>
      <c r="O2225"/>
      <c r="P2225"/>
      <c r="Q2225"/>
      <c r="R2225"/>
      <c r="S2225"/>
      <c r="T2225"/>
      <c r="U2225"/>
      <c r="V2225"/>
      <c r="W2225"/>
      <c r="X2225"/>
      <c r="Y2225"/>
      <c r="Z2225"/>
      <c r="AA2225"/>
      <c r="AB2225"/>
    </row>
    <row r="2226" spans="1:28" x14ac:dyDescent="0.25">
      <c r="A2226"/>
      <c r="B2226"/>
      <c r="C2226"/>
      <c r="D2226"/>
      <c r="E2226"/>
      <c r="F2226"/>
      <c r="G2226"/>
      <c r="H2226"/>
      <c r="I2226"/>
      <c r="J2226"/>
      <c r="K2226"/>
      <c r="L2226"/>
      <c r="M2226"/>
      <c r="N2226"/>
      <c r="O2226"/>
      <c r="P2226"/>
      <c r="Q2226"/>
      <c r="R2226"/>
      <c r="S2226"/>
      <c r="T2226"/>
      <c r="U2226"/>
      <c r="V2226"/>
      <c r="W2226"/>
      <c r="X2226"/>
      <c r="Y2226"/>
      <c r="Z2226"/>
      <c r="AA2226"/>
      <c r="AB2226"/>
    </row>
    <row r="2227" spans="1:28" x14ac:dyDescent="0.25">
      <c r="A2227"/>
      <c r="B2227"/>
      <c r="C2227"/>
      <c r="D2227"/>
      <c r="E2227"/>
      <c r="F2227"/>
      <c r="G2227"/>
      <c r="H2227"/>
      <c r="I2227"/>
      <c r="J2227"/>
      <c r="K2227"/>
      <c r="L2227"/>
      <c r="M2227"/>
      <c r="N2227"/>
      <c r="O2227"/>
      <c r="P2227"/>
      <c r="Q2227"/>
      <c r="R2227"/>
      <c r="S2227"/>
      <c r="T2227"/>
      <c r="U2227"/>
      <c r="V2227"/>
      <c r="W2227"/>
      <c r="X2227"/>
      <c r="Y2227"/>
      <c r="Z2227"/>
      <c r="AA2227"/>
      <c r="AB2227"/>
    </row>
    <row r="2228" spans="1:28" x14ac:dyDescent="0.25">
      <c r="A2228"/>
      <c r="B2228"/>
      <c r="C2228"/>
      <c r="D2228"/>
      <c r="E2228"/>
      <c r="F2228"/>
      <c r="G2228"/>
      <c r="H2228"/>
      <c r="I2228"/>
      <c r="J2228"/>
      <c r="K2228"/>
      <c r="L2228"/>
      <c r="M2228"/>
      <c r="N2228"/>
      <c r="O2228"/>
      <c r="P2228"/>
      <c r="Q2228"/>
      <c r="R2228"/>
      <c r="S2228"/>
      <c r="T2228"/>
      <c r="U2228"/>
      <c r="V2228"/>
      <c r="W2228"/>
      <c r="X2228"/>
      <c r="Y2228"/>
      <c r="Z2228"/>
      <c r="AA2228"/>
      <c r="AB2228"/>
    </row>
    <row r="2229" spans="1:28" x14ac:dyDescent="0.25">
      <c r="A2229"/>
      <c r="B2229"/>
      <c r="C2229"/>
      <c r="D2229"/>
      <c r="E2229"/>
      <c r="F2229"/>
      <c r="G2229"/>
      <c r="H2229"/>
      <c r="I2229"/>
      <c r="J2229"/>
      <c r="K2229"/>
      <c r="L2229"/>
      <c r="M2229"/>
      <c r="N2229"/>
      <c r="O2229"/>
      <c r="P2229"/>
      <c r="Q2229"/>
      <c r="R2229"/>
      <c r="S2229"/>
      <c r="T2229"/>
      <c r="U2229"/>
      <c r="V2229"/>
      <c r="W2229"/>
      <c r="X2229"/>
      <c r="Y2229"/>
      <c r="Z2229"/>
      <c r="AA2229"/>
      <c r="AB2229"/>
    </row>
    <row r="2230" spans="1:28" x14ac:dyDescent="0.25">
      <c r="A2230"/>
      <c r="B2230"/>
      <c r="C2230"/>
      <c r="D2230"/>
      <c r="E2230"/>
      <c r="F2230"/>
      <c r="G2230"/>
      <c r="H2230"/>
      <c r="I2230"/>
      <c r="J2230"/>
      <c r="K2230"/>
      <c r="L2230"/>
      <c r="M2230"/>
      <c r="N2230"/>
      <c r="O2230"/>
      <c r="P2230"/>
      <c r="Q2230"/>
      <c r="R2230"/>
      <c r="S2230"/>
      <c r="T2230"/>
      <c r="U2230"/>
      <c r="V2230"/>
      <c r="W2230"/>
      <c r="X2230"/>
      <c r="Y2230"/>
      <c r="Z2230"/>
      <c r="AA2230"/>
      <c r="AB2230"/>
    </row>
    <row r="2231" spans="1:28" x14ac:dyDescent="0.25">
      <c r="A2231"/>
      <c r="B2231"/>
      <c r="C2231"/>
      <c r="D2231"/>
      <c r="E2231"/>
      <c r="F2231"/>
      <c r="G2231"/>
      <c r="H2231"/>
      <c r="I2231"/>
      <c r="J2231"/>
      <c r="K2231"/>
      <c r="L2231"/>
      <c r="M2231"/>
      <c r="N2231"/>
      <c r="O2231"/>
      <c r="P2231"/>
      <c r="Q2231"/>
      <c r="R2231"/>
      <c r="S2231"/>
      <c r="T2231"/>
      <c r="U2231"/>
      <c r="V2231"/>
      <c r="W2231"/>
      <c r="X2231"/>
      <c r="Y2231"/>
      <c r="Z2231"/>
      <c r="AA2231"/>
      <c r="AB2231"/>
    </row>
    <row r="2232" spans="1:28" x14ac:dyDescent="0.25">
      <c r="A2232"/>
      <c r="B2232"/>
      <c r="C2232"/>
      <c r="D2232"/>
      <c r="E2232"/>
      <c r="F2232"/>
      <c r="G2232"/>
      <c r="H2232"/>
      <c r="I2232"/>
      <c r="J2232"/>
      <c r="K2232"/>
      <c r="L2232"/>
      <c r="M2232"/>
      <c r="N2232"/>
      <c r="O2232"/>
      <c r="P2232"/>
      <c r="Q2232"/>
      <c r="R2232"/>
      <c r="S2232"/>
      <c r="T2232"/>
      <c r="U2232"/>
      <c r="V2232"/>
      <c r="W2232"/>
      <c r="X2232"/>
      <c r="Y2232"/>
      <c r="Z2232"/>
      <c r="AA2232"/>
      <c r="AB2232"/>
    </row>
    <row r="2233" spans="1:28" x14ac:dyDescent="0.25">
      <c r="A2233"/>
      <c r="B2233"/>
      <c r="C2233"/>
      <c r="D2233"/>
      <c r="E2233"/>
      <c r="F2233"/>
      <c r="G2233"/>
      <c r="H2233"/>
      <c r="I2233"/>
      <c r="J2233"/>
      <c r="K2233"/>
      <c r="L2233"/>
      <c r="M2233"/>
      <c r="N2233"/>
      <c r="O2233"/>
      <c r="P2233"/>
      <c r="Q2233"/>
      <c r="R2233"/>
      <c r="S2233"/>
      <c r="T2233"/>
      <c r="U2233"/>
      <c r="V2233"/>
      <c r="W2233"/>
      <c r="X2233"/>
      <c r="Y2233"/>
      <c r="Z2233"/>
      <c r="AA2233"/>
      <c r="AB2233"/>
    </row>
    <row r="2234" spans="1:28" x14ac:dyDescent="0.25">
      <c r="A2234"/>
      <c r="B2234"/>
      <c r="C2234"/>
      <c r="D2234"/>
      <c r="E2234"/>
      <c r="F2234"/>
      <c r="G2234"/>
      <c r="H2234"/>
      <c r="I2234"/>
      <c r="J2234"/>
      <c r="K2234"/>
      <c r="L2234"/>
      <c r="M2234"/>
      <c r="N2234"/>
      <c r="O2234"/>
      <c r="P2234"/>
      <c r="Q2234"/>
      <c r="R2234"/>
      <c r="S2234"/>
      <c r="T2234"/>
      <c r="U2234"/>
      <c r="V2234"/>
      <c r="W2234"/>
      <c r="X2234"/>
      <c r="Y2234"/>
      <c r="Z2234"/>
      <c r="AA2234"/>
      <c r="AB2234"/>
    </row>
    <row r="2235" spans="1:28" x14ac:dyDescent="0.25">
      <c r="A2235"/>
      <c r="B2235"/>
      <c r="C2235"/>
      <c r="D2235"/>
      <c r="E2235"/>
      <c r="F2235"/>
      <c r="G2235"/>
      <c r="H2235"/>
      <c r="I2235"/>
      <c r="J2235"/>
      <c r="K2235"/>
      <c r="L2235"/>
      <c r="M2235"/>
      <c r="N2235"/>
      <c r="O2235"/>
      <c r="P2235"/>
      <c r="Q2235"/>
      <c r="R2235"/>
      <c r="S2235"/>
      <c r="T2235"/>
      <c r="U2235"/>
      <c r="V2235"/>
      <c r="W2235"/>
      <c r="X2235"/>
      <c r="Y2235"/>
      <c r="Z2235"/>
      <c r="AA2235"/>
      <c r="AB2235"/>
    </row>
    <row r="2236" spans="1:28" x14ac:dyDescent="0.25">
      <c r="A2236"/>
      <c r="B2236"/>
      <c r="C2236"/>
      <c r="D2236"/>
      <c r="E2236"/>
      <c r="F2236"/>
      <c r="G2236"/>
      <c r="H2236"/>
      <c r="I2236"/>
      <c r="J2236"/>
      <c r="K2236"/>
      <c r="L2236"/>
      <c r="M2236"/>
      <c r="N2236"/>
      <c r="O2236"/>
      <c r="P2236"/>
      <c r="Q2236"/>
      <c r="R2236"/>
      <c r="S2236"/>
      <c r="T2236"/>
      <c r="U2236"/>
      <c r="V2236"/>
      <c r="W2236"/>
      <c r="X2236"/>
      <c r="Y2236"/>
      <c r="Z2236"/>
      <c r="AA2236"/>
      <c r="AB2236"/>
    </row>
    <row r="2237" spans="1:28" x14ac:dyDescent="0.25">
      <c r="A2237"/>
      <c r="B2237"/>
      <c r="C2237"/>
      <c r="D2237"/>
      <c r="E2237"/>
      <c r="F2237"/>
      <c r="G2237"/>
      <c r="H2237"/>
      <c r="I2237"/>
      <c r="J2237"/>
      <c r="K2237"/>
      <c r="L2237"/>
      <c r="M2237"/>
      <c r="N2237"/>
      <c r="O2237"/>
      <c r="P2237"/>
      <c r="Q2237"/>
      <c r="R2237"/>
      <c r="S2237"/>
      <c r="T2237"/>
      <c r="U2237"/>
      <c r="V2237"/>
      <c r="W2237"/>
      <c r="X2237"/>
      <c r="Y2237"/>
      <c r="Z2237"/>
      <c r="AA2237"/>
      <c r="AB2237"/>
    </row>
    <row r="2238" spans="1:28" x14ac:dyDescent="0.25">
      <c r="A2238"/>
      <c r="B2238"/>
      <c r="C2238"/>
      <c r="D2238"/>
      <c r="E2238"/>
      <c r="F2238"/>
      <c r="G2238"/>
      <c r="H2238"/>
      <c r="I2238"/>
      <c r="J2238"/>
      <c r="K2238"/>
      <c r="L2238"/>
      <c r="M2238"/>
      <c r="N2238"/>
      <c r="O2238"/>
      <c r="P2238"/>
      <c r="Q2238"/>
      <c r="R2238"/>
      <c r="S2238"/>
      <c r="T2238"/>
      <c r="U2238"/>
      <c r="V2238"/>
      <c r="W2238"/>
      <c r="X2238"/>
      <c r="Y2238"/>
      <c r="Z2238"/>
      <c r="AA2238"/>
      <c r="AB2238"/>
    </row>
    <row r="2239" spans="1:28" x14ac:dyDescent="0.25">
      <c r="A2239"/>
      <c r="B2239"/>
      <c r="C2239"/>
      <c r="D2239"/>
      <c r="E2239"/>
      <c r="F2239"/>
      <c r="G2239"/>
      <c r="H2239"/>
      <c r="I2239"/>
      <c r="J2239"/>
      <c r="K2239"/>
      <c r="L2239"/>
      <c r="M2239"/>
      <c r="N2239"/>
      <c r="O2239"/>
      <c r="P2239"/>
      <c r="Q2239"/>
      <c r="R2239"/>
      <c r="S2239"/>
      <c r="T2239"/>
      <c r="U2239"/>
      <c r="V2239"/>
      <c r="W2239"/>
      <c r="X2239"/>
      <c r="Y2239"/>
      <c r="Z2239"/>
      <c r="AA2239"/>
      <c r="AB2239"/>
    </row>
    <row r="2240" spans="1:28" x14ac:dyDescent="0.25">
      <c r="A2240"/>
      <c r="B2240"/>
      <c r="C2240"/>
      <c r="D2240"/>
      <c r="E2240"/>
      <c r="F2240"/>
      <c r="G2240"/>
      <c r="H2240"/>
      <c r="I2240"/>
      <c r="J2240"/>
      <c r="K2240"/>
      <c r="L2240"/>
      <c r="M2240"/>
      <c r="N2240"/>
      <c r="O2240"/>
      <c r="P2240"/>
      <c r="Q2240"/>
      <c r="R2240"/>
      <c r="S2240"/>
      <c r="T2240"/>
      <c r="U2240"/>
      <c r="V2240"/>
      <c r="W2240"/>
      <c r="X2240"/>
      <c r="Y2240"/>
      <c r="Z2240"/>
      <c r="AA2240"/>
      <c r="AB2240"/>
    </row>
    <row r="2241" spans="1:28" x14ac:dyDescent="0.25">
      <c r="A2241"/>
      <c r="B2241"/>
      <c r="C2241"/>
      <c r="D2241"/>
      <c r="E2241"/>
      <c r="F2241"/>
      <c r="G2241"/>
      <c r="H2241"/>
      <c r="I2241"/>
      <c r="J2241"/>
      <c r="K2241"/>
      <c r="L2241"/>
      <c r="M2241"/>
      <c r="N2241"/>
      <c r="O2241"/>
      <c r="P2241"/>
      <c r="Q2241"/>
      <c r="R2241"/>
      <c r="S2241"/>
      <c r="T2241"/>
      <c r="U2241"/>
      <c r="V2241"/>
      <c r="W2241"/>
      <c r="X2241"/>
      <c r="Y2241"/>
      <c r="Z2241"/>
      <c r="AA2241"/>
      <c r="AB2241"/>
    </row>
    <row r="2242" spans="1:28" x14ac:dyDescent="0.25">
      <c r="A2242"/>
      <c r="B2242"/>
      <c r="C2242"/>
      <c r="D2242"/>
      <c r="E2242"/>
      <c r="F2242"/>
      <c r="G2242"/>
      <c r="H2242"/>
      <c r="I2242"/>
      <c r="J2242"/>
      <c r="K2242"/>
      <c r="L2242"/>
      <c r="M2242"/>
      <c r="N2242"/>
      <c r="O2242"/>
      <c r="P2242"/>
      <c r="Q2242"/>
      <c r="R2242"/>
      <c r="S2242"/>
      <c r="T2242"/>
      <c r="U2242"/>
      <c r="V2242"/>
      <c r="W2242"/>
      <c r="X2242"/>
      <c r="Y2242"/>
      <c r="Z2242"/>
      <c r="AA2242"/>
      <c r="AB2242"/>
    </row>
    <row r="2243" spans="1:28" x14ac:dyDescent="0.25">
      <c r="A2243"/>
      <c r="B2243"/>
      <c r="C2243"/>
      <c r="D2243"/>
      <c r="E2243"/>
      <c r="F2243"/>
      <c r="G2243"/>
      <c r="H2243"/>
      <c r="I2243"/>
      <c r="J2243"/>
      <c r="K2243"/>
      <c r="L2243"/>
      <c r="M2243"/>
      <c r="N2243"/>
      <c r="O2243"/>
      <c r="P2243"/>
      <c r="Q2243"/>
      <c r="R2243"/>
      <c r="S2243"/>
      <c r="T2243"/>
      <c r="U2243"/>
      <c r="V2243"/>
      <c r="W2243"/>
      <c r="X2243"/>
      <c r="Y2243"/>
      <c r="Z2243"/>
      <c r="AA2243"/>
      <c r="AB2243"/>
    </row>
    <row r="2244" spans="1:28" x14ac:dyDescent="0.25">
      <c r="A2244"/>
      <c r="B2244"/>
      <c r="C2244"/>
      <c r="D2244"/>
      <c r="E2244"/>
      <c r="F2244"/>
      <c r="G2244"/>
      <c r="H2244"/>
      <c r="I2244"/>
      <c r="J2244"/>
      <c r="K2244"/>
      <c r="L2244"/>
      <c r="M2244"/>
      <c r="N2244"/>
      <c r="O2244"/>
      <c r="P2244"/>
      <c r="Q2244"/>
      <c r="R2244"/>
      <c r="S2244"/>
      <c r="T2244"/>
      <c r="U2244"/>
      <c r="V2244"/>
      <c r="W2244"/>
      <c r="X2244"/>
      <c r="Y2244"/>
      <c r="Z2244"/>
      <c r="AA2244"/>
      <c r="AB2244"/>
    </row>
    <row r="2245" spans="1:28" x14ac:dyDescent="0.25">
      <c r="A2245"/>
      <c r="B2245"/>
      <c r="C2245"/>
      <c r="D2245"/>
      <c r="E2245"/>
      <c r="F2245"/>
      <c r="G2245"/>
      <c r="H2245"/>
      <c r="I2245"/>
      <c r="J2245"/>
      <c r="K2245"/>
      <c r="L2245"/>
      <c r="M2245"/>
      <c r="N2245"/>
      <c r="O2245"/>
      <c r="P2245"/>
      <c r="Q2245"/>
      <c r="R2245"/>
      <c r="S2245"/>
      <c r="T2245"/>
      <c r="U2245"/>
      <c r="V2245"/>
      <c r="W2245"/>
      <c r="X2245"/>
      <c r="Y2245"/>
      <c r="Z2245"/>
      <c r="AA2245"/>
      <c r="AB2245"/>
    </row>
    <row r="2246" spans="1:28" x14ac:dyDescent="0.25">
      <c r="A2246"/>
      <c r="B2246"/>
      <c r="C2246"/>
      <c r="D2246"/>
      <c r="E2246"/>
      <c r="F2246"/>
      <c r="G2246"/>
      <c r="H2246"/>
      <c r="I2246"/>
      <c r="J2246"/>
      <c r="K2246"/>
      <c r="L2246"/>
      <c r="M2246"/>
      <c r="N2246"/>
      <c r="O2246"/>
      <c r="P2246"/>
      <c r="Q2246"/>
      <c r="R2246"/>
      <c r="S2246"/>
      <c r="T2246"/>
      <c r="U2246"/>
      <c r="V2246"/>
      <c r="W2246"/>
      <c r="X2246"/>
      <c r="Y2246"/>
      <c r="Z2246"/>
      <c r="AA2246"/>
      <c r="AB2246"/>
    </row>
    <row r="2247" spans="1:28" x14ac:dyDescent="0.25">
      <c r="A2247"/>
      <c r="B2247"/>
      <c r="C2247"/>
      <c r="D2247"/>
      <c r="E2247"/>
      <c r="F2247"/>
      <c r="G2247"/>
      <c r="H2247"/>
      <c r="I2247"/>
      <c r="J2247"/>
      <c r="K2247"/>
      <c r="L2247"/>
      <c r="M2247"/>
      <c r="N2247"/>
      <c r="O2247"/>
      <c r="P2247"/>
      <c r="Q2247"/>
      <c r="R2247"/>
      <c r="S2247"/>
      <c r="T2247"/>
      <c r="U2247"/>
      <c r="V2247"/>
      <c r="W2247"/>
      <c r="X2247"/>
      <c r="Y2247"/>
      <c r="Z2247"/>
      <c r="AA2247"/>
      <c r="AB2247"/>
    </row>
    <row r="2248" spans="1:28" x14ac:dyDescent="0.25">
      <c r="A2248"/>
      <c r="B2248"/>
      <c r="C2248"/>
      <c r="D2248"/>
      <c r="E2248"/>
      <c r="F2248"/>
      <c r="G2248"/>
      <c r="H2248"/>
      <c r="I2248"/>
      <c r="J2248"/>
      <c r="K2248"/>
      <c r="L2248"/>
      <c r="M2248"/>
      <c r="N2248"/>
      <c r="O2248"/>
      <c r="P2248"/>
      <c r="Q2248"/>
      <c r="R2248"/>
      <c r="S2248"/>
      <c r="T2248"/>
      <c r="U2248"/>
      <c r="V2248"/>
      <c r="W2248"/>
      <c r="X2248"/>
      <c r="Y2248"/>
      <c r="Z2248"/>
      <c r="AA2248"/>
      <c r="AB2248"/>
    </row>
    <row r="2249" spans="1:28" x14ac:dyDescent="0.25">
      <c r="A2249"/>
      <c r="B2249"/>
      <c r="C2249"/>
      <c r="D2249"/>
      <c r="E2249"/>
      <c r="F2249"/>
      <c r="G2249"/>
      <c r="H2249"/>
      <c r="I2249"/>
      <c r="J2249"/>
      <c r="K2249"/>
      <c r="L2249"/>
      <c r="M2249"/>
      <c r="N2249"/>
      <c r="O2249"/>
      <c r="P2249"/>
      <c r="Q2249"/>
      <c r="R2249"/>
      <c r="S2249"/>
      <c r="T2249"/>
      <c r="U2249"/>
      <c r="V2249"/>
      <c r="W2249"/>
      <c r="X2249"/>
      <c r="Y2249"/>
      <c r="Z2249"/>
      <c r="AA2249"/>
      <c r="AB2249"/>
    </row>
    <row r="2250" spans="1:28" x14ac:dyDescent="0.25">
      <c r="A2250"/>
      <c r="B2250"/>
      <c r="C2250"/>
      <c r="D2250"/>
      <c r="E2250"/>
      <c r="F2250"/>
      <c r="G2250"/>
      <c r="H2250"/>
      <c r="I2250"/>
      <c r="J2250"/>
      <c r="K2250"/>
      <c r="L2250"/>
      <c r="M2250"/>
      <c r="N2250"/>
      <c r="O2250"/>
      <c r="P2250"/>
      <c r="Q2250"/>
      <c r="R2250"/>
      <c r="S2250"/>
      <c r="T2250"/>
      <c r="U2250"/>
      <c r="V2250"/>
      <c r="W2250"/>
      <c r="X2250"/>
      <c r="Y2250"/>
      <c r="Z2250"/>
      <c r="AA2250"/>
      <c r="AB2250"/>
    </row>
    <row r="2251" spans="1:28" x14ac:dyDescent="0.25">
      <c r="A2251"/>
      <c r="B2251"/>
      <c r="C2251"/>
      <c r="D2251"/>
      <c r="E2251"/>
      <c r="F2251"/>
      <c r="G2251"/>
      <c r="H2251"/>
      <c r="I2251"/>
      <c r="J2251"/>
      <c r="K2251"/>
      <c r="L2251"/>
      <c r="M2251"/>
      <c r="N2251"/>
      <c r="O2251"/>
      <c r="P2251"/>
      <c r="Q2251"/>
      <c r="R2251"/>
      <c r="S2251"/>
      <c r="T2251"/>
      <c r="U2251"/>
      <c r="V2251"/>
      <c r="W2251"/>
      <c r="X2251"/>
      <c r="Y2251"/>
      <c r="Z2251"/>
      <c r="AA2251"/>
      <c r="AB2251"/>
    </row>
    <row r="2252" spans="1:28" x14ac:dyDescent="0.25">
      <c r="A2252"/>
      <c r="B2252"/>
      <c r="C2252"/>
      <c r="D2252"/>
      <c r="E2252"/>
      <c r="F2252"/>
      <c r="G2252"/>
      <c r="H2252"/>
      <c r="I2252"/>
      <c r="J2252"/>
      <c r="K2252"/>
      <c r="L2252"/>
      <c r="M2252"/>
      <c r="N2252"/>
      <c r="O2252"/>
      <c r="P2252"/>
      <c r="Q2252"/>
      <c r="R2252"/>
      <c r="S2252"/>
      <c r="T2252"/>
      <c r="U2252"/>
      <c r="V2252"/>
      <c r="W2252"/>
      <c r="X2252"/>
      <c r="Y2252"/>
      <c r="Z2252"/>
      <c r="AA2252"/>
      <c r="AB2252"/>
    </row>
    <row r="2253" spans="1:28" x14ac:dyDescent="0.25">
      <c r="A2253"/>
      <c r="B2253"/>
      <c r="C2253"/>
      <c r="D2253"/>
      <c r="E2253"/>
      <c r="F2253"/>
      <c r="G2253"/>
      <c r="H2253"/>
      <c r="I2253"/>
      <c r="J2253"/>
      <c r="K2253"/>
      <c r="L2253"/>
      <c r="M2253"/>
      <c r="N2253"/>
      <c r="O2253"/>
      <c r="P2253"/>
      <c r="Q2253"/>
      <c r="R2253"/>
      <c r="S2253"/>
      <c r="T2253"/>
      <c r="U2253"/>
      <c r="V2253"/>
      <c r="W2253"/>
      <c r="X2253"/>
      <c r="Y2253"/>
      <c r="Z2253"/>
      <c r="AA2253"/>
      <c r="AB2253"/>
    </row>
    <row r="2254" spans="1:28" x14ac:dyDescent="0.25">
      <c r="A2254"/>
      <c r="B2254"/>
      <c r="C2254"/>
      <c r="D2254"/>
      <c r="E2254"/>
      <c r="F2254"/>
      <c r="G2254"/>
      <c r="H2254"/>
      <c r="I2254"/>
      <c r="J2254"/>
      <c r="K2254"/>
      <c r="L2254"/>
      <c r="M2254"/>
      <c r="N2254"/>
      <c r="O2254"/>
      <c r="P2254"/>
      <c r="Q2254"/>
      <c r="R2254"/>
      <c r="S2254"/>
      <c r="T2254"/>
      <c r="U2254"/>
      <c r="V2254"/>
      <c r="W2254"/>
      <c r="X2254"/>
      <c r="Y2254"/>
      <c r="Z2254"/>
      <c r="AA2254"/>
      <c r="AB2254"/>
    </row>
    <row r="2255" spans="1:28" x14ac:dyDescent="0.25">
      <c r="A2255"/>
      <c r="B2255"/>
      <c r="C2255"/>
      <c r="D2255"/>
      <c r="E2255"/>
      <c r="F2255"/>
      <c r="G2255"/>
      <c r="H2255"/>
      <c r="I2255"/>
      <c r="J2255"/>
      <c r="K2255"/>
      <c r="L2255"/>
      <c r="M2255"/>
      <c r="N2255"/>
      <c r="O2255"/>
      <c r="P2255"/>
      <c r="Q2255"/>
      <c r="R2255"/>
      <c r="S2255"/>
      <c r="T2255"/>
      <c r="U2255"/>
      <c r="V2255"/>
      <c r="W2255"/>
      <c r="X2255"/>
      <c r="Y2255"/>
      <c r="Z2255"/>
      <c r="AA2255"/>
      <c r="AB2255"/>
    </row>
    <row r="2256" spans="1:28" x14ac:dyDescent="0.25">
      <c r="A2256"/>
      <c r="B2256"/>
      <c r="C2256"/>
      <c r="D2256"/>
      <c r="E2256"/>
      <c r="F2256"/>
      <c r="G2256"/>
      <c r="H2256"/>
      <c r="I2256"/>
      <c r="J2256"/>
      <c r="K2256"/>
      <c r="L2256"/>
      <c r="M2256"/>
      <c r="N2256"/>
      <c r="O2256"/>
      <c r="P2256"/>
      <c r="Q2256"/>
      <c r="R2256"/>
      <c r="S2256"/>
      <c r="T2256"/>
      <c r="U2256"/>
      <c r="V2256"/>
      <c r="W2256"/>
      <c r="X2256"/>
      <c r="Y2256"/>
      <c r="Z2256"/>
      <c r="AA2256"/>
      <c r="AB2256"/>
    </row>
    <row r="2257" spans="1:28" x14ac:dyDescent="0.25">
      <c r="A2257"/>
      <c r="B2257"/>
      <c r="C2257"/>
      <c r="D2257"/>
      <c r="E2257"/>
      <c r="F2257"/>
      <c r="G2257"/>
      <c r="H2257"/>
      <c r="I2257"/>
      <c r="J2257"/>
      <c r="K2257"/>
      <c r="L2257"/>
      <c r="M2257"/>
      <c r="N2257"/>
      <c r="O2257"/>
      <c r="P2257"/>
      <c r="Q2257"/>
      <c r="R2257"/>
      <c r="S2257"/>
      <c r="T2257"/>
      <c r="U2257"/>
      <c r="V2257"/>
      <c r="W2257"/>
      <c r="X2257"/>
      <c r="Y2257"/>
      <c r="Z2257"/>
      <c r="AA2257"/>
      <c r="AB2257"/>
    </row>
    <row r="2258" spans="1:28" x14ac:dyDescent="0.25">
      <c r="A2258"/>
      <c r="B2258"/>
      <c r="C2258"/>
      <c r="D2258"/>
      <c r="E2258"/>
      <c r="F2258"/>
      <c r="G2258"/>
      <c r="H2258"/>
      <c r="I2258"/>
      <c r="J2258"/>
      <c r="K2258"/>
      <c r="L2258"/>
      <c r="M2258"/>
      <c r="N2258"/>
      <c r="O2258"/>
      <c r="P2258"/>
      <c r="Q2258"/>
      <c r="R2258"/>
      <c r="S2258"/>
      <c r="T2258"/>
      <c r="U2258"/>
      <c r="V2258"/>
      <c r="W2258"/>
      <c r="X2258"/>
      <c r="Y2258"/>
      <c r="Z2258"/>
      <c r="AA2258"/>
      <c r="AB2258"/>
    </row>
    <row r="2259" spans="1:28" x14ac:dyDescent="0.25">
      <c r="A2259"/>
      <c r="B2259"/>
      <c r="C2259"/>
      <c r="D2259"/>
      <c r="E2259"/>
      <c r="F2259"/>
      <c r="G2259"/>
      <c r="H2259"/>
      <c r="I2259"/>
      <c r="J2259"/>
      <c r="K2259"/>
      <c r="L2259"/>
      <c r="M2259"/>
      <c r="N2259"/>
      <c r="O2259"/>
      <c r="P2259"/>
      <c r="Q2259"/>
      <c r="R2259"/>
      <c r="S2259"/>
      <c r="T2259"/>
      <c r="U2259"/>
      <c r="V2259"/>
      <c r="W2259"/>
      <c r="X2259"/>
      <c r="Y2259"/>
      <c r="Z2259"/>
      <c r="AA2259"/>
      <c r="AB2259"/>
    </row>
    <row r="2260" spans="1:28" x14ac:dyDescent="0.25">
      <c r="A2260"/>
      <c r="B2260"/>
      <c r="C2260"/>
      <c r="D2260"/>
      <c r="E2260"/>
      <c r="F2260"/>
      <c r="G2260"/>
      <c r="H2260"/>
      <c r="I2260"/>
      <c r="J2260"/>
      <c r="K2260"/>
      <c r="L2260"/>
      <c r="M2260"/>
      <c r="N2260"/>
      <c r="O2260"/>
      <c r="P2260"/>
      <c r="Q2260"/>
      <c r="R2260"/>
      <c r="S2260"/>
      <c r="T2260"/>
      <c r="U2260"/>
      <c r="V2260"/>
      <c r="W2260"/>
      <c r="X2260"/>
      <c r="Y2260"/>
      <c r="Z2260"/>
      <c r="AA2260"/>
      <c r="AB2260"/>
    </row>
    <row r="2261" spans="1:28" x14ac:dyDescent="0.25">
      <c r="A2261"/>
      <c r="B2261"/>
      <c r="C2261"/>
      <c r="D2261"/>
      <c r="E2261"/>
      <c r="F2261"/>
      <c r="G2261"/>
      <c r="H2261"/>
      <c r="I2261"/>
      <c r="J2261"/>
      <c r="K2261"/>
      <c r="L2261"/>
      <c r="M2261"/>
      <c r="N2261"/>
      <c r="O2261"/>
      <c r="P2261"/>
      <c r="Q2261"/>
      <c r="R2261"/>
      <c r="S2261"/>
      <c r="T2261"/>
      <c r="U2261"/>
      <c r="V2261"/>
      <c r="W2261"/>
      <c r="X2261"/>
      <c r="Y2261"/>
      <c r="Z2261"/>
      <c r="AA2261"/>
      <c r="AB2261"/>
    </row>
    <row r="2262" spans="1:28" x14ac:dyDescent="0.25">
      <c r="A2262"/>
      <c r="B2262"/>
      <c r="C2262"/>
      <c r="D2262"/>
      <c r="E2262"/>
      <c r="F2262"/>
      <c r="G2262"/>
      <c r="H2262"/>
      <c r="I2262"/>
      <c r="J2262"/>
      <c r="K2262"/>
      <c r="L2262"/>
      <c r="M2262"/>
      <c r="N2262"/>
      <c r="O2262"/>
      <c r="P2262"/>
      <c r="Q2262"/>
      <c r="R2262"/>
      <c r="S2262"/>
      <c r="T2262"/>
      <c r="U2262"/>
      <c r="V2262"/>
      <c r="W2262"/>
      <c r="X2262"/>
      <c r="Y2262"/>
      <c r="Z2262"/>
      <c r="AA2262"/>
      <c r="AB2262"/>
    </row>
    <row r="2263" spans="1:28" x14ac:dyDescent="0.25">
      <c r="A2263"/>
      <c r="B2263"/>
      <c r="C2263"/>
      <c r="D2263"/>
      <c r="E2263"/>
      <c r="F2263"/>
      <c r="G2263"/>
      <c r="H2263"/>
      <c r="I2263"/>
      <c r="J2263"/>
      <c r="K2263"/>
      <c r="L2263"/>
      <c r="M2263"/>
      <c r="N2263"/>
      <c r="O2263"/>
      <c r="P2263"/>
      <c r="Q2263"/>
      <c r="R2263"/>
      <c r="S2263"/>
      <c r="T2263"/>
      <c r="U2263"/>
      <c r="V2263"/>
      <c r="W2263"/>
      <c r="X2263"/>
      <c r="Y2263"/>
      <c r="Z2263"/>
      <c r="AA2263"/>
      <c r="AB2263"/>
    </row>
    <row r="2264" spans="1:28" x14ac:dyDescent="0.25">
      <c r="A2264"/>
      <c r="B2264"/>
      <c r="C2264"/>
      <c r="D2264"/>
      <c r="E2264"/>
      <c r="F2264"/>
      <c r="G2264"/>
      <c r="H2264"/>
      <c r="I2264"/>
      <c r="J2264"/>
      <c r="K2264"/>
      <c r="L2264"/>
      <c r="M2264"/>
      <c r="N2264"/>
      <c r="O2264"/>
      <c r="P2264"/>
      <c r="Q2264"/>
      <c r="R2264"/>
      <c r="S2264"/>
      <c r="T2264"/>
      <c r="U2264"/>
      <c r="V2264"/>
      <c r="W2264"/>
      <c r="X2264"/>
      <c r="Y2264"/>
      <c r="Z2264"/>
      <c r="AA2264"/>
      <c r="AB2264"/>
    </row>
    <row r="2265" spans="1:28" x14ac:dyDescent="0.25">
      <c r="A2265"/>
      <c r="B2265"/>
      <c r="C2265"/>
      <c r="D2265"/>
      <c r="E2265"/>
      <c r="F2265"/>
      <c r="G2265"/>
      <c r="H2265"/>
      <c r="I2265"/>
      <c r="J2265"/>
      <c r="K2265"/>
      <c r="L2265"/>
      <c r="M2265"/>
      <c r="N2265"/>
      <c r="O2265"/>
      <c r="P2265"/>
      <c r="Q2265"/>
      <c r="R2265"/>
      <c r="S2265"/>
      <c r="T2265"/>
      <c r="U2265"/>
      <c r="V2265"/>
      <c r="W2265"/>
      <c r="X2265"/>
      <c r="Y2265"/>
      <c r="Z2265"/>
      <c r="AA2265"/>
      <c r="AB2265"/>
    </row>
    <row r="2266" spans="1:28" x14ac:dyDescent="0.25">
      <c r="A2266"/>
      <c r="B2266"/>
      <c r="C2266"/>
      <c r="D2266"/>
      <c r="E2266"/>
      <c r="F2266"/>
      <c r="G2266"/>
      <c r="H2266"/>
      <c r="I2266"/>
      <c r="J2266"/>
      <c r="K2266"/>
      <c r="L2266"/>
      <c r="M2266"/>
      <c r="N2266"/>
      <c r="O2266"/>
      <c r="P2266"/>
      <c r="Q2266"/>
      <c r="R2266"/>
      <c r="S2266"/>
      <c r="T2266"/>
      <c r="U2266"/>
      <c r="V2266"/>
      <c r="W2266"/>
      <c r="X2266"/>
      <c r="Y2266"/>
      <c r="Z2266"/>
      <c r="AA2266"/>
      <c r="AB2266"/>
    </row>
    <row r="2267" spans="1:28" x14ac:dyDescent="0.25">
      <c r="A2267"/>
      <c r="B2267"/>
      <c r="C2267"/>
      <c r="D2267"/>
      <c r="E2267"/>
      <c r="F2267"/>
      <c r="G2267"/>
      <c r="H2267"/>
      <c r="I2267"/>
      <c r="J2267"/>
      <c r="K2267"/>
      <c r="L2267"/>
      <c r="M2267"/>
      <c r="N2267"/>
      <c r="O2267"/>
      <c r="P2267"/>
      <c r="Q2267"/>
      <c r="R2267"/>
      <c r="S2267"/>
      <c r="T2267"/>
      <c r="U2267"/>
      <c r="V2267"/>
      <c r="W2267"/>
      <c r="X2267"/>
      <c r="Y2267"/>
      <c r="Z2267"/>
      <c r="AA2267"/>
      <c r="AB2267"/>
    </row>
    <row r="2268" spans="1:28" x14ac:dyDescent="0.25">
      <c r="A2268"/>
      <c r="B2268"/>
      <c r="C2268"/>
      <c r="D2268"/>
      <c r="E2268"/>
      <c r="F2268"/>
      <c r="G2268"/>
      <c r="H2268"/>
      <c r="I2268"/>
      <c r="J2268"/>
      <c r="K2268"/>
      <c r="L2268"/>
      <c r="M2268"/>
      <c r="N2268"/>
      <c r="O2268"/>
      <c r="P2268"/>
      <c r="Q2268"/>
      <c r="R2268"/>
      <c r="S2268"/>
      <c r="T2268"/>
      <c r="U2268"/>
      <c r="V2268"/>
      <c r="W2268"/>
      <c r="X2268"/>
      <c r="Y2268"/>
      <c r="Z2268"/>
      <c r="AA2268"/>
      <c r="AB2268"/>
    </row>
    <row r="2269" spans="1:28" x14ac:dyDescent="0.25">
      <c r="A2269"/>
      <c r="B2269"/>
      <c r="C2269"/>
      <c r="D2269"/>
      <c r="E2269"/>
      <c r="F2269"/>
      <c r="G2269"/>
      <c r="H2269"/>
      <c r="I2269"/>
      <c r="J2269"/>
      <c r="K2269"/>
      <c r="L2269"/>
      <c r="M2269"/>
      <c r="N2269"/>
      <c r="O2269"/>
      <c r="P2269"/>
      <c r="Q2269"/>
      <c r="R2269"/>
      <c r="S2269"/>
      <c r="T2269"/>
      <c r="U2269"/>
      <c r="V2269"/>
      <c r="W2269"/>
      <c r="X2269"/>
      <c r="Y2269"/>
      <c r="Z2269"/>
      <c r="AA2269"/>
      <c r="AB2269"/>
    </row>
    <row r="2270" spans="1:28" x14ac:dyDescent="0.25">
      <c r="A2270"/>
      <c r="B2270"/>
      <c r="C2270"/>
      <c r="D2270"/>
      <c r="E2270"/>
      <c r="F2270"/>
      <c r="G2270"/>
      <c r="H2270"/>
      <c r="I2270"/>
      <c r="J2270"/>
      <c r="K2270"/>
      <c r="L2270"/>
      <c r="M2270"/>
      <c r="N2270"/>
      <c r="O2270"/>
      <c r="P2270"/>
      <c r="Q2270"/>
      <c r="R2270"/>
      <c r="S2270"/>
      <c r="T2270"/>
      <c r="U2270"/>
      <c r="V2270"/>
      <c r="W2270"/>
      <c r="X2270"/>
      <c r="Y2270"/>
      <c r="Z2270"/>
      <c r="AA2270"/>
      <c r="AB2270"/>
    </row>
    <row r="2271" spans="1:28" x14ac:dyDescent="0.25">
      <c r="A2271"/>
      <c r="B2271"/>
      <c r="C2271"/>
      <c r="D2271"/>
      <c r="E2271"/>
      <c r="F2271"/>
      <c r="G2271"/>
      <c r="H2271"/>
      <c r="I2271"/>
      <c r="J2271"/>
      <c r="K2271"/>
      <c r="L2271"/>
      <c r="M2271"/>
      <c r="N2271"/>
      <c r="O2271"/>
      <c r="P2271"/>
      <c r="Q2271"/>
      <c r="R2271"/>
      <c r="S2271"/>
      <c r="T2271"/>
      <c r="U2271"/>
      <c r="V2271"/>
      <c r="W2271"/>
      <c r="X2271"/>
      <c r="Y2271"/>
      <c r="Z2271"/>
      <c r="AA2271"/>
      <c r="AB2271"/>
    </row>
    <row r="2272" spans="1:28" x14ac:dyDescent="0.25">
      <c r="A2272"/>
      <c r="B2272"/>
      <c r="C2272"/>
      <c r="D2272"/>
      <c r="E2272"/>
      <c r="F2272"/>
      <c r="G2272"/>
      <c r="H2272"/>
      <c r="I2272"/>
      <c r="J2272"/>
      <c r="K2272"/>
      <c r="L2272"/>
      <c r="M2272"/>
      <c r="N2272"/>
      <c r="O2272"/>
      <c r="P2272"/>
      <c r="Q2272"/>
      <c r="R2272"/>
      <c r="S2272"/>
      <c r="T2272"/>
      <c r="U2272"/>
      <c r="V2272"/>
      <c r="W2272"/>
      <c r="X2272"/>
      <c r="Y2272"/>
      <c r="Z2272"/>
      <c r="AA2272"/>
      <c r="AB2272"/>
    </row>
    <row r="2273" spans="1:28" x14ac:dyDescent="0.25">
      <c r="A2273"/>
      <c r="B2273"/>
      <c r="C2273"/>
      <c r="D2273"/>
      <c r="E2273"/>
      <c r="F2273"/>
      <c r="G2273"/>
      <c r="H2273"/>
      <c r="I2273"/>
      <c r="J2273"/>
      <c r="K2273"/>
      <c r="L2273"/>
      <c r="M2273"/>
      <c r="N2273"/>
      <c r="O2273"/>
      <c r="P2273"/>
      <c r="Q2273"/>
      <c r="R2273"/>
      <c r="S2273"/>
      <c r="T2273"/>
      <c r="U2273"/>
      <c r="V2273"/>
      <c r="W2273"/>
      <c r="X2273"/>
      <c r="Y2273"/>
      <c r="Z2273"/>
      <c r="AA2273"/>
      <c r="AB2273"/>
    </row>
    <row r="2274" spans="1:28" x14ac:dyDescent="0.25">
      <c r="A2274"/>
      <c r="B2274"/>
      <c r="C2274"/>
      <c r="D2274"/>
      <c r="E2274"/>
      <c r="F2274"/>
      <c r="G2274"/>
      <c r="H2274"/>
      <c r="I2274"/>
      <c r="J2274"/>
      <c r="K2274"/>
      <c r="L2274"/>
      <c r="M2274"/>
      <c r="N2274"/>
      <c r="O2274"/>
      <c r="P2274"/>
      <c r="Q2274"/>
      <c r="R2274"/>
      <c r="S2274"/>
      <c r="T2274"/>
      <c r="U2274"/>
      <c r="V2274"/>
      <c r="W2274"/>
      <c r="X2274"/>
      <c r="Y2274"/>
      <c r="Z2274"/>
      <c r="AA2274"/>
      <c r="AB2274"/>
    </row>
    <row r="2275" spans="1:28" x14ac:dyDescent="0.25">
      <c r="A2275"/>
      <c r="B2275"/>
      <c r="C2275"/>
      <c r="D2275"/>
      <c r="E2275"/>
      <c r="F2275"/>
      <c r="G2275"/>
      <c r="H2275"/>
      <c r="I2275"/>
      <c r="J2275"/>
      <c r="K2275"/>
      <c r="L2275"/>
      <c r="M2275"/>
      <c r="N2275"/>
      <c r="O2275"/>
      <c r="P2275"/>
      <c r="Q2275"/>
      <c r="R2275"/>
      <c r="S2275"/>
      <c r="T2275"/>
      <c r="U2275"/>
      <c r="V2275"/>
      <c r="W2275"/>
      <c r="X2275"/>
      <c r="Y2275"/>
      <c r="Z2275"/>
      <c r="AA2275"/>
      <c r="AB2275"/>
    </row>
    <row r="2276" spans="1:28" x14ac:dyDescent="0.25">
      <c r="A2276"/>
      <c r="B2276"/>
      <c r="C2276"/>
      <c r="D2276"/>
      <c r="E2276"/>
      <c r="F2276"/>
      <c r="G2276"/>
      <c r="H2276"/>
      <c r="I2276"/>
      <c r="J2276"/>
      <c r="K2276"/>
      <c r="L2276"/>
      <c r="M2276"/>
      <c r="N2276"/>
      <c r="O2276"/>
      <c r="P2276"/>
      <c r="Q2276"/>
      <c r="R2276"/>
      <c r="S2276"/>
      <c r="T2276"/>
      <c r="U2276"/>
      <c r="V2276"/>
      <c r="W2276"/>
      <c r="X2276"/>
      <c r="Y2276"/>
      <c r="Z2276"/>
      <c r="AA2276"/>
      <c r="AB2276"/>
    </row>
    <row r="2277" spans="1:28" x14ac:dyDescent="0.25">
      <c r="A2277"/>
      <c r="B2277"/>
      <c r="C2277"/>
      <c r="D2277"/>
      <c r="E2277"/>
      <c r="F2277"/>
      <c r="G2277"/>
      <c r="H2277"/>
      <c r="I2277"/>
      <c r="J2277"/>
      <c r="K2277"/>
      <c r="L2277"/>
      <c r="M2277"/>
      <c r="N2277"/>
      <c r="O2277"/>
      <c r="P2277"/>
      <c r="Q2277"/>
      <c r="R2277"/>
      <c r="S2277"/>
      <c r="T2277"/>
      <c r="U2277"/>
      <c r="V2277"/>
      <c r="W2277"/>
      <c r="X2277"/>
      <c r="Y2277"/>
      <c r="Z2277"/>
      <c r="AA2277"/>
      <c r="AB2277"/>
    </row>
    <row r="2278" spans="1:28" x14ac:dyDescent="0.25">
      <c r="A2278"/>
      <c r="B2278"/>
      <c r="C2278"/>
      <c r="D2278"/>
      <c r="E2278"/>
      <c r="F2278"/>
      <c r="G2278"/>
      <c r="H2278"/>
      <c r="I2278"/>
      <c r="J2278"/>
      <c r="K2278"/>
      <c r="L2278"/>
      <c r="M2278"/>
      <c r="N2278"/>
      <c r="O2278"/>
      <c r="P2278"/>
      <c r="Q2278"/>
      <c r="R2278"/>
      <c r="S2278"/>
      <c r="T2278"/>
      <c r="U2278"/>
      <c r="V2278"/>
      <c r="W2278"/>
      <c r="X2278"/>
      <c r="Y2278"/>
      <c r="Z2278"/>
      <c r="AA2278"/>
      <c r="AB2278"/>
    </row>
    <row r="2279" spans="1:28" x14ac:dyDescent="0.25">
      <c r="A2279"/>
      <c r="B2279"/>
      <c r="C2279"/>
      <c r="D2279"/>
      <c r="E2279"/>
      <c r="F2279"/>
      <c r="G2279"/>
      <c r="H2279"/>
      <c r="I2279"/>
      <c r="J2279"/>
      <c r="K2279"/>
      <c r="L2279"/>
      <c r="M2279"/>
      <c r="N2279"/>
      <c r="O2279"/>
      <c r="P2279"/>
      <c r="Q2279"/>
      <c r="R2279"/>
      <c r="S2279"/>
      <c r="T2279"/>
      <c r="U2279"/>
      <c r="V2279"/>
      <c r="W2279"/>
      <c r="X2279"/>
      <c r="Y2279"/>
      <c r="Z2279"/>
      <c r="AA2279"/>
      <c r="AB2279"/>
    </row>
    <row r="2280" spans="1:28" x14ac:dyDescent="0.25">
      <c r="A2280"/>
      <c r="B2280"/>
      <c r="C2280"/>
      <c r="D2280"/>
      <c r="E2280"/>
      <c r="F2280"/>
      <c r="G2280"/>
      <c r="H2280"/>
      <c r="I2280"/>
      <c r="J2280"/>
      <c r="K2280"/>
      <c r="L2280"/>
      <c r="M2280"/>
      <c r="N2280"/>
      <c r="O2280"/>
      <c r="P2280"/>
      <c r="Q2280"/>
      <c r="R2280"/>
      <c r="S2280"/>
      <c r="T2280"/>
      <c r="U2280"/>
      <c r="V2280"/>
      <c r="W2280"/>
      <c r="X2280"/>
      <c r="Y2280"/>
      <c r="Z2280"/>
      <c r="AA2280"/>
      <c r="AB2280"/>
    </row>
    <row r="2281" spans="1:28" x14ac:dyDescent="0.25">
      <c r="A2281"/>
      <c r="B2281"/>
      <c r="C2281"/>
      <c r="D2281"/>
      <c r="E2281"/>
      <c r="F2281"/>
      <c r="G2281"/>
      <c r="H2281"/>
      <c r="I2281"/>
      <c r="J2281"/>
      <c r="K2281"/>
      <c r="L2281"/>
      <c r="M2281"/>
      <c r="N2281"/>
      <c r="O2281"/>
      <c r="P2281"/>
      <c r="Q2281"/>
      <c r="R2281"/>
      <c r="S2281"/>
      <c r="T2281"/>
      <c r="U2281"/>
      <c r="V2281"/>
      <c r="W2281"/>
      <c r="X2281"/>
      <c r="Y2281"/>
      <c r="Z2281"/>
      <c r="AA2281"/>
      <c r="AB2281"/>
    </row>
    <row r="2282" spans="1:28" x14ac:dyDescent="0.25">
      <c r="A2282"/>
      <c r="B2282"/>
      <c r="C2282"/>
      <c r="D2282"/>
      <c r="E2282"/>
      <c r="F2282"/>
      <c r="G2282"/>
      <c r="H2282"/>
      <c r="I2282"/>
      <c r="J2282"/>
      <c r="K2282"/>
      <c r="L2282"/>
      <c r="M2282"/>
      <c r="N2282"/>
      <c r="O2282"/>
      <c r="P2282"/>
      <c r="Q2282"/>
      <c r="R2282"/>
      <c r="S2282"/>
      <c r="T2282"/>
      <c r="U2282"/>
      <c r="V2282"/>
      <c r="W2282"/>
      <c r="X2282"/>
      <c r="Y2282"/>
      <c r="Z2282"/>
      <c r="AA2282"/>
      <c r="AB2282"/>
    </row>
    <row r="2283" spans="1:28" x14ac:dyDescent="0.25">
      <c r="A2283"/>
      <c r="B2283"/>
      <c r="C2283"/>
      <c r="D2283"/>
      <c r="E2283"/>
      <c r="F2283"/>
      <c r="G2283"/>
      <c r="H2283"/>
      <c r="I2283"/>
      <c r="J2283"/>
      <c r="K2283"/>
      <c r="L2283"/>
      <c r="M2283"/>
      <c r="N2283"/>
      <c r="O2283"/>
      <c r="P2283"/>
      <c r="Q2283"/>
      <c r="R2283"/>
      <c r="S2283"/>
      <c r="T2283"/>
      <c r="U2283"/>
      <c r="V2283"/>
      <c r="W2283"/>
      <c r="X2283"/>
      <c r="Y2283"/>
      <c r="Z2283"/>
      <c r="AA2283"/>
      <c r="AB2283"/>
    </row>
    <row r="2284" spans="1:28" x14ac:dyDescent="0.25">
      <c r="A2284"/>
      <c r="B2284"/>
      <c r="C2284"/>
      <c r="D2284"/>
      <c r="E2284"/>
      <c r="F2284"/>
      <c r="G2284"/>
      <c r="H2284"/>
      <c r="I2284"/>
      <c r="J2284"/>
      <c r="K2284"/>
      <c r="L2284"/>
      <c r="M2284"/>
      <c r="N2284"/>
      <c r="O2284"/>
      <c r="P2284"/>
      <c r="Q2284"/>
      <c r="R2284"/>
      <c r="S2284"/>
      <c r="T2284"/>
      <c r="U2284"/>
      <c r="V2284"/>
      <c r="W2284"/>
      <c r="X2284"/>
      <c r="Y2284"/>
      <c r="Z2284"/>
      <c r="AA2284"/>
      <c r="AB2284"/>
    </row>
    <row r="2285" spans="1:28" x14ac:dyDescent="0.25">
      <c r="A2285"/>
      <c r="B2285"/>
      <c r="C2285"/>
      <c r="D2285"/>
      <c r="E2285"/>
      <c r="F2285"/>
      <c r="G2285"/>
      <c r="H2285"/>
      <c r="I2285"/>
      <c r="J2285"/>
      <c r="K2285"/>
      <c r="L2285"/>
      <c r="M2285"/>
      <c r="N2285"/>
      <c r="O2285"/>
      <c r="P2285"/>
      <c r="Q2285"/>
      <c r="R2285"/>
      <c r="S2285"/>
      <c r="T2285"/>
      <c r="U2285"/>
      <c r="V2285"/>
      <c r="W2285"/>
      <c r="X2285"/>
      <c r="Y2285"/>
      <c r="Z2285"/>
      <c r="AA2285"/>
      <c r="AB2285"/>
    </row>
    <row r="2286" spans="1:28" x14ac:dyDescent="0.25">
      <c r="A2286"/>
      <c r="B2286"/>
      <c r="C2286"/>
      <c r="D2286"/>
      <c r="E2286"/>
      <c r="F2286"/>
      <c r="G2286"/>
      <c r="H2286"/>
      <c r="I2286"/>
      <c r="J2286"/>
      <c r="K2286"/>
      <c r="L2286"/>
      <c r="M2286"/>
      <c r="N2286"/>
      <c r="O2286"/>
      <c r="P2286"/>
      <c r="Q2286"/>
      <c r="R2286"/>
      <c r="S2286"/>
      <c r="T2286"/>
      <c r="U2286"/>
      <c r="V2286"/>
      <c r="W2286"/>
      <c r="X2286"/>
      <c r="Y2286"/>
      <c r="Z2286"/>
      <c r="AA2286"/>
      <c r="AB2286"/>
    </row>
    <row r="2287" spans="1:28" x14ac:dyDescent="0.25">
      <c r="A2287"/>
      <c r="B2287"/>
      <c r="C2287"/>
      <c r="D2287"/>
      <c r="E2287"/>
      <c r="F2287"/>
      <c r="G2287"/>
      <c r="H2287"/>
      <c r="I2287"/>
      <c r="J2287"/>
      <c r="K2287"/>
      <c r="L2287"/>
      <c r="M2287"/>
      <c r="N2287"/>
      <c r="O2287"/>
      <c r="P2287"/>
      <c r="Q2287"/>
      <c r="R2287"/>
      <c r="S2287"/>
      <c r="T2287"/>
      <c r="U2287"/>
      <c r="V2287"/>
      <c r="W2287"/>
      <c r="X2287"/>
      <c r="Y2287"/>
      <c r="Z2287"/>
      <c r="AA2287"/>
      <c r="AB2287"/>
    </row>
    <row r="2288" spans="1:28" x14ac:dyDescent="0.25">
      <c r="A2288"/>
      <c r="B2288"/>
      <c r="C2288"/>
      <c r="D2288"/>
      <c r="E2288"/>
      <c r="F2288"/>
      <c r="G2288"/>
      <c r="H2288"/>
      <c r="I2288"/>
      <c r="J2288"/>
      <c r="K2288"/>
      <c r="L2288"/>
      <c r="M2288"/>
      <c r="N2288"/>
      <c r="O2288"/>
      <c r="P2288"/>
      <c r="Q2288"/>
      <c r="R2288"/>
      <c r="S2288"/>
      <c r="T2288"/>
      <c r="U2288"/>
      <c r="V2288"/>
      <c r="W2288"/>
      <c r="X2288"/>
      <c r="Y2288"/>
      <c r="Z2288"/>
      <c r="AA2288"/>
      <c r="AB2288"/>
    </row>
    <row r="2289" spans="1:28" x14ac:dyDescent="0.25">
      <c r="A2289"/>
      <c r="B2289"/>
      <c r="C2289"/>
      <c r="D2289"/>
      <c r="E2289"/>
      <c r="F2289"/>
      <c r="G2289"/>
      <c r="H2289"/>
      <c r="I2289"/>
      <c r="J2289"/>
      <c r="K2289"/>
      <c r="L2289"/>
      <c r="M2289"/>
      <c r="N2289"/>
      <c r="O2289"/>
      <c r="P2289"/>
      <c r="Q2289"/>
      <c r="R2289"/>
      <c r="S2289"/>
      <c r="T2289"/>
      <c r="U2289"/>
      <c r="V2289"/>
      <c r="W2289"/>
      <c r="X2289"/>
      <c r="Y2289"/>
      <c r="Z2289"/>
      <c r="AA2289"/>
      <c r="AB2289"/>
    </row>
    <row r="2290" spans="1:28" x14ac:dyDescent="0.25">
      <c r="A2290"/>
      <c r="B2290"/>
      <c r="C2290"/>
      <c r="D2290"/>
      <c r="E2290"/>
      <c r="F2290"/>
      <c r="G2290"/>
      <c r="H2290"/>
      <c r="I2290"/>
      <c r="J2290"/>
      <c r="K2290"/>
      <c r="L2290"/>
      <c r="M2290"/>
      <c r="N2290"/>
      <c r="O2290"/>
      <c r="P2290"/>
      <c r="Q2290"/>
      <c r="R2290"/>
      <c r="S2290"/>
      <c r="T2290"/>
      <c r="U2290"/>
      <c r="V2290"/>
      <c r="W2290"/>
      <c r="X2290"/>
      <c r="Y2290"/>
      <c r="Z2290"/>
      <c r="AA2290"/>
      <c r="AB2290"/>
    </row>
    <row r="2291" spans="1:28" x14ac:dyDescent="0.25">
      <c r="A2291"/>
      <c r="B2291"/>
      <c r="C2291"/>
      <c r="D2291"/>
      <c r="E2291"/>
      <c r="F2291"/>
      <c r="G2291"/>
      <c r="H2291"/>
      <c r="I2291"/>
      <c r="J2291"/>
      <c r="K2291"/>
      <c r="L2291"/>
      <c r="M2291"/>
      <c r="N2291"/>
      <c r="O2291"/>
      <c r="P2291"/>
      <c r="Q2291"/>
      <c r="R2291"/>
      <c r="S2291"/>
      <c r="T2291"/>
      <c r="U2291"/>
      <c r="V2291"/>
      <c r="W2291"/>
      <c r="X2291"/>
      <c r="Y2291"/>
      <c r="Z2291"/>
      <c r="AA2291"/>
      <c r="AB2291"/>
    </row>
    <row r="2292" spans="1:28" x14ac:dyDescent="0.25">
      <c r="A2292"/>
      <c r="B2292"/>
      <c r="C2292"/>
      <c r="D2292"/>
      <c r="E2292"/>
      <c r="F2292"/>
      <c r="G2292"/>
      <c r="H2292"/>
      <c r="I2292"/>
      <c r="J2292"/>
      <c r="K2292"/>
      <c r="L2292"/>
      <c r="M2292"/>
      <c r="N2292"/>
      <c r="O2292"/>
      <c r="P2292"/>
      <c r="Q2292"/>
      <c r="R2292"/>
      <c r="S2292"/>
      <c r="T2292"/>
      <c r="U2292"/>
      <c r="V2292"/>
      <c r="W2292"/>
      <c r="X2292"/>
      <c r="Y2292"/>
      <c r="Z2292"/>
      <c r="AA2292"/>
      <c r="AB2292"/>
    </row>
    <row r="2293" spans="1:28" x14ac:dyDescent="0.25">
      <c r="A2293"/>
      <c r="B2293"/>
      <c r="C2293"/>
      <c r="D2293"/>
      <c r="E2293"/>
      <c r="F2293"/>
      <c r="G2293"/>
      <c r="H2293"/>
      <c r="I2293"/>
      <c r="J2293"/>
      <c r="K2293"/>
      <c r="L2293"/>
      <c r="M2293"/>
      <c r="N2293"/>
      <c r="O2293"/>
      <c r="P2293"/>
      <c r="Q2293"/>
      <c r="R2293"/>
      <c r="S2293"/>
      <c r="T2293"/>
      <c r="U2293"/>
      <c r="V2293"/>
      <c r="W2293"/>
      <c r="X2293"/>
      <c r="Y2293"/>
      <c r="Z2293"/>
      <c r="AA2293"/>
      <c r="AB2293"/>
    </row>
    <row r="2294" spans="1:28" x14ac:dyDescent="0.25">
      <c r="A2294"/>
      <c r="B2294"/>
      <c r="C2294"/>
      <c r="D2294"/>
      <c r="E2294"/>
      <c r="F2294"/>
      <c r="G2294"/>
      <c r="H2294"/>
      <c r="I2294"/>
      <c r="J2294"/>
      <c r="K2294"/>
      <c r="L2294"/>
      <c r="M2294"/>
      <c r="N2294"/>
      <c r="O2294"/>
      <c r="P2294"/>
      <c r="Q2294"/>
      <c r="R2294"/>
      <c r="S2294"/>
      <c r="T2294"/>
      <c r="U2294"/>
      <c r="V2294"/>
      <c r="W2294"/>
      <c r="X2294"/>
      <c r="Y2294"/>
      <c r="Z2294"/>
      <c r="AA2294"/>
      <c r="AB2294"/>
    </row>
    <row r="2295" spans="1:28" x14ac:dyDescent="0.25">
      <c r="A2295"/>
      <c r="B2295"/>
      <c r="C2295"/>
      <c r="D2295"/>
      <c r="E2295"/>
      <c r="F2295"/>
      <c r="G2295"/>
      <c r="H2295"/>
      <c r="I2295"/>
      <c r="J2295"/>
      <c r="K2295"/>
      <c r="L2295"/>
      <c r="M2295"/>
      <c r="N2295"/>
      <c r="O2295"/>
      <c r="P2295"/>
      <c r="Q2295"/>
      <c r="R2295"/>
      <c r="S2295"/>
      <c r="T2295"/>
      <c r="U2295"/>
      <c r="V2295"/>
      <c r="W2295"/>
      <c r="X2295"/>
      <c r="Y2295"/>
      <c r="Z2295"/>
      <c r="AA2295"/>
      <c r="AB2295"/>
    </row>
    <row r="2296" spans="1:28" x14ac:dyDescent="0.25">
      <c r="A2296"/>
      <c r="B2296"/>
      <c r="C2296"/>
      <c r="D2296"/>
      <c r="E2296"/>
      <c r="F2296"/>
      <c r="G2296"/>
      <c r="H2296"/>
      <c r="I2296"/>
      <c r="J2296"/>
      <c r="K2296"/>
      <c r="L2296"/>
      <c r="M2296"/>
      <c r="N2296"/>
      <c r="O2296"/>
      <c r="P2296"/>
      <c r="Q2296"/>
      <c r="R2296"/>
      <c r="S2296"/>
      <c r="T2296"/>
      <c r="U2296"/>
      <c r="V2296"/>
      <c r="W2296"/>
      <c r="X2296"/>
      <c r="Y2296"/>
      <c r="Z2296"/>
      <c r="AA2296"/>
      <c r="AB2296"/>
    </row>
    <row r="2297" spans="1:28" x14ac:dyDescent="0.25">
      <c r="A2297"/>
      <c r="B2297"/>
      <c r="C2297"/>
      <c r="D2297"/>
      <c r="E2297"/>
      <c r="F2297"/>
      <c r="G2297"/>
      <c r="H2297"/>
      <c r="I2297"/>
      <c r="J2297"/>
      <c r="K2297"/>
      <c r="L2297"/>
      <c r="M2297"/>
      <c r="N2297"/>
      <c r="O2297"/>
      <c r="P2297"/>
      <c r="Q2297"/>
      <c r="R2297"/>
      <c r="S2297"/>
      <c r="T2297"/>
      <c r="U2297"/>
      <c r="V2297"/>
      <c r="W2297"/>
      <c r="X2297"/>
      <c r="Y2297"/>
      <c r="Z2297"/>
      <c r="AA2297"/>
      <c r="AB2297"/>
    </row>
    <row r="2298" spans="1:28" x14ac:dyDescent="0.25">
      <c r="A2298"/>
      <c r="B2298"/>
      <c r="C2298"/>
      <c r="D2298"/>
      <c r="E2298"/>
      <c r="F2298"/>
      <c r="G2298"/>
      <c r="H2298"/>
      <c r="I2298"/>
      <c r="J2298"/>
      <c r="K2298"/>
      <c r="L2298"/>
      <c r="M2298"/>
      <c r="N2298"/>
      <c r="O2298"/>
      <c r="P2298"/>
      <c r="Q2298"/>
      <c r="R2298"/>
      <c r="S2298"/>
      <c r="T2298"/>
      <c r="U2298"/>
      <c r="V2298"/>
      <c r="W2298"/>
      <c r="X2298"/>
      <c r="Y2298"/>
      <c r="Z2298"/>
      <c r="AA2298"/>
      <c r="AB2298"/>
    </row>
    <row r="2299" spans="1:28" x14ac:dyDescent="0.25">
      <c r="A2299"/>
      <c r="B2299"/>
      <c r="C2299"/>
      <c r="D2299"/>
      <c r="E2299"/>
      <c r="F2299"/>
      <c r="G2299"/>
      <c r="H2299"/>
      <c r="I2299"/>
      <c r="J2299"/>
      <c r="K2299"/>
      <c r="L2299"/>
      <c r="M2299"/>
      <c r="N2299"/>
      <c r="O2299"/>
      <c r="P2299"/>
      <c r="Q2299"/>
      <c r="R2299"/>
      <c r="S2299"/>
      <c r="T2299"/>
      <c r="U2299"/>
      <c r="V2299"/>
      <c r="W2299"/>
      <c r="X2299"/>
      <c r="Y2299"/>
      <c r="Z2299"/>
      <c r="AA2299"/>
      <c r="AB2299"/>
    </row>
    <row r="2300" spans="1:28" x14ac:dyDescent="0.25">
      <c r="A2300"/>
      <c r="B2300"/>
      <c r="C2300"/>
      <c r="D2300"/>
      <c r="E2300"/>
      <c r="F2300"/>
      <c r="G2300"/>
      <c r="H2300"/>
      <c r="I2300"/>
      <c r="J2300"/>
      <c r="K2300"/>
      <c r="L2300"/>
      <c r="M2300"/>
      <c r="N2300"/>
      <c r="O2300"/>
      <c r="P2300"/>
      <c r="Q2300"/>
      <c r="R2300"/>
      <c r="S2300"/>
      <c r="T2300"/>
      <c r="U2300"/>
      <c r="V2300"/>
      <c r="W2300"/>
      <c r="X2300"/>
      <c r="Y2300"/>
      <c r="Z2300"/>
      <c r="AA2300"/>
      <c r="AB2300"/>
    </row>
    <row r="2301" spans="1:28" x14ac:dyDescent="0.25">
      <c r="A2301"/>
      <c r="B2301"/>
      <c r="C2301"/>
      <c r="D2301"/>
      <c r="E2301"/>
      <c r="F2301"/>
      <c r="G2301"/>
      <c r="H2301"/>
      <c r="I2301"/>
      <c r="J2301"/>
      <c r="K2301"/>
      <c r="L2301"/>
      <c r="M2301"/>
      <c r="N2301"/>
      <c r="O2301"/>
      <c r="P2301"/>
      <c r="Q2301"/>
      <c r="R2301"/>
      <c r="S2301"/>
      <c r="T2301"/>
      <c r="U2301"/>
      <c r="V2301"/>
      <c r="W2301"/>
      <c r="X2301"/>
      <c r="Y2301"/>
      <c r="Z2301"/>
      <c r="AA2301"/>
      <c r="AB2301"/>
    </row>
    <row r="2302" spans="1:28" x14ac:dyDescent="0.25">
      <c r="A2302"/>
      <c r="B2302"/>
      <c r="C2302"/>
      <c r="D2302"/>
      <c r="E2302"/>
      <c r="F2302"/>
      <c r="G2302"/>
      <c r="H2302"/>
      <c r="I2302"/>
      <c r="J2302"/>
      <c r="K2302"/>
      <c r="L2302"/>
      <c r="M2302"/>
      <c r="N2302"/>
      <c r="O2302"/>
      <c r="P2302"/>
      <c r="Q2302"/>
      <c r="R2302"/>
      <c r="S2302"/>
      <c r="T2302"/>
      <c r="U2302"/>
      <c r="V2302"/>
      <c r="W2302"/>
      <c r="X2302"/>
      <c r="Y2302"/>
      <c r="Z2302"/>
      <c r="AA2302"/>
      <c r="AB2302"/>
    </row>
    <row r="2303" spans="1:28" x14ac:dyDescent="0.25">
      <c r="A2303"/>
      <c r="B2303"/>
      <c r="C2303"/>
      <c r="D2303"/>
      <c r="E2303"/>
      <c r="F2303"/>
      <c r="G2303"/>
      <c r="H2303"/>
      <c r="I2303"/>
      <c r="J2303"/>
      <c r="K2303"/>
      <c r="L2303"/>
      <c r="M2303"/>
      <c r="N2303"/>
      <c r="O2303"/>
      <c r="P2303"/>
      <c r="Q2303"/>
      <c r="R2303"/>
      <c r="S2303"/>
      <c r="T2303"/>
      <c r="U2303"/>
      <c r="V2303"/>
      <c r="W2303"/>
      <c r="X2303"/>
      <c r="Y2303"/>
      <c r="Z2303"/>
      <c r="AA2303"/>
      <c r="AB2303"/>
    </row>
    <row r="2304" spans="1:28" x14ac:dyDescent="0.25">
      <c r="A2304"/>
      <c r="B2304"/>
      <c r="C2304"/>
      <c r="D2304"/>
      <c r="E2304"/>
      <c r="F2304"/>
      <c r="G2304"/>
      <c r="H2304"/>
      <c r="I2304"/>
      <c r="J2304"/>
      <c r="K2304"/>
      <c r="L2304"/>
      <c r="M2304"/>
      <c r="N2304"/>
      <c r="O2304"/>
      <c r="P2304"/>
      <c r="Q2304"/>
      <c r="R2304"/>
      <c r="S2304"/>
      <c r="T2304"/>
      <c r="U2304"/>
      <c r="V2304"/>
      <c r="W2304"/>
      <c r="X2304"/>
      <c r="Y2304"/>
      <c r="Z2304"/>
      <c r="AA2304"/>
      <c r="AB2304"/>
    </row>
    <row r="2305" spans="1:28" x14ac:dyDescent="0.25">
      <c r="A2305"/>
      <c r="B2305"/>
      <c r="C2305"/>
      <c r="D2305"/>
      <c r="E2305"/>
      <c r="F2305"/>
      <c r="G2305"/>
      <c r="H2305"/>
      <c r="I2305"/>
      <c r="J2305"/>
      <c r="K2305"/>
      <c r="L2305"/>
      <c r="M2305"/>
      <c r="N2305"/>
      <c r="O2305"/>
      <c r="P2305"/>
      <c r="Q2305"/>
      <c r="R2305"/>
      <c r="S2305"/>
      <c r="T2305"/>
      <c r="U2305"/>
      <c r="V2305"/>
      <c r="W2305"/>
      <c r="X2305"/>
      <c r="Y2305"/>
      <c r="Z2305"/>
      <c r="AA2305"/>
      <c r="AB2305"/>
    </row>
    <row r="2306" spans="1:28" x14ac:dyDescent="0.25">
      <c r="A2306"/>
      <c r="B2306"/>
      <c r="C2306"/>
      <c r="D2306"/>
      <c r="E2306"/>
      <c r="F2306"/>
      <c r="G2306"/>
      <c r="H2306"/>
      <c r="I2306"/>
      <c r="J2306"/>
      <c r="K2306"/>
      <c r="L2306"/>
      <c r="M2306"/>
      <c r="N2306"/>
      <c r="O2306"/>
      <c r="P2306"/>
      <c r="Q2306"/>
      <c r="R2306"/>
      <c r="S2306"/>
      <c r="T2306"/>
      <c r="U2306"/>
      <c r="V2306"/>
      <c r="W2306"/>
      <c r="X2306"/>
      <c r="Y2306"/>
      <c r="Z2306"/>
      <c r="AA2306"/>
      <c r="AB2306"/>
    </row>
    <row r="2307" spans="1:28" x14ac:dyDescent="0.25">
      <c r="A2307"/>
      <c r="B2307"/>
      <c r="C2307"/>
      <c r="D2307"/>
      <c r="E2307"/>
      <c r="F2307"/>
      <c r="G2307"/>
      <c r="H2307"/>
      <c r="I2307"/>
      <c r="J2307"/>
      <c r="K2307"/>
      <c r="L2307"/>
      <c r="M2307"/>
      <c r="N2307"/>
      <c r="O2307"/>
      <c r="P2307"/>
      <c r="Q2307"/>
      <c r="R2307"/>
      <c r="S2307"/>
      <c r="T2307"/>
      <c r="U2307"/>
      <c r="V2307"/>
      <c r="W2307"/>
      <c r="X2307"/>
      <c r="Y2307"/>
      <c r="Z2307"/>
      <c r="AA2307"/>
      <c r="AB2307"/>
    </row>
    <row r="2308" spans="1:28" x14ac:dyDescent="0.25">
      <c r="A2308"/>
      <c r="B2308"/>
      <c r="C2308"/>
      <c r="D2308"/>
      <c r="E2308"/>
      <c r="F2308"/>
      <c r="G2308"/>
      <c r="H2308"/>
      <c r="I2308"/>
      <c r="J2308"/>
      <c r="K2308"/>
      <c r="L2308"/>
      <c r="M2308"/>
      <c r="N2308"/>
      <c r="O2308"/>
      <c r="P2308"/>
      <c r="Q2308"/>
      <c r="R2308"/>
      <c r="S2308"/>
      <c r="T2308"/>
      <c r="U2308"/>
      <c r="V2308"/>
      <c r="W2308"/>
      <c r="X2308"/>
      <c r="Y2308"/>
      <c r="Z2308"/>
      <c r="AA2308"/>
      <c r="AB2308"/>
    </row>
    <row r="2309" spans="1:28" x14ac:dyDescent="0.25">
      <c r="A2309"/>
      <c r="B2309"/>
      <c r="C2309"/>
      <c r="D2309"/>
      <c r="E2309"/>
      <c r="F2309"/>
      <c r="G2309"/>
      <c r="H2309"/>
      <c r="I2309"/>
      <c r="J2309"/>
      <c r="K2309"/>
      <c r="L2309"/>
      <c r="M2309"/>
      <c r="N2309"/>
      <c r="O2309"/>
      <c r="P2309"/>
      <c r="Q2309"/>
      <c r="R2309"/>
      <c r="S2309"/>
      <c r="T2309"/>
      <c r="U2309"/>
      <c r="V2309"/>
      <c r="W2309"/>
      <c r="X2309"/>
      <c r="Y2309"/>
      <c r="Z2309"/>
      <c r="AA2309"/>
      <c r="AB2309"/>
    </row>
    <row r="2310" spans="1:28" x14ac:dyDescent="0.25">
      <c r="A2310"/>
      <c r="B2310"/>
      <c r="C2310"/>
      <c r="D2310"/>
      <c r="E2310"/>
      <c r="F2310"/>
      <c r="G2310"/>
      <c r="H2310"/>
      <c r="I2310"/>
      <c r="J2310"/>
      <c r="K2310"/>
      <c r="L2310"/>
      <c r="M2310"/>
      <c r="N2310"/>
      <c r="O2310"/>
      <c r="P2310"/>
      <c r="Q2310"/>
      <c r="R2310"/>
      <c r="S2310"/>
      <c r="T2310"/>
      <c r="U2310"/>
      <c r="V2310"/>
      <c r="W2310"/>
      <c r="X2310"/>
      <c r="Y2310"/>
      <c r="Z2310"/>
      <c r="AA2310"/>
      <c r="AB2310"/>
    </row>
    <row r="2311" spans="1:28" x14ac:dyDescent="0.25">
      <c r="A2311"/>
      <c r="B2311"/>
      <c r="C2311"/>
      <c r="D2311"/>
      <c r="E2311"/>
      <c r="F2311"/>
      <c r="G2311"/>
      <c r="H2311"/>
      <c r="I2311"/>
      <c r="J2311"/>
      <c r="K2311"/>
      <c r="L2311"/>
      <c r="M2311"/>
      <c r="N2311"/>
      <c r="O2311"/>
      <c r="P2311"/>
      <c r="Q2311"/>
      <c r="R2311"/>
      <c r="S2311"/>
      <c r="T2311"/>
      <c r="U2311"/>
      <c r="V2311"/>
      <c r="W2311"/>
      <c r="X2311"/>
      <c r="Y2311"/>
      <c r="Z2311"/>
      <c r="AA2311"/>
      <c r="AB2311"/>
    </row>
    <row r="2312" spans="1:28" x14ac:dyDescent="0.25">
      <c r="A2312"/>
      <c r="B2312"/>
      <c r="C2312"/>
      <c r="D2312"/>
      <c r="E2312"/>
      <c r="F2312"/>
      <c r="G2312"/>
      <c r="H2312"/>
      <c r="I2312"/>
      <c r="J2312"/>
      <c r="K2312"/>
      <c r="L2312"/>
      <c r="M2312"/>
      <c r="N2312"/>
      <c r="O2312"/>
      <c r="P2312"/>
      <c r="Q2312"/>
      <c r="R2312"/>
      <c r="S2312"/>
      <c r="T2312"/>
      <c r="U2312"/>
      <c r="V2312"/>
      <c r="W2312"/>
      <c r="X2312"/>
      <c r="Y2312"/>
      <c r="Z2312"/>
      <c r="AA2312"/>
      <c r="AB2312"/>
    </row>
    <row r="2313" spans="1:28" x14ac:dyDescent="0.25">
      <c r="A2313"/>
      <c r="B2313"/>
      <c r="C2313"/>
      <c r="D2313"/>
      <c r="E2313"/>
      <c r="F2313"/>
      <c r="G2313"/>
      <c r="H2313"/>
      <c r="I2313"/>
      <c r="J2313"/>
      <c r="K2313"/>
      <c r="L2313"/>
      <c r="M2313"/>
      <c r="N2313"/>
      <c r="O2313"/>
      <c r="P2313"/>
      <c r="Q2313"/>
      <c r="R2313"/>
      <c r="S2313"/>
      <c r="T2313"/>
      <c r="U2313"/>
      <c r="V2313"/>
      <c r="W2313"/>
      <c r="X2313"/>
      <c r="Y2313"/>
      <c r="Z2313"/>
      <c r="AA2313"/>
      <c r="AB2313"/>
    </row>
    <row r="2314" spans="1:28" x14ac:dyDescent="0.25">
      <c r="A2314"/>
      <c r="B2314"/>
      <c r="C2314"/>
      <c r="D2314"/>
      <c r="E2314"/>
      <c r="F2314"/>
      <c r="G2314"/>
      <c r="H2314"/>
      <c r="I2314"/>
      <c r="J2314"/>
      <c r="K2314"/>
      <c r="L2314"/>
      <c r="M2314"/>
      <c r="N2314"/>
      <c r="O2314"/>
      <c r="P2314"/>
      <c r="Q2314"/>
      <c r="R2314"/>
      <c r="S2314"/>
      <c r="T2314"/>
      <c r="U2314"/>
      <c r="V2314"/>
      <c r="W2314"/>
      <c r="X2314"/>
      <c r="Y2314"/>
      <c r="Z2314"/>
      <c r="AA2314"/>
      <c r="AB2314"/>
    </row>
    <row r="2315" spans="1:28" x14ac:dyDescent="0.25">
      <c r="A2315"/>
      <c r="B2315"/>
      <c r="C2315"/>
      <c r="D2315"/>
      <c r="E2315"/>
      <c r="F2315"/>
      <c r="G2315"/>
      <c r="H2315"/>
      <c r="I2315"/>
      <c r="J2315"/>
      <c r="K2315"/>
      <c r="L2315"/>
      <c r="M2315"/>
      <c r="N2315"/>
      <c r="O2315"/>
      <c r="P2315"/>
      <c r="Q2315"/>
      <c r="R2315"/>
      <c r="S2315"/>
      <c r="T2315"/>
      <c r="U2315"/>
      <c r="V2315"/>
      <c r="W2315"/>
      <c r="X2315"/>
      <c r="Y2315"/>
      <c r="Z2315"/>
      <c r="AA2315"/>
      <c r="AB2315"/>
    </row>
    <row r="2316" spans="1:28" x14ac:dyDescent="0.25">
      <c r="A2316"/>
      <c r="B2316"/>
      <c r="C2316"/>
      <c r="D2316"/>
      <c r="E2316"/>
      <c r="F2316"/>
      <c r="G2316"/>
      <c r="H2316"/>
      <c r="I2316"/>
      <c r="J2316"/>
      <c r="K2316"/>
      <c r="L2316"/>
      <c r="M2316"/>
      <c r="N2316"/>
      <c r="O2316"/>
      <c r="P2316"/>
      <c r="Q2316"/>
      <c r="R2316"/>
      <c r="S2316"/>
      <c r="T2316"/>
      <c r="U2316"/>
      <c r="V2316"/>
      <c r="W2316"/>
      <c r="X2316"/>
      <c r="Y2316"/>
      <c r="Z2316"/>
      <c r="AA2316"/>
      <c r="AB2316"/>
    </row>
    <row r="2317" spans="1:28" x14ac:dyDescent="0.25">
      <c r="A2317"/>
      <c r="B2317"/>
      <c r="C2317"/>
      <c r="D2317"/>
      <c r="E2317"/>
      <c r="F2317"/>
      <c r="G2317"/>
      <c r="H2317"/>
      <c r="I2317"/>
      <c r="J2317"/>
      <c r="K2317"/>
      <c r="L2317"/>
      <c r="M2317"/>
      <c r="N2317"/>
      <c r="O2317"/>
      <c r="P2317"/>
      <c r="Q2317"/>
      <c r="R2317"/>
      <c r="S2317"/>
      <c r="T2317"/>
      <c r="U2317"/>
      <c r="V2317"/>
      <c r="W2317"/>
      <c r="X2317"/>
      <c r="Y2317"/>
      <c r="Z2317"/>
      <c r="AA2317"/>
      <c r="AB2317"/>
    </row>
    <row r="2318" spans="1:28" x14ac:dyDescent="0.25">
      <c r="A2318"/>
      <c r="B2318"/>
      <c r="C2318"/>
      <c r="D2318"/>
      <c r="E2318"/>
      <c r="F2318"/>
      <c r="G2318"/>
      <c r="H2318"/>
      <c r="I2318"/>
      <c r="J2318"/>
      <c r="K2318"/>
      <c r="L2318"/>
      <c r="M2318"/>
      <c r="N2318"/>
      <c r="O2318"/>
      <c r="P2318"/>
      <c r="Q2318"/>
      <c r="R2318"/>
      <c r="S2318"/>
      <c r="T2318"/>
      <c r="U2318"/>
      <c r="V2318"/>
      <c r="W2318"/>
      <c r="X2318"/>
      <c r="Y2318"/>
      <c r="Z2318"/>
      <c r="AA2318"/>
      <c r="AB2318"/>
    </row>
    <row r="2319" spans="1:28" x14ac:dyDescent="0.25">
      <c r="A2319"/>
      <c r="B2319"/>
      <c r="C2319"/>
      <c r="D2319"/>
      <c r="E2319"/>
      <c r="F2319"/>
      <c r="G2319"/>
      <c r="H2319"/>
      <c r="I2319"/>
      <c r="J2319"/>
      <c r="K2319"/>
      <c r="L2319"/>
      <c r="M2319"/>
      <c r="N2319"/>
      <c r="O2319"/>
      <c r="P2319"/>
      <c r="Q2319"/>
      <c r="R2319"/>
      <c r="S2319"/>
      <c r="T2319"/>
      <c r="U2319"/>
      <c r="V2319"/>
      <c r="W2319"/>
      <c r="X2319"/>
      <c r="Y2319"/>
      <c r="Z2319"/>
      <c r="AA2319"/>
      <c r="AB2319"/>
    </row>
    <row r="2320" spans="1:28" x14ac:dyDescent="0.25">
      <c r="A2320"/>
      <c r="B2320"/>
      <c r="C2320"/>
      <c r="D2320"/>
      <c r="E2320"/>
      <c r="F2320"/>
      <c r="G2320"/>
      <c r="H2320"/>
      <c r="I2320"/>
      <c r="J2320"/>
      <c r="K2320"/>
      <c r="L2320"/>
      <c r="M2320"/>
      <c r="N2320"/>
      <c r="O2320"/>
      <c r="P2320"/>
      <c r="Q2320"/>
      <c r="R2320"/>
      <c r="S2320"/>
      <c r="T2320"/>
      <c r="U2320"/>
      <c r="V2320"/>
      <c r="W2320"/>
      <c r="X2320"/>
      <c r="Y2320"/>
      <c r="Z2320"/>
      <c r="AA2320"/>
      <c r="AB2320"/>
    </row>
    <row r="2321" spans="1:28" x14ac:dyDescent="0.25">
      <c r="A2321"/>
      <c r="B2321"/>
      <c r="C2321"/>
      <c r="D2321"/>
      <c r="E2321"/>
      <c r="F2321"/>
      <c r="G2321"/>
      <c r="H2321"/>
      <c r="I2321"/>
      <c r="J2321"/>
      <c r="K2321"/>
      <c r="L2321"/>
      <c r="M2321"/>
      <c r="N2321"/>
      <c r="O2321"/>
      <c r="P2321"/>
      <c r="Q2321"/>
      <c r="R2321"/>
      <c r="S2321"/>
      <c r="T2321"/>
      <c r="U2321"/>
      <c r="V2321"/>
      <c r="W2321"/>
      <c r="X2321"/>
      <c r="Y2321"/>
      <c r="Z2321"/>
      <c r="AA2321"/>
      <c r="AB2321"/>
    </row>
    <row r="2322" spans="1:28" x14ac:dyDescent="0.25">
      <c r="A2322"/>
      <c r="B2322"/>
      <c r="C2322"/>
      <c r="D2322"/>
      <c r="E2322"/>
      <c r="F2322"/>
      <c r="G2322"/>
      <c r="H2322"/>
      <c r="I2322"/>
      <c r="J2322"/>
      <c r="K2322"/>
      <c r="L2322"/>
      <c r="M2322"/>
      <c r="N2322"/>
      <c r="O2322"/>
      <c r="P2322"/>
      <c r="Q2322"/>
      <c r="R2322"/>
      <c r="S2322"/>
      <c r="T2322"/>
      <c r="U2322"/>
      <c r="V2322"/>
      <c r="W2322"/>
      <c r="X2322"/>
      <c r="Y2322"/>
      <c r="Z2322"/>
      <c r="AA2322"/>
      <c r="AB2322"/>
    </row>
    <row r="2323" spans="1:28" x14ac:dyDescent="0.25">
      <c r="A2323"/>
      <c r="B2323"/>
      <c r="C2323"/>
      <c r="D2323"/>
      <c r="E2323"/>
      <c r="F2323"/>
      <c r="G2323"/>
      <c r="H2323"/>
      <c r="I2323"/>
      <c r="J2323"/>
      <c r="K2323"/>
      <c r="L2323"/>
      <c r="M2323"/>
      <c r="N2323"/>
      <c r="O2323"/>
      <c r="P2323"/>
      <c r="Q2323"/>
      <c r="R2323"/>
      <c r="S2323"/>
      <c r="T2323"/>
      <c r="U2323"/>
      <c r="V2323"/>
      <c r="W2323"/>
      <c r="X2323"/>
      <c r="Y2323"/>
      <c r="Z2323"/>
      <c r="AA2323"/>
      <c r="AB2323"/>
    </row>
    <row r="2324" spans="1:28" x14ac:dyDescent="0.25">
      <c r="A2324"/>
      <c r="B2324"/>
      <c r="C2324"/>
      <c r="D2324"/>
      <c r="E2324"/>
      <c r="F2324"/>
      <c r="G2324"/>
      <c r="H2324"/>
      <c r="I2324"/>
      <c r="J2324"/>
      <c r="K2324"/>
      <c r="L2324"/>
      <c r="M2324"/>
      <c r="N2324"/>
      <c r="O2324"/>
      <c r="P2324"/>
      <c r="Q2324"/>
      <c r="R2324"/>
      <c r="S2324"/>
      <c r="T2324"/>
      <c r="U2324"/>
      <c r="V2324"/>
      <c r="W2324"/>
      <c r="X2324"/>
      <c r="Y2324"/>
      <c r="Z2324"/>
      <c r="AA2324"/>
      <c r="AB2324"/>
    </row>
    <row r="2325" spans="1:28" x14ac:dyDescent="0.25">
      <c r="A2325"/>
      <c r="B2325"/>
      <c r="C2325"/>
      <c r="D2325"/>
      <c r="E2325"/>
      <c r="F2325"/>
      <c r="G2325"/>
      <c r="H2325"/>
      <c r="I2325"/>
      <c r="J2325"/>
      <c r="K2325"/>
      <c r="L2325"/>
      <c r="M2325"/>
      <c r="N2325"/>
      <c r="O2325"/>
      <c r="P2325"/>
      <c r="Q2325"/>
      <c r="R2325"/>
      <c r="S2325"/>
      <c r="T2325"/>
      <c r="U2325"/>
      <c r="V2325"/>
      <c r="W2325"/>
      <c r="X2325"/>
      <c r="Y2325"/>
      <c r="Z2325"/>
      <c r="AA2325"/>
      <c r="AB2325"/>
    </row>
    <row r="2326" spans="1:28" x14ac:dyDescent="0.25">
      <c r="A2326"/>
      <c r="B2326"/>
      <c r="C2326"/>
      <c r="D2326"/>
      <c r="E2326"/>
      <c r="F2326"/>
      <c r="G2326"/>
      <c r="H2326"/>
      <c r="I2326"/>
      <c r="J2326"/>
      <c r="K2326"/>
      <c r="L2326"/>
      <c r="M2326"/>
      <c r="N2326"/>
      <c r="O2326"/>
      <c r="P2326"/>
      <c r="Q2326"/>
      <c r="R2326"/>
      <c r="S2326"/>
      <c r="T2326"/>
      <c r="U2326"/>
      <c r="V2326"/>
      <c r="W2326"/>
      <c r="X2326"/>
      <c r="Y2326"/>
      <c r="Z2326"/>
      <c r="AA2326"/>
      <c r="AB2326"/>
    </row>
    <row r="2327" spans="1:28" x14ac:dyDescent="0.25">
      <c r="A2327"/>
      <c r="B2327"/>
      <c r="C2327"/>
      <c r="D2327"/>
      <c r="E2327"/>
      <c r="F2327"/>
      <c r="G2327"/>
      <c r="H2327"/>
      <c r="I2327"/>
      <c r="J2327"/>
      <c r="K2327"/>
      <c r="L2327"/>
      <c r="M2327"/>
      <c r="N2327"/>
      <c r="O2327"/>
      <c r="P2327"/>
      <c r="Q2327"/>
      <c r="R2327"/>
      <c r="S2327"/>
      <c r="T2327"/>
      <c r="U2327"/>
      <c r="V2327"/>
      <c r="W2327"/>
      <c r="X2327"/>
      <c r="Y2327"/>
      <c r="Z2327"/>
      <c r="AA2327"/>
      <c r="AB2327"/>
    </row>
    <row r="2328" spans="1:28" x14ac:dyDescent="0.25">
      <c r="A2328"/>
      <c r="B2328"/>
      <c r="C2328"/>
      <c r="D2328"/>
      <c r="E2328"/>
      <c r="F2328"/>
      <c r="G2328"/>
      <c r="H2328"/>
      <c r="I2328"/>
      <c r="J2328"/>
      <c r="K2328"/>
      <c r="L2328"/>
      <c r="M2328"/>
      <c r="N2328"/>
      <c r="O2328"/>
      <c r="P2328"/>
      <c r="Q2328"/>
      <c r="R2328"/>
      <c r="S2328"/>
      <c r="T2328"/>
      <c r="U2328"/>
      <c r="V2328"/>
      <c r="W2328"/>
      <c r="X2328"/>
      <c r="Y2328"/>
      <c r="Z2328"/>
      <c r="AA2328"/>
      <c r="AB2328"/>
    </row>
    <row r="2329" spans="1:28" x14ac:dyDescent="0.25">
      <c r="A2329"/>
      <c r="B2329"/>
      <c r="C2329"/>
      <c r="D2329"/>
      <c r="E2329"/>
      <c r="F2329"/>
      <c r="G2329"/>
      <c r="H2329"/>
      <c r="I2329"/>
      <c r="J2329"/>
      <c r="K2329"/>
      <c r="L2329"/>
      <c r="M2329"/>
      <c r="N2329"/>
      <c r="O2329"/>
      <c r="P2329"/>
      <c r="Q2329"/>
      <c r="R2329"/>
      <c r="S2329"/>
      <c r="T2329"/>
      <c r="U2329"/>
      <c r="V2329"/>
      <c r="W2329"/>
      <c r="X2329"/>
      <c r="Y2329"/>
      <c r="Z2329"/>
      <c r="AA2329"/>
      <c r="AB2329"/>
    </row>
    <row r="2330" spans="1:28" x14ac:dyDescent="0.25">
      <c r="A2330"/>
      <c r="B2330"/>
      <c r="C2330"/>
      <c r="D2330"/>
      <c r="E2330"/>
      <c r="F2330"/>
      <c r="G2330"/>
      <c r="H2330"/>
      <c r="I2330"/>
      <c r="J2330"/>
      <c r="K2330"/>
      <c r="L2330"/>
      <c r="M2330"/>
      <c r="N2330"/>
      <c r="O2330"/>
      <c r="P2330"/>
      <c r="Q2330"/>
      <c r="R2330"/>
      <c r="S2330"/>
      <c r="T2330"/>
      <c r="U2330"/>
      <c r="V2330"/>
      <c r="W2330"/>
      <c r="X2330"/>
      <c r="Y2330"/>
      <c r="Z2330"/>
      <c r="AA2330"/>
      <c r="AB2330"/>
    </row>
    <row r="2331" spans="1:28" x14ac:dyDescent="0.25">
      <c r="A2331"/>
      <c r="B2331"/>
      <c r="C2331"/>
      <c r="D2331"/>
      <c r="E2331"/>
      <c r="F2331"/>
      <c r="G2331"/>
      <c r="H2331"/>
      <c r="I2331"/>
      <c r="J2331"/>
      <c r="K2331"/>
      <c r="L2331"/>
      <c r="M2331"/>
      <c r="N2331"/>
      <c r="O2331"/>
      <c r="P2331"/>
      <c r="Q2331"/>
      <c r="R2331"/>
      <c r="S2331"/>
      <c r="T2331"/>
      <c r="U2331"/>
      <c r="V2331"/>
      <c r="W2331"/>
      <c r="X2331"/>
      <c r="Y2331"/>
      <c r="Z2331"/>
      <c r="AA2331"/>
      <c r="AB2331"/>
    </row>
    <row r="2332" spans="1:28" x14ac:dyDescent="0.25">
      <c r="A2332"/>
      <c r="B2332"/>
      <c r="C2332"/>
      <c r="D2332"/>
      <c r="E2332"/>
      <c r="F2332"/>
      <c r="G2332"/>
      <c r="H2332"/>
      <c r="I2332"/>
      <c r="J2332"/>
      <c r="K2332"/>
      <c r="L2332"/>
      <c r="M2332"/>
      <c r="N2332"/>
      <c r="O2332"/>
      <c r="P2332"/>
      <c r="Q2332"/>
      <c r="R2332"/>
      <c r="S2332"/>
      <c r="T2332"/>
      <c r="U2332"/>
      <c r="V2332"/>
      <c r="W2332"/>
      <c r="X2332"/>
      <c r="Y2332"/>
      <c r="Z2332"/>
      <c r="AA2332"/>
      <c r="AB2332"/>
    </row>
    <row r="2333" spans="1:28" x14ac:dyDescent="0.25">
      <c r="A2333"/>
      <c r="B2333"/>
      <c r="C2333"/>
      <c r="D2333"/>
      <c r="E2333"/>
      <c r="F2333"/>
      <c r="G2333"/>
      <c r="H2333"/>
      <c r="I2333"/>
      <c r="J2333"/>
      <c r="K2333"/>
      <c r="L2333"/>
      <c r="M2333"/>
      <c r="N2333"/>
      <c r="O2333"/>
      <c r="P2333"/>
      <c r="Q2333"/>
      <c r="R2333"/>
      <c r="S2333"/>
      <c r="T2333"/>
      <c r="U2333"/>
      <c r="V2333"/>
      <c r="W2333"/>
      <c r="X2333"/>
      <c r="Y2333"/>
      <c r="Z2333"/>
      <c r="AA2333"/>
      <c r="AB2333"/>
    </row>
    <row r="2334" spans="1:28" x14ac:dyDescent="0.25">
      <c r="A2334"/>
      <c r="B2334"/>
      <c r="C2334"/>
      <c r="D2334"/>
      <c r="E2334"/>
      <c r="F2334"/>
      <c r="G2334"/>
      <c r="H2334"/>
      <c r="I2334"/>
      <c r="J2334"/>
      <c r="K2334"/>
      <c r="L2334"/>
      <c r="M2334"/>
      <c r="N2334"/>
      <c r="O2334"/>
      <c r="P2334"/>
      <c r="Q2334"/>
      <c r="R2334"/>
      <c r="S2334"/>
      <c r="T2334"/>
      <c r="U2334"/>
      <c r="V2334"/>
      <c r="W2334"/>
      <c r="X2334"/>
      <c r="Y2334"/>
      <c r="Z2334"/>
      <c r="AA2334"/>
      <c r="AB2334"/>
    </row>
    <row r="2335" spans="1:28" x14ac:dyDescent="0.25">
      <c r="A2335"/>
      <c r="B2335"/>
      <c r="C2335"/>
      <c r="D2335"/>
      <c r="E2335"/>
      <c r="F2335"/>
      <c r="G2335"/>
      <c r="H2335"/>
      <c r="I2335"/>
      <c r="J2335"/>
      <c r="K2335"/>
      <c r="L2335"/>
      <c r="M2335"/>
      <c r="N2335"/>
      <c r="O2335"/>
      <c r="P2335"/>
      <c r="Q2335"/>
      <c r="R2335"/>
      <c r="S2335"/>
      <c r="T2335"/>
      <c r="U2335"/>
      <c r="V2335"/>
      <c r="W2335"/>
      <c r="X2335"/>
      <c r="Y2335"/>
      <c r="Z2335"/>
      <c r="AA2335"/>
      <c r="AB2335"/>
    </row>
    <row r="2336" spans="1:28" x14ac:dyDescent="0.25">
      <c r="A2336"/>
      <c r="B2336"/>
      <c r="C2336"/>
      <c r="D2336"/>
      <c r="E2336"/>
      <c r="F2336"/>
      <c r="G2336"/>
      <c r="H2336"/>
      <c r="I2336"/>
      <c r="J2336"/>
      <c r="K2336"/>
      <c r="L2336"/>
      <c r="M2336"/>
      <c r="N2336"/>
      <c r="O2336"/>
      <c r="P2336"/>
      <c r="Q2336"/>
      <c r="R2336"/>
      <c r="S2336"/>
      <c r="T2336"/>
      <c r="U2336"/>
      <c r="V2336"/>
      <c r="W2336"/>
      <c r="X2336"/>
      <c r="Y2336"/>
      <c r="Z2336"/>
      <c r="AA2336"/>
      <c r="AB2336"/>
    </row>
    <row r="2337" spans="1:28" x14ac:dyDescent="0.25">
      <c r="A2337"/>
      <c r="B2337"/>
      <c r="C2337"/>
      <c r="D2337"/>
      <c r="E2337"/>
      <c r="F2337"/>
      <c r="G2337"/>
      <c r="H2337"/>
      <c r="I2337"/>
      <c r="J2337"/>
      <c r="K2337"/>
      <c r="L2337"/>
      <c r="M2337"/>
      <c r="N2337"/>
      <c r="O2337"/>
      <c r="P2337"/>
      <c r="Q2337"/>
      <c r="R2337"/>
      <c r="S2337"/>
      <c r="T2337"/>
      <c r="U2337"/>
      <c r="V2337"/>
      <c r="W2337"/>
      <c r="X2337"/>
      <c r="Y2337"/>
      <c r="Z2337"/>
      <c r="AA2337"/>
      <c r="AB2337"/>
    </row>
    <row r="2338" spans="1:28" x14ac:dyDescent="0.25">
      <c r="A2338"/>
      <c r="B2338"/>
      <c r="C2338"/>
      <c r="D2338"/>
      <c r="E2338"/>
      <c r="F2338"/>
      <c r="G2338"/>
      <c r="H2338"/>
      <c r="I2338"/>
      <c r="J2338"/>
      <c r="K2338"/>
      <c r="L2338"/>
      <c r="M2338"/>
      <c r="N2338"/>
      <c r="O2338"/>
      <c r="P2338"/>
      <c r="Q2338"/>
      <c r="R2338"/>
      <c r="S2338"/>
      <c r="T2338"/>
      <c r="U2338"/>
      <c r="V2338"/>
      <c r="W2338"/>
      <c r="X2338"/>
      <c r="Y2338"/>
      <c r="Z2338"/>
      <c r="AA2338"/>
      <c r="AB2338"/>
    </row>
    <row r="2339" spans="1:28" x14ac:dyDescent="0.25">
      <c r="A2339"/>
      <c r="B2339"/>
      <c r="C2339"/>
      <c r="D2339"/>
      <c r="E2339"/>
      <c r="F2339"/>
      <c r="G2339"/>
      <c r="H2339"/>
      <c r="I2339"/>
      <c r="J2339"/>
      <c r="K2339"/>
      <c r="L2339"/>
      <c r="M2339"/>
      <c r="N2339"/>
      <c r="O2339"/>
      <c r="P2339"/>
      <c r="Q2339"/>
      <c r="R2339"/>
      <c r="S2339"/>
      <c r="T2339"/>
      <c r="U2339"/>
      <c r="V2339"/>
      <c r="W2339"/>
      <c r="X2339"/>
      <c r="Y2339"/>
      <c r="Z2339"/>
      <c r="AA2339"/>
      <c r="AB2339"/>
    </row>
    <row r="2340" spans="1:28" x14ac:dyDescent="0.25">
      <c r="A2340"/>
      <c r="B2340"/>
      <c r="C2340"/>
      <c r="D2340"/>
      <c r="E2340"/>
      <c r="F2340"/>
      <c r="G2340"/>
      <c r="H2340"/>
      <c r="I2340"/>
      <c r="J2340"/>
      <c r="K2340"/>
      <c r="L2340"/>
      <c r="M2340"/>
      <c r="N2340"/>
      <c r="O2340"/>
      <c r="P2340"/>
      <c r="Q2340"/>
      <c r="R2340"/>
      <c r="S2340"/>
      <c r="T2340"/>
      <c r="U2340"/>
      <c r="V2340"/>
      <c r="W2340"/>
      <c r="X2340"/>
      <c r="Y2340"/>
      <c r="Z2340"/>
      <c r="AA2340"/>
      <c r="AB2340"/>
    </row>
    <row r="2341" spans="1:28" x14ac:dyDescent="0.25">
      <c r="A2341"/>
      <c r="B2341"/>
      <c r="C2341"/>
      <c r="D2341"/>
      <c r="E2341"/>
      <c r="F2341"/>
      <c r="G2341"/>
      <c r="H2341"/>
      <c r="I2341"/>
      <c r="J2341"/>
      <c r="K2341"/>
      <c r="L2341"/>
      <c r="M2341"/>
      <c r="N2341"/>
      <c r="O2341"/>
      <c r="P2341"/>
      <c r="Q2341"/>
      <c r="R2341"/>
      <c r="S2341"/>
      <c r="T2341"/>
      <c r="U2341"/>
      <c r="V2341"/>
      <c r="W2341"/>
      <c r="X2341"/>
      <c r="Y2341"/>
      <c r="Z2341"/>
      <c r="AA2341"/>
      <c r="AB2341"/>
    </row>
    <row r="2342" spans="1:28" x14ac:dyDescent="0.25">
      <c r="A2342"/>
      <c r="B2342"/>
      <c r="C2342"/>
      <c r="D2342"/>
      <c r="E2342"/>
      <c r="F2342"/>
      <c r="G2342"/>
      <c r="H2342"/>
      <c r="I2342"/>
      <c r="J2342"/>
      <c r="K2342"/>
      <c r="L2342"/>
      <c r="M2342"/>
      <c r="N2342"/>
      <c r="O2342"/>
      <c r="P2342"/>
      <c r="Q2342"/>
      <c r="R2342"/>
      <c r="S2342"/>
      <c r="T2342"/>
      <c r="U2342"/>
      <c r="V2342"/>
      <c r="W2342"/>
      <c r="X2342"/>
      <c r="Y2342"/>
      <c r="Z2342"/>
      <c r="AA2342"/>
      <c r="AB2342"/>
    </row>
    <row r="2343" spans="1:28" x14ac:dyDescent="0.25">
      <c r="A2343"/>
      <c r="B2343"/>
      <c r="C2343"/>
      <c r="D2343"/>
      <c r="E2343"/>
      <c r="F2343"/>
      <c r="G2343"/>
      <c r="H2343"/>
      <c r="I2343"/>
      <c r="J2343"/>
      <c r="K2343"/>
      <c r="L2343"/>
      <c r="M2343"/>
      <c r="N2343"/>
      <c r="O2343"/>
      <c r="P2343"/>
      <c r="Q2343"/>
      <c r="R2343"/>
      <c r="S2343"/>
      <c r="T2343"/>
      <c r="U2343"/>
      <c r="V2343"/>
      <c r="W2343"/>
      <c r="X2343"/>
      <c r="Y2343"/>
      <c r="Z2343"/>
      <c r="AA2343"/>
      <c r="AB2343"/>
    </row>
    <row r="2344" spans="1:28" x14ac:dyDescent="0.25">
      <c r="A2344"/>
      <c r="B2344"/>
      <c r="C2344"/>
      <c r="D2344"/>
      <c r="E2344"/>
      <c r="F2344"/>
      <c r="G2344"/>
      <c r="H2344"/>
      <c r="I2344"/>
      <c r="J2344"/>
      <c r="K2344"/>
      <c r="L2344"/>
      <c r="M2344"/>
      <c r="N2344"/>
      <c r="O2344"/>
      <c r="P2344"/>
      <c r="Q2344"/>
      <c r="R2344"/>
      <c r="S2344"/>
      <c r="T2344"/>
      <c r="U2344"/>
      <c r="V2344"/>
      <c r="W2344"/>
      <c r="X2344"/>
      <c r="Y2344"/>
      <c r="Z2344"/>
      <c r="AA2344"/>
      <c r="AB2344"/>
    </row>
    <row r="2345" spans="1:28" x14ac:dyDescent="0.25">
      <c r="A2345"/>
      <c r="B2345"/>
      <c r="C2345"/>
      <c r="D2345"/>
      <c r="E2345"/>
      <c r="F2345"/>
      <c r="G2345"/>
      <c r="H2345"/>
      <c r="I2345"/>
      <c r="J2345"/>
      <c r="K2345"/>
      <c r="L2345"/>
      <c r="M2345"/>
      <c r="N2345"/>
      <c r="O2345"/>
      <c r="P2345"/>
      <c r="Q2345"/>
      <c r="R2345"/>
      <c r="S2345"/>
      <c r="T2345"/>
      <c r="U2345"/>
      <c r="V2345"/>
      <c r="W2345"/>
      <c r="X2345"/>
      <c r="Y2345"/>
      <c r="Z2345"/>
      <c r="AA2345"/>
      <c r="AB2345"/>
    </row>
    <row r="2346" spans="1:28" x14ac:dyDescent="0.25">
      <c r="A2346"/>
      <c r="B2346"/>
      <c r="C2346"/>
      <c r="D2346"/>
      <c r="E2346"/>
      <c r="F2346"/>
      <c r="G2346"/>
      <c r="H2346"/>
      <c r="I2346"/>
      <c r="J2346"/>
      <c r="K2346"/>
      <c r="L2346"/>
      <c r="M2346"/>
      <c r="N2346"/>
      <c r="O2346"/>
      <c r="P2346"/>
      <c r="Q2346"/>
      <c r="R2346"/>
      <c r="S2346"/>
      <c r="T2346"/>
      <c r="U2346"/>
      <c r="V2346"/>
      <c r="W2346"/>
      <c r="X2346"/>
      <c r="Y2346"/>
      <c r="Z2346"/>
      <c r="AA2346"/>
      <c r="AB2346"/>
    </row>
    <row r="2347" spans="1:28" x14ac:dyDescent="0.25">
      <c r="A2347"/>
      <c r="B2347"/>
      <c r="C2347"/>
      <c r="D2347"/>
      <c r="E2347"/>
      <c r="F2347"/>
      <c r="G2347"/>
      <c r="H2347"/>
      <c r="I2347"/>
      <c r="J2347"/>
      <c r="K2347"/>
      <c r="L2347"/>
      <c r="M2347"/>
      <c r="N2347"/>
      <c r="O2347"/>
      <c r="P2347"/>
      <c r="Q2347"/>
      <c r="R2347"/>
      <c r="S2347"/>
      <c r="T2347"/>
      <c r="U2347"/>
      <c r="V2347"/>
      <c r="W2347"/>
      <c r="X2347"/>
      <c r="Y2347"/>
      <c r="Z2347"/>
      <c r="AA2347"/>
      <c r="AB2347"/>
    </row>
    <row r="2348" spans="1:28" x14ac:dyDescent="0.25">
      <c r="A2348"/>
      <c r="B2348"/>
      <c r="C2348"/>
      <c r="D2348"/>
      <c r="E2348"/>
      <c r="F2348"/>
      <c r="G2348"/>
      <c r="H2348"/>
      <c r="I2348"/>
      <c r="J2348"/>
      <c r="K2348"/>
      <c r="L2348"/>
      <c r="M2348"/>
      <c r="N2348"/>
      <c r="O2348"/>
      <c r="P2348"/>
      <c r="Q2348"/>
      <c r="R2348"/>
      <c r="S2348"/>
      <c r="T2348"/>
      <c r="U2348"/>
      <c r="V2348"/>
      <c r="W2348"/>
      <c r="X2348"/>
      <c r="Y2348"/>
      <c r="Z2348"/>
      <c r="AA2348"/>
      <c r="AB2348"/>
    </row>
    <row r="2349" spans="1:28" x14ac:dyDescent="0.25">
      <c r="A2349"/>
      <c r="B2349"/>
      <c r="C2349"/>
      <c r="D2349"/>
      <c r="E2349"/>
      <c r="F2349"/>
      <c r="G2349"/>
      <c r="H2349"/>
      <c r="I2349"/>
      <c r="J2349"/>
      <c r="K2349"/>
      <c r="L2349"/>
      <c r="M2349"/>
      <c r="N2349"/>
      <c r="O2349"/>
      <c r="P2349"/>
      <c r="Q2349"/>
      <c r="R2349"/>
      <c r="S2349"/>
      <c r="T2349"/>
      <c r="U2349"/>
      <c r="V2349"/>
      <c r="W2349"/>
      <c r="X2349"/>
      <c r="Y2349"/>
      <c r="Z2349"/>
      <c r="AA2349"/>
      <c r="AB2349"/>
    </row>
    <row r="2350" spans="1:28" x14ac:dyDescent="0.25">
      <c r="A2350"/>
      <c r="B2350"/>
      <c r="C2350"/>
      <c r="D2350"/>
      <c r="E2350"/>
      <c r="F2350"/>
      <c r="G2350"/>
      <c r="H2350"/>
      <c r="I2350"/>
      <c r="J2350"/>
      <c r="K2350"/>
      <c r="L2350"/>
      <c r="M2350"/>
      <c r="N2350"/>
      <c r="O2350"/>
      <c r="P2350"/>
      <c r="Q2350"/>
      <c r="R2350"/>
      <c r="S2350"/>
      <c r="T2350"/>
      <c r="U2350"/>
      <c r="V2350"/>
      <c r="W2350"/>
      <c r="X2350"/>
      <c r="Y2350"/>
      <c r="Z2350"/>
      <c r="AA2350"/>
      <c r="AB2350"/>
    </row>
    <row r="2351" spans="1:28" x14ac:dyDescent="0.25">
      <c r="A2351"/>
      <c r="B2351"/>
      <c r="C2351"/>
      <c r="D2351"/>
      <c r="E2351"/>
      <c r="F2351"/>
      <c r="G2351"/>
      <c r="H2351"/>
      <c r="I2351"/>
      <c r="J2351"/>
      <c r="K2351"/>
      <c r="L2351"/>
      <c r="M2351"/>
      <c r="N2351"/>
      <c r="O2351"/>
      <c r="P2351"/>
      <c r="Q2351"/>
      <c r="R2351"/>
      <c r="S2351"/>
      <c r="T2351"/>
      <c r="U2351"/>
      <c r="V2351"/>
      <c r="W2351"/>
      <c r="X2351"/>
      <c r="Y2351"/>
      <c r="Z2351"/>
      <c r="AA2351"/>
      <c r="AB2351"/>
    </row>
    <row r="2352" spans="1:28" x14ac:dyDescent="0.25">
      <c r="A2352"/>
      <c r="B2352"/>
      <c r="C2352"/>
      <c r="D2352"/>
      <c r="E2352"/>
      <c r="F2352"/>
      <c r="G2352"/>
      <c r="H2352"/>
      <c r="I2352"/>
      <c r="J2352"/>
      <c r="K2352"/>
      <c r="L2352"/>
      <c r="M2352"/>
      <c r="N2352"/>
      <c r="O2352"/>
      <c r="P2352"/>
      <c r="Q2352"/>
      <c r="R2352"/>
      <c r="S2352"/>
      <c r="T2352"/>
      <c r="U2352"/>
      <c r="V2352"/>
      <c r="W2352"/>
      <c r="X2352"/>
      <c r="Y2352"/>
      <c r="Z2352"/>
      <c r="AA2352"/>
      <c r="AB2352"/>
    </row>
    <row r="2353" spans="1:28" x14ac:dyDescent="0.25">
      <c r="A2353"/>
      <c r="B2353"/>
      <c r="C2353"/>
      <c r="D2353"/>
      <c r="E2353"/>
      <c r="F2353"/>
      <c r="G2353"/>
      <c r="H2353"/>
      <c r="I2353"/>
      <c r="J2353"/>
      <c r="K2353"/>
      <c r="L2353"/>
      <c r="M2353"/>
      <c r="N2353"/>
      <c r="O2353"/>
      <c r="P2353"/>
      <c r="Q2353"/>
      <c r="R2353"/>
      <c r="S2353"/>
      <c r="T2353"/>
      <c r="U2353"/>
      <c r="V2353"/>
      <c r="W2353"/>
      <c r="X2353"/>
      <c r="Y2353"/>
      <c r="Z2353"/>
      <c r="AA2353"/>
      <c r="AB2353"/>
    </row>
    <row r="2354" spans="1:28" x14ac:dyDescent="0.25">
      <c r="A2354"/>
      <c r="B2354"/>
      <c r="C2354"/>
      <c r="D2354"/>
      <c r="E2354"/>
      <c r="F2354"/>
      <c r="G2354"/>
      <c r="H2354"/>
      <c r="I2354"/>
      <c r="J2354"/>
      <c r="K2354"/>
      <c r="L2354"/>
      <c r="M2354"/>
      <c r="N2354"/>
      <c r="O2354"/>
      <c r="P2354"/>
      <c r="Q2354"/>
      <c r="R2354"/>
      <c r="S2354"/>
      <c r="T2354"/>
      <c r="U2354"/>
      <c r="V2354"/>
      <c r="W2354"/>
      <c r="X2354"/>
      <c r="Y2354"/>
      <c r="Z2354"/>
      <c r="AA2354"/>
      <c r="AB2354"/>
    </row>
    <row r="2355" spans="1:28" x14ac:dyDescent="0.25">
      <c r="A2355"/>
      <c r="B2355"/>
      <c r="C2355"/>
      <c r="D2355"/>
      <c r="E2355"/>
      <c r="F2355"/>
      <c r="G2355"/>
      <c r="H2355"/>
      <c r="I2355"/>
      <c r="J2355"/>
      <c r="K2355"/>
      <c r="L2355"/>
      <c r="M2355"/>
      <c r="N2355"/>
      <c r="O2355"/>
      <c r="P2355"/>
      <c r="Q2355"/>
      <c r="R2355"/>
      <c r="S2355"/>
      <c r="T2355"/>
      <c r="U2355"/>
      <c r="V2355"/>
      <c r="W2355"/>
      <c r="X2355"/>
      <c r="Y2355"/>
      <c r="Z2355"/>
      <c r="AA2355"/>
      <c r="AB2355"/>
    </row>
    <row r="2356" spans="1:28" x14ac:dyDescent="0.25">
      <c r="A2356"/>
      <c r="B2356"/>
      <c r="C2356"/>
      <c r="D2356"/>
      <c r="E2356"/>
      <c r="F2356"/>
      <c r="G2356"/>
      <c r="H2356"/>
      <c r="I2356"/>
      <c r="J2356"/>
      <c r="K2356"/>
      <c r="L2356"/>
      <c r="M2356"/>
      <c r="N2356"/>
      <c r="O2356"/>
      <c r="P2356"/>
      <c r="Q2356"/>
      <c r="R2356"/>
      <c r="S2356"/>
      <c r="T2356"/>
      <c r="U2356"/>
      <c r="V2356"/>
      <c r="W2356"/>
      <c r="X2356"/>
      <c r="Y2356"/>
      <c r="Z2356"/>
      <c r="AA2356"/>
      <c r="AB2356"/>
    </row>
    <row r="2357" spans="1:28" x14ac:dyDescent="0.25">
      <c r="A2357"/>
      <c r="B2357"/>
      <c r="C2357"/>
      <c r="D2357"/>
      <c r="E2357"/>
      <c r="F2357"/>
      <c r="G2357"/>
      <c r="H2357"/>
      <c r="I2357"/>
      <c r="J2357"/>
      <c r="K2357"/>
      <c r="L2357"/>
      <c r="M2357"/>
      <c r="N2357"/>
      <c r="O2357"/>
      <c r="P2357"/>
      <c r="Q2357"/>
      <c r="R2357"/>
      <c r="S2357"/>
      <c r="T2357"/>
      <c r="U2357"/>
      <c r="V2357"/>
      <c r="W2357"/>
      <c r="X2357"/>
      <c r="Y2357"/>
      <c r="Z2357"/>
      <c r="AA2357"/>
      <c r="AB2357"/>
    </row>
    <row r="2358" spans="1:28" x14ac:dyDescent="0.25">
      <c r="A2358"/>
      <c r="B2358"/>
      <c r="C2358"/>
      <c r="D2358"/>
      <c r="E2358"/>
      <c r="F2358"/>
      <c r="G2358"/>
      <c r="H2358"/>
      <c r="I2358"/>
      <c r="J2358"/>
      <c r="K2358"/>
      <c r="L2358"/>
      <c r="M2358"/>
      <c r="N2358"/>
      <c r="O2358"/>
      <c r="P2358"/>
      <c r="Q2358"/>
      <c r="R2358"/>
      <c r="S2358"/>
      <c r="T2358"/>
      <c r="U2358"/>
      <c r="V2358"/>
      <c r="W2358"/>
      <c r="X2358"/>
      <c r="Y2358"/>
      <c r="Z2358"/>
      <c r="AA2358"/>
      <c r="AB2358"/>
    </row>
    <row r="2359" spans="1:28" x14ac:dyDescent="0.25">
      <c r="A2359"/>
      <c r="B2359"/>
      <c r="C2359"/>
      <c r="D2359"/>
      <c r="E2359"/>
      <c r="F2359"/>
      <c r="G2359"/>
      <c r="H2359"/>
      <c r="I2359"/>
      <c r="J2359"/>
      <c r="K2359"/>
      <c r="L2359"/>
      <c r="M2359"/>
      <c r="N2359"/>
      <c r="O2359"/>
      <c r="P2359"/>
      <c r="Q2359"/>
      <c r="R2359"/>
      <c r="S2359"/>
      <c r="T2359"/>
      <c r="U2359"/>
      <c r="V2359"/>
      <c r="W2359"/>
      <c r="X2359"/>
      <c r="Y2359"/>
      <c r="Z2359"/>
      <c r="AA2359"/>
      <c r="AB2359"/>
    </row>
    <row r="2360" spans="1:28" x14ac:dyDescent="0.25">
      <c r="A2360"/>
      <c r="B2360"/>
      <c r="C2360"/>
      <c r="D2360"/>
      <c r="E2360"/>
      <c r="F2360"/>
      <c r="G2360"/>
      <c r="H2360"/>
      <c r="I2360"/>
      <c r="J2360"/>
      <c r="K2360"/>
      <c r="L2360"/>
      <c r="M2360"/>
      <c r="N2360"/>
      <c r="O2360"/>
      <c r="P2360"/>
      <c r="Q2360"/>
      <c r="R2360"/>
      <c r="S2360"/>
      <c r="T2360"/>
      <c r="U2360"/>
      <c r="V2360"/>
      <c r="W2360"/>
      <c r="X2360"/>
      <c r="Y2360"/>
      <c r="Z2360"/>
      <c r="AA2360"/>
      <c r="AB2360"/>
    </row>
    <row r="2361" spans="1:28" x14ac:dyDescent="0.25">
      <c r="A2361"/>
      <c r="B2361"/>
      <c r="C2361"/>
      <c r="D2361"/>
      <c r="E2361"/>
      <c r="F2361"/>
      <c r="G2361"/>
      <c r="H2361"/>
      <c r="I2361"/>
      <c r="J2361"/>
      <c r="K2361"/>
      <c r="L2361"/>
      <c r="M2361"/>
      <c r="N2361"/>
      <c r="O2361"/>
      <c r="P2361"/>
      <c r="Q2361"/>
      <c r="R2361"/>
      <c r="S2361"/>
      <c r="T2361"/>
      <c r="U2361"/>
      <c r="V2361"/>
      <c r="W2361"/>
      <c r="X2361"/>
      <c r="Y2361"/>
      <c r="Z2361"/>
      <c r="AA2361"/>
      <c r="AB2361"/>
    </row>
    <row r="2362" spans="1:28" x14ac:dyDescent="0.25">
      <c r="A2362"/>
      <c r="B2362"/>
      <c r="C2362"/>
      <c r="D2362"/>
      <c r="E2362"/>
      <c r="F2362"/>
      <c r="G2362"/>
      <c r="H2362"/>
      <c r="I2362"/>
      <c r="J2362"/>
      <c r="K2362"/>
      <c r="L2362"/>
      <c r="M2362"/>
      <c r="N2362"/>
      <c r="O2362"/>
      <c r="P2362"/>
      <c r="Q2362"/>
      <c r="R2362"/>
      <c r="S2362"/>
      <c r="T2362"/>
      <c r="U2362"/>
      <c r="V2362"/>
      <c r="W2362"/>
      <c r="X2362"/>
      <c r="Y2362"/>
      <c r="Z2362"/>
      <c r="AA2362"/>
      <c r="AB2362"/>
    </row>
    <row r="2363" spans="1:28" x14ac:dyDescent="0.25">
      <c r="A2363"/>
      <c r="B2363"/>
      <c r="C2363"/>
      <c r="D2363"/>
      <c r="E2363"/>
      <c r="F2363"/>
      <c r="G2363"/>
      <c r="H2363"/>
      <c r="I2363"/>
      <c r="J2363"/>
      <c r="K2363"/>
      <c r="L2363"/>
      <c r="M2363"/>
      <c r="N2363"/>
      <c r="O2363"/>
      <c r="P2363"/>
      <c r="Q2363"/>
      <c r="R2363"/>
      <c r="S2363"/>
      <c r="T2363"/>
      <c r="U2363"/>
      <c r="V2363"/>
      <c r="W2363"/>
      <c r="X2363"/>
      <c r="Y2363"/>
      <c r="Z2363"/>
      <c r="AA2363"/>
      <c r="AB2363"/>
    </row>
    <row r="2364" spans="1:28" x14ac:dyDescent="0.25">
      <c r="A2364"/>
      <c r="B2364"/>
      <c r="C2364"/>
      <c r="D2364"/>
      <c r="E2364"/>
      <c r="F2364"/>
      <c r="G2364"/>
      <c r="H2364"/>
      <c r="I2364"/>
      <c r="J2364"/>
      <c r="K2364"/>
      <c r="L2364"/>
      <c r="M2364"/>
      <c r="N2364"/>
      <c r="O2364"/>
      <c r="P2364"/>
      <c r="Q2364"/>
      <c r="R2364"/>
      <c r="S2364"/>
      <c r="T2364"/>
      <c r="U2364"/>
      <c r="V2364"/>
      <c r="W2364"/>
      <c r="X2364"/>
      <c r="Y2364"/>
      <c r="Z2364"/>
      <c r="AA2364"/>
      <c r="AB2364"/>
    </row>
    <row r="2365" spans="1:28" x14ac:dyDescent="0.25">
      <c r="A2365"/>
      <c r="B2365"/>
      <c r="C2365"/>
      <c r="D2365"/>
      <c r="E2365"/>
      <c r="F2365"/>
      <c r="G2365"/>
      <c r="H2365"/>
      <c r="I2365"/>
      <c r="J2365"/>
      <c r="K2365"/>
      <c r="L2365"/>
      <c r="M2365"/>
      <c r="N2365"/>
      <c r="O2365"/>
      <c r="P2365"/>
      <c r="Q2365"/>
      <c r="R2365"/>
      <c r="S2365"/>
      <c r="T2365"/>
      <c r="U2365"/>
      <c r="V2365"/>
      <c r="W2365"/>
      <c r="X2365"/>
      <c r="Y2365"/>
      <c r="Z2365"/>
      <c r="AA2365"/>
      <c r="AB2365"/>
    </row>
    <row r="2366" spans="1:28" x14ac:dyDescent="0.25">
      <c r="A2366"/>
      <c r="B2366"/>
      <c r="C2366"/>
      <c r="D2366"/>
      <c r="E2366"/>
      <c r="F2366"/>
      <c r="G2366"/>
      <c r="H2366"/>
      <c r="I2366"/>
      <c r="J2366"/>
      <c r="K2366"/>
      <c r="L2366"/>
      <c r="M2366"/>
      <c r="N2366"/>
      <c r="O2366"/>
      <c r="P2366"/>
      <c r="Q2366"/>
      <c r="R2366"/>
      <c r="S2366"/>
      <c r="T2366"/>
      <c r="U2366"/>
      <c r="V2366"/>
      <c r="W2366"/>
      <c r="X2366"/>
      <c r="Y2366"/>
      <c r="Z2366"/>
      <c r="AA2366"/>
      <c r="AB2366"/>
    </row>
    <row r="2367" spans="1:28" x14ac:dyDescent="0.25">
      <c r="A2367"/>
      <c r="B2367"/>
      <c r="C2367"/>
      <c r="D2367"/>
      <c r="E2367"/>
      <c r="F2367"/>
      <c r="G2367"/>
      <c r="H2367"/>
      <c r="I2367"/>
      <c r="J2367"/>
      <c r="K2367"/>
      <c r="L2367"/>
      <c r="M2367"/>
      <c r="N2367"/>
      <c r="O2367"/>
      <c r="P2367"/>
      <c r="Q2367"/>
      <c r="R2367"/>
      <c r="S2367"/>
      <c r="T2367"/>
      <c r="U2367"/>
      <c r="V2367"/>
      <c r="W2367"/>
      <c r="X2367"/>
      <c r="Y2367"/>
      <c r="Z2367"/>
      <c r="AA2367"/>
      <c r="AB2367"/>
    </row>
    <row r="2368" spans="1:28" x14ac:dyDescent="0.25">
      <c r="A2368"/>
      <c r="B2368"/>
      <c r="C2368"/>
      <c r="D2368"/>
      <c r="E2368"/>
      <c r="F2368"/>
      <c r="G2368"/>
      <c r="H2368"/>
      <c r="I2368"/>
      <c r="J2368"/>
      <c r="K2368"/>
      <c r="L2368"/>
      <c r="M2368"/>
      <c r="N2368"/>
      <c r="O2368"/>
      <c r="P2368"/>
      <c r="Q2368"/>
      <c r="R2368"/>
      <c r="S2368"/>
      <c r="T2368"/>
      <c r="U2368"/>
      <c r="V2368"/>
      <c r="W2368"/>
      <c r="X2368"/>
      <c r="Y2368"/>
      <c r="Z2368"/>
      <c r="AA2368"/>
      <c r="AB2368"/>
    </row>
    <row r="2369" spans="1:28" x14ac:dyDescent="0.25">
      <c r="A2369"/>
      <c r="B2369"/>
      <c r="C2369"/>
      <c r="D2369"/>
      <c r="E2369"/>
      <c r="F2369"/>
      <c r="G2369"/>
      <c r="H2369"/>
      <c r="I2369"/>
      <c r="J2369"/>
      <c r="K2369"/>
      <c r="L2369"/>
      <c r="M2369"/>
      <c r="N2369"/>
      <c r="O2369"/>
      <c r="P2369"/>
      <c r="Q2369"/>
      <c r="R2369"/>
      <c r="S2369"/>
      <c r="T2369"/>
      <c r="U2369"/>
      <c r="V2369"/>
      <c r="W2369"/>
      <c r="X2369"/>
      <c r="Y2369"/>
      <c r="Z2369"/>
      <c r="AA2369"/>
      <c r="AB2369"/>
    </row>
    <row r="2370" spans="1:28" x14ac:dyDescent="0.25">
      <c r="A2370"/>
      <c r="B2370"/>
      <c r="C2370"/>
      <c r="D2370"/>
      <c r="E2370"/>
      <c r="F2370"/>
      <c r="G2370"/>
      <c r="H2370"/>
      <c r="I2370"/>
      <c r="J2370"/>
      <c r="K2370"/>
      <c r="L2370"/>
      <c r="M2370"/>
      <c r="N2370"/>
      <c r="O2370"/>
      <c r="P2370"/>
      <c r="Q2370"/>
      <c r="R2370"/>
      <c r="S2370"/>
      <c r="T2370"/>
      <c r="U2370"/>
      <c r="V2370"/>
      <c r="W2370"/>
      <c r="X2370"/>
      <c r="Y2370"/>
      <c r="Z2370"/>
      <c r="AA2370"/>
      <c r="AB2370"/>
    </row>
    <row r="2371" spans="1:28" x14ac:dyDescent="0.25">
      <c r="A2371"/>
      <c r="B2371"/>
      <c r="C2371"/>
      <c r="D2371"/>
      <c r="E2371"/>
      <c r="F2371"/>
      <c r="G2371"/>
      <c r="H2371"/>
      <c r="I2371"/>
      <c r="J2371"/>
      <c r="K2371"/>
      <c r="L2371"/>
      <c r="M2371"/>
      <c r="N2371"/>
      <c r="O2371"/>
      <c r="P2371"/>
      <c r="Q2371"/>
      <c r="R2371"/>
      <c r="S2371"/>
      <c r="T2371"/>
      <c r="U2371"/>
      <c r="V2371"/>
      <c r="W2371"/>
      <c r="X2371"/>
      <c r="Y2371"/>
      <c r="Z2371"/>
      <c r="AA2371"/>
      <c r="AB2371"/>
    </row>
    <row r="2372" spans="1:28" x14ac:dyDescent="0.25">
      <c r="A2372"/>
      <c r="B2372"/>
      <c r="C2372"/>
      <c r="D2372"/>
      <c r="E2372"/>
      <c r="F2372"/>
      <c r="G2372"/>
      <c r="H2372"/>
      <c r="I2372"/>
      <c r="J2372"/>
      <c r="K2372"/>
      <c r="L2372"/>
      <c r="M2372"/>
      <c r="N2372"/>
      <c r="O2372"/>
      <c r="P2372"/>
      <c r="Q2372"/>
      <c r="R2372"/>
      <c r="S2372"/>
      <c r="T2372"/>
      <c r="U2372"/>
      <c r="V2372"/>
      <c r="W2372"/>
      <c r="X2372"/>
      <c r="Y2372"/>
      <c r="Z2372"/>
      <c r="AA2372"/>
      <c r="AB2372"/>
    </row>
    <row r="2373" spans="1:28" x14ac:dyDescent="0.25">
      <c r="A2373"/>
      <c r="B2373"/>
      <c r="C2373"/>
      <c r="D2373"/>
      <c r="E2373"/>
      <c r="F2373"/>
      <c r="G2373"/>
      <c r="H2373"/>
      <c r="I2373"/>
      <c r="J2373"/>
      <c r="K2373"/>
      <c r="L2373"/>
      <c r="M2373"/>
      <c r="N2373"/>
      <c r="O2373"/>
      <c r="P2373"/>
      <c r="Q2373"/>
      <c r="R2373"/>
      <c r="S2373"/>
      <c r="T2373"/>
      <c r="U2373"/>
      <c r="V2373"/>
      <c r="W2373"/>
      <c r="X2373"/>
      <c r="Y2373"/>
      <c r="Z2373"/>
      <c r="AA2373"/>
      <c r="AB2373"/>
    </row>
    <row r="2374" spans="1:28" x14ac:dyDescent="0.25">
      <c r="A2374"/>
      <c r="B2374"/>
      <c r="C2374"/>
      <c r="D2374"/>
      <c r="E2374"/>
      <c r="F2374"/>
      <c r="G2374"/>
      <c r="H2374"/>
      <c r="I2374"/>
      <c r="J2374"/>
      <c r="K2374"/>
      <c r="L2374"/>
      <c r="M2374"/>
      <c r="N2374"/>
      <c r="O2374"/>
      <c r="P2374"/>
      <c r="Q2374"/>
      <c r="R2374"/>
      <c r="S2374"/>
      <c r="T2374"/>
      <c r="U2374"/>
      <c r="V2374"/>
      <c r="W2374"/>
      <c r="X2374"/>
      <c r="Y2374"/>
      <c r="Z2374"/>
      <c r="AA2374"/>
      <c r="AB2374"/>
    </row>
    <row r="2375" spans="1:28" x14ac:dyDescent="0.25">
      <c r="A2375"/>
      <c r="B2375"/>
      <c r="C2375"/>
      <c r="D2375"/>
      <c r="E2375"/>
      <c r="F2375"/>
      <c r="G2375"/>
      <c r="H2375"/>
      <c r="I2375"/>
      <c r="J2375"/>
      <c r="K2375"/>
      <c r="L2375"/>
      <c r="M2375"/>
      <c r="N2375"/>
      <c r="O2375"/>
      <c r="P2375"/>
      <c r="Q2375"/>
      <c r="R2375"/>
      <c r="S2375"/>
      <c r="T2375"/>
      <c r="U2375"/>
      <c r="V2375"/>
      <c r="W2375"/>
      <c r="X2375"/>
      <c r="Y2375"/>
      <c r="Z2375"/>
      <c r="AA2375"/>
      <c r="AB2375"/>
    </row>
    <row r="2376" spans="1:28" x14ac:dyDescent="0.25">
      <c r="A2376"/>
      <c r="B2376"/>
      <c r="C2376"/>
      <c r="D2376"/>
      <c r="E2376"/>
      <c r="F2376"/>
      <c r="G2376"/>
      <c r="H2376"/>
      <c r="I2376"/>
      <c r="J2376"/>
      <c r="K2376"/>
      <c r="L2376"/>
      <c r="M2376"/>
      <c r="N2376"/>
      <c r="O2376"/>
      <c r="P2376"/>
      <c r="Q2376"/>
      <c r="R2376"/>
      <c r="S2376"/>
      <c r="T2376"/>
      <c r="U2376"/>
      <c r="V2376"/>
      <c r="W2376"/>
      <c r="X2376"/>
      <c r="Y2376"/>
      <c r="Z2376"/>
      <c r="AA2376"/>
      <c r="AB2376"/>
    </row>
    <row r="2377" spans="1:28" x14ac:dyDescent="0.25">
      <c r="A2377"/>
      <c r="B2377"/>
      <c r="C2377"/>
      <c r="D2377"/>
      <c r="E2377"/>
      <c r="F2377"/>
      <c r="G2377"/>
      <c r="H2377"/>
      <c r="I2377"/>
      <c r="J2377"/>
      <c r="K2377"/>
      <c r="L2377"/>
      <c r="M2377"/>
      <c r="N2377"/>
      <c r="O2377"/>
      <c r="P2377"/>
      <c r="Q2377"/>
      <c r="R2377"/>
      <c r="S2377"/>
      <c r="T2377"/>
      <c r="U2377"/>
      <c r="V2377"/>
      <c r="W2377"/>
      <c r="X2377"/>
      <c r="Y2377"/>
      <c r="Z2377"/>
      <c r="AA2377"/>
      <c r="AB2377"/>
    </row>
    <row r="2378" spans="1:28" x14ac:dyDescent="0.25">
      <c r="A2378"/>
      <c r="B2378"/>
      <c r="C2378"/>
      <c r="D2378"/>
      <c r="E2378"/>
      <c r="F2378"/>
      <c r="G2378"/>
      <c r="H2378"/>
      <c r="I2378"/>
      <c r="J2378"/>
      <c r="K2378"/>
      <c r="L2378"/>
      <c r="M2378"/>
      <c r="N2378"/>
      <c r="O2378"/>
      <c r="P2378"/>
      <c r="Q2378"/>
      <c r="R2378"/>
      <c r="S2378"/>
      <c r="T2378"/>
      <c r="U2378"/>
      <c r="V2378"/>
      <c r="W2378"/>
      <c r="X2378"/>
      <c r="Y2378"/>
      <c r="Z2378"/>
      <c r="AA2378"/>
      <c r="AB2378"/>
    </row>
    <row r="2379" spans="1:28" x14ac:dyDescent="0.25">
      <c r="A2379"/>
      <c r="B2379"/>
      <c r="C2379"/>
      <c r="D2379"/>
      <c r="E2379"/>
      <c r="F2379"/>
      <c r="G2379"/>
      <c r="H2379"/>
      <c r="I2379"/>
      <c r="J2379"/>
      <c r="K2379"/>
      <c r="L2379"/>
      <c r="M2379"/>
      <c r="N2379"/>
      <c r="O2379"/>
      <c r="P2379"/>
      <c r="Q2379"/>
      <c r="R2379"/>
      <c r="S2379"/>
      <c r="T2379"/>
      <c r="U2379"/>
      <c r="V2379"/>
      <c r="W2379"/>
      <c r="X2379"/>
      <c r="Y2379"/>
      <c r="Z2379"/>
      <c r="AA2379"/>
      <c r="AB2379"/>
    </row>
    <row r="2380" spans="1:28" x14ac:dyDescent="0.25">
      <c r="A2380"/>
      <c r="B2380"/>
      <c r="C2380"/>
      <c r="D2380"/>
      <c r="E2380"/>
      <c r="F2380"/>
      <c r="G2380"/>
      <c r="H2380"/>
      <c r="I2380"/>
      <c r="J2380"/>
      <c r="K2380"/>
      <c r="L2380"/>
      <c r="M2380"/>
      <c r="N2380"/>
      <c r="O2380"/>
      <c r="P2380"/>
      <c r="Q2380"/>
      <c r="R2380"/>
      <c r="S2380"/>
      <c r="T2380"/>
      <c r="U2380"/>
      <c r="V2380"/>
      <c r="W2380"/>
      <c r="X2380"/>
      <c r="Y2380"/>
      <c r="Z2380"/>
      <c r="AA2380"/>
      <c r="AB2380"/>
    </row>
    <row r="2381" spans="1:28" x14ac:dyDescent="0.25">
      <c r="A2381"/>
      <c r="B2381"/>
      <c r="C2381"/>
      <c r="D2381"/>
      <c r="E2381"/>
      <c r="F2381"/>
      <c r="G2381"/>
      <c r="H2381"/>
      <c r="I2381"/>
      <c r="J2381"/>
      <c r="K2381"/>
      <c r="L2381"/>
      <c r="M2381"/>
      <c r="N2381"/>
      <c r="O2381"/>
      <c r="P2381"/>
      <c r="Q2381"/>
      <c r="R2381"/>
      <c r="S2381"/>
      <c r="T2381"/>
      <c r="U2381"/>
      <c r="V2381"/>
      <c r="W2381"/>
      <c r="X2381"/>
      <c r="Y2381"/>
      <c r="Z2381"/>
      <c r="AA2381"/>
      <c r="AB2381"/>
    </row>
    <row r="2382" spans="1:28" x14ac:dyDescent="0.25">
      <c r="A2382"/>
      <c r="B2382"/>
      <c r="C2382"/>
      <c r="D2382"/>
      <c r="E2382"/>
      <c r="F2382"/>
      <c r="G2382"/>
      <c r="H2382"/>
      <c r="I2382"/>
      <c r="J2382"/>
      <c r="K2382"/>
      <c r="L2382"/>
      <c r="M2382"/>
      <c r="N2382"/>
      <c r="O2382"/>
      <c r="P2382"/>
      <c r="Q2382"/>
      <c r="R2382"/>
      <c r="S2382"/>
      <c r="T2382"/>
      <c r="U2382"/>
      <c r="V2382"/>
      <c r="W2382"/>
      <c r="X2382"/>
      <c r="Y2382"/>
      <c r="Z2382"/>
      <c r="AA2382"/>
      <c r="AB2382"/>
    </row>
    <row r="2383" spans="1:28" x14ac:dyDescent="0.25">
      <c r="A2383"/>
      <c r="B2383"/>
      <c r="C2383"/>
      <c r="D2383"/>
      <c r="E2383"/>
      <c r="F2383"/>
      <c r="G2383"/>
      <c r="H2383"/>
      <c r="I2383"/>
      <c r="J2383"/>
      <c r="K2383"/>
      <c r="L2383"/>
      <c r="M2383"/>
      <c r="N2383"/>
      <c r="O2383"/>
      <c r="P2383"/>
      <c r="Q2383"/>
      <c r="R2383"/>
      <c r="S2383"/>
      <c r="T2383"/>
      <c r="U2383"/>
      <c r="V2383"/>
      <c r="W2383"/>
      <c r="X2383"/>
      <c r="Y2383"/>
      <c r="Z2383"/>
      <c r="AA2383"/>
      <c r="AB2383"/>
    </row>
    <row r="2384" spans="1:28" x14ac:dyDescent="0.25">
      <c r="A2384"/>
      <c r="B2384"/>
      <c r="C2384"/>
      <c r="D2384"/>
      <c r="E2384"/>
      <c r="F2384"/>
      <c r="G2384"/>
      <c r="H2384"/>
      <c r="I2384"/>
      <c r="J2384"/>
      <c r="K2384"/>
      <c r="L2384"/>
      <c r="M2384"/>
      <c r="N2384"/>
      <c r="O2384"/>
      <c r="P2384"/>
      <c r="Q2384"/>
      <c r="R2384"/>
      <c r="S2384"/>
      <c r="T2384"/>
      <c r="U2384"/>
      <c r="V2384"/>
      <c r="W2384"/>
      <c r="X2384"/>
      <c r="Y2384"/>
      <c r="Z2384"/>
      <c r="AA2384"/>
      <c r="AB2384"/>
    </row>
    <row r="2385" spans="1:28" x14ac:dyDescent="0.25">
      <c r="A2385"/>
      <c r="B2385"/>
      <c r="C2385"/>
      <c r="D2385"/>
      <c r="E2385"/>
      <c r="F2385"/>
      <c r="G2385"/>
      <c r="H2385"/>
      <c r="I2385"/>
      <c r="J2385"/>
      <c r="K2385"/>
      <c r="L2385"/>
      <c r="M2385"/>
      <c r="N2385"/>
      <c r="O2385"/>
      <c r="P2385"/>
      <c r="Q2385"/>
      <c r="R2385"/>
      <c r="S2385"/>
      <c r="T2385"/>
      <c r="U2385"/>
      <c r="V2385"/>
      <c r="W2385"/>
      <c r="X2385"/>
      <c r="Y2385"/>
      <c r="Z2385"/>
      <c r="AA2385"/>
      <c r="AB2385"/>
    </row>
    <row r="2386" spans="1:28" x14ac:dyDescent="0.25">
      <c r="A2386"/>
      <c r="B2386"/>
      <c r="C2386"/>
      <c r="D2386"/>
      <c r="E2386"/>
      <c r="F2386"/>
      <c r="G2386"/>
      <c r="H2386"/>
      <c r="I2386"/>
      <c r="J2386"/>
      <c r="K2386"/>
      <c r="L2386"/>
      <c r="M2386"/>
      <c r="N2386"/>
      <c r="O2386"/>
      <c r="P2386"/>
      <c r="Q2386"/>
      <c r="R2386"/>
      <c r="S2386"/>
      <c r="T2386"/>
      <c r="U2386"/>
      <c r="V2386"/>
      <c r="W2386"/>
      <c r="X2386"/>
      <c r="Y2386"/>
      <c r="Z2386"/>
      <c r="AA2386"/>
      <c r="AB2386"/>
    </row>
    <row r="2387" spans="1:28" x14ac:dyDescent="0.25">
      <c r="A2387"/>
      <c r="B2387"/>
      <c r="C2387"/>
      <c r="D2387"/>
      <c r="E2387"/>
      <c r="F2387"/>
      <c r="G2387"/>
      <c r="H2387"/>
      <c r="I2387"/>
      <c r="J2387"/>
      <c r="K2387"/>
      <c r="L2387"/>
      <c r="M2387"/>
      <c r="N2387"/>
      <c r="O2387"/>
      <c r="P2387"/>
      <c r="Q2387"/>
      <c r="R2387"/>
      <c r="S2387"/>
      <c r="T2387"/>
      <c r="U2387"/>
      <c r="V2387"/>
      <c r="W2387"/>
      <c r="X2387"/>
      <c r="Y2387"/>
      <c r="Z2387"/>
      <c r="AA2387"/>
      <c r="AB2387"/>
    </row>
    <row r="2388" spans="1:28" x14ac:dyDescent="0.25">
      <c r="A2388"/>
      <c r="B2388"/>
      <c r="C2388"/>
      <c r="D2388"/>
      <c r="E2388"/>
      <c r="F2388"/>
      <c r="G2388"/>
      <c r="H2388"/>
      <c r="I2388"/>
      <c r="J2388"/>
      <c r="K2388"/>
      <c r="L2388"/>
      <c r="M2388"/>
      <c r="N2388"/>
      <c r="O2388"/>
      <c r="P2388"/>
      <c r="Q2388"/>
      <c r="R2388"/>
      <c r="S2388"/>
      <c r="T2388"/>
      <c r="U2388"/>
      <c r="V2388"/>
      <c r="W2388"/>
      <c r="X2388"/>
      <c r="Y2388"/>
      <c r="Z2388"/>
      <c r="AA2388"/>
      <c r="AB2388"/>
    </row>
    <row r="2389" spans="1:28" x14ac:dyDescent="0.25">
      <c r="A2389"/>
      <c r="B2389"/>
      <c r="C2389"/>
      <c r="D2389"/>
      <c r="E2389"/>
      <c r="F2389"/>
      <c r="G2389"/>
      <c r="H2389"/>
      <c r="I2389"/>
      <c r="J2389"/>
      <c r="K2389"/>
      <c r="L2389"/>
      <c r="M2389"/>
      <c r="N2389"/>
      <c r="O2389"/>
      <c r="P2389"/>
      <c r="Q2389"/>
      <c r="R2389"/>
      <c r="S2389"/>
      <c r="T2389"/>
      <c r="U2389"/>
      <c r="V2389"/>
      <c r="W2389"/>
      <c r="X2389"/>
      <c r="Y2389"/>
      <c r="Z2389"/>
      <c r="AA2389"/>
      <c r="AB2389"/>
    </row>
    <row r="2390" spans="1:28" x14ac:dyDescent="0.25">
      <c r="A2390"/>
      <c r="B2390"/>
      <c r="C2390"/>
      <c r="D2390"/>
      <c r="E2390"/>
      <c r="F2390"/>
      <c r="G2390"/>
      <c r="H2390"/>
      <c r="I2390"/>
      <c r="J2390"/>
      <c r="K2390"/>
      <c r="L2390"/>
      <c r="M2390"/>
      <c r="N2390"/>
      <c r="O2390"/>
      <c r="P2390"/>
      <c r="Q2390"/>
      <c r="R2390"/>
      <c r="S2390"/>
      <c r="T2390"/>
      <c r="U2390"/>
      <c r="V2390"/>
      <c r="W2390"/>
      <c r="X2390"/>
      <c r="Y2390"/>
      <c r="Z2390"/>
      <c r="AA2390"/>
      <c r="AB2390"/>
    </row>
    <row r="2391" spans="1:28" x14ac:dyDescent="0.25">
      <c r="A2391"/>
      <c r="B2391"/>
      <c r="C2391"/>
      <c r="D2391"/>
      <c r="E2391"/>
      <c r="F2391"/>
      <c r="G2391"/>
      <c r="H2391"/>
      <c r="I2391"/>
      <c r="J2391"/>
      <c r="K2391"/>
      <c r="L2391"/>
      <c r="M2391"/>
      <c r="N2391"/>
      <c r="O2391"/>
      <c r="P2391"/>
      <c r="Q2391"/>
      <c r="R2391"/>
      <c r="S2391"/>
      <c r="T2391"/>
      <c r="U2391"/>
      <c r="V2391"/>
      <c r="W2391"/>
      <c r="X2391"/>
      <c r="Y2391"/>
      <c r="Z2391"/>
      <c r="AA2391"/>
      <c r="AB2391"/>
    </row>
    <row r="2392" spans="1:28" x14ac:dyDescent="0.25">
      <c r="A2392"/>
      <c r="B2392"/>
      <c r="C2392"/>
      <c r="D2392"/>
      <c r="E2392"/>
      <c r="F2392"/>
      <c r="G2392"/>
      <c r="H2392"/>
      <c r="I2392"/>
      <c r="J2392"/>
      <c r="K2392"/>
      <c r="L2392"/>
      <c r="M2392"/>
      <c r="N2392"/>
      <c r="O2392"/>
      <c r="P2392"/>
      <c r="Q2392"/>
      <c r="R2392"/>
      <c r="S2392"/>
      <c r="T2392"/>
      <c r="U2392"/>
      <c r="V2392"/>
      <c r="W2392"/>
      <c r="X2392"/>
      <c r="Y2392"/>
      <c r="Z2392"/>
      <c r="AA2392"/>
      <c r="AB2392"/>
    </row>
    <row r="2393" spans="1:28" x14ac:dyDescent="0.25">
      <c r="A2393"/>
      <c r="B2393"/>
      <c r="C2393"/>
      <c r="D2393"/>
      <c r="E2393"/>
      <c r="F2393"/>
      <c r="G2393"/>
      <c r="H2393"/>
      <c r="I2393"/>
      <c r="J2393"/>
      <c r="K2393"/>
      <c r="L2393"/>
      <c r="M2393"/>
      <c r="N2393"/>
      <c r="O2393"/>
      <c r="P2393"/>
      <c r="Q2393"/>
      <c r="R2393"/>
      <c r="S2393"/>
      <c r="T2393"/>
      <c r="U2393"/>
      <c r="V2393"/>
      <c r="W2393"/>
      <c r="X2393"/>
      <c r="Y2393"/>
      <c r="Z2393"/>
      <c r="AA2393"/>
      <c r="AB2393"/>
    </row>
    <row r="2394" spans="1:28" x14ac:dyDescent="0.25">
      <c r="A2394"/>
      <c r="B2394"/>
      <c r="C2394"/>
      <c r="D2394"/>
      <c r="E2394"/>
      <c r="F2394"/>
      <c r="G2394"/>
      <c r="H2394"/>
      <c r="I2394"/>
      <c r="J2394"/>
      <c r="K2394"/>
      <c r="L2394"/>
      <c r="M2394"/>
      <c r="N2394"/>
      <c r="O2394"/>
      <c r="P2394"/>
      <c r="Q2394"/>
      <c r="R2394"/>
      <c r="S2394"/>
      <c r="T2394"/>
      <c r="U2394"/>
      <c r="V2394"/>
      <c r="W2394"/>
      <c r="X2394"/>
      <c r="Y2394"/>
      <c r="Z2394"/>
      <c r="AA2394"/>
      <c r="AB2394"/>
    </row>
    <row r="2395" spans="1:28" x14ac:dyDescent="0.25">
      <c r="A2395"/>
      <c r="B2395"/>
      <c r="C2395"/>
      <c r="D2395"/>
      <c r="E2395"/>
      <c r="F2395"/>
      <c r="G2395"/>
      <c r="H2395"/>
      <c r="I2395"/>
      <c r="J2395"/>
      <c r="K2395"/>
      <c r="L2395"/>
      <c r="M2395"/>
      <c r="N2395"/>
      <c r="O2395"/>
      <c r="P2395"/>
      <c r="Q2395"/>
      <c r="R2395"/>
      <c r="S2395"/>
      <c r="T2395"/>
      <c r="U2395"/>
      <c r="V2395"/>
      <c r="W2395"/>
      <c r="X2395"/>
      <c r="Y2395"/>
      <c r="Z2395"/>
      <c r="AA2395"/>
      <c r="AB2395"/>
    </row>
    <row r="2396" spans="1:28" x14ac:dyDescent="0.25">
      <c r="A2396"/>
      <c r="B2396"/>
      <c r="C2396"/>
      <c r="D2396"/>
      <c r="E2396"/>
      <c r="F2396"/>
      <c r="G2396"/>
      <c r="H2396"/>
      <c r="I2396"/>
      <c r="J2396"/>
      <c r="K2396"/>
      <c r="L2396"/>
      <c r="M2396"/>
      <c r="N2396"/>
      <c r="O2396"/>
      <c r="P2396"/>
      <c r="Q2396"/>
      <c r="R2396"/>
      <c r="S2396"/>
      <c r="T2396"/>
      <c r="U2396"/>
      <c r="V2396"/>
      <c r="W2396"/>
      <c r="X2396"/>
      <c r="Y2396"/>
      <c r="Z2396"/>
      <c r="AA2396"/>
      <c r="AB2396"/>
    </row>
    <row r="2397" spans="1:28" x14ac:dyDescent="0.25">
      <c r="A2397"/>
      <c r="B2397"/>
      <c r="C2397"/>
      <c r="D2397"/>
      <c r="E2397"/>
      <c r="F2397"/>
      <c r="G2397"/>
      <c r="H2397"/>
      <c r="I2397"/>
      <c r="J2397"/>
      <c r="K2397"/>
      <c r="L2397"/>
      <c r="M2397"/>
      <c r="N2397"/>
      <c r="O2397"/>
      <c r="P2397"/>
      <c r="Q2397"/>
      <c r="R2397"/>
      <c r="S2397"/>
      <c r="T2397"/>
      <c r="U2397"/>
      <c r="V2397"/>
      <c r="W2397"/>
      <c r="X2397"/>
      <c r="Y2397"/>
      <c r="Z2397"/>
      <c r="AA2397"/>
      <c r="AB2397"/>
    </row>
    <row r="2398" spans="1:28" x14ac:dyDescent="0.25">
      <c r="A2398"/>
      <c r="B2398"/>
      <c r="C2398"/>
      <c r="D2398"/>
      <c r="E2398"/>
      <c r="F2398"/>
      <c r="G2398"/>
      <c r="H2398"/>
      <c r="I2398"/>
      <c r="J2398"/>
      <c r="K2398"/>
      <c r="L2398"/>
      <c r="M2398"/>
      <c r="N2398"/>
      <c r="O2398"/>
      <c r="P2398"/>
      <c r="Q2398"/>
      <c r="R2398"/>
      <c r="S2398"/>
      <c r="T2398"/>
      <c r="U2398"/>
      <c r="V2398"/>
      <c r="W2398"/>
      <c r="X2398"/>
      <c r="Y2398"/>
      <c r="Z2398"/>
      <c r="AA2398"/>
      <c r="AB2398"/>
    </row>
    <row r="2399" spans="1:28" x14ac:dyDescent="0.25">
      <c r="A2399"/>
      <c r="B2399"/>
      <c r="C2399"/>
      <c r="D2399"/>
      <c r="E2399"/>
      <c r="F2399"/>
      <c r="G2399"/>
      <c r="H2399"/>
      <c r="I2399"/>
      <c r="J2399"/>
      <c r="K2399"/>
      <c r="L2399"/>
      <c r="M2399"/>
      <c r="N2399"/>
      <c r="O2399"/>
      <c r="P2399"/>
      <c r="Q2399"/>
      <c r="R2399"/>
      <c r="S2399"/>
      <c r="T2399"/>
      <c r="U2399"/>
      <c r="V2399"/>
      <c r="W2399"/>
      <c r="X2399"/>
      <c r="Y2399"/>
      <c r="Z2399"/>
      <c r="AA2399"/>
      <c r="AB2399"/>
    </row>
    <row r="2400" spans="1:28" x14ac:dyDescent="0.25">
      <c r="A2400"/>
      <c r="B2400"/>
      <c r="C2400"/>
      <c r="D2400"/>
      <c r="E2400"/>
      <c r="F2400"/>
      <c r="G2400"/>
      <c r="H2400"/>
      <c r="I2400"/>
      <c r="J2400"/>
      <c r="K2400"/>
      <c r="L2400"/>
      <c r="M2400"/>
      <c r="N2400"/>
      <c r="O2400"/>
      <c r="P2400"/>
      <c r="Q2400"/>
      <c r="R2400"/>
      <c r="S2400"/>
      <c r="T2400"/>
      <c r="U2400"/>
      <c r="V2400"/>
      <c r="W2400"/>
      <c r="X2400"/>
      <c r="Y2400"/>
      <c r="Z2400"/>
      <c r="AA2400"/>
      <c r="AB2400"/>
    </row>
    <row r="2401" spans="1:28" x14ac:dyDescent="0.25">
      <c r="A2401"/>
      <c r="B2401"/>
      <c r="C2401"/>
      <c r="D2401"/>
      <c r="E2401"/>
      <c r="F2401"/>
      <c r="G2401"/>
      <c r="H2401"/>
      <c r="I2401"/>
      <c r="J2401"/>
      <c r="K2401"/>
      <c r="L2401"/>
      <c r="M2401"/>
      <c r="N2401"/>
      <c r="O2401"/>
      <c r="P2401"/>
      <c r="Q2401"/>
      <c r="R2401"/>
      <c r="S2401"/>
      <c r="T2401"/>
      <c r="U2401"/>
      <c r="V2401"/>
      <c r="W2401"/>
      <c r="X2401"/>
      <c r="Y2401"/>
      <c r="Z2401"/>
      <c r="AA2401"/>
      <c r="AB2401"/>
    </row>
    <row r="2402" spans="1:28" x14ac:dyDescent="0.25">
      <c r="A2402"/>
      <c r="B2402"/>
      <c r="C2402"/>
      <c r="D2402"/>
      <c r="E2402"/>
      <c r="F2402"/>
      <c r="G2402"/>
      <c r="H2402"/>
      <c r="I2402"/>
      <c r="J2402"/>
      <c r="K2402"/>
      <c r="L2402"/>
      <c r="M2402"/>
      <c r="N2402"/>
      <c r="O2402"/>
      <c r="P2402"/>
      <c r="Q2402"/>
      <c r="R2402"/>
      <c r="S2402"/>
      <c r="T2402"/>
      <c r="U2402"/>
      <c r="V2402"/>
      <c r="W2402"/>
      <c r="X2402"/>
      <c r="Y2402"/>
      <c r="Z2402"/>
      <c r="AA2402"/>
      <c r="AB2402"/>
    </row>
    <row r="2403" spans="1:28" x14ac:dyDescent="0.25">
      <c r="A2403"/>
      <c r="B2403"/>
      <c r="C2403"/>
      <c r="D2403"/>
      <c r="E2403"/>
      <c r="F2403"/>
      <c r="G2403"/>
      <c r="H2403"/>
      <c r="I2403"/>
      <c r="J2403"/>
      <c r="K2403"/>
      <c r="L2403"/>
      <c r="M2403"/>
      <c r="N2403"/>
      <c r="O2403"/>
      <c r="P2403"/>
      <c r="Q2403"/>
      <c r="R2403"/>
      <c r="S2403"/>
      <c r="T2403"/>
      <c r="U2403"/>
      <c r="V2403"/>
      <c r="W2403"/>
      <c r="X2403"/>
      <c r="Y2403"/>
      <c r="Z2403"/>
      <c r="AA2403"/>
      <c r="AB2403"/>
    </row>
    <row r="2404" spans="1:28" x14ac:dyDescent="0.25">
      <c r="A2404"/>
      <c r="B2404"/>
      <c r="C2404"/>
      <c r="D2404"/>
      <c r="E2404"/>
      <c r="F2404"/>
      <c r="G2404"/>
      <c r="H2404"/>
      <c r="I2404"/>
      <c r="J2404"/>
      <c r="K2404"/>
      <c r="L2404"/>
      <c r="M2404"/>
      <c r="N2404"/>
      <c r="O2404"/>
      <c r="P2404"/>
      <c r="Q2404"/>
      <c r="R2404"/>
      <c r="S2404"/>
      <c r="T2404"/>
      <c r="U2404"/>
      <c r="V2404"/>
      <c r="W2404"/>
      <c r="X2404"/>
      <c r="Y2404"/>
      <c r="Z2404"/>
      <c r="AA2404"/>
      <c r="AB2404"/>
    </row>
    <row r="2405" spans="1:28" x14ac:dyDescent="0.25">
      <c r="A2405"/>
      <c r="B2405"/>
      <c r="C2405"/>
      <c r="D2405"/>
      <c r="E2405"/>
      <c r="F2405"/>
      <c r="G2405"/>
      <c r="H2405"/>
      <c r="I2405"/>
      <c r="J2405"/>
      <c r="K2405"/>
      <c r="L2405"/>
      <c r="M2405"/>
      <c r="N2405"/>
      <c r="O2405"/>
      <c r="P2405"/>
      <c r="Q2405"/>
      <c r="R2405"/>
      <c r="S2405"/>
      <c r="T2405"/>
      <c r="U2405"/>
      <c r="V2405"/>
      <c r="W2405"/>
      <c r="X2405"/>
      <c r="Y2405"/>
      <c r="Z2405"/>
      <c r="AA2405"/>
      <c r="AB2405"/>
    </row>
    <row r="2406" spans="1:28" x14ac:dyDescent="0.25">
      <c r="A2406"/>
      <c r="B2406"/>
      <c r="C2406"/>
      <c r="D2406"/>
      <c r="E2406"/>
      <c r="F2406"/>
      <c r="G2406"/>
      <c r="H2406"/>
      <c r="I2406"/>
      <c r="J2406"/>
      <c r="K2406"/>
      <c r="L2406"/>
      <c r="M2406"/>
      <c r="N2406"/>
      <c r="O2406"/>
      <c r="P2406"/>
      <c r="Q2406"/>
      <c r="R2406"/>
      <c r="S2406"/>
      <c r="T2406"/>
      <c r="U2406"/>
      <c r="V2406"/>
      <c r="W2406"/>
      <c r="X2406"/>
      <c r="Y2406"/>
      <c r="Z2406"/>
      <c r="AA2406"/>
      <c r="AB2406"/>
    </row>
    <row r="2407" spans="1:28" x14ac:dyDescent="0.25">
      <c r="A2407"/>
      <c r="B2407"/>
      <c r="C2407"/>
      <c r="D2407"/>
      <c r="E2407"/>
      <c r="F2407"/>
      <c r="G2407"/>
      <c r="H2407"/>
      <c r="I2407"/>
      <c r="J2407"/>
      <c r="K2407"/>
      <c r="L2407"/>
      <c r="M2407"/>
      <c r="N2407"/>
      <c r="O2407"/>
      <c r="P2407"/>
      <c r="Q2407"/>
      <c r="R2407"/>
      <c r="S2407"/>
      <c r="T2407"/>
      <c r="U2407"/>
      <c r="V2407"/>
      <c r="W2407"/>
      <c r="X2407"/>
      <c r="Y2407"/>
      <c r="Z2407"/>
      <c r="AA2407"/>
      <c r="AB2407"/>
    </row>
    <row r="2408" spans="1:28" x14ac:dyDescent="0.25">
      <c r="A2408"/>
      <c r="B2408"/>
      <c r="C2408"/>
      <c r="D2408"/>
      <c r="E2408"/>
      <c r="F2408"/>
      <c r="G2408"/>
      <c r="H2408"/>
      <c r="I2408"/>
      <c r="J2408"/>
      <c r="K2408"/>
      <c r="L2408"/>
      <c r="M2408"/>
      <c r="N2408"/>
      <c r="O2408"/>
      <c r="P2408"/>
      <c r="Q2408"/>
      <c r="R2408"/>
      <c r="S2408"/>
      <c r="T2408"/>
      <c r="U2408"/>
      <c r="V2408"/>
      <c r="W2408"/>
      <c r="X2408"/>
      <c r="Y2408"/>
      <c r="Z2408"/>
      <c r="AA2408"/>
      <c r="AB2408"/>
    </row>
    <row r="2409" spans="1:28" x14ac:dyDescent="0.25">
      <c r="A2409"/>
      <c r="B2409"/>
      <c r="C2409"/>
      <c r="D2409"/>
      <c r="E2409"/>
      <c r="F2409"/>
      <c r="G2409"/>
      <c r="H2409"/>
      <c r="I2409"/>
      <c r="J2409"/>
      <c r="K2409"/>
      <c r="L2409"/>
      <c r="M2409"/>
      <c r="N2409"/>
      <c r="O2409"/>
      <c r="P2409"/>
      <c r="Q2409"/>
      <c r="R2409"/>
      <c r="S2409"/>
      <c r="T2409"/>
      <c r="U2409"/>
      <c r="V2409"/>
      <c r="W2409"/>
      <c r="X2409"/>
      <c r="Y2409"/>
      <c r="Z2409"/>
      <c r="AA2409"/>
      <c r="AB2409"/>
    </row>
    <row r="2410" spans="1:28" x14ac:dyDescent="0.25">
      <c r="A2410"/>
      <c r="B2410"/>
      <c r="C2410"/>
      <c r="D2410"/>
      <c r="E2410"/>
      <c r="F2410"/>
      <c r="G2410"/>
      <c r="H2410"/>
      <c r="I2410"/>
      <c r="J2410"/>
      <c r="K2410"/>
      <c r="L2410"/>
      <c r="M2410"/>
      <c r="N2410"/>
      <c r="O2410"/>
      <c r="P2410"/>
      <c r="Q2410"/>
      <c r="R2410"/>
      <c r="S2410"/>
      <c r="T2410"/>
      <c r="U2410"/>
      <c r="V2410"/>
      <c r="W2410"/>
      <c r="X2410"/>
      <c r="Y2410"/>
      <c r="Z2410"/>
      <c r="AA2410"/>
      <c r="AB2410"/>
    </row>
    <row r="2411" spans="1:28" x14ac:dyDescent="0.25">
      <c r="A2411"/>
      <c r="B2411"/>
      <c r="C2411"/>
      <c r="D2411"/>
      <c r="E2411"/>
      <c r="F2411"/>
      <c r="G2411"/>
      <c r="H2411"/>
      <c r="I2411"/>
      <c r="J2411"/>
      <c r="K2411"/>
      <c r="L2411"/>
      <c r="M2411"/>
      <c r="N2411"/>
      <c r="O2411"/>
      <c r="P2411"/>
      <c r="Q2411"/>
      <c r="R2411"/>
      <c r="S2411"/>
      <c r="T2411"/>
      <c r="U2411"/>
      <c r="V2411"/>
      <c r="W2411"/>
      <c r="X2411"/>
      <c r="Y2411"/>
      <c r="Z2411"/>
      <c r="AA2411"/>
      <c r="AB2411"/>
    </row>
    <row r="2412" spans="1:28" x14ac:dyDescent="0.25">
      <c r="A2412"/>
      <c r="B2412"/>
      <c r="C2412"/>
      <c r="D2412"/>
      <c r="E2412"/>
      <c r="F2412"/>
      <c r="G2412"/>
      <c r="H2412"/>
      <c r="I2412"/>
      <c r="J2412"/>
      <c r="K2412"/>
      <c r="L2412"/>
      <c r="M2412"/>
      <c r="N2412"/>
      <c r="O2412"/>
      <c r="P2412"/>
      <c r="Q2412"/>
      <c r="R2412"/>
      <c r="S2412"/>
      <c r="T2412"/>
      <c r="U2412"/>
      <c r="V2412"/>
      <c r="W2412"/>
      <c r="X2412"/>
      <c r="Y2412"/>
      <c r="Z2412"/>
      <c r="AA2412"/>
      <c r="AB2412"/>
    </row>
    <row r="2413" spans="1:28" x14ac:dyDescent="0.25">
      <c r="A2413"/>
      <c r="B2413"/>
      <c r="C2413"/>
      <c r="D2413"/>
      <c r="E2413"/>
      <c r="F2413"/>
      <c r="G2413"/>
      <c r="H2413"/>
      <c r="I2413"/>
      <c r="J2413"/>
      <c r="K2413"/>
      <c r="L2413"/>
      <c r="M2413"/>
      <c r="N2413"/>
      <c r="O2413"/>
      <c r="P2413"/>
      <c r="Q2413"/>
      <c r="R2413"/>
      <c r="S2413"/>
      <c r="T2413"/>
      <c r="U2413"/>
      <c r="V2413"/>
      <c r="W2413"/>
      <c r="X2413"/>
      <c r="Y2413"/>
      <c r="Z2413"/>
      <c r="AA2413"/>
      <c r="AB2413"/>
    </row>
    <row r="2414" spans="1:28" x14ac:dyDescent="0.25">
      <c r="A2414"/>
      <c r="B2414"/>
      <c r="C2414"/>
      <c r="D2414"/>
      <c r="E2414"/>
      <c r="F2414"/>
      <c r="G2414"/>
      <c r="H2414"/>
      <c r="I2414"/>
      <c r="J2414"/>
      <c r="K2414"/>
      <c r="L2414"/>
      <c r="M2414"/>
      <c r="N2414"/>
      <c r="O2414"/>
      <c r="P2414"/>
      <c r="Q2414"/>
      <c r="R2414"/>
      <c r="S2414"/>
      <c r="T2414"/>
      <c r="U2414"/>
      <c r="V2414"/>
      <c r="W2414"/>
      <c r="X2414"/>
      <c r="Y2414"/>
      <c r="Z2414"/>
      <c r="AA2414"/>
      <c r="AB2414"/>
    </row>
    <row r="2415" spans="1:28" x14ac:dyDescent="0.25">
      <c r="A2415"/>
      <c r="B2415"/>
      <c r="C2415"/>
      <c r="D2415"/>
      <c r="E2415"/>
      <c r="F2415"/>
      <c r="G2415"/>
      <c r="H2415"/>
      <c r="I2415"/>
      <c r="J2415"/>
      <c r="K2415"/>
      <c r="L2415"/>
      <c r="M2415"/>
      <c r="N2415"/>
      <c r="O2415"/>
      <c r="P2415"/>
      <c r="Q2415"/>
      <c r="R2415"/>
      <c r="S2415"/>
      <c r="T2415"/>
      <c r="U2415"/>
      <c r="V2415"/>
      <c r="W2415"/>
      <c r="X2415"/>
      <c r="Y2415"/>
      <c r="Z2415"/>
      <c r="AA2415"/>
      <c r="AB2415"/>
    </row>
    <row r="2416" spans="1:28" x14ac:dyDescent="0.25">
      <c r="A2416"/>
      <c r="B2416"/>
      <c r="C2416"/>
      <c r="D2416"/>
      <c r="E2416"/>
      <c r="F2416"/>
      <c r="G2416"/>
      <c r="H2416"/>
      <c r="I2416"/>
      <c r="J2416"/>
      <c r="K2416"/>
      <c r="L2416"/>
      <c r="M2416"/>
      <c r="N2416"/>
      <c r="O2416"/>
      <c r="P2416"/>
      <c r="Q2416"/>
      <c r="R2416"/>
      <c r="S2416"/>
      <c r="T2416"/>
      <c r="U2416"/>
      <c r="V2416"/>
      <c r="W2416"/>
      <c r="X2416"/>
      <c r="Y2416"/>
      <c r="Z2416"/>
      <c r="AA2416"/>
      <c r="AB2416"/>
    </row>
    <row r="2417" spans="1:28" x14ac:dyDescent="0.25">
      <c r="A2417"/>
      <c r="B2417"/>
      <c r="C2417"/>
      <c r="D2417"/>
      <c r="E2417"/>
      <c r="F2417"/>
      <c r="G2417"/>
      <c r="H2417"/>
      <c r="I2417"/>
      <c r="J2417"/>
      <c r="K2417"/>
      <c r="L2417"/>
      <c r="M2417"/>
      <c r="N2417"/>
      <c r="O2417"/>
      <c r="P2417"/>
      <c r="Q2417"/>
      <c r="R2417"/>
      <c r="S2417"/>
      <c r="T2417"/>
      <c r="U2417"/>
      <c r="V2417"/>
      <c r="W2417"/>
      <c r="X2417"/>
      <c r="Y2417"/>
      <c r="Z2417"/>
      <c r="AA2417"/>
      <c r="AB2417"/>
    </row>
    <row r="2418" spans="1:28" x14ac:dyDescent="0.25">
      <c r="A2418"/>
      <c r="B2418"/>
      <c r="C2418"/>
      <c r="D2418"/>
      <c r="E2418"/>
      <c r="F2418"/>
      <c r="G2418"/>
      <c r="H2418"/>
      <c r="I2418"/>
      <c r="J2418"/>
      <c r="K2418"/>
      <c r="L2418"/>
      <c r="M2418"/>
      <c r="N2418"/>
      <c r="O2418"/>
      <c r="P2418"/>
      <c r="Q2418"/>
      <c r="R2418"/>
      <c r="S2418"/>
      <c r="T2418"/>
      <c r="U2418"/>
      <c r="V2418"/>
      <c r="W2418"/>
      <c r="X2418"/>
      <c r="Y2418"/>
      <c r="Z2418"/>
      <c r="AA2418"/>
      <c r="AB2418"/>
    </row>
    <row r="2419" spans="1:28" x14ac:dyDescent="0.25">
      <c r="A2419"/>
      <c r="B2419"/>
      <c r="C2419"/>
      <c r="D2419"/>
      <c r="E2419"/>
      <c r="F2419"/>
      <c r="G2419"/>
      <c r="H2419"/>
      <c r="I2419"/>
      <c r="J2419"/>
      <c r="K2419"/>
      <c r="L2419"/>
      <c r="M2419"/>
      <c r="N2419"/>
      <c r="O2419"/>
      <c r="P2419"/>
      <c r="Q2419"/>
      <c r="R2419"/>
      <c r="S2419"/>
      <c r="T2419"/>
      <c r="U2419"/>
      <c r="V2419"/>
      <c r="W2419"/>
      <c r="X2419"/>
      <c r="Y2419"/>
      <c r="Z2419"/>
      <c r="AA2419"/>
      <c r="AB2419"/>
    </row>
    <row r="2420" spans="1:28" x14ac:dyDescent="0.25">
      <c r="A2420"/>
      <c r="B2420"/>
      <c r="C2420"/>
      <c r="D2420"/>
      <c r="E2420"/>
      <c r="F2420"/>
      <c r="G2420"/>
      <c r="H2420"/>
      <c r="I2420"/>
      <c r="J2420"/>
      <c r="K2420"/>
      <c r="L2420"/>
      <c r="M2420"/>
      <c r="N2420"/>
      <c r="O2420"/>
      <c r="P2420"/>
      <c r="Q2420"/>
      <c r="R2420"/>
      <c r="S2420"/>
      <c r="T2420"/>
      <c r="U2420"/>
      <c r="V2420"/>
      <c r="W2420"/>
      <c r="X2420"/>
      <c r="Y2420"/>
      <c r="Z2420"/>
      <c r="AA2420"/>
      <c r="AB2420"/>
    </row>
    <row r="2421" spans="1:28" x14ac:dyDescent="0.25">
      <c r="A2421"/>
      <c r="B2421"/>
      <c r="C2421"/>
      <c r="D2421"/>
      <c r="E2421"/>
      <c r="F2421"/>
      <c r="G2421"/>
      <c r="H2421"/>
      <c r="I2421"/>
      <c r="J2421"/>
      <c r="K2421"/>
      <c r="L2421"/>
      <c r="M2421"/>
      <c r="N2421"/>
      <c r="O2421"/>
      <c r="P2421"/>
      <c r="Q2421"/>
      <c r="R2421"/>
      <c r="S2421"/>
      <c r="T2421"/>
      <c r="U2421"/>
      <c r="V2421"/>
      <c r="W2421"/>
      <c r="X2421"/>
      <c r="Y2421"/>
      <c r="Z2421"/>
      <c r="AA2421"/>
      <c r="AB2421"/>
    </row>
    <row r="2422" spans="1:28" x14ac:dyDescent="0.25">
      <c r="A2422"/>
      <c r="B2422"/>
      <c r="C2422"/>
      <c r="D2422"/>
      <c r="E2422"/>
      <c r="F2422"/>
      <c r="G2422"/>
      <c r="H2422"/>
      <c r="I2422"/>
      <c r="J2422"/>
      <c r="K2422"/>
      <c r="L2422"/>
      <c r="M2422"/>
      <c r="N2422"/>
      <c r="O2422"/>
      <c r="P2422"/>
      <c r="Q2422"/>
      <c r="R2422"/>
      <c r="S2422"/>
      <c r="T2422"/>
      <c r="U2422"/>
      <c r="V2422"/>
      <c r="W2422"/>
      <c r="X2422"/>
      <c r="Y2422"/>
      <c r="Z2422"/>
      <c r="AA2422"/>
      <c r="AB2422"/>
    </row>
    <row r="2423" spans="1:28" x14ac:dyDescent="0.25">
      <c r="A2423"/>
      <c r="B2423"/>
      <c r="C2423"/>
      <c r="D2423"/>
      <c r="E2423"/>
      <c r="F2423"/>
      <c r="G2423"/>
      <c r="H2423"/>
      <c r="I2423"/>
      <c r="J2423"/>
      <c r="K2423"/>
      <c r="L2423"/>
      <c r="M2423"/>
      <c r="N2423"/>
      <c r="O2423"/>
      <c r="P2423"/>
      <c r="Q2423"/>
      <c r="R2423"/>
      <c r="S2423"/>
      <c r="T2423"/>
      <c r="U2423"/>
      <c r="V2423"/>
      <c r="W2423"/>
      <c r="X2423"/>
      <c r="Y2423"/>
      <c r="Z2423"/>
      <c r="AA2423"/>
      <c r="AB2423"/>
    </row>
    <row r="2424" spans="1:28" x14ac:dyDescent="0.25">
      <c r="A2424"/>
      <c r="B2424"/>
      <c r="C2424"/>
      <c r="D2424"/>
      <c r="E2424"/>
      <c r="F2424"/>
      <c r="G2424"/>
      <c r="H2424"/>
      <c r="I2424"/>
      <c r="J2424"/>
      <c r="K2424"/>
      <c r="L2424"/>
      <c r="M2424"/>
      <c r="N2424"/>
      <c r="O2424"/>
      <c r="P2424"/>
      <c r="Q2424"/>
      <c r="R2424"/>
      <c r="S2424"/>
      <c r="T2424"/>
      <c r="U2424"/>
      <c r="V2424"/>
      <c r="W2424"/>
      <c r="X2424"/>
      <c r="Y2424"/>
      <c r="Z2424"/>
      <c r="AA2424"/>
      <c r="AB2424"/>
    </row>
    <row r="2425" spans="1:28" x14ac:dyDescent="0.25">
      <c r="A2425"/>
      <c r="B2425"/>
      <c r="C2425"/>
      <c r="D2425"/>
      <c r="E2425"/>
      <c r="F2425"/>
      <c r="G2425"/>
      <c r="H2425"/>
      <c r="I2425"/>
      <c r="J2425"/>
      <c r="K2425"/>
      <c r="L2425"/>
      <c r="M2425"/>
      <c r="N2425"/>
      <c r="O2425"/>
      <c r="P2425"/>
      <c r="Q2425"/>
      <c r="R2425"/>
      <c r="S2425"/>
      <c r="T2425"/>
      <c r="U2425"/>
      <c r="V2425"/>
      <c r="W2425"/>
      <c r="X2425"/>
      <c r="Y2425"/>
      <c r="Z2425"/>
      <c r="AA2425"/>
      <c r="AB2425"/>
    </row>
    <row r="2426" spans="1:28" x14ac:dyDescent="0.25">
      <c r="A2426"/>
      <c r="B2426"/>
      <c r="C2426"/>
      <c r="D2426"/>
      <c r="E2426"/>
      <c r="F2426"/>
      <c r="G2426"/>
      <c r="H2426"/>
      <c r="I2426"/>
      <c r="J2426"/>
      <c r="K2426"/>
      <c r="L2426"/>
      <c r="M2426"/>
      <c r="N2426"/>
      <c r="O2426"/>
      <c r="P2426"/>
      <c r="Q2426"/>
      <c r="R2426"/>
      <c r="S2426"/>
      <c r="T2426"/>
      <c r="U2426"/>
      <c r="V2426"/>
      <c r="W2426"/>
      <c r="X2426"/>
      <c r="Y2426"/>
      <c r="Z2426"/>
      <c r="AA2426"/>
      <c r="AB2426"/>
    </row>
    <row r="2427" spans="1:28" x14ac:dyDescent="0.25">
      <c r="A2427"/>
      <c r="B2427"/>
      <c r="C2427"/>
      <c r="D2427"/>
      <c r="E2427"/>
      <c r="F2427"/>
      <c r="G2427"/>
      <c r="H2427"/>
      <c r="I2427"/>
      <c r="J2427"/>
      <c r="K2427"/>
      <c r="L2427"/>
      <c r="M2427"/>
      <c r="N2427"/>
      <c r="O2427"/>
      <c r="P2427"/>
      <c r="Q2427"/>
      <c r="R2427"/>
      <c r="S2427"/>
      <c r="T2427"/>
      <c r="U2427"/>
      <c r="V2427"/>
      <c r="W2427"/>
      <c r="X2427"/>
      <c r="Y2427"/>
      <c r="Z2427"/>
      <c r="AA2427"/>
      <c r="AB2427"/>
    </row>
    <row r="2428" spans="1:28" x14ac:dyDescent="0.25">
      <c r="A2428"/>
      <c r="B2428"/>
      <c r="C2428"/>
      <c r="D2428"/>
      <c r="E2428"/>
      <c r="F2428"/>
      <c r="G2428"/>
      <c r="H2428"/>
      <c r="I2428"/>
      <c r="J2428"/>
      <c r="K2428"/>
      <c r="L2428"/>
      <c r="M2428"/>
      <c r="N2428"/>
      <c r="O2428"/>
      <c r="P2428"/>
      <c r="Q2428"/>
      <c r="R2428"/>
      <c r="S2428"/>
      <c r="T2428"/>
      <c r="U2428"/>
      <c r="V2428"/>
      <c r="W2428"/>
      <c r="X2428"/>
      <c r="Y2428"/>
      <c r="Z2428"/>
      <c r="AA2428"/>
      <c r="AB2428"/>
    </row>
    <row r="2429" spans="1:28" x14ac:dyDescent="0.25">
      <c r="A2429"/>
      <c r="B2429"/>
      <c r="C2429"/>
      <c r="D2429"/>
      <c r="E2429"/>
      <c r="F2429"/>
      <c r="G2429"/>
      <c r="H2429"/>
      <c r="I2429"/>
      <c r="J2429"/>
      <c r="K2429"/>
      <c r="L2429"/>
      <c r="M2429"/>
      <c r="N2429"/>
      <c r="O2429"/>
      <c r="P2429"/>
      <c r="Q2429"/>
      <c r="R2429"/>
      <c r="S2429"/>
      <c r="T2429"/>
      <c r="U2429"/>
      <c r="V2429"/>
      <c r="W2429"/>
      <c r="X2429"/>
      <c r="Y2429"/>
      <c r="Z2429"/>
      <c r="AA2429"/>
      <c r="AB2429"/>
    </row>
    <row r="2430" spans="1:28" x14ac:dyDescent="0.25">
      <c r="A2430"/>
      <c r="B2430"/>
      <c r="C2430"/>
      <c r="D2430"/>
      <c r="E2430"/>
      <c r="F2430"/>
      <c r="G2430"/>
      <c r="H2430"/>
      <c r="I2430"/>
      <c r="J2430"/>
      <c r="K2430"/>
      <c r="L2430"/>
      <c r="M2430"/>
      <c r="N2430"/>
      <c r="O2430"/>
      <c r="P2430"/>
      <c r="Q2430"/>
      <c r="R2430"/>
      <c r="S2430"/>
      <c r="T2430"/>
      <c r="U2430"/>
      <c r="V2430"/>
      <c r="W2430"/>
      <c r="X2430"/>
      <c r="Y2430"/>
      <c r="Z2430"/>
      <c r="AA2430"/>
      <c r="AB2430"/>
    </row>
    <row r="2431" spans="1:28" x14ac:dyDescent="0.25">
      <c r="A2431"/>
      <c r="B2431"/>
      <c r="C2431"/>
      <c r="D2431"/>
      <c r="E2431"/>
      <c r="F2431"/>
      <c r="G2431"/>
      <c r="H2431"/>
      <c r="I2431"/>
      <c r="J2431"/>
      <c r="K2431"/>
      <c r="L2431"/>
      <c r="M2431"/>
      <c r="N2431"/>
      <c r="O2431"/>
      <c r="P2431"/>
      <c r="Q2431"/>
      <c r="R2431"/>
      <c r="S2431"/>
      <c r="T2431"/>
      <c r="U2431"/>
      <c r="V2431"/>
      <c r="W2431"/>
      <c r="X2431"/>
      <c r="Y2431"/>
      <c r="Z2431"/>
      <c r="AA2431"/>
      <c r="AB2431"/>
    </row>
    <row r="2432" spans="1:28" x14ac:dyDescent="0.25">
      <c r="A2432"/>
      <c r="B2432"/>
      <c r="C2432"/>
      <c r="D2432"/>
      <c r="E2432"/>
      <c r="F2432"/>
      <c r="G2432"/>
      <c r="H2432"/>
      <c r="I2432"/>
      <c r="J2432"/>
      <c r="K2432"/>
      <c r="L2432"/>
      <c r="M2432"/>
      <c r="N2432"/>
      <c r="O2432"/>
      <c r="P2432"/>
      <c r="Q2432"/>
      <c r="R2432"/>
      <c r="S2432"/>
      <c r="T2432"/>
      <c r="U2432"/>
      <c r="V2432"/>
      <c r="W2432"/>
      <c r="X2432"/>
      <c r="Y2432"/>
      <c r="Z2432"/>
      <c r="AA2432"/>
      <c r="AB2432"/>
    </row>
    <row r="2433" spans="1:28" x14ac:dyDescent="0.25">
      <c r="A2433"/>
      <c r="B2433"/>
      <c r="C2433"/>
      <c r="D2433"/>
      <c r="E2433"/>
      <c r="F2433"/>
      <c r="G2433"/>
      <c r="H2433"/>
      <c r="I2433"/>
      <c r="J2433"/>
      <c r="K2433"/>
      <c r="L2433"/>
      <c r="M2433"/>
      <c r="N2433"/>
      <c r="O2433"/>
      <c r="P2433"/>
      <c r="Q2433"/>
      <c r="R2433"/>
      <c r="S2433"/>
      <c r="T2433"/>
      <c r="U2433"/>
      <c r="V2433"/>
      <c r="W2433"/>
      <c r="X2433"/>
      <c r="Y2433"/>
      <c r="Z2433"/>
      <c r="AA2433"/>
      <c r="AB2433"/>
    </row>
    <row r="2434" spans="1:28" x14ac:dyDescent="0.25">
      <c r="A2434"/>
      <c r="B2434"/>
      <c r="C2434"/>
      <c r="D2434"/>
      <c r="E2434"/>
      <c r="F2434"/>
      <c r="G2434"/>
      <c r="H2434"/>
      <c r="I2434"/>
      <c r="J2434"/>
      <c r="K2434"/>
      <c r="L2434"/>
      <c r="M2434"/>
      <c r="N2434"/>
      <c r="O2434"/>
      <c r="P2434"/>
      <c r="Q2434"/>
      <c r="R2434"/>
      <c r="S2434"/>
      <c r="T2434"/>
      <c r="U2434"/>
      <c r="V2434"/>
      <c r="W2434"/>
      <c r="X2434"/>
      <c r="Y2434"/>
      <c r="Z2434"/>
      <c r="AA2434"/>
      <c r="AB2434"/>
    </row>
    <row r="2435" spans="1:28" x14ac:dyDescent="0.25">
      <c r="A2435"/>
      <c r="B2435"/>
      <c r="C2435"/>
      <c r="D2435"/>
      <c r="E2435"/>
      <c r="F2435"/>
      <c r="G2435"/>
      <c r="H2435"/>
      <c r="I2435"/>
      <c r="J2435"/>
      <c r="K2435"/>
      <c r="L2435"/>
      <c r="M2435"/>
      <c r="N2435"/>
      <c r="O2435"/>
      <c r="P2435"/>
      <c r="Q2435"/>
      <c r="R2435"/>
      <c r="S2435"/>
      <c r="T2435"/>
      <c r="U2435"/>
      <c r="V2435"/>
      <c r="W2435"/>
      <c r="X2435"/>
      <c r="Y2435"/>
      <c r="Z2435"/>
      <c r="AA2435"/>
      <c r="AB2435"/>
    </row>
    <row r="2436" spans="1:28" x14ac:dyDescent="0.25">
      <c r="A2436"/>
      <c r="B2436"/>
      <c r="C2436"/>
      <c r="D2436"/>
      <c r="E2436"/>
      <c r="F2436"/>
      <c r="G2436"/>
      <c r="H2436"/>
      <c r="I2436"/>
      <c r="J2436"/>
      <c r="K2436"/>
      <c r="L2436"/>
      <c r="M2436"/>
      <c r="N2436"/>
      <c r="O2436"/>
      <c r="P2436"/>
      <c r="Q2436"/>
      <c r="R2436"/>
      <c r="S2436"/>
      <c r="T2436"/>
      <c r="U2436"/>
      <c r="V2436"/>
      <c r="W2436"/>
      <c r="X2436"/>
      <c r="Y2436"/>
      <c r="Z2436"/>
      <c r="AA2436"/>
      <c r="AB2436"/>
    </row>
    <row r="2437" spans="1:28" x14ac:dyDescent="0.25">
      <c r="A2437"/>
      <c r="B2437"/>
      <c r="C2437"/>
      <c r="D2437"/>
      <c r="E2437"/>
      <c r="F2437"/>
      <c r="G2437"/>
      <c r="H2437"/>
      <c r="I2437"/>
      <c r="J2437"/>
      <c r="K2437"/>
      <c r="L2437"/>
      <c r="M2437"/>
      <c r="N2437"/>
      <c r="O2437"/>
      <c r="P2437"/>
      <c r="Q2437"/>
      <c r="R2437"/>
      <c r="S2437"/>
      <c r="T2437"/>
      <c r="U2437"/>
      <c r="V2437"/>
      <c r="W2437"/>
      <c r="X2437"/>
      <c r="Y2437"/>
      <c r="Z2437"/>
      <c r="AA2437"/>
      <c r="AB2437"/>
    </row>
    <row r="2438" spans="1:28" x14ac:dyDescent="0.25">
      <c r="A2438"/>
      <c r="B2438"/>
      <c r="C2438"/>
      <c r="D2438"/>
      <c r="E2438"/>
      <c r="F2438"/>
      <c r="G2438"/>
      <c r="H2438"/>
      <c r="I2438"/>
      <c r="J2438"/>
      <c r="K2438"/>
      <c r="L2438"/>
      <c r="M2438"/>
      <c r="N2438"/>
      <c r="O2438"/>
      <c r="P2438"/>
      <c r="Q2438"/>
      <c r="R2438"/>
      <c r="S2438"/>
      <c r="T2438"/>
      <c r="U2438"/>
      <c r="V2438"/>
      <c r="W2438"/>
      <c r="X2438"/>
      <c r="Y2438"/>
      <c r="Z2438"/>
      <c r="AA2438"/>
      <c r="AB2438"/>
    </row>
    <row r="2439" spans="1:28" x14ac:dyDescent="0.25">
      <c r="A2439"/>
      <c r="B2439"/>
      <c r="C2439"/>
      <c r="D2439"/>
      <c r="E2439"/>
      <c r="F2439"/>
      <c r="G2439"/>
      <c r="H2439"/>
      <c r="I2439"/>
      <c r="J2439"/>
      <c r="K2439"/>
      <c r="L2439"/>
      <c r="M2439"/>
      <c r="N2439"/>
      <c r="O2439"/>
      <c r="P2439"/>
      <c r="Q2439"/>
      <c r="R2439"/>
      <c r="S2439"/>
      <c r="T2439"/>
      <c r="U2439"/>
      <c r="V2439"/>
      <c r="W2439"/>
      <c r="X2439"/>
      <c r="Y2439"/>
      <c r="Z2439"/>
      <c r="AA2439"/>
      <c r="AB2439"/>
    </row>
    <row r="2440" spans="1:28" x14ac:dyDescent="0.25">
      <c r="A2440"/>
      <c r="B2440"/>
      <c r="C2440"/>
      <c r="D2440"/>
      <c r="E2440"/>
      <c r="F2440"/>
      <c r="G2440"/>
      <c r="H2440"/>
      <c r="I2440"/>
      <c r="J2440"/>
      <c r="K2440"/>
      <c r="L2440"/>
      <c r="M2440"/>
      <c r="N2440"/>
      <c r="O2440"/>
      <c r="P2440"/>
      <c r="Q2440"/>
      <c r="R2440"/>
      <c r="S2440"/>
      <c r="T2440"/>
      <c r="U2440"/>
      <c r="V2440"/>
      <c r="W2440"/>
      <c r="X2440"/>
      <c r="Y2440"/>
      <c r="Z2440"/>
      <c r="AA2440"/>
      <c r="AB2440"/>
    </row>
    <row r="2441" spans="1:28" x14ac:dyDescent="0.25">
      <c r="A2441"/>
      <c r="B2441"/>
      <c r="C2441"/>
      <c r="D2441"/>
      <c r="E2441"/>
      <c r="F2441"/>
      <c r="G2441"/>
      <c r="H2441"/>
      <c r="I2441"/>
      <c r="J2441"/>
      <c r="K2441"/>
      <c r="L2441"/>
      <c r="M2441"/>
      <c r="N2441"/>
      <c r="O2441"/>
      <c r="P2441"/>
      <c r="Q2441"/>
      <c r="R2441"/>
      <c r="S2441"/>
      <c r="T2441"/>
      <c r="U2441"/>
      <c r="V2441"/>
      <c r="W2441"/>
      <c r="X2441"/>
      <c r="Y2441"/>
      <c r="Z2441"/>
      <c r="AA2441"/>
      <c r="AB2441"/>
    </row>
    <row r="2442" spans="1:28" x14ac:dyDescent="0.25">
      <c r="A2442"/>
      <c r="B2442"/>
      <c r="C2442"/>
      <c r="D2442"/>
      <c r="E2442"/>
      <c r="F2442"/>
      <c r="G2442"/>
      <c r="H2442"/>
      <c r="I2442"/>
      <c r="J2442"/>
      <c r="K2442"/>
      <c r="L2442"/>
      <c r="M2442"/>
      <c r="N2442"/>
      <c r="O2442"/>
      <c r="P2442"/>
      <c r="Q2442"/>
      <c r="R2442"/>
      <c r="S2442"/>
      <c r="T2442"/>
      <c r="U2442"/>
      <c r="V2442"/>
      <c r="W2442"/>
      <c r="X2442"/>
      <c r="Y2442"/>
      <c r="Z2442"/>
      <c r="AA2442"/>
      <c r="AB2442"/>
    </row>
    <row r="2443" spans="1:28" x14ac:dyDescent="0.25">
      <c r="A2443"/>
      <c r="B2443"/>
      <c r="C2443"/>
      <c r="D2443"/>
      <c r="E2443"/>
      <c r="F2443"/>
      <c r="G2443"/>
      <c r="H2443"/>
      <c r="I2443"/>
      <c r="J2443"/>
      <c r="K2443"/>
      <c r="L2443"/>
      <c r="M2443"/>
      <c r="N2443"/>
      <c r="O2443"/>
      <c r="P2443"/>
      <c r="Q2443"/>
      <c r="R2443"/>
      <c r="S2443"/>
      <c r="T2443"/>
      <c r="U2443"/>
      <c r="V2443"/>
      <c r="W2443"/>
      <c r="X2443"/>
      <c r="Y2443"/>
      <c r="Z2443"/>
      <c r="AA2443"/>
      <c r="AB2443"/>
    </row>
    <row r="2444" spans="1:28" x14ac:dyDescent="0.25">
      <c r="A2444"/>
      <c r="B2444"/>
      <c r="C2444"/>
      <c r="D2444"/>
      <c r="E2444"/>
      <c r="F2444"/>
      <c r="G2444"/>
      <c r="H2444"/>
      <c r="I2444"/>
      <c r="J2444"/>
      <c r="K2444"/>
      <c r="L2444"/>
      <c r="M2444"/>
      <c r="N2444"/>
      <c r="O2444"/>
      <c r="P2444"/>
      <c r="Q2444"/>
      <c r="R2444"/>
      <c r="S2444"/>
      <c r="T2444"/>
      <c r="U2444"/>
      <c r="V2444"/>
      <c r="W2444"/>
      <c r="X2444"/>
      <c r="Y2444"/>
      <c r="Z2444"/>
      <c r="AA2444"/>
      <c r="AB2444"/>
    </row>
    <row r="2445" spans="1:28" x14ac:dyDescent="0.25">
      <c r="A2445"/>
      <c r="B2445"/>
      <c r="C2445"/>
      <c r="D2445"/>
      <c r="E2445"/>
      <c r="F2445"/>
      <c r="G2445"/>
      <c r="H2445"/>
      <c r="I2445"/>
      <c r="J2445"/>
      <c r="K2445"/>
      <c r="L2445"/>
      <c r="M2445"/>
      <c r="N2445"/>
      <c r="O2445"/>
      <c r="P2445"/>
      <c r="Q2445"/>
      <c r="R2445"/>
      <c r="S2445"/>
      <c r="T2445"/>
      <c r="U2445"/>
      <c r="V2445"/>
      <c r="W2445"/>
      <c r="X2445"/>
      <c r="Y2445"/>
      <c r="Z2445"/>
      <c r="AA2445"/>
      <c r="AB2445"/>
    </row>
    <row r="2446" spans="1:28" x14ac:dyDescent="0.25">
      <c r="A2446"/>
      <c r="B2446"/>
      <c r="C2446"/>
      <c r="D2446"/>
      <c r="E2446"/>
      <c r="F2446"/>
      <c r="G2446"/>
      <c r="H2446"/>
      <c r="I2446"/>
      <c r="J2446"/>
      <c r="K2446"/>
      <c r="L2446"/>
      <c r="M2446"/>
      <c r="N2446"/>
      <c r="O2446"/>
      <c r="P2446"/>
      <c r="Q2446"/>
      <c r="R2446"/>
      <c r="S2446"/>
      <c r="T2446"/>
      <c r="U2446"/>
      <c r="V2446"/>
      <c r="W2446"/>
      <c r="X2446"/>
      <c r="Y2446"/>
      <c r="Z2446"/>
      <c r="AA2446"/>
      <c r="AB2446"/>
    </row>
    <row r="2447" spans="1:28" x14ac:dyDescent="0.25">
      <c r="A2447"/>
      <c r="B2447"/>
      <c r="C2447"/>
      <c r="D2447"/>
      <c r="E2447"/>
      <c r="F2447"/>
      <c r="G2447"/>
      <c r="H2447"/>
      <c r="I2447"/>
      <c r="J2447"/>
      <c r="K2447"/>
      <c r="L2447"/>
      <c r="M2447"/>
      <c r="N2447"/>
      <c r="O2447"/>
      <c r="P2447"/>
      <c r="Q2447"/>
      <c r="R2447"/>
      <c r="S2447"/>
      <c r="T2447"/>
      <c r="U2447"/>
      <c r="V2447"/>
      <c r="W2447"/>
      <c r="X2447"/>
      <c r="Y2447"/>
      <c r="Z2447"/>
      <c r="AA2447"/>
      <c r="AB2447"/>
    </row>
    <row r="2448" spans="1:28" x14ac:dyDescent="0.25">
      <c r="A2448"/>
      <c r="B2448"/>
      <c r="C2448"/>
      <c r="D2448"/>
      <c r="E2448"/>
      <c r="F2448"/>
      <c r="G2448"/>
      <c r="H2448"/>
      <c r="I2448"/>
      <c r="J2448"/>
      <c r="K2448"/>
      <c r="L2448"/>
      <c r="M2448"/>
      <c r="N2448"/>
      <c r="O2448"/>
      <c r="P2448"/>
      <c r="Q2448"/>
      <c r="R2448"/>
      <c r="S2448"/>
      <c r="T2448"/>
      <c r="U2448"/>
      <c r="V2448"/>
      <c r="W2448"/>
      <c r="X2448"/>
      <c r="Y2448"/>
      <c r="Z2448"/>
      <c r="AA2448"/>
      <c r="AB2448"/>
    </row>
    <row r="2449" spans="1:28" x14ac:dyDescent="0.25">
      <c r="A2449"/>
      <c r="B2449"/>
      <c r="C2449"/>
      <c r="D2449"/>
      <c r="E2449"/>
      <c r="F2449"/>
      <c r="G2449"/>
      <c r="H2449"/>
      <c r="I2449"/>
      <c r="J2449"/>
      <c r="K2449"/>
      <c r="L2449"/>
      <c r="M2449"/>
      <c r="N2449"/>
      <c r="O2449"/>
      <c r="P2449"/>
      <c r="Q2449"/>
      <c r="R2449"/>
      <c r="S2449"/>
      <c r="T2449"/>
      <c r="U2449"/>
      <c r="V2449"/>
      <c r="W2449"/>
      <c r="X2449"/>
      <c r="Y2449"/>
      <c r="Z2449"/>
      <c r="AA2449"/>
      <c r="AB2449"/>
    </row>
    <row r="2450" spans="1:28" x14ac:dyDescent="0.25">
      <c r="A2450"/>
      <c r="B2450"/>
      <c r="C2450"/>
      <c r="D2450"/>
      <c r="E2450"/>
      <c r="F2450"/>
      <c r="G2450"/>
      <c r="H2450"/>
      <c r="I2450"/>
      <c r="J2450"/>
      <c r="K2450"/>
      <c r="L2450"/>
      <c r="M2450"/>
      <c r="N2450"/>
      <c r="O2450"/>
      <c r="P2450"/>
      <c r="Q2450"/>
      <c r="R2450"/>
      <c r="S2450"/>
      <c r="T2450"/>
      <c r="U2450"/>
      <c r="V2450"/>
      <c r="W2450"/>
      <c r="X2450"/>
      <c r="Y2450"/>
      <c r="Z2450"/>
      <c r="AA2450"/>
      <c r="AB2450"/>
    </row>
    <row r="2451" spans="1:28" x14ac:dyDescent="0.25">
      <c r="A2451"/>
      <c r="B2451"/>
      <c r="C2451"/>
      <c r="D2451"/>
      <c r="E2451"/>
      <c r="F2451"/>
      <c r="G2451"/>
      <c r="H2451"/>
      <c r="I2451"/>
      <c r="J2451"/>
      <c r="K2451"/>
      <c r="L2451"/>
      <c r="M2451"/>
      <c r="N2451"/>
      <c r="O2451"/>
      <c r="P2451"/>
      <c r="Q2451"/>
      <c r="R2451"/>
      <c r="S2451"/>
      <c r="T2451"/>
      <c r="U2451"/>
      <c r="V2451"/>
      <c r="W2451"/>
      <c r="X2451"/>
      <c r="Y2451"/>
      <c r="Z2451"/>
      <c r="AA2451"/>
      <c r="AB2451"/>
    </row>
    <row r="2452" spans="1:28" x14ac:dyDescent="0.25">
      <c r="A2452"/>
      <c r="B2452"/>
      <c r="C2452"/>
      <c r="D2452"/>
      <c r="E2452"/>
      <c r="F2452"/>
      <c r="G2452"/>
      <c r="H2452"/>
      <c r="I2452"/>
      <c r="J2452"/>
      <c r="K2452"/>
      <c r="L2452"/>
      <c r="M2452"/>
      <c r="N2452"/>
      <c r="O2452"/>
      <c r="P2452"/>
      <c r="Q2452"/>
      <c r="R2452"/>
      <c r="S2452"/>
      <c r="T2452"/>
      <c r="U2452"/>
      <c r="V2452"/>
      <c r="W2452"/>
      <c r="X2452"/>
      <c r="Y2452"/>
      <c r="Z2452"/>
      <c r="AA2452"/>
      <c r="AB2452"/>
    </row>
    <row r="2453" spans="1:28" x14ac:dyDescent="0.25">
      <c r="A2453"/>
      <c r="B2453"/>
      <c r="C2453"/>
      <c r="D2453"/>
      <c r="E2453"/>
      <c r="F2453"/>
      <c r="G2453"/>
      <c r="H2453"/>
      <c r="I2453"/>
      <c r="J2453"/>
      <c r="K2453"/>
      <c r="L2453"/>
      <c r="M2453"/>
      <c r="N2453"/>
      <c r="O2453"/>
      <c r="P2453"/>
      <c r="Q2453"/>
      <c r="R2453"/>
      <c r="S2453"/>
      <c r="T2453"/>
      <c r="U2453"/>
      <c r="V2453"/>
      <c r="W2453"/>
      <c r="X2453"/>
      <c r="Y2453"/>
      <c r="Z2453"/>
      <c r="AA2453"/>
      <c r="AB2453"/>
    </row>
    <row r="2454" spans="1:28" x14ac:dyDescent="0.25">
      <c r="A2454"/>
      <c r="B2454"/>
      <c r="C2454"/>
      <c r="D2454"/>
      <c r="E2454"/>
      <c r="F2454"/>
      <c r="G2454"/>
      <c r="H2454"/>
      <c r="I2454"/>
      <c r="J2454"/>
      <c r="K2454"/>
      <c r="L2454"/>
      <c r="M2454"/>
      <c r="N2454"/>
      <c r="O2454"/>
      <c r="P2454"/>
      <c r="Q2454"/>
      <c r="R2454"/>
      <c r="S2454"/>
      <c r="T2454"/>
      <c r="U2454"/>
      <c r="V2454"/>
      <c r="W2454"/>
      <c r="X2454"/>
      <c r="Y2454"/>
      <c r="Z2454"/>
      <c r="AA2454"/>
      <c r="AB2454"/>
    </row>
    <row r="2455" spans="1:28" x14ac:dyDescent="0.25">
      <c r="A2455"/>
      <c r="B2455"/>
      <c r="C2455"/>
      <c r="D2455"/>
      <c r="E2455"/>
      <c r="F2455"/>
      <c r="G2455"/>
      <c r="H2455"/>
      <c r="I2455"/>
      <c r="J2455"/>
      <c r="K2455"/>
      <c r="L2455"/>
      <c r="M2455"/>
      <c r="N2455"/>
      <c r="O2455"/>
      <c r="P2455"/>
      <c r="Q2455"/>
      <c r="R2455"/>
      <c r="S2455"/>
      <c r="T2455"/>
      <c r="U2455"/>
      <c r="V2455"/>
      <c r="W2455"/>
      <c r="X2455"/>
      <c r="Y2455"/>
      <c r="Z2455"/>
      <c r="AA2455"/>
      <c r="AB2455"/>
    </row>
    <row r="2456" spans="1:28" x14ac:dyDescent="0.25">
      <c r="A2456"/>
      <c r="B2456"/>
      <c r="C2456"/>
      <c r="D2456"/>
      <c r="E2456"/>
      <c r="F2456"/>
      <c r="G2456"/>
      <c r="H2456"/>
      <c r="I2456"/>
      <c r="J2456"/>
      <c r="K2456"/>
      <c r="L2456"/>
      <c r="M2456"/>
      <c r="N2456"/>
      <c r="O2456"/>
      <c r="P2456"/>
      <c r="Q2456"/>
      <c r="R2456"/>
      <c r="S2456"/>
      <c r="T2456"/>
      <c r="U2456"/>
      <c r="V2456"/>
      <c r="W2456"/>
      <c r="X2456"/>
      <c r="Y2456"/>
      <c r="Z2456"/>
      <c r="AA2456"/>
      <c r="AB2456"/>
    </row>
    <row r="2457" spans="1:28" x14ac:dyDescent="0.25">
      <c r="A2457"/>
      <c r="B2457"/>
      <c r="C2457"/>
      <c r="D2457"/>
      <c r="E2457"/>
      <c r="F2457"/>
      <c r="G2457"/>
      <c r="H2457"/>
      <c r="I2457"/>
      <c r="J2457"/>
      <c r="K2457"/>
      <c r="L2457"/>
      <c r="M2457"/>
      <c r="N2457"/>
      <c r="O2457"/>
      <c r="P2457"/>
      <c r="Q2457"/>
      <c r="R2457"/>
      <c r="S2457"/>
      <c r="T2457"/>
      <c r="U2457"/>
      <c r="V2457"/>
      <c r="W2457"/>
      <c r="X2457"/>
      <c r="Y2457"/>
      <c r="Z2457"/>
      <c r="AA2457"/>
      <c r="AB2457"/>
    </row>
    <row r="2458" spans="1:28" x14ac:dyDescent="0.25">
      <c r="A2458"/>
      <c r="B2458"/>
      <c r="C2458"/>
      <c r="D2458"/>
      <c r="E2458"/>
      <c r="F2458"/>
      <c r="G2458"/>
      <c r="H2458"/>
      <c r="I2458"/>
      <c r="J2458"/>
      <c r="K2458"/>
      <c r="L2458"/>
      <c r="M2458"/>
      <c r="N2458"/>
      <c r="O2458"/>
      <c r="P2458"/>
      <c r="Q2458"/>
      <c r="R2458"/>
      <c r="S2458"/>
      <c r="T2458"/>
      <c r="U2458"/>
      <c r="V2458"/>
      <c r="W2458"/>
      <c r="X2458"/>
      <c r="Y2458"/>
      <c r="Z2458"/>
      <c r="AA2458"/>
      <c r="AB2458"/>
    </row>
    <row r="2459" spans="1:28" x14ac:dyDescent="0.25">
      <c r="A2459"/>
      <c r="B2459"/>
      <c r="C2459"/>
      <c r="D2459"/>
      <c r="E2459"/>
      <c r="F2459"/>
      <c r="G2459"/>
      <c r="H2459"/>
      <c r="I2459"/>
      <c r="J2459"/>
      <c r="K2459"/>
      <c r="L2459"/>
      <c r="M2459"/>
      <c r="N2459"/>
      <c r="O2459"/>
      <c r="P2459"/>
      <c r="Q2459"/>
      <c r="R2459"/>
      <c r="S2459"/>
      <c r="T2459"/>
      <c r="U2459"/>
      <c r="V2459"/>
      <c r="W2459"/>
      <c r="X2459"/>
      <c r="Y2459"/>
      <c r="Z2459"/>
      <c r="AA2459"/>
      <c r="AB2459"/>
    </row>
    <row r="2460" spans="1:28" x14ac:dyDescent="0.25">
      <c r="A2460"/>
      <c r="B2460"/>
      <c r="C2460"/>
      <c r="D2460"/>
      <c r="E2460"/>
      <c r="F2460"/>
      <c r="G2460"/>
      <c r="H2460"/>
      <c r="I2460"/>
      <c r="J2460"/>
      <c r="K2460"/>
      <c r="L2460"/>
      <c r="M2460"/>
      <c r="N2460"/>
      <c r="O2460"/>
      <c r="P2460"/>
      <c r="Q2460"/>
      <c r="R2460"/>
      <c r="S2460"/>
      <c r="T2460"/>
      <c r="U2460"/>
      <c r="V2460"/>
      <c r="W2460"/>
      <c r="X2460"/>
      <c r="Y2460"/>
      <c r="Z2460"/>
      <c r="AA2460"/>
      <c r="AB2460"/>
    </row>
    <row r="2461" spans="1:28" x14ac:dyDescent="0.25">
      <c r="A2461"/>
      <c r="B2461"/>
      <c r="C2461"/>
      <c r="D2461"/>
      <c r="E2461"/>
      <c r="F2461"/>
      <c r="G2461"/>
      <c r="H2461"/>
      <c r="I2461"/>
      <c r="J2461"/>
      <c r="K2461"/>
      <c r="L2461"/>
      <c r="M2461"/>
      <c r="N2461"/>
      <c r="O2461"/>
      <c r="P2461"/>
      <c r="Q2461"/>
      <c r="R2461"/>
      <c r="S2461"/>
      <c r="T2461"/>
      <c r="U2461"/>
      <c r="V2461"/>
      <c r="W2461"/>
      <c r="X2461"/>
      <c r="Y2461"/>
      <c r="Z2461"/>
      <c r="AA2461"/>
      <c r="AB2461"/>
    </row>
    <row r="2462" spans="1:28" x14ac:dyDescent="0.25">
      <c r="A2462"/>
      <c r="B2462"/>
      <c r="C2462"/>
      <c r="D2462"/>
      <c r="E2462"/>
      <c r="F2462"/>
      <c r="G2462"/>
      <c r="H2462"/>
      <c r="I2462"/>
      <c r="J2462"/>
      <c r="K2462"/>
      <c r="L2462"/>
      <c r="M2462"/>
      <c r="N2462"/>
      <c r="O2462"/>
      <c r="P2462"/>
      <c r="Q2462"/>
      <c r="R2462"/>
      <c r="S2462"/>
      <c r="T2462"/>
      <c r="U2462"/>
      <c r="V2462"/>
      <c r="W2462"/>
      <c r="X2462"/>
      <c r="Y2462"/>
      <c r="Z2462"/>
      <c r="AA2462"/>
      <c r="AB2462"/>
    </row>
    <row r="2463" spans="1:28" x14ac:dyDescent="0.25">
      <c r="A2463"/>
      <c r="B2463"/>
      <c r="C2463"/>
      <c r="D2463"/>
      <c r="E2463"/>
      <c r="F2463"/>
      <c r="G2463"/>
      <c r="H2463"/>
      <c r="I2463"/>
      <c r="J2463"/>
      <c r="K2463"/>
      <c r="L2463"/>
      <c r="M2463"/>
      <c r="N2463"/>
      <c r="O2463"/>
      <c r="P2463"/>
      <c r="Q2463"/>
      <c r="R2463"/>
      <c r="S2463"/>
      <c r="T2463"/>
      <c r="U2463"/>
      <c r="V2463"/>
      <c r="W2463"/>
      <c r="X2463"/>
      <c r="Y2463"/>
      <c r="Z2463"/>
      <c r="AA2463"/>
      <c r="AB2463"/>
    </row>
    <row r="2464" spans="1:28" x14ac:dyDescent="0.25">
      <c r="A2464"/>
      <c r="B2464"/>
      <c r="C2464"/>
      <c r="D2464"/>
      <c r="E2464"/>
      <c r="F2464"/>
      <c r="G2464"/>
      <c r="H2464"/>
      <c r="I2464"/>
      <c r="J2464"/>
      <c r="K2464"/>
      <c r="L2464"/>
      <c r="M2464"/>
      <c r="N2464"/>
      <c r="O2464"/>
      <c r="P2464"/>
      <c r="Q2464"/>
      <c r="R2464"/>
      <c r="S2464"/>
      <c r="T2464"/>
      <c r="U2464"/>
      <c r="V2464"/>
      <c r="W2464"/>
      <c r="X2464"/>
      <c r="Y2464"/>
      <c r="Z2464"/>
      <c r="AA2464"/>
      <c r="AB2464"/>
    </row>
    <row r="2465" spans="1:28" x14ac:dyDescent="0.25">
      <c r="A2465"/>
      <c r="B2465"/>
      <c r="C2465"/>
      <c r="D2465"/>
      <c r="E2465"/>
      <c r="F2465"/>
      <c r="G2465"/>
      <c r="H2465"/>
      <c r="I2465"/>
      <c r="J2465"/>
      <c r="K2465"/>
      <c r="L2465"/>
      <c r="M2465"/>
      <c r="N2465"/>
      <c r="O2465"/>
      <c r="P2465"/>
      <c r="Q2465"/>
      <c r="R2465"/>
      <c r="S2465"/>
      <c r="T2465"/>
      <c r="U2465"/>
      <c r="V2465"/>
      <c r="W2465"/>
      <c r="X2465"/>
      <c r="Y2465"/>
      <c r="Z2465"/>
      <c r="AA2465"/>
      <c r="AB2465"/>
    </row>
    <row r="2466" spans="1:28" x14ac:dyDescent="0.25">
      <c r="A2466"/>
      <c r="B2466"/>
      <c r="C2466"/>
      <c r="D2466"/>
      <c r="E2466"/>
      <c r="F2466"/>
      <c r="G2466"/>
      <c r="H2466"/>
      <c r="I2466"/>
      <c r="J2466"/>
      <c r="K2466"/>
      <c r="L2466"/>
      <c r="M2466"/>
      <c r="N2466"/>
      <c r="O2466"/>
      <c r="P2466"/>
      <c r="Q2466"/>
      <c r="R2466"/>
      <c r="S2466"/>
      <c r="T2466"/>
      <c r="U2466"/>
      <c r="V2466"/>
      <c r="W2466"/>
      <c r="X2466"/>
      <c r="Y2466"/>
      <c r="Z2466"/>
      <c r="AA2466"/>
      <c r="AB2466"/>
    </row>
    <row r="2467" spans="1:28" x14ac:dyDescent="0.25">
      <c r="A2467"/>
      <c r="B2467"/>
      <c r="C2467"/>
      <c r="D2467"/>
      <c r="E2467"/>
      <c r="F2467"/>
      <c r="G2467"/>
      <c r="H2467"/>
      <c r="I2467"/>
      <c r="J2467"/>
      <c r="K2467"/>
      <c r="L2467"/>
      <c r="M2467"/>
      <c r="N2467"/>
      <c r="O2467"/>
      <c r="P2467"/>
      <c r="Q2467"/>
      <c r="R2467"/>
      <c r="S2467"/>
      <c r="T2467"/>
      <c r="U2467"/>
      <c r="V2467"/>
      <c r="W2467"/>
      <c r="X2467"/>
      <c r="Y2467"/>
      <c r="Z2467"/>
      <c r="AA2467"/>
      <c r="AB2467"/>
    </row>
    <row r="2468" spans="1:28" x14ac:dyDescent="0.25">
      <c r="A2468"/>
      <c r="B2468"/>
      <c r="C2468"/>
      <c r="D2468"/>
      <c r="E2468"/>
      <c r="F2468"/>
      <c r="G2468"/>
      <c r="H2468"/>
      <c r="I2468"/>
      <c r="J2468"/>
      <c r="K2468"/>
      <c r="L2468"/>
      <c r="M2468"/>
      <c r="N2468"/>
      <c r="O2468"/>
      <c r="P2468"/>
      <c r="Q2468"/>
      <c r="R2468"/>
      <c r="S2468"/>
      <c r="T2468"/>
      <c r="U2468"/>
      <c r="V2468"/>
      <c r="W2468"/>
      <c r="X2468"/>
      <c r="Y2468"/>
      <c r="Z2468"/>
      <c r="AA2468"/>
      <c r="AB2468"/>
    </row>
    <row r="2469" spans="1:28" x14ac:dyDescent="0.25">
      <c r="A2469"/>
      <c r="B2469"/>
      <c r="C2469"/>
      <c r="D2469"/>
      <c r="E2469"/>
      <c r="F2469"/>
      <c r="G2469"/>
      <c r="H2469"/>
      <c r="I2469"/>
      <c r="J2469"/>
      <c r="K2469"/>
      <c r="L2469"/>
      <c r="M2469"/>
      <c r="N2469"/>
      <c r="O2469"/>
      <c r="P2469"/>
      <c r="Q2469"/>
      <c r="R2469"/>
      <c r="S2469"/>
      <c r="T2469"/>
      <c r="U2469"/>
      <c r="V2469"/>
      <c r="W2469"/>
      <c r="X2469"/>
      <c r="Y2469"/>
      <c r="Z2469"/>
      <c r="AA2469"/>
      <c r="AB2469"/>
    </row>
    <row r="2470" spans="1:28" x14ac:dyDescent="0.25">
      <c r="A2470"/>
      <c r="B2470"/>
      <c r="C2470"/>
      <c r="D2470"/>
      <c r="E2470"/>
      <c r="F2470"/>
      <c r="G2470"/>
      <c r="H2470"/>
      <c r="I2470"/>
      <c r="J2470"/>
      <c r="K2470"/>
      <c r="L2470"/>
      <c r="M2470"/>
      <c r="N2470"/>
      <c r="O2470"/>
      <c r="P2470"/>
      <c r="Q2470"/>
      <c r="R2470"/>
      <c r="S2470"/>
      <c r="T2470"/>
      <c r="U2470"/>
      <c r="V2470"/>
      <c r="W2470"/>
      <c r="X2470"/>
      <c r="Y2470"/>
      <c r="Z2470"/>
      <c r="AA2470"/>
      <c r="AB2470"/>
    </row>
    <row r="2471" spans="1:28" x14ac:dyDescent="0.25">
      <c r="A2471"/>
      <c r="B2471"/>
      <c r="C2471"/>
      <c r="D2471"/>
      <c r="E2471"/>
      <c r="F2471"/>
      <c r="G2471"/>
      <c r="H2471"/>
      <c r="I2471"/>
      <c r="J2471"/>
      <c r="K2471"/>
      <c r="L2471"/>
      <c r="M2471"/>
      <c r="N2471"/>
      <c r="O2471"/>
      <c r="P2471"/>
      <c r="Q2471"/>
      <c r="R2471"/>
      <c r="S2471"/>
      <c r="T2471"/>
      <c r="U2471"/>
      <c r="V2471"/>
      <c r="W2471"/>
      <c r="X2471"/>
      <c r="Y2471"/>
      <c r="Z2471"/>
      <c r="AA2471"/>
      <c r="AB2471"/>
    </row>
    <row r="2472" spans="1:28" x14ac:dyDescent="0.25">
      <c r="A2472"/>
      <c r="B2472"/>
      <c r="C2472"/>
      <c r="D2472"/>
      <c r="E2472"/>
      <c r="F2472"/>
      <c r="G2472"/>
      <c r="H2472"/>
      <c r="I2472"/>
      <c r="J2472"/>
      <c r="K2472"/>
      <c r="L2472"/>
      <c r="M2472"/>
      <c r="N2472"/>
      <c r="O2472"/>
      <c r="P2472"/>
      <c r="Q2472"/>
      <c r="R2472"/>
      <c r="S2472"/>
      <c r="T2472"/>
      <c r="U2472"/>
      <c r="V2472"/>
      <c r="W2472"/>
      <c r="X2472"/>
      <c r="Y2472"/>
      <c r="Z2472"/>
      <c r="AA2472"/>
      <c r="AB2472"/>
    </row>
    <row r="2473" spans="1:28" x14ac:dyDescent="0.25">
      <c r="A2473"/>
      <c r="B2473"/>
      <c r="C2473"/>
      <c r="D2473"/>
      <c r="E2473"/>
      <c r="F2473"/>
      <c r="G2473"/>
      <c r="H2473"/>
      <c r="I2473"/>
      <c r="J2473"/>
      <c r="K2473"/>
      <c r="L2473"/>
      <c r="M2473"/>
      <c r="N2473"/>
      <c r="O2473"/>
      <c r="P2473"/>
      <c r="Q2473"/>
      <c r="R2473"/>
      <c r="S2473"/>
      <c r="T2473"/>
      <c r="U2473"/>
      <c r="V2473"/>
      <c r="W2473"/>
      <c r="X2473"/>
      <c r="Y2473"/>
      <c r="Z2473"/>
      <c r="AA2473"/>
      <c r="AB2473"/>
    </row>
    <row r="2474" spans="1:28" x14ac:dyDescent="0.25">
      <c r="A2474"/>
      <c r="B2474"/>
      <c r="C2474"/>
      <c r="D2474"/>
      <c r="E2474"/>
      <c r="F2474"/>
      <c r="G2474"/>
      <c r="H2474"/>
      <c r="I2474"/>
      <c r="J2474"/>
      <c r="K2474"/>
      <c r="L2474"/>
      <c r="M2474"/>
      <c r="N2474"/>
      <c r="O2474"/>
      <c r="P2474"/>
      <c r="Q2474"/>
      <c r="R2474"/>
      <c r="S2474"/>
      <c r="T2474"/>
      <c r="U2474"/>
      <c r="V2474"/>
      <c r="W2474"/>
      <c r="X2474"/>
      <c r="Y2474"/>
      <c r="Z2474"/>
      <c r="AA2474"/>
      <c r="AB2474"/>
    </row>
    <row r="2475" spans="1:28" x14ac:dyDescent="0.25">
      <c r="A2475"/>
      <c r="B2475"/>
      <c r="C2475"/>
      <c r="D2475"/>
      <c r="E2475"/>
      <c r="F2475"/>
      <c r="G2475"/>
      <c r="H2475"/>
      <c r="I2475"/>
      <c r="J2475"/>
      <c r="K2475"/>
      <c r="L2475"/>
      <c r="M2475"/>
      <c r="N2475"/>
      <c r="O2475"/>
      <c r="P2475"/>
      <c r="Q2475"/>
      <c r="R2475"/>
      <c r="S2475"/>
      <c r="T2475"/>
      <c r="U2475"/>
      <c r="V2475"/>
      <c r="W2475"/>
      <c r="X2475"/>
      <c r="Y2475"/>
      <c r="Z2475"/>
      <c r="AA2475"/>
      <c r="AB2475"/>
    </row>
    <row r="2476" spans="1:28" x14ac:dyDescent="0.25">
      <c r="A2476"/>
      <c r="B2476"/>
      <c r="C2476"/>
      <c r="D2476"/>
      <c r="E2476"/>
      <c r="F2476"/>
      <c r="G2476"/>
      <c r="H2476"/>
      <c r="I2476"/>
      <c r="J2476"/>
      <c r="K2476"/>
      <c r="L2476"/>
      <c r="M2476"/>
      <c r="N2476"/>
      <c r="O2476"/>
      <c r="P2476"/>
      <c r="Q2476"/>
      <c r="R2476"/>
      <c r="S2476"/>
      <c r="T2476"/>
      <c r="U2476"/>
      <c r="V2476"/>
      <c r="W2476"/>
      <c r="X2476"/>
      <c r="Y2476"/>
      <c r="Z2476"/>
      <c r="AA2476"/>
      <c r="AB2476"/>
    </row>
    <row r="2477" spans="1:28" x14ac:dyDescent="0.25">
      <c r="A2477"/>
      <c r="B2477"/>
      <c r="C2477"/>
      <c r="D2477"/>
      <c r="E2477"/>
      <c r="F2477"/>
      <c r="G2477"/>
      <c r="H2477"/>
      <c r="I2477"/>
      <c r="J2477"/>
      <c r="K2477"/>
      <c r="L2477"/>
      <c r="M2477"/>
      <c r="N2477"/>
      <c r="O2477"/>
      <c r="P2477"/>
      <c r="Q2477"/>
      <c r="R2477"/>
      <c r="S2477"/>
      <c r="T2477"/>
      <c r="U2477"/>
      <c r="V2477"/>
      <c r="W2477"/>
      <c r="X2477"/>
      <c r="Y2477"/>
      <c r="Z2477"/>
      <c r="AA2477"/>
      <c r="AB2477"/>
    </row>
    <row r="2478" spans="1:28" x14ac:dyDescent="0.25">
      <c r="A2478"/>
      <c r="B2478"/>
      <c r="C2478"/>
      <c r="D2478"/>
      <c r="E2478"/>
      <c r="F2478"/>
      <c r="G2478"/>
      <c r="H2478"/>
      <c r="I2478"/>
      <c r="J2478"/>
      <c r="K2478"/>
      <c r="L2478"/>
      <c r="M2478"/>
      <c r="N2478"/>
      <c r="O2478"/>
      <c r="P2478"/>
      <c r="Q2478"/>
      <c r="R2478"/>
      <c r="S2478"/>
      <c r="T2478"/>
      <c r="U2478"/>
      <c r="V2478"/>
      <c r="W2478"/>
      <c r="X2478"/>
      <c r="Y2478"/>
      <c r="Z2478"/>
      <c r="AA2478"/>
      <c r="AB2478"/>
    </row>
    <row r="2479" spans="1:28" x14ac:dyDescent="0.25">
      <c r="A2479"/>
      <c r="B2479"/>
      <c r="C2479"/>
      <c r="D2479"/>
      <c r="E2479"/>
      <c r="F2479"/>
      <c r="G2479"/>
      <c r="H2479"/>
      <c r="I2479"/>
      <c r="J2479"/>
      <c r="K2479"/>
      <c r="L2479"/>
      <c r="M2479"/>
      <c r="N2479"/>
      <c r="O2479"/>
      <c r="P2479"/>
      <c r="Q2479"/>
      <c r="R2479"/>
      <c r="S2479"/>
      <c r="T2479"/>
      <c r="U2479"/>
      <c r="V2479"/>
      <c r="W2479"/>
      <c r="X2479"/>
      <c r="Y2479"/>
      <c r="Z2479"/>
      <c r="AA2479"/>
      <c r="AB2479"/>
    </row>
    <row r="2480" spans="1:28" x14ac:dyDescent="0.25">
      <c r="A2480"/>
      <c r="B2480"/>
      <c r="C2480"/>
      <c r="D2480"/>
      <c r="E2480"/>
      <c r="F2480"/>
      <c r="G2480"/>
      <c r="H2480"/>
      <c r="I2480"/>
      <c r="J2480"/>
      <c r="K2480"/>
      <c r="L2480"/>
      <c r="M2480"/>
      <c r="N2480"/>
      <c r="O2480"/>
      <c r="P2480"/>
      <c r="Q2480"/>
      <c r="R2480"/>
      <c r="S2480"/>
      <c r="T2480"/>
      <c r="U2480"/>
      <c r="V2480"/>
      <c r="W2480"/>
      <c r="X2480"/>
      <c r="Y2480"/>
      <c r="Z2480"/>
      <c r="AA2480"/>
      <c r="AB2480"/>
    </row>
    <row r="2481" spans="1:28" x14ac:dyDescent="0.25">
      <c r="A2481"/>
      <c r="B2481"/>
      <c r="C2481"/>
      <c r="D2481"/>
      <c r="E2481"/>
      <c r="F2481"/>
      <c r="G2481"/>
      <c r="H2481"/>
      <c r="I2481"/>
      <c r="J2481"/>
      <c r="K2481"/>
      <c r="L2481"/>
      <c r="M2481"/>
      <c r="N2481"/>
      <c r="O2481"/>
      <c r="P2481"/>
      <c r="Q2481"/>
      <c r="R2481"/>
      <c r="S2481"/>
      <c r="T2481"/>
      <c r="U2481"/>
      <c r="V2481"/>
      <c r="W2481"/>
      <c r="X2481"/>
      <c r="Y2481"/>
      <c r="Z2481"/>
      <c r="AA2481"/>
      <c r="AB2481"/>
    </row>
    <row r="2482" spans="1:28" x14ac:dyDescent="0.25">
      <c r="A2482"/>
      <c r="B2482"/>
      <c r="C2482"/>
      <c r="D2482"/>
      <c r="E2482"/>
      <c r="F2482"/>
      <c r="G2482"/>
      <c r="H2482"/>
      <c r="I2482"/>
      <c r="J2482"/>
      <c r="K2482"/>
      <c r="L2482"/>
      <c r="M2482"/>
      <c r="N2482"/>
      <c r="O2482"/>
      <c r="P2482"/>
      <c r="Q2482"/>
      <c r="R2482"/>
      <c r="S2482"/>
      <c r="T2482"/>
      <c r="U2482"/>
      <c r="V2482"/>
      <c r="W2482"/>
      <c r="X2482"/>
      <c r="Y2482"/>
      <c r="Z2482"/>
      <c r="AA2482"/>
      <c r="AB2482"/>
    </row>
    <row r="2483" spans="1:28" x14ac:dyDescent="0.25">
      <c r="A2483"/>
      <c r="B2483"/>
      <c r="C2483"/>
      <c r="D2483"/>
      <c r="E2483"/>
      <c r="F2483"/>
      <c r="G2483"/>
      <c r="H2483"/>
      <c r="I2483"/>
      <c r="J2483"/>
      <c r="K2483"/>
      <c r="L2483"/>
      <c r="M2483"/>
      <c r="N2483"/>
      <c r="O2483"/>
      <c r="P2483"/>
      <c r="Q2483"/>
      <c r="R2483"/>
      <c r="S2483"/>
      <c r="T2483"/>
      <c r="U2483"/>
      <c r="V2483"/>
      <c r="W2483"/>
      <c r="X2483"/>
      <c r="Y2483"/>
      <c r="Z2483"/>
      <c r="AA2483"/>
      <c r="AB2483"/>
    </row>
    <row r="2484" spans="1:28" x14ac:dyDescent="0.25">
      <c r="A2484"/>
      <c r="B2484"/>
      <c r="C2484"/>
      <c r="D2484"/>
      <c r="E2484"/>
      <c r="F2484"/>
      <c r="G2484"/>
      <c r="H2484"/>
      <c r="I2484"/>
      <c r="J2484"/>
      <c r="K2484"/>
      <c r="L2484"/>
      <c r="M2484"/>
      <c r="N2484"/>
      <c r="O2484"/>
      <c r="P2484"/>
      <c r="Q2484"/>
      <c r="R2484"/>
      <c r="S2484"/>
      <c r="T2484"/>
      <c r="U2484"/>
      <c r="V2484"/>
      <c r="W2484"/>
      <c r="X2484"/>
      <c r="Y2484"/>
      <c r="Z2484"/>
      <c r="AA2484"/>
      <c r="AB2484"/>
    </row>
    <row r="2485" spans="1:28" x14ac:dyDescent="0.25">
      <c r="A2485"/>
      <c r="B2485"/>
      <c r="C2485"/>
      <c r="D2485"/>
      <c r="E2485"/>
      <c r="F2485"/>
      <c r="G2485"/>
      <c r="H2485"/>
      <c r="I2485"/>
      <c r="J2485"/>
      <c r="K2485"/>
      <c r="L2485"/>
      <c r="M2485"/>
      <c r="N2485"/>
      <c r="O2485"/>
      <c r="P2485"/>
      <c r="Q2485"/>
      <c r="R2485"/>
      <c r="S2485"/>
      <c r="T2485"/>
      <c r="U2485"/>
      <c r="V2485"/>
      <c r="W2485"/>
      <c r="X2485"/>
      <c r="Y2485"/>
      <c r="Z2485"/>
      <c r="AA2485"/>
      <c r="AB2485"/>
    </row>
    <row r="2486" spans="1:28" x14ac:dyDescent="0.25">
      <c r="A2486"/>
      <c r="B2486"/>
      <c r="C2486"/>
      <c r="D2486"/>
      <c r="E2486"/>
      <c r="F2486"/>
      <c r="G2486"/>
      <c r="H2486"/>
      <c r="I2486"/>
      <c r="J2486"/>
      <c r="K2486"/>
      <c r="L2486"/>
      <c r="M2486"/>
      <c r="N2486"/>
      <c r="O2486"/>
      <c r="P2486"/>
      <c r="Q2486"/>
      <c r="R2486"/>
      <c r="S2486"/>
      <c r="T2486"/>
      <c r="U2486"/>
      <c r="V2486"/>
      <c r="W2486"/>
      <c r="X2486"/>
      <c r="Y2486"/>
      <c r="Z2486"/>
      <c r="AA2486"/>
      <c r="AB2486"/>
    </row>
    <row r="2487" spans="1:28" x14ac:dyDescent="0.25">
      <c r="A2487"/>
      <c r="B2487"/>
      <c r="C2487"/>
      <c r="D2487"/>
      <c r="E2487"/>
      <c r="F2487"/>
      <c r="G2487"/>
      <c r="H2487"/>
      <c r="I2487"/>
      <c r="J2487"/>
      <c r="K2487"/>
      <c r="L2487"/>
      <c r="M2487"/>
      <c r="N2487"/>
      <c r="O2487"/>
      <c r="P2487"/>
      <c r="Q2487"/>
      <c r="R2487"/>
      <c r="S2487"/>
      <c r="T2487"/>
      <c r="U2487"/>
      <c r="V2487"/>
      <c r="W2487"/>
      <c r="X2487"/>
      <c r="Y2487"/>
      <c r="Z2487"/>
      <c r="AA2487"/>
      <c r="AB2487"/>
    </row>
    <row r="2488" spans="1:28" x14ac:dyDescent="0.25">
      <c r="A2488"/>
      <c r="B2488"/>
      <c r="C2488"/>
      <c r="D2488"/>
      <c r="E2488"/>
      <c r="F2488"/>
      <c r="G2488"/>
      <c r="H2488"/>
      <c r="I2488"/>
      <c r="J2488"/>
      <c r="K2488"/>
      <c r="L2488"/>
      <c r="M2488"/>
      <c r="N2488"/>
      <c r="O2488"/>
      <c r="P2488"/>
      <c r="Q2488"/>
      <c r="R2488"/>
      <c r="S2488"/>
      <c r="T2488"/>
      <c r="U2488"/>
      <c r="V2488"/>
      <c r="W2488"/>
      <c r="X2488"/>
      <c r="Y2488"/>
      <c r="Z2488"/>
      <c r="AA2488"/>
      <c r="AB2488"/>
    </row>
    <row r="2489" spans="1:28" x14ac:dyDescent="0.25">
      <c r="A2489"/>
      <c r="B2489"/>
      <c r="C2489"/>
      <c r="D2489"/>
      <c r="E2489"/>
      <c r="F2489"/>
      <c r="G2489"/>
      <c r="H2489"/>
      <c r="I2489"/>
      <c r="J2489"/>
      <c r="K2489"/>
      <c r="L2489"/>
      <c r="M2489"/>
      <c r="N2489"/>
      <c r="O2489"/>
      <c r="P2489"/>
      <c r="Q2489"/>
      <c r="R2489"/>
      <c r="S2489"/>
      <c r="T2489"/>
      <c r="U2489"/>
      <c r="V2489"/>
      <c r="W2489"/>
      <c r="X2489"/>
      <c r="Y2489"/>
      <c r="Z2489"/>
      <c r="AA2489"/>
      <c r="AB2489"/>
    </row>
    <row r="2490" spans="1:28" x14ac:dyDescent="0.25">
      <c r="A2490"/>
      <c r="B2490"/>
      <c r="C2490"/>
      <c r="D2490"/>
      <c r="E2490"/>
      <c r="F2490"/>
      <c r="G2490"/>
      <c r="H2490"/>
      <c r="I2490"/>
      <c r="J2490"/>
      <c r="K2490"/>
      <c r="L2490"/>
      <c r="M2490"/>
      <c r="N2490"/>
      <c r="O2490"/>
      <c r="P2490"/>
      <c r="Q2490"/>
      <c r="R2490"/>
      <c r="S2490"/>
      <c r="T2490"/>
      <c r="U2490"/>
      <c r="V2490"/>
      <c r="W2490"/>
      <c r="X2490"/>
      <c r="Y2490"/>
      <c r="Z2490"/>
      <c r="AA2490"/>
      <c r="AB2490"/>
    </row>
    <row r="2491" spans="1:28" x14ac:dyDescent="0.25">
      <c r="A2491"/>
      <c r="B2491"/>
      <c r="C2491"/>
      <c r="D2491"/>
      <c r="E2491"/>
      <c r="F2491"/>
      <c r="G2491"/>
      <c r="H2491"/>
      <c r="I2491"/>
      <c r="J2491"/>
      <c r="K2491"/>
      <c r="L2491"/>
      <c r="M2491"/>
      <c r="N2491"/>
      <c r="O2491"/>
      <c r="P2491"/>
      <c r="Q2491"/>
      <c r="R2491"/>
      <c r="S2491"/>
      <c r="T2491"/>
      <c r="U2491"/>
      <c r="V2491"/>
      <c r="W2491"/>
      <c r="X2491"/>
      <c r="Y2491"/>
      <c r="Z2491"/>
      <c r="AA2491"/>
      <c r="AB2491"/>
    </row>
    <row r="2492" spans="1:28" x14ac:dyDescent="0.25">
      <c r="A2492"/>
      <c r="B2492"/>
      <c r="C2492"/>
      <c r="D2492"/>
      <c r="E2492"/>
      <c r="F2492"/>
      <c r="G2492"/>
      <c r="H2492"/>
      <c r="I2492"/>
      <c r="J2492"/>
      <c r="K2492"/>
      <c r="L2492"/>
      <c r="M2492"/>
      <c r="N2492"/>
      <c r="O2492"/>
      <c r="P2492"/>
      <c r="Q2492"/>
      <c r="R2492"/>
      <c r="S2492"/>
      <c r="T2492"/>
      <c r="U2492"/>
      <c r="V2492"/>
      <c r="W2492"/>
      <c r="X2492"/>
      <c r="Y2492"/>
      <c r="Z2492"/>
      <c r="AA2492"/>
      <c r="AB2492"/>
    </row>
    <row r="2493" spans="1:28" x14ac:dyDescent="0.25">
      <c r="A2493"/>
      <c r="B2493"/>
      <c r="C2493"/>
      <c r="D2493"/>
      <c r="E2493"/>
      <c r="F2493"/>
      <c r="G2493"/>
      <c r="H2493"/>
      <c r="I2493"/>
      <c r="J2493"/>
      <c r="K2493"/>
      <c r="L2493"/>
      <c r="M2493"/>
      <c r="N2493"/>
      <c r="O2493"/>
      <c r="P2493"/>
      <c r="Q2493"/>
      <c r="R2493"/>
      <c r="S2493"/>
      <c r="T2493"/>
      <c r="U2493"/>
      <c r="V2493"/>
      <c r="W2493"/>
      <c r="X2493"/>
      <c r="Y2493"/>
      <c r="Z2493"/>
      <c r="AA2493"/>
      <c r="AB2493"/>
    </row>
    <row r="2494" spans="1:28" x14ac:dyDescent="0.25">
      <c r="A2494"/>
      <c r="B2494"/>
      <c r="C2494"/>
      <c r="D2494"/>
      <c r="E2494"/>
      <c r="F2494"/>
      <c r="G2494"/>
      <c r="H2494"/>
      <c r="I2494"/>
      <c r="J2494"/>
      <c r="K2494"/>
      <c r="L2494"/>
      <c r="M2494"/>
      <c r="N2494"/>
      <c r="O2494"/>
      <c r="P2494"/>
      <c r="Q2494"/>
      <c r="R2494"/>
      <c r="S2494"/>
      <c r="T2494"/>
      <c r="U2494"/>
      <c r="V2494"/>
      <c r="W2494"/>
      <c r="X2494"/>
      <c r="Y2494"/>
      <c r="Z2494"/>
      <c r="AA2494"/>
      <c r="AB2494"/>
    </row>
    <row r="2495" spans="1:28" x14ac:dyDescent="0.25">
      <c r="A2495"/>
      <c r="B2495"/>
      <c r="C2495"/>
      <c r="D2495"/>
      <c r="E2495"/>
      <c r="F2495"/>
      <c r="G2495"/>
      <c r="H2495"/>
      <c r="I2495"/>
      <c r="J2495"/>
      <c r="K2495"/>
      <c r="L2495"/>
      <c r="M2495"/>
      <c r="N2495"/>
      <c r="O2495"/>
      <c r="P2495"/>
      <c r="Q2495"/>
      <c r="R2495"/>
      <c r="S2495"/>
      <c r="T2495"/>
      <c r="U2495"/>
      <c r="V2495"/>
      <c r="W2495"/>
      <c r="X2495"/>
      <c r="Y2495"/>
      <c r="Z2495"/>
      <c r="AA2495"/>
      <c r="AB2495"/>
    </row>
    <row r="2496" spans="1:28" x14ac:dyDescent="0.25">
      <c r="A2496"/>
      <c r="B2496"/>
      <c r="C2496"/>
      <c r="D2496"/>
      <c r="E2496"/>
      <c r="F2496"/>
      <c r="G2496"/>
      <c r="H2496"/>
      <c r="I2496"/>
      <c r="J2496"/>
      <c r="K2496"/>
      <c r="L2496"/>
      <c r="M2496"/>
      <c r="N2496"/>
      <c r="O2496"/>
      <c r="P2496"/>
      <c r="Q2496"/>
      <c r="R2496"/>
      <c r="S2496"/>
      <c r="T2496"/>
      <c r="U2496"/>
      <c r="V2496"/>
      <c r="W2496"/>
      <c r="X2496"/>
      <c r="Y2496"/>
      <c r="Z2496"/>
      <c r="AA2496"/>
      <c r="AB2496"/>
    </row>
    <row r="2497" spans="1:28" x14ac:dyDescent="0.25">
      <c r="A2497"/>
      <c r="B2497"/>
      <c r="C2497"/>
      <c r="D2497"/>
      <c r="E2497"/>
      <c r="F2497"/>
      <c r="G2497"/>
      <c r="H2497"/>
      <c r="I2497"/>
      <c r="J2497"/>
      <c r="K2497"/>
      <c r="L2497"/>
      <c r="M2497"/>
      <c r="N2497"/>
      <c r="O2497"/>
      <c r="P2497"/>
      <c r="Q2497"/>
      <c r="R2497"/>
      <c r="S2497"/>
      <c r="T2497"/>
      <c r="U2497"/>
      <c r="V2497"/>
      <c r="W2497"/>
      <c r="X2497"/>
      <c r="Y2497"/>
      <c r="Z2497"/>
      <c r="AA2497"/>
      <c r="AB2497"/>
    </row>
    <row r="2498" spans="1:28" x14ac:dyDescent="0.25">
      <c r="A2498"/>
      <c r="B2498"/>
      <c r="C2498"/>
      <c r="D2498"/>
      <c r="E2498"/>
      <c r="F2498"/>
      <c r="G2498"/>
      <c r="H2498"/>
      <c r="I2498"/>
      <c r="J2498"/>
      <c r="K2498"/>
      <c r="L2498"/>
      <c r="M2498"/>
      <c r="N2498"/>
      <c r="O2498"/>
      <c r="P2498"/>
      <c r="Q2498"/>
      <c r="R2498"/>
      <c r="S2498"/>
      <c r="T2498"/>
      <c r="U2498"/>
      <c r="V2498"/>
      <c r="W2498"/>
      <c r="X2498"/>
      <c r="Y2498"/>
      <c r="Z2498"/>
      <c r="AA2498"/>
      <c r="AB2498"/>
    </row>
    <row r="2499" spans="1:28" x14ac:dyDescent="0.25">
      <c r="A2499"/>
      <c r="B2499"/>
      <c r="C2499"/>
      <c r="D2499"/>
      <c r="E2499"/>
      <c r="F2499"/>
      <c r="G2499"/>
      <c r="H2499"/>
      <c r="I2499"/>
      <c r="J2499"/>
      <c r="K2499"/>
      <c r="L2499"/>
      <c r="M2499"/>
      <c r="N2499"/>
      <c r="O2499"/>
      <c r="P2499"/>
      <c r="Q2499"/>
      <c r="R2499"/>
      <c r="S2499"/>
      <c r="T2499"/>
      <c r="U2499"/>
      <c r="V2499"/>
      <c r="W2499"/>
      <c r="X2499"/>
      <c r="Y2499"/>
      <c r="Z2499"/>
      <c r="AA2499"/>
      <c r="AB2499"/>
    </row>
    <row r="2500" spans="1:28" x14ac:dyDescent="0.25">
      <c r="A2500"/>
      <c r="B2500"/>
      <c r="C2500"/>
      <c r="D2500"/>
      <c r="E2500"/>
      <c r="F2500"/>
      <c r="G2500"/>
      <c r="H2500"/>
      <c r="I2500"/>
      <c r="J2500"/>
      <c r="K2500"/>
      <c r="L2500"/>
      <c r="M2500"/>
      <c r="N2500"/>
      <c r="O2500"/>
      <c r="P2500"/>
      <c r="Q2500"/>
      <c r="R2500"/>
      <c r="S2500"/>
      <c r="T2500"/>
      <c r="U2500"/>
      <c r="V2500"/>
      <c r="W2500"/>
      <c r="X2500"/>
      <c r="Y2500"/>
      <c r="Z2500"/>
      <c r="AA2500"/>
      <c r="AB2500"/>
    </row>
    <row r="2501" spans="1:28" x14ac:dyDescent="0.25">
      <c r="A2501"/>
      <c r="B2501"/>
      <c r="C2501"/>
      <c r="D2501"/>
      <c r="E2501"/>
      <c r="F2501"/>
      <c r="G2501"/>
      <c r="H2501"/>
      <c r="I2501"/>
      <c r="J2501"/>
      <c r="K2501"/>
      <c r="L2501"/>
      <c r="M2501"/>
      <c r="N2501"/>
      <c r="O2501"/>
      <c r="P2501"/>
      <c r="Q2501"/>
      <c r="R2501"/>
      <c r="S2501"/>
      <c r="T2501"/>
      <c r="U2501"/>
      <c r="V2501"/>
      <c r="W2501"/>
      <c r="X2501"/>
      <c r="Y2501"/>
      <c r="Z2501"/>
      <c r="AA2501"/>
      <c r="AB2501"/>
    </row>
    <row r="2502" spans="1:28" x14ac:dyDescent="0.25">
      <c r="A2502"/>
      <c r="B2502"/>
      <c r="C2502"/>
      <c r="D2502"/>
      <c r="E2502"/>
      <c r="F2502"/>
      <c r="G2502"/>
      <c r="H2502"/>
      <c r="I2502"/>
      <c r="J2502"/>
      <c r="K2502"/>
      <c r="L2502"/>
      <c r="M2502"/>
      <c r="N2502"/>
      <c r="O2502"/>
      <c r="P2502"/>
      <c r="Q2502"/>
      <c r="R2502"/>
      <c r="S2502"/>
      <c r="T2502"/>
      <c r="U2502"/>
      <c r="V2502"/>
      <c r="W2502"/>
      <c r="X2502"/>
      <c r="Y2502"/>
      <c r="Z2502"/>
      <c r="AA2502"/>
      <c r="AB2502"/>
    </row>
    <row r="2503" spans="1:28" x14ac:dyDescent="0.25">
      <c r="A2503"/>
      <c r="B2503"/>
      <c r="C2503"/>
      <c r="D2503"/>
      <c r="E2503"/>
      <c r="F2503"/>
      <c r="G2503"/>
      <c r="H2503"/>
      <c r="I2503"/>
      <c r="J2503"/>
      <c r="K2503"/>
      <c r="L2503"/>
      <c r="M2503"/>
      <c r="N2503"/>
      <c r="O2503"/>
      <c r="P2503"/>
      <c r="Q2503"/>
      <c r="R2503"/>
      <c r="S2503"/>
      <c r="T2503"/>
      <c r="U2503"/>
      <c r="V2503"/>
      <c r="W2503"/>
      <c r="X2503"/>
      <c r="Y2503"/>
      <c r="Z2503"/>
      <c r="AA2503"/>
      <c r="AB2503"/>
    </row>
    <row r="2504" spans="1:28" x14ac:dyDescent="0.25">
      <c r="A2504"/>
      <c r="B2504"/>
      <c r="C2504"/>
      <c r="D2504"/>
      <c r="E2504"/>
      <c r="F2504"/>
      <c r="G2504"/>
      <c r="H2504"/>
      <c r="I2504"/>
      <c r="J2504"/>
      <c r="K2504"/>
      <c r="L2504"/>
      <c r="M2504"/>
      <c r="N2504"/>
      <c r="O2504"/>
      <c r="P2504"/>
      <c r="Q2504"/>
      <c r="R2504"/>
      <c r="S2504"/>
      <c r="T2504"/>
      <c r="U2504"/>
      <c r="V2504"/>
      <c r="W2504"/>
      <c r="X2504"/>
      <c r="Y2504"/>
      <c r="Z2504"/>
      <c r="AA2504"/>
      <c r="AB2504"/>
    </row>
    <row r="2505" spans="1:28" x14ac:dyDescent="0.25">
      <c r="A2505"/>
      <c r="B2505"/>
      <c r="C2505"/>
      <c r="D2505"/>
      <c r="E2505"/>
      <c r="F2505"/>
      <c r="G2505"/>
      <c r="H2505"/>
      <c r="I2505"/>
      <c r="J2505"/>
      <c r="K2505"/>
      <c r="L2505"/>
      <c r="M2505"/>
      <c r="N2505"/>
      <c r="O2505"/>
      <c r="P2505"/>
      <c r="Q2505"/>
      <c r="R2505"/>
      <c r="S2505"/>
      <c r="T2505"/>
      <c r="U2505"/>
      <c r="V2505"/>
      <c r="W2505"/>
      <c r="X2505"/>
      <c r="Y2505"/>
      <c r="Z2505"/>
      <c r="AA2505"/>
      <c r="AB2505"/>
    </row>
    <row r="2506" spans="1:28" x14ac:dyDescent="0.25">
      <c r="A2506"/>
      <c r="B2506"/>
      <c r="C2506"/>
      <c r="D2506"/>
      <c r="E2506"/>
      <c r="F2506"/>
      <c r="G2506"/>
      <c r="H2506"/>
      <c r="I2506"/>
      <c r="J2506"/>
      <c r="K2506"/>
      <c r="L2506"/>
      <c r="M2506"/>
      <c r="N2506"/>
      <c r="O2506"/>
      <c r="P2506"/>
      <c r="Q2506"/>
      <c r="R2506"/>
      <c r="S2506"/>
      <c r="T2506"/>
      <c r="U2506"/>
      <c r="V2506"/>
      <c r="W2506"/>
      <c r="X2506"/>
      <c r="Y2506"/>
      <c r="Z2506"/>
      <c r="AA2506"/>
      <c r="AB2506"/>
    </row>
    <row r="2507" spans="1:28" x14ac:dyDescent="0.25">
      <c r="A2507"/>
      <c r="B2507"/>
      <c r="C2507"/>
      <c r="D2507"/>
      <c r="E2507"/>
      <c r="F2507"/>
      <c r="G2507"/>
      <c r="H2507"/>
      <c r="I2507"/>
      <c r="J2507"/>
      <c r="K2507"/>
      <c r="L2507"/>
      <c r="M2507"/>
      <c r="N2507"/>
      <c r="O2507"/>
      <c r="P2507"/>
      <c r="Q2507"/>
      <c r="R2507"/>
      <c r="S2507"/>
      <c r="T2507"/>
      <c r="U2507"/>
      <c r="V2507"/>
      <c r="W2507"/>
      <c r="X2507"/>
      <c r="Y2507"/>
      <c r="Z2507"/>
      <c r="AA2507"/>
      <c r="AB2507"/>
    </row>
    <row r="2508" spans="1:28" x14ac:dyDescent="0.25">
      <c r="A2508"/>
      <c r="B2508"/>
      <c r="C2508"/>
      <c r="D2508"/>
      <c r="E2508"/>
      <c r="F2508"/>
      <c r="G2508"/>
      <c r="H2508"/>
      <c r="I2508"/>
      <c r="J2508"/>
      <c r="K2508"/>
      <c r="L2508"/>
      <c r="M2508"/>
      <c r="N2508"/>
      <c r="O2508"/>
      <c r="P2508"/>
      <c r="Q2508"/>
      <c r="R2508"/>
      <c r="S2508"/>
      <c r="T2508"/>
      <c r="U2508"/>
      <c r="V2508"/>
      <c r="W2508"/>
      <c r="X2508"/>
      <c r="Y2508"/>
      <c r="Z2508"/>
      <c r="AA2508"/>
      <c r="AB2508"/>
    </row>
    <row r="2509" spans="1:28" x14ac:dyDescent="0.25">
      <c r="A2509"/>
      <c r="B2509"/>
      <c r="C2509"/>
      <c r="D2509"/>
      <c r="E2509"/>
      <c r="F2509"/>
      <c r="G2509"/>
      <c r="H2509"/>
      <c r="I2509"/>
      <c r="J2509"/>
      <c r="K2509"/>
      <c r="L2509"/>
      <c r="M2509"/>
      <c r="N2509"/>
      <c r="O2509"/>
      <c r="P2509"/>
      <c r="Q2509"/>
      <c r="R2509"/>
      <c r="S2509"/>
      <c r="T2509"/>
      <c r="U2509"/>
      <c r="V2509"/>
      <c r="W2509"/>
      <c r="X2509"/>
      <c r="Y2509"/>
      <c r="Z2509"/>
      <c r="AA2509"/>
      <c r="AB2509"/>
    </row>
    <row r="2510" spans="1:28" x14ac:dyDescent="0.25">
      <c r="A2510"/>
      <c r="B2510"/>
      <c r="C2510"/>
      <c r="D2510"/>
      <c r="E2510"/>
      <c r="F2510"/>
      <c r="G2510"/>
      <c r="H2510"/>
      <c r="I2510"/>
      <c r="J2510"/>
      <c r="K2510"/>
      <c r="L2510"/>
      <c r="M2510"/>
      <c r="N2510"/>
      <c r="O2510"/>
      <c r="P2510"/>
      <c r="Q2510"/>
      <c r="R2510"/>
      <c r="S2510"/>
      <c r="T2510"/>
      <c r="U2510"/>
      <c r="V2510"/>
      <c r="W2510"/>
      <c r="X2510"/>
      <c r="Y2510"/>
      <c r="Z2510"/>
      <c r="AA2510"/>
      <c r="AB2510"/>
    </row>
    <row r="2511" spans="1:28" x14ac:dyDescent="0.25">
      <c r="A2511"/>
      <c r="B2511"/>
      <c r="C2511"/>
      <c r="D2511"/>
      <c r="E2511"/>
      <c r="F2511"/>
      <c r="G2511"/>
      <c r="H2511"/>
      <c r="I2511"/>
      <c r="J2511"/>
      <c r="K2511"/>
      <c r="L2511"/>
      <c r="M2511"/>
      <c r="N2511"/>
      <c r="O2511"/>
      <c r="P2511"/>
      <c r="Q2511"/>
      <c r="R2511"/>
      <c r="S2511"/>
      <c r="T2511"/>
      <c r="U2511"/>
      <c r="V2511"/>
      <c r="W2511"/>
      <c r="X2511"/>
      <c r="Y2511"/>
      <c r="Z2511"/>
      <c r="AA2511"/>
      <c r="AB2511"/>
    </row>
    <row r="2512" spans="1:28" x14ac:dyDescent="0.25">
      <c r="A2512"/>
      <c r="B2512"/>
      <c r="C2512"/>
      <c r="D2512"/>
      <c r="E2512"/>
      <c r="F2512"/>
      <c r="G2512"/>
      <c r="H2512"/>
      <c r="I2512"/>
      <c r="J2512"/>
      <c r="K2512"/>
      <c r="L2512"/>
      <c r="M2512"/>
      <c r="N2512"/>
      <c r="O2512"/>
      <c r="P2512"/>
      <c r="Q2512"/>
      <c r="R2512"/>
      <c r="S2512"/>
      <c r="T2512"/>
      <c r="U2512"/>
      <c r="V2512"/>
      <c r="W2512"/>
      <c r="X2512"/>
      <c r="Y2512"/>
      <c r="Z2512"/>
      <c r="AA2512"/>
      <c r="AB2512"/>
    </row>
    <row r="2513" spans="1:28" x14ac:dyDescent="0.25">
      <c r="A2513"/>
      <c r="B2513"/>
      <c r="C2513"/>
      <c r="D2513"/>
      <c r="E2513"/>
      <c r="F2513"/>
      <c r="G2513"/>
      <c r="H2513"/>
      <c r="I2513"/>
      <c r="J2513"/>
      <c r="K2513"/>
      <c r="L2513"/>
      <c r="M2513"/>
      <c r="N2513"/>
      <c r="O2513"/>
      <c r="P2513"/>
      <c r="Q2513"/>
      <c r="R2513"/>
      <c r="S2513"/>
      <c r="T2513"/>
      <c r="U2513"/>
      <c r="V2513"/>
      <c r="W2513"/>
      <c r="X2513"/>
      <c r="Y2513"/>
      <c r="Z2513"/>
      <c r="AA2513"/>
      <c r="AB2513"/>
    </row>
    <row r="2514" spans="1:28" x14ac:dyDescent="0.25">
      <c r="A2514"/>
      <c r="B2514"/>
      <c r="C2514"/>
      <c r="D2514"/>
      <c r="E2514"/>
      <c r="F2514"/>
      <c r="G2514"/>
      <c r="H2514"/>
      <c r="I2514"/>
      <c r="J2514"/>
      <c r="K2514"/>
      <c r="L2514"/>
      <c r="M2514"/>
      <c r="N2514"/>
      <c r="O2514"/>
      <c r="P2514"/>
      <c r="Q2514"/>
      <c r="R2514"/>
      <c r="S2514"/>
      <c r="T2514"/>
      <c r="U2514"/>
      <c r="V2514"/>
      <c r="W2514"/>
      <c r="X2514"/>
      <c r="Y2514"/>
      <c r="Z2514"/>
      <c r="AA2514"/>
      <c r="AB2514"/>
    </row>
    <row r="2515" spans="1:28" x14ac:dyDescent="0.25">
      <c r="A2515"/>
      <c r="B2515"/>
      <c r="C2515"/>
      <c r="D2515"/>
      <c r="E2515"/>
      <c r="F2515"/>
      <c r="G2515"/>
      <c r="H2515"/>
      <c r="I2515"/>
      <c r="J2515"/>
      <c r="K2515"/>
      <c r="L2515"/>
      <c r="M2515"/>
      <c r="N2515"/>
      <c r="O2515"/>
      <c r="P2515"/>
      <c r="Q2515"/>
      <c r="R2515"/>
      <c r="S2515"/>
      <c r="T2515"/>
      <c r="U2515"/>
      <c r="V2515"/>
      <c r="W2515"/>
      <c r="X2515"/>
      <c r="Y2515"/>
      <c r="Z2515"/>
      <c r="AA2515"/>
      <c r="AB2515"/>
    </row>
    <row r="2516" spans="1:28" x14ac:dyDescent="0.25">
      <c r="A2516"/>
      <c r="B2516"/>
      <c r="C2516"/>
      <c r="D2516"/>
      <c r="E2516"/>
      <c r="F2516"/>
      <c r="G2516"/>
      <c r="H2516"/>
      <c r="I2516"/>
      <c r="J2516"/>
      <c r="K2516"/>
      <c r="L2516"/>
      <c r="M2516"/>
      <c r="N2516"/>
      <c r="O2516"/>
      <c r="P2516"/>
      <c r="Q2516"/>
      <c r="R2516"/>
      <c r="S2516"/>
      <c r="T2516"/>
      <c r="U2516"/>
      <c r="V2516"/>
      <c r="W2516"/>
      <c r="X2516"/>
      <c r="Y2516"/>
      <c r="Z2516"/>
      <c r="AA2516"/>
      <c r="AB2516"/>
    </row>
    <row r="2517" spans="1:28" x14ac:dyDescent="0.25">
      <c r="A2517"/>
      <c r="B2517"/>
      <c r="C2517"/>
      <c r="D2517"/>
      <c r="E2517"/>
      <c r="F2517"/>
      <c r="G2517"/>
      <c r="H2517"/>
      <c r="I2517"/>
      <c r="J2517"/>
      <c r="K2517"/>
      <c r="L2517"/>
      <c r="M2517"/>
      <c r="N2517"/>
      <c r="O2517"/>
      <c r="P2517"/>
      <c r="Q2517"/>
      <c r="R2517"/>
      <c r="S2517"/>
      <c r="T2517"/>
      <c r="U2517"/>
      <c r="V2517"/>
      <c r="W2517"/>
      <c r="X2517"/>
      <c r="Y2517"/>
      <c r="Z2517"/>
      <c r="AA2517"/>
      <c r="AB2517"/>
    </row>
    <row r="2518" spans="1:28" x14ac:dyDescent="0.25">
      <c r="A2518"/>
      <c r="B2518"/>
      <c r="C2518"/>
      <c r="D2518"/>
      <c r="E2518"/>
      <c r="F2518"/>
      <c r="G2518"/>
      <c r="H2518"/>
      <c r="I2518"/>
      <c r="J2518"/>
      <c r="K2518"/>
      <c r="L2518"/>
      <c r="M2518"/>
      <c r="N2518"/>
      <c r="O2518"/>
      <c r="P2518"/>
      <c r="Q2518"/>
      <c r="R2518"/>
      <c r="S2518"/>
      <c r="T2518"/>
      <c r="U2518"/>
      <c r="V2518"/>
      <c r="W2518"/>
      <c r="X2518"/>
      <c r="Y2518"/>
      <c r="Z2518"/>
      <c r="AA2518"/>
      <c r="AB2518"/>
    </row>
    <row r="2519" spans="1:28" x14ac:dyDescent="0.25">
      <c r="A2519"/>
      <c r="B2519"/>
      <c r="C2519"/>
      <c r="D2519"/>
      <c r="E2519"/>
      <c r="F2519"/>
      <c r="G2519"/>
      <c r="H2519"/>
      <c r="I2519"/>
      <c r="J2519"/>
      <c r="K2519"/>
      <c r="L2519"/>
      <c r="M2519"/>
      <c r="N2519"/>
      <c r="O2519"/>
      <c r="P2519"/>
      <c r="Q2519"/>
      <c r="R2519"/>
      <c r="S2519"/>
      <c r="T2519"/>
      <c r="U2519"/>
      <c r="V2519"/>
      <c r="W2519"/>
      <c r="X2519"/>
      <c r="Y2519"/>
      <c r="Z2519"/>
      <c r="AA2519"/>
      <c r="AB2519"/>
    </row>
    <row r="2520" spans="1:28" x14ac:dyDescent="0.25">
      <c r="A2520"/>
      <c r="B2520"/>
      <c r="C2520"/>
      <c r="D2520"/>
      <c r="E2520"/>
      <c r="F2520"/>
      <c r="G2520"/>
      <c r="H2520"/>
      <c r="I2520"/>
      <c r="J2520"/>
      <c r="K2520"/>
      <c r="L2520"/>
      <c r="M2520"/>
      <c r="N2520"/>
      <c r="O2520"/>
      <c r="P2520"/>
      <c r="Q2520"/>
      <c r="R2520"/>
      <c r="S2520"/>
      <c r="T2520"/>
      <c r="U2520"/>
      <c r="V2520"/>
      <c r="W2520"/>
      <c r="X2520"/>
      <c r="Y2520"/>
      <c r="Z2520"/>
      <c r="AA2520"/>
      <c r="AB2520"/>
    </row>
    <row r="2521" spans="1:28" x14ac:dyDescent="0.25">
      <c r="A2521"/>
      <c r="B2521"/>
      <c r="C2521"/>
      <c r="D2521"/>
      <c r="E2521"/>
      <c r="F2521"/>
      <c r="G2521"/>
      <c r="H2521"/>
      <c r="I2521"/>
      <c r="J2521"/>
      <c r="K2521"/>
      <c r="L2521"/>
      <c r="M2521"/>
      <c r="N2521"/>
      <c r="O2521"/>
      <c r="P2521"/>
      <c r="Q2521"/>
      <c r="R2521"/>
      <c r="S2521"/>
      <c r="T2521"/>
      <c r="U2521"/>
      <c r="V2521"/>
      <c r="W2521"/>
      <c r="X2521"/>
      <c r="Y2521"/>
      <c r="Z2521"/>
      <c r="AA2521"/>
      <c r="AB2521"/>
    </row>
    <row r="2522" spans="1:28" x14ac:dyDescent="0.25">
      <c r="A2522"/>
      <c r="B2522"/>
      <c r="C2522"/>
      <c r="D2522"/>
      <c r="E2522"/>
      <c r="F2522"/>
      <c r="G2522"/>
      <c r="H2522"/>
      <c r="I2522"/>
      <c r="J2522"/>
      <c r="K2522"/>
      <c r="L2522"/>
      <c r="M2522"/>
      <c r="N2522"/>
      <c r="O2522"/>
      <c r="P2522"/>
      <c r="Q2522"/>
      <c r="R2522"/>
      <c r="S2522"/>
      <c r="T2522"/>
      <c r="U2522"/>
      <c r="V2522"/>
      <c r="W2522"/>
      <c r="X2522"/>
      <c r="Y2522"/>
      <c r="Z2522"/>
      <c r="AA2522"/>
      <c r="AB2522"/>
    </row>
    <row r="2523" spans="1:28" x14ac:dyDescent="0.25">
      <c r="A2523"/>
      <c r="B2523"/>
      <c r="C2523"/>
      <c r="D2523"/>
      <c r="E2523"/>
      <c r="F2523"/>
      <c r="G2523"/>
      <c r="H2523"/>
      <c r="I2523"/>
      <c r="J2523"/>
      <c r="K2523"/>
      <c r="L2523"/>
      <c r="M2523"/>
      <c r="N2523"/>
      <c r="O2523"/>
      <c r="P2523"/>
      <c r="Q2523"/>
      <c r="R2523"/>
      <c r="S2523"/>
      <c r="T2523"/>
      <c r="U2523"/>
      <c r="V2523"/>
      <c r="W2523"/>
      <c r="X2523"/>
      <c r="Y2523"/>
      <c r="Z2523"/>
      <c r="AA2523"/>
      <c r="AB2523"/>
    </row>
    <row r="2524" spans="1:28" x14ac:dyDescent="0.25">
      <c r="A2524"/>
      <c r="B2524"/>
      <c r="C2524"/>
      <c r="D2524"/>
      <c r="E2524"/>
      <c r="F2524"/>
      <c r="G2524"/>
      <c r="H2524"/>
      <c r="I2524"/>
      <c r="J2524"/>
      <c r="K2524"/>
      <c r="L2524"/>
      <c r="M2524"/>
      <c r="N2524"/>
      <c r="O2524"/>
      <c r="P2524"/>
      <c r="Q2524"/>
      <c r="R2524"/>
      <c r="S2524"/>
      <c r="T2524"/>
      <c r="U2524"/>
      <c r="V2524"/>
      <c r="W2524"/>
      <c r="X2524"/>
      <c r="Y2524"/>
      <c r="Z2524"/>
      <c r="AA2524"/>
      <c r="AB2524"/>
    </row>
    <row r="2525" spans="1:28" x14ac:dyDescent="0.25">
      <c r="A2525"/>
      <c r="B2525"/>
      <c r="C2525"/>
      <c r="D2525"/>
      <c r="E2525"/>
      <c r="F2525"/>
      <c r="G2525"/>
      <c r="H2525"/>
      <c r="I2525"/>
      <c r="J2525"/>
      <c r="K2525"/>
      <c r="L2525"/>
      <c r="M2525"/>
      <c r="N2525"/>
      <c r="O2525"/>
      <c r="P2525"/>
      <c r="Q2525"/>
      <c r="R2525"/>
      <c r="S2525"/>
      <c r="T2525"/>
      <c r="U2525"/>
      <c r="V2525"/>
      <c r="W2525"/>
      <c r="X2525"/>
      <c r="Y2525"/>
      <c r="Z2525"/>
      <c r="AA2525"/>
      <c r="AB2525"/>
    </row>
    <row r="2526" spans="1:28" x14ac:dyDescent="0.25">
      <c r="A2526"/>
      <c r="B2526"/>
      <c r="C2526"/>
      <c r="D2526"/>
      <c r="E2526"/>
      <c r="F2526"/>
      <c r="G2526"/>
      <c r="H2526"/>
      <c r="I2526"/>
      <c r="J2526"/>
      <c r="K2526"/>
      <c r="L2526"/>
      <c r="M2526"/>
      <c r="N2526"/>
      <c r="O2526"/>
      <c r="P2526"/>
      <c r="Q2526"/>
      <c r="R2526"/>
      <c r="S2526"/>
      <c r="T2526"/>
      <c r="U2526"/>
      <c r="V2526"/>
      <c r="W2526"/>
      <c r="X2526"/>
      <c r="Y2526"/>
      <c r="Z2526"/>
      <c r="AA2526"/>
      <c r="AB2526"/>
    </row>
    <row r="2527" spans="1:28" x14ac:dyDescent="0.25">
      <c r="A2527"/>
      <c r="B2527"/>
      <c r="C2527"/>
      <c r="D2527"/>
      <c r="E2527"/>
      <c r="F2527"/>
      <c r="G2527"/>
      <c r="H2527"/>
      <c r="I2527"/>
      <c r="J2527"/>
      <c r="K2527"/>
      <c r="L2527"/>
      <c r="M2527"/>
      <c r="N2527"/>
      <c r="O2527"/>
      <c r="P2527"/>
      <c r="Q2527"/>
      <c r="R2527"/>
      <c r="S2527"/>
      <c r="T2527"/>
      <c r="U2527"/>
      <c r="V2527"/>
      <c r="W2527"/>
      <c r="X2527"/>
      <c r="Y2527"/>
      <c r="Z2527"/>
      <c r="AA2527"/>
      <c r="AB2527"/>
    </row>
    <row r="2528" spans="1:28" x14ac:dyDescent="0.25">
      <c r="A2528"/>
      <c r="B2528"/>
      <c r="C2528"/>
      <c r="D2528"/>
      <c r="E2528"/>
      <c r="F2528"/>
      <c r="G2528"/>
      <c r="H2528"/>
      <c r="I2528"/>
      <c r="J2528"/>
      <c r="K2528"/>
      <c r="L2528"/>
      <c r="M2528"/>
      <c r="N2528"/>
      <c r="O2528"/>
      <c r="P2528"/>
      <c r="Q2528"/>
      <c r="R2528"/>
      <c r="S2528"/>
      <c r="T2528"/>
      <c r="U2528"/>
      <c r="V2528"/>
      <c r="W2528"/>
      <c r="X2528"/>
      <c r="Y2528"/>
      <c r="Z2528"/>
      <c r="AA2528"/>
      <c r="AB2528"/>
    </row>
    <row r="2529" spans="1:28" x14ac:dyDescent="0.25">
      <c r="A2529"/>
      <c r="B2529"/>
      <c r="C2529"/>
      <c r="D2529"/>
      <c r="E2529"/>
      <c r="F2529"/>
      <c r="G2529"/>
      <c r="H2529"/>
      <c r="I2529"/>
      <c r="J2529"/>
      <c r="K2529"/>
      <c r="L2529"/>
      <c r="M2529"/>
      <c r="N2529"/>
      <c r="O2529"/>
      <c r="P2529"/>
      <c r="Q2529"/>
      <c r="R2529"/>
      <c r="S2529"/>
      <c r="T2529"/>
      <c r="U2529"/>
      <c r="V2529"/>
      <c r="W2529"/>
      <c r="X2529"/>
      <c r="Y2529"/>
      <c r="Z2529"/>
      <c r="AA2529"/>
      <c r="AB2529"/>
    </row>
    <row r="2530" spans="1:28" x14ac:dyDescent="0.25">
      <c r="A2530"/>
      <c r="B2530"/>
      <c r="C2530"/>
      <c r="D2530"/>
      <c r="E2530"/>
      <c r="F2530"/>
      <c r="G2530"/>
      <c r="H2530"/>
      <c r="I2530"/>
      <c r="J2530"/>
      <c r="K2530"/>
      <c r="L2530"/>
      <c r="M2530"/>
      <c r="N2530"/>
      <c r="O2530"/>
      <c r="P2530"/>
      <c r="Q2530"/>
      <c r="R2530"/>
      <c r="S2530"/>
      <c r="T2530"/>
      <c r="U2530"/>
      <c r="V2530"/>
      <c r="W2530"/>
      <c r="X2530"/>
      <c r="Y2530"/>
      <c r="Z2530"/>
      <c r="AA2530"/>
      <c r="AB2530"/>
    </row>
    <row r="2531" spans="1:28" x14ac:dyDescent="0.25">
      <c r="A2531"/>
      <c r="B2531"/>
      <c r="C2531"/>
      <c r="D2531"/>
      <c r="E2531"/>
      <c r="F2531"/>
      <c r="G2531"/>
      <c r="H2531"/>
      <c r="I2531"/>
      <c r="J2531"/>
      <c r="K2531"/>
      <c r="L2531"/>
      <c r="M2531"/>
      <c r="N2531"/>
      <c r="O2531"/>
      <c r="P2531"/>
      <c r="Q2531"/>
      <c r="R2531"/>
      <c r="S2531"/>
      <c r="T2531"/>
      <c r="U2531"/>
      <c r="V2531"/>
      <c r="W2531"/>
      <c r="X2531"/>
      <c r="Y2531"/>
      <c r="Z2531"/>
      <c r="AA2531"/>
      <c r="AB2531"/>
    </row>
    <row r="2532" spans="1:28" x14ac:dyDescent="0.25">
      <c r="A2532"/>
      <c r="B2532"/>
      <c r="C2532"/>
      <c r="D2532"/>
      <c r="E2532"/>
      <c r="F2532"/>
      <c r="G2532"/>
      <c r="H2532"/>
      <c r="I2532"/>
      <c r="J2532"/>
      <c r="K2532"/>
      <c r="L2532"/>
      <c r="M2532"/>
      <c r="N2532"/>
      <c r="O2532"/>
      <c r="P2532"/>
      <c r="Q2532"/>
      <c r="R2532"/>
      <c r="S2532"/>
      <c r="T2532"/>
      <c r="U2532"/>
      <c r="V2532"/>
      <c r="W2532"/>
      <c r="X2532"/>
      <c r="Y2532"/>
      <c r="Z2532"/>
      <c r="AA2532"/>
      <c r="AB2532"/>
    </row>
    <row r="2533" spans="1:28" x14ac:dyDescent="0.25">
      <c r="A2533"/>
      <c r="B2533"/>
      <c r="C2533"/>
      <c r="D2533"/>
      <c r="E2533"/>
      <c r="F2533"/>
      <c r="G2533"/>
      <c r="H2533"/>
      <c r="I2533"/>
      <c r="J2533"/>
      <c r="K2533"/>
      <c r="L2533"/>
      <c r="M2533"/>
      <c r="N2533"/>
      <c r="O2533"/>
      <c r="P2533"/>
      <c r="Q2533"/>
      <c r="R2533"/>
      <c r="S2533"/>
      <c r="T2533"/>
      <c r="U2533"/>
      <c r="V2533"/>
      <c r="W2533"/>
      <c r="X2533"/>
      <c r="Y2533"/>
      <c r="Z2533"/>
      <c r="AA2533"/>
      <c r="AB2533"/>
    </row>
    <row r="2534" spans="1:28" x14ac:dyDescent="0.25">
      <c r="A2534"/>
      <c r="B2534"/>
      <c r="C2534"/>
      <c r="D2534"/>
      <c r="E2534"/>
      <c r="F2534"/>
      <c r="G2534"/>
      <c r="H2534"/>
      <c r="I2534"/>
      <c r="J2534"/>
      <c r="K2534"/>
      <c r="L2534"/>
      <c r="M2534"/>
      <c r="N2534"/>
      <c r="O2534"/>
      <c r="P2534"/>
      <c r="Q2534"/>
      <c r="R2534"/>
      <c r="S2534"/>
      <c r="T2534"/>
      <c r="U2534"/>
      <c r="V2534"/>
      <c r="W2534"/>
      <c r="X2534"/>
      <c r="Y2534"/>
      <c r="Z2534"/>
      <c r="AA2534"/>
      <c r="AB2534"/>
    </row>
    <row r="2535" spans="1:28" x14ac:dyDescent="0.25">
      <c r="A2535"/>
      <c r="B2535"/>
      <c r="C2535"/>
      <c r="D2535"/>
      <c r="E2535"/>
      <c r="F2535"/>
      <c r="G2535"/>
      <c r="H2535"/>
      <c r="I2535"/>
      <c r="J2535"/>
      <c r="K2535"/>
      <c r="L2535"/>
      <c r="M2535"/>
      <c r="N2535"/>
      <c r="O2535"/>
      <c r="P2535"/>
      <c r="Q2535"/>
      <c r="R2535"/>
      <c r="S2535"/>
      <c r="T2535"/>
      <c r="U2535"/>
      <c r="V2535"/>
      <c r="W2535"/>
      <c r="X2535"/>
      <c r="Y2535"/>
      <c r="Z2535"/>
      <c r="AA2535"/>
      <c r="AB2535"/>
    </row>
    <row r="2536" spans="1:28" x14ac:dyDescent="0.25">
      <c r="A2536"/>
      <c r="B2536"/>
      <c r="C2536"/>
      <c r="D2536"/>
      <c r="E2536"/>
      <c r="F2536"/>
      <c r="G2536"/>
      <c r="H2536"/>
      <c r="I2536"/>
      <c r="J2536"/>
      <c r="K2536"/>
      <c r="L2536"/>
      <c r="M2536"/>
      <c r="N2536"/>
      <c r="O2536"/>
      <c r="P2536"/>
      <c r="Q2536"/>
      <c r="R2536"/>
      <c r="S2536"/>
      <c r="T2536"/>
      <c r="U2536"/>
      <c r="V2536"/>
      <c r="W2536"/>
      <c r="X2536"/>
      <c r="Y2536"/>
      <c r="Z2536"/>
      <c r="AA2536"/>
      <c r="AB2536"/>
    </row>
    <row r="2537" spans="1:28" x14ac:dyDescent="0.25">
      <c r="A2537"/>
      <c r="B2537"/>
      <c r="C2537"/>
      <c r="D2537"/>
      <c r="E2537"/>
      <c r="F2537"/>
      <c r="G2537"/>
      <c r="H2537"/>
      <c r="I2537"/>
      <c r="J2537"/>
      <c r="K2537"/>
      <c r="L2537"/>
      <c r="M2537"/>
      <c r="N2537"/>
      <c r="O2537"/>
      <c r="P2537"/>
      <c r="Q2537"/>
      <c r="R2537"/>
      <c r="S2537"/>
      <c r="T2537"/>
      <c r="U2537"/>
      <c r="V2537"/>
      <c r="W2537"/>
      <c r="X2537"/>
      <c r="Y2537"/>
      <c r="Z2537"/>
      <c r="AA2537"/>
      <c r="AB2537"/>
    </row>
    <row r="2538" spans="1:28" x14ac:dyDescent="0.25">
      <c r="A2538"/>
      <c r="B2538"/>
      <c r="C2538"/>
      <c r="D2538"/>
      <c r="E2538"/>
      <c r="F2538"/>
      <c r="G2538"/>
      <c r="H2538"/>
      <c r="I2538"/>
      <c r="J2538"/>
      <c r="K2538"/>
      <c r="L2538"/>
      <c r="M2538"/>
      <c r="N2538"/>
      <c r="O2538"/>
      <c r="P2538"/>
      <c r="Q2538"/>
      <c r="R2538"/>
      <c r="S2538"/>
      <c r="T2538"/>
      <c r="U2538"/>
      <c r="V2538"/>
      <c r="W2538"/>
      <c r="X2538"/>
      <c r="Y2538"/>
      <c r="Z2538"/>
      <c r="AA2538"/>
      <c r="AB2538"/>
    </row>
    <row r="2539" spans="1:28" x14ac:dyDescent="0.25">
      <c r="A2539"/>
      <c r="B2539"/>
      <c r="C2539"/>
      <c r="D2539"/>
      <c r="E2539"/>
      <c r="F2539"/>
      <c r="G2539"/>
      <c r="H2539"/>
      <c r="I2539"/>
      <c r="J2539"/>
      <c r="K2539"/>
      <c r="L2539"/>
      <c r="M2539"/>
      <c r="N2539"/>
      <c r="O2539"/>
      <c r="P2539"/>
      <c r="Q2539"/>
      <c r="R2539"/>
      <c r="S2539"/>
      <c r="T2539"/>
      <c r="U2539"/>
      <c r="V2539"/>
      <c r="W2539"/>
      <c r="X2539"/>
      <c r="Y2539"/>
      <c r="Z2539"/>
      <c r="AA2539"/>
      <c r="AB2539"/>
    </row>
    <row r="2540" spans="1:28" x14ac:dyDescent="0.25">
      <c r="A2540"/>
      <c r="B2540"/>
      <c r="C2540"/>
      <c r="D2540"/>
      <c r="E2540"/>
      <c r="F2540"/>
      <c r="G2540"/>
      <c r="H2540"/>
      <c r="I2540"/>
      <c r="J2540"/>
      <c r="K2540"/>
      <c r="L2540"/>
      <c r="M2540"/>
      <c r="N2540"/>
      <c r="O2540"/>
      <c r="P2540"/>
      <c r="Q2540"/>
      <c r="R2540"/>
      <c r="S2540"/>
      <c r="T2540"/>
      <c r="U2540"/>
      <c r="V2540"/>
      <c r="W2540"/>
      <c r="X2540"/>
      <c r="Y2540"/>
      <c r="Z2540"/>
      <c r="AA2540"/>
      <c r="AB2540"/>
    </row>
    <row r="2541" spans="1:28" x14ac:dyDescent="0.25">
      <c r="A2541"/>
      <c r="B2541"/>
      <c r="C2541"/>
      <c r="D2541"/>
      <c r="E2541"/>
      <c r="F2541"/>
      <c r="G2541"/>
      <c r="H2541"/>
      <c r="I2541"/>
      <c r="J2541"/>
      <c r="K2541"/>
      <c r="L2541"/>
      <c r="M2541"/>
      <c r="N2541"/>
      <c r="O2541"/>
      <c r="P2541"/>
      <c r="Q2541"/>
      <c r="R2541"/>
      <c r="S2541"/>
      <c r="T2541"/>
      <c r="U2541"/>
      <c r="V2541"/>
      <c r="W2541"/>
      <c r="X2541"/>
      <c r="Y2541"/>
      <c r="Z2541"/>
      <c r="AA2541"/>
      <c r="AB2541"/>
    </row>
    <row r="2542" spans="1:28" x14ac:dyDescent="0.25">
      <c r="A2542"/>
      <c r="B2542"/>
      <c r="C2542"/>
      <c r="D2542"/>
      <c r="E2542"/>
      <c r="F2542"/>
      <c r="G2542"/>
      <c r="H2542"/>
      <c r="I2542"/>
      <c r="J2542"/>
      <c r="K2542"/>
      <c r="L2542"/>
      <c r="M2542"/>
      <c r="N2542"/>
      <c r="O2542"/>
      <c r="P2542"/>
      <c r="Q2542"/>
      <c r="R2542"/>
      <c r="S2542"/>
      <c r="T2542"/>
      <c r="U2542"/>
      <c r="V2542"/>
      <c r="W2542"/>
      <c r="X2542"/>
      <c r="Y2542"/>
      <c r="Z2542"/>
      <c r="AA2542"/>
      <c r="AB2542"/>
    </row>
    <row r="2543" spans="1:28" x14ac:dyDescent="0.25">
      <c r="A2543"/>
      <c r="B2543"/>
      <c r="C2543"/>
      <c r="D2543"/>
      <c r="E2543"/>
      <c r="F2543"/>
      <c r="G2543"/>
      <c r="H2543"/>
      <c r="I2543"/>
      <c r="J2543"/>
      <c r="K2543"/>
      <c r="L2543"/>
      <c r="M2543"/>
      <c r="N2543"/>
      <c r="O2543"/>
      <c r="P2543"/>
      <c r="Q2543"/>
      <c r="R2543"/>
      <c r="S2543"/>
      <c r="T2543"/>
      <c r="U2543"/>
      <c r="V2543"/>
      <c r="W2543"/>
      <c r="X2543"/>
      <c r="Y2543"/>
      <c r="Z2543"/>
      <c r="AA2543"/>
      <c r="AB2543"/>
    </row>
    <row r="2544" spans="1:28" x14ac:dyDescent="0.25">
      <c r="A2544"/>
      <c r="B2544"/>
      <c r="C2544"/>
      <c r="D2544"/>
      <c r="E2544"/>
      <c r="F2544"/>
      <c r="G2544"/>
      <c r="H2544"/>
      <c r="I2544"/>
      <c r="J2544"/>
      <c r="K2544"/>
      <c r="L2544"/>
      <c r="M2544"/>
      <c r="N2544"/>
      <c r="O2544"/>
      <c r="P2544"/>
      <c r="Q2544"/>
      <c r="R2544"/>
      <c r="S2544"/>
      <c r="T2544"/>
      <c r="U2544"/>
      <c r="V2544"/>
      <c r="W2544"/>
      <c r="X2544"/>
      <c r="Y2544"/>
      <c r="Z2544"/>
      <c r="AA2544"/>
      <c r="AB2544"/>
    </row>
    <row r="2545" spans="1:28" x14ac:dyDescent="0.25">
      <c r="A2545"/>
      <c r="B2545"/>
      <c r="C2545"/>
      <c r="D2545"/>
      <c r="E2545"/>
      <c r="F2545"/>
      <c r="G2545"/>
      <c r="H2545"/>
      <c r="I2545"/>
      <c r="J2545"/>
      <c r="K2545"/>
      <c r="L2545"/>
      <c r="M2545"/>
      <c r="N2545"/>
      <c r="O2545"/>
      <c r="P2545"/>
      <c r="Q2545"/>
      <c r="R2545"/>
      <c r="S2545"/>
      <c r="T2545"/>
      <c r="U2545"/>
      <c r="V2545"/>
      <c r="W2545"/>
      <c r="X2545"/>
      <c r="Y2545"/>
      <c r="Z2545"/>
      <c r="AA2545"/>
      <c r="AB2545"/>
    </row>
    <row r="2546" spans="1:28" x14ac:dyDescent="0.25">
      <c r="A2546"/>
      <c r="B2546"/>
      <c r="C2546"/>
      <c r="D2546"/>
      <c r="E2546"/>
      <c r="F2546"/>
      <c r="G2546"/>
      <c r="H2546"/>
      <c r="I2546"/>
      <c r="J2546"/>
      <c r="K2546"/>
      <c r="L2546"/>
      <c r="M2546"/>
      <c r="N2546"/>
      <c r="O2546"/>
      <c r="P2546"/>
      <c r="Q2546"/>
      <c r="R2546"/>
      <c r="S2546"/>
      <c r="T2546"/>
      <c r="U2546"/>
      <c r="V2546"/>
      <c r="W2546"/>
      <c r="X2546"/>
      <c r="Y2546"/>
      <c r="Z2546"/>
      <c r="AA2546"/>
      <c r="AB2546"/>
    </row>
    <row r="2547" spans="1:28" x14ac:dyDescent="0.25">
      <c r="A2547"/>
      <c r="B2547"/>
      <c r="C2547"/>
      <c r="D2547"/>
      <c r="E2547"/>
      <c r="F2547"/>
      <c r="G2547"/>
      <c r="H2547"/>
      <c r="I2547"/>
      <c r="J2547"/>
      <c r="K2547"/>
      <c r="L2547"/>
      <c r="M2547"/>
      <c r="N2547"/>
      <c r="O2547"/>
      <c r="P2547"/>
      <c r="Q2547"/>
      <c r="R2547"/>
      <c r="S2547"/>
      <c r="T2547"/>
      <c r="U2547"/>
      <c r="V2547"/>
      <c r="W2547"/>
      <c r="X2547"/>
      <c r="Y2547"/>
      <c r="Z2547"/>
      <c r="AA2547"/>
      <c r="AB2547"/>
    </row>
    <row r="2548" spans="1:28" x14ac:dyDescent="0.25">
      <c r="A2548"/>
      <c r="B2548"/>
      <c r="C2548"/>
      <c r="D2548"/>
      <c r="E2548"/>
      <c r="F2548"/>
      <c r="G2548"/>
      <c r="H2548"/>
      <c r="I2548"/>
      <c r="J2548"/>
      <c r="K2548"/>
      <c r="L2548"/>
      <c r="M2548"/>
      <c r="N2548"/>
      <c r="O2548"/>
      <c r="P2548"/>
      <c r="Q2548"/>
      <c r="R2548"/>
      <c r="S2548"/>
      <c r="T2548"/>
      <c r="U2548"/>
      <c r="V2548"/>
      <c r="W2548"/>
      <c r="X2548"/>
      <c r="Y2548"/>
      <c r="Z2548"/>
      <c r="AA2548"/>
      <c r="AB2548"/>
    </row>
    <row r="2549" spans="1:28" x14ac:dyDescent="0.25">
      <c r="A2549"/>
      <c r="B2549"/>
      <c r="C2549"/>
      <c r="D2549"/>
      <c r="E2549"/>
      <c r="F2549"/>
      <c r="G2549"/>
      <c r="H2549"/>
      <c r="I2549"/>
      <c r="J2549"/>
      <c r="K2549"/>
      <c r="L2549"/>
      <c r="M2549"/>
      <c r="N2549"/>
      <c r="O2549"/>
      <c r="P2549"/>
      <c r="Q2549"/>
      <c r="R2549"/>
      <c r="S2549"/>
      <c r="T2549"/>
      <c r="U2549"/>
      <c r="V2549"/>
      <c r="W2549"/>
      <c r="X2549"/>
      <c r="Y2549"/>
      <c r="Z2549"/>
      <c r="AA2549"/>
      <c r="AB2549"/>
    </row>
    <row r="2550" spans="1:28" x14ac:dyDescent="0.25">
      <c r="A2550"/>
      <c r="B2550"/>
      <c r="C2550"/>
      <c r="D2550"/>
      <c r="E2550"/>
      <c r="F2550"/>
      <c r="G2550"/>
      <c r="H2550"/>
      <c r="I2550"/>
      <c r="J2550"/>
      <c r="K2550"/>
      <c r="L2550"/>
      <c r="M2550"/>
      <c r="N2550"/>
      <c r="O2550"/>
      <c r="P2550"/>
      <c r="Q2550"/>
      <c r="R2550"/>
      <c r="S2550"/>
      <c r="T2550"/>
      <c r="U2550"/>
      <c r="V2550"/>
      <c r="W2550"/>
      <c r="X2550"/>
      <c r="Y2550"/>
      <c r="Z2550"/>
      <c r="AA2550"/>
      <c r="AB2550"/>
    </row>
    <row r="2551" spans="1:28" x14ac:dyDescent="0.25">
      <c r="A2551"/>
      <c r="B2551"/>
      <c r="C2551"/>
      <c r="D2551"/>
      <c r="E2551"/>
      <c r="F2551"/>
      <c r="G2551"/>
      <c r="H2551"/>
      <c r="I2551"/>
      <c r="J2551"/>
      <c r="K2551"/>
      <c r="L2551"/>
      <c r="M2551"/>
      <c r="N2551"/>
      <c r="O2551"/>
      <c r="P2551"/>
      <c r="Q2551"/>
      <c r="R2551"/>
      <c r="S2551"/>
      <c r="T2551"/>
      <c r="U2551"/>
      <c r="V2551"/>
      <c r="W2551"/>
      <c r="X2551"/>
      <c r="Y2551"/>
      <c r="Z2551"/>
      <c r="AA2551"/>
      <c r="AB2551"/>
    </row>
    <row r="2552" spans="1:28" x14ac:dyDescent="0.25">
      <c r="A2552"/>
      <c r="B2552"/>
      <c r="C2552"/>
      <c r="D2552"/>
      <c r="E2552"/>
      <c r="F2552"/>
      <c r="G2552"/>
      <c r="H2552"/>
      <c r="I2552"/>
      <c r="J2552"/>
      <c r="K2552"/>
      <c r="L2552"/>
      <c r="M2552"/>
      <c r="N2552"/>
      <c r="O2552"/>
      <c r="P2552"/>
      <c r="Q2552"/>
      <c r="R2552"/>
      <c r="S2552"/>
      <c r="T2552"/>
      <c r="U2552"/>
      <c r="V2552"/>
      <c r="W2552"/>
      <c r="X2552"/>
      <c r="Y2552"/>
      <c r="Z2552"/>
      <c r="AA2552"/>
      <c r="AB2552"/>
    </row>
    <row r="2553" spans="1:28" x14ac:dyDescent="0.25">
      <c r="A2553"/>
      <c r="B2553"/>
      <c r="C2553"/>
      <c r="D2553"/>
      <c r="E2553"/>
      <c r="F2553"/>
      <c r="G2553"/>
      <c r="H2553"/>
      <c r="I2553"/>
      <c r="J2553"/>
      <c r="K2553"/>
      <c r="L2553"/>
      <c r="M2553"/>
      <c r="N2553"/>
      <c r="O2553"/>
      <c r="P2553"/>
      <c r="Q2553"/>
      <c r="R2553"/>
      <c r="S2553"/>
      <c r="T2553"/>
      <c r="U2553"/>
      <c r="V2553"/>
      <c r="W2553"/>
      <c r="X2553"/>
      <c r="Y2553"/>
      <c r="Z2553"/>
      <c r="AA2553"/>
      <c r="AB2553"/>
    </row>
    <row r="2554" spans="1:28" x14ac:dyDescent="0.25">
      <c r="A2554"/>
      <c r="B2554"/>
      <c r="C2554"/>
      <c r="D2554"/>
      <c r="E2554"/>
      <c r="F2554"/>
      <c r="G2554"/>
      <c r="H2554"/>
      <c r="I2554"/>
      <c r="J2554"/>
      <c r="K2554"/>
      <c r="L2554"/>
      <c r="M2554"/>
      <c r="N2554"/>
      <c r="O2554"/>
      <c r="P2554"/>
      <c r="Q2554"/>
      <c r="R2554"/>
      <c r="S2554"/>
      <c r="T2554"/>
      <c r="U2554"/>
      <c r="V2554"/>
      <c r="W2554"/>
      <c r="X2554"/>
      <c r="Y2554"/>
      <c r="Z2554"/>
      <c r="AA2554"/>
      <c r="AB2554"/>
    </row>
    <row r="2555" spans="1:28" x14ac:dyDescent="0.25">
      <c r="A2555"/>
      <c r="B2555"/>
      <c r="C2555"/>
      <c r="D2555"/>
      <c r="E2555"/>
      <c r="F2555"/>
      <c r="G2555"/>
      <c r="H2555"/>
      <c r="I2555"/>
      <c r="J2555"/>
      <c r="K2555"/>
      <c r="L2555"/>
      <c r="M2555"/>
      <c r="N2555"/>
      <c r="O2555"/>
      <c r="P2555"/>
      <c r="Q2555"/>
      <c r="R2555"/>
      <c r="S2555"/>
      <c r="T2555"/>
      <c r="U2555"/>
      <c r="V2555"/>
      <c r="W2555"/>
      <c r="X2555"/>
      <c r="Y2555"/>
      <c r="Z2555"/>
      <c r="AA2555"/>
      <c r="AB2555"/>
    </row>
    <row r="2556" spans="1:28" x14ac:dyDescent="0.25">
      <c r="A2556"/>
      <c r="B2556"/>
      <c r="C2556"/>
      <c r="D2556"/>
      <c r="E2556"/>
      <c r="F2556"/>
      <c r="G2556"/>
      <c r="H2556"/>
      <c r="I2556"/>
      <c r="J2556"/>
      <c r="K2556"/>
      <c r="L2556"/>
      <c r="M2556"/>
      <c r="N2556"/>
      <c r="O2556"/>
      <c r="P2556"/>
      <c r="Q2556"/>
      <c r="R2556"/>
      <c r="S2556"/>
      <c r="T2556"/>
      <c r="U2556"/>
      <c r="V2556"/>
      <c r="W2556"/>
      <c r="X2556"/>
      <c r="Y2556"/>
      <c r="Z2556"/>
      <c r="AA2556"/>
      <c r="AB2556"/>
    </row>
    <row r="2557" spans="1:28" x14ac:dyDescent="0.25">
      <c r="A2557"/>
      <c r="B2557"/>
      <c r="C2557"/>
      <c r="D2557"/>
      <c r="E2557"/>
      <c r="F2557"/>
      <c r="G2557"/>
      <c r="H2557"/>
      <c r="I2557"/>
      <c r="J2557"/>
      <c r="K2557"/>
      <c r="L2557"/>
      <c r="M2557"/>
      <c r="N2557"/>
      <c r="O2557"/>
      <c r="P2557"/>
      <c r="Q2557"/>
      <c r="R2557"/>
      <c r="S2557"/>
      <c r="T2557"/>
      <c r="U2557"/>
      <c r="V2557"/>
      <c r="W2557"/>
      <c r="X2557"/>
      <c r="Y2557"/>
      <c r="Z2557"/>
      <c r="AA2557"/>
      <c r="AB2557"/>
    </row>
    <row r="2558" spans="1:28" x14ac:dyDescent="0.25">
      <c r="A2558"/>
      <c r="B2558"/>
      <c r="C2558"/>
      <c r="D2558"/>
      <c r="E2558"/>
      <c r="F2558"/>
      <c r="G2558"/>
      <c r="H2558"/>
      <c r="I2558"/>
      <c r="J2558"/>
      <c r="K2558"/>
      <c r="L2558"/>
      <c r="M2558"/>
      <c r="N2558"/>
      <c r="O2558"/>
      <c r="P2558"/>
      <c r="Q2558"/>
      <c r="R2558"/>
      <c r="S2558"/>
      <c r="T2558"/>
      <c r="U2558"/>
      <c r="V2558"/>
      <c r="W2558"/>
      <c r="X2558"/>
      <c r="Y2558"/>
      <c r="Z2558"/>
      <c r="AA2558"/>
      <c r="AB2558"/>
    </row>
    <row r="2559" spans="1:28" x14ac:dyDescent="0.25">
      <c r="A2559"/>
      <c r="B2559"/>
      <c r="C2559"/>
      <c r="D2559"/>
      <c r="E2559"/>
      <c r="F2559"/>
      <c r="G2559"/>
      <c r="H2559"/>
      <c r="I2559"/>
      <c r="J2559"/>
      <c r="K2559"/>
      <c r="L2559"/>
      <c r="M2559"/>
      <c r="N2559"/>
      <c r="O2559"/>
      <c r="P2559"/>
      <c r="Q2559"/>
      <c r="R2559"/>
      <c r="S2559"/>
      <c r="T2559"/>
      <c r="U2559"/>
      <c r="V2559"/>
      <c r="W2559"/>
      <c r="X2559"/>
      <c r="Y2559"/>
      <c r="Z2559"/>
      <c r="AA2559"/>
      <c r="AB2559"/>
    </row>
    <row r="2560" spans="1:28" x14ac:dyDescent="0.25">
      <c r="A2560"/>
      <c r="B2560"/>
      <c r="C2560"/>
      <c r="D2560"/>
      <c r="E2560"/>
      <c r="F2560"/>
      <c r="G2560"/>
      <c r="H2560"/>
      <c r="I2560"/>
      <c r="J2560"/>
      <c r="K2560"/>
      <c r="L2560"/>
      <c r="M2560"/>
      <c r="N2560"/>
      <c r="O2560"/>
      <c r="P2560"/>
      <c r="Q2560"/>
      <c r="R2560"/>
      <c r="S2560"/>
      <c r="T2560"/>
      <c r="U2560"/>
      <c r="V2560"/>
      <c r="W2560"/>
      <c r="X2560"/>
      <c r="Y2560"/>
      <c r="Z2560"/>
      <c r="AA2560"/>
      <c r="AB2560"/>
    </row>
    <row r="2561" spans="1:28" x14ac:dyDescent="0.25">
      <c r="A2561"/>
      <c r="B2561"/>
      <c r="C2561"/>
      <c r="D2561"/>
      <c r="E2561"/>
      <c r="F2561"/>
      <c r="G2561"/>
      <c r="H2561"/>
      <c r="I2561"/>
      <c r="J2561"/>
      <c r="K2561"/>
      <c r="L2561"/>
      <c r="M2561"/>
      <c r="N2561"/>
      <c r="O2561"/>
      <c r="P2561"/>
      <c r="Q2561"/>
      <c r="R2561"/>
      <c r="S2561"/>
      <c r="T2561"/>
      <c r="U2561"/>
      <c r="V2561"/>
      <c r="W2561"/>
      <c r="X2561"/>
      <c r="Y2561"/>
      <c r="Z2561"/>
      <c r="AA2561"/>
      <c r="AB2561"/>
    </row>
    <row r="2562" spans="1:28" x14ac:dyDescent="0.25">
      <c r="A2562"/>
      <c r="B2562"/>
      <c r="C2562"/>
      <c r="D2562"/>
      <c r="E2562"/>
      <c r="F2562"/>
      <c r="G2562"/>
      <c r="H2562"/>
      <c r="I2562"/>
      <c r="J2562"/>
      <c r="K2562"/>
      <c r="L2562"/>
      <c r="M2562"/>
      <c r="N2562"/>
      <c r="O2562"/>
      <c r="P2562"/>
      <c r="Q2562"/>
      <c r="R2562"/>
      <c r="S2562"/>
      <c r="T2562"/>
      <c r="U2562"/>
      <c r="V2562"/>
      <c r="W2562"/>
      <c r="X2562"/>
      <c r="Y2562"/>
      <c r="Z2562"/>
      <c r="AA2562"/>
      <c r="AB2562"/>
    </row>
    <row r="2563" spans="1:28" x14ac:dyDescent="0.25">
      <c r="A2563"/>
      <c r="B2563"/>
      <c r="C2563"/>
      <c r="D2563"/>
      <c r="E2563"/>
      <c r="F2563"/>
      <c r="G2563"/>
      <c r="H2563"/>
      <c r="I2563"/>
      <c r="J2563"/>
      <c r="K2563"/>
      <c r="L2563"/>
      <c r="M2563"/>
      <c r="N2563"/>
      <c r="O2563"/>
      <c r="P2563"/>
      <c r="Q2563"/>
      <c r="R2563"/>
      <c r="S2563"/>
      <c r="T2563"/>
      <c r="U2563"/>
      <c r="V2563"/>
      <c r="W2563"/>
      <c r="X2563"/>
      <c r="Y2563"/>
      <c r="Z2563"/>
      <c r="AA2563"/>
      <c r="AB2563"/>
    </row>
    <row r="2564" spans="1:28" x14ac:dyDescent="0.25">
      <c r="A2564"/>
      <c r="B2564"/>
      <c r="C2564"/>
      <c r="D2564"/>
      <c r="E2564"/>
      <c r="F2564"/>
      <c r="G2564"/>
      <c r="H2564"/>
      <c r="I2564"/>
      <c r="J2564"/>
      <c r="K2564"/>
      <c r="L2564"/>
      <c r="M2564"/>
      <c r="N2564"/>
      <c r="O2564"/>
      <c r="P2564"/>
      <c r="Q2564"/>
      <c r="R2564"/>
      <c r="S2564"/>
      <c r="T2564"/>
      <c r="U2564"/>
      <c r="V2564"/>
      <c r="W2564"/>
      <c r="X2564"/>
      <c r="Y2564"/>
      <c r="Z2564"/>
      <c r="AA2564"/>
      <c r="AB2564"/>
    </row>
    <row r="2565" spans="1:28" x14ac:dyDescent="0.25">
      <c r="A2565"/>
      <c r="B2565"/>
      <c r="C2565"/>
      <c r="D2565"/>
      <c r="E2565"/>
      <c r="F2565"/>
      <c r="G2565"/>
      <c r="H2565"/>
      <c r="I2565"/>
      <c r="J2565"/>
      <c r="K2565"/>
      <c r="L2565"/>
      <c r="M2565"/>
      <c r="N2565"/>
      <c r="O2565"/>
      <c r="P2565"/>
      <c r="Q2565"/>
      <c r="R2565"/>
      <c r="S2565"/>
      <c r="T2565"/>
      <c r="U2565"/>
      <c r="V2565"/>
      <c r="W2565"/>
      <c r="X2565"/>
      <c r="Y2565"/>
      <c r="Z2565"/>
      <c r="AA2565"/>
      <c r="AB2565"/>
    </row>
    <row r="2566" spans="1:28" x14ac:dyDescent="0.25">
      <c r="A2566"/>
      <c r="B2566"/>
      <c r="C2566"/>
      <c r="D2566"/>
      <c r="E2566"/>
      <c r="F2566"/>
      <c r="G2566"/>
      <c r="H2566"/>
      <c r="I2566"/>
      <c r="J2566"/>
      <c r="K2566"/>
      <c r="L2566"/>
      <c r="M2566"/>
      <c r="N2566"/>
      <c r="O2566"/>
      <c r="P2566"/>
      <c r="Q2566"/>
      <c r="R2566"/>
      <c r="S2566"/>
      <c r="T2566"/>
      <c r="U2566"/>
      <c r="V2566"/>
      <c r="W2566"/>
      <c r="X2566"/>
      <c r="Y2566"/>
      <c r="Z2566"/>
      <c r="AA2566"/>
      <c r="AB2566"/>
    </row>
    <row r="2567" spans="1:28" x14ac:dyDescent="0.25">
      <c r="A2567"/>
      <c r="B2567"/>
      <c r="C2567"/>
      <c r="D2567"/>
      <c r="E2567"/>
      <c r="F2567"/>
      <c r="G2567"/>
      <c r="H2567"/>
      <c r="I2567"/>
      <c r="J2567"/>
      <c r="K2567"/>
      <c r="L2567"/>
      <c r="M2567"/>
      <c r="N2567"/>
      <c r="O2567"/>
      <c r="P2567"/>
      <c r="Q2567"/>
      <c r="R2567"/>
      <c r="S2567"/>
      <c r="T2567"/>
      <c r="U2567"/>
      <c r="V2567"/>
      <c r="W2567"/>
      <c r="X2567"/>
      <c r="Y2567"/>
      <c r="Z2567"/>
      <c r="AA2567"/>
      <c r="AB2567"/>
    </row>
    <row r="2568" spans="1:28" x14ac:dyDescent="0.25">
      <c r="A2568"/>
      <c r="B2568"/>
      <c r="C2568"/>
      <c r="D2568"/>
      <c r="E2568"/>
      <c r="F2568"/>
      <c r="G2568"/>
      <c r="H2568"/>
      <c r="I2568"/>
      <c r="J2568"/>
      <c r="K2568"/>
      <c r="L2568"/>
      <c r="M2568"/>
      <c r="N2568"/>
      <c r="O2568"/>
      <c r="P2568"/>
      <c r="Q2568"/>
      <c r="R2568"/>
      <c r="S2568"/>
      <c r="T2568"/>
      <c r="U2568"/>
      <c r="V2568"/>
      <c r="W2568"/>
      <c r="X2568"/>
      <c r="Y2568"/>
      <c r="Z2568"/>
      <c r="AA2568"/>
      <c r="AB2568"/>
    </row>
    <row r="2569" spans="1:28" x14ac:dyDescent="0.25">
      <c r="A2569"/>
      <c r="B2569"/>
      <c r="C2569"/>
      <c r="D2569"/>
      <c r="E2569"/>
      <c r="F2569"/>
      <c r="G2569"/>
      <c r="H2569"/>
      <c r="I2569"/>
      <c r="J2569"/>
      <c r="K2569"/>
      <c r="L2569"/>
      <c r="M2569"/>
      <c r="N2569"/>
      <c r="O2569"/>
      <c r="P2569"/>
      <c r="Q2569"/>
      <c r="R2569"/>
      <c r="S2569"/>
      <c r="T2569"/>
      <c r="U2569"/>
      <c r="V2569"/>
      <c r="W2569"/>
      <c r="X2569"/>
      <c r="Y2569"/>
      <c r="Z2569"/>
      <c r="AA2569"/>
      <c r="AB2569"/>
    </row>
    <row r="2570" spans="1:28" x14ac:dyDescent="0.25">
      <c r="A2570"/>
      <c r="B2570"/>
      <c r="C2570"/>
      <c r="D2570"/>
      <c r="E2570"/>
      <c r="F2570"/>
      <c r="G2570"/>
      <c r="H2570"/>
      <c r="I2570"/>
      <c r="J2570"/>
      <c r="K2570"/>
      <c r="L2570"/>
      <c r="M2570"/>
      <c r="N2570"/>
      <c r="O2570"/>
      <c r="P2570"/>
      <c r="Q2570"/>
      <c r="R2570"/>
      <c r="S2570"/>
      <c r="T2570"/>
      <c r="U2570"/>
      <c r="V2570"/>
      <c r="W2570"/>
      <c r="X2570"/>
      <c r="Y2570"/>
      <c r="Z2570"/>
      <c r="AA2570"/>
      <c r="AB2570"/>
    </row>
    <row r="2571" spans="1:28" x14ac:dyDescent="0.25">
      <c r="A2571"/>
      <c r="B2571"/>
      <c r="C2571"/>
      <c r="D2571"/>
      <c r="E2571"/>
      <c r="F2571"/>
      <c r="G2571"/>
      <c r="H2571"/>
      <c r="I2571"/>
      <c r="J2571"/>
      <c r="K2571"/>
      <c r="L2571"/>
      <c r="M2571"/>
      <c r="N2571"/>
      <c r="O2571"/>
      <c r="P2571"/>
      <c r="Q2571"/>
      <c r="R2571"/>
      <c r="S2571"/>
      <c r="T2571"/>
      <c r="U2571"/>
      <c r="V2571"/>
      <c r="W2571"/>
      <c r="X2571"/>
      <c r="Y2571"/>
      <c r="Z2571"/>
      <c r="AA2571"/>
      <c r="AB2571"/>
    </row>
    <row r="2572" spans="1:28" x14ac:dyDescent="0.25">
      <c r="A2572"/>
      <c r="B2572"/>
      <c r="C2572"/>
      <c r="D2572"/>
      <c r="E2572"/>
      <c r="F2572"/>
      <c r="G2572"/>
      <c r="H2572"/>
      <c r="I2572"/>
      <c r="J2572"/>
      <c r="K2572"/>
      <c r="L2572"/>
      <c r="M2572"/>
      <c r="N2572"/>
      <c r="O2572"/>
      <c r="P2572"/>
      <c r="Q2572"/>
      <c r="R2572"/>
      <c r="S2572"/>
      <c r="T2572"/>
      <c r="U2572"/>
      <c r="V2572"/>
      <c r="W2572"/>
      <c r="X2572"/>
      <c r="Y2572"/>
      <c r="Z2572"/>
      <c r="AA2572"/>
      <c r="AB2572"/>
    </row>
    <row r="2573" spans="1:28" x14ac:dyDescent="0.25">
      <c r="A2573"/>
      <c r="B2573"/>
      <c r="C2573"/>
      <c r="D2573"/>
      <c r="E2573"/>
      <c r="F2573"/>
      <c r="G2573"/>
      <c r="H2573"/>
      <c r="I2573"/>
      <c r="J2573"/>
      <c r="K2573"/>
      <c r="L2573"/>
      <c r="M2573"/>
      <c r="N2573"/>
      <c r="O2573"/>
      <c r="P2573"/>
      <c r="Q2573"/>
      <c r="R2573"/>
      <c r="S2573"/>
      <c r="T2573"/>
      <c r="U2573"/>
      <c r="V2573"/>
      <c r="W2573"/>
      <c r="X2573"/>
      <c r="Y2573"/>
      <c r="Z2573"/>
      <c r="AA2573"/>
      <c r="AB2573"/>
    </row>
    <row r="2574" spans="1:28" x14ac:dyDescent="0.25">
      <c r="A2574"/>
      <c r="B2574"/>
      <c r="C2574"/>
      <c r="D2574"/>
      <c r="E2574"/>
      <c r="F2574"/>
      <c r="G2574"/>
      <c r="H2574"/>
      <c r="I2574"/>
      <c r="J2574"/>
      <c r="K2574"/>
      <c r="L2574"/>
      <c r="M2574"/>
      <c r="N2574"/>
      <c r="O2574"/>
      <c r="P2574"/>
      <c r="Q2574"/>
      <c r="R2574"/>
      <c r="S2574"/>
      <c r="T2574"/>
      <c r="U2574"/>
      <c r="V2574"/>
      <c r="W2574"/>
      <c r="X2574"/>
      <c r="Y2574"/>
      <c r="Z2574"/>
      <c r="AA2574"/>
      <c r="AB2574"/>
    </row>
    <row r="2575" spans="1:28" x14ac:dyDescent="0.25">
      <c r="A2575"/>
      <c r="B2575"/>
      <c r="C2575"/>
      <c r="D2575"/>
      <c r="E2575"/>
      <c r="F2575"/>
      <c r="G2575"/>
      <c r="H2575"/>
      <c r="I2575"/>
      <c r="J2575"/>
      <c r="K2575"/>
      <c r="L2575"/>
      <c r="M2575"/>
      <c r="N2575"/>
      <c r="O2575"/>
      <c r="P2575"/>
      <c r="Q2575"/>
      <c r="R2575"/>
      <c r="S2575"/>
      <c r="T2575"/>
      <c r="U2575"/>
      <c r="V2575"/>
      <c r="W2575"/>
      <c r="X2575"/>
      <c r="Y2575"/>
      <c r="Z2575"/>
      <c r="AA2575"/>
      <c r="AB2575"/>
    </row>
    <row r="2576" spans="1:28" x14ac:dyDescent="0.25">
      <c r="A2576"/>
      <c r="B2576"/>
      <c r="C2576"/>
      <c r="D2576"/>
      <c r="E2576"/>
      <c r="F2576"/>
      <c r="G2576"/>
      <c r="H2576"/>
      <c r="I2576"/>
      <c r="J2576"/>
      <c r="K2576"/>
      <c r="L2576"/>
      <c r="M2576"/>
      <c r="N2576"/>
      <c r="O2576"/>
      <c r="P2576"/>
      <c r="Q2576"/>
      <c r="R2576"/>
      <c r="S2576"/>
      <c r="T2576"/>
      <c r="U2576"/>
      <c r="V2576"/>
      <c r="W2576"/>
      <c r="X2576"/>
      <c r="Y2576"/>
      <c r="Z2576"/>
      <c r="AA2576"/>
      <c r="AB2576"/>
    </row>
    <row r="2577" spans="1:28" x14ac:dyDescent="0.25">
      <c r="A2577"/>
      <c r="B2577"/>
      <c r="C2577"/>
      <c r="D2577"/>
      <c r="E2577"/>
      <c r="F2577"/>
      <c r="G2577"/>
      <c r="H2577"/>
      <c r="I2577"/>
      <c r="J2577"/>
      <c r="K2577"/>
      <c r="L2577"/>
      <c r="M2577"/>
      <c r="N2577"/>
      <c r="O2577"/>
      <c r="P2577"/>
      <c r="Q2577"/>
      <c r="R2577"/>
      <c r="S2577"/>
      <c r="T2577"/>
      <c r="U2577"/>
      <c r="V2577"/>
      <c r="W2577"/>
      <c r="X2577"/>
      <c r="Y2577"/>
      <c r="Z2577"/>
      <c r="AA2577"/>
      <c r="AB2577"/>
    </row>
    <row r="2578" spans="1:28" x14ac:dyDescent="0.25">
      <c r="A2578"/>
      <c r="B2578"/>
      <c r="C2578"/>
      <c r="D2578"/>
      <c r="E2578"/>
      <c r="F2578"/>
      <c r="G2578"/>
      <c r="H2578"/>
      <c r="I2578"/>
      <c r="J2578"/>
      <c r="K2578"/>
      <c r="L2578"/>
      <c r="M2578"/>
      <c r="N2578"/>
      <c r="O2578"/>
      <c r="P2578"/>
      <c r="Q2578"/>
      <c r="R2578"/>
      <c r="S2578"/>
      <c r="T2578"/>
      <c r="U2578"/>
      <c r="V2578"/>
      <c r="W2578"/>
      <c r="X2578"/>
      <c r="Y2578"/>
      <c r="Z2578"/>
      <c r="AA2578"/>
      <c r="AB2578"/>
    </row>
    <row r="2579" spans="1:28" x14ac:dyDescent="0.25">
      <c r="A2579"/>
      <c r="B2579"/>
      <c r="C2579"/>
      <c r="D2579"/>
      <c r="E2579"/>
      <c r="F2579"/>
      <c r="G2579"/>
      <c r="H2579"/>
      <c r="I2579"/>
      <c r="J2579"/>
      <c r="K2579"/>
      <c r="L2579"/>
      <c r="M2579"/>
      <c r="N2579"/>
      <c r="O2579"/>
      <c r="P2579"/>
      <c r="Q2579"/>
      <c r="R2579"/>
      <c r="S2579"/>
      <c r="T2579"/>
      <c r="U2579"/>
      <c r="V2579"/>
      <c r="W2579"/>
      <c r="X2579"/>
      <c r="Y2579"/>
      <c r="Z2579"/>
      <c r="AA2579"/>
      <c r="AB2579"/>
    </row>
    <row r="2580" spans="1:28" x14ac:dyDescent="0.25">
      <c r="A2580"/>
      <c r="B2580"/>
      <c r="C2580"/>
      <c r="D2580"/>
      <c r="E2580"/>
      <c r="F2580"/>
      <c r="G2580"/>
      <c r="H2580"/>
      <c r="I2580"/>
      <c r="J2580"/>
      <c r="K2580"/>
      <c r="L2580"/>
      <c r="M2580"/>
      <c r="N2580"/>
      <c r="O2580"/>
      <c r="P2580"/>
      <c r="Q2580"/>
      <c r="R2580"/>
      <c r="S2580"/>
      <c r="T2580"/>
      <c r="U2580"/>
      <c r="V2580"/>
      <c r="W2580"/>
      <c r="X2580"/>
      <c r="Y2580"/>
      <c r="Z2580"/>
      <c r="AA2580"/>
      <c r="AB2580"/>
    </row>
    <row r="2581" spans="1:28" x14ac:dyDescent="0.25">
      <c r="A2581"/>
      <c r="B2581"/>
      <c r="C2581"/>
      <c r="D2581"/>
      <c r="E2581"/>
      <c r="F2581"/>
      <c r="G2581"/>
      <c r="H2581"/>
      <c r="I2581"/>
      <c r="J2581"/>
      <c r="K2581"/>
      <c r="L2581"/>
      <c r="M2581"/>
      <c r="N2581"/>
      <c r="O2581"/>
      <c r="P2581"/>
      <c r="Q2581"/>
      <c r="R2581"/>
      <c r="S2581"/>
      <c r="T2581"/>
      <c r="U2581"/>
      <c r="V2581"/>
      <c r="W2581"/>
      <c r="X2581"/>
      <c r="Y2581"/>
      <c r="Z2581"/>
      <c r="AA2581"/>
      <c r="AB2581"/>
    </row>
    <row r="2582" spans="1:28" x14ac:dyDescent="0.25">
      <c r="A2582"/>
      <c r="B2582"/>
      <c r="C2582"/>
      <c r="D2582"/>
      <c r="E2582"/>
      <c r="F2582"/>
      <c r="G2582"/>
      <c r="H2582"/>
      <c r="I2582"/>
      <c r="J2582"/>
      <c r="K2582"/>
      <c r="L2582"/>
      <c r="M2582"/>
      <c r="N2582"/>
      <c r="O2582"/>
      <c r="P2582"/>
      <c r="Q2582"/>
      <c r="R2582"/>
      <c r="S2582"/>
      <c r="T2582"/>
      <c r="U2582"/>
      <c r="V2582"/>
      <c r="W2582"/>
      <c r="X2582"/>
      <c r="Y2582"/>
      <c r="Z2582"/>
      <c r="AA2582"/>
      <c r="AB2582"/>
    </row>
    <row r="2583" spans="1:28" x14ac:dyDescent="0.25">
      <c r="A2583"/>
      <c r="B2583"/>
      <c r="C2583"/>
      <c r="D2583"/>
      <c r="E2583"/>
      <c r="F2583"/>
      <c r="G2583"/>
      <c r="H2583"/>
      <c r="I2583"/>
      <c r="J2583"/>
      <c r="K2583"/>
      <c r="L2583"/>
      <c r="M2583"/>
      <c r="N2583"/>
      <c r="O2583"/>
      <c r="P2583"/>
      <c r="Q2583"/>
      <c r="R2583"/>
      <c r="S2583"/>
      <c r="T2583"/>
      <c r="U2583"/>
      <c r="V2583"/>
      <c r="W2583"/>
      <c r="X2583"/>
      <c r="Y2583"/>
      <c r="Z2583"/>
      <c r="AA2583"/>
      <c r="AB2583"/>
    </row>
    <row r="2584" spans="1:28" x14ac:dyDescent="0.25">
      <c r="A2584"/>
      <c r="B2584"/>
      <c r="C2584"/>
      <c r="D2584"/>
      <c r="E2584"/>
      <c r="F2584"/>
      <c r="G2584"/>
      <c r="H2584"/>
      <c r="I2584"/>
      <c r="J2584"/>
      <c r="K2584"/>
      <c r="L2584"/>
      <c r="M2584"/>
      <c r="N2584"/>
      <c r="O2584"/>
      <c r="P2584"/>
      <c r="Q2584"/>
      <c r="R2584"/>
      <c r="S2584"/>
      <c r="T2584"/>
      <c r="U2584"/>
      <c r="V2584"/>
      <c r="W2584"/>
      <c r="X2584"/>
      <c r="Y2584"/>
      <c r="Z2584"/>
      <c r="AA2584"/>
      <c r="AB2584"/>
    </row>
    <row r="2585" spans="1:28" x14ac:dyDescent="0.25">
      <c r="A2585"/>
      <c r="B2585"/>
      <c r="C2585"/>
      <c r="D2585"/>
      <c r="E2585"/>
      <c r="F2585"/>
      <c r="G2585"/>
      <c r="H2585"/>
      <c r="I2585"/>
      <c r="J2585"/>
      <c r="K2585"/>
      <c r="L2585"/>
      <c r="M2585"/>
      <c r="N2585"/>
      <c r="O2585"/>
      <c r="P2585"/>
      <c r="Q2585"/>
      <c r="R2585"/>
      <c r="S2585"/>
      <c r="T2585"/>
      <c r="U2585"/>
      <c r="V2585"/>
      <c r="W2585"/>
      <c r="X2585"/>
      <c r="Y2585"/>
      <c r="Z2585"/>
      <c r="AA2585"/>
      <c r="AB2585"/>
    </row>
    <row r="2586" spans="1:28" x14ac:dyDescent="0.25">
      <c r="A2586"/>
      <c r="B2586"/>
      <c r="C2586"/>
      <c r="D2586"/>
      <c r="E2586"/>
      <c r="F2586"/>
      <c r="G2586"/>
      <c r="H2586"/>
      <c r="I2586"/>
      <c r="J2586"/>
      <c r="K2586"/>
      <c r="L2586"/>
      <c r="M2586"/>
      <c r="N2586"/>
      <c r="O2586"/>
      <c r="P2586"/>
      <c r="Q2586"/>
      <c r="R2586"/>
      <c r="S2586"/>
      <c r="T2586"/>
      <c r="U2586"/>
      <c r="V2586"/>
      <c r="W2586"/>
      <c r="X2586"/>
      <c r="Y2586"/>
      <c r="Z2586"/>
      <c r="AA2586"/>
      <c r="AB2586"/>
    </row>
    <row r="2587" spans="1:28" x14ac:dyDescent="0.25">
      <c r="A2587"/>
      <c r="B2587"/>
      <c r="C2587"/>
      <c r="D2587"/>
      <c r="E2587"/>
      <c r="F2587"/>
      <c r="G2587"/>
      <c r="H2587"/>
      <c r="I2587"/>
      <c r="J2587"/>
      <c r="K2587"/>
      <c r="L2587"/>
      <c r="M2587"/>
      <c r="N2587"/>
      <c r="O2587"/>
      <c r="P2587"/>
      <c r="Q2587"/>
      <c r="R2587"/>
      <c r="S2587"/>
      <c r="T2587"/>
      <c r="U2587"/>
      <c r="V2587"/>
      <c r="W2587"/>
      <c r="X2587"/>
      <c r="Y2587"/>
      <c r="Z2587"/>
      <c r="AA2587"/>
      <c r="AB2587"/>
    </row>
    <row r="2588" spans="1:28" x14ac:dyDescent="0.25">
      <c r="A2588"/>
      <c r="B2588"/>
      <c r="C2588"/>
      <c r="D2588"/>
      <c r="E2588"/>
      <c r="F2588"/>
      <c r="G2588"/>
      <c r="H2588"/>
      <c r="I2588"/>
      <c r="J2588"/>
      <c r="K2588"/>
      <c r="L2588"/>
      <c r="M2588"/>
      <c r="N2588"/>
      <c r="O2588"/>
      <c r="P2588"/>
      <c r="Q2588"/>
      <c r="R2588"/>
      <c r="S2588"/>
      <c r="T2588"/>
      <c r="U2588"/>
      <c r="V2588"/>
      <c r="W2588"/>
      <c r="X2588"/>
      <c r="Y2588"/>
      <c r="Z2588"/>
      <c r="AA2588"/>
      <c r="AB2588"/>
    </row>
    <row r="2589" spans="1:28" x14ac:dyDescent="0.25">
      <c r="A2589"/>
      <c r="B2589"/>
      <c r="C2589"/>
      <c r="D2589"/>
      <c r="E2589"/>
      <c r="F2589"/>
      <c r="G2589"/>
      <c r="H2589"/>
      <c r="I2589"/>
      <c r="J2589"/>
      <c r="K2589"/>
      <c r="L2589"/>
      <c r="M2589"/>
      <c r="N2589"/>
      <c r="O2589"/>
      <c r="P2589"/>
      <c r="Q2589"/>
      <c r="R2589"/>
      <c r="S2589"/>
      <c r="T2589"/>
      <c r="U2589"/>
      <c r="V2589"/>
      <c r="W2589"/>
      <c r="X2589"/>
      <c r="Y2589"/>
      <c r="Z2589"/>
      <c r="AA2589"/>
      <c r="AB2589"/>
    </row>
    <row r="2590" spans="1:28" x14ac:dyDescent="0.25">
      <c r="A2590"/>
      <c r="B2590"/>
      <c r="C2590"/>
      <c r="D2590"/>
      <c r="E2590"/>
      <c r="F2590"/>
      <c r="G2590"/>
      <c r="H2590"/>
      <c r="I2590"/>
      <c r="J2590"/>
      <c r="K2590"/>
      <c r="L2590"/>
      <c r="M2590"/>
      <c r="N2590"/>
      <c r="O2590"/>
      <c r="P2590"/>
      <c r="Q2590"/>
      <c r="R2590"/>
      <c r="S2590"/>
      <c r="T2590"/>
      <c r="U2590"/>
      <c r="V2590"/>
      <c r="W2590"/>
      <c r="X2590"/>
      <c r="Y2590"/>
      <c r="Z2590"/>
      <c r="AA2590"/>
      <c r="AB2590"/>
    </row>
    <row r="2591" spans="1:28" x14ac:dyDescent="0.25">
      <c r="A2591"/>
      <c r="B2591"/>
      <c r="C2591"/>
      <c r="D2591"/>
      <c r="E2591"/>
      <c r="F2591"/>
      <c r="G2591"/>
      <c r="H2591"/>
      <c r="I2591"/>
      <c r="J2591"/>
      <c r="K2591"/>
      <c r="L2591"/>
      <c r="M2591"/>
      <c r="N2591"/>
      <c r="O2591"/>
      <c r="P2591"/>
      <c r="Q2591"/>
      <c r="R2591"/>
      <c r="S2591"/>
      <c r="T2591"/>
      <c r="U2591"/>
      <c r="V2591"/>
      <c r="W2591"/>
      <c r="X2591"/>
      <c r="Y2591"/>
      <c r="Z2591"/>
      <c r="AA2591"/>
      <c r="AB2591"/>
    </row>
    <row r="2592" spans="1:28" x14ac:dyDescent="0.25">
      <c r="A2592"/>
      <c r="B2592"/>
      <c r="C2592"/>
      <c r="D2592"/>
      <c r="E2592"/>
      <c r="F2592"/>
      <c r="G2592"/>
      <c r="H2592"/>
      <c r="I2592"/>
      <c r="J2592"/>
      <c r="K2592"/>
      <c r="L2592"/>
      <c r="M2592"/>
      <c r="N2592"/>
      <c r="O2592"/>
      <c r="P2592"/>
      <c r="Q2592"/>
      <c r="R2592"/>
      <c r="S2592"/>
      <c r="T2592"/>
      <c r="U2592"/>
      <c r="V2592"/>
      <c r="W2592"/>
      <c r="X2592"/>
      <c r="Y2592"/>
      <c r="Z2592"/>
      <c r="AA2592"/>
      <c r="AB2592"/>
    </row>
    <row r="2593" spans="1:28" x14ac:dyDescent="0.25">
      <c r="A2593"/>
      <c r="B2593"/>
      <c r="C2593"/>
      <c r="D2593"/>
      <c r="E2593"/>
      <c r="F2593"/>
      <c r="G2593"/>
      <c r="H2593"/>
      <c r="I2593"/>
      <c r="J2593"/>
      <c r="K2593"/>
      <c r="L2593"/>
      <c r="M2593"/>
      <c r="N2593"/>
      <c r="O2593"/>
      <c r="P2593"/>
      <c r="Q2593"/>
      <c r="R2593"/>
      <c r="S2593"/>
      <c r="T2593"/>
      <c r="U2593"/>
      <c r="V2593"/>
      <c r="W2593"/>
      <c r="X2593"/>
      <c r="Y2593"/>
      <c r="Z2593"/>
      <c r="AA2593"/>
      <c r="AB2593"/>
    </row>
    <row r="2594" spans="1:28" x14ac:dyDescent="0.25">
      <c r="A2594"/>
      <c r="B2594"/>
      <c r="C2594"/>
      <c r="D2594"/>
      <c r="E2594"/>
      <c r="F2594"/>
      <c r="G2594"/>
      <c r="H2594"/>
      <c r="I2594"/>
      <c r="J2594"/>
      <c r="K2594"/>
      <c r="L2594"/>
      <c r="M2594"/>
      <c r="N2594"/>
      <c r="O2594"/>
      <c r="P2594"/>
      <c r="Q2594"/>
      <c r="R2594"/>
      <c r="S2594"/>
      <c r="T2594"/>
      <c r="U2594"/>
      <c r="V2594"/>
      <c r="W2594"/>
      <c r="X2594"/>
      <c r="Y2594"/>
      <c r="Z2594"/>
      <c r="AA2594"/>
      <c r="AB2594"/>
    </row>
    <row r="2595" spans="1:28" x14ac:dyDescent="0.25">
      <c r="A2595"/>
      <c r="B2595"/>
      <c r="C2595"/>
      <c r="D2595"/>
      <c r="E2595"/>
      <c r="F2595"/>
      <c r="G2595"/>
      <c r="H2595"/>
      <c r="I2595"/>
      <c r="J2595"/>
      <c r="K2595"/>
      <c r="L2595"/>
      <c r="M2595"/>
      <c r="N2595"/>
      <c r="O2595"/>
      <c r="P2595"/>
      <c r="Q2595"/>
      <c r="R2595"/>
      <c r="S2595"/>
      <c r="T2595"/>
      <c r="U2595"/>
      <c r="V2595"/>
      <c r="W2595"/>
      <c r="X2595"/>
      <c r="Y2595"/>
      <c r="Z2595"/>
      <c r="AA2595"/>
      <c r="AB2595"/>
    </row>
    <row r="2596" spans="1:28" x14ac:dyDescent="0.25">
      <c r="A2596"/>
      <c r="B2596"/>
      <c r="C2596"/>
      <c r="D2596"/>
      <c r="E2596"/>
      <c r="F2596"/>
      <c r="G2596"/>
      <c r="H2596"/>
      <c r="I2596"/>
      <c r="J2596"/>
      <c r="K2596"/>
      <c r="L2596"/>
      <c r="M2596"/>
      <c r="N2596"/>
      <c r="O2596"/>
      <c r="P2596"/>
      <c r="Q2596"/>
      <c r="R2596"/>
      <c r="S2596"/>
      <c r="T2596"/>
      <c r="U2596"/>
      <c r="V2596"/>
      <c r="W2596"/>
      <c r="X2596"/>
      <c r="Y2596"/>
      <c r="Z2596"/>
      <c r="AA2596"/>
      <c r="AB2596"/>
    </row>
    <row r="2597" spans="1:28" x14ac:dyDescent="0.25">
      <c r="A2597"/>
      <c r="B2597"/>
      <c r="C2597"/>
      <c r="D2597"/>
      <c r="E2597"/>
      <c r="F2597"/>
      <c r="G2597"/>
      <c r="H2597"/>
      <c r="I2597"/>
      <c r="J2597"/>
      <c r="K2597"/>
      <c r="L2597"/>
      <c r="M2597"/>
      <c r="N2597"/>
      <c r="O2597"/>
      <c r="P2597"/>
      <c r="Q2597"/>
      <c r="R2597"/>
      <c r="S2597"/>
      <c r="T2597"/>
      <c r="U2597"/>
      <c r="V2597"/>
      <c r="W2597"/>
      <c r="X2597"/>
      <c r="Y2597"/>
      <c r="Z2597"/>
      <c r="AA2597"/>
      <c r="AB2597"/>
    </row>
    <row r="2598" spans="1:28" x14ac:dyDescent="0.25">
      <c r="A2598"/>
      <c r="B2598"/>
      <c r="C2598"/>
      <c r="D2598"/>
      <c r="E2598"/>
      <c r="F2598"/>
      <c r="G2598"/>
      <c r="H2598"/>
      <c r="I2598"/>
      <c r="J2598"/>
      <c r="K2598"/>
      <c r="L2598"/>
      <c r="M2598"/>
      <c r="N2598"/>
      <c r="O2598"/>
      <c r="P2598"/>
      <c r="Q2598"/>
      <c r="R2598"/>
      <c r="S2598"/>
      <c r="T2598"/>
      <c r="U2598"/>
      <c r="V2598"/>
      <c r="W2598"/>
      <c r="X2598"/>
      <c r="Y2598"/>
      <c r="Z2598"/>
      <c r="AA2598"/>
      <c r="AB2598"/>
    </row>
    <row r="2599" spans="1:28" x14ac:dyDescent="0.25">
      <c r="A2599"/>
      <c r="B2599"/>
      <c r="C2599"/>
      <c r="D2599"/>
      <c r="E2599"/>
      <c r="F2599"/>
      <c r="G2599"/>
      <c r="H2599"/>
      <c r="I2599"/>
      <c r="J2599"/>
      <c r="K2599"/>
      <c r="L2599"/>
      <c r="M2599"/>
      <c r="N2599"/>
      <c r="O2599"/>
      <c r="P2599"/>
      <c r="Q2599"/>
      <c r="R2599"/>
      <c r="S2599"/>
      <c r="T2599"/>
      <c r="U2599"/>
      <c r="V2599"/>
      <c r="W2599"/>
      <c r="X2599"/>
      <c r="Y2599"/>
      <c r="Z2599"/>
      <c r="AA2599"/>
      <c r="AB2599"/>
    </row>
    <row r="2600" spans="1:28" x14ac:dyDescent="0.25">
      <c r="A2600"/>
      <c r="B2600"/>
      <c r="C2600"/>
      <c r="D2600"/>
      <c r="E2600"/>
      <c r="F2600"/>
      <c r="G2600"/>
      <c r="H2600"/>
      <c r="I2600"/>
      <c r="J2600"/>
      <c r="K2600"/>
      <c r="L2600"/>
      <c r="M2600"/>
      <c r="N2600"/>
      <c r="O2600"/>
      <c r="P2600"/>
      <c r="Q2600"/>
      <c r="R2600"/>
      <c r="S2600"/>
      <c r="T2600"/>
      <c r="U2600"/>
      <c r="V2600"/>
      <c r="W2600"/>
      <c r="X2600"/>
      <c r="Y2600"/>
      <c r="Z2600"/>
      <c r="AA2600"/>
      <c r="AB2600"/>
    </row>
    <row r="2601" spans="1:28" x14ac:dyDescent="0.25">
      <c r="A2601"/>
      <c r="B2601"/>
      <c r="C2601"/>
      <c r="D2601"/>
      <c r="E2601"/>
      <c r="F2601"/>
      <c r="G2601"/>
      <c r="H2601"/>
      <c r="I2601"/>
      <c r="J2601"/>
      <c r="K2601"/>
      <c r="L2601"/>
      <c r="M2601"/>
      <c r="N2601"/>
      <c r="O2601"/>
      <c r="P2601"/>
      <c r="Q2601"/>
      <c r="R2601"/>
      <c r="S2601"/>
      <c r="T2601"/>
      <c r="U2601"/>
      <c r="V2601"/>
      <c r="W2601"/>
      <c r="X2601"/>
      <c r="Y2601"/>
      <c r="Z2601"/>
      <c r="AA2601"/>
      <c r="AB2601"/>
    </row>
    <row r="2602" spans="1:28" x14ac:dyDescent="0.25">
      <c r="A2602"/>
      <c r="B2602"/>
      <c r="C2602"/>
      <c r="D2602"/>
      <c r="E2602"/>
      <c r="F2602"/>
      <c r="G2602"/>
      <c r="H2602"/>
      <c r="I2602"/>
      <c r="J2602"/>
      <c r="K2602"/>
      <c r="L2602"/>
      <c r="M2602"/>
      <c r="N2602"/>
      <c r="O2602"/>
      <c r="P2602"/>
      <c r="Q2602"/>
      <c r="R2602"/>
      <c r="S2602"/>
      <c r="T2602"/>
      <c r="U2602"/>
      <c r="V2602"/>
      <c r="W2602"/>
      <c r="X2602"/>
      <c r="Y2602"/>
      <c r="Z2602"/>
      <c r="AA2602"/>
      <c r="AB2602"/>
    </row>
    <row r="2603" spans="1:28" x14ac:dyDescent="0.25">
      <c r="A2603"/>
      <c r="B2603"/>
      <c r="C2603"/>
      <c r="D2603"/>
      <c r="E2603"/>
      <c r="F2603"/>
      <c r="G2603"/>
      <c r="H2603"/>
      <c r="I2603"/>
      <c r="J2603"/>
      <c r="K2603"/>
      <c r="L2603"/>
      <c r="M2603"/>
      <c r="N2603"/>
      <c r="O2603"/>
      <c r="P2603"/>
      <c r="Q2603"/>
      <c r="R2603"/>
      <c r="S2603"/>
      <c r="T2603"/>
      <c r="U2603"/>
      <c r="V2603"/>
      <c r="W2603"/>
      <c r="X2603"/>
      <c r="Y2603"/>
      <c r="Z2603"/>
      <c r="AA2603"/>
      <c r="AB2603"/>
    </row>
    <row r="2604" spans="1:28" x14ac:dyDescent="0.25">
      <c r="A2604"/>
      <c r="B2604"/>
      <c r="C2604"/>
      <c r="D2604"/>
      <c r="E2604"/>
      <c r="F2604"/>
      <c r="G2604"/>
      <c r="H2604"/>
      <c r="I2604"/>
      <c r="J2604"/>
      <c r="K2604"/>
      <c r="L2604"/>
      <c r="M2604"/>
      <c r="N2604"/>
      <c r="O2604"/>
      <c r="P2604"/>
      <c r="Q2604"/>
      <c r="R2604"/>
      <c r="S2604"/>
      <c r="T2604"/>
      <c r="U2604"/>
      <c r="V2604"/>
      <c r="W2604"/>
      <c r="X2604"/>
      <c r="Y2604"/>
      <c r="Z2604"/>
      <c r="AA2604"/>
      <c r="AB2604"/>
    </row>
    <row r="2605" spans="1:28" x14ac:dyDescent="0.25">
      <c r="A2605"/>
      <c r="B2605"/>
      <c r="C2605"/>
      <c r="D2605"/>
      <c r="E2605"/>
      <c r="F2605"/>
      <c r="G2605"/>
      <c r="H2605"/>
      <c r="I2605"/>
      <c r="J2605"/>
      <c r="K2605"/>
      <c r="L2605"/>
      <c r="M2605"/>
      <c r="N2605"/>
      <c r="O2605"/>
      <c r="P2605"/>
      <c r="Q2605"/>
      <c r="R2605"/>
      <c r="S2605"/>
      <c r="T2605"/>
      <c r="U2605"/>
      <c r="V2605"/>
      <c r="W2605"/>
      <c r="X2605"/>
      <c r="Y2605"/>
      <c r="Z2605"/>
      <c r="AA2605"/>
      <c r="AB2605"/>
    </row>
    <row r="2606" spans="1:28" x14ac:dyDescent="0.25">
      <c r="A2606"/>
      <c r="B2606"/>
      <c r="C2606"/>
      <c r="D2606"/>
      <c r="E2606"/>
      <c r="F2606"/>
      <c r="G2606"/>
      <c r="H2606"/>
      <c r="I2606"/>
      <c r="J2606"/>
      <c r="K2606"/>
      <c r="L2606"/>
      <c r="M2606"/>
      <c r="N2606"/>
      <c r="O2606"/>
      <c r="P2606"/>
      <c r="Q2606"/>
      <c r="R2606"/>
      <c r="S2606"/>
      <c r="T2606"/>
      <c r="U2606"/>
      <c r="V2606"/>
      <c r="W2606"/>
      <c r="X2606"/>
      <c r="Y2606"/>
      <c r="Z2606"/>
      <c r="AA2606"/>
      <c r="AB2606"/>
    </row>
    <row r="2607" spans="1:28" x14ac:dyDescent="0.25">
      <c r="A2607"/>
      <c r="B2607"/>
      <c r="C2607"/>
      <c r="D2607"/>
      <c r="E2607"/>
      <c r="F2607"/>
      <c r="G2607"/>
      <c r="H2607"/>
      <c r="I2607"/>
      <c r="J2607"/>
      <c r="K2607"/>
      <c r="L2607"/>
      <c r="M2607"/>
      <c r="N2607"/>
      <c r="O2607"/>
      <c r="P2607"/>
      <c r="Q2607"/>
      <c r="R2607"/>
      <c r="S2607"/>
      <c r="T2607"/>
      <c r="U2607"/>
      <c r="V2607"/>
      <c r="W2607"/>
      <c r="X2607"/>
      <c r="Y2607"/>
      <c r="Z2607"/>
      <c r="AA2607"/>
      <c r="AB2607"/>
    </row>
    <row r="2608" spans="1:28" x14ac:dyDescent="0.25">
      <c r="A2608"/>
      <c r="B2608"/>
      <c r="C2608"/>
      <c r="D2608"/>
      <c r="E2608"/>
      <c r="F2608"/>
      <c r="G2608"/>
      <c r="H2608"/>
      <c r="I2608"/>
      <c r="J2608"/>
      <c r="K2608"/>
      <c r="L2608"/>
      <c r="M2608"/>
      <c r="N2608"/>
      <c r="O2608"/>
      <c r="P2608"/>
      <c r="Q2608"/>
      <c r="R2608"/>
      <c r="S2608"/>
      <c r="T2608"/>
      <c r="U2608"/>
      <c r="V2608"/>
      <c r="W2608"/>
      <c r="X2608"/>
      <c r="Y2608"/>
      <c r="Z2608"/>
      <c r="AA2608"/>
      <c r="AB2608"/>
    </row>
    <row r="2609" spans="1:28" x14ac:dyDescent="0.25">
      <c r="A2609"/>
      <c r="B2609"/>
      <c r="C2609"/>
      <c r="D2609"/>
      <c r="E2609"/>
      <c r="F2609"/>
      <c r="G2609"/>
      <c r="H2609"/>
      <c r="I2609"/>
      <c r="J2609"/>
      <c r="K2609"/>
      <c r="L2609"/>
      <c r="M2609"/>
      <c r="N2609"/>
      <c r="O2609"/>
      <c r="P2609"/>
      <c r="Q2609"/>
      <c r="R2609"/>
      <c r="S2609"/>
      <c r="T2609"/>
      <c r="U2609"/>
      <c r="V2609"/>
      <c r="W2609"/>
      <c r="X2609"/>
      <c r="Y2609"/>
      <c r="Z2609"/>
      <c r="AA2609"/>
      <c r="AB2609"/>
    </row>
    <row r="2610" spans="1:28" x14ac:dyDescent="0.25">
      <c r="A2610"/>
      <c r="B2610"/>
      <c r="C2610"/>
      <c r="D2610"/>
      <c r="E2610"/>
      <c r="F2610"/>
      <c r="G2610"/>
      <c r="H2610"/>
      <c r="I2610"/>
      <c r="J2610"/>
      <c r="K2610"/>
      <c r="L2610"/>
      <c r="M2610"/>
      <c r="N2610"/>
      <c r="O2610"/>
      <c r="P2610"/>
      <c r="Q2610"/>
      <c r="R2610"/>
      <c r="S2610"/>
      <c r="T2610"/>
      <c r="U2610"/>
      <c r="V2610"/>
      <c r="W2610"/>
      <c r="X2610"/>
      <c r="Y2610"/>
      <c r="Z2610"/>
      <c r="AA2610"/>
      <c r="AB2610"/>
    </row>
    <row r="2611" spans="1:28" x14ac:dyDescent="0.25">
      <c r="A2611"/>
      <c r="B2611"/>
      <c r="C2611"/>
      <c r="D2611"/>
      <c r="E2611"/>
      <c r="F2611"/>
      <c r="G2611"/>
      <c r="H2611"/>
      <c r="I2611"/>
      <c r="J2611"/>
      <c r="K2611"/>
      <c r="L2611"/>
      <c r="M2611"/>
      <c r="N2611"/>
      <c r="O2611"/>
      <c r="P2611"/>
      <c r="Q2611"/>
      <c r="R2611"/>
      <c r="S2611"/>
      <c r="T2611"/>
      <c r="U2611"/>
      <c r="V2611"/>
      <c r="W2611"/>
      <c r="X2611"/>
      <c r="Y2611"/>
      <c r="Z2611"/>
      <c r="AA2611"/>
      <c r="AB2611"/>
    </row>
    <row r="2612" spans="1:28" x14ac:dyDescent="0.25">
      <c r="A2612"/>
      <c r="B2612"/>
      <c r="C2612"/>
      <c r="D2612"/>
      <c r="E2612"/>
      <c r="F2612"/>
      <c r="G2612"/>
      <c r="H2612"/>
      <c r="I2612"/>
      <c r="J2612"/>
      <c r="K2612"/>
      <c r="L2612"/>
      <c r="M2612"/>
      <c r="N2612"/>
      <c r="O2612"/>
      <c r="P2612"/>
      <c r="Q2612"/>
      <c r="R2612"/>
      <c r="S2612"/>
      <c r="T2612"/>
      <c r="U2612"/>
      <c r="V2612"/>
      <c r="W2612"/>
      <c r="X2612"/>
      <c r="Y2612"/>
      <c r="Z2612"/>
      <c r="AA2612"/>
      <c r="AB2612"/>
    </row>
    <row r="2613" spans="1:28" x14ac:dyDescent="0.25">
      <c r="A2613"/>
      <c r="B2613"/>
      <c r="C2613"/>
      <c r="D2613"/>
      <c r="E2613"/>
      <c r="F2613"/>
      <c r="G2613"/>
      <c r="H2613"/>
      <c r="I2613"/>
      <c r="J2613"/>
      <c r="K2613"/>
      <c r="L2613"/>
      <c r="M2613"/>
      <c r="N2613"/>
      <c r="O2613"/>
      <c r="P2613"/>
      <c r="Q2613"/>
      <c r="R2613"/>
      <c r="S2613"/>
      <c r="T2613"/>
      <c r="U2613"/>
      <c r="V2613"/>
      <c r="W2613"/>
      <c r="X2613"/>
      <c r="Y2613"/>
      <c r="Z2613"/>
      <c r="AA2613"/>
      <c r="AB2613"/>
    </row>
    <row r="2614" spans="1:28" x14ac:dyDescent="0.25">
      <c r="A2614"/>
      <c r="B2614"/>
      <c r="C2614"/>
      <c r="D2614"/>
      <c r="E2614"/>
      <c r="F2614"/>
      <c r="G2614"/>
      <c r="H2614"/>
      <c r="I2614"/>
      <c r="J2614"/>
      <c r="K2614"/>
      <c r="L2614"/>
      <c r="M2614"/>
      <c r="N2614"/>
      <c r="O2614"/>
      <c r="P2614"/>
      <c r="Q2614"/>
      <c r="R2614"/>
      <c r="S2614"/>
      <c r="T2614"/>
      <c r="U2614"/>
      <c r="V2614"/>
      <c r="W2614"/>
      <c r="X2614"/>
      <c r="Y2614"/>
      <c r="Z2614"/>
      <c r="AA2614"/>
      <c r="AB2614"/>
    </row>
    <row r="2615" spans="1:28" x14ac:dyDescent="0.25">
      <c r="A2615"/>
      <c r="B2615"/>
      <c r="C2615"/>
      <c r="D2615"/>
      <c r="E2615"/>
      <c r="F2615"/>
      <c r="G2615"/>
      <c r="H2615"/>
      <c r="I2615"/>
      <c r="J2615"/>
      <c r="K2615"/>
      <c r="L2615"/>
      <c r="M2615"/>
      <c r="N2615"/>
      <c r="O2615"/>
      <c r="P2615"/>
      <c r="Q2615"/>
      <c r="R2615"/>
      <c r="S2615"/>
      <c r="T2615"/>
      <c r="U2615"/>
      <c r="V2615"/>
      <c r="W2615"/>
      <c r="X2615"/>
      <c r="Y2615"/>
      <c r="Z2615"/>
      <c r="AA2615"/>
      <c r="AB2615"/>
    </row>
    <row r="2616" spans="1:28" x14ac:dyDescent="0.25">
      <c r="A2616"/>
      <c r="B2616"/>
      <c r="C2616"/>
      <c r="D2616"/>
      <c r="E2616"/>
      <c r="F2616"/>
      <c r="G2616"/>
      <c r="H2616"/>
      <c r="I2616"/>
      <c r="J2616"/>
      <c r="K2616"/>
      <c r="L2616"/>
      <c r="M2616"/>
      <c r="N2616"/>
      <c r="O2616"/>
      <c r="P2616"/>
      <c r="Q2616"/>
      <c r="R2616"/>
      <c r="S2616"/>
      <c r="T2616"/>
      <c r="U2616"/>
      <c r="V2616"/>
      <c r="W2616"/>
      <c r="X2616"/>
      <c r="Y2616"/>
      <c r="Z2616"/>
      <c r="AA2616"/>
      <c r="AB2616"/>
    </row>
    <row r="2617" spans="1:28" x14ac:dyDescent="0.25">
      <c r="A2617"/>
      <c r="B2617"/>
      <c r="C2617"/>
      <c r="D2617"/>
      <c r="E2617"/>
      <c r="F2617"/>
      <c r="G2617"/>
      <c r="H2617"/>
      <c r="I2617"/>
      <c r="J2617"/>
      <c r="K2617"/>
      <c r="L2617"/>
      <c r="M2617"/>
      <c r="N2617"/>
      <c r="O2617"/>
      <c r="P2617"/>
      <c r="Q2617"/>
      <c r="R2617"/>
      <c r="S2617"/>
      <c r="T2617"/>
      <c r="U2617"/>
      <c r="V2617"/>
      <c r="W2617"/>
      <c r="X2617"/>
      <c r="Y2617"/>
      <c r="Z2617"/>
      <c r="AA2617"/>
      <c r="AB2617"/>
    </row>
    <row r="2618" spans="1:28" x14ac:dyDescent="0.25">
      <c r="A2618"/>
      <c r="B2618"/>
      <c r="C2618"/>
      <c r="D2618"/>
      <c r="E2618"/>
      <c r="F2618"/>
      <c r="G2618"/>
      <c r="H2618"/>
      <c r="I2618"/>
      <c r="J2618"/>
      <c r="K2618"/>
      <c r="L2618"/>
      <c r="M2618"/>
      <c r="N2618"/>
      <c r="O2618"/>
      <c r="P2618"/>
      <c r="Q2618"/>
      <c r="R2618"/>
      <c r="S2618"/>
      <c r="T2618"/>
      <c r="U2618"/>
      <c r="V2618"/>
      <c r="W2618"/>
      <c r="X2618"/>
      <c r="Y2618"/>
      <c r="Z2618"/>
      <c r="AA2618"/>
      <c r="AB2618"/>
    </row>
    <row r="2619" spans="1:28" x14ac:dyDescent="0.25">
      <c r="A2619"/>
      <c r="B2619"/>
      <c r="C2619"/>
      <c r="D2619"/>
      <c r="E2619"/>
      <c r="F2619"/>
      <c r="G2619"/>
      <c r="H2619"/>
      <c r="I2619"/>
      <c r="J2619"/>
      <c r="K2619"/>
      <c r="L2619"/>
      <c r="M2619"/>
      <c r="N2619"/>
      <c r="O2619"/>
      <c r="P2619"/>
      <c r="Q2619"/>
      <c r="R2619"/>
      <c r="S2619"/>
      <c r="T2619"/>
      <c r="U2619"/>
      <c r="V2619"/>
      <c r="W2619"/>
      <c r="X2619"/>
      <c r="Y2619"/>
      <c r="Z2619"/>
      <c r="AA2619"/>
      <c r="AB2619"/>
    </row>
    <row r="2620" spans="1:28" x14ac:dyDescent="0.25">
      <c r="A2620"/>
      <c r="B2620"/>
      <c r="C2620"/>
      <c r="D2620"/>
      <c r="E2620"/>
      <c r="F2620"/>
      <c r="G2620"/>
      <c r="H2620"/>
      <c r="I2620"/>
      <c r="J2620"/>
      <c r="K2620"/>
      <c r="L2620"/>
      <c r="M2620"/>
      <c r="N2620"/>
      <c r="O2620"/>
      <c r="P2620"/>
      <c r="Q2620"/>
      <c r="R2620"/>
      <c r="S2620"/>
      <c r="T2620"/>
      <c r="U2620"/>
      <c r="V2620"/>
      <c r="W2620"/>
      <c r="X2620"/>
      <c r="Y2620"/>
      <c r="Z2620"/>
      <c r="AA2620"/>
      <c r="AB2620"/>
    </row>
    <row r="2621" spans="1:28" x14ac:dyDescent="0.25">
      <c r="A2621"/>
      <c r="B2621"/>
      <c r="C2621"/>
      <c r="D2621"/>
      <c r="E2621"/>
      <c r="F2621"/>
      <c r="G2621"/>
      <c r="H2621"/>
      <c r="I2621"/>
      <c r="J2621"/>
      <c r="K2621"/>
      <c r="L2621"/>
      <c r="M2621"/>
      <c r="N2621"/>
      <c r="O2621"/>
      <c r="P2621"/>
      <c r="Q2621"/>
      <c r="R2621"/>
      <c r="S2621"/>
      <c r="T2621"/>
      <c r="U2621"/>
      <c r="V2621"/>
      <c r="W2621"/>
      <c r="X2621"/>
      <c r="Y2621"/>
      <c r="Z2621"/>
      <c r="AA2621"/>
      <c r="AB2621"/>
    </row>
    <row r="2622" spans="1:28" x14ac:dyDescent="0.25">
      <c r="A2622"/>
      <c r="B2622"/>
      <c r="C2622"/>
      <c r="D2622"/>
      <c r="E2622"/>
      <c r="F2622"/>
      <c r="G2622"/>
      <c r="H2622"/>
      <c r="I2622"/>
      <c r="J2622"/>
      <c r="K2622"/>
      <c r="L2622"/>
      <c r="M2622"/>
      <c r="N2622"/>
      <c r="O2622"/>
      <c r="P2622"/>
      <c r="Q2622"/>
      <c r="R2622"/>
      <c r="S2622"/>
      <c r="T2622"/>
      <c r="U2622"/>
      <c r="V2622"/>
      <c r="W2622"/>
      <c r="X2622"/>
      <c r="Y2622"/>
      <c r="Z2622"/>
      <c r="AA2622"/>
      <c r="AB2622"/>
    </row>
    <row r="2623" spans="1:28" x14ac:dyDescent="0.25">
      <c r="A2623"/>
      <c r="B2623"/>
      <c r="C2623"/>
      <c r="D2623"/>
      <c r="E2623"/>
      <c r="F2623"/>
      <c r="G2623"/>
      <c r="H2623"/>
      <c r="I2623"/>
      <c r="J2623"/>
      <c r="K2623"/>
      <c r="L2623"/>
      <c r="M2623"/>
      <c r="N2623"/>
      <c r="O2623"/>
      <c r="P2623"/>
      <c r="Q2623"/>
      <c r="R2623"/>
      <c r="S2623"/>
      <c r="T2623"/>
      <c r="U2623"/>
      <c r="V2623"/>
      <c r="W2623"/>
      <c r="X2623"/>
      <c r="Y2623"/>
      <c r="Z2623"/>
      <c r="AA2623"/>
      <c r="AB2623"/>
    </row>
    <row r="2624" spans="1:28" x14ac:dyDescent="0.25">
      <c r="A2624"/>
      <c r="B2624"/>
      <c r="C2624"/>
      <c r="D2624"/>
      <c r="E2624"/>
      <c r="F2624"/>
      <c r="G2624"/>
      <c r="H2624"/>
      <c r="I2624"/>
      <c r="J2624"/>
      <c r="K2624"/>
      <c r="L2624"/>
      <c r="M2624"/>
      <c r="N2624"/>
      <c r="O2624"/>
      <c r="P2624"/>
      <c r="Q2624"/>
      <c r="R2624"/>
      <c r="S2624"/>
      <c r="T2624"/>
      <c r="U2624"/>
      <c r="V2624"/>
      <c r="W2624"/>
      <c r="X2624"/>
      <c r="Y2624"/>
      <c r="Z2624"/>
      <c r="AA2624"/>
      <c r="AB2624"/>
    </row>
    <row r="2625" spans="1:28" x14ac:dyDescent="0.25">
      <c r="A2625"/>
      <c r="B2625"/>
      <c r="C2625"/>
      <c r="D2625"/>
      <c r="E2625"/>
      <c r="F2625"/>
      <c r="G2625"/>
      <c r="H2625"/>
      <c r="I2625"/>
      <c r="J2625"/>
      <c r="K2625"/>
      <c r="L2625"/>
      <c r="M2625"/>
      <c r="N2625"/>
      <c r="O2625"/>
      <c r="P2625"/>
      <c r="Q2625"/>
      <c r="R2625"/>
      <c r="S2625"/>
      <c r="T2625"/>
      <c r="U2625"/>
      <c r="V2625"/>
      <c r="W2625"/>
      <c r="X2625"/>
      <c r="Y2625"/>
      <c r="Z2625"/>
      <c r="AA2625"/>
      <c r="AB2625"/>
    </row>
    <row r="2626" spans="1:28" x14ac:dyDescent="0.25">
      <c r="A2626"/>
      <c r="B2626"/>
      <c r="C2626"/>
      <c r="D2626"/>
      <c r="E2626"/>
      <c r="F2626"/>
      <c r="G2626"/>
      <c r="H2626"/>
      <c r="I2626"/>
      <c r="J2626"/>
      <c r="K2626"/>
      <c r="L2626"/>
      <c r="M2626"/>
      <c r="N2626"/>
      <c r="O2626"/>
      <c r="P2626"/>
      <c r="Q2626"/>
      <c r="R2626"/>
      <c r="S2626"/>
      <c r="T2626"/>
      <c r="U2626"/>
      <c r="V2626"/>
      <c r="W2626"/>
      <c r="X2626"/>
      <c r="Y2626"/>
      <c r="Z2626"/>
      <c r="AA2626"/>
      <c r="AB2626"/>
    </row>
    <row r="2627" spans="1:28" x14ac:dyDescent="0.25">
      <c r="A2627"/>
      <c r="B2627"/>
      <c r="C2627"/>
      <c r="D2627"/>
      <c r="E2627"/>
      <c r="F2627"/>
      <c r="G2627"/>
      <c r="H2627"/>
      <c r="I2627"/>
      <c r="J2627"/>
      <c r="K2627"/>
      <c r="L2627"/>
      <c r="M2627"/>
      <c r="N2627"/>
      <c r="O2627"/>
      <c r="P2627"/>
      <c r="Q2627"/>
      <c r="R2627"/>
      <c r="S2627"/>
      <c r="T2627"/>
      <c r="U2627"/>
      <c r="V2627"/>
      <c r="W2627"/>
      <c r="X2627"/>
      <c r="Y2627"/>
      <c r="Z2627"/>
      <c r="AA2627"/>
      <c r="AB2627"/>
    </row>
    <row r="2628" spans="1:28" x14ac:dyDescent="0.25">
      <c r="A2628"/>
      <c r="B2628"/>
      <c r="C2628"/>
      <c r="D2628"/>
      <c r="E2628"/>
      <c r="F2628"/>
      <c r="G2628"/>
      <c r="H2628"/>
      <c r="I2628"/>
      <c r="J2628"/>
      <c r="K2628"/>
      <c r="L2628"/>
      <c r="M2628"/>
      <c r="N2628"/>
      <c r="O2628"/>
      <c r="P2628"/>
      <c r="Q2628"/>
      <c r="R2628"/>
      <c r="S2628"/>
      <c r="T2628"/>
      <c r="U2628"/>
      <c r="V2628"/>
      <c r="W2628"/>
      <c r="X2628"/>
      <c r="Y2628"/>
      <c r="Z2628"/>
      <c r="AA2628"/>
      <c r="AB2628"/>
    </row>
    <row r="2629" spans="1:28" x14ac:dyDescent="0.25">
      <c r="A2629"/>
      <c r="B2629"/>
      <c r="C2629"/>
      <c r="D2629"/>
      <c r="E2629"/>
      <c r="F2629"/>
      <c r="G2629"/>
      <c r="H2629"/>
      <c r="I2629"/>
      <c r="J2629"/>
      <c r="K2629"/>
      <c r="L2629"/>
      <c r="M2629"/>
      <c r="N2629"/>
      <c r="O2629"/>
      <c r="P2629"/>
      <c r="Q2629"/>
      <c r="R2629"/>
      <c r="S2629"/>
      <c r="T2629"/>
      <c r="U2629"/>
      <c r="V2629"/>
      <c r="W2629"/>
      <c r="X2629"/>
      <c r="Y2629"/>
      <c r="Z2629"/>
      <c r="AA2629"/>
      <c r="AB2629"/>
    </row>
    <row r="2630" spans="1:28" x14ac:dyDescent="0.25">
      <c r="A2630"/>
      <c r="B2630"/>
      <c r="C2630"/>
      <c r="D2630"/>
      <c r="E2630"/>
      <c r="F2630"/>
      <c r="G2630"/>
      <c r="H2630"/>
      <c r="I2630"/>
      <c r="J2630"/>
      <c r="K2630"/>
      <c r="L2630"/>
      <c r="M2630"/>
      <c r="N2630"/>
      <c r="O2630"/>
      <c r="P2630"/>
      <c r="Q2630"/>
      <c r="R2630"/>
      <c r="S2630"/>
      <c r="T2630"/>
      <c r="U2630"/>
      <c r="V2630"/>
      <c r="W2630"/>
      <c r="X2630"/>
      <c r="Y2630"/>
      <c r="Z2630"/>
      <c r="AA2630"/>
      <c r="AB2630"/>
    </row>
    <row r="2631" spans="1:28" x14ac:dyDescent="0.25">
      <c r="A2631"/>
      <c r="B2631"/>
      <c r="C2631"/>
      <c r="D2631"/>
      <c r="E2631"/>
      <c r="F2631"/>
      <c r="G2631"/>
      <c r="H2631"/>
      <c r="I2631"/>
      <c r="J2631"/>
      <c r="K2631"/>
      <c r="L2631"/>
      <c r="M2631"/>
      <c r="N2631"/>
      <c r="O2631"/>
      <c r="P2631"/>
      <c r="Q2631"/>
      <c r="R2631"/>
      <c r="S2631"/>
      <c r="T2631"/>
      <c r="U2631"/>
      <c r="V2631"/>
      <c r="W2631"/>
      <c r="X2631"/>
      <c r="Y2631"/>
      <c r="Z2631"/>
      <c r="AA2631"/>
      <c r="AB2631"/>
    </row>
    <row r="2632" spans="1:28" x14ac:dyDescent="0.25">
      <c r="A2632"/>
      <c r="B2632"/>
      <c r="C2632"/>
      <c r="D2632"/>
      <c r="E2632"/>
      <c r="F2632"/>
      <c r="G2632"/>
      <c r="H2632"/>
      <c r="I2632"/>
      <c r="J2632"/>
      <c r="K2632"/>
      <c r="L2632"/>
      <c r="M2632"/>
      <c r="N2632"/>
      <c r="O2632"/>
      <c r="P2632"/>
      <c r="Q2632"/>
      <c r="R2632"/>
      <c r="S2632"/>
      <c r="T2632"/>
      <c r="U2632"/>
      <c r="V2632"/>
      <c r="W2632"/>
      <c r="X2632"/>
      <c r="Y2632"/>
      <c r="Z2632"/>
      <c r="AA2632"/>
      <c r="AB2632"/>
    </row>
    <row r="2633" spans="1:28" x14ac:dyDescent="0.25">
      <c r="A2633"/>
      <c r="B2633"/>
      <c r="C2633"/>
      <c r="D2633"/>
      <c r="E2633"/>
      <c r="F2633"/>
      <c r="G2633"/>
      <c r="H2633"/>
      <c r="I2633"/>
      <c r="J2633"/>
      <c r="K2633"/>
      <c r="L2633"/>
      <c r="M2633"/>
      <c r="N2633"/>
      <c r="O2633"/>
      <c r="P2633"/>
      <c r="Q2633"/>
      <c r="R2633"/>
      <c r="S2633"/>
      <c r="T2633"/>
      <c r="U2633"/>
      <c r="V2633"/>
      <c r="W2633"/>
      <c r="X2633"/>
      <c r="Y2633"/>
      <c r="Z2633"/>
      <c r="AA2633"/>
      <c r="AB2633"/>
    </row>
    <row r="2634" spans="1:28" x14ac:dyDescent="0.25">
      <c r="A2634"/>
      <c r="B2634"/>
      <c r="C2634"/>
      <c r="D2634"/>
      <c r="E2634"/>
      <c r="F2634"/>
      <c r="G2634"/>
      <c r="H2634"/>
      <c r="I2634"/>
      <c r="J2634"/>
      <c r="K2634"/>
      <c r="L2634"/>
      <c r="M2634"/>
      <c r="N2634"/>
      <c r="O2634"/>
      <c r="P2634"/>
      <c r="Q2634"/>
      <c r="R2634"/>
      <c r="S2634"/>
      <c r="T2634"/>
      <c r="U2634"/>
      <c r="V2634"/>
      <c r="W2634"/>
      <c r="X2634"/>
      <c r="Y2634"/>
      <c r="Z2634"/>
      <c r="AA2634"/>
      <c r="AB2634"/>
    </row>
    <row r="2635" spans="1:28" x14ac:dyDescent="0.25">
      <c r="A2635"/>
      <c r="B2635"/>
      <c r="C2635"/>
      <c r="D2635"/>
      <c r="E2635"/>
      <c r="F2635"/>
      <c r="G2635"/>
      <c r="H2635"/>
      <c r="I2635"/>
      <c r="J2635"/>
      <c r="K2635"/>
      <c r="L2635"/>
      <c r="M2635"/>
      <c r="N2635"/>
      <c r="O2635"/>
      <c r="P2635"/>
      <c r="Q2635"/>
      <c r="R2635"/>
      <c r="S2635"/>
      <c r="T2635"/>
      <c r="U2635"/>
      <c r="V2635"/>
      <c r="W2635"/>
      <c r="X2635"/>
      <c r="Y2635"/>
      <c r="Z2635"/>
      <c r="AA2635"/>
      <c r="AB2635"/>
    </row>
    <row r="2636" spans="1:28" x14ac:dyDescent="0.25">
      <c r="A2636"/>
      <c r="B2636"/>
      <c r="C2636"/>
      <c r="D2636"/>
      <c r="E2636"/>
      <c r="F2636"/>
      <c r="G2636"/>
      <c r="H2636"/>
      <c r="I2636"/>
      <c r="J2636"/>
      <c r="K2636"/>
      <c r="L2636"/>
      <c r="M2636"/>
      <c r="N2636"/>
      <c r="O2636"/>
      <c r="P2636"/>
      <c r="Q2636"/>
      <c r="R2636"/>
      <c r="S2636"/>
      <c r="T2636"/>
      <c r="U2636"/>
      <c r="V2636"/>
      <c r="W2636"/>
      <c r="X2636"/>
      <c r="Y2636"/>
      <c r="Z2636"/>
      <c r="AA2636"/>
      <c r="AB2636"/>
    </row>
    <row r="2637" spans="1:28" x14ac:dyDescent="0.25">
      <c r="A2637"/>
      <c r="B2637"/>
      <c r="C2637"/>
      <c r="D2637"/>
      <c r="E2637"/>
      <c r="F2637"/>
      <c r="G2637"/>
      <c r="H2637"/>
      <c r="I2637"/>
      <c r="J2637"/>
      <c r="K2637"/>
      <c r="L2637"/>
      <c r="M2637"/>
      <c r="N2637"/>
      <c r="O2637"/>
      <c r="P2637"/>
      <c r="Q2637"/>
      <c r="R2637"/>
      <c r="S2637"/>
      <c r="T2637"/>
      <c r="U2637"/>
      <c r="V2637"/>
      <c r="W2637"/>
      <c r="X2637"/>
      <c r="Y2637"/>
      <c r="Z2637"/>
      <c r="AA2637"/>
      <c r="AB2637"/>
    </row>
    <row r="2638" spans="1:28" x14ac:dyDescent="0.25">
      <c r="A2638"/>
      <c r="B2638"/>
      <c r="C2638"/>
      <c r="D2638"/>
      <c r="E2638"/>
      <c r="F2638"/>
      <c r="G2638"/>
      <c r="H2638"/>
      <c r="I2638"/>
      <c r="J2638"/>
      <c r="K2638"/>
      <c r="L2638"/>
      <c r="M2638"/>
      <c r="N2638"/>
      <c r="O2638"/>
      <c r="P2638"/>
      <c r="Q2638"/>
      <c r="R2638"/>
      <c r="S2638"/>
      <c r="T2638"/>
      <c r="U2638"/>
      <c r="V2638"/>
      <c r="W2638"/>
      <c r="X2638"/>
      <c r="Y2638"/>
      <c r="Z2638"/>
      <c r="AA2638"/>
      <c r="AB2638"/>
    </row>
    <row r="2639" spans="1:28" x14ac:dyDescent="0.25">
      <c r="A2639"/>
      <c r="B2639"/>
      <c r="C2639"/>
      <c r="D2639"/>
      <c r="E2639"/>
      <c r="F2639"/>
      <c r="G2639"/>
      <c r="H2639"/>
      <c r="I2639"/>
      <c r="J2639"/>
      <c r="K2639"/>
      <c r="L2639"/>
      <c r="M2639"/>
      <c r="N2639"/>
      <c r="O2639"/>
      <c r="P2639"/>
      <c r="Q2639"/>
      <c r="R2639"/>
      <c r="S2639"/>
      <c r="T2639"/>
      <c r="U2639"/>
      <c r="V2639"/>
      <c r="W2639"/>
      <c r="X2639"/>
      <c r="Y2639"/>
      <c r="Z2639"/>
      <c r="AA2639"/>
      <c r="AB2639"/>
    </row>
    <row r="2640" spans="1:28" x14ac:dyDescent="0.25">
      <c r="A2640"/>
      <c r="B2640"/>
      <c r="C2640"/>
      <c r="D2640"/>
      <c r="E2640"/>
      <c r="F2640"/>
      <c r="G2640"/>
      <c r="H2640"/>
      <c r="I2640"/>
      <c r="J2640"/>
      <c r="K2640"/>
      <c r="L2640"/>
      <c r="M2640"/>
      <c r="N2640"/>
      <c r="O2640"/>
      <c r="P2640"/>
      <c r="Q2640"/>
      <c r="R2640"/>
      <c r="S2640"/>
      <c r="T2640"/>
      <c r="U2640"/>
      <c r="V2640"/>
      <c r="W2640"/>
      <c r="X2640"/>
      <c r="Y2640"/>
      <c r="Z2640"/>
      <c r="AA2640"/>
      <c r="AB2640"/>
    </row>
    <row r="2641" spans="1:28" x14ac:dyDescent="0.25">
      <c r="A2641"/>
      <c r="B2641"/>
      <c r="C2641"/>
      <c r="D2641"/>
      <c r="E2641"/>
      <c r="F2641"/>
      <c r="G2641"/>
      <c r="H2641"/>
      <c r="I2641"/>
      <c r="J2641"/>
      <c r="K2641"/>
      <c r="L2641"/>
      <c r="M2641"/>
      <c r="N2641"/>
      <c r="O2641"/>
      <c r="P2641"/>
      <c r="Q2641"/>
      <c r="R2641"/>
      <c r="S2641"/>
      <c r="T2641"/>
      <c r="U2641"/>
      <c r="V2641"/>
      <c r="W2641"/>
      <c r="X2641"/>
      <c r="Y2641"/>
      <c r="Z2641"/>
      <c r="AA2641"/>
      <c r="AB2641"/>
    </row>
    <row r="2642" spans="1:28" x14ac:dyDescent="0.25">
      <c r="A2642"/>
      <c r="B2642"/>
      <c r="C2642"/>
      <c r="D2642"/>
      <c r="E2642"/>
      <c r="F2642"/>
      <c r="G2642"/>
      <c r="H2642"/>
      <c r="I2642"/>
      <c r="J2642"/>
      <c r="K2642"/>
      <c r="L2642"/>
      <c r="M2642"/>
      <c r="N2642"/>
      <c r="O2642"/>
      <c r="P2642"/>
      <c r="Q2642"/>
      <c r="R2642"/>
      <c r="S2642"/>
      <c r="T2642"/>
      <c r="U2642"/>
      <c r="V2642"/>
      <c r="W2642"/>
      <c r="X2642"/>
      <c r="Y2642"/>
      <c r="Z2642"/>
      <c r="AA2642"/>
      <c r="AB2642"/>
    </row>
    <row r="2643" spans="1:28" x14ac:dyDescent="0.25">
      <c r="A2643"/>
      <c r="B2643"/>
      <c r="C2643"/>
      <c r="D2643"/>
      <c r="E2643"/>
      <c r="F2643"/>
      <c r="G2643"/>
      <c r="H2643"/>
      <c r="I2643"/>
      <c r="J2643"/>
      <c r="K2643"/>
      <c r="L2643"/>
      <c r="M2643"/>
      <c r="N2643"/>
      <c r="O2643"/>
      <c r="P2643"/>
      <c r="Q2643"/>
      <c r="R2643"/>
      <c r="S2643"/>
      <c r="T2643"/>
      <c r="U2643"/>
      <c r="V2643"/>
      <c r="W2643"/>
      <c r="X2643"/>
      <c r="Y2643"/>
      <c r="Z2643"/>
      <c r="AA2643"/>
      <c r="AB2643"/>
    </row>
    <row r="2644" spans="1:28" x14ac:dyDescent="0.25">
      <c r="A2644"/>
      <c r="B2644"/>
      <c r="C2644"/>
      <c r="D2644"/>
      <c r="E2644"/>
      <c r="F2644"/>
      <c r="G2644"/>
      <c r="H2644"/>
      <c r="I2644"/>
      <c r="J2644"/>
      <c r="K2644"/>
      <c r="L2644"/>
      <c r="M2644"/>
      <c r="N2644"/>
      <c r="O2644"/>
      <c r="P2644"/>
      <c r="Q2644"/>
      <c r="R2644"/>
      <c r="S2644"/>
      <c r="T2644"/>
      <c r="U2644"/>
      <c r="V2644"/>
      <c r="W2644"/>
      <c r="X2644"/>
      <c r="Y2644"/>
      <c r="Z2644"/>
      <c r="AA2644"/>
      <c r="AB2644"/>
    </row>
    <row r="2645" spans="1:28" x14ac:dyDescent="0.25">
      <c r="A2645"/>
      <c r="B2645"/>
      <c r="C2645"/>
      <c r="D2645"/>
      <c r="E2645"/>
      <c r="F2645"/>
      <c r="G2645"/>
      <c r="H2645"/>
      <c r="I2645"/>
      <c r="J2645"/>
      <c r="K2645"/>
      <c r="L2645"/>
      <c r="M2645"/>
      <c r="N2645"/>
      <c r="O2645"/>
      <c r="P2645"/>
      <c r="Q2645"/>
      <c r="R2645"/>
      <c r="S2645"/>
      <c r="T2645"/>
      <c r="U2645"/>
      <c r="V2645"/>
      <c r="W2645"/>
      <c r="X2645"/>
      <c r="Y2645"/>
      <c r="Z2645"/>
      <c r="AA2645"/>
      <c r="AB2645"/>
    </row>
    <row r="2646" spans="1:28" x14ac:dyDescent="0.25">
      <c r="A2646"/>
      <c r="B2646"/>
      <c r="C2646"/>
      <c r="D2646"/>
      <c r="E2646"/>
      <c r="F2646"/>
      <c r="G2646"/>
      <c r="H2646"/>
      <c r="I2646"/>
      <c r="J2646"/>
      <c r="K2646"/>
      <c r="L2646"/>
      <c r="M2646"/>
      <c r="N2646"/>
      <c r="O2646"/>
      <c r="P2646"/>
      <c r="Q2646"/>
      <c r="R2646"/>
      <c r="S2646"/>
      <c r="T2646"/>
      <c r="U2646"/>
      <c r="V2646"/>
      <c r="W2646"/>
      <c r="X2646"/>
      <c r="Y2646"/>
      <c r="Z2646"/>
      <c r="AA2646"/>
      <c r="AB2646"/>
    </row>
    <row r="2647" spans="1:28" x14ac:dyDescent="0.25">
      <c r="A2647"/>
      <c r="B2647"/>
      <c r="C2647"/>
      <c r="D2647"/>
      <c r="E2647"/>
      <c r="F2647"/>
      <c r="G2647"/>
      <c r="H2647"/>
      <c r="I2647"/>
      <c r="J2647"/>
      <c r="K2647"/>
      <c r="L2647"/>
      <c r="M2647"/>
      <c r="N2647"/>
      <c r="O2647"/>
      <c r="P2647"/>
      <c r="Q2647"/>
      <c r="R2647"/>
      <c r="S2647"/>
      <c r="T2647"/>
      <c r="U2647"/>
      <c r="V2647"/>
      <c r="W2647"/>
      <c r="X2647"/>
      <c r="Y2647"/>
      <c r="Z2647"/>
      <c r="AA2647"/>
      <c r="AB2647"/>
    </row>
    <row r="2648" spans="1:28" x14ac:dyDescent="0.25">
      <c r="A2648"/>
      <c r="B2648"/>
      <c r="C2648"/>
      <c r="D2648"/>
      <c r="E2648"/>
      <c r="F2648"/>
      <c r="G2648"/>
      <c r="H2648"/>
      <c r="I2648"/>
      <c r="J2648"/>
      <c r="K2648"/>
      <c r="L2648"/>
      <c r="M2648"/>
      <c r="N2648"/>
      <c r="O2648"/>
      <c r="P2648"/>
      <c r="Q2648"/>
      <c r="R2648"/>
      <c r="S2648"/>
      <c r="T2648"/>
      <c r="U2648"/>
      <c r="V2648"/>
      <c r="W2648"/>
      <c r="X2648"/>
      <c r="Y2648"/>
      <c r="Z2648"/>
      <c r="AA2648"/>
      <c r="AB2648"/>
    </row>
    <row r="2649" spans="1:28" x14ac:dyDescent="0.25">
      <c r="A2649"/>
      <c r="B2649"/>
      <c r="C2649"/>
      <c r="D2649"/>
      <c r="E2649"/>
      <c r="F2649"/>
      <c r="G2649"/>
      <c r="H2649"/>
      <c r="I2649"/>
      <c r="J2649"/>
      <c r="K2649"/>
      <c r="L2649"/>
      <c r="M2649"/>
      <c r="N2649"/>
      <c r="O2649"/>
      <c r="P2649"/>
      <c r="Q2649"/>
      <c r="R2649"/>
      <c r="S2649"/>
      <c r="T2649"/>
      <c r="U2649"/>
      <c r="V2649"/>
      <c r="W2649"/>
      <c r="X2649"/>
      <c r="Y2649"/>
      <c r="Z2649"/>
      <c r="AA2649"/>
      <c r="AB2649"/>
    </row>
    <row r="2650" spans="1:28" x14ac:dyDescent="0.25">
      <c r="A2650"/>
      <c r="B2650"/>
      <c r="C2650"/>
      <c r="D2650"/>
      <c r="E2650"/>
      <c r="F2650"/>
      <c r="G2650"/>
      <c r="H2650"/>
      <c r="I2650"/>
      <c r="J2650"/>
      <c r="K2650"/>
      <c r="L2650"/>
      <c r="M2650"/>
      <c r="N2650"/>
      <c r="O2650"/>
      <c r="P2650"/>
      <c r="Q2650"/>
      <c r="R2650"/>
      <c r="S2650"/>
      <c r="T2650"/>
      <c r="U2650"/>
      <c r="V2650"/>
      <c r="W2650"/>
      <c r="X2650"/>
      <c r="Y2650"/>
      <c r="Z2650"/>
      <c r="AA2650"/>
      <c r="AB2650"/>
    </row>
    <row r="2651" spans="1:28" x14ac:dyDescent="0.25">
      <c r="A2651"/>
      <c r="B2651"/>
      <c r="C2651"/>
      <c r="D2651"/>
      <c r="E2651"/>
      <c r="F2651"/>
      <c r="G2651"/>
      <c r="H2651"/>
      <c r="I2651"/>
      <c r="J2651"/>
      <c r="K2651"/>
      <c r="L2651"/>
      <c r="M2651"/>
      <c r="N2651"/>
      <c r="O2651"/>
      <c r="P2651"/>
      <c r="Q2651"/>
      <c r="R2651"/>
      <c r="S2651"/>
      <c r="T2651"/>
      <c r="U2651"/>
      <c r="V2651"/>
      <c r="W2651"/>
      <c r="X2651"/>
      <c r="Y2651"/>
      <c r="Z2651"/>
      <c r="AA2651"/>
      <c r="AB2651"/>
    </row>
    <row r="2652" spans="1:28" x14ac:dyDescent="0.25">
      <c r="A2652"/>
      <c r="B2652"/>
      <c r="C2652"/>
      <c r="D2652"/>
      <c r="E2652"/>
      <c r="F2652"/>
      <c r="G2652"/>
      <c r="H2652"/>
      <c r="I2652"/>
      <c r="J2652"/>
      <c r="K2652"/>
      <c r="L2652"/>
      <c r="M2652"/>
      <c r="N2652"/>
      <c r="O2652"/>
      <c r="P2652"/>
      <c r="Q2652"/>
      <c r="R2652"/>
      <c r="S2652"/>
      <c r="T2652"/>
      <c r="U2652"/>
      <c r="V2652"/>
      <c r="W2652"/>
      <c r="X2652"/>
      <c r="Y2652"/>
      <c r="Z2652"/>
      <c r="AA2652"/>
      <c r="AB2652"/>
    </row>
    <row r="2653" spans="1:28" x14ac:dyDescent="0.25">
      <c r="A2653"/>
      <c r="B2653"/>
      <c r="C2653"/>
      <c r="D2653"/>
      <c r="E2653"/>
      <c r="F2653"/>
      <c r="G2653"/>
      <c r="H2653"/>
      <c r="I2653"/>
      <c r="J2653"/>
      <c r="K2653"/>
      <c r="L2653"/>
      <c r="M2653"/>
      <c r="N2653"/>
      <c r="O2653"/>
      <c r="P2653"/>
      <c r="Q2653"/>
      <c r="R2653"/>
      <c r="S2653"/>
      <c r="T2653"/>
      <c r="U2653"/>
      <c r="V2653"/>
      <c r="W2653"/>
      <c r="X2653"/>
      <c r="Y2653"/>
      <c r="Z2653"/>
      <c r="AA2653"/>
      <c r="AB2653"/>
    </row>
    <row r="2654" spans="1:28" x14ac:dyDescent="0.25">
      <c r="A2654"/>
      <c r="B2654"/>
      <c r="C2654"/>
      <c r="D2654"/>
      <c r="E2654"/>
      <c r="F2654"/>
      <c r="G2654"/>
      <c r="H2654"/>
      <c r="I2654"/>
      <c r="J2654"/>
      <c r="K2654"/>
      <c r="L2654"/>
      <c r="M2654"/>
      <c r="N2654"/>
      <c r="O2654"/>
      <c r="P2654"/>
      <c r="Q2654"/>
      <c r="R2654"/>
      <c r="S2654"/>
      <c r="T2654"/>
      <c r="U2654"/>
      <c r="V2654"/>
      <c r="W2654"/>
      <c r="X2654"/>
      <c r="Y2654"/>
      <c r="Z2654"/>
      <c r="AA2654"/>
      <c r="AB2654"/>
    </row>
    <row r="2655" spans="1:28" x14ac:dyDescent="0.25">
      <c r="A2655"/>
      <c r="B2655"/>
      <c r="C2655"/>
      <c r="D2655"/>
      <c r="E2655"/>
      <c r="F2655"/>
      <c r="G2655"/>
      <c r="H2655"/>
      <c r="I2655"/>
      <c r="J2655"/>
      <c r="K2655"/>
      <c r="L2655"/>
      <c r="M2655"/>
      <c r="N2655"/>
      <c r="O2655"/>
      <c r="P2655"/>
      <c r="Q2655"/>
      <c r="R2655"/>
      <c r="S2655"/>
      <c r="T2655"/>
      <c r="U2655"/>
      <c r="V2655"/>
      <c r="W2655"/>
      <c r="X2655"/>
      <c r="Y2655"/>
      <c r="Z2655"/>
      <c r="AA2655"/>
      <c r="AB2655"/>
    </row>
    <row r="2656" spans="1:28" x14ac:dyDescent="0.25">
      <c r="A2656"/>
      <c r="B2656"/>
      <c r="C2656"/>
      <c r="D2656"/>
      <c r="E2656"/>
      <c r="F2656"/>
      <c r="G2656"/>
      <c r="H2656"/>
      <c r="I2656"/>
      <c r="J2656"/>
      <c r="K2656"/>
      <c r="L2656"/>
      <c r="M2656"/>
      <c r="N2656"/>
      <c r="O2656"/>
      <c r="P2656"/>
      <c r="Q2656"/>
      <c r="R2656"/>
      <c r="S2656"/>
      <c r="T2656"/>
      <c r="U2656"/>
      <c r="V2656"/>
      <c r="W2656"/>
      <c r="X2656"/>
      <c r="Y2656"/>
      <c r="Z2656"/>
      <c r="AA2656"/>
      <c r="AB2656"/>
    </row>
    <row r="2657" spans="1:28" x14ac:dyDescent="0.25">
      <c r="A2657"/>
      <c r="B2657"/>
      <c r="C2657"/>
      <c r="D2657"/>
      <c r="E2657"/>
      <c r="F2657"/>
      <c r="G2657"/>
      <c r="H2657"/>
      <c r="I2657"/>
      <c r="J2657"/>
      <c r="K2657"/>
      <c r="L2657"/>
      <c r="M2657"/>
      <c r="N2657"/>
      <c r="O2657"/>
      <c r="P2657"/>
      <c r="Q2657"/>
      <c r="R2657"/>
      <c r="S2657"/>
      <c r="T2657"/>
      <c r="U2657"/>
      <c r="V2657"/>
      <c r="W2657"/>
      <c r="X2657"/>
      <c r="Y2657"/>
      <c r="Z2657"/>
      <c r="AA2657"/>
      <c r="AB2657"/>
    </row>
    <row r="2658" spans="1:28" x14ac:dyDescent="0.25">
      <c r="A2658"/>
      <c r="B2658"/>
      <c r="C2658"/>
      <c r="D2658"/>
      <c r="E2658"/>
      <c r="F2658"/>
      <c r="G2658"/>
      <c r="H2658"/>
      <c r="I2658"/>
      <c r="J2658"/>
      <c r="K2658"/>
      <c r="L2658"/>
      <c r="M2658"/>
      <c r="N2658"/>
      <c r="O2658"/>
      <c r="P2658"/>
      <c r="Q2658"/>
      <c r="R2658"/>
      <c r="S2658"/>
      <c r="T2658"/>
      <c r="U2658"/>
      <c r="V2658"/>
      <c r="W2658"/>
      <c r="X2658"/>
      <c r="Y2658"/>
      <c r="Z2658"/>
      <c r="AA2658"/>
      <c r="AB2658"/>
    </row>
    <row r="2659" spans="1:28" x14ac:dyDescent="0.25">
      <c r="A2659"/>
      <c r="B2659"/>
      <c r="C2659"/>
      <c r="D2659"/>
      <c r="E2659"/>
      <c r="F2659"/>
      <c r="G2659"/>
      <c r="H2659"/>
      <c r="I2659"/>
      <c r="J2659"/>
      <c r="K2659"/>
      <c r="L2659"/>
      <c r="M2659"/>
      <c r="N2659"/>
      <c r="O2659"/>
      <c r="P2659"/>
      <c r="Q2659"/>
      <c r="R2659"/>
      <c r="S2659"/>
      <c r="T2659"/>
      <c r="U2659"/>
      <c r="V2659"/>
      <c r="W2659"/>
      <c r="X2659"/>
      <c r="Y2659"/>
      <c r="Z2659"/>
      <c r="AA2659"/>
      <c r="AB2659"/>
    </row>
    <row r="2660" spans="1:28" x14ac:dyDescent="0.25">
      <c r="A2660"/>
      <c r="B2660"/>
      <c r="C2660"/>
      <c r="D2660"/>
      <c r="E2660"/>
      <c r="F2660"/>
      <c r="G2660"/>
      <c r="H2660"/>
      <c r="I2660"/>
      <c r="J2660"/>
      <c r="K2660"/>
      <c r="L2660"/>
      <c r="M2660"/>
      <c r="N2660"/>
      <c r="O2660"/>
      <c r="P2660"/>
      <c r="Q2660"/>
      <c r="R2660"/>
      <c r="S2660"/>
      <c r="T2660"/>
      <c r="U2660"/>
      <c r="V2660"/>
      <c r="W2660"/>
      <c r="X2660"/>
      <c r="Y2660"/>
      <c r="Z2660"/>
      <c r="AA2660"/>
      <c r="AB2660"/>
    </row>
    <row r="2661" spans="1:28" x14ac:dyDescent="0.25">
      <c r="A2661"/>
      <c r="B2661"/>
      <c r="C2661"/>
      <c r="D2661"/>
      <c r="E2661"/>
      <c r="F2661"/>
      <c r="G2661"/>
      <c r="H2661"/>
      <c r="I2661"/>
      <c r="J2661"/>
      <c r="K2661"/>
      <c r="L2661"/>
      <c r="M2661"/>
      <c r="N2661"/>
      <c r="O2661"/>
      <c r="P2661"/>
      <c r="Q2661"/>
      <c r="R2661"/>
      <c r="S2661"/>
      <c r="T2661"/>
      <c r="U2661"/>
      <c r="V2661"/>
      <c r="W2661"/>
      <c r="X2661"/>
      <c r="Y2661"/>
      <c r="Z2661"/>
      <c r="AA2661"/>
      <c r="AB2661"/>
    </row>
    <row r="2662" spans="1:28" x14ac:dyDescent="0.25">
      <c r="A2662"/>
      <c r="B2662"/>
      <c r="C2662"/>
      <c r="D2662"/>
      <c r="E2662"/>
      <c r="F2662"/>
      <c r="G2662"/>
      <c r="H2662"/>
      <c r="I2662"/>
      <c r="J2662"/>
      <c r="K2662"/>
      <c r="L2662"/>
      <c r="M2662"/>
      <c r="N2662"/>
      <c r="O2662"/>
      <c r="P2662"/>
      <c r="Q2662"/>
      <c r="R2662"/>
      <c r="S2662"/>
      <c r="T2662"/>
      <c r="U2662"/>
      <c r="V2662"/>
      <c r="W2662"/>
      <c r="X2662"/>
      <c r="Y2662"/>
      <c r="Z2662"/>
      <c r="AA2662"/>
      <c r="AB2662"/>
    </row>
    <row r="2663" spans="1:28" x14ac:dyDescent="0.25">
      <c r="A2663"/>
      <c r="B2663"/>
      <c r="C2663"/>
      <c r="D2663"/>
      <c r="E2663"/>
      <c r="F2663"/>
      <c r="G2663"/>
      <c r="H2663"/>
      <c r="I2663"/>
      <c r="J2663"/>
      <c r="K2663"/>
      <c r="L2663"/>
      <c r="M2663"/>
      <c r="N2663"/>
      <c r="O2663"/>
      <c r="P2663"/>
      <c r="Q2663"/>
      <c r="R2663"/>
      <c r="S2663"/>
      <c r="T2663"/>
      <c r="U2663"/>
      <c r="V2663"/>
      <c r="W2663"/>
      <c r="X2663"/>
      <c r="Y2663"/>
      <c r="Z2663"/>
      <c r="AA2663"/>
      <c r="AB2663"/>
    </row>
    <row r="2664" spans="1:28" x14ac:dyDescent="0.25">
      <c r="A2664"/>
      <c r="B2664"/>
      <c r="C2664"/>
      <c r="D2664"/>
      <c r="E2664"/>
      <c r="F2664"/>
      <c r="G2664"/>
      <c r="H2664"/>
      <c r="I2664"/>
      <c r="J2664"/>
      <c r="K2664"/>
      <c r="L2664"/>
      <c r="M2664"/>
      <c r="N2664"/>
      <c r="O2664"/>
      <c r="P2664"/>
      <c r="Q2664"/>
      <c r="R2664"/>
      <c r="S2664"/>
      <c r="T2664"/>
      <c r="U2664"/>
      <c r="V2664"/>
      <c r="W2664"/>
      <c r="X2664"/>
      <c r="Y2664"/>
      <c r="Z2664"/>
      <c r="AA2664"/>
      <c r="AB2664"/>
    </row>
    <row r="2665" spans="1:28" x14ac:dyDescent="0.25">
      <c r="A2665"/>
      <c r="B2665"/>
      <c r="C2665"/>
      <c r="D2665"/>
      <c r="E2665"/>
      <c r="F2665"/>
      <c r="G2665"/>
      <c r="H2665"/>
      <c r="I2665"/>
      <c r="J2665"/>
      <c r="K2665"/>
      <c r="L2665"/>
      <c r="M2665"/>
      <c r="N2665"/>
      <c r="O2665"/>
      <c r="P2665"/>
      <c r="Q2665"/>
      <c r="R2665"/>
      <c r="S2665"/>
      <c r="T2665"/>
      <c r="U2665"/>
      <c r="V2665"/>
      <c r="W2665"/>
      <c r="X2665"/>
      <c r="Y2665"/>
      <c r="Z2665"/>
      <c r="AA2665"/>
      <c r="AB2665"/>
    </row>
    <row r="2666" spans="1:28" x14ac:dyDescent="0.25">
      <c r="A2666"/>
      <c r="B2666"/>
      <c r="C2666"/>
      <c r="D2666"/>
      <c r="E2666"/>
      <c r="F2666"/>
      <c r="G2666"/>
      <c r="H2666"/>
      <c r="I2666"/>
      <c r="J2666"/>
      <c r="K2666"/>
      <c r="L2666"/>
      <c r="M2666"/>
      <c r="N2666"/>
      <c r="O2666"/>
      <c r="P2666"/>
      <c r="Q2666"/>
      <c r="R2666"/>
      <c r="S2666"/>
      <c r="T2666"/>
      <c r="U2666"/>
      <c r="V2666"/>
      <c r="W2666"/>
      <c r="X2666"/>
      <c r="Y2666"/>
      <c r="Z2666"/>
      <c r="AA2666"/>
      <c r="AB2666"/>
    </row>
    <row r="2667" spans="1:28" x14ac:dyDescent="0.25">
      <c r="A2667"/>
      <c r="B2667"/>
      <c r="C2667"/>
      <c r="D2667"/>
      <c r="E2667"/>
      <c r="F2667"/>
      <c r="G2667"/>
      <c r="H2667"/>
      <c r="I2667"/>
      <c r="J2667"/>
      <c r="K2667"/>
      <c r="L2667"/>
      <c r="M2667"/>
      <c r="N2667"/>
      <c r="O2667"/>
      <c r="P2667"/>
      <c r="Q2667"/>
      <c r="R2667"/>
      <c r="S2667"/>
      <c r="T2667"/>
      <c r="U2667"/>
      <c r="V2667"/>
      <c r="W2667"/>
      <c r="X2667"/>
      <c r="Y2667"/>
      <c r="Z2667"/>
      <c r="AA2667"/>
      <c r="AB2667"/>
    </row>
    <row r="2668" spans="1:28" x14ac:dyDescent="0.25">
      <c r="A2668"/>
      <c r="B2668"/>
      <c r="C2668"/>
      <c r="D2668"/>
      <c r="E2668"/>
      <c r="F2668"/>
      <c r="G2668"/>
      <c r="H2668"/>
      <c r="I2668"/>
      <c r="J2668"/>
      <c r="K2668"/>
      <c r="L2668"/>
      <c r="M2668"/>
      <c r="N2668"/>
      <c r="O2668"/>
      <c r="P2668"/>
      <c r="Q2668"/>
      <c r="R2668"/>
      <c r="S2668"/>
      <c r="T2668"/>
      <c r="U2668"/>
      <c r="V2668"/>
      <c r="W2668"/>
      <c r="X2668"/>
      <c r="Y2668"/>
      <c r="Z2668"/>
      <c r="AA2668"/>
      <c r="AB2668"/>
    </row>
    <row r="2669" spans="1:28" x14ac:dyDescent="0.25">
      <c r="A2669"/>
      <c r="B2669"/>
      <c r="C2669"/>
      <c r="D2669"/>
      <c r="E2669"/>
      <c r="F2669"/>
      <c r="G2669"/>
      <c r="H2669"/>
      <c r="I2669"/>
      <c r="J2669"/>
      <c r="K2669"/>
      <c r="L2669"/>
      <c r="M2669"/>
      <c r="N2669"/>
      <c r="O2669"/>
      <c r="P2669"/>
      <c r="Q2669"/>
      <c r="R2669"/>
      <c r="S2669"/>
      <c r="T2669"/>
      <c r="U2669"/>
      <c r="V2669"/>
      <c r="W2669"/>
      <c r="X2669"/>
      <c r="Y2669"/>
      <c r="Z2669"/>
      <c r="AA2669"/>
      <c r="AB2669"/>
    </row>
    <row r="2670" spans="1:28" x14ac:dyDescent="0.25">
      <c r="A2670"/>
      <c r="B2670"/>
      <c r="C2670"/>
      <c r="D2670"/>
      <c r="E2670"/>
      <c r="F2670"/>
      <c r="G2670"/>
      <c r="H2670"/>
      <c r="I2670"/>
      <c r="J2670"/>
      <c r="K2670"/>
      <c r="L2670"/>
      <c r="M2670"/>
      <c r="N2670"/>
      <c r="O2670"/>
      <c r="P2670"/>
      <c r="Q2670"/>
      <c r="R2670"/>
      <c r="S2670"/>
      <c r="T2670"/>
      <c r="U2670"/>
      <c r="V2670"/>
      <c r="W2670"/>
      <c r="X2670"/>
      <c r="Y2670"/>
      <c r="Z2670"/>
      <c r="AA2670"/>
      <c r="AB2670"/>
    </row>
    <row r="2671" spans="1:28" x14ac:dyDescent="0.25">
      <c r="A2671"/>
      <c r="B2671"/>
      <c r="C2671"/>
      <c r="D2671"/>
      <c r="E2671"/>
      <c r="F2671"/>
      <c r="G2671"/>
      <c r="H2671"/>
      <c r="I2671"/>
      <c r="J2671"/>
      <c r="K2671"/>
      <c r="L2671"/>
      <c r="M2671"/>
      <c r="N2671"/>
      <c r="O2671"/>
      <c r="P2671"/>
      <c r="Q2671"/>
      <c r="R2671"/>
      <c r="S2671"/>
      <c r="T2671"/>
      <c r="U2671"/>
      <c r="V2671"/>
      <c r="W2671"/>
      <c r="X2671"/>
      <c r="Y2671"/>
      <c r="Z2671"/>
      <c r="AA2671"/>
      <c r="AB2671"/>
    </row>
    <row r="2672" spans="1:28" x14ac:dyDescent="0.25">
      <c r="A2672"/>
      <c r="B2672"/>
      <c r="C2672"/>
      <c r="D2672"/>
      <c r="E2672"/>
      <c r="F2672"/>
      <c r="G2672"/>
      <c r="H2672"/>
      <c r="I2672"/>
      <c r="J2672"/>
      <c r="K2672"/>
      <c r="L2672"/>
      <c r="M2672"/>
      <c r="N2672"/>
      <c r="O2672"/>
      <c r="P2672"/>
      <c r="Q2672"/>
      <c r="R2672"/>
      <c r="S2672"/>
      <c r="T2672"/>
      <c r="U2672"/>
      <c r="V2672"/>
      <c r="W2672"/>
      <c r="X2672"/>
      <c r="Y2672"/>
      <c r="Z2672"/>
      <c r="AA2672"/>
      <c r="AB2672"/>
    </row>
    <row r="2673" spans="1:28" x14ac:dyDescent="0.25">
      <c r="A2673"/>
      <c r="B2673"/>
      <c r="C2673"/>
      <c r="D2673"/>
      <c r="E2673"/>
      <c r="F2673"/>
      <c r="G2673"/>
      <c r="H2673"/>
      <c r="I2673"/>
      <c r="J2673"/>
      <c r="K2673"/>
      <c r="L2673"/>
      <c r="M2673"/>
      <c r="N2673"/>
      <c r="O2673"/>
      <c r="P2673"/>
      <c r="Q2673"/>
      <c r="R2673"/>
      <c r="S2673"/>
      <c r="T2673"/>
      <c r="U2673"/>
      <c r="V2673"/>
      <c r="W2673"/>
      <c r="X2673"/>
      <c r="Y2673"/>
      <c r="Z2673"/>
      <c r="AA2673"/>
      <c r="AB2673"/>
    </row>
    <row r="2674" spans="1:28" x14ac:dyDescent="0.25">
      <c r="A2674"/>
      <c r="B2674"/>
      <c r="C2674"/>
      <c r="D2674"/>
      <c r="E2674"/>
      <c r="F2674"/>
      <c r="G2674"/>
      <c r="H2674"/>
      <c r="I2674"/>
      <c r="J2674"/>
      <c r="K2674"/>
      <c r="L2674"/>
      <c r="M2674"/>
      <c r="N2674"/>
      <c r="O2674"/>
      <c r="P2674"/>
      <c r="Q2674"/>
      <c r="R2674"/>
      <c r="S2674"/>
      <c r="T2674"/>
      <c r="U2674"/>
      <c r="V2674"/>
      <c r="W2674"/>
      <c r="X2674"/>
      <c r="Y2674"/>
      <c r="Z2674"/>
      <c r="AA2674"/>
      <c r="AB2674"/>
    </row>
    <row r="2675" spans="1:28" x14ac:dyDescent="0.25">
      <c r="A2675"/>
      <c r="B2675"/>
      <c r="C2675"/>
      <c r="D2675"/>
      <c r="E2675"/>
      <c r="F2675"/>
      <c r="G2675"/>
      <c r="H2675"/>
      <c r="I2675"/>
      <c r="J2675"/>
      <c r="K2675"/>
      <c r="L2675"/>
      <c r="M2675"/>
      <c r="N2675"/>
      <c r="O2675"/>
      <c r="P2675"/>
      <c r="Q2675"/>
      <c r="R2675"/>
      <c r="S2675"/>
      <c r="T2675"/>
      <c r="U2675"/>
      <c r="V2675"/>
      <c r="W2675"/>
      <c r="X2675"/>
      <c r="Y2675"/>
      <c r="Z2675"/>
      <c r="AA2675"/>
      <c r="AB2675"/>
    </row>
    <row r="2676" spans="1:28" x14ac:dyDescent="0.25">
      <c r="A2676"/>
      <c r="B2676"/>
      <c r="C2676"/>
      <c r="D2676"/>
      <c r="E2676"/>
      <c r="F2676"/>
      <c r="G2676"/>
      <c r="H2676"/>
      <c r="I2676"/>
      <c r="J2676"/>
      <c r="K2676"/>
      <c r="L2676"/>
      <c r="M2676"/>
      <c r="N2676"/>
      <c r="O2676"/>
      <c r="P2676"/>
      <c r="Q2676"/>
      <c r="R2676"/>
      <c r="S2676"/>
      <c r="T2676"/>
      <c r="U2676"/>
      <c r="V2676"/>
      <c r="W2676"/>
      <c r="X2676"/>
      <c r="Y2676"/>
      <c r="Z2676"/>
      <c r="AA2676"/>
      <c r="AB2676"/>
    </row>
    <row r="2677" spans="1:28" x14ac:dyDescent="0.25">
      <c r="A2677"/>
      <c r="B2677"/>
      <c r="C2677"/>
      <c r="D2677"/>
      <c r="E2677"/>
      <c r="F2677"/>
      <c r="G2677"/>
      <c r="H2677"/>
      <c r="I2677"/>
      <c r="J2677"/>
      <c r="K2677"/>
      <c r="L2677"/>
      <c r="M2677"/>
      <c r="N2677"/>
      <c r="O2677"/>
      <c r="P2677"/>
      <c r="Q2677"/>
      <c r="R2677"/>
      <c r="S2677"/>
      <c r="T2677"/>
      <c r="U2677"/>
      <c r="V2677"/>
      <c r="W2677"/>
      <c r="X2677"/>
      <c r="Y2677"/>
      <c r="Z2677"/>
      <c r="AA2677"/>
      <c r="AB2677"/>
    </row>
    <row r="2678" spans="1:28" x14ac:dyDescent="0.25">
      <c r="A2678"/>
      <c r="B2678"/>
      <c r="C2678"/>
      <c r="D2678"/>
      <c r="E2678"/>
      <c r="F2678"/>
      <c r="G2678"/>
      <c r="H2678"/>
      <c r="I2678"/>
      <c r="J2678"/>
      <c r="K2678"/>
      <c r="L2678"/>
      <c r="M2678"/>
      <c r="N2678"/>
      <c r="O2678"/>
      <c r="P2678"/>
      <c r="Q2678"/>
      <c r="R2678"/>
      <c r="S2678"/>
      <c r="T2678"/>
      <c r="U2678"/>
      <c r="V2678"/>
      <c r="W2678"/>
      <c r="X2678"/>
      <c r="Y2678"/>
      <c r="Z2678"/>
      <c r="AA2678"/>
      <c r="AB2678"/>
    </row>
    <row r="2679" spans="1:28" x14ac:dyDescent="0.25">
      <c r="A2679"/>
      <c r="B2679"/>
      <c r="C2679"/>
      <c r="D2679"/>
      <c r="E2679"/>
      <c r="F2679"/>
      <c r="G2679"/>
      <c r="H2679"/>
      <c r="I2679"/>
      <c r="J2679"/>
      <c r="K2679"/>
      <c r="L2679"/>
      <c r="M2679"/>
      <c r="N2679"/>
      <c r="O2679"/>
      <c r="P2679"/>
      <c r="Q2679"/>
      <c r="R2679"/>
      <c r="S2679"/>
      <c r="T2679"/>
      <c r="U2679"/>
      <c r="V2679"/>
      <c r="W2679"/>
      <c r="X2679"/>
      <c r="Y2679"/>
      <c r="Z2679"/>
      <c r="AA2679"/>
      <c r="AB2679"/>
    </row>
    <row r="2680" spans="1:28" x14ac:dyDescent="0.25">
      <c r="A2680"/>
      <c r="B2680"/>
      <c r="C2680"/>
      <c r="D2680"/>
      <c r="E2680"/>
      <c r="F2680"/>
      <c r="G2680"/>
      <c r="H2680"/>
      <c r="I2680"/>
      <c r="J2680"/>
      <c r="K2680"/>
      <c r="L2680"/>
      <c r="M2680"/>
      <c r="N2680"/>
      <c r="O2680"/>
      <c r="P2680"/>
      <c r="Q2680"/>
      <c r="R2680"/>
      <c r="S2680"/>
      <c r="T2680"/>
      <c r="U2680"/>
      <c r="V2680"/>
      <c r="W2680"/>
      <c r="X2680"/>
      <c r="Y2680"/>
      <c r="Z2680"/>
      <c r="AA2680"/>
      <c r="AB2680"/>
    </row>
    <row r="2681" spans="1:28" x14ac:dyDescent="0.25">
      <c r="A2681"/>
      <c r="B2681"/>
      <c r="C2681"/>
      <c r="D2681"/>
      <c r="E2681"/>
      <c r="F2681"/>
      <c r="G2681"/>
      <c r="H2681"/>
      <c r="I2681"/>
      <c r="J2681"/>
      <c r="K2681"/>
      <c r="L2681"/>
      <c r="M2681"/>
      <c r="N2681"/>
      <c r="O2681"/>
      <c r="P2681"/>
      <c r="Q2681"/>
      <c r="R2681"/>
      <c r="S2681"/>
      <c r="T2681"/>
      <c r="U2681"/>
      <c r="V2681"/>
      <c r="W2681"/>
      <c r="X2681"/>
      <c r="Y2681"/>
      <c r="Z2681"/>
      <c r="AA2681"/>
      <c r="AB2681"/>
    </row>
    <row r="2682" spans="1:28" x14ac:dyDescent="0.25">
      <c r="A2682"/>
      <c r="B2682"/>
      <c r="C2682"/>
      <c r="D2682"/>
      <c r="E2682"/>
      <c r="F2682"/>
      <c r="G2682"/>
      <c r="H2682"/>
      <c r="I2682"/>
      <c r="J2682"/>
      <c r="K2682"/>
      <c r="L2682"/>
      <c r="M2682"/>
      <c r="N2682"/>
      <c r="O2682"/>
      <c r="P2682"/>
      <c r="Q2682"/>
      <c r="R2682"/>
      <c r="S2682"/>
      <c r="T2682"/>
      <c r="U2682"/>
      <c r="V2682"/>
      <c r="W2682"/>
      <c r="X2682"/>
      <c r="Y2682"/>
      <c r="Z2682"/>
      <c r="AA2682"/>
      <c r="AB2682"/>
    </row>
    <row r="2683" spans="1:28" x14ac:dyDescent="0.25">
      <c r="A2683"/>
      <c r="B2683"/>
      <c r="C2683"/>
      <c r="D2683"/>
      <c r="E2683"/>
      <c r="F2683"/>
      <c r="G2683"/>
      <c r="H2683"/>
      <c r="I2683"/>
      <c r="J2683"/>
      <c r="K2683"/>
      <c r="L2683"/>
      <c r="M2683"/>
      <c r="N2683"/>
      <c r="O2683"/>
      <c r="P2683"/>
      <c r="Q2683"/>
      <c r="R2683"/>
      <c r="S2683"/>
      <c r="T2683"/>
      <c r="U2683"/>
      <c r="V2683"/>
      <c r="W2683"/>
      <c r="X2683"/>
      <c r="Y2683"/>
      <c r="Z2683"/>
      <c r="AA2683"/>
      <c r="AB2683"/>
    </row>
    <row r="2684" spans="1:28" x14ac:dyDescent="0.25">
      <c r="A2684"/>
      <c r="B2684"/>
      <c r="C2684"/>
      <c r="D2684"/>
      <c r="E2684"/>
      <c r="F2684"/>
      <c r="G2684"/>
      <c r="H2684"/>
      <c r="I2684"/>
      <c r="J2684"/>
      <c r="K2684"/>
      <c r="L2684"/>
      <c r="M2684"/>
      <c r="N2684"/>
      <c r="O2684"/>
      <c r="P2684"/>
      <c r="Q2684"/>
      <c r="R2684"/>
      <c r="S2684"/>
      <c r="T2684"/>
      <c r="U2684"/>
      <c r="V2684"/>
      <c r="W2684"/>
      <c r="X2684"/>
      <c r="Y2684"/>
      <c r="Z2684"/>
      <c r="AA2684"/>
      <c r="AB2684"/>
    </row>
    <row r="2685" spans="1:28" x14ac:dyDescent="0.25">
      <c r="A2685"/>
      <c r="B2685"/>
      <c r="C2685"/>
      <c r="D2685"/>
      <c r="E2685"/>
      <c r="F2685"/>
      <c r="G2685"/>
      <c r="H2685"/>
      <c r="I2685"/>
      <c r="J2685"/>
      <c r="K2685"/>
      <c r="L2685"/>
      <c r="M2685"/>
      <c r="N2685"/>
      <c r="O2685"/>
      <c r="P2685"/>
      <c r="Q2685"/>
      <c r="R2685"/>
      <c r="S2685"/>
      <c r="T2685"/>
      <c r="U2685"/>
      <c r="V2685"/>
      <c r="W2685"/>
      <c r="X2685"/>
      <c r="Y2685"/>
      <c r="Z2685"/>
      <c r="AA2685"/>
      <c r="AB2685"/>
    </row>
    <row r="2686" spans="1:28" x14ac:dyDescent="0.25">
      <c r="A2686"/>
      <c r="B2686"/>
      <c r="C2686"/>
      <c r="D2686"/>
      <c r="E2686"/>
      <c r="F2686"/>
      <c r="G2686"/>
      <c r="H2686"/>
      <c r="I2686"/>
      <c r="J2686"/>
      <c r="K2686"/>
      <c r="L2686"/>
      <c r="M2686"/>
      <c r="N2686"/>
      <c r="O2686"/>
      <c r="P2686"/>
      <c r="Q2686"/>
      <c r="R2686"/>
      <c r="S2686"/>
      <c r="T2686"/>
      <c r="U2686"/>
      <c r="V2686"/>
      <c r="W2686"/>
      <c r="X2686"/>
      <c r="Y2686"/>
      <c r="Z2686"/>
      <c r="AA2686"/>
      <c r="AB2686"/>
    </row>
    <row r="2687" spans="1:28" x14ac:dyDescent="0.25">
      <c r="A2687"/>
      <c r="B2687"/>
      <c r="C2687"/>
      <c r="D2687"/>
      <c r="E2687"/>
      <c r="F2687"/>
      <c r="G2687"/>
      <c r="H2687"/>
      <c r="I2687"/>
      <c r="J2687"/>
      <c r="K2687"/>
      <c r="L2687"/>
      <c r="M2687"/>
      <c r="N2687"/>
      <c r="O2687"/>
      <c r="P2687"/>
      <c r="Q2687"/>
      <c r="R2687"/>
      <c r="S2687"/>
      <c r="T2687"/>
      <c r="U2687"/>
      <c r="V2687"/>
      <c r="W2687"/>
      <c r="X2687"/>
      <c r="Y2687"/>
      <c r="Z2687"/>
      <c r="AA2687"/>
      <c r="AB2687"/>
    </row>
    <row r="2688" spans="1:28" x14ac:dyDescent="0.25">
      <c r="A2688"/>
      <c r="B2688"/>
      <c r="C2688"/>
      <c r="D2688"/>
      <c r="E2688"/>
      <c r="F2688"/>
      <c r="G2688"/>
      <c r="H2688"/>
      <c r="I2688"/>
      <c r="J2688"/>
      <c r="K2688"/>
      <c r="L2688"/>
      <c r="M2688"/>
      <c r="N2688"/>
      <c r="O2688"/>
      <c r="P2688"/>
      <c r="Q2688"/>
      <c r="R2688"/>
      <c r="S2688"/>
      <c r="T2688"/>
      <c r="U2688"/>
      <c r="V2688"/>
      <c r="W2688"/>
      <c r="X2688"/>
      <c r="Y2688"/>
      <c r="Z2688"/>
      <c r="AA2688"/>
      <c r="AB2688"/>
    </row>
    <row r="2689" spans="1:28" x14ac:dyDescent="0.25">
      <c r="A2689"/>
      <c r="B2689"/>
      <c r="C2689"/>
      <c r="D2689"/>
      <c r="E2689"/>
      <c r="F2689"/>
      <c r="G2689"/>
      <c r="H2689"/>
      <c r="I2689"/>
      <c r="J2689"/>
      <c r="K2689"/>
      <c r="L2689"/>
      <c r="M2689"/>
      <c r="N2689"/>
      <c r="O2689"/>
      <c r="P2689"/>
      <c r="Q2689"/>
      <c r="R2689"/>
      <c r="S2689"/>
      <c r="T2689"/>
      <c r="U2689"/>
      <c r="V2689"/>
      <c r="W2689"/>
      <c r="X2689"/>
      <c r="Y2689"/>
      <c r="Z2689"/>
      <c r="AA2689"/>
      <c r="AB2689"/>
    </row>
    <row r="2690" spans="1:28" x14ac:dyDescent="0.25">
      <c r="A2690"/>
      <c r="B2690"/>
      <c r="C2690"/>
      <c r="D2690"/>
      <c r="E2690"/>
      <c r="F2690"/>
      <c r="G2690"/>
      <c r="H2690"/>
      <c r="I2690"/>
      <c r="J2690"/>
      <c r="K2690"/>
      <c r="L2690"/>
      <c r="M2690"/>
      <c r="N2690"/>
      <c r="O2690"/>
      <c r="P2690"/>
      <c r="Q2690"/>
      <c r="R2690"/>
      <c r="S2690"/>
      <c r="T2690"/>
      <c r="U2690"/>
      <c r="V2690"/>
      <c r="W2690"/>
      <c r="X2690"/>
      <c r="Y2690"/>
      <c r="Z2690"/>
      <c r="AA2690"/>
      <c r="AB2690"/>
    </row>
    <row r="2691" spans="1:28" x14ac:dyDescent="0.25">
      <c r="A2691"/>
      <c r="B2691"/>
      <c r="C2691"/>
      <c r="D2691"/>
      <c r="E2691"/>
      <c r="F2691"/>
      <c r="G2691"/>
      <c r="H2691"/>
      <c r="I2691"/>
      <c r="J2691"/>
      <c r="K2691"/>
      <c r="L2691"/>
      <c r="M2691"/>
      <c r="N2691"/>
      <c r="O2691"/>
      <c r="P2691"/>
      <c r="Q2691"/>
      <c r="R2691"/>
      <c r="S2691"/>
      <c r="T2691"/>
      <c r="U2691"/>
      <c r="V2691"/>
      <c r="W2691"/>
      <c r="X2691"/>
      <c r="Y2691"/>
      <c r="Z2691"/>
      <c r="AA2691"/>
      <c r="AB2691"/>
    </row>
    <row r="2692" spans="1:28" x14ac:dyDescent="0.25">
      <c r="A2692"/>
      <c r="B2692"/>
      <c r="C2692"/>
      <c r="D2692"/>
      <c r="E2692"/>
      <c r="F2692"/>
      <c r="G2692"/>
      <c r="H2692"/>
      <c r="I2692"/>
      <c r="J2692"/>
      <c r="K2692"/>
      <c r="L2692"/>
      <c r="M2692"/>
      <c r="N2692"/>
      <c r="O2692"/>
      <c r="P2692"/>
      <c r="Q2692"/>
      <c r="R2692"/>
      <c r="S2692"/>
      <c r="T2692"/>
      <c r="U2692"/>
      <c r="V2692"/>
      <c r="W2692"/>
      <c r="X2692"/>
      <c r="Y2692"/>
      <c r="Z2692"/>
      <c r="AA2692"/>
      <c r="AB2692"/>
    </row>
    <row r="2693" spans="1:28" x14ac:dyDescent="0.25">
      <c r="A2693"/>
      <c r="B2693"/>
      <c r="C2693"/>
      <c r="D2693"/>
      <c r="E2693"/>
      <c r="F2693"/>
      <c r="G2693"/>
      <c r="H2693"/>
      <c r="I2693"/>
      <c r="J2693"/>
      <c r="K2693"/>
      <c r="L2693"/>
      <c r="M2693"/>
      <c r="N2693"/>
      <c r="O2693"/>
      <c r="P2693"/>
      <c r="Q2693"/>
      <c r="R2693"/>
      <c r="S2693"/>
      <c r="T2693"/>
      <c r="U2693"/>
      <c r="V2693"/>
      <c r="W2693"/>
      <c r="X2693"/>
      <c r="Y2693"/>
      <c r="Z2693"/>
      <c r="AA2693"/>
      <c r="AB2693"/>
    </row>
    <row r="2694" spans="1:28" x14ac:dyDescent="0.25">
      <c r="A2694"/>
      <c r="B2694"/>
      <c r="C2694"/>
      <c r="D2694"/>
      <c r="E2694"/>
      <c r="F2694"/>
      <c r="G2694"/>
      <c r="H2694"/>
      <c r="I2694"/>
      <c r="J2694"/>
      <c r="K2694"/>
      <c r="L2694"/>
      <c r="M2694"/>
      <c r="N2694"/>
      <c r="O2694"/>
      <c r="P2694"/>
      <c r="Q2694"/>
      <c r="R2694"/>
      <c r="S2694"/>
      <c r="T2694"/>
      <c r="U2694"/>
      <c r="V2694"/>
      <c r="W2694"/>
      <c r="X2694"/>
      <c r="Y2694"/>
      <c r="Z2694"/>
      <c r="AA2694"/>
      <c r="AB2694"/>
    </row>
    <row r="2695" spans="1:28" x14ac:dyDescent="0.25">
      <c r="A2695"/>
      <c r="B2695"/>
      <c r="C2695"/>
      <c r="D2695"/>
      <c r="E2695"/>
      <c r="F2695"/>
      <c r="G2695"/>
      <c r="H2695"/>
      <c r="I2695"/>
      <c r="J2695"/>
      <c r="K2695"/>
      <c r="L2695"/>
      <c r="M2695"/>
      <c r="N2695"/>
      <c r="O2695"/>
      <c r="P2695"/>
      <c r="Q2695"/>
      <c r="R2695"/>
      <c r="S2695"/>
      <c r="T2695"/>
      <c r="U2695"/>
      <c r="V2695"/>
      <c r="W2695"/>
      <c r="X2695"/>
      <c r="Y2695"/>
      <c r="Z2695"/>
      <c r="AA2695"/>
      <c r="AB2695"/>
    </row>
    <row r="2696" spans="1:28" x14ac:dyDescent="0.25">
      <c r="A2696"/>
      <c r="B2696"/>
      <c r="C2696"/>
      <c r="D2696"/>
      <c r="E2696"/>
      <c r="F2696"/>
      <c r="G2696"/>
      <c r="H2696"/>
      <c r="I2696"/>
      <c r="J2696"/>
      <c r="K2696"/>
      <c r="L2696"/>
      <c r="M2696"/>
      <c r="N2696"/>
      <c r="O2696"/>
      <c r="P2696"/>
      <c r="Q2696"/>
      <c r="R2696"/>
      <c r="S2696"/>
      <c r="T2696"/>
      <c r="U2696"/>
      <c r="V2696"/>
      <c r="W2696"/>
      <c r="X2696"/>
      <c r="Y2696"/>
      <c r="Z2696"/>
      <c r="AA2696"/>
      <c r="AB2696"/>
    </row>
    <row r="2697" spans="1:28" x14ac:dyDescent="0.25">
      <c r="A2697"/>
      <c r="B2697"/>
      <c r="C2697"/>
      <c r="D2697"/>
      <c r="E2697"/>
      <c r="F2697"/>
      <c r="G2697"/>
      <c r="H2697"/>
      <c r="I2697"/>
      <c r="J2697"/>
      <c r="K2697"/>
      <c r="L2697"/>
      <c r="M2697"/>
      <c r="N2697"/>
      <c r="O2697"/>
      <c r="P2697"/>
      <c r="Q2697"/>
      <c r="R2697"/>
      <c r="S2697"/>
      <c r="T2697"/>
      <c r="U2697"/>
      <c r="V2697"/>
      <c r="W2697"/>
      <c r="X2697"/>
      <c r="Y2697"/>
      <c r="Z2697"/>
      <c r="AA2697"/>
      <c r="AB2697"/>
    </row>
    <row r="2698" spans="1:28" x14ac:dyDescent="0.25">
      <c r="A2698"/>
      <c r="B2698"/>
      <c r="C2698"/>
      <c r="D2698"/>
      <c r="E2698"/>
      <c r="F2698"/>
      <c r="G2698"/>
      <c r="H2698"/>
      <c r="I2698"/>
      <c r="J2698"/>
      <c r="K2698"/>
      <c r="L2698"/>
      <c r="M2698"/>
      <c r="N2698"/>
      <c r="O2698"/>
      <c r="P2698"/>
      <c r="Q2698"/>
      <c r="R2698"/>
      <c r="S2698"/>
      <c r="T2698"/>
      <c r="U2698"/>
      <c r="V2698"/>
      <c r="W2698"/>
      <c r="X2698"/>
      <c r="Y2698"/>
      <c r="Z2698"/>
      <c r="AA2698"/>
      <c r="AB2698"/>
    </row>
    <row r="2699" spans="1:28" x14ac:dyDescent="0.25">
      <c r="A2699"/>
      <c r="B2699"/>
      <c r="C2699"/>
      <c r="D2699"/>
      <c r="E2699"/>
      <c r="F2699"/>
      <c r="G2699"/>
      <c r="H2699"/>
      <c r="I2699"/>
      <c r="J2699"/>
      <c r="K2699"/>
      <c r="L2699"/>
      <c r="M2699"/>
      <c r="N2699"/>
      <c r="O2699"/>
      <c r="P2699"/>
      <c r="Q2699"/>
      <c r="R2699"/>
      <c r="S2699"/>
      <c r="T2699"/>
      <c r="U2699"/>
      <c r="V2699"/>
      <c r="W2699"/>
      <c r="X2699"/>
      <c r="Y2699"/>
      <c r="Z2699"/>
      <c r="AA2699"/>
      <c r="AB2699"/>
    </row>
    <row r="2700" spans="1:28" x14ac:dyDescent="0.25">
      <c r="A2700"/>
      <c r="B2700"/>
      <c r="C2700"/>
      <c r="D2700"/>
      <c r="E2700"/>
      <c r="F2700"/>
      <c r="G2700"/>
      <c r="H2700"/>
      <c r="I2700"/>
      <c r="J2700"/>
      <c r="K2700"/>
      <c r="L2700"/>
      <c r="M2700"/>
      <c r="N2700"/>
      <c r="O2700"/>
      <c r="P2700"/>
      <c r="Q2700"/>
      <c r="R2700"/>
      <c r="S2700"/>
      <c r="T2700"/>
      <c r="U2700"/>
      <c r="V2700"/>
      <c r="W2700"/>
      <c r="X2700"/>
      <c r="Y2700"/>
      <c r="Z2700"/>
      <c r="AA2700"/>
      <c r="AB2700"/>
    </row>
    <row r="2701" spans="1:28" x14ac:dyDescent="0.25">
      <c r="A2701"/>
      <c r="B2701"/>
      <c r="C2701"/>
      <c r="D2701"/>
      <c r="E2701"/>
      <c r="F2701"/>
      <c r="G2701"/>
      <c r="H2701"/>
      <c r="I2701"/>
      <c r="J2701"/>
      <c r="K2701"/>
      <c r="L2701"/>
      <c r="M2701"/>
      <c r="N2701"/>
      <c r="O2701"/>
      <c r="P2701"/>
      <c r="Q2701"/>
      <c r="R2701"/>
      <c r="S2701"/>
      <c r="T2701"/>
      <c r="U2701"/>
      <c r="V2701"/>
      <c r="W2701"/>
      <c r="X2701"/>
      <c r="Y2701"/>
      <c r="Z2701"/>
      <c r="AA2701"/>
      <c r="AB2701"/>
    </row>
    <row r="2702" spans="1:28" x14ac:dyDescent="0.25">
      <c r="A2702"/>
      <c r="B2702"/>
      <c r="C2702"/>
      <c r="D2702"/>
      <c r="E2702"/>
      <c r="F2702"/>
      <c r="G2702"/>
      <c r="H2702"/>
      <c r="I2702"/>
      <c r="J2702"/>
      <c r="K2702"/>
      <c r="L2702"/>
      <c r="M2702"/>
      <c r="N2702"/>
      <c r="O2702"/>
      <c r="P2702"/>
      <c r="Q2702"/>
      <c r="R2702"/>
      <c r="S2702"/>
      <c r="T2702"/>
      <c r="U2702"/>
      <c r="V2702"/>
      <c r="W2702"/>
      <c r="X2702"/>
      <c r="Y2702"/>
      <c r="Z2702"/>
      <c r="AA2702"/>
      <c r="AB2702"/>
    </row>
    <row r="2703" spans="1:28" x14ac:dyDescent="0.25">
      <c r="A2703"/>
      <c r="B2703"/>
      <c r="C2703"/>
      <c r="D2703"/>
      <c r="E2703"/>
      <c r="F2703"/>
      <c r="G2703"/>
      <c r="H2703"/>
      <c r="I2703"/>
      <c r="J2703"/>
      <c r="K2703"/>
      <c r="L2703"/>
      <c r="M2703"/>
      <c r="N2703"/>
      <c r="O2703"/>
      <c r="P2703"/>
      <c r="Q2703"/>
      <c r="R2703"/>
      <c r="S2703"/>
      <c r="T2703"/>
      <c r="U2703"/>
      <c r="V2703"/>
      <c r="W2703"/>
      <c r="X2703"/>
      <c r="Y2703"/>
      <c r="Z2703"/>
      <c r="AA2703"/>
      <c r="AB2703"/>
    </row>
    <row r="2704" spans="1:28" x14ac:dyDescent="0.25">
      <c r="A2704"/>
      <c r="B2704"/>
      <c r="C2704"/>
      <c r="D2704"/>
      <c r="E2704"/>
      <c r="F2704"/>
      <c r="G2704"/>
      <c r="H2704"/>
      <c r="I2704"/>
      <c r="J2704"/>
      <c r="K2704"/>
      <c r="L2704"/>
      <c r="M2704"/>
      <c r="N2704"/>
      <c r="O2704"/>
      <c r="P2704"/>
      <c r="Q2704"/>
      <c r="R2704"/>
      <c r="S2704"/>
      <c r="T2704"/>
      <c r="U2704"/>
      <c r="V2704"/>
      <c r="W2704"/>
      <c r="X2704"/>
      <c r="Y2704"/>
      <c r="Z2704"/>
      <c r="AA2704"/>
      <c r="AB2704"/>
    </row>
    <row r="2705" spans="1:28" x14ac:dyDescent="0.25">
      <c r="A2705"/>
      <c r="B2705"/>
      <c r="C2705"/>
      <c r="D2705"/>
      <c r="E2705"/>
      <c r="F2705"/>
      <c r="G2705"/>
      <c r="H2705"/>
      <c r="I2705"/>
      <c r="J2705"/>
      <c r="K2705"/>
      <c r="L2705"/>
      <c r="M2705"/>
      <c r="N2705"/>
      <c r="O2705"/>
      <c r="P2705"/>
      <c r="Q2705"/>
      <c r="R2705"/>
      <c r="S2705"/>
      <c r="T2705"/>
      <c r="U2705"/>
      <c r="V2705"/>
      <c r="W2705"/>
      <c r="X2705"/>
      <c r="Y2705"/>
      <c r="Z2705"/>
      <c r="AA2705"/>
      <c r="AB2705"/>
    </row>
    <row r="2706" spans="1:28" x14ac:dyDescent="0.25">
      <c r="A2706"/>
      <c r="B2706"/>
      <c r="C2706"/>
      <c r="D2706"/>
      <c r="E2706"/>
      <c r="F2706"/>
      <c r="G2706"/>
      <c r="H2706"/>
      <c r="I2706"/>
      <c r="J2706"/>
      <c r="K2706"/>
      <c r="L2706"/>
      <c r="M2706"/>
      <c r="N2706"/>
      <c r="O2706"/>
      <c r="P2706"/>
      <c r="Q2706"/>
      <c r="R2706"/>
      <c r="S2706"/>
      <c r="T2706"/>
      <c r="U2706"/>
      <c r="V2706"/>
      <c r="W2706"/>
      <c r="X2706"/>
      <c r="Y2706"/>
      <c r="Z2706"/>
      <c r="AA2706"/>
      <c r="AB2706"/>
    </row>
    <row r="2707" spans="1:28" x14ac:dyDescent="0.25">
      <c r="A2707"/>
      <c r="B2707"/>
      <c r="C2707"/>
      <c r="D2707"/>
      <c r="E2707"/>
      <c r="F2707"/>
      <c r="G2707"/>
      <c r="H2707"/>
      <c r="I2707"/>
      <c r="J2707"/>
      <c r="K2707"/>
      <c r="L2707"/>
      <c r="M2707"/>
      <c r="N2707"/>
      <c r="O2707"/>
      <c r="P2707"/>
      <c r="Q2707"/>
      <c r="R2707"/>
      <c r="S2707"/>
      <c r="T2707"/>
      <c r="U2707"/>
      <c r="V2707"/>
      <c r="W2707"/>
      <c r="X2707"/>
      <c r="Y2707"/>
      <c r="Z2707"/>
      <c r="AA2707"/>
      <c r="AB2707"/>
    </row>
    <row r="2708" spans="1:28" x14ac:dyDescent="0.25">
      <c r="A2708"/>
      <c r="B2708"/>
      <c r="C2708"/>
      <c r="D2708"/>
      <c r="E2708"/>
      <c r="F2708"/>
      <c r="G2708"/>
      <c r="H2708"/>
      <c r="I2708"/>
      <c r="J2708"/>
      <c r="K2708"/>
      <c r="L2708"/>
      <c r="M2708"/>
      <c r="N2708"/>
      <c r="O2708"/>
      <c r="P2708"/>
      <c r="Q2708"/>
      <c r="R2708"/>
      <c r="S2708"/>
      <c r="T2708"/>
      <c r="U2708"/>
      <c r="V2708"/>
      <c r="W2708"/>
      <c r="X2708"/>
      <c r="Y2708"/>
      <c r="Z2708"/>
      <c r="AA2708"/>
      <c r="AB2708"/>
    </row>
    <row r="2709" spans="1:28" x14ac:dyDescent="0.25">
      <c r="A2709"/>
      <c r="B2709"/>
      <c r="C2709"/>
      <c r="D2709"/>
      <c r="E2709"/>
      <c r="F2709"/>
      <c r="G2709"/>
      <c r="H2709"/>
      <c r="I2709"/>
      <c r="J2709"/>
      <c r="K2709"/>
      <c r="L2709"/>
      <c r="M2709"/>
      <c r="N2709"/>
      <c r="O2709"/>
      <c r="P2709"/>
      <c r="Q2709"/>
      <c r="R2709"/>
      <c r="S2709"/>
      <c r="T2709"/>
      <c r="U2709"/>
      <c r="V2709"/>
      <c r="W2709"/>
      <c r="X2709"/>
      <c r="Y2709"/>
      <c r="Z2709"/>
      <c r="AA2709"/>
      <c r="AB2709"/>
    </row>
    <row r="2710" spans="1:28" x14ac:dyDescent="0.25">
      <c r="A2710"/>
      <c r="B2710"/>
      <c r="C2710"/>
      <c r="D2710"/>
      <c r="E2710"/>
      <c r="F2710"/>
      <c r="G2710"/>
      <c r="H2710"/>
      <c r="I2710"/>
      <c r="J2710"/>
      <c r="K2710"/>
      <c r="L2710"/>
      <c r="M2710"/>
      <c r="N2710"/>
      <c r="O2710"/>
      <c r="P2710"/>
      <c r="Q2710"/>
      <c r="R2710"/>
      <c r="S2710"/>
      <c r="T2710"/>
      <c r="U2710"/>
      <c r="V2710"/>
      <c r="W2710"/>
      <c r="X2710"/>
      <c r="Y2710"/>
      <c r="Z2710"/>
      <c r="AA2710"/>
      <c r="AB2710"/>
    </row>
    <row r="2711" spans="1:28" x14ac:dyDescent="0.25">
      <c r="A2711"/>
      <c r="B2711"/>
      <c r="C2711"/>
      <c r="D2711"/>
      <c r="E2711"/>
      <c r="F2711"/>
      <c r="G2711"/>
      <c r="H2711"/>
      <c r="I2711"/>
      <c r="J2711"/>
      <c r="K2711"/>
      <c r="L2711"/>
      <c r="M2711"/>
      <c r="N2711"/>
      <c r="O2711"/>
      <c r="P2711"/>
      <c r="Q2711"/>
      <c r="R2711"/>
      <c r="S2711"/>
      <c r="T2711"/>
      <c r="U2711"/>
      <c r="V2711"/>
      <c r="W2711"/>
      <c r="X2711"/>
      <c r="Y2711"/>
      <c r="Z2711"/>
      <c r="AA2711"/>
      <c r="AB2711"/>
    </row>
    <row r="2712" spans="1:28" x14ac:dyDescent="0.25">
      <c r="A2712"/>
      <c r="B2712"/>
      <c r="C2712"/>
      <c r="D2712"/>
      <c r="E2712"/>
      <c r="F2712"/>
      <c r="G2712"/>
      <c r="H2712"/>
      <c r="I2712"/>
      <c r="J2712"/>
      <c r="K2712"/>
      <c r="L2712"/>
      <c r="M2712"/>
      <c r="N2712"/>
      <c r="O2712"/>
      <c r="P2712"/>
      <c r="Q2712"/>
      <c r="R2712"/>
      <c r="S2712"/>
      <c r="T2712"/>
      <c r="U2712"/>
      <c r="V2712"/>
      <c r="W2712"/>
      <c r="X2712"/>
      <c r="Y2712"/>
      <c r="Z2712"/>
      <c r="AA2712"/>
      <c r="AB2712"/>
    </row>
    <row r="2713" spans="1:28" x14ac:dyDescent="0.25">
      <c r="A2713"/>
      <c r="B2713"/>
      <c r="C2713"/>
      <c r="D2713"/>
      <c r="E2713"/>
      <c r="F2713"/>
      <c r="G2713"/>
      <c r="H2713"/>
      <c r="I2713"/>
      <c r="J2713"/>
      <c r="K2713"/>
      <c r="L2713"/>
      <c r="M2713"/>
      <c r="N2713"/>
      <c r="O2713"/>
      <c r="P2713"/>
      <c r="Q2713"/>
      <c r="R2713"/>
      <c r="S2713"/>
      <c r="T2713"/>
      <c r="U2713"/>
      <c r="V2713"/>
      <c r="W2713"/>
      <c r="X2713"/>
      <c r="Y2713"/>
      <c r="Z2713"/>
      <c r="AA2713"/>
      <c r="AB2713"/>
    </row>
    <row r="2714" spans="1:28" x14ac:dyDescent="0.25">
      <c r="A2714"/>
      <c r="B2714"/>
      <c r="C2714"/>
      <c r="D2714"/>
      <c r="E2714"/>
      <c r="F2714"/>
      <c r="G2714"/>
      <c r="H2714"/>
      <c r="I2714"/>
      <c r="J2714"/>
      <c r="K2714"/>
      <c r="L2714"/>
      <c r="M2714"/>
      <c r="N2714"/>
      <c r="O2714"/>
      <c r="P2714"/>
      <c r="Q2714"/>
      <c r="R2714"/>
      <c r="S2714"/>
      <c r="T2714"/>
      <c r="U2714"/>
      <c r="V2714"/>
      <c r="W2714"/>
      <c r="X2714"/>
      <c r="Y2714"/>
      <c r="Z2714"/>
      <c r="AA2714"/>
      <c r="AB2714"/>
    </row>
    <row r="2715" spans="1:28" x14ac:dyDescent="0.25">
      <c r="A2715"/>
      <c r="B2715"/>
      <c r="C2715"/>
      <c r="D2715"/>
      <c r="E2715"/>
      <c r="F2715"/>
      <c r="G2715"/>
      <c r="H2715"/>
      <c r="I2715"/>
      <c r="J2715"/>
      <c r="K2715"/>
      <c r="L2715"/>
      <c r="M2715"/>
      <c r="N2715"/>
      <c r="O2715"/>
      <c r="P2715"/>
      <c r="Q2715"/>
      <c r="R2715"/>
      <c r="S2715"/>
      <c r="T2715"/>
      <c r="U2715"/>
      <c r="V2715"/>
      <c r="W2715"/>
      <c r="X2715"/>
      <c r="Y2715"/>
      <c r="Z2715"/>
      <c r="AA2715"/>
      <c r="AB2715"/>
    </row>
    <row r="2716" spans="1:28" x14ac:dyDescent="0.25">
      <c r="A2716"/>
      <c r="B2716"/>
      <c r="C2716"/>
      <c r="D2716"/>
      <c r="E2716"/>
      <c r="F2716"/>
      <c r="G2716"/>
      <c r="H2716"/>
      <c r="I2716"/>
      <c r="J2716"/>
      <c r="K2716"/>
      <c r="L2716"/>
      <c r="M2716"/>
      <c r="N2716"/>
      <c r="O2716"/>
      <c r="P2716"/>
      <c r="Q2716"/>
      <c r="R2716"/>
      <c r="S2716"/>
      <c r="T2716"/>
      <c r="U2716"/>
      <c r="V2716"/>
      <c r="W2716"/>
      <c r="X2716"/>
      <c r="Y2716"/>
      <c r="Z2716"/>
      <c r="AA2716"/>
      <c r="AB2716"/>
    </row>
    <row r="2717" spans="1:28" x14ac:dyDescent="0.25">
      <c r="A2717"/>
      <c r="B2717"/>
      <c r="C2717"/>
      <c r="D2717"/>
      <c r="E2717"/>
      <c r="F2717"/>
      <c r="G2717"/>
      <c r="H2717"/>
      <c r="I2717"/>
      <c r="J2717"/>
      <c r="K2717"/>
      <c r="L2717"/>
      <c r="M2717"/>
      <c r="N2717"/>
      <c r="O2717"/>
      <c r="P2717"/>
      <c r="Q2717"/>
      <c r="R2717"/>
      <c r="S2717"/>
      <c r="T2717"/>
      <c r="U2717"/>
      <c r="V2717"/>
      <c r="W2717"/>
      <c r="X2717"/>
      <c r="Y2717"/>
      <c r="Z2717"/>
      <c r="AA2717"/>
      <c r="AB2717"/>
    </row>
    <row r="2718" spans="1:28" x14ac:dyDescent="0.25">
      <c r="A2718"/>
      <c r="B2718"/>
      <c r="C2718"/>
      <c r="D2718"/>
      <c r="E2718"/>
      <c r="F2718"/>
      <c r="G2718"/>
      <c r="H2718"/>
      <c r="I2718"/>
      <c r="J2718"/>
      <c r="K2718"/>
      <c r="L2718"/>
      <c r="M2718"/>
      <c r="N2718"/>
      <c r="O2718"/>
      <c r="P2718"/>
      <c r="Q2718"/>
      <c r="R2718"/>
      <c r="S2718"/>
      <c r="T2718"/>
      <c r="U2718"/>
      <c r="V2718"/>
      <c r="W2718"/>
      <c r="X2718"/>
      <c r="Y2718"/>
      <c r="Z2718"/>
      <c r="AA2718"/>
      <c r="AB2718"/>
    </row>
    <row r="2719" spans="1:28" x14ac:dyDescent="0.25">
      <c r="A2719"/>
      <c r="B2719"/>
      <c r="C2719"/>
      <c r="D2719"/>
      <c r="E2719"/>
      <c r="F2719"/>
      <c r="G2719"/>
      <c r="H2719"/>
      <c r="I2719"/>
      <c r="J2719"/>
      <c r="K2719"/>
      <c r="L2719"/>
      <c r="M2719"/>
      <c r="N2719"/>
      <c r="O2719"/>
      <c r="P2719"/>
      <c r="Q2719"/>
      <c r="R2719"/>
      <c r="S2719"/>
      <c r="T2719"/>
      <c r="U2719"/>
      <c r="V2719"/>
      <c r="W2719"/>
      <c r="X2719"/>
      <c r="Y2719"/>
      <c r="Z2719"/>
      <c r="AA2719"/>
      <c r="AB2719"/>
    </row>
    <row r="2720" spans="1:28" x14ac:dyDescent="0.25">
      <c r="A2720"/>
      <c r="B2720"/>
      <c r="C2720"/>
      <c r="D2720"/>
      <c r="E2720"/>
      <c r="F2720"/>
      <c r="G2720"/>
      <c r="H2720"/>
      <c r="I2720"/>
      <c r="J2720"/>
      <c r="K2720"/>
      <c r="L2720"/>
      <c r="M2720"/>
      <c r="N2720"/>
      <c r="O2720"/>
      <c r="P2720"/>
      <c r="Q2720"/>
      <c r="R2720"/>
      <c r="S2720"/>
      <c r="T2720"/>
      <c r="U2720"/>
      <c r="V2720"/>
      <c r="W2720"/>
      <c r="X2720"/>
      <c r="Y2720"/>
      <c r="Z2720"/>
      <c r="AA2720"/>
      <c r="AB2720"/>
    </row>
    <row r="2721" spans="1:28" x14ac:dyDescent="0.25">
      <c r="A2721"/>
      <c r="B2721"/>
      <c r="C2721"/>
      <c r="D2721"/>
      <c r="E2721"/>
      <c r="F2721"/>
      <c r="G2721"/>
      <c r="H2721"/>
      <c r="I2721"/>
      <c r="J2721"/>
      <c r="K2721"/>
      <c r="L2721"/>
      <c r="M2721"/>
      <c r="N2721"/>
      <c r="O2721"/>
      <c r="P2721"/>
      <c r="Q2721"/>
      <c r="R2721"/>
      <c r="S2721"/>
      <c r="T2721"/>
      <c r="U2721"/>
      <c r="V2721"/>
      <c r="W2721"/>
      <c r="X2721"/>
      <c r="Y2721"/>
      <c r="Z2721"/>
      <c r="AA2721"/>
      <c r="AB2721"/>
    </row>
    <row r="2722" spans="1:28" x14ac:dyDescent="0.25">
      <c r="A2722"/>
      <c r="B2722"/>
      <c r="C2722"/>
      <c r="D2722"/>
      <c r="E2722"/>
      <c r="F2722"/>
      <c r="G2722"/>
      <c r="H2722"/>
      <c r="I2722"/>
      <c r="J2722"/>
      <c r="K2722"/>
      <c r="L2722"/>
      <c r="M2722"/>
      <c r="N2722"/>
      <c r="O2722"/>
      <c r="P2722"/>
      <c r="Q2722"/>
      <c r="R2722"/>
      <c r="S2722"/>
      <c r="T2722"/>
      <c r="U2722"/>
      <c r="V2722"/>
      <c r="W2722"/>
      <c r="X2722"/>
      <c r="Y2722"/>
      <c r="Z2722"/>
      <c r="AA2722"/>
      <c r="AB2722"/>
    </row>
    <row r="2723" spans="1:28" x14ac:dyDescent="0.25">
      <c r="A2723"/>
      <c r="B2723"/>
      <c r="C2723"/>
      <c r="D2723"/>
      <c r="E2723"/>
      <c r="F2723"/>
      <c r="G2723"/>
      <c r="H2723"/>
      <c r="I2723"/>
      <c r="J2723"/>
      <c r="K2723"/>
      <c r="L2723"/>
      <c r="M2723"/>
      <c r="N2723"/>
      <c r="O2723"/>
      <c r="P2723"/>
      <c r="Q2723"/>
      <c r="R2723"/>
      <c r="S2723"/>
      <c r="T2723"/>
      <c r="U2723"/>
      <c r="V2723"/>
      <c r="W2723"/>
      <c r="X2723"/>
      <c r="Y2723"/>
      <c r="Z2723"/>
      <c r="AA2723"/>
      <c r="AB2723"/>
    </row>
    <row r="2724" spans="1:28" x14ac:dyDescent="0.25">
      <c r="A2724"/>
      <c r="B2724"/>
      <c r="C2724"/>
      <c r="D2724"/>
      <c r="E2724"/>
      <c r="F2724"/>
      <c r="G2724"/>
      <c r="H2724"/>
      <c r="I2724"/>
      <c r="J2724"/>
      <c r="K2724"/>
      <c r="L2724"/>
      <c r="M2724"/>
      <c r="N2724"/>
      <c r="O2724"/>
      <c r="P2724"/>
      <c r="Q2724"/>
      <c r="R2724"/>
      <c r="S2724"/>
      <c r="T2724"/>
      <c r="U2724"/>
      <c r="V2724"/>
      <c r="W2724"/>
      <c r="X2724"/>
      <c r="Y2724"/>
      <c r="Z2724"/>
      <c r="AA2724"/>
      <c r="AB2724"/>
    </row>
    <row r="2725" spans="1:28" x14ac:dyDescent="0.25">
      <c r="A2725"/>
      <c r="B2725"/>
      <c r="C2725"/>
      <c r="D2725"/>
      <c r="E2725"/>
      <c r="F2725"/>
      <c r="G2725"/>
      <c r="H2725"/>
      <c r="I2725"/>
      <c r="J2725"/>
      <c r="K2725"/>
      <c r="L2725"/>
      <c r="M2725"/>
      <c r="N2725"/>
      <c r="O2725"/>
      <c r="P2725"/>
      <c r="Q2725"/>
      <c r="R2725"/>
      <c r="S2725"/>
      <c r="T2725"/>
      <c r="U2725"/>
      <c r="V2725"/>
      <c r="W2725"/>
      <c r="X2725"/>
      <c r="Y2725"/>
      <c r="Z2725"/>
      <c r="AA2725"/>
      <c r="AB2725"/>
    </row>
    <row r="2726" spans="1:28" x14ac:dyDescent="0.25">
      <c r="A2726"/>
      <c r="B2726"/>
      <c r="C2726"/>
      <c r="D2726"/>
      <c r="E2726"/>
      <c r="F2726"/>
      <c r="G2726"/>
      <c r="H2726"/>
      <c r="I2726"/>
      <c r="J2726"/>
      <c r="K2726"/>
      <c r="L2726"/>
      <c r="M2726"/>
      <c r="N2726"/>
      <c r="O2726"/>
      <c r="P2726"/>
      <c r="Q2726"/>
      <c r="R2726"/>
      <c r="S2726"/>
      <c r="T2726"/>
      <c r="U2726"/>
      <c r="V2726"/>
      <c r="W2726"/>
      <c r="X2726"/>
      <c r="Y2726"/>
      <c r="Z2726"/>
      <c r="AA2726"/>
      <c r="AB2726"/>
    </row>
    <row r="2727" spans="1:28" x14ac:dyDescent="0.25">
      <c r="A2727"/>
      <c r="B2727"/>
      <c r="C2727"/>
      <c r="D2727"/>
      <c r="E2727"/>
      <c r="F2727"/>
      <c r="G2727"/>
      <c r="H2727"/>
      <c r="I2727"/>
      <c r="J2727"/>
      <c r="K2727"/>
      <c r="L2727"/>
      <c r="M2727"/>
      <c r="N2727"/>
      <c r="O2727"/>
      <c r="P2727"/>
      <c r="Q2727"/>
      <c r="R2727"/>
      <c r="S2727"/>
      <c r="T2727"/>
      <c r="U2727"/>
      <c r="V2727"/>
      <c r="W2727"/>
      <c r="X2727"/>
      <c r="Y2727"/>
      <c r="Z2727"/>
      <c r="AA2727"/>
      <c r="AB2727"/>
    </row>
    <row r="2728" spans="1:28" x14ac:dyDescent="0.25">
      <c r="A2728"/>
      <c r="B2728"/>
      <c r="C2728"/>
      <c r="D2728"/>
      <c r="E2728"/>
      <c r="F2728"/>
      <c r="G2728"/>
      <c r="H2728"/>
      <c r="I2728"/>
      <c r="J2728"/>
      <c r="K2728"/>
      <c r="L2728"/>
      <c r="M2728"/>
      <c r="N2728"/>
      <c r="O2728"/>
      <c r="P2728"/>
      <c r="Q2728"/>
      <c r="R2728"/>
      <c r="S2728"/>
      <c r="T2728"/>
      <c r="U2728"/>
      <c r="V2728"/>
      <c r="W2728"/>
      <c r="X2728"/>
      <c r="Y2728"/>
      <c r="Z2728"/>
      <c r="AA2728"/>
      <c r="AB2728"/>
    </row>
    <row r="2729" spans="1:28" x14ac:dyDescent="0.25">
      <c r="A2729"/>
      <c r="B2729"/>
      <c r="C2729"/>
      <c r="D2729"/>
      <c r="E2729"/>
      <c r="F2729"/>
      <c r="G2729"/>
      <c r="H2729"/>
      <c r="I2729"/>
      <c r="J2729"/>
      <c r="K2729"/>
      <c r="L2729"/>
      <c r="M2729"/>
      <c r="N2729"/>
      <c r="O2729"/>
      <c r="P2729"/>
      <c r="Q2729"/>
      <c r="R2729"/>
      <c r="S2729"/>
      <c r="T2729"/>
      <c r="U2729"/>
      <c r="V2729"/>
      <c r="W2729"/>
      <c r="X2729"/>
      <c r="Y2729"/>
      <c r="Z2729"/>
      <c r="AA2729"/>
      <c r="AB2729"/>
    </row>
    <row r="2730" spans="1:28" x14ac:dyDescent="0.25">
      <c r="A2730"/>
      <c r="B2730"/>
      <c r="C2730"/>
      <c r="D2730"/>
      <c r="E2730"/>
      <c r="F2730"/>
      <c r="G2730"/>
      <c r="H2730"/>
      <c r="I2730"/>
      <c r="J2730"/>
      <c r="K2730"/>
      <c r="L2730"/>
      <c r="M2730"/>
      <c r="N2730"/>
      <c r="O2730"/>
      <c r="P2730"/>
      <c r="Q2730"/>
      <c r="R2730"/>
      <c r="S2730"/>
      <c r="T2730"/>
      <c r="U2730"/>
      <c r="V2730"/>
      <c r="W2730"/>
      <c r="X2730"/>
      <c r="Y2730"/>
      <c r="Z2730"/>
      <c r="AA2730"/>
      <c r="AB2730"/>
    </row>
    <row r="2731" spans="1:28" x14ac:dyDescent="0.25">
      <c r="A2731"/>
      <c r="B2731"/>
      <c r="C2731"/>
      <c r="D2731"/>
      <c r="E2731"/>
      <c r="F2731"/>
      <c r="G2731"/>
      <c r="H2731"/>
      <c r="I2731"/>
      <c r="J2731"/>
      <c r="K2731"/>
      <c r="L2731"/>
      <c r="M2731"/>
      <c r="N2731"/>
      <c r="O2731"/>
      <c r="P2731"/>
      <c r="Q2731"/>
      <c r="R2731"/>
      <c r="S2731"/>
      <c r="T2731"/>
      <c r="U2731"/>
      <c r="V2731"/>
      <c r="W2731"/>
      <c r="X2731"/>
      <c r="Y2731"/>
      <c r="Z2731"/>
      <c r="AA2731"/>
      <c r="AB2731"/>
    </row>
    <row r="2732" spans="1:28" x14ac:dyDescent="0.25">
      <c r="A2732"/>
      <c r="B2732"/>
      <c r="C2732"/>
      <c r="D2732"/>
      <c r="E2732"/>
      <c r="F2732"/>
      <c r="G2732"/>
      <c r="H2732"/>
      <c r="I2732"/>
      <c r="J2732"/>
      <c r="K2732"/>
      <c r="L2732"/>
      <c r="M2732"/>
      <c r="N2732"/>
      <c r="O2732"/>
      <c r="P2732"/>
      <c r="Q2732"/>
      <c r="R2732"/>
      <c r="S2732"/>
      <c r="T2732"/>
      <c r="U2732"/>
      <c r="V2732"/>
      <c r="W2732"/>
      <c r="X2732"/>
      <c r="Y2732"/>
      <c r="Z2732"/>
      <c r="AA2732"/>
      <c r="AB2732"/>
    </row>
    <row r="2733" spans="1:28" x14ac:dyDescent="0.25">
      <c r="A2733"/>
      <c r="B2733"/>
      <c r="C2733"/>
      <c r="D2733"/>
      <c r="E2733"/>
      <c r="F2733"/>
      <c r="G2733"/>
      <c r="H2733"/>
      <c r="I2733"/>
      <c r="J2733"/>
      <c r="K2733"/>
      <c r="L2733"/>
      <c r="M2733"/>
      <c r="N2733"/>
      <c r="O2733"/>
      <c r="P2733"/>
      <c r="Q2733"/>
      <c r="R2733"/>
      <c r="S2733"/>
      <c r="T2733"/>
      <c r="U2733"/>
      <c r="V2733"/>
      <c r="W2733"/>
      <c r="X2733"/>
      <c r="Y2733"/>
      <c r="Z2733"/>
      <c r="AA2733"/>
      <c r="AB2733"/>
    </row>
    <row r="2734" spans="1:28" x14ac:dyDescent="0.25">
      <c r="A2734"/>
      <c r="B2734"/>
      <c r="C2734"/>
      <c r="D2734"/>
      <c r="E2734"/>
      <c r="F2734"/>
      <c r="G2734"/>
      <c r="H2734"/>
      <c r="I2734"/>
      <c r="J2734"/>
      <c r="K2734"/>
      <c r="L2734"/>
      <c r="M2734"/>
      <c r="N2734"/>
      <c r="O2734"/>
      <c r="P2734"/>
      <c r="Q2734"/>
      <c r="R2734"/>
      <c r="S2734"/>
      <c r="T2734"/>
      <c r="U2734"/>
      <c r="V2734"/>
      <c r="W2734"/>
      <c r="X2734"/>
      <c r="Y2734"/>
      <c r="Z2734"/>
      <c r="AA2734"/>
      <c r="AB2734"/>
    </row>
    <row r="2735" spans="1:28" x14ac:dyDescent="0.25">
      <c r="A2735"/>
      <c r="B2735"/>
      <c r="C2735"/>
      <c r="D2735"/>
      <c r="E2735"/>
      <c r="F2735"/>
      <c r="G2735"/>
      <c r="H2735"/>
      <c r="I2735"/>
      <c r="J2735"/>
      <c r="K2735"/>
      <c r="L2735"/>
      <c r="M2735"/>
      <c r="N2735"/>
      <c r="O2735"/>
      <c r="P2735"/>
      <c r="Q2735"/>
      <c r="R2735"/>
      <c r="S2735"/>
      <c r="T2735"/>
      <c r="U2735"/>
      <c r="V2735"/>
      <c r="W2735"/>
      <c r="X2735"/>
      <c r="Y2735"/>
      <c r="Z2735"/>
      <c r="AA2735"/>
      <c r="AB2735"/>
    </row>
    <row r="2736" spans="1:28" x14ac:dyDescent="0.25">
      <c r="A2736"/>
      <c r="B2736"/>
      <c r="C2736"/>
      <c r="D2736"/>
      <c r="E2736"/>
      <c r="F2736"/>
      <c r="G2736"/>
      <c r="H2736"/>
      <c r="I2736"/>
      <c r="J2736"/>
      <c r="K2736"/>
      <c r="L2736"/>
      <c r="M2736"/>
      <c r="N2736"/>
      <c r="O2736"/>
      <c r="P2736"/>
      <c r="Q2736"/>
      <c r="R2736"/>
      <c r="S2736"/>
      <c r="T2736"/>
      <c r="U2736"/>
      <c r="V2736"/>
      <c r="W2736"/>
      <c r="X2736"/>
      <c r="Y2736"/>
      <c r="Z2736"/>
      <c r="AA2736"/>
      <c r="AB2736"/>
    </row>
    <row r="2737" spans="1:28" x14ac:dyDescent="0.25">
      <c r="A2737"/>
      <c r="B2737"/>
      <c r="C2737"/>
      <c r="D2737"/>
      <c r="E2737"/>
      <c r="F2737"/>
      <c r="G2737"/>
      <c r="H2737"/>
      <c r="I2737"/>
      <c r="J2737"/>
      <c r="K2737"/>
      <c r="L2737"/>
      <c r="M2737"/>
      <c r="N2737"/>
      <c r="O2737"/>
      <c r="P2737"/>
      <c r="Q2737"/>
      <c r="R2737"/>
      <c r="S2737"/>
      <c r="T2737"/>
      <c r="U2737"/>
      <c r="V2737"/>
      <c r="W2737"/>
      <c r="X2737"/>
      <c r="Y2737"/>
      <c r="Z2737"/>
      <c r="AA2737"/>
      <c r="AB2737"/>
    </row>
    <row r="2738" spans="1:28" x14ac:dyDescent="0.25">
      <c r="A2738"/>
      <c r="B2738"/>
      <c r="C2738"/>
      <c r="D2738"/>
      <c r="E2738"/>
      <c r="F2738"/>
      <c r="G2738"/>
      <c r="H2738"/>
      <c r="I2738"/>
      <c r="J2738"/>
      <c r="K2738"/>
      <c r="L2738"/>
      <c r="M2738"/>
      <c r="N2738"/>
      <c r="O2738"/>
      <c r="P2738"/>
      <c r="Q2738"/>
      <c r="R2738"/>
      <c r="S2738"/>
      <c r="T2738"/>
      <c r="U2738"/>
      <c r="V2738"/>
      <c r="W2738"/>
      <c r="X2738"/>
      <c r="Y2738"/>
      <c r="Z2738"/>
      <c r="AA2738"/>
      <c r="AB2738"/>
    </row>
    <row r="2739" spans="1:28" x14ac:dyDescent="0.25">
      <c r="A2739"/>
      <c r="B2739"/>
      <c r="C2739"/>
      <c r="D2739"/>
      <c r="E2739"/>
      <c r="F2739"/>
      <c r="G2739"/>
      <c r="H2739"/>
      <c r="I2739"/>
      <c r="J2739"/>
      <c r="K2739"/>
      <c r="L2739"/>
      <c r="M2739"/>
      <c r="N2739"/>
      <c r="O2739"/>
      <c r="P2739"/>
      <c r="Q2739"/>
      <c r="R2739"/>
      <c r="S2739"/>
      <c r="T2739"/>
      <c r="U2739"/>
      <c r="V2739"/>
      <c r="W2739"/>
      <c r="X2739"/>
      <c r="Y2739"/>
      <c r="Z2739"/>
      <c r="AA2739"/>
      <c r="AB2739"/>
    </row>
    <row r="2740" spans="1:28" x14ac:dyDescent="0.25">
      <c r="A2740"/>
      <c r="B2740"/>
      <c r="C2740"/>
      <c r="D2740"/>
      <c r="E2740"/>
      <c r="F2740"/>
      <c r="G2740"/>
      <c r="H2740"/>
      <c r="I2740"/>
      <c r="J2740"/>
      <c r="K2740"/>
      <c r="L2740"/>
      <c r="M2740"/>
      <c r="N2740"/>
      <c r="O2740"/>
      <c r="P2740"/>
      <c r="Q2740"/>
      <c r="R2740"/>
      <c r="S2740"/>
      <c r="T2740"/>
      <c r="U2740"/>
      <c r="V2740"/>
      <c r="W2740"/>
      <c r="X2740"/>
      <c r="Y2740"/>
      <c r="Z2740"/>
      <c r="AA2740"/>
      <c r="AB2740"/>
    </row>
    <row r="2741" spans="1:28" x14ac:dyDescent="0.25">
      <c r="A2741"/>
      <c r="B2741"/>
      <c r="C2741"/>
      <c r="D2741"/>
      <c r="E2741"/>
      <c r="F2741"/>
      <c r="G2741"/>
      <c r="H2741"/>
      <c r="I2741"/>
      <c r="J2741"/>
      <c r="K2741"/>
      <c r="L2741"/>
      <c r="M2741"/>
      <c r="N2741"/>
      <c r="O2741"/>
      <c r="P2741"/>
      <c r="Q2741"/>
      <c r="R2741"/>
      <c r="S2741"/>
      <c r="T2741"/>
      <c r="U2741"/>
      <c r="V2741"/>
      <c r="W2741"/>
      <c r="X2741"/>
      <c r="Y2741"/>
      <c r="Z2741"/>
      <c r="AA2741"/>
      <c r="AB2741"/>
    </row>
    <row r="2742" spans="1:28" x14ac:dyDescent="0.25">
      <c r="A2742"/>
      <c r="B2742"/>
      <c r="C2742"/>
      <c r="D2742"/>
      <c r="E2742"/>
      <c r="F2742"/>
      <c r="G2742"/>
      <c r="H2742"/>
      <c r="I2742"/>
      <c r="J2742"/>
      <c r="K2742"/>
      <c r="L2742"/>
      <c r="M2742"/>
      <c r="N2742"/>
      <c r="O2742"/>
      <c r="P2742"/>
      <c r="Q2742"/>
      <c r="R2742"/>
      <c r="S2742"/>
      <c r="T2742"/>
      <c r="U2742"/>
      <c r="V2742"/>
      <c r="W2742"/>
      <c r="X2742"/>
      <c r="Y2742"/>
      <c r="Z2742"/>
      <c r="AA2742"/>
      <c r="AB2742"/>
    </row>
    <row r="2743" spans="1:28" x14ac:dyDescent="0.25">
      <c r="A2743"/>
      <c r="B2743"/>
      <c r="C2743"/>
      <c r="D2743"/>
      <c r="E2743"/>
      <c r="F2743"/>
      <c r="G2743"/>
      <c r="H2743"/>
      <c r="I2743"/>
      <c r="J2743"/>
      <c r="K2743"/>
      <c r="L2743"/>
      <c r="M2743"/>
      <c r="N2743"/>
      <c r="O2743"/>
      <c r="P2743"/>
      <c r="Q2743"/>
      <c r="R2743"/>
      <c r="S2743"/>
      <c r="T2743"/>
      <c r="U2743"/>
      <c r="V2743"/>
      <c r="W2743"/>
      <c r="X2743"/>
      <c r="Y2743"/>
      <c r="Z2743"/>
      <c r="AA2743"/>
      <c r="AB2743"/>
    </row>
    <row r="2744" spans="1:28" x14ac:dyDescent="0.25">
      <c r="A2744"/>
      <c r="B2744"/>
      <c r="C2744"/>
      <c r="D2744"/>
      <c r="E2744"/>
      <c r="F2744"/>
      <c r="G2744"/>
      <c r="H2744"/>
      <c r="I2744"/>
      <c r="J2744"/>
      <c r="K2744"/>
      <c r="L2744"/>
      <c r="M2744"/>
      <c r="N2744"/>
      <c r="O2744"/>
      <c r="P2744"/>
      <c r="Q2744"/>
      <c r="R2744"/>
      <c r="S2744"/>
      <c r="T2744"/>
      <c r="U2744"/>
      <c r="V2744"/>
      <c r="W2744"/>
      <c r="X2744"/>
      <c r="Y2744"/>
      <c r="Z2744"/>
      <c r="AA2744"/>
      <c r="AB2744"/>
    </row>
    <row r="2745" spans="1:28" x14ac:dyDescent="0.25">
      <c r="A2745"/>
      <c r="B2745"/>
      <c r="C2745"/>
      <c r="D2745"/>
      <c r="E2745"/>
      <c r="F2745"/>
      <c r="G2745"/>
      <c r="H2745"/>
      <c r="I2745"/>
      <c r="J2745"/>
      <c r="K2745"/>
      <c r="L2745"/>
      <c r="M2745"/>
      <c r="N2745"/>
      <c r="O2745"/>
      <c r="P2745"/>
      <c r="Q2745"/>
      <c r="R2745"/>
      <c r="S2745"/>
      <c r="T2745"/>
      <c r="U2745"/>
      <c r="V2745"/>
      <c r="W2745"/>
      <c r="X2745"/>
      <c r="Y2745"/>
      <c r="Z2745"/>
      <c r="AA2745"/>
      <c r="AB2745"/>
    </row>
    <row r="2746" spans="1:28" x14ac:dyDescent="0.25">
      <c r="A2746"/>
      <c r="B2746"/>
      <c r="C2746"/>
      <c r="D2746"/>
      <c r="E2746"/>
      <c r="F2746"/>
      <c r="G2746"/>
      <c r="H2746"/>
      <c r="I2746"/>
      <c r="J2746"/>
      <c r="K2746"/>
      <c r="L2746"/>
      <c r="M2746"/>
      <c r="N2746"/>
      <c r="O2746"/>
      <c r="P2746"/>
      <c r="Q2746"/>
      <c r="R2746"/>
      <c r="S2746"/>
      <c r="T2746"/>
      <c r="U2746"/>
      <c r="V2746"/>
      <c r="W2746"/>
      <c r="X2746"/>
      <c r="Y2746"/>
      <c r="Z2746"/>
      <c r="AA2746"/>
      <c r="AB2746"/>
    </row>
    <row r="2747" spans="1:28" x14ac:dyDescent="0.25">
      <c r="A2747"/>
      <c r="B2747"/>
      <c r="C2747"/>
      <c r="D2747"/>
      <c r="E2747"/>
      <c r="F2747"/>
      <c r="G2747"/>
      <c r="H2747"/>
      <c r="I2747"/>
      <c r="J2747"/>
      <c r="K2747"/>
      <c r="L2747"/>
      <c r="M2747"/>
      <c r="N2747"/>
      <c r="O2747"/>
      <c r="P2747"/>
      <c r="Q2747"/>
      <c r="R2747"/>
      <c r="S2747"/>
      <c r="T2747"/>
      <c r="U2747"/>
      <c r="V2747"/>
      <c r="W2747"/>
      <c r="X2747"/>
      <c r="Y2747"/>
      <c r="Z2747"/>
      <c r="AA2747"/>
      <c r="AB2747"/>
    </row>
    <row r="2748" spans="1:28" x14ac:dyDescent="0.25">
      <c r="A2748"/>
      <c r="B2748"/>
      <c r="C2748"/>
      <c r="D2748"/>
      <c r="E2748"/>
      <c r="F2748"/>
      <c r="G2748"/>
      <c r="H2748"/>
      <c r="I2748"/>
      <c r="J2748"/>
      <c r="K2748"/>
      <c r="L2748"/>
      <c r="M2748"/>
      <c r="N2748"/>
      <c r="O2748"/>
      <c r="P2748"/>
      <c r="Q2748"/>
      <c r="R2748"/>
      <c r="S2748"/>
      <c r="T2748"/>
      <c r="U2748"/>
      <c r="V2748"/>
      <c r="W2748"/>
      <c r="X2748"/>
      <c r="Y2748"/>
      <c r="Z2748"/>
      <c r="AA2748"/>
      <c r="AB2748"/>
    </row>
    <row r="2749" spans="1:28" x14ac:dyDescent="0.25">
      <c r="A2749"/>
      <c r="B2749"/>
      <c r="C2749"/>
      <c r="D2749"/>
      <c r="E2749"/>
      <c r="F2749"/>
      <c r="G2749"/>
      <c r="H2749"/>
      <c r="I2749"/>
      <c r="J2749"/>
      <c r="K2749"/>
      <c r="L2749"/>
      <c r="M2749"/>
      <c r="N2749"/>
      <c r="O2749"/>
      <c r="P2749"/>
      <c r="Q2749"/>
      <c r="R2749"/>
      <c r="S2749"/>
      <c r="T2749"/>
      <c r="U2749"/>
      <c r="V2749"/>
      <c r="W2749"/>
      <c r="X2749"/>
      <c r="Y2749"/>
      <c r="Z2749"/>
      <c r="AA2749"/>
      <c r="AB2749"/>
    </row>
    <row r="2750" spans="1:28" x14ac:dyDescent="0.25">
      <c r="A2750"/>
      <c r="B2750"/>
      <c r="C2750"/>
      <c r="D2750"/>
      <c r="E2750"/>
      <c r="F2750"/>
      <c r="G2750"/>
      <c r="H2750"/>
      <c r="I2750"/>
      <c r="J2750"/>
      <c r="K2750"/>
      <c r="L2750"/>
      <c r="M2750"/>
      <c r="N2750"/>
      <c r="O2750"/>
      <c r="P2750"/>
      <c r="Q2750"/>
      <c r="R2750"/>
      <c r="S2750"/>
      <c r="T2750"/>
      <c r="U2750"/>
      <c r="V2750"/>
      <c r="W2750"/>
      <c r="X2750"/>
      <c r="Y2750"/>
      <c r="Z2750"/>
      <c r="AA2750"/>
      <c r="AB2750"/>
    </row>
    <row r="2751" spans="1:28" x14ac:dyDescent="0.25">
      <c r="A2751"/>
      <c r="B2751"/>
      <c r="C2751"/>
      <c r="D2751"/>
      <c r="E2751"/>
      <c r="F2751"/>
      <c r="G2751"/>
      <c r="H2751"/>
      <c r="I2751"/>
      <c r="J2751"/>
      <c r="K2751"/>
      <c r="L2751"/>
      <c r="M2751"/>
      <c r="N2751"/>
      <c r="O2751"/>
      <c r="P2751"/>
      <c r="Q2751"/>
      <c r="R2751"/>
      <c r="S2751"/>
      <c r="T2751"/>
      <c r="U2751"/>
      <c r="V2751"/>
      <c r="W2751"/>
      <c r="X2751"/>
      <c r="Y2751"/>
      <c r="Z2751"/>
      <c r="AA2751"/>
      <c r="AB2751"/>
    </row>
    <row r="2752" spans="1:28" x14ac:dyDescent="0.25">
      <c r="A2752"/>
      <c r="B2752"/>
      <c r="C2752"/>
      <c r="D2752"/>
      <c r="E2752"/>
      <c r="F2752"/>
      <c r="G2752"/>
      <c r="H2752"/>
      <c r="I2752"/>
      <c r="J2752"/>
      <c r="K2752"/>
      <c r="L2752"/>
      <c r="M2752"/>
      <c r="N2752"/>
      <c r="O2752"/>
      <c r="P2752"/>
      <c r="Q2752"/>
      <c r="R2752"/>
      <c r="S2752"/>
      <c r="T2752"/>
      <c r="U2752"/>
      <c r="V2752"/>
      <c r="W2752"/>
      <c r="X2752"/>
      <c r="Y2752"/>
      <c r="Z2752"/>
      <c r="AA2752"/>
      <c r="AB2752"/>
    </row>
    <row r="2753" spans="1:28" x14ac:dyDescent="0.25">
      <c r="A2753"/>
      <c r="B2753"/>
      <c r="C2753"/>
      <c r="D2753"/>
      <c r="E2753"/>
      <c r="F2753"/>
      <c r="G2753"/>
      <c r="H2753"/>
      <c r="I2753"/>
      <c r="J2753"/>
      <c r="K2753"/>
      <c r="L2753"/>
      <c r="M2753"/>
      <c r="N2753"/>
      <c r="O2753"/>
      <c r="P2753"/>
      <c r="Q2753"/>
      <c r="R2753"/>
      <c r="S2753"/>
      <c r="T2753"/>
      <c r="U2753"/>
      <c r="V2753"/>
      <c r="W2753"/>
      <c r="X2753"/>
      <c r="Y2753"/>
      <c r="Z2753"/>
      <c r="AA2753"/>
      <c r="AB2753"/>
    </row>
    <row r="2754" spans="1:28" x14ac:dyDescent="0.25">
      <c r="A2754"/>
      <c r="B2754"/>
      <c r="C2754"/>
      <c r="D2754"/>
      <c r="E2754"/>
      <c r="F2754"/>
      <c r="G2754"/>
      <c r="H2754"/>
      <c r="I2754"/>
      <c r="J2754"/>
      <c r="K2754"/>
      <c r="L2754"/>
      <c r="M2754"/>
      <c r="N2754"/>
      <c r="O2754"/>
      <c r="P2754"/>
      <c r="Q2754"/>
      <c r="R2754"/>
      <c r="S2754"/>
      <c r="T2754"/>
      <c r="U2754"/>
      <c r="V2754"/>
      <c r="W2754"/>
      <c r="X2754"/>
      <c r="Y2754"/>
      <c r="Z2754"/>
      <c r="AA2754"/>
      <c r="AB2754"/>
    </row>
    <row r="2755" spans="1:28" x14ac:dyDescent="0.25">
      <c r="A2755"/>
      <c r="B2755"/>
      <c r="C2755"/>
      <c r="D2755"/>
      <c r="E2755"/>
      <c r="F2755"/>
      <c r="G2755"/>
      <c r="H2755"/>
      <c r="I2755"/>
      <c r="J2755"/>
      <c r="K2755"/>
      <c r="L2755"/>
      <c r="M2755"/>
      <c r="N2755"/>
      <c r="O2755"/>
      <c r="P2755"/>
      <c r="Q2755"/>
      <c r="R2755"/>
      <c r="S2755"/>
      <c r="T2755"/>
      <c r="U2755"/>
      <c r="V2755"/>
      <c r="W2755"/>
      <c r="X2755"/>
      <c r="Y2755"/>
      <c r="Z2755"/>
      <c r="AA2755"/>
      <c r="AB2755"/>
    </row>
    <row r="2756" spans="1:28" x14ac:dyDescent="0.25">
      <c r="A2756"/>
      <c r="B2756"/>
      <c r="C2756"/>
      <c r="D2756"/>
      <c r="E2756"/>
      <c r="F2756"/>
      <c r="G2756"/>
      <c r="H2756"/>
      <c r="I2756"/>
      <c r="J2756"/>
      <c r="K2756"/>
      <c r="L2756"/>
      <c r="M2756"/>
      <c r="N2756"/>
      <c r="O2756"/>
      <c r="P2756"/>
      <c r="Q2756"/>
      <c r="R2756"/>
      <c r="S2756"/>
      <c r="T2756"/>
      <c r="U2756"/>
      <c r="V2756"/>
      <c r="W2756"/>
      <c r="X2756"/>
      <c r="Y2756"/>
      <c r="Z2756"/>
      <c r="AA2756"/>
      <c r="AB2756"/>
    </row>
    <row r="2757" spans="1:28" x14ac:dyDescent="0.25">
      <c r="A2757"/>
      <c r="B2757"/>
      <c r="C2757"/>
      <c r="D2757"/>
      <c r="E2757"/>
      <c r="F2757"/>
      <c r="G2757"/>
      <c r="H2757"/>
      <c r="I2757"/>
      <c r="J2757"/>
      <c r="K2757"/>
      <c r="L2757"/>
      <c r="M2757"/>
      <c r="N2757"/>
      <c r="O2757"/>
      <c r="P2757"/>
      <c r="Q2757"/>
      <c r="R2757"/>
      <c r="S2757"/>
      <c r="T2757"/>
      <c r="U2757"/>
      <c r="V2757"/>
      <c r="W2757"/>
      <c r="X2757"/>
      <c r="Y2757"/>
      <c r="Z2757"/>
      <c r="AA2757"/>
      <c r="AB2757"/>
    </row>
    <row r="2758" spans="1:28" x14ac:dyDescent="0.25">
      <c r="A2758"/>
      <c r="B2758"/>
      <c r="C2758"/>
      <c r="D2758"/>
      <c r="E2758"/>
      <c r="F2758"/>
      <c r="G2758"/>
      <c r="H2758"/>
      <c r="I2758"/>
      <c r="J2758"/>
      <c r="K2758"/>
      <c r="L2758"/>
      <c r="M2758"/>
      <c r="N2758"/>
      <c r="O2758"/>
      <c r="P2758"/>
      <c r="Q2758"/>
      <c r="R2758"/>
      <c r="S2758"/>
      <c r="T2758"/>
      <c r="U2758"/>
      <c r="V2758"/>
      <c r="W2758"/>
      <c r="X2758"/>
      <c r="Y2758"/>
      <c r="Z2758"/>
      <c r="AA2758"/>
      <c r="AB2758"/>
    </row>
    <row r="2759" spans="1:28" x14ac:dyDescent="0.25">
      <c r="A2759"/>
      <c r="B2759"/>
      <c r="C2759"/>
      <c r="D2759"/>
      <c r="E2759"/>
      <c r="F2759"/>
      <c r="G2759"/>
      <c r="H2759"/>
      <c r="I2759"/>
      <c r="J2759"/>
      <c r="K2759"/>
      <c r="L2759"/>
      <c r="M2759"/>
      <c r="N2759"/>
      <c r="O2759"/>
      <c r="P2759"/>
      <c r="Q2759"/>
      <c r="R2759"/>
      <c r="S2759"/>
      <c r="T2759"/>
      <c r="U2759"/>
      <c r="V2759"/>
      <c r="W2759"/>
      <c r="X2759"/>
      <c r="Y2759"/>
      <c r="Z2759"/>
      <c r="AA2759"/>
      <c r="AB2759"/>
    </row>
    <row r="2760" spans="1:28" x14ac:dyDescent="0.25">
      <c r="A2760"/>
      <c r="B2760"/>
      <c r="C2760"/>
      <c r="D2760"/>
      <c r="E2760"/>
      <c r="F2760"/>
      <c r="G2760"/>
      <c r="H2760"/>
      <c r="I2760"/>
      <c r="J2760"/>
      <c r="K2760"/>
      <c r="L2760"/>
      <c r="M2760"/>
      <c r="N2760"/>
      <c r="O2760"/>
      <c r="P2760"/>
      <c r="Q2760"/>
      <c r="R2760"/>
      <c r="S2760"/>
      <c r="T2760"/>
      <c r="U2760"/>
      <c r="V2760"/>
      <c r="W2760"/>
      <c r="X2760"/>
      <c r="Y2760"/>
      <c r="Z2760"/>
      <c r="AA2760"/>
      <c r="AB2760"/>
    </row>
    <row r="2761" spans="1:28" x14ac:dyDescent="0.25">
      <c r="A2761"/>
      <c r="B2761"/>
      <c r="C2761"/>
      <c r="D2761"/>
      <c r="E2761"/>
      <c r="F2761"/>
      <c r="G2761"/>
      <c r="H2761"/>
      <c r="I2761"/>
      <c r="J2761"/>
      <c r="K2761"/>
      <c r="L2761"/>
      <c r="M2761"/>
      <c r="N2761"/>
      <c r="O2761"/>
      <c r="P2761"/>
      <c r="Q2761"/>
      <c r="R2761"/>
      <c r="S2761"/>
      <c r="T2761"/>
      <c r="U2761"/>
      <c r="V2761"/>
      <c r="W2761"/>
      <c r="X2761"/>
      <c r="Y2761"/>
      <c r="Z2761"/>
      <c r="AA2761"/>
      <c r="AB2761"/>
    </row>
    <row r="2762" spans="1:28" x14ac:dyDescent="0.25">
      <c r="A2762"/>
      <c r="B2762"/>
      <c r="C2762"/>
      <c r="D2762"/>
      <c r="E2762"/>
      <c r="F2762"/>
      <c r="G2762"/>
      <c r="H2762"/>
      <c r="I2762"/>
      <c r="J2762"/>
      <c r="K2762"/>
      <c r="L2762"/>
      <c r="M2762"/>
      <c r="N2762"/>
      <c r="O2762"/>
      <c r="P2762"/>
      <c r="Q2762"/>
      <c r="R2762"/>
      <c r="S2762"/>
      <c r="T2762"/>
      <c r="U2762"/>
      <c r="V2762"/>
      <c r="W2762"/>
      <c r="X2762"/>
      <c r="Y2762"/>
      <c r="Z2762"/>
      <c r="AA2762"/>
      <c r="AB2762"/>
    </row>
    <row r="2763" spans="1:28" x14ac:dyDescent="0.25">
      <c r="A2763"/>
      <c r="B2763"/>
      <c r="C2763"/>
      <c r="D2763"/>
      <c r="E2763"/>
      <c r="F2763"/>
      <c r="G2763"/>
      <c r="H2763"/>
      <c r="I2763"/>
      <c r="J2763"/>
      <c r="K2763"/>
      <c r="L2763"/>
      <c r="M2763"/>
      <c r="N2763"/>
      <c r="O2763"/>
      <c r="P2763"/>
      <c r="Q2763"/>
      <c r="R2763"/>
      <c r="S2763"/>
      <c r="T2763"/>
      <c r="U2763"/>
      <c r="V2763"/>
      <c r="W2763"/>
      <c r="X2763"/>
      <c r="Y2763"/>
      <c r="Z2763"/>
      <c r="AA2763"/>
      <c r="AB2763"/>
    </row>
    <row r="2764" spans="1:28" x14ac:dyDescent="0.25">
      <c r="A2764"/>
      <c r="B2764"/>
      <c r="C2764"/>
      <c r="D2764"/>
      <c r="E2764"/>
      <c r="F2764"/>
      <c r="G2764"/>
      <c r="H2764"/>
      <c r="I2764"/>
      <c r="J2764"/>
      <c r="K2764"/>
      <c r="L2764"/>
      <c r="M2764"/>
      <c r="N2764"/>
      <c r="O2764"/>
      <c r="P2764"/>
      <c r="Q2764"/>
      <c r="R2764"/>
      <c r="S2764"/>
      <c r="T2764"/>
      <c r="U2764"/>
      <c r="V2764"/>
      <c r="W2764"/>
      <c r="X2764"/>
      <c r="Y2764"/>
      <c r="Z2764"/>
      <c r="AA2764"/>
      <c r="AB2764"/>
    </row>
    <row r="2765" spans="1:28" x14ac:dyDescent="0.25">
      <c r="A2765"/>
      <c r="B2765"/>
      <c r="C2765"/>
      <c r="D2765"/>
      <c r="E2765"/>
      <c r="F2765"/>
      <c r="G2765"/>
      <c r="H2765"/>
      <c r="I2765"/>
      <c r="J2765"/>
      <c r="K2765"/>
      <c r="L2765"/>
      <c r="M2765"/>
      <c r="N2765"/>
      <c r="O2765"/>
      <c r="P2765"/>
      <c r="Q2765"/>
      <c r="R2765"/>
      <c r="S2765"/>
      <c r="T2765"/>
      <c r="U2765"/>
      <c r="V2765"/>
      <c r="W2765"/>
      <c r="X2765"/>
      <c r="Y2765"/>
      <c r="Z2765"/>
      <c r="AA2765"/>
      <c r="AB2765"/>
    </row>
    <row r="2766" spans="1:28" x14ac:dyDescent="0.25">
      <c r="A2766"/>
      <c r="B2766"/>
      <c r="C2766"/>
      <c r="D2766"/>
      <c r="E2766"/>
      <c r="F2766"/>
      <c r="G2766"/>
      <c r="H2766"/>
      <c r="I2766"/>
      <c r="J2766"/>
      <c r="K2766"/>
      <c r="L2766"/>
      <c r="M2766"/>
      <c r="N2766"/>
      <c r="O2766"/>
      <c r="P2766"/>
      <c r="Q2766"/>
      <c r="R2766"/>
      <c r="S2766"/>
      <c r="T2766"/>
      <c r="U2766"/>
      <c r="V2766"/>
      <c r="W2766"/>
      <c r="X2766"/>
      <c r="Y2766"/>
      <c r="Z2766"/>
      <c r="AA2766"/>
      <c r="AB2766"/>
    </row>
    <row r="2767" spans="1:28" x14ac:dyDescent="0.25">
      <c r="A2767"/>
      <c r="B2767"/>
      <c r="C2767"/>
      <c r="D2767"/>
      <c r="E2767"/>
      <c r="F2767"/>
      <c r="G2767"/>
      <c r="H2767"/>
      <c r="I2767"/>
      <c r="J2767"/>
      <c r="K2767"/>
      <c r="L2767"/>
      <c r="M2767"/>
      <c r="N2767"/>
      <c r="O2767"/>
      <c r="P2767"/>
      <c r="Q2767"/>
      <c r="R2767"/>
      <c r="S2767"/>
      <c r="T2767"/>
      <c r="U2767"/>
      <c r="V2767"/>
      <c r="W2767"/>
      <c r="X2767"/>
      <c r="Y2767"/>
      <c r="Z2767"/>
      <c r="AA2767"/>
      <c r="AB2767"/>
    </row>
    <row r="2768" spans="1:28" x14ac:dyDescent="0.25">
      <c r="A2768"/>
      <c r="B2768"/>
      <c r="C2768"/>
      <c r="D2768"/>
      <c r="E2768"/>
      <c r="F2768"/>
      <c r="G2768"/>
      <c r="H2768"/>
      <c r="I2768"/>
      <c r="J2768"/>
      <c r="K2768"/>
      <c r="L2768"/>
      <c r="M2768"/>
      <c r="N2768"/>
      <c r="O2768"/>
      <c r="P2768"/>
      <c r="Q2768"/>
      <c r="R2768"/>
      <c r="S2768"/>
      <c r="T2768"/>
      <c r="U2768"/>
      <c r="V2768"/>
      <c r="W2768"/>
      <c r="X2768"/>
      <c r="Y2768"/>
      <c r="Z2768"/>
      <c r="AA2768"/>
      <c r="AB2768"/>
    </row>
    <row r="2769" spans="1:28" x14ac:dyDescent="0.25">
      <c r="A2769"/>
      <c r="B2769"/>
      <c r="C2769"/>
      <c r="D2769"/>
      <c r="E2769"/>
      <c r="F2769"/>
      <c r="G2769"/>
      <c r="H2769"/>
      <c r="I2769"/>
      <c r="J2769"/>
      <c r="K2769"/>
      <c r="L2769"/>
      <c r="M2769"/>
      <c r="N2769"/>
      <c r="O2769"/>
      <c r="P2769"/>
      <c r="Q2769"/>
      <c r="R2769"/>
      <c r="S2769"/>
      <c r="T2769"/>
      <c r="U2769"/>
      <c r="V2769"/>
      <c r="W2769"/>
      <c r="X2769"/>
      <c r="Y2769"/>
      <c r="Z2769"/>
      <c r="AA2769"/>
      <c r="AB2769"/>
    </row>
    <row r="2770" spans="1:28" x14ac:dyDescent="0.25">
      <c r="A2770"/>
      <c r="B2770"/>
      <c r="C2770"/>
      <c r="D2770"/>
      <c r="E2770"/>
      <c r="F2770"/>
      <c r="G2770"/>
      <c r="H2770"/>
      <c r="I2770"/>
      <c r="J2770"/>
      <c r="K2770"/>
      <c r="L2770"/>
      <c r="M2770"/>
      <c r="N2770"/>
      <c r="O2770"/>
      <c r="P2770"/>
      <c r="Q2770"/>
      <c r="R2770"/>
      <c r="S2770"/>
      <c r="T2770"/>
      <c r="U2770"/>
      <c r="V2770"/>
      <c r="W2770"/>
      <c r="X2770"/>
      <c r="Y2770"/>
      <c r="Z2770"/>
      <c r="AA2770"/>
      <c r="AB2770"/>
    </row>
    <row r="2771" spans="1:28" x14ac:dyDescent="0.25">
      <c r="A2771"/>
      <c r="B2771"/>
      <c r="C2771"/>
      <c r="D2771"/>
      <c r="E2771"/>
      <c r="F2771"/>
      <c r="G2771"/>
      <c r="H2771"/>
      <c r="I2771"/>
      <c r="J2771"/>
      <c r="K2771"/>
      <c r="L2771"/>
      <c r="M2771"/>
      <c r="N2771"/>
      <c r="O2771"/>
      <c r="P2771"/>
      <c r="Q2771"/>
      <c r="R2771"/>
      <c r="S2771"/>
      <c r="T2771"/>
      <c r="U2771"/>
      <c r="V2771"/>
      <c r="W2771"/>
      <c r="X2771"/>
      <c r="Y2771"/>
      <c r="Z2771"/>
      <c r="AA2771"/>
      <c r="AB2771"/>
    </row>
    <row r="2772" spans="1:28" x14ac:dyDescent="0.25">
      <c r="A2772"/>
      <c r="B2772"/>
      <c r="C2772"/>
      <c r="D2772"/>
      <c r="E2772"/>
      <c r="F2772"/>
      <c r="G2772"/>
      <c r="H2772"/>
      <c r="I2772"/>
      <c r="J2772"/>
      <c r="K2772"/>
      <c r="L2772"/>
      <c r="M2772"/>
      <c r="N2772"/>
      <c r="O2772"/>
      <c r="P2772"/>
      <c r="Q2772"/>
      <c r="R2772"/>
      <c r="S2772"/>
      <c r="T2772"/>
      <c r="U2772"/>
      <c r="V2772"/>
      <c r="W2772"/>
      <c r="X2772"/>
      <c r="Y2772"/>
      <c r="Z2772"/>
      <c r="AA2772"/>
      <c r="AB2772"/>
    </row>
    <row r="2773" spans="1:28" x14ac:dyDescent="0.25">
      <c r="A2773"/>
      <c r="B2773"/>
      <c r="C2773"/>
      <c r="D2773"/>
      <c r="E2773"/>
      <c r="F2773"/>
      <c r="G2773"/>
      <c r="H2773"/>
      <c r="I2773"/>
      <c r="J2773"/>
      <c r="K2773"/>
      <c r="L2773"/>
      <c r="M2773"/>
      <c r="N2773"/>
      <c r="O2773"/>
      <c r="P2773"/>
      <c r="Q2773"/>
      <c r="R2773"/>
      <c r="S2773"/>
      <c r="T2773"/>
      <c r="U2773"/>
      <c r="V2773"/>
      <c r="W2773"/>
      <c r="X2773"/>
      <c r="Y2773"/>
      <c r="Z2773"/>
      <c r="AA2773"/>
      <c r="AB2773"/>
    </row>
    <row r="2774" spans="1:28" x14ac:dyDescent="0.25">
      <c r="A2774"/>
      <c r="B2774"/>
      <c r="C2774"/>
      <c r="D2774"/>
      <c r="E2774"/>
      <c r="F2774"/>
      <c r="G2774"/>
      <c r="H2774"/>
      <c r="I2774"/>
      <c r="J2774"/>
      <c r="K2774"/>
      <c r="L2774"/>
      <c r="M2774"/>
      <c r="N2774"/>
      <c r="O2774"/>
      <c r="P2774"/>
      <c r="Q2774"/>
      <c r="R2774"/>
      <c r="S2774"/>
      <c r="T2774"/>
      <c r="U2774"/>
      <c r="V2774"/>
      <c r="W2774"/>
      <c r="X2774"/>
      <c r="Y2774"/>
      <c r="Z2774"/>
      <c r="AA2774"/>
      <c r="AB2774"/>
    </row>
    <row r="2775" spans="1:28" x14ac:dyDescent="0.25">
      <c r="A2775"/>
      <c r="B2775"/>
      <c r="C2775"/>
      <c r="D2775"/>
      <c r="E2775"/>
      <c r="F2775"/>
      <c r="G2775"/>
      <c r="H2775"/>
      <c r="I2775"/>
      <c r="J2775"/>
      <c r="K2775"/>
      <c r="L2775"/>
      <c r="M2775"/>
      <c r="N2775"/>
      <c r="O2775"/>
      <c r="P2775"/>
      <c r="Q2775"/>
      <c r="R2775"/>
      <c r="S2775"/>
      <c r="T2775"/>
      <c r="U2775"/>
      <c r="V2775"/>
      <c r="W2775"/>
      <c r="X2775"/>
      <c r="Y2775"/>
      <c r="Z2775"/>
      <c r="AA2775"/>
      <c r="AB2775"/>
    </row>
    <row r="2776" spans="1:28" x14ac:dyDescent="0.25">
      <c r="A2776"/>
      <c r="B2776"/>
      <c r="C2776"/>
      <c r="D2776"/>
      <c r="E2776"/>
      <c r="F2776"/>
      <c r="G2776"/>
      <c r="H2776"/>
      <c r="I2776"/>
      <c r="J2776"/>
      <c r="K2776"/>
      <c r="L2776"/>
      <c r="M2776"/>
      <c r="N2776"/>
      <c r="O2776"/>
      <c r="P2776"/>
      <c r="Q2776"/>
      <c r="R2776"/>
      <c r="S2776"/>
      <c r="T2776"/>
      <c r="U2776"/>
      <c r="V2776"/>
      <c r="W2776"/>
      <c r="X2776"/>
      <c r="Y2776"/>
      <c r="Z2776"/>
      <c r="AA2776"/>
      <c r="AB2776"/>
    </row>
    <row r="2777" spans="1:28" x14ac:dyDescent="0.25">
      <c r="A2777"/>
      <c r="B2777"/>
      <c r="C2777"/>
      <c r="D2777"/>
      <c r="E2777"/>
      <c r="F2777"/>
      <c r="G2777"/>
      <c r="H2777"/>
      <c r="I2777"/>
      <c r="J2777"/>
      <c r="K2777"/>
      <c r="L2777"/>
      <c r="M2777"/>
      <c r="N2777"/>
      <c r="O2777"/>
      <c r="P2777"/>
      <c r="Q2777"/>
      <c r="R2777"/>
      <c r="S2777"/>
      <c r="T2777"/>
      <c r="U2777"/>
      <c r="V2777"/>
      <c r="W2777"/>
      <c r="X2777"/>
      <c r="Y2777"/>
      <c r="Z2777"/>
      <c r="AA2777"/>
      <c r="AB2777"/>
    </row>
    <row r="2778" spans="1:28" x14ac:dyDescent="0.25">
      <c r="A2778"/>
      <c r="B2778"/>
      <c r="C2778"/>
      <c r="D2778"/>
      <c r="E2778"/>
      <c r="F2778"/>
      <c r="G2778"/>
      <c r="H2778"/>
      <c r="I2778"/>
      <c r="J2778"/>
      <c r="K2778"/>
      <c r="L2778"/>
      <c r="M2778"/>
      <c r="N2778"/>
      <c r="O2778"/>
      <c r="P2778"/>
      <c r="Q2778"/>
      <c r="R2778"/>
      <c r="S2778"/>
      <c r="T2778"/>
      <c r="U2778"/>
      <c r="V2778"/>
      <c r="W2778"/>
      <c r="X2778"/>
      <c r="Y2778"/>
      <c r="Z2778"/>
      <c r="AA2778"/>
      <c r="AB2778"/>
    </row>
    <row r="2779" spans="1:28" x14ac:dyDescent="0.25">
      <c r="A2779"/>
      <c r="B2779"/>
      <c r="C2779"/>
      <c r="D2779"/>
      <c r="E2779"/>
      <c r="F2779"/>
      <c r="G2779"/>
      <c r="H2779"/>
      <c r="I2779"/>
      <c r="J2779"/>
      <c r="K2779"/>
      <c r="L2779"/>
      <c r="M2779"/>
      <c r="N2779"/>
      <c r="O2779"/>
      <c r="P2779"/>
      <c r="Q2779"/>
      <c r="R2779"/>
      <c r="S2779"/>
      <c r="T2779"/>
      <c r="U2779"/>
      <c r="V2779"/>
      <c r="W2779"/>
      <c r="X2779"/>
      <c r="Y2779"/>
      <c r="Z2779"/>
      <c r="AA2779"/>
      <c r="AB2779"/>
    </row>
    <row r="2780" spans="1:28" x14ac:dyDescent="0.25">
      <c r="A2780"/>
      <c r="B2780"/>
      <c r="C2780"/>
      <c r="D2780"/>
      <c r="E2780"/>
      <c r="F2780"/>
      <c r="G2780"/>
      <c r="H2780"/>
      <c r="I2780"/>
      <c r="J2780"/>
      <c r="K2780"/>
      <c r="L2780"/>
      <c r="M2780"/>
      <c r="N2780"/>
      <c r="O2780"/>
      <c r="P2780"/>
      <c r="Q2780"/>
      <c r="R2780"/>
      <c r="S2780"/>
      <c r="T2780"/>
      <c r="U2780"/>
      <c r="V2780"/>
      <c r="W2780"/>
      <c r="X2780"/>
      <c r="Y2780"/>
      <c r="Z2780"/>
      <c r="AA2780"/>
      <c r="AB2780"/>
    </row>
    <row r="2781" spans="1:28" x14ac:dyDescent="0.25">
      <c r="A2781"/>
      <c r="B2781"/>
      <c r="C2781"/>
      <c r="D2781"/>
      <c r="E2781"/>
      <c r="F2781"/>
      <c r="G2781"/>
      <c r="H2781"/>
      <c r="I2781"/>
      <c r="J2781"/>
      <c r="K2781"/>
      <c r="L2781"/>
      <c r="M2781"/>
      <c r="N2781"/>
      <c r="O2781"/>
      <c r="P2781"/>
      <c r="Q2781"/>
      <c r="R2781"/>
      <c r="S2781"/>
      <c r="T2781"/>
      <c r="U2781"/>
      <c r="V2781"/>
      <c r="W2781"/>
      <c r="X2781"/>
      <c r="Y2781"/>
      <c r="Z2781"/>
      <c r="AA2781"/>
      <c r="AB2781"/>
    </row>
    <row r="2782" spans="1:28" x14ac:dyDescent="0.25">
      <c r="A2782"/>
      <c r="B2782"/>
      <c r="C2782"/>
      <c r="D2782"/>
      <c r="E2782"/>
      <c r="F2782"/>
      <c r="G2782"/>
      <c r="H2782"/>
      <c r="I2782"/>
      <c r="J2782"/>
      <c r="K2782"/>
      <c r="L2782"/>
      <c r="M2782"/>
      <c r="N2782"/>
      <c r="O2782"/>
      <c r="P2782"/>
      <c r="Q2782"/>
      <c r="R2782"/>
      <c r="S2782"/>
      <c r="T2782"/>
      <c r="U2782"/>
      <c r="V2782"/>
      <c r="W2782"/>
      <c r="X2782"/>
      <c r="Y2782"/>
      <c r="Z2782"/>
      <c r="AA2782"/>
      <c r="AB2782"/>
    </row>
    <row r="2783" spans="1:28" x14ac:dyDescent="0.25">
      <c r="A2783"/>
      <c r="B2783"/>
      <c r="C2783"/>
      <c r="D2783"/>
      <c r="E2783"/>
      <c r="F2783"/>
      <c r="G2783"/>
      <c r="H2783"/>
      <c r="I2783"/>
      <c r="J2783"/>
      <c r="K2783"/>
      <c r="L2783"/>
      <c r="M2783"/>
      <c r="N2783"/>
      <c r="O2783"/>
      <c r="P2783"/>
      <c r="Q2783"/>
      <c r="R2783"/>
      <c r="S2783"/>
      <c r="T2783"/>
      <c r="U2783"/>
      <c r="V2783"/>
      <c r="W2783"/>
      <c r="X2783"/>
      <c r="Y2783"/>
      <c r="Z2783"/>
      <c r="AA2783"/>
      <c r="AB2783"/>
    </row>
    <row r="2784" spans="1:28" x14ac:dyDescent="0.25">
      <c r="A2784"/>
      <c r="B2784"/>
      <c r="C2784"/>
      <c r="D2784"/>
      <c r="E2784"/>
      <c r="F2784"/>
      <c r="G2784"/>
      <c r="H2784"/>
      <c r="I2784"/>
      <c r="J2784"/>
      <c r="K2784"/>
      <c r="L2784"/>
      <c r="M2784"/>
      <c r="N2784"/>
      <c r="O2784"/>
      <c r="P2784"/>
      <c r="Q2784"/>
      <c r="R2784"/>
      <c r="S2784"/>
      <c r="T2784"/>
      <c r="U2784"/>
      <c r="V2784"/>
      <c r="W2784"/>
      <c r="X2784"/>
      <c r="Y2784"/>
      <c r="Z2784"/>
      <c r="AA2784"/>
      <c r="AB2784"/>
    </row>
    <row r="2785" spans="1:28" x14ac:dyDescent="0.25">
      <c r="A2785"/>
      <c r="B2785"/>
      <c r="C2785"/>
      <c r="D2785"/>
      <c r="E2785"/>
      <c r="F2785"/>
      <c r="G2785"/>
      <c r="H2785"/>
      <c r="I2785"/>
      <c r="J2785"/>
      <c r="K2785"/>
      <c r="L2785"/>
      <c r="M2785"/>
      <c r="N2785"/>
      <c r="O2785"/>
      <c r="P2785"/>
      <c r="Q2785"/>
      <c r="R2785"/>
      <c r="S2785"/>
      <c r="T2785"/>
      <c r="U2785"/>
      <c r="V2785"/>
      <c r="W2785"/>
      <c r="X2785"/>
      <c r="Y2785"/>
      <c r="Z2785"/>
      <c r="AA2785"/>
      <c r="AB2785"/>
    </row>
    <row r="2786" spans="1:28" x14ac:dyDescent="0.25">
      <c r="A2786"/>
      <c r="B2786"/>
      <c r="C2786"/>
      <c r="D2786"/>
      <c r="E2786"/>
      <c r="F2786"/>
      <c r="G2786"/>
      <c r="H2786"/>
      <c r="I2786"/>
      <c r="J2786"/>
      <c r="K2786"/>
      <c r="L2786"/>
      <c r="M2786"/>
      <c r="N2786"/>
      <c r="O2786"/>
      <c r="P2786"/>
      <c r="Q2786"/>
      <c r="R2786"/>
      <c r="S2786"/>
      <c r="T2786"/>
      <c r="U2786"/>
      <c r="V2786"/>
      <c r="W2786"/>
      <c r="X2786"/>
      <c r="Y2786"/>
      <c r="Z2786"/>
      <c r="AA2786"/>
      <c r="AB2786"/>
    </row>
    <row r="2787" spans="1:28" x14ac:dyDescent="0.25">
      <c r="A2787"/>
      <c r="B2787"/>
      <c r="C2787"/>
      <c r="D2787"/>
      <c r="E2787"/>
      <c r="F2787"/>
      <c r="G2787"/>
      <c r="H2787"/>
      <c r="I2787"/>
      <c r="J2787"/>
      <c r="K2787"/>
      <c r="L2787"/>
      <c r="M2787"/>
      <c r="N2787"/>
      <c r="O2787"/>
      <c r="P2787"/>
      <c r="Q2787"/>
      <c r="R2787"/>
      <c r="S2787"/>
      <c r="T2787"/>
      <c r="U2787"/>
      <c r="V2787"/>
      <c r="W2787"/>
      <c r="X2787"/>
      <c r="Y2787"/>
      <c r="Z2787"/>
      <c r="AA2787"/>
      <c r="AB2787"/>
    </row>
    <row r="2788" spans="1:28" x14ac:dyDescent="0.25">
      <c r="A2788"/>
      <c r="B2788"/>
      <c r="C2788"/>
      <c r="D2788"/>
      <c r="E2788"/>
      <c r="F2788"/>
      <c r="G2788"/>
      <c r="H2788"/>
      <c r="I2788"/>
      <c r="J2788"/>
      <c r="K2788"/>
      <c r="L2788"/>
      <c r="M2788"/>
      <c r="N2788"/>
      <c r="O2788"/>
      <c r="P2788"/>
      <c r="Q2788"/>
      <c r="R2788"/>
      <c r="S2788"/>
      <c r="T2788"/>
      <c r="U2788"/>
      <c r="V2788"/>
      <c r="W2788"/>
      <c r="X2788"/>
      <c r="Y2788"/>
      <c r="Z2788"/>
      <c r="AA2788"/>
      <c r="AB2788"/>
    </row>
    <row r="2789" spans="1:28" x14ac:dyDescent="0.25">
      <c r="A2789"/>
      <c r="B2789"/>
      <c r="C2789"/>
      <c r="D2789"/>
      <c r="E2789"/>
      <c r="F2789"/>
      <c r="G2789"/>
      <c r="H2789"/>
      <c r="I2789"/>
      <c r="J2789"/>
      <c r="K2789"/>
      <c r="L2789"/>
      <c r="M2789"/>
      <c r="N2789"/>
      <c r="O2789"/>
      <c r="P2789"/>
      <c r="Q2789"/>
      <c r="R2789"/>
      <c r="S2789"/>
      <c r="T2789"/>
      <c r="U2789"/>
      <c r="V2789"/>
      <c r="W2789"/>
      <c r="X2789"/>
      <c r="Y2789"/>
      <c r="Z2789"/>
      <c r="AA2789"/>
      <c r="AB2789"/>
    </row>
    <row r="2790" spans="1:28" x14ac:dyDescent="0.25">
      <c r="A2790"/>
      <c r="B2790"/>
      <c r="C2790"/>
      <c r="D2790"/>
      <c r="E2790"/>
      <c r="F2790"/>
      <c r="G2790"/>
      <c r="H2790"/>
      <c r="I2790"/>
      <c r="J2790"/>
      <c r="K2790"/>
      <c r="L2790"/>
      <c r="M2790"/>
      <c r="N2790"/>
      <c r="O2790"/>
      <c r="P2790"/>
      <c r="Q2790"/>
      <c r="R2790"/>
      <c r="S2790"/>
      <c r="T2790"/>
      <c r="U2790"/>
      <c r="V2790"/>
      <c r="W2790"/>
      <c r="X2790"/>
      <c r="Y2790"/>
      <c r="Z2790"/>
      <c r="AA2790"/>
      <c r="AB2790"/>
    </row>
    <row r="2791" spans="1:28" x14ac:dyDescent="0.25">
      <c r="A2791"/>
      <c r="B2791"/>
      <c r="C2791"/>
      <c r="D2791"/>
      <c r="E2791"/>
      <c r="F2791"/>
      <c r="G2791"/>
      <c r="H2791"/>
      <c r="I2791"/>
      <c r="J2791"/>
      <c r="K2791"/>
      <c r="L2791"/>
      <c r="M2791"/>
      <c r="N2791"/>
      <c r="O2791"/>
      <c r="P2791"/>
      <c r="Q2791"/>
      <c r="R2791"/>
      <c r="S2791"/>
      <c r="T2791"/>
      <c r="U2791"/>
      <c r="V2791"/>
      <c r="W2791"/>
      <c r="X2791"/>
      <c r="Y2791"/>
      <c r="Z2791"/>
      <c r="AA2791"/>
      <c r="AB2791"/>
    </row>
    <row r="2792" spans="1:28" x14ac:dyDescent="0.25">
      <c r="A2792"/>
      <c r="B2792"/>
      <c r="C2792"/>
      <c r="D2792"/>
      <c r="E2792"/>
      <c r="F2792"/>
      <c r="G2792"/>
      <c r="H2792"/>
      <c r="I2792"/>
      <c r="J2792"/>
      <c r="K2792"/>
      <c r="L2792"/>
      <c r="M2792"/>
      <c r="N2792"/>
      <c r="O2792"/>
      <c r="P2792"/>
      <c r="Q2792"/>
      <c r="R2792"/>
      <c r="S2792"/>
      <c r="T2792"/>
      <c r="U2792"/>
      <c r="V2792"/>
      <c r="W2792"/>
      <c r="X2792"/>
      <c r="Y2792"/>
      <c r="Z2792"/>
      <c r="AA2792"/>
      <c r="AB2792"/>
    </row>
    <row r="2793" spans="1:28" x14ac:dyDescent="0.25">
      <c r="A2793"/>
      <c r="B2793"/>
      <c r="C2793"/>
      <c r="D2793"/>
      <c r="E2793"/>
      <c r="F2793"/>
      <c r="G2793"/>
      <c r="H2793"/>
      <c r="I2793"/>
      <c r="J2793"/>
      <c r="K2793"/>
      <c r="L2793"/>
      <c r="M2793"/>
      <c r="N2793"/>
      <c r="O2793"/>
      <c r="P2793"/>
      <c r="Q2793"/>
      <c r="R2793"/>
      <c r="S2793"/>
      <c r="T2793"/>
      <c r="U2793"/>
      <c r="V2793"/>
      <c r="W2793"/>
      <c r="X2793"/>
      <c r="Y2793"/>
      <c r="Z2793"/>
      <c r="AA2793"/>
      <c r="AB2793"/>
    </row>
    <row r="2794" spans="1:28" x14ac:dyDescent="0.25">
      <c r="A2794"/>
      <c r="B2794"/>
      <c r="C2794"/>
      <c r="D2794"/>
      <c r="E2794"/>
      <c r="F2794"/>
      <c r="G2794"/>
      <c r="H2794"/>
      <c r="I2794"/>
      <c r="J2794"/>
      <c r="K2794"/>
      <c r="L2794"/>
      <c r="M2794"/>
      <c r="N2794"/>
      <c r="O2794"/>
      <c r="P2794"/>
      <c r="Q2794"/>
      <c r="R2794"/>
      <c r="S2794"/>
      <c r="T2794"/>
      <c r="U2794"/>
      <c r="V2794"/>
      <c r="W2794"/>
      <c r="X2794"/>
      <c r="Y2794"/>
      <c r="Z2794"/>
      <c r="AA2794"/>
      <c r="AB2794"/>
    </row>
    <row r="2795" spans="1:28" x14ac:dyDescent="0.25">
      <c r="A2795"/>
      <c r="B2795"/>
      <c r="C2795"/>
      <c r="D2795"/>
      <c r="E2795"/>
      <c r="F2795"/>
      <c r="G2795"/>
      <c r="H2795"/>
      <c r="I2795"/>
      <c r="J2795"/>
      <c r="K2795"/>
      <c r="L2795"/>
      <c r="M2795"/>
      <c r="N2795"/>
      <c r="O2795"/>
      <c r="P2795"/>
      <c r="Q2795"/>
      <c r="R2795"/>
      <c r="S2795"/>
      <c r="T2795"/>
      <c r="U2795"/>
      <c r="V2795"/>
      <c r="W2795"/>
      <c r="X2795"/>
      <c r="Y2795"/>
      <c r="Z2795"/>
      <c r="AA2795"/>
      <c r="AB2795"/>
    </row>
    <row r="2796" spans="1:28" x14ac:dyDescent="0.25">
      <c r="A2796"/>
      <c r="B2796"/>
      <c r="C2796"/>
      <c r="D2796"/>
      <c r="E2796"/>
      <c r="F2796"/>
      <c r="G2796"/>
      <c r="H2796"/>
      <c r="I2796"/>
      <c r="J2796"/>
      <c r="K2796"/>
      <c r="L2796"/>
      <c r="M2796"/>
      <c r="N2796"/>
      <c r="O2796"/>
      <c r="P2796"/>
      <c r="Q2796"/>
      <c r="R2796"/>
      <c r="S2796"/>
      <c r="T2796"/>
      <c r="U2796"/>
      <c r="V2796"/>
      <c r="W2796"/>
      <c r="X2796"/>
      <c r="Y2796"/>
      <c r="Z2796"/>
      <c r="AA2796"/>
      <c r="AB2796"/>
    </row>
    <row r="2797" spans="1:28" x14ac:dyDescent="0.25">
      <c r="A2797"/>
      <c r="B2797"/>
      <c r="C2797"/>
      <c r="D2797"/>
      <c r="E2797"/>
      <c r="F2797"/>
      <c r="G2797"/>
      <c r="H2797"/>
      <c r="I2797"/>
      <c r="J2797"/>
      <c r="K2797"/>
      <c r="L2797"/>
      <c r="M2797"/>
      <c r="N2797"/>
      <c r="O2797"/>
      <c r="P2797"/>
      <c r="Q2797"/>
      <c r="R2797"/>
      <c r="S2797"/>
      <c r="T2797"/>
      <c r="U2797"/>
      <c r="V2797"/>
      <c r="W2797"/>
      <c r="X2797"/>
      <c r="Y2797"/>
      <c r="Z2797"/>
      <c r="AA2797"/>
      <c r="AB2797"/>
    </row>
    <row r="2798" spans="1:28" x14ac:dyDescent="0.25">
      <c r="A2798"/>
      <c r="B2798"/>
      <c r="C2798"/>
      <c r="D2798"/>
      <c r="E2798"/>
      <c r="F2798"/>
      <c r="G2798"/>
      <c r="H2798"/>
      <c r="I2798"/>
      <c r="J2798"/>
      <c r="K2798"/>
      <c r="L2798"/>
      <c r="M2798"/>
      <c r="N2798"/>
      <c r="O2798"/>
      <c r="P2798"/>
      <c r="Q2798"/>
      <c r="R2798"/>
      <c r="S2798"/>
      <c r="T2798"/>
      <c r="U2798"/>
      <c r="V2798"/>
      <c r="W2798"/>
      <c r="X2798"/>
      <c r="Y2798"/>
      <c r="Z2798"/>
      <c r="AA2798"/>
      <c r="AB2798"/>
    </row>
    <row r="2799" spans="1:28" x14ac:dyDescent="0.25">
      <c r="A2799"/>
      <c r="B2799"/>
      <c r="C2799"/>
      <c r="D2799"/>
      <c r="E2799"/>
      <c r="F2799"/>
      <c r="G2799"/>
      <c r="H2799"/>
      <c r="I2799"/>
      <c r="J2799"/>
      <c r="K2799"/>
      <c r="L2799"/>
      <c r="M2799"/>
      <c r="N2799"/>
      <c r="O2799"/>
      <c r="P2799"/>
      <c r="Q2799"/>
      <c r="R2799"/>
      <c r="S2799"/>
      <c r="T2799"/>
      <c r="U2799"/>
      <c r="V2799"/>
      <c r="W2799"/>
      <c r="X2799"/>
      <c r="Y2799"/>
      <c r="Z2799"/>
      <c r="AA2799"/>
      <c r="AB2799"/>
    </row>
    <row r="2800" spans="1:28" x14ac:dyDescent="0.25">
      <c r="A2800"/>
      <c r="B2800"/>
      <c r="C2800"/>
      <c r="D2800"/>
      <c r="E2800"/>
      <c r="F2800"/>
      <c r="G2800"/>
      <c r="H2800"/>
      <c r="I2800"/>
      <c r="J2800"/>
      <c r="K2800"/>
      <c r="L2800"/>
      <c r="M2800"/>
      <c r="N2800"/>
      <c r="O2800"/>
      <c r="P2800"/>
      <c r="Q2800"/>
      <c r="R2800"/>
      <c r="S2800"/>
      <c r="T2800"/>
      <c r="U2800"/>
      <c r="V2800"/>
      <c r="W2800"/>
      <c r="X2800"/>
      <c r="Y2800"/>
      <c r="Z2800"/>
      <c r="AA2800"/>
      <c r="AB2800"/>
    </row>
    <row r="2801" spans="1:28" x14ac:dyDescent="0.25">
      <c r="A2801"/>
      <c r="B2801"/>
      <c r="C2801"/>
      <c r="D2801"/>
      <c r="E2801"/>
      <c r="F2801"/>
      <c r="G2801"/>
      <c r="H2801"/>
      <c r="I2801"/>
      <c r="J2801"/>
      <c r="K2801"/>
      <c r="L2801"/>
      <c r="M2801"/>
      <c r="N2801"/>
      <c r="O2801"/>
      <c r="P2801"/>
      <c r="Q2801"/>
      <c r="R2801"/>
      <c r="S2801"/>
      <c r="T2801"/>
      <c r="U2801"/>
      <c r="V2801"/>
      <c r="W2801"/>
      <c r="X2801"/>
      <c r="Y2801"/>
      <c r="Z2801"/>
      <c r="AA2801"/>
      <c r="AB2801"/>
    </row>
    <row r="2802" spans="1:28" x14ac:dyDescent="0.25">
      <c r="A2802"/>
      <c r="B2802"/>
      <c r="C2802"/>
      <c r="D2802"/>
      <c r="E2802"/>
      <c r="F2802"/>
      <c r="G2802"/>
      <c r="H2802"/>
      <c r="I2802"/>
      <c r="J2802"/>
      <c r="K2802"/>
      <c r="L2802"/>
      <c r="M2802"/>
      <c r="N2802"/>
      <c r="O2802"/>
      <c r="P2802"/>
      <c r="Q2802"/>
      <c r="R2802"/>
      <c r="S2802"/>
      <c r="T2802"/>
      <c r="U2802"/>
      <c r="V2802"/>
      <c r="W2802"/>
      <c r="X2802"/>
      <c r="Y2802"/>
      <c r="Z2802"/>
      <c r="AA2802"/>
      <c r="AB2802"/>
    </row>
    <row r="2803" spans="1:28" x14ac:dyDescent="0.25">
      <c r="A2803"/>
      <c r="B2803"/>
      <c r="C2803"/>
      <c r="D2803"/>
      <c r="E2803"/>
      <c r="F2803"/>
      <c r="G2803"/>
      <c r="H2803"/>
      <c r="I2803"/>
      <c r="J2803"/>
      <c r="K2803"/>
      <c r="L2803"/>
      <c r="M2803"/>
      <c r="N2803"/>
      <c r="O2803"/>
      <c r="P2803"/>
      <c r="Q2803"/>
      <c r="R2803"/>
      <c r="S2803"/>
      <c r="T2803"/>
      <c r="U2803"/>
      <c r="V2803"/>
      <c r="W2803"/>
      <c r="X2803"/>
      <c r="Y2803"/>
      <c r="Z2803"/>
      <c r="AA2803"/>
      <c r="AB2803"/>
    </row>
    <row r="2804" spans="1:28" x14ac:dyDescent="0.25">
      <c r="A2804"/>
      <c r="B2804"/>
      <c r="C2804"/>
      <c r="D2804"/>
      <c r="E2804"/>
      <c r="F2804"/>
      <c r="G2804"/>
      <c r="H2804"/>
      <c r="I2804"/>
      <c r="J2804"/>
      <c r="K2804"/>
      <c r="L2804"/>
      <c r="M2804"/>
      <c r="N2804"/>
      <c r="O2804"/>
      <c r="P2804"/>
      <c r="Q2804"/>
      <c r="R2804"/>
      <c r="S2804"/>
      <c r="T2804"/>
      <c r="U2804"/>
      <c r="V2804"/>
      <c r="W2804"/>
      <c r="X2804"/>
      <c r="Y2804"/>
      <c r="Z2804"/>
      <c r="AA2804"/>
      <c r="AB2804"/>
    </row>
    <row r="2805" spans="1:28" x14ac:dyDescent="0.25">
      <c r="A2805"/>
      <c r="B2805"/>
      <c r="C2805"/>
      <c r="D2805"/>
      <c r="E2805"/>
      <c r="F2805"/>
      <c r="G2805"/>
      <c r="H2805"/>
      <c r="I2805"/>
      <c r="J2805"/>
      <c r="K2805"/>
      <c r="L2805"/>
      <c r="M2805"/>
      <c r="N2805"/>
      <c r="O2805"/>
      <c r="P2805"/>
      <c r="Q2805"/>
      <c r="R2805"/>
      <c r="S2805"/>
      <c r="T2805"/>
      <c r="U2805"/>
      <c r="V2805"/>
      <c r="W2805"/>
      <c r="X2805"/>
      <c r="Y2805"/>
      <c r="Z2805"/>
      <c r="AA2805"/>
      <c r="AB2805"/>
    </row>
    <row r="2806" spans="1:28" x14ac:dyDescent="0.25">
      <c r="A2806"/>
      <c r="B2806"/>
      <c r="C2806"/>
      <c r="D2806"/>
      <c r="E2806"/>
      <c r="F2806"/>
      <c r="G2806"/>
      <c r="H2806"/>
      <c r="I2806"/>
      <c r="J2806"/>
      <c r="K2806"/>
      <c r="L2806"/>
      <c r="M2806"/>
      <c r="N2806"/>
      <c r="O2806"/>
      <c r="P2806"/>
      <c r="Q2806"/>
      <c r="R2806"/>
      <c r="S2806"/>
      <c r="T2806"/>
      <c r="U2806"/>
      <c r="V2806"/>
      <c r="W2806"/>
      <c r="X2806"/>
      <c r="Y2806"/>
      <c r="Z2806"/>
      <c r="AA2806"/>
      <c r="AB2806"/>
    </row>
    <row r="2807" spans="1:28" x14ac:dyDescent="0.25">
      <c r="A2807"/>
      <c r="B2807"/>
      <c r="C2807"/>
      <c r="D2807"/>
      <c r="E2807"/>
      <c r="F2807"/>
      <c r="G2807"/>
      <c r="H2807"/>
      <c r="I2807"/>
      <c r="J2807"/>
      <c r="K2807"/>
      <c r="L2807"/>
      <c r="M2807"/>
      <c r="N2807"/>
      <c r="O2807"/>
      <c r="P2807"/>
      <c r="Q2807"/>
      <c r="R2807"/>
      <c r="S2807"/>
      <c r="T2807"/>
      <c r="U2807"/>
      <c r="V2807"/>
      <c r="W2807"/>
      <c r="X2807"/>
      <c r="Y2807"/>
      <c r="Z2807"/>
      <c r="AA2807"/>
      <c r="AB2807"/>
    </row>
    <row r="2808" spans="1:28" x14ac:dyDescent="0.25">
      <c r="A2808"/>
      <c r="B2808"/>
      <c r="C2808"/>
      <c r="D2808"/>
      <c r="E2808"/>
      <c r="F2808"/>
      <c r="G2808"/>
      <c r="H2808"/>
      <c r="I2808"/>
      <c r="J2808"/>
      <c r="K2808"/>
      <c r="L2808"/>
      <c r="M2808"/>
      <c r="N2808"/>
      <c r="O2808"/>
      <c r="P2808"/>
      <c r="Q2808"/>
      <c r="R2808"/>
      <c r="S2808"/>
      <c r="T2808"/>
      <c r="U2808"/>
      <c r="V2808"/>
      <c r="W2808"/>
      <c r="X2808"/>
      <c r="Y2808"/>
      <c r="Z2808"/>
      <c r="AA2808"/>
      <c r="AB2808"/>
    </row>
    <row r="2809" spans="1:28" x14ac:dyDescent="0.25">
      <c r="A2809"/>
      <c r="B2809"/>
      <c r="C2809"/>
      <c r="D2809"/>
      <c r="E2809"/>
      <c r="F2809"/>
      <c r="G2809"/>
      <c r="H2809"/>
      <c r="I2809"/>
      <c r="J2809"/>
      <c r="K2809"/>
      <c r="L2809"/>
      <c r="M2809"/>
      <c r="N2809"/>
      <c r="O2809"/>
      <c r="P2809"/>
      <c r="Q2809"/>
      <c r="R2809"/>
      <c r="S2809"/>
      <c r="T2809"/>
      <c r="U2809"/>
      <c r="V2809"/>
      <c r="W2809"/>
      <c r="X2809"/>
      <c r="Y2809"/>
      <c r="Z2809"/>
      <c r="AA2809"/>
      <c r="AB2809"/>
    </row>
    <row r="2810" spans="1:28" x14ac:dyDescent="0.25">
      <c r="A2810"/>
      <c r="B2810"/>
      <c r="C2810"/>
      <c r="D2810"/>
      <c r="E2810"/>
      <c r="F2810"/>
      <c r="G2810"/>
      <c r="H2810"/>
      <c r="I2810"/>
      <c r="J2810"/>
      <c r="K2810"/>
      <c r="L2810"/>
      <c r="M2810"/>
      <c r="N2810"/>
      <c r="O2810"/>
      <c r="P2810"/>
      <c r="Q2810"/>
      <c r="R2810"/>
      <c r="S2810"/>
      <c r="T2810"/>
      <c r="U2810"/>
      <c r="V2810"/>
      <c r="W2810"/>
      <c r="X2810"/>
      <c r="Y2810"/>
      <c r="Z2810"/>
      <c r="AA2810"/>
      <c r="AB2810"/>
    </row>
    <row r="2811" spans="1:28" x14ac:dyDescent="0.25">
      <c r="A2811"/>
      <c r="B2811"/>
      <c r="C2811"/>
      <c r="D2811"/>
      <c r="E2811"/>
      <c r="F2811"/>
      <c r="G2811"/>
      <c r="H2811"/>
      <c r="I2811"/>
      <c r="J2811"/>
      <c r="K2811"/>
      <c r="L2811"/>
      <c r="M2811"/>
      <c r="N2811"/>
      <c r="O2811"/>
      <c r="P2811"/>
      <c r="Q2811"/>
      <c r="R2811"/>
      <c r="S2811"/>
      <c r="T2811"/>
      <c r="U2811"/>
      <c r="V2811"/>
      <c r="W2811"/>
      <c r="X2811"/>
      <c r="Y2811"/>
      <c r="Z2811"/>
      <c r="AA2811"/>
      <c r="AB2811"/>
    </row>
    <row r="2812" spans="1:28" x14ac:dyDescent="0.25">
      <c r="A2812"/>
      <c r="B2812"/>
      <c r="C2812"/>
      <c r="D2812"/>
      <c r="E2812"/>
      <c r="F2812"/>
      <c r="G2812"/>
      <c r="H2812"/>
      <c r="I2812"/>
      <c r="J2812"/>
      <c r="K2812"/>
      <c r="L2812"/>
      <c r="M2812"/>
      <c r="N2812"/>
      <c r="O2812"/>
      <c r="P2812"/>
      <c r="Q2812"/>
      <c r="R2812"/>
      <c r="S2812"/>
      <c r="T2812"/>
      <c r="U2812"/>
      <c r="V2812"/>
      <c r="W2812"/>
      <c r="X2812"/>
      <c r="Y2812"/>
      <c r="Z2812"/>
      <c r="AA2812"/>
      <c r="AB2812"/>
    </row>
    <row r="2813" spans="1:28" x14ac:dyDescent="0.25">
      <c r="A2813"/>
      <c r="B2813"/>
      <c r="C2813"/>
      <c r="D2813"/>
      <c r="E2813"/>
      <c r="F2813"/>
      <c r="G2813"/>
      <c r="H2813"/>
      <c r="I2813"/>
      <c r="J2813"/>
      <c r="K2813"/>
      <c r="L2813"/>
      <c r="M2813"/>
      <c r="N2813"/>
      <c r="O2813"/>
      <c r="P2813"/>
      <c r="Q2813"/>
      <c r="R2813"/>
      <c r="S2813"/>
      <c r="T2813"/>
      <c r="U2813"/>
      <c r="V2813"/>
      <c r="W2813"/>
      <c r="X2813"/>
      <c r="Y2813"/>
      <c r="Z2813"/>
      <c r="AA2813"/>
      <c r="AB2813"/>
    </row>
    <row r="2814" spans="1:28" x14ac:dyDescent="0.25">
      <c r="A2814"/>
      <c r="B2814"/>
      <c r="C2814"/>
      <c r="D2814"/>
      <c r="E2814"/>
      <c r="F2814"/>
      <c r="G2814"/>
      <c r="H2814"/>
      <c r="I2814"/>
      <c r="J2814"/>
      <c r="K2814"/>
      <c r="L2814"/>
      <c r="M2814"/>
      <c r="N2814"/>
      <c r="O2814"/>
      <c r="P2814"/>
      <c r="Q2814"/>
      <c r="R2814"/>
      <c r="S2814"/>
      <c r="T2814"/>
      <c r="U2814"/>
      <c r="V2814"/>
      <c r="W2814"/>
      <c r="X2814"/>
      <c r="Y2814"/>
      <c r="Z2814"/>
      <c r="AA2814"/>
      <c r="AB2814"/>
    </row>
    <row r="2815" spans="1:28" x14ac:dyDescent="0.25">
      <c r="A2815"/>
      <c r="B2815"/>
      <c r="C2815"/>
      <c r="D2815"/>
      <c r="E2815"/>
      <c r="F2815"/>
      <c r="G2815"/>
      <c r="H2815"/>
      <c r="I2815"/>
      <c r="J2815"/>
      <c r="K2815"/>
      <c r="L2815"/>
      <c r="M2815"/>
      <c r="N2815"/>
      <c r="O2815"/>
      <c r="P2815"/>
      <c r="Q2815"/>
      <c r="R2815"/>
      <c r="S2815"/>
      <c r="T2815"/>
      <c r="U2815"/>
      <c r="V2815"/>
      <c r="W2815"/>
      <c r="X2815"/>
      <c r="Y2815"/>
      <c r="Z2815"/>
      <c r="AA2815"/>
      <c r="AB2815"/>
    </row>
    <row r="2816" spans="1:28" x14ac:dyDescent="0.25">
      <c r="A2816"/>
      <c r="B2816"/>
      <c r="C2816"/>
      <c r="D2816"/>
      <c r="E2816"/>
      <c r="F2816"/>
      <c r="G2816"/>
      <c r="H2816"/>
      <c r="I2816"/>
      <c r="J2816"/>
      <c r="K2816"/>
      <c r="L2816"/>
      <c r="M2816"/>
      <c r="N2816"/>
      <c r="O2816"/>
      <c r="P2816"/>
      <c r="Q2816"/>
      <c r="R2816"/>
      <c r="S2816"/>
      <c r="T2816"/>
      <c r="U2816"/>
      <c r="V2816"/>
      <c r="W2816"/>
      <c r="X2816"/>
      <c r="Y2816"/>
      <c r="Z2816"/>
      <c r="AA2816"/>
      <c r="AB2816"/>
    </row>
    <row r="2817" spans="1:28" x14ac:dyDescent="0.25">
      <c r="A2817"/>
      <c r="B2817"/>
      <c r="C2817"/>
      <c r="D2817"/>
      <c r="E2817"/>
      <c r="F2817"/>
      <c r="G2817"/>
      <c r="H2817"/>
      <c r="I2817"/>
      <c r="J2817"/>
      <c r="K2817"/>
      <c r="L2817"/>
      <c r="M2817"/>
      <c r="N2817"/>
      <c r="O2817"/>
      <c r="P2817"/>
      <c r="Q2817"/>
      <c r="R2817"/>
      <c r="S2817"/>
      <c r="T2817"/>
      <c r="U2817"/>
      <c r="V2817"/>
      <c r="W2817"/>
      <c r="X2817"/>
      <c r="Y2817"/>
      <c r="Z2817"/>
      <c r="AA2817"/>
      <c r="AB2817"/>
    </row>
    <row r="2818" spans="1:28" x14ac:dyDescent="0.25">
      <c r="A2818"/>
      <c r="B2818"/>
      <c r="C2818"/>
      <c r="D2818"/>
      <c r="E2818"/>
      <c r="F2818"/>
      <c r="G2818"/>
      <c r="H2818"/>
      <c r="I2818"/>
      <c r="J2818"/>
      <c r="K2818"/>
      <c r="L2818"/>
      <c r="M2818"/>
      <c r="N2818"/>
      <c r="O2818"/>
      <c r="P2818"/>
      <c r="Q2818"/>
      <c r="R2818"/>
      <c r="S2818"/>
      <c r="T2818"/>
      <c r="U2818"/>
      <c r="V2818"/>
      <c r="W2818"/>
      <c r="X2818"/>
      <c r="Y2818"/>
      <c r="Z2818"/>
      <c r="AA2818"/>
      <c r="AB2818"/>
    </row>
    <row r="2819" spans="1:28" x14ac:dyDescent="0.25">
      <c r="A2819"/>
      <c r="B2819"/>
      <c r="C2819"/>
      <c r="D2819"/>
      <c r="E2819"/>
      <c r="F2819"/>
      <c r="G2819"/>
      <c r="H2819"/>
      <c r="I2819"/>
      <c r="J2819"/>
      <c r="K2819"/>
      <c r="L2819"/>
      <c r="M2819"/>
      <c r="N2819"/>
      <c r="O2819"/>
      <c r="P2819"/>
      <c r="Q2819"/>
      <c r="R2819"/>
      <c r="S2819"/>
      <c r="T2819"/>
      <c r="U2819"/>
      <c r="V2819"/>
      <c r="W2819"/>
      <c r="X2819"/>
      <c r="Y2819"/>
      <c r="Z2819"/>
      <c r="AA2819"/>
      <c r="AB2819"/>
    </row>
    <row r="2820" spans="1:28" x14ac:dyDescent="0.25">
      <c r="A2820"/>
      <c r="B2820"/>
      <c r="C2820"/>
      <c r="D2820"/>
      <c r="E2820"/>
      <c r="F2820"/>
      <c r="G2820"/>
      <c r="H2820"/>
      <c r="I2820"/>
      <c r="J2820"/>
      <c r="K2820"/>
      <c r="L2820"/>
      <c r="M2820"/>
      <c r="N2820"/>
      <c r="O2820"/>
      <c r="P2820"/>
      <c r="Q2820"/>
      <c r="R2820"/>
      <c r="S2820"/>
      <c r="T2820"/>
      <c r="U2820"/>
      <c r="V2820"/>
      <c r="W2820"/>
      <c r="X2820"/>
      <c r="Y2820"/>
      <c r="Z2820"/>
      <c r="AA2820"/>
      <c r="AB2820"/>
    </row>
    <row r="2821" spans="1:28" x14ac:dyDescent="0.25">
      <c r="A2821"/>
      <c r="B2821"/>
      <c r="C2821"/>
      <c r="D2821"/>
      <c r="E2821"/>
      <c r="F2821"/>
      <c r="G2821"/>
      <c r="H2821"/>
      <c r="I2821"/>
      <c r="J2821"/>
      <c r="K2821"/>
      <c r="L2821"/>
      <c r="M2821"/>
      <c r="N2821"/>
      <c r="O2821"/>
      <c r="P2821"/>
      <c r="Q2821"/>
      <c r="R2821"/>
      <c r="S2821"/>
      <c r="T2821"/>
      <c r="U2821"/>
      <c r="V2821"/>
      <c r="W2821"/>
      <c r="X2821"/>
      <c r="Y2821"/>
      <c r="Z2821"/>
      <c r="AA2821"/>
      <c r="AB2821"/>
    </row>
    <row r="2822" spans="1:28" x14ac:dyDescent="0.25">
      <c r="A2822"/>
      <c r="B2822"/>
      <c r="C2822"/>
      <c r="D2822"/>
      <c r="E2822"/>
      <c r="F2822"/>
      <c r="G2822"/>
      <c r="H2822"/>
      <c r="I2822"/>
      <c r="J2822"/>
      <c r="K2822"/>
      <c r="L2822"/>
      <c r="M2822"/>
      <c r="N2822"/>
      <c r="O2822"/>
      <c r="P2822"/>
      <c r="Q2822"/>
      <c r="R2822"/>
      <c r="S2822"/>
      <c r="T2822"/>
      <c r="U2822"/>
      <c r="V2822"/>
      <c r="W2822"/>
      <c r="X2822"/>
      <c r="Y2822"/>
      <c r="Z2822"/>
      <c r="AA2822"/>
      <c r="AB2822"/>
    </row>
    <row r="2823" spans="1:28" x14ac:dyDescent="0.25">
      <c r="A2823"/>
      <c r="B2823"/>
      <c r="C2823"/>
      <c r="D2823"/>
      <c r="E2823"/>
      <c r="F2823"/>
      <c r="G2823"/>
      <c r="H2823"/>
      <c r="I2823"/>
      <c r="J2823"/>
      <c r="K2823"/>
      <c r="L2823"/>
      <c r="M2823"/>
      <c r="N2823"/>
      <c r="O2823"/>
      <c r="P2823"/>
      <c r="Q2823"/>
      <c r="R2823"/>
      <c r="S2823"/>
      <c r="T2823"/>
      <c r="U2823"/>
      <c r="V2823"/>
      <c r="W2823"/>
      <c r="X2823"/>
      <c r="Y2823"/>
      <c r="Z2823"/>
      <c r="AA2823"/>
      <c r="AB2823"/>
    </row>
    <row r="2824" spans="1:28" x14ac:dyDescent="0.25">
      <c r="A2824"/>
      <c r="B2824"/>
      <c r="C2824"/>
      <c r="D2824"/>
      <c r="E2824"/>
      <c r="F2824"/>
      <c r="G2824"/>
      <c r="H2824"/>
      <c r="I2824"/>
      <c r="J2824"/>
      <c r="K2824"/>
      <c r="L2824"/>
      <c r="M2824"/>
      <c r="N2824"/>
      <c r="O2824"/>
      <c r="P2824"/>
      <c r="Q2824"/>
      <c r="R2824"/>
      <c r="S2824"/>
      <c r="T2824"/>
      <c r="U2824"/>
      <c r="V2824"/>
      <c r="W2824"/>
      <c r="X2824"/>
      <c r="Y2824"/>
      <c r="Z2824"/>
      <c r="AA2824"/>
      <c r="AB2824"/>
    </row>
    <row r="2825" spans="1:28" x14ac:dyDescent="0.25">
      <c r="A2825"/>
      <c r="B2825"/>
      <c r="C2825"/>
      <c r="D2825"/>
      <c r="E2825"/>
      <c r="F2825"/>
      <c r="G2825"/>
      <c r="H2825"/>
      <c r="I2825"/>
      <c r="J2825"/>
      <c r="K2825"/>
      <c r="L2825"/>
      <c r="M2825"/>
      <c r="N2825"/>
      <c r="O2825"/>
      <c r="P2825"/>
      <c r="Q2825"/>
      <c r="R2825"/>
      <c r="S2825"/>
      <c r="T2825"/>
      <c r="U2825"/>
      <c r="V2825"/>
      <c r="W2825"/>
      <c r="X2825"/>
      <c r="Y2825"/>
      <c r="Z2825"/>
      <c r="AA2825"/>
      <c r="AB2825"/>
    </row>
    <row r="2826" spans="1:28" x14ac:dyDescent="0.25">
      <c r="A2826"/>
      <c r="B2826"/>
      <c r="C2826"/>
      <c r="D2826"/>
      <c r="E2826"/>
      <c r="F2826"/>
      <c r="G2826"/>
      <c r="H2826"/>
      <c r="I2826"/>
      <c r="J2826"/>
      <c r="K2826"/>
      <c r="L2826"/>
      <c r="M2826"/>
      <c r="N2826"/>
      <c r="O2826"/>
      <c r="P2826"/>
      <c r="Q2826"/>
      <c r="R2826"/>
      <c r="S2826"/>
      <c r="T2826"/>
      <c r="U2826"/>
      <c r="V2826"/>
      <c r="W2826"/>
      <c r="X2826"/>
      <c r="Y2826"/>
      <c r="Z2826"/>
      <c r="AA2826"/>
      <c r="AB2826"/>
    </row>
    <row r="2827" spans="1:28" x14ac:dyDescent="0.25">
      <c r="A2827"/>
      <c r="B2827"/>
      <c r="C2827"/>
      <c r="D2827"/>
      <c r="E2827"/>
      <c r="F2827"/>
      <c r="G2827"/>
      <c r="H2827"/>
      <c r="I2827"/>
      <c r="J2827"/>
      <c r="K2827"/>
      <c r="L2827"/>
      <c r="M2827"/>
      <c r="N2827"/>
      <c r="O2827"/>
      <c r="P2827"/>
      <c r="Q2827"/>
      <c r="R2827"/>
      <c r="S2827"/>
      <c r="T2827"/>
      <c r="U2827"/>
      <c r="V2827"/>
      <c r="W2827"/>
      <c r="X2827"/>
      <c r="Y2827"/>
      <c r="Z2827"/>
      <c r="AA2827"/>
      <c r="AB2827"/>
    </row>
    <row r="2828" spans="1:28" x14ac:dyDescent="0.25">
      <c r="A2828"/>
      <c r="B2828"/>
      <c r="C2828"/>
      <c r="D2828"/>
      <c r="E2828"/>
      <c r="F2828"/>
      <c r="G2828"/>
      <c r="H2828"/>
      <c r="I2828"/>
      <c r="J2828"/>
      <c r="K2828"/>
      <c r="L2828"/>
      <c r="M2828"/>
      <c r="N2828"/>
      <c r="O2828"/>
      <c r="P2828"/>
      <c r="Q2828"/>
      <c r="R2828"/>
      <c r="S2828"/>
      <c r="T2828"/>
      <c r="U2828"/>
      <c r="V2828"/>
      <c r="W2828"/>
      <c r="X2828"/>
      <c r="Y2828"/>
      <c r="Z2828"/>
      <c r="AA2828"/>
      <c r="AB2828"/>
    </row>
    <row r="2829" spans="1:28" x14ac:dyDescent="0.25">
      <c r="A2829"/>
      <c r="B2829"/>
      <c r="C2829"/>
      <c r="D2829"/>
      <c r="E2829"/>
      <c r="F2829"/>
      <c r="G2829"/>
      <c r="H2829"/>
      <c r="I2829"/>
      <c r="J2829"/>
      <c r="K2829"/>
      <c r="L2829"/>
      <c r="M2829"/>
      <c r="N2829"/>
      <c r="O2829"/>
      <c r="P2829"/>
      <c r="Q2829"/>
      <c r="R2829"/>
      <c r="S2829"/>
      <c r="T2829"/>
      <c r="U2829"/>
      <c r="V2829"/>
      <c r="W2829"/>
      <c r="X2829"/>
      <c r="Y2829"/>
      <c r="Z2829"/>
      <c r="AA2829"/>
      <c r="AB2829"/>
    </row>
    <row r="2830" spans="1:28" x14ac:dyDescent="0.25">
      <c r="A2830"/>
      <c r="B2830"/>
      <c r="C2830"/>
      <c r="D2830"/>
      <c r="E2830"/>
      <c r="F2830"/>
      <c r="G2830"/>
      <c r="H2830"/>
      <c r="I2830"/>
      <c r="J2830"/>
      <c r="K2830"/>
      <c r="L2830"/>
      <c r="M2830"/>
      <c r="N2830"/>
      <c r="O2830"/>
      <c r="P2830"/>
      <c r="Q2830"/>
      <c r="R2830"/>
      <c r="S2830"/>
      <c r="T2830"/>
      <c r="U2830"/>
      <c r="V2830"/>
      <c r="W2830"/>
      <c r="X2830"/>
      <c r="Y2830"/>
      <c r="Z2830"/>
      <c r="AA2830"/>
      <c r="AB2830"/>
    </row>
    <row r="2831" spans="1:28" x14ac:dyDescent="0.25">
      <c r="A2831"/>
      <c r="B2831"/>
      <c r="C2831"/>
      <c r="D2831"/>
      <c r="E2831"/>
      <c r="F2831"/>
      <c r="G2831"/>
      <c r="H2831"/>
      <c r="I2831"/>
      <c r="J2831"/>
      <c r="K2831"/>
      <c r="L2831"/>
      <c r="M2831"/>
      <c r="N2831"/>
      <c r="O2831"/>
      <c r="P2831"/>
      <c r="Q2831"/>
      <c r="R2831"/>
      <c r="S2831"/>
      <c r="T2831"/>
      <c r="U2831"/>
      <c r="V2831"/>
      <c r="W2831"/>
      <c r="X2831"/>
      <c r="Y2831"/>
      <c r="Z2831"/>
      <c r="AA2831"/>
      <c r="AB2831"/>
    </row>
    <row r="2832" spans="1:28" x14ac:dyDescent="0.25">
      <c r="A2832"/>
      <c r="B2832"/>
      <c r="C2832"/>
      <c r="D2832"/>
      <c r="E2832"/>
      <c r="F2832"/>
      <c r="G2832"/>
      <c r="H2832"/>
      <c r="I2832"/>
      <c r="J2832"/>
      <c r="K2832"/>
      <c r="L2832"/>
      <c r="M2832"/>
      <c r="N2832"/>
      <c r="O2832"/>
      <c r="P2832"/>
      <c r="Q2832"/>
      <c r="R2832"/>
      <c r="S2832"/>
      <c r="T2832"/>
      <c r="U2832"/>
      <c r="V2832"/>
      <c r="W2832"/>
      <c r="X2832"/>
      <c r="Y2832"/>
      <c r="Z2832"/>
      <c r="AA2832"/>
      <c r="AB2832"/>
    </row>
    <row r="2833" spans="1:28" x14ac:dyDescent="0.25">
      <c r="A2833"/>
      <c r="B2833"/>
      <c r="C2833"/>
      <c r="D2833"/>
      <c r="E2833"/>
      <c r="F2833"/>
      <c r="G2833"/>
      <c r="H2833"/>
      <c r="I2833"/>
      <c r="J2833"/>
      <c r="K2833"/>
      <c r="L2833"/>
      <c r="M2833"/>
      <c r="N2833"/>
      <c r="O2833"/>
      <c r="P2833"/>
      <c r="Q2833"/>
      <c r="R2833"/>
      <c r="S2833"/>
      <c r="T2833"/>
      <c r="U2833"/>
      <c r="V2833"/>
      <c r="W2833"/>
      <c r="X2833"/>
      <c r="Y2833"/>
      <c r="Z2833"/>
      <c r="AA2833"/>
      <c r="AB2833"/>
    </row>
    <row r="2834" spans="1:28" x14ac:dyDescent="0.25">
      <c r="A2834"/>
      <c r="B2834"/>
      <c r="C2834"/>
      <c r="D2834"/>
      <c r="E2834"/>
      <c r="F2834"/>
      <c r="G2834"/>
      <c r="H2834"/>
      <c r="I2834"/>
      <c r="J2834"/>
      <c r="K2834"/>
      <c r="L2834"/>
      <c r="M2834"/>
      <c r="N2834"/>
      <c r="O2834"/>
      <c r="P2834"/>
      <c r="Q2834"/>
      <c r="R2834"/>
      <c r="S2834"/>
      <c r="T2834"/>
      <c r="U2834"/>
      <c r="V2834"/>
      <c r="W2834"/>
      <c r="X2834"/>
      <c r="Y2834"/>
      <c r="Z2834"/>
      <c r="AA2834"/>
      <c r="AB2834"/>
    </row>
    <row r="2835" spans="1:28" x14ac:dyDescent="0.25">
      <c r="A2835"/>
      <c r="B2835"/>
      <c r="C2835"/>
      <c r="D2835"/>
      <c r="E2835"/>
      <c r="F2835"/>
      <c r="G2835"/>
      <c r="H2835"/>
      <c r="I2835"/>
      <c r="J2835"/>
      <c r="K2835"/>
      <c r="L2835"/>
      <c r="M2835"/>
      <c r="N2835"/>
      <c r="O2835"/>
      <c r="P2835"/>
      <c r="Q2835"/>
      <c r="R2835"/>
      <c r="S2835"/>
      <c r="T2835"/>
      <c r="U2835"/>
      <c r="V2835"/>
      <c r="W2835"/>
      <c r="X2835"/>
      <c r="Y2835"/>
      <c r="Z2835"/>
      <c r="AA2835"/>
      <c r="AB2835"/>
    </row>
    <row r="2836" spans="1:28" x14ac:dyDescent="0.25">
      <c r="A2836"/>
      <c r="B2836"/>
      <c r="C2836"/>
      <c r="D2836"/>
      <c r="E2836"/>
      <c r="F2836"/>
      <c r="G2836"/>
      <c r="H2836"/>
      <c r="I2836"/>
      <c r="J2836"/>
      <c r="K2836"/>
      <c r="L2836"/>
      <c r="M2836"/>
      <c r="N2836"/>
      <c r="O2836"/>
      <c r="P2836"/>
      <c r="Q2836"/>
      <c r="R2836"/>
      <c r="S2836"/>
      <c r="T2836"/>
      <c r="U2836"/>
      <c r="V2836"/>
      <c r="W2836"/>
      <c r="X2836"/>
      <c r="Y2836"/>
      <c r="Z2836"/>
      <c r="AA2836"/>
      <c r="AB2836"/>
    </row>
    <row r="2837" spans="1:28" x14ac:dyDescent="0.25">
      <c r="A2837"/>
      <c r="B2837"/>
      <c r="C2837"/>
      <c r="D2837"/>
      <c r="E2837"/>
      <c r="F2837"/>
      <c r="G2837"/>
      <c r="H2837"/>
      <c r="I2837"/>
      <c r="J2837"/>
      <c r="K2837"/>
      <c r="L2837"/>
      <c r="M2837"/>
      <c r="N2837"/>
      <c r="O2837"/>
      <c r="P2837"/>
      <c r="Q2837"/>
      <c r="R2837"/>
      <c r="S2837"/>
      <c r="T2837"/>
      <c r="U2837"/>
      <c r="V2837"/>
      <c r="W2837"/>
      <c r="X2837"/>
      <c r="Y2837"/>
      <c r="Z2837"/>
      <c r="AA2837"/>
      <c r="AB2837"/>
    </row>
    <row r="2838" spans="1:28" x14ac:dyDescent="0.25">
      <c r="A2838"/>
      <c r="B2838"/>
      <c r="C2838"/>
      <c r="D2838"/>
      <c r="E2838"/>
      <c r="F2838"/>
      <c r="G2838"/>
      <c r="H2838"/>
      <c r="I2838"/>
      <c r="J2838"/>
      <c r="K2838"/>
      <c r="L2838"/>
      <c r="M2838"/>
      <c r="N2838"/>
      <c r="O2838"/>
      <c r="P2838"/>
      <c r="Q2838"/>
      <c r="R2838"/>
      <c r="S2838"/>
      <c r="T2838"/>
      <c r="U2838"/>
      <c r="V2838"/>
      <c r="W2838"/>
      <c r="X2838"/>
      <c r="Y2838"/>
      <c r="Z2838"/>
      <c r="AA2838"/>
      <c r="AB2838"/>
    </row>
    <row r="2839" spans="1:28" x14ac:dyDescent="0.25">
      <c r="A2839"/>
      <c r="B2839"/>
      <c r="C2839"/>
      <c r="D2839"/>
      <c r="E2839"/>
      <c r="F2839"/>
      <c r="G2839"/>
      <c r="H2839"/>
      <c r="I2839"/>
      <c r="J2839"/>
      <c r="K2839"/>
      <c r="L2839"/>
      <c r="M2839"/>
      <c r="N2839"/>
      <c r="O2839"/>
      <c r="P2839"/>
      <c r="Q2839"/>
      <c r="R2839"/>
      <c r="S2839"/>
      <c r="T2839"/>
      <c r="U2839"/>
      <c r="V2839"/>
      <c r="W2839"/>
      <c r="X2839"/>
      <c r="Y2839"/>
      <c r="Z2839"/>
      <c r="AA2839"/>
      <c r="AB2839"/>
    </row>
    <row r="2840" spans="1:28" x14ac:dyDescent="0.25">
      <c r="A2840"/>
      <c r="B2840"/>
      <c r="C2840"/>
      <c r="D2840"/>
      <c r="E2840"/>
      <c r="F2840"/>
      <c r="G2840"/>
      <c r="H2840"/>
      <c r="I2840"/>
      <c r="J2840"/>
      <c r="K2840"/>
      <c r="L2840"/>
      <c r="M2840"/>
      <c r="N2840"/>
      <c r="O2840"/>
      <c r="P2840"/>
      <c r="Q2840"/>
      <c r="R2840"/>
      <c r="S2840"/>
      <c r="T2840"/>
      <c r="U2840"/>
      <c r="V2840"/>
      <c r="W2840"/>
      <c r="X2840"/>
      <c r="Y2840"/>
      <c r="Z2840"/>
      <c r="AA2840"/>
      <c r="AB2840"/>
    </row>
    <row r="2841" spans="1:28" x14ac:dyDescent="0.25">
      <c r="A2841"/>
      <c r="B2841"/>
      <c r="C2841"/>
      <c r="D2841"/>
      <c r="E2841"/>
      <c r="F2841"/>
      <c r="G2841"/>
      <c r="H2841"/>
      <c r="I2841"/>
      <c r="J2841"/>
      <c r="K2841"/>
      <c r="L2841"/>
      <c r="M2841"/>
      <c r="N2841"/>
      <c r="O2841"/>
      <c r="P2841"/>
      <c r="Q2841"/>
      <c r="R2841"/>
      <c r="S2841"/>
      <c r="T2841"/>
      <c r="U2841"/>
      <c r="V2841"/>
      <c r="W2841"/>
      <c r="X2841"/>
      <c r="Y2841"/>
      <c r="Z2841"/>
      <c r="AA2841"/>
      <c r="AB2841"/>
    </row>
    <row r="2842" spans="1:28" x14ac:dyDescent="0.25">
      <c r="A2842"/>
      <c r="B2842"/>
      <c r="C2842"/>
      <c r="D2842"/>
      <c r="E2842"/>
      <c r="F2842"/>
      <c r="G2842"/>
      <c r="H2842"/>
      <c r="I2842"/>
      <c r="J2842"/>
      <c r="K2842"/>
      <c r="L2842"/>
      <c r="M2842"/>
      <c r="N2842"/>
      <c r="O2842"/>
      <c r="P2842"/>
      <c r="Q2842"/>
      <c r="R2842"/>
      <c r="S2842"/>
      <c r="T2842"/>
      <c r="U2842"/>
      <c r="V2842"/>
      <c r="W2842"/>
      <c r="X2842"/>
      <c r="Y2842"/>
      <c r="Z2842"/>
      <c r="AA2842"/>
      <c r="AB2842"/>
    </row>
    <row r="2843" spans="1:28" x14ac:dyDescent="0.25">
      <c r="A2843"/>
      <c r="B2843"/>
      <c r="C2843"/>
      <c r="D2843"/>
      <c r="E2843"/>
      <c r="F2843"/>
      <c r="G2843"/>
      <c r="H2843"/>
      <c r="I2843"/>
      <c r="J2843"/>
      <c r="K2843"/>
      <c r="L2843"/>
      <c r="M2843"/>
      <c r="N2843"/>
      <c r="O2843"/>
      <c r="P2843"/>
      <c r="Q2843"/>
      <c r="R2843"/>
      <c r="S2843"/>
      <c r="T2843"/>
      <c r="U2843"/>
      <c r="V2843"/>
      <c r="W2843"/>
      <c r="X2843"/>
      <c r="Y2843"/>
      <c r="Z2843"/>
      <c r="AA2843"/>
      <c r="AB2843"/>
    </row>
    <row r="2844" spans="1:28" x14ac:dyDescent="0.25">
      <c r="A2844"/>
      <c r="B2844"/>
      <c r="C2844"/>
      <c r="D2844"/>
      <c r="E2844"/>
      <c r="F2844"/>
      <c r="G2844"/>
      <c r="H2844"/>
      <c r="I2844"/>
      <c r="J2844"/>
      <c r="K2844"/>
      <c r="L2844"/>
      <c r="M2844"/>
      <c r="N2844"/>
      <c r="O2844"/>
      <c r="P2844"/>
      <c r="Q2844"/>
      <c r="R2844"/>
      <c r="S2844"/>
      <c r="T2844"/>
      <c r="U2844"/>
      <c r="V2844"/>
      <c r="W2844"/>
      <c r="X2844"/>
      <c r="Y2844"/>
      <c r="Z2844"/>
      <c r="AA2844"/>
      <c r="AB2844"/>
    </row>
    <row r="2845" spans="1:28" x14ac:dyDescent="0.25">
      <c r="A2845"/>
      <c r="B2845"/>
      <c r="C2845"/>
      <c r="D2845"/>
      <c r="E2845"/>
      <c r="F2845"/>
      <c r="G2845"/>
      <c r="H2845"/>
      <c r="I2845"/>
      <c r="J2845"/>
      <c r="K2845"/>
      <c r="L2845"/>
      <c r="M2845"/>
      <c r="N2845"/>
      <c r="O2845"/>
      <c r="P2845"/>
      <c r="Q2845"/>
      <c r="R2845"/>
      <c r="S2845"/>
      <c r="T2845"/>
      <c r="U2845"/>
      <c r="V2845"/>
      <c r="W2845"/>
      <c r="X2845"/>
      <c r="Y2845"/>
      <c r="Z2845"/>
      <c r="AA2845"/>
      <c r="AB2845"/>
    </row>
    <row r="2846" spans="1:28" x14ac:dyDescent="0.25">
      <c r="A2846"/>
      <c r="B2846"/>
      <c r="C2846"/>
      <c r="D2846"/>
      <c r="E2846"/>
      <c r="F2846"/>
      <c r="G2846"/>
      <c r="H2846"/>
      <c r="I2846"/>
      <c r="J2846"/>
      <c r="K2846"/>
      <c r="L2846"/>
      <c r="M2846"/>
      <c r="N2846"/>
      <c r="O2846"/>
      <c r="P2846"/>
      <c r="Q2846"/>
      <c r="R2846"/>
      <c r="S2846"/>
      <c r="T2846"/>
      <c r="U2846"/>
      <c r="V2846"/>
      <c r="W2846"/>
      <c r="X2846"/>
      <c r="Y2846"/>
      <c r="Z2846"/>
      <c r="AA2846"/>
      <c r="AB2846"/>
    </row>
    <row r="2847" spans="1:28" x14ac:dyDescent="0.25">
      <c r="A2847"/>
      <c r="B2847"/>
      <c r="C2847"/>
      <c r="D2847"/>
      <c r="E2847"/>
      <c r="F2847"/>
      <c r="G2847"/>
      <c r="H2847"/>
      <c r="I2847"/>
      <c r="J2847"/>
      <c r="K2847"/>
      <c r="L2847"/>
      <c r="M2847"/>
      <c r="N2847"/>
      <c r="O2847"/>
      <c r="P2847"/>
      <c r="Q2847"/>
      <c r="R2847"/>
      <c r="S2847"/>
      <c r="T2847"/>
      <c r="U2847"/>
      <c r="V2847"/>
      <c r="W2847"/>
      <c r="X2847"/>
      <c r="Y2847"/>
      <c r="Z2847"/>
      <c r="AA2847"/>
      <c r="AB2847"/>
    </row>
    <row r="2848" spans="1:28" x14ac:dyDescent="0.25">
      <c r="A2848"/>
      <c r="B2848"/>
      <c r="C2848"/>
      <c r="D2848"/>
      <c r="E2848"/>
      <c r="F2848"/>
      <c r="G2848"/>
      <c r="H2848"/>
      <c r="I2848"/>
      <c r="J2848"/>
      <c r="K2848"/>
      <c r="L2848"/>
      <c r="M2848"/>
      <c r="N2848"/>
      <c r="O2848"/>
      <c r="P2848"/>
      <c r="Q2848"/>
      <c r="R2848"/>
      <c r="S2848"/>
      <c r="T2848"/>
      <c r="U2848"/>
      <c r="V2848"/>
      <c r="W2848"/>
      <c r="X2848"/>
      <c r="Y2848"/>
      <c r="Z2848"/>
      <c r="AA2848"/>
      <c r="AB2848"/>
    </row>
    <row r="2849" spans="1:28" x14ac:dyDescent="0.25">
      <c r="A2849"/>
      <c r="B2849"/>
      <c r="C2849"/>
      <c r="D2849"/>
      <c r="E2849"/>
      <c r="F2849"/>
      <c r="G2849"/>
      <c r="H2849"/>
      <c r="I2849"/>
      <c r="J2849"/>
      <c r="K2849"/>
      <c r="L2849"/>
      <c r="M2849"/>
      <c r="N2849"/>
      <c r="O2849"/>
      <c r="P2849"/>
      <c r="Q2849"/>
      <c r="R2849"/>
      <c r="S2849"/>
      <c r="T2849"/>
      <c r="U2849"/>
      <c r="V2849"/>
      <c r="W2849"/>
      <c r="X2849"/>
      <c r="Y2849"/>
      <c r="Z2849"/>
      <c r="AA2849"/>
      <c r="AB2849"/>
    </row>
    <row r="2850" spans="1:28" x14ac:dyDescent="0.25">
      <c r="A2850"/>
      <c r="B2850"/>
      <c r="C2850"/>
      <c r="D2850"/>
      <c r="E2850"/>
      <c r="F2850"/>
      <c r="G2850"/>
      <c r="H2850"/>
      <c r="I2850"/>
      <c r="J2850"/>
      <c r="K2850"/>
      <c r="L2850"/>
      <c r="M2850"/>
      <c r="N2850"/>
      <c r="O2850"/>
      <c r="P2850"/>
      <c r="Q2850"/>
      <c r="R2850"/>
      <c r="S2850"/>
      <c r="T2850"/>
      <c r="U2850"/>
      <c r="V2850"/>
      <c r="W2850"/>
      <c r="X2850"/>
      <c r="Y2850"/>
      <c r="Z2850"/>
      <c r="AA2850"/>
      <c r="AB2850"/>
    </row>
    <row r="2851" spans="1:28" x14ac:dyDescent="0.25">
      <c r="A2851"/>
      <c r="B2851"/>
      <c r="C2851"/>
      <c r="D2851"/>
      <c r="E2851"/>
      <c r="F2851"/>
      <c r="G2851"/>
      <c r="H2851"/>
      <c r="I2851"/>
      <c r="J2851"/>
      <c r="K2851"/>
      <c r="L2851"/>
      <c r="M2851"/>
      <c r="N2851"/>
      <c r="O2851"/>
      <c r="P2851"/>
      <c r="Q2851"/>
      <c r="R2851"/>
      <c r="S2851"/>
      <c r="T2851"/>
      <c r="U2851"/>
      <c r="V2851"/>
      <c r="W2851"/>
      <c r="X2851"/>
      <c r="Y2851"/>
      <c r="Z2851"/>
      <c r="AA2851"/>
      <c r="AB2851"/>
    </row>
    <row r="2852" spans="1:28" x14ac:dyDescent="0.25">
      <c r="A2852"/>
      <c r="B2852"/>
      <c r="C2852"/>
      <c r="D2852"/>
      <c r="E2852"/>
      <c r="F2852"/>
      <c r="G2852"/>
      <c r="H2852"/>
      <c r="I2852"/>
      <c r="J2852"/>
      <c r="K2852"/>
      <c r="L2852"/>
      <c r="M2852"/>
      <c r="N2852"/>
      <c r="O2852"/>
      <c r="P2852"/>
      <c r="Q2852"/>
      <c r="R2852"/>
      <c r="S2852"/>
      <c r="T2852"/>
      <c r="U2852"/>
      <c r="V2852"/>
      <c r="W2852"/>
      <c r="X2852"/>
      <c r="Y2852"/>
      <c r="Z2852"/>
      <c r="AA2852"/>
      <c r="AB2852"/>
    </row>
    <row r="2853" spans="1:28" x14ac:dyDescent="0.25">
      <c r="A2853"/>
      <c r="B2853"/>
      <c r="C2853"/>
      <c r="D2853"/>
      <c r="E2853"/>
      <c r="F2853"/>
      <c r="G2853"/>
      <c r="H2853"/>
      <c r="I2853"/>
      <c r="J2853"/>
      <c r="K2853"/>
      <c r="L2853"/>
      <c r="M2853"/>
      <c r="N2853"/>
      <c r="O2853"/>
      <c r="P2853"/>
      <c r="Q2853"/>
      <c r="R2853"/>
      <c r="S2853"/>
      <c r="T2853"/>
      <c r="U2853"/>
      <c r="V2853"/>
      <c r="W2853"/>
      <c r="X2853"/>
      <c r="Y2853"/>
      <c r="Z2853"/>
      <c r="AA2853"/>
      <c r="AB2853"/>
    </row>
    <row r="2854" spans="1:28" x14ac:dyDescent="0.25">
      <c r="A2854"/>
      <c r="B2854"/>
      <c r="C2854"/>
      <c r="D2854"/>
      <c r="E2854"/>
      <c r="F2854"/>
      <c r="G2854"/>
      <c r="H2854"/>
      <c r="I2854"/>
      <c r="J2854"/>
      <c r="K2854"/>
      <c r="L2854"/>
      <c r="M2854"/>
      <c r="N2854"/>
      <c r="O2854"/>
      <c r="P2854"/>
      <c r="Q2854"/>
      <c r="R2854"/>
      <c r="S2854"/>
      <c r="T2854"/>
      <c r="U2854"/>
      <c r="V2854"/>
      <c r="W2854"/>
      <c r="X2854"/>
      <c r="Y2854"/>
      <c r="Z2854"/>
      <c r="AA2854"/>
      <c r="AB2854"/>
    </row>
    <row r="2855" spans="1:28" x14ac:dyDescent="0.25">
      <c r="A2855"/>
      <c r="B2855"/>
      <c r="C2855"/>
      <c r="D2855"/>
      <c r="E2855"/>
      <c r="F2855"/>
      <c r="G2855"/>
      <c r="H2855"/>
      <c r="I2855"/>
      <c r="J2855"/>
      <c r="K2855"/>
      <c r="L2855"/>
      <c r="M2855"/>
      <c r="N2855"/>
      <c r="O2855"/>
      <c r="P2855"/>
      <c r="Q2855"/>
      <c r="R2855"/>
      <c r="S2855"/>
      <c r="T2855"/>
      <c r="U2855"/>
      <c r="V2855"/>
      <c r="W2855"/>
      <c r="X2855"/>
      <c r="Y2855"/>
      <c r="Z2855"/>
      <c r="AA2855"/>
      <c r="AB2855"/>
    </row>
    <row r="2856" spans="1:28" x14ac:dyDescent="0.25">
      <c r="A2856"/>
      <c r="B2856"/>
      <c r="C2856"/>
      <c r="D2856"/>
      <c r="E2856"/>
      <c r="F2856"/>
      <c r="G2856"/>
      <c r="H2856"/>
      <c r="I2856"/>
      <c r="J2856"/>
      <c r="K2856"/>
      <c r="L2856"/>
      <c r="M2856"/>
      <c r="N2856"/>
      <c r="O2856"/>
      <c r="P2856"/>
      <c r="Q2856"/>
      <c r="R2856"/>
      <c r="S2856"/>
      <c r="T2856"/>
      <c r="U2856"/>
      <c r="V2856"/>
      <c r="W2856"/>
      <c r="X2856"/>
      <c r="Y2856"/>
      <c r="Z2856"/>
      <c r="AA2856"/>
      <c r="AB2856"/>
    </row>
    <row r="2857" spans="1:28" x14ac:dyDescent="0.25">
      <c r="A2857"/>
      <c r="B2857"/>
      <c r="C2857"/>
      <c r="D2857"/>
      <c r="E2857"/>
      <c r="F2857"/>
      <c r="G2857"/>
      <c r="H2857"/>
      <c r="I2857"/>
      <c r="J2857"/>
      <c r="K2857"/>
      <c r="L2857"/>
      <c r="M2857"/>
      <c r="N2857"/>
      <c r="O2857"/>
      <c r="P2857"/>
      <c r="Q2857"/>
      <c r="R2857"/>
      <c r="S2857"/>
      <c r="T2857"/>
      <c r="U2857"/>
      <c r="V2857"/>
      <c r="W2857"/>
      <c r="X2857"/>
      <c r="Y2857"/>
      <c r="Z2857"/>
      <c r="AA2857"/>
      <c r="AB2857"/>
    </row>
    <row r="2858" spans="1:28" x14ac:dyDescent="0.25">
      <c r="A2858"/>
      <c r="B2858"/>
      <c r="C2858"/>
      <c r="D2858"/>
      <c r="E2858"/>
      <c r="F2858"/>
      <c r="G2858"/>
      <c r="H2858"/>
      <c r="I2858"/>
      <c r="J2858"/>
      <c r="K2858"/>
      <c r="L2858"/>
      <c r="M2858"/>
      <c r="N2858"/>
      <c r="O2858"/>
      <c r="P2858"/>
      <c r="Q2858"/>
      <c r="R2858"/>
      <c r="S2858"/>
      <c r="T2858"/>
      <c r="U2858"/>
      <c r="V2858"/>
      <c r="W2858"/>
      <c r="X2858"/>
      <c r="Y2858"/>
      <c r="Z2858"/>
      <c r="AA2858"/>
      <c r="AB2858"/>
    </row>
    <row r="2859" spans="1:28" x14ac:dyDescent="0.25">
      <c r="A2859"/>
      <c r="B2859"/>
      <c r="C2859"/>
      <c r="D2859"/>
      <c r="E2859"/>
      <c r="F2859"/>
      <c r="G2859"/>
      <c r="H2859"/>
      <c r="I2859"/>
      <c r="J2859"/>
      <c r="K2859"/>
      <c r="L2859"/>
      <c r="M2859"/>
      <c r="N2859"/>
      <c r="O2859"/>
      <c r="P2859"/>
      <c r="Q2859"/>
      <c r="R2859"/>
      <c r="S2859"/>
      <c r="T2859"/>
      <c r="U2859"/>
      <c r="V2859"/>
      <c r="W2859"/>
      <c r="X2859"/>
      <c r="Y2859"/>
      <c r="Z2859"/>
      <c r="AA2859"/>
      <c r="AB2859"/>
    </row>
    <row r="2860" spans="1:28" x14ac:dyDescent="0.25">
      <c r="A2860"/>
      <c r="B2860"/>
      <c r="C2860"/>
      <c r="D2860"/>
      <c r="E2860"/>
      <c r="F2860"/>
      <c r="G2860"/>
      <c r="H2860"/>
      <c r="I2860"/>
      <c r="J2860"/>
      <c r="K2860"/>
      <c r="L2860"/>
      <c r="M2860"/>
      <c r="N2860"/>
      <c r="O2860"/>
      <c r="P2860"/>
      <c r="Q2860"/>
      <c r="R2860"/>
      <c r="S2860"/>
      <c r="T2860"/>
      <c r="U2860"/>
      <c r="V2860"/>
      <c r="W2860"/>
      <c r="X2860"/>
      <c r="Y2860"/>
      <c r="Z2860"/>
      <c r="AA2860"/>
      <c r="AB2860"/>
    </row>
    <row r="2861" spans="1:28" x14ac:dyDescent="0.25">
      <c r="A2861"/>
      <c r="B2861"/>
      <c r="C2861"/>
      <c r="D2861"/>
      <c r="E2861"/>
      <c r="F2861"/>
      <c r="G2861"/>
      <c r="H2861"/>
      <c r="I2861"/>
      <c r="J2861"/>
      <c r="K2861"/>
      <c r="L2861"/>
      <c r="M2861"/>
      <c r="N2861"/>
      <c r="O2861"/>
      <c r="P2861"/>
      <c r="Q2861"/>
      <c r="R2861"/>
      <c r="S2861"/>
      <c r="T2861"/>
      <c r="U2861"/>
      <c r="V2861"/>
      <c r="W2861"/>
      <c r="X2861"/>
      <c r="Y2861"/>
      <c r="Z2861"/>
      <c r="AA2861"/>
      <c r="AB2861"/>
    </row>
    <row r="2862" spans="1:28" x14ac:dyDescent="0.25">
      <c r="A2862"/>
      <c r="B2862"/>
      <c r="C2862"/>
      <c r="D2862"/>
      <c r="E2862"/>
      <c r="F2862"/>
      <c r="G2862"/>
      <c r="H2862"/>
      <c r="I2862"/>
      <c r="J2862"/>
      <c r="K2862"/>
      <c r="L2862"/>
      <c r="M2862"/>
      <c r="N2862"/>
      <c r="O2862"/>
      <c r="P2862"/>
      <c r="Q2862"/>
      <c r="R2862"/>
      <c r="S2862"/>
      <c r="T2862"/>
      <c r="U2862"/>
      <c r="V2862"/>
      <c r="W2862"/>
      <c r="X2862"/>
      <c r="Y2862"/>
      <c r="Z2862"/>
      <c r="AA2862"/>
      <c r="AB2862"/>
    </row>
    <row r="2863" spans="1:28" x14ac:dyDescent="0.25">
      <c r="A2863"/>
      <c r="B2863"/>
      <c r="C2863"/>
      <c r="D2863"/>
      <c r="E2863"/>
      <c r="F2863"/>
      <c r="G2863"/>
      <c r="H2863"/>
      <c r="I2863"/>
      <c r="J2863"/>
      <c r="K2863"/>
      <c r="L2863"/>
      <c r="M2863"/>
      <c r="N2863"/>
      <c r="O2863"/>
      <c r="P2863"/>
      <c r="Q2863"/>
      <c r="R2863"/>
      <c r="S2863"/>
      <c r="T2863"/>
      <c r="U2863"/>
      <c r="V2863"/>
      <c r="W2863"/>
      <c r="X2863"/>
      <c r="Y2863"/>
      <c r="Z2863"/>
      <c r="AA2863"/>
      <c r="AB2863"/>
    </row>
    <row r="2864" spans="1:28" x14ac:dyDescent="0.25">
      <c r="A2864"/>
      <c r="B2864"/>
      <c r="C2864"/>
      <c r="D2864"/>
      <c r="E2864"/>
      <c r="F2864"/>
      <c r="G2864"/>
      <c r="H2864"/>
      <c r="I2864"/>
      <c r="J2864"/>
      <c r="K2864"/>
      <c r="L2864"/>
      <c r="M2864"/>
      <c r="N2864"/>
      <c r="O2864"/>
      <c r="P2864"/>
      <c r="Q2864"/>
      <c r="R2864"/>
      <c r="S2864"/>
      <c r="T2864"/>
      <c r="U2864"/>
      <c r="V2864"/>
      <c r="W2864"/>
      <c r="X2864"/>
      <c r="Y2864"/>
      <c r="Z2864"/>
      <c r="AA2864"/>
      <c r="AB2864"/>
    </row>
    <row r="2865" spans="1:28" x14ac:dyDescent="0.25">
      <c r="A2865"/>
      <c r="B2865"/>
      <c r="C2865"/>
      <c r="D2865"/>
      <c r="E2865"/>
      <c r="F2865"/>
      <c r="G2865"/>
      <c r="H2865"/>
      <c r="I2865"/>
      <c r="J2865"/>
      <c r="K2865"/>
      <c r="L2865"/>
      <c r="M2865"/>
      <c r="N2865"/>
      <c r="O2865"/>
      <c r="P2865"/>
      <c r="Q2865"/>
      <c r="R2865"/>
      <c r="S2865"/>
      <c r="T2865"/>
      <c r="U2865"/>
      <c r="V2865"/>
      <c r="W2865"/>
      <c r="X2865"/>
      <c r="Y2865"/>
      <c r="Z2865"/>
      <c r="AA2865"/>
      <c r="AB2865"/>
    </row>
    <row r="2866" spans="1:28" x14ac:dyDescent="0.25">
      <c r="A2866"/>
      <c r="B2866"/>
      <c r="C2866"/>
      <c r="D2866"/>
      <c r="E2866"/>
      <c r="F2866"/>
      <c r="G2866"/>
      <c r="H2866"/>
      <c r="I2866"/>
      <c r="J2866"/>
      <c r="K2866"/>
      <c r="L2866"/>
      <c r="M2866"/>
      <c r="N2866"/>
      <c r="O2866"/>
      <c r="P2866"/>
      <c r="Q2866"/>
      <c r="R2866"/>
      <c r="S2866"/>
      <c r="T2866"/>
      <c r="U2866"/>
      <c r="V2866"/>
      <c r="W2866"/>
      <c r="X2866"/>
      <c r="Y2866"/>
      <c r="Z2866"/>
      <c r="AA2866"/>
      <c r="AB2866"/>
    </row>
    <row r="2867" spans="1:28" x14ac:dyDescent="0.25">
      <c r="A2867"/>
      <c r="B2867"/>
      <c r="C2867"/>
      <c r="D2867"/>
      <c r="E2867"/>
      <c r="F2867"/>
      <c r="G2867"/>
      <c r="H2867"/>
      <c r="I2867"/>
      <c r="J2867"/>
      <c r="K2867"/>
      <c r="L2867"/>
      <c r="M2867"/>
      <c r="N2867"/>
      <c r="O2867"/>
      <c r="P2867"/>
      <c r="Q2867"/>
      <c r="R2867"/>
      <c r="S2867"/>
      <c r="T2867"/>
      <c r="U2867"/>
      <c r="V2867"/>
      <c r="W2867"/>
      <c r="X2867"/>
      <c r="Y2867"/>
      <c r="Z2867"/>
      <c r="AA2867"/>
      <c r="AB2867"/>
    </row>
    <row r="2868" spans="1:28" x14ac:dyDescent="0.25">
      <c r="A2868"/>
      <c r="B2868"/>
      <c r="C2868"/>
      <c r="D2868"/>
      <c r="E2868"/>
      <c r="F2868"/>
      <c r="G2868"/>
      <c r="H2868"/>
      <c r="I2868"/>
      <c r="J2868"/>
      <c r="K2868"/>
      <c r="L2868"/>
      <c r="M2868"/>
      <c r="N2868"/>
      <c r="O2868"/>
      <c r="P2868"/>
      <c r="Q2868"/>
      <c r="R2868"/>
      <c r="S2868"/>
      <c r="T2868"/>
      <c r="U2868"/>
      <c r="V2868"/>
      <c r="W2868"/>
      <c r="X2868"/>
      <c r="Y2868"/>
      <c r="Z2868"/>
      <c r="AA2868"/>
      <c r="AB2868"/>
    </row>
    <row r="2869" spans="1:28" x14ac:dyDescent="0.25">
      <c r="A2869"/>
      <c r="B2869"/>
      <c r="C2869"/>
      <c r="D2869"/>
      <c r="E2869"/>
      <c r="F2869"/>
      <c r="G2869"/>
      <c r="H2869"/>
      <c r="I2869"/>
      <c r="J2869"/>
      <c r="K2869"/>
      <c r="L2869"/>
      <c r="M2869"/>
      <c r="N2869"/>
      <c r="O2869"/>
      <c r="P2869"/>
      <c r="Q2869"/>
      <c r="R2869"/>
      <c r="S2869"/>
      <c r="T2869"/>
      <c r="U2869"/>
      <c r="V2869"/>
      <c r="W2869"/>
      <c r="X2869"/>
      <c r="Y2869"/>
      <c r="Z2869"/>
      <c r="AA2869"/>
      <c r="AB2869"/>
    </row>
    <row r="2870" spans="1:28" x14ac:dyDescent="0.25">
      <c r="A2870"/>
      <c r="B2870"/>
      <c r="C2870"/>
      <c r="D2870"/>
      <c r="E2870"/>
      <c r="F2870"/>
      <c r="G2870"/>
      <c r="H2870"/>
      <c r="I2870"/>
      <c r="J2870"/>
      <c r="K2870"/>
      <c r="L2870"/>
      <c r="M2870"/>
      <c r="N2870"/>
      <c r="O2870"/>
      <c r="P2870"/>
      <c r="Q2870"/>
      <c r="R2870"/>
      <c r="S2870"/>
      <c r="T2870"/>
      <c r="U2870"/>
      <c r="V2870"/>
      <c r="W2870"/>
      <c r="X2870"/>
      <c r="Y2870"/>
      <c r="Z2870"/>
      <c r="AA2870"/>
      <c r="AB2870"/>
    </row>
    <row r="2871" spans="1:28" x14ac:dyDescent="0.25">
      <c r="A2871"/>
      <c r="B2871"/>
      <c r="C2871"/>
      <c r="D2871"/>
      <c r="E2871"/>
      <c r="F2871"/>
      <c r="G2871"/>
      <c r="H2871"/>
      <c r="I2871"/>
      <c r="J2871"/>
      <c r="K2871"/>
      <c r="L2871"/>
      <c r="M2871"/>
      <c r="N2871"/>
      <c r="O2871"/>
      <c r="P2871"/>
      <c r="Q2871"/>
      <c r="R2871"/>
      <c r="S2871"/>
      <c r="T2871"/>
      <c r="U2871"/>
      <c r="V2871"/>
      <c r="W2871"/>
      <c r="X2871"/>
      <c r="Y2871"/>
      <c r="Z2871"/>
      <c r="AA2871"/>
      <c r="AB2871"/>
    </row>
    <row r="2872" spans="1:28" x14ac:dyDescent="0.25">
      <c r="A2872"/>
      <c r="B2872"/>
      <c r="C2872"/>
      <c r="D2872"/>
      <c r="E2872"/>
      <c r="F2872"/>
      <c r="G2872"/>
      <c r="H2872"/>
      <c r="I2872"/>
      <c r="J2872"/>
      <c r="K2872"/>
      <c r="L2872"/>
      <c r="M2872"/>
      <c r="N2872"/>
      <c r="O2872"/>
      <c r="P2872"/>
      <c r="Q2872"/>
      <c r="R2872"/>
      <c r="S2872"/>
      <c r="T2872"/>
      <c r="U2872"/>
      <c r="V2872"/>
      <c r="W2872"/>
      <c r="X2872"/>
      <c r="Y2872"/>
      <c r="Z2872"/>
      <c r="AA2872"/>
      <c r="AB2872"/>
    </row>
    <row r="2873" spans="1:28" x14ac:dyDescent="0.25">
      <c r="A2873"/>
      <c r="B2873"/>
      <c r="C2873"/>
      <c r="D2873"/>
      <c r="E2873"/>
      <c r="F2873"/>
      <c r="G2873"/>
      <c r="H2873"/>
      <c r="I2873"/>
      <c r="J2873"/>
      <c r="K2873"/>
      <c r="L2873"/>
      <c r="M2873"/>
      <c r="N2873"/>
      <c r="O2873"/>
      <c r="P2873"/>
      <c r="Q2873"/>
      <c r="R2873"/>
      <c r="S2873"/>
      <c r="T2873"/>
      <c r="U2873"/>
      <c r="V2873"/>
      <c r="W2873"/>
      <c r="X2873"/>
      <c r="Y2873"/>
      <c r="Z2873"/>
      <c r="AA2873"/>
      <c r="AB2873"/>
    </row>
    <row r="2874" spans="1:28" x14ac:dyDescent="0.25">
      <c r="A2874"/>
      <c r="B2874"/>
      <c r="C2874"/>
      <c r="D2874"/>
      <c r="E2874"/>
      <c r="F2874"/>
      <c r="G2874"/>
      <c r="H2874"/>
      <c r="I2874"/>
      <c r="J2874"/>
      <c r="K2874"/>
      <c r="L2874"/>
      <c r="M2874"/>
      <c r="N2874"/>
      <c r="O2874"/>
      <c r="P2874"/>
      <c r="Q2874"/>
      <c r="R2874"/>
      <c r="S2874"/>
      <c r="T2874"/>
      <c r="U2874"/>
      <c r="V2874"/>
      <c r="W2874"/>
      <c r="X2874"/>
      <c r="Y2874"/>
      <c r="Z2874"/>
      <c r="AA2874"/>
      <c r="AB2874"/>
    </row>
    <row r="2875" spans="1:28" x14ac:dyDescent="0.25">
      <c r="A2875"/>
      <c r="B2875"/>
      <c r="C2875"/>
      <c r="D2875"/>
      <c r="E2875"/>
      <c r="F2875"/>
      <c r="G2875"/>
      <c r="H2875"/>
      <c r="I2875"/>
      <c r="J2875"/>
      <c r="K2875"/>
      <c r="L2875"/>
      <c r="M2875"/>
      <c r="N2875"/>
      <c r="O2875"/>
      <c r="P2875"/>
      <c r="Q2875"/>
      <c r="R2875"/>
      <c r="S2875"/>
      <c r="T2875"/>
      <c r="U2875"/>
      <c r="V2875"/>
      <c r="W2875"/>
      <c r="X2875"/>
      <c r="Y2875"/>
      <c r="Z2875"/>
      <c r="AA2875"/>
      <c r="AB2875"/>
    </row>
    <row r="2876" spans="1:28" x14ac:dyDescent="0.25">
      <c r="A2876"/>
      <c r="B2876"/>
      <c r="C2876"/>
      <c r="D2876"/>
      <c r="E2876"/>
      <c r="F2876"/>
      <c r="G2876"/>
      <c r="H2876"/>
      <c r="I2876"/>
      <c r="J2876"/>
      <c r="K2876"/>
      <c r="L2876"/>
      <c r="M2876"/>
      <c r="N2876"/>
      <c r="O2876"/>
      <c r="P2876"/>
      <c r="Q2876"/>
      <c r="R2876"/>
      <c r="S2876"/>
      <c r="T2876"/>
      <c r="U2876"/>
      <c r="V2876"/>
      <c r="W2876"/>
      <c r="X2876"/>
      <c r="Y2876"/>
      <c r="Z2876"/>
      <c r="AA2876"/>
      <c r="AB2876"/>
    </row>
    <row r="2877" spans="1:28" x14ac:dyDescent="0.25">
      <c r="A2877"/>
      <c r="B2877"/>
      <c r="C2877"/>
      <c r="D2877"/>
      <c r="E2877"/>
      <c r="F2877"/>
      <c r="G2877"/>
      <c r="H2877"/>
      <c r="I2877"/>
      <c r="J2877"/>
      <c r="K2877"/>
      <c r="L2877"/>
      <c r="M2877"/>
      <c r="N2877"/>
      <c r="O2877"/>
      <c r="P2877"/>
      <c r="Q2877"/>
      <c r="R2877"/>
      <c r="S2877"/>
      <c r="T2877"/>
      <c r="U2877"/>
      <c r="V2877"/>
      <c r="W2877"/>
      <c r="X2877"/>
      <c r="Y2877"/>
      <c r="Z2877"/>
      <c r="AA2877"/>
      <c r="AB2877"/>
    </row>
    <row r="2878" spans="1:28" x14ac:dyDescent="0.25">
      <c r="A2878"/>
      <c r="B2878"/>
      <c r="C2878"/>
      <c r="D2878"/>
      <c r="E2878"/>
      <c r="F2878"/>
      <c r="G2878"/>
      <c r="H2878"/>
      <c r="I2878"/>
      <c r="J2878"/>
      <c r="K2878"/>
      <c r="L2878"/>
      <c r="M2878"/>
      <c r="N2878"/>
      <c r="O2878"/>
      <c r="P2878"/>
      <c r="Q2878"/>
      <c r="R2878"/>
      <c r="S2878"/>
      <c r="T2878"/>
      <c r="U2878"/>
      <c r="V2878"/>
      <c r="W2878"/>
      <c r="X2878"/>
      <c r="Y2878"/>
      <c r="Z2878"/>
      <c r="AA2878"/>
      <c r="AB2878"/>
    </row>
    <row r="2879" spans="1:28" x14ac:dyDescent="0.25">
      <c r="A2879"/>
      <c r="B2879"/>
      <c r="C2879"/>
      <c r="D2879"/>
      <c r="E2879"/>
      <c r="F2879"/>
      <c r="G2879"/>
      <c r="H2879"/>
      <c r="I2879"/>
      <c r="J2879"/>
      <c r="K2879"/>
      <c r="L2879"/>
      <c r="M2879"/>
      <c r="N2879"/>
      <c r="O2879"/>
      <c r="P2879"/>
      <c r="Q2879"/>
      <c r="R2879"/>
      <c r="S2879"/>
      <c r="T2879"/>
      <c r="U2879"/>
      <c r="V2879"/>
      <c r="W2879"/>
      <c r="X2879"/>
      <c r="Y2879"/>
      <c r="Z2879"/>
      <c r="AA2879"/>
      <c r="AB2879"/>
    </row>
    <row r="2880" spans="1:28" x14ac:dyDescent="0.25">
      <c r="A2880"/>
      <c r="B2880"/>
      <c r="C2880"/>
      <c r="D2880"/>
      <c r="E2880"/>
      <c r="F2880"/>
      <c r="G2880"/>
      <c r="H2880"/>
      <c r="I2880"/>
      <c r="J2880"/>
      <c r="K2880"/>
      <c r="L2880"/>
      <c r="M2880"/>
      <c r="N2880"/>
      <c r="O2880"/>
      <c r="P2880"/>
      <c r="Q2880"/>
      <c r="R2880"/>
      <c r="S2880"/>
      <c r="T2880"/>
      <c r="U2880"/>
      <c r="V2880"/>
      <c r="W2880"/>
      <c r="X2880"/>
      <c r="Y2880"/>
      <c r="Z2880"/>
      <c r="AA2880"/>
      <c r="AB2880"/>
    </row>
    <row r="2881" spans="1:28" x14ac:dyDescent="0.25">
      <c r="A2881"/>
      <c r="B2881"/>
      <c r="C2881"/>
      <c r="D2881"/>
      <c r="E2881"/>
      <c r="F2881"/>
      <c r="G2881"/>
      <c r="H2881"/>
      <c r="I2881"/>
      <c r="J2881"/>
      <c r="K2881"/>
      <c r="L2881"/>
      <c r="M2881"/>
      <c r="N2881"/>
      <c r="O2881"/>
      <c r="P2881"/>
      <c r="Q2881"/>
      <c r="R2881"/>
      <c r="S2881"/>
      <c r="T2881"/>
      <c r="U2881"/>
      <c r="V2881"/>
      <c r="W2881"/>
      <c r="X2881"/>
      <c r="Y2881"/>
      <c r="Z2881"/>
      <c r="AA2881"/>
      <c r="AB2881"/>
    </row>
    <row r="2882" spans="1:28" x14ac:dyDescent="0.25">
      <c r="A2882"/>
      <c r="B2882"/>
      <c r="C2882"/>
      <c r="D2882"/>
      <c r="E2882"/>
      <c r="F2882"/>
      <c r="G2882"/>
      <c r="H2882"/>
      <c r="I2882"/>
      <c r="J2882"/>
      <c r="K2882"/>
      <c r="L2882"/>
      <c r="M2882"/>
      <c r="N2882"/>
      <c r="O2882"/>
      <c r="P2882"/>
      <c r="Q2882"/>
      <c r="R2882"/>
      <c r="S2882"/>
      <c r="T2882"/>
      <c r="U2882"/>
      <c r="V2882"/>
      <c r="W2882"/>
      <c r="X2882"/>
      <c r="Y2882"/>
      <c r="Z2882"/>
      <c r="AA2882"/>
      <c r="AB2882"/>
    </row>
    <row r="2883" spans="1:28" x14ac:dyDescent="0.25">
      <c r="A2883"/>
      <c r="B2883"/>
      <c r="C2883"/>
      <c r="D2883"/>
      <c r="E2883"/>
      <c r="F2883"/>
      <c r="G2883"/>
      <c r="H2883"/>
      <c r="I2883"/>
      <c r="J2883"/>
      <c r="K2883"/>
      <c r="L2883"/>
      <c r="M2883"/>
      <c r="N2883"/>
      <c r="O2883"/>
      <c r="P2883"/>
      <c r="Q2883"/>
      <c r="R2883"/>
      <c r="S2883"/>
      <c r="T2883"/>
      <c r="U2883"/>
      <c r="V2883"/>
      <c r="W2883"/>
      <c r="X2883"/>
      <c r="Y2883"/>
      <c r="Z2883"/>
      <c r="AA2883"/>
      <c r="AB2883"/>
    </row>
    <row r="2884" spans="1:28" x14ac:dyDescent="0.25">
      <c r="A2884"/>
      <c r="B2884"/>
      <c r="C2884"/>
      <c r="D2884"/>
      <c r="E2884"/>
      <c r="F2884"/>
      <c r="G2884"/>
      <c r="H2884"/>
      <c r="I2884"/>
      <c r="J2884"/>
      <c r="K2884"/>
      <c r="L2884"/>
      <c r="M2884"/>
      <c r="N2884"/>
      <c r="O2884"/>
      <c r="P2884"/>
      <c r="Q2884"/>
      <c r="R2884"/>
      <c r="S2884"/>
      <c r="T2884"/>
      <c r="U2884"/>
      <c r="V2884"/>
      <c r="W2884"/>
      <c r="X2884"/>
      <c r="Y2884"/>
      <c r="Z2884"/>
      <c r="AA2884"/>
      <c r="AB2884"/>
    </row>
    <row r="2885" spans="1:28" x14ac:dyDescent="0.25">
      <c r="A2885"/>
      <c r="B2885"/>
      <c r="C2885"/>
      <c r="D2885"/>
      <c r="E2885"/>
      <c r="F2885"/>
      <c r="G2885"/>
      <c r="H2885"/>
      <c r="I2885"/>
      <c r="J2885"/>
      <c r="K2885"/>
      <c r="L2885"/>
      <c r="M2885"/>
      <c r="N2885"/>
      <c r="O2885"/>
      <c r="P2885"/>
      <c r="Q2885"/>
      <c r="R2885"/>
      <c r="S2885"/>
      <c r="T2885"/>
      <c r="U2885"/>
      <c r="V2885"/>
      <c r="W2885"/>
      <c r="X2885"/>
      <c r="Y2885"/>
      <c r="Z2885"/>
      <c r="AA2885"/>
      <c r="AB2885"/>
    </row>
    <row r="2886" spans="1:28" x14ac:dyDescent="0.25">
      <c r="A2886"/>
      <c r="B2886"/>
      <c r="C2886"/>
      <c r="D2886"/>
      <c r="E2886"/>
      <c r="F2886"/>
      <c r="G2886"/>
      <c r="H2886"/>
      <c r="I2886"/>
      <c r="J2886"/>
      <c r="K2886"/>
      <c r="L2886"/>
      <c r="M2886"/>
      <c r="N2886"/>
      <c r="O2886"/>
      <c r="P2886"/>
      <c r="Q2886"/>
      <c r="R2886"/>
      <c r="S2886"/>
      <c r="T2886"/>
      <c r="U2886"/>
      <c r="V2886"/>
      <c r="W2886"/>
      <c r="X2886"/>
      <c r="Y2886"/>
      <c r="Z2886"/>
      <c r="AA2886"/>
      <c r="AB2886"/>
    </row>
    <row r="2887" spans="1:28" x14ac:dyDescent="0.25">
      <c r="A2887"/>
      <c r="B2887"/>
      <c r="C2887"/>
      <c r="D2887"/>
      <c r="E2887"/>
      <c r="F2887"/>
      <c r="G2887"/>
      <c r="H2887"/>
      <c r="I2887"/>
      <c r="J2887"/>
      <c r="K2887"/>
      <c r="L2887"/>
      <c r="M2887"/>
      <c r="N2887"/>
      <c r="O2887"/>
      <c r="P2887"/>
      <c r="Q2887"/>
      <c r="R2887"/>
      <c r="S2887"/>
      <c r="T2887"/>
      <c r="U2887"/>
      <c r="V2887"/>
      <c r="W2887"/>
      <c r="X2887"/>
      <c r="Y2887"/>
      <c r="Z2887"/>
      <c r="AA2887"/>
      <c r="AB2887"/>
    </row>
    <row r="2888" spans="1:28" x14ac:dyDescent="0.25">
      <c r="A2888"/>
      <c r="B2888"/>
      <c r="C2888"/>
      <c r="D2888"/>
      <c r="E2888"/>
      <c r="F2888"/>
      <c r="G2888"/>
      <c r="H2888"/>
      <c r="I2888"/>
      <c r="J2888"/>
      <c r="K2888"/>
      <c r="L2888"/>
      <c r="M2888"/>
      <c r="N2888"/>
      <c r="O2888"/>
      <c r="P2888"/>
      <c r="Q2888"/>
      <c r="R2888"/>
      <c r="S2888"/>
      <c r="T2888"/>
      <c r="U2888"/>
      <c r="V2888"/>
      <c r="W2888"/>
      <c r="X2888"/>
      <c r="Y2888"/>
      <c r="Z2888"/>
      <c r="AA2888"/>
      <c r="AB2888"/>
    </row>
    <row r="2889" spans="1:28" x14ac:dyDescent="0.25">
      <c r="A2889"/>
      <c r="B2889"/>
      <c r="C2889"/>
      <c r="D2889"/>
      <c r="E2889"/>
      <c r="F2889"/>
      <c r="G2889"/>
      <c r="H2889"/>
      <c r="I2889"/>
      <c r="J2889"/>
      <c r="K2889"/>
      <c r="L2889"/>
      <c r="M2889"/>
      <c r="N2889"/>
      <c r="O2889"/>
      <c r="P2889"/>
      <c r="Q2889"/>
      <c r="R2889"/>
      <c r="S2889"/>
      <c r="T2889"/>
      <c r="U2889"/>
      <c r="V2889"/>
      <c r="W2889"/>
      <c r="X2889"/>
      <c r="Y2889"/>
      <c r="Z2889"/>
      <c r="AA2889"/>
      <c r="AB2889"/>
    </row>
    <row r="2890" spans="1:28" x14ac:dyDescent="0.25">
      <c r="A2890"/>
      <c r="B2890"/>
      <c r="C2890"/>
      <c r="D2890"/>
      <c r="E2890"/>
      <c r="F2890"/>
      <c r="G2890"/>
      <c r="H2890"/>
      <c r="I2890"/>
      <c r="J2890"/>
      <c r="K2890"/>
      <c r="L2890"/>
      <c r="M2890"/>
      <c r="N2890"/>
      <c r="O2890"/>
      <c r="P2890"/>
      <c r="Q2890"/>
      <c r="R2890"/>
      <c r="S2890"/>
      <c r="T2890"/>
      <c r="U2890"/>
      <c r="V2890"/>
      <c r="W2890"/>
      <c r="X2890"/>
      <c r="Y2890"/>
      <c r="Z2890"/>
      <c r="AA2890"/>
      <c r="AB2890"/>
    </row>
    <row r="2891" spans="1:28" x14ac:dyDescent="0.25">
      <c r="A2891"/>
      <c r="B2891"/>
      <c r="C2891"/>
      <c r="D2891"/>
      <c r="E2891"/>
      <c r="F2891"/>
      <c r="G2891"/>
      <c r="H2891"/>
      <c r="I2891"/>
      <c r="J2891"/>
      <c r="K2891"/>
      <c r="L2891"/>
      <c r="M2891"/>
      <c r="N2891"/>
      <c r="O2891"/>
      <c r="P2891"/>
      <c r="Q2891"/>
      <c r="R2891"/>
      <c r="S2891"/>
      <c r="T2891"/>
      <c r="U2891"/>
      <c r="V2891"/>
      <c r="W2891"/>
      <c r="X2891"/>
      <c r="Y2891"/>
      <c r="Z2891"/>
      <c r="AA2891"/>
      <c r="AB2891"/>
    </row>
    <row r="2892" spans="1:28" x14ac:dyDescent="0.25">
      <c r="A2892"/>
      <c r="B2892"/>
      <c r="C2892"/>
      <c r="D2892"/>
      <c r="E2892"/>
      <c r="F2892"/>
      <c r="G2892"/>
      <c r="H2892"/>
      <c r="I2892"/>
      <c r="J2892"/>
      <c r="K2892"/>
      <c r="L2892"/>
      <c r="M2892"/>
      <c r="N2892"/>
      <c r="O2892"/>
      <c r="P2892"/>
      <c r="Q2892"/>
      <c r="R2892"/>
      <c r="S2892"/>
      <c r="T2892"/>
      <c r="U2892"/>
      <c r="V2892"/>
      <c r="W2892"/>
      <c r="X2892"/>
      <c r="Y2892"/>
      <c r="Z2892"/>
      <c r="AA2892"/>
      <c r="AB2892"/>
    </row>
    <row r="2893" spans="1:28" x14ac:dyDescent="0.25">
      <c r="A2893"/>
      <c r="B2893"/>
      <c r="C2893"/>
      <c r="D2893"/>
      <c r="E2893"/>
      <c r="F2893"/>
      <c r="G2893"/>
      <c r="H2893"/>
      <c r="I2893"/>
      <c r="J2893"/>
      <c r="K2893"/>
      <c r="L2893"/>
      <c r="M2893"/>
      <c r="N2893"/>
      <c r="O2893"/>
      <c r="P2893"/>
      <c r="Q2893"/>
      <c r="R2893"/>
      <c r="S2893"/>
      <c r="T2893"/>
      <c r="U2893"/>
      <c r="V2893"/>
      <c r="W2893"/>
      <c r="X2893"/>
      <c r="Y2893"/>
      <c r="Z2893"/>
      <c r="AA2893"/>
      <c r="AB2893"/>
    </row>
    <row r="2894" spans="1:28" x14ac:dyDescent="0.25">
      <c r="A2894"/>
      <c r="B2894"/>
      <c r="C2894"/>
      <c r="D2894"/>
      <c r="E2894"/>
      <c r="F2894"/>
      <c r="G2894"/>
      <c r="H2894"/>
      <c r="I2894"/>
      <c r="J2894"/>
      <c r="K2894"/>
      <c r="L2894"/>
      <c r="M2894"/>
      <c r="N2894"/>
      <c r="O2894"/>
      <c r="P2894"/>
      <c r="Q2894"/>
      <c r="R2894"/>
      <c r="S2894"/>
      <c r="T2894"/>
      <c r="U2894"/>
      <c r="V2894"/>
      <c r="W2894"/>
      <c r="X2894"/>
      <c r="Y2894"/>
      <c r="Z2894"/>
      <c r="AA2894"/>
      <c r="AB2894"/>
    </row>
    <row r="2895" spans="1:28" x14ac:dyDescent="0.25">
      <c r="A2895"/>
      <c r="B2895"/>
      <c r="C2895"/>
      <c r="D2895"/>
      <c r="E2895"/>
      <c r="F2895"/>
      <c r="G2895"/>
      <c r="H2895"/>
      <c r="I2895"/>
      <c r="J2895"/>
      <c r="K2895"/>
      <c r="L2895"/>
      <c r="M2895"/>
      <c r="N2895"/>
      <c r="O2895"/>
      <c r="P2895"/>
      <c r="Q2895"/>
      <c r="R2895"/>
      <c r="S2895"/>
      <c r="T2895"/>
      <c r="U2895"/>
      <c r="V2895"/>
      <c r="W2895"/>
      <c r="X2895"/>
      <c r="Y2895"/>
      <c r="Z2895"/>
      <c r="AA2895"/>
      <c r="AB2895"/>
    </row>
    <row r="2896" spans="1:28" x14ac:dyDescent="0.25">
      <c r="A2896"/>
      <c r="B2896"/>
      <c r="C2896"/>
      <c r="D2896"/>
      <c r="E2896"/>
      <c r="F2896"/>
      <c r="G2896"/>
      <c r="H2896"/>
      <c r="I2896"/>
      <c r="J2896"/>
      <c r="K2896"/>
      <c r="L2896"/>
      <c r="M2896"/>
      <c r="N2896"/>
      <c r="O2896"/>
      <c r="P2896"/>
      <c r="Q2896"/>
      <c r="R2896"/>
      <c r="S2896"/>
      <c r="T2896"/>
      <c r="U2896"/>
      <c r="V2896"/>
      <c r="W2896"/>
      <c r="X2896"/>
      <c r="Y2896"/>
      <c r="Z2896"/>
      <c r="AA2896"/>
      <c r="AB2896"/>
    </row>
    <row r="2897" spans="1:28" x14ac:dyDescent="0.25">
      <c r="A2897"/>
      <c r="B2897"/>
      <c r="C2897"/>
      <c r="D2897"/>
      <c r="E2897"/>
      <c r="F2897"/>
      <c r="G2897"/>
      <c r="H2897"/>
      <c r="I2897"/>
      <c r="J2897"/>
      <c r="K2897"/>
      <c r="L2897"/>
      <c r="M2897"/>
      <c r="N2897"/>
      <c r="O2897"/>
      <c r="P2897"/>
      <c r="Q2897"/>
      <c r="R2897"/>
      <c r="S2897"/>
      <c r="T2897"/>
      <c r="U2897"/>
      <c r="V2897"/>
      <c r="W2897"/>
      <c r="X2897"/>
      <c r="Y2897"/>
      <c r="Z2897"/>
      <c r="AA2897"/>
      <c r="AB2897"/>
    </row>
    <row r="2898" spans="1:28" x14ac:dyDescent="0.25">
      <c r="A2898"/>
      <c r="B2898"/>
      <c r="C2898"/>
      <c r="D2898"/>
      <c r="E2898"/>
      <c r="F2898"/>
      <c r="G2898"/>
      <c r="H2898"/>
      <c r="I2898"/>
      <c r="J2898"/>
      <c r="K2898"/>
      <c r="L2898"/>
      <c r="M2898"/>
      <c r="N2898"/>
      <c r="O2898"/>
      <c r="P2898"/>
      <c r="Q2898"/>
      <c r="R2898"/>
      <c r="S2898"/>
      <c r="T2898"/>
      <c r="U2898"/>
      <c r="V2898"/>
      <c r="W2898"/>
      <c r="X2898"/>
      <c r="Y2898"/>
      <c r="Z2898"/>
      <c r="AA2898"/>
      <c r="AB2898"/>
    </row>
    <row r="2899" spans="1:28" x14ac:dyDescent="0.25">
      <c r="A2899"/>
      <c r="B2899"/>
      <c r="C2899"/>
      <c r="D2899"/>
      <c r="E2899"/>
      <c r="F2899"/>
      <c r="G2899"/>
      <c r="H2899"/>
      <c r="I2899"/>
      <c r="J2899"/>
      <c r="K2899"/>
      <c r="L2899"/>
      <c r="M2899"/>
      <c r="N2899"/>
      <c r="O2899"/>
      <c r="P2899"/>
      <c r="Q2899"/>
      <c r="R2899"/>
      <c r="S2899"/>
      <c r="T2899"/>
      <c r="U2899"/>
      <c r="V2899"/>
      <c r="W2899"/>
      <c r="X2899"/>
      <c r="Y2899"/>
      <c r="Z2899"/>
      <c r="AA2899"/>
      <c r="AB2899"/>
    </row>
    <row r="2900" spans="1:28" x14ac:dyDescent="0.25">
      <c r="A2900"/>
      <c r="B2900"/>
      <c r="C2900"/>
      <c r="D2900"/>
      <c r="E2900"/>
      <c r="F2900"/>
      <c r="G2900"/>
      <c r="H2900"/>
      <c r="I2900"/>
      <c r="J2900"/>
      <c r="K2900"/>
      <c r="L2900"/>
      <c r="M2900"/>
      <c r="N2900"/>
      <c r="O2900"/>
      <c r="P2900"/>
      <c r="Q2900"/>
      <c r="R2900"/>
      <c r="S2900"/>
      <c r="T2900"/>
      <c r="U2900"/>
      <c r="V2900"/>
      <c r="W2900"/>
      <c r="X2900"/>
      <c r="Y2900"/>
      <c r="Z2900"/>
      <c r="AA2900"/>
      <c r="AB2900"/>
    </row>
    <row r="2901" spans="1:28" x14ac:dyDescent="0.25">
      <c r="A2901"/>
      <c r="B2901"/>
      <c r="C2901"/>
      <c r="D2901"/>
      <c r="E2901"/>
      <c r="F2901"/>
      <c r="G2901"/>
      <c r="H2901"/>
      <c r="I2901"/>
      <c r="J2901"/>
      <c r="K2901"/>
      <c r="L2901"/>
      <c r="M2901"/>
      <c r="N2901"/>
      <c r="O2901"/>
      <c r="P2901"/>
      <c r="Q2901"/>
      <c r="R2901"/>
      <c r="S2901"/>
      <c r="T2901"/>
      <c r="U2901"/>
      <c r="V2901"/>
      <c r="W2901"/>
      <c r="X2901"/>
      <c r="Y2901"/>
      <c r="Z2901"/>
      <c r="AA2901"/>
      <c r="AB2901"/>
    </row>
    <row r="2902" spans="1:28" x14ac:dyDescent="0.25">
      <c r="A2902"/>
      <c r="B2902"/>
      <c r="C2902"/>
      <c r="D2902"/>
      <c r="E2902"/>
      <c r="F2902"/>
      <c r="G2902"/>
      <c r="H2902"/>
      <c r="I2902"/>
      <c r="J2902"/>
      <c r="K2902"/>
      <c r="L2902"/>
      <c r="M2902"/>
      <c r="N2902"/>
      <c r="O2902"/>
      <c r="P2902"/>
      <c r="Q2902"/>
      <c r="R2902"/>
      <c r="S2902"/>
      <c r="T2902"/>
      <c r="U2902"/>
      <c r="V2902"/>
      <c r="W2902"/>
      <c r="X2902"/>
      <c r="Y2902"/>
      <c r="Z2902"/>
      <c r="AA2902"/>
      <c r="AB2902"/>
    </row>
    <row r="2903" spans="1:28" x14ac:dyDescent="0.25">
      <c r="A2903"/>
      <c r="B2903"/>
      <c r="C2903"/>
      <c r="D2903"/>
      <c r="E2903"/>
      <c r="F2903"/>
      <c r="G2903"/>
      <c r="H2903"/>
      <c r="I2903"/>
      <c r="J2903"/>
      <c r="K2903"/>
      <c r="L2903"/>
      <c r="M2903"/>
      <c r="N2903"/>
      <c r="O2903"/>
      <c r="P2903"/>
      <c r="Q2903"/>
      <c r="R2903"/>
      <c r="S2903"/>
      <c r="T2903"/>
      <c r="U2903"/>
      <c r="V2903"/>
      <c r="W2903"/>
      <c r="X2903"/>
      <c r="Y2903"/>
      <c r="Z2903"/>
      <c r="AA2903"/>
      <c r="AB2903"/>
    </row>
    <row r="2904" spans="1:28" x14ac:dyDescent="0.25">
      <c r="A2904"/>
      <c r="B2904"/>
      <c r="C2904"/>
      <c r="D2904"/>
      <c r="E2904"/>
      <c r="F2904"/>
      <c r="G2904"/>
      <c r="H2904"/>
      <c r="I2904"/>
      <c r="J2904"/>
      <c r="K2904"/>
      <c r="L2904"/>
      <c r="M2904"/>
      <c r="N2904"/>
      <c r="O2904"/>
      <c r="P2904"/>
      <c r="Q2904"/>
      <c r="R2904"/>
      <c r="S2904"/>
      <c r="T2904"/>
      <c r="U2904"/>
      <c r="V2904"/>
      <c r="W2904"/>
      <c r="X2904"/>
      <c r="Y2904"/>
      <c r="Z2904"/>
      <c r="AA2904"/>
      <c r="AB2904"/>
    </row>
    <row r="2905" spans="1:28" x14ac:dyDescent="0.25">
      <c r="A2905"/>
      <c r="B2905"/>
      <c r="C2905"/>
      <c r="D2905"/>
      <c r="E2905"/>
      <c r="F2905"/>
      <c r="G2905"/>
      <c r="H2905"/>
      <c r="I2905"/>
      <c r="J2905"/>
      <c r="K2905"/>
      <c r="L2905"/>
      <c r="M2905"/>
      <c r="N2905"/>
      <c r="O2905"/>
      <c r="P2905"/>
      <c r="Q2905"/>
      <c r="R2905"/>
      <c r="S2905"/>
      <c r="T2905"/>
      <c r="U2905"/>
      <c r="V2905"/>
      <c r="W2905"/>
      <c r="X2905"/>
      <c r="Y2905"/>
      <c r="Z2905"/>
      <c r="AA2905"/>
      <c r="AB2905"/>
    </row>
    <row r="2906" spans="1:28" x14ac:dyDescent="0.25">
      <c r="A2906"/>
      <c r="B2906"/>
      <c r="C2906"/>
      <c r="D2906"/>
      <c r="E2906"/>
      <c r="F2906"/>
      <c r="G2906"/>
      <c r="H2906"/>
      <c r="I2906"/>
      <c r="J2906"/>
      <c r="K2906"/>
      <c r="L2906"/>
      <c r="M2906"/>
      <c r="N2906"/>
      <c r="O2906"/>
      <c r="P2906"/>
      <c r="Q2906"/>
      <c r="R2906"/>
      <c r="S2906"/>
      <c r="T2906"/>
      <c r="U2906"/>
      <c r="V2906"/>
      <c r="W2906"/>
      <c r="X2906"/>
      <c r="Y2906"/>
      <c r="Z2906"/>
      <c r="AA2906"/>
      <c r="AB2906"/>
    </row>
    <row r="2907" spans="1:28" x14ac:dyDescent="0.25">
      <c r="A2907"/>
      <c r="B2907"/>
      <c r="C2907"/>
      <c r="D2907"/>
      <c r="E2907"/>
      <c r="F2907"/>
      <c r="G2907"/>
      <c r="H2907"/>
      <c r="I2907"/>
      <c r="J2907"/>
      <c r="K2907"/>
      <c r="L2907"/>
      <c r="M2907"/>
      <c r="N2907"/>
      <c r="O2907"/>
      <c r="P2907"/>
      <c r="Q2907"/>
      <c r="R2907"/>
      <c r="S2907"/>
      <c r="T2907"/>
      <c r="U2907"/>
      <c r="V2907"/>
      <c r="W2907"/>
      <c r="X2907"/>
      <c r="Y2907"/>
      <c r="Z2907"/>
      <c r="AA2907"/>
      <c r="AB2907"/>
    </row>
    <row r="2908" spans="1:28" x14ac:dyDescent="0.25">
      <c r="A2908"/>
      <c r="B2908"/>
      <c r="C2908"/>
      <c r="D2908"/>
      <c r="E2908"/>
      <c r="F2908"/>
      <c r="G2908"/>
      <c r="H2908"/>
      <c r="I2908"/>
      <c r="J2908"/>
      <c r="K2908"/>
      <c r="L2908"/>
      <c r="M2908"/>
      <c r="N2908"/>
      <c r="O2908"/>
      <c r="P2908"/>
      <c r="Q2908"/>
      <c r="R2908"/>
      <c r="S2908"/>
      <c r="T2908"/>
      <c r="U2908"/>
      <c r="V2908"/>
      <c r="W2908"/>
      <c r="X2908"/>
      <c r="Y2908"/>
      <c r="Z2908"/>
      <c r="AA2908"/>
      <c r="AB2908"/>
    </row>
    <row r="2909" spans="1:28" x14ac:dyDescent="0.25">
      <c r="A2909"/>
      <c r="B2909"/>
      <c r="C2909"/>
      <c r="D2909"/>
      <c r="E2909"/>
      <c r="F2909"/>
      <c r="G2909"/>
      <c r="H2909"/>
      <c r="I2909"/>
      <c r="J2909"/>
      <c r="K2909"/>
      <c r="L2909"/>
      <c r="M2909"/>
      <c r="N2909"/>
      <c r="O2909"/>
      <c r="P2909"/>
      <c r="Q2909"/>
      <c r="R2909"/>
      <c r="S2909"/>
      <c r="T2909"/>
      <c r="U2909"/>
      <c r="V2909"/>
      <c r="W2909"/>
      <c r="X2909"/>
      <c r="Y2909"/>
      <c r="Z2909"/>
      <c r="AA2909"/>
      <c r="AB2909"/>
    </row>
    <row r="2910" spans="1:28" x14ac:dyDescent="0.25">
      <c r="A2910"/>
      <c r="B2910"/>
      <c r="C2910"/>
      <c r="D2910"/>
      <c r="E2910"/>
      <c r="F2910"/>
      <c r="G2910"/>
      <c r="H2910"/>
      <c r="I2910"/>
      <c r="J2910"/>
      <c r="K2910"/>
      <c r="L2910"/>
      <c r="M2910"/>
      <c r="N2910"/>
      <c r="O2910"/>
      <c r="P2910"/>
      <c r="Q2910"/>
      <c r="R2910"/>
      <c r="S2910"/>
      <c r="T2910"/>
      <c r="U2910"/>
      <c r="V2910"/>
      <c r="W2910"/>
      <c r="X2910"/>
      <c r="Y2910"/>
      <c r="Z2910"/>
      <c r="AA2910"/>
      <c r="AB2910"/>
    </row>
    <row r="2911" spans="1:28" x14ac:dyDescent="0.25">
      <c r="A2911"/>
      <c r="B2911"/>
      <c r="C2911"/>
      <c r="D2911"/>
      <c r="E2911"/>
      <c r="F2911"/>
      <c r="G2911"/>
      <c r="H2911"/>
      <c r="I2911"/>
      <c r="J2911"/>
      <c r="K2911"/>
      <c r="L2911"/>
      <c r="M2911"/>
      <c r="N2911"/>
      <c r="O2911"/>
      <c r="P2911"/>
      <c r="Q2911"/>
      <c r="R2911"/>
      <c r="S2911"/>
      <c r="T2911"/>
      <c r="U2911"/>
      <c r="V2911"/>
      <c r="W2911"/>
      <c r="X2911"/>
      <c r="Y2911"/>
      <c r="Z2911"/>
      <c r="AA2911"/>
      <c r="AB2911"/>
    </row>
    <row r="2912" spans="1:28" x14ac:dyDescent="0.25">
      <c r="A2912"/>
      <c r="B2912"/>
      <c r="C2912"/>
      <c r="D2912"/>
      <c r="E2912"/>
      <c r="F2912"/>
      <c r="G2912"/>
      <c r="H2912"/>
      <c r="I2912"/>
      <c r="J2912"/>
      <c r="K2912"/>
      <c r="L2912"/>
      <c r="M2912"/>
      <c r="N2912"/>
      <c r="O2912"/>
      <c r="P2912"/>
      <c r="Q2912"/>
      <c r="R2912"/>
      <c r="S2912"/>
      <c r="T2912"/>
      <c r="U2912"/>
      <c r="V2912"/>
      <c r="W2912"/>
      <c r="X2912"/>
      <c r="Y2912"/>
      <c r="Z2912"/>
      <c r="AA2912"/>
      <c r="AB2912"/>
    </row>
    <row r="2913" spans="1:28" x14ac:dyDescent="0.25">
      <c r="A2913"/>
      <c r="B2913"/>
      <c r="C2913"/>
      <c r="D2913"/>
      <c r="E2913"/>
      <c r="F2913"/>
      <c r="G2913"/>
      <c r="H2913"/>
      <c r="I2913"/>
      <c r="J2913"/>
      <c r="K2913"/>
      <c r="L2913"/>
      <c r="M2913"/>
      <c r="N2913"/>
      <c r="O2913"/>
      <c r="P2913"/>
      <c r="Q2913"/>
      <c r="R2913"/>
      <c r="S2913"/>
      <c r="T2913"/>
      <c r="U2913"/>
      <c r="V2913"/>
      <c r="W2913"/>
      <c r="X2913"/>
      <c r="Y2913"/>
      <c r="Z2913"/>
      <c r="AA2913"/>
      <c r="AB2913"/>
    </row>
    <row r="2914" spans="1:28" x14ac:dyDescent="0.25">
      <c r="A2914"/>
      <c r="B2914"/>
      <c r="C2914"/>
      <c r="D2914"/>
      <c r="E2914"/>
      <c r="F2914"/>
      <c r="G2914"/>
      <c r="H2914"/>
      <c r="I2914"/>
      <c r="J2914"/>
      <c r="K2914"/>
      <c r="L2914"/>
      <c r="M2914"/>
      <c r="N2914"/>
      <c r="O2914"/>
      <c r="P2914"/>
      <c r="Q2914"/>
      <c r="R2914"/>
      <c r="S2914"/>
      <c r="T2914"/>
      <c r="U2914"/>
      <c r="V2914"/>
      <c r="W2914"/>
      <c r="X2914"/>
      <c r="Y2914"/>
      <c r="Z2914"/>
      <c r="AA2914"/>
      <c r="AB2914"/>
    </row>
    <row r="2915" spans="1:28" x14ac:dyDescent="0.25">
      <c r="A2915"/>
      <c r="B2915"/>
      <c r="C2915"/>
      <c r="D2915"/>
      <c r="E2915"/>
      <c r="F2915"/>
      <c r="G2915"/>
      <c r="H2915"/>
      <c r="I2915"/>
      <c r="J2915"/>
      <c r="K2915"/>
      <c r="L2915"/>
      <c r="M2915"/>
      <c r="N2915"/>
      <c r="O2915"/>
      <c r="P2915"/>
      <c r="Q2915"/>
      <c r="R2915"/>
      <c r="S2915"/>
      <c r="T2915"/>
      <c r="U2915"/>
      <c r="V2915"/>
      <c r="W2915"/>
      <c r="X2915"/>
      <c r="Y2915"/>
      <c r="Z2915"/>
      <c r="AA2915"/>
      <c r="AB2915"/>
    </row>
    <row r="2916" spans="1:28" x14ac:dyDescent="0.25">
      <c r="A2916"/>
      <c r="B2916"/>
      <c r="C2916"/>
      <c r="D2916"/>
      <c r="E2916"/>
      <c r="F2916"/>
      <c r="G2916"/>
      <c r="H2916"/>
      <c r="I2916"/>
      <c r="J2916"/>
      <c r="K2916"/>
      <c r="L2916"/>
      <c r="M2916"/>
      <c r="N2916"/>
      <c r="O2916"/>
      <c r="P2916"/>
      <c r="Q2916"/>
      <c r="R2916"/>
      <c r="S2916"/>
      <c r="T2916"/>
      <c r="U2916"/>
      <c r="V2916"/>
      <c r="W2916"/>
      <c r="X2916"/>
      <c r="Y2916"/>
      <c r="Z2916"/>
      <c r="AA2916"/>
      <c r="AB2916"/>
    </row>
    <row r="2917" spans="1:28" x14ac:dyDescent="0.25">
      <c r="A2917"/>
      <c r="B2917"/>
      <c r="C2917"/>
      <c r="D2917"/>
      <c r="E2917"/>
      <c r="F2917"/>
      <c r="G2917"/>
      <c r="H2917"/>
      <c r="I2917"/>
      <c r="J2917"/>
      <c r="K2917"/>
      <c r="L2917"/>
      <c r="M2917"/>
      <c r="N2917"/>
      <c r="O2917"/>
      <c r="P2917"/>
      <c r="Q2917"/>
      <c r="R2917"/>
      <c r="S2917"/>
      <c r="T2917"/>
      <c r="U2917"/>
      <c r="V2917"/>
      <c r="W2917"/>
      <c r="X2917"/>
      <c r="Y2917"/>
      <c r="Z2917"/>
      <c r="AA2917"/>
      <c r="AB2917"/>
    </row>
    <row r="2918" spans="1:28" x14ac:dyDescent="0.25">
      <c r="A2918"/>
      <c r="B2918"/>
      <c r="C2918"/>
      <c r="D2918"/>
      <c r="E2918"/>
      <c r="F2918"/>
      <c r="G2918"/>
      <c r="H2918"/>
      <c r="I2918"/>
      <c r="J2918"/>
      <c r="K2918"/>
      <c r="L2918"/>
      <c r="M2918"/>
      <c r="N2918"/>
      <c r="O2918"/>
      <c r="P2918"/>
      <c r="Q2918"/>
      <c r="R2918"/>
      <c r="S2918"/>
      <c r="T2918"/>
      <c r="U2918"/>
      <c r="V2918"/>
      <c r="W2918"/>
      <c r="X2918"/>
      <c r="Y2918"/>
      <c r="Z2918"/>
      <c r="AA2918"/>
      <c r="AB2918"/>
    </row>
    <row r="2919" spans="1:28" x14ac:dyDescent="0.25">
      <c r="A2919"/>
      <c r="B2919"/>
      <c r="C2919"/>
      <c r="D2919"/>
      <c r="E2919"/>
      <c r="F2919"/>
      <c r="G2919"/>
      <c r="H2919"/>
      <c r="I2919"/>
      <c r="J2919"/>
      <c r="K2919"/>
      <c r="L2919"/>
      <c r="M2919"/>
      <c r="N2919"/>
      <c r="O2919"/>
      <c r="P2919"/>
      <c r="Q2919"/>
      <c r="R2919"/>
      <c r="S2919"/>
      <c r="T2919"/>
      <c r="U2919"/>
      <c r="V2919"/>
      <c r="W2919"/>
      <c r="X2919"/>
      <c r="Y2919"/>
      <c r="Z2919"/>
      <c r="AA2919"/>
      <c r="AB2919"/>
    </row>
    <row r="2920" spans="1:28" x14ac:dyDescent="0.25">
      <c r="A2920"/>
      <c r="B2920"/>
      <c r="C2920"/>
      <c r="D2920"/>
      <c r="E2920"/>
      <c r="F2920"/>
      <c r="G2920"/>
      <c r="H2920"/>
      <c r="I2920"/>
      <c r="J2920"/>
      <c r="K2920"/>
      <c r="L2920"/>
      <c r="M2920"/>
      <c r="N2920"/>
      <c r="O2920"/>
      <c r="P2920"/>
      <c r="Q2920"/>
      <c r="R2920"/>
      <c r="S2920"/>
      <c r="T2920"/>
      <c r="U2920"/>
      <c r="V2920"/>
      <c r="W2920"/>
      <c r="X2920"/>
      <c r="Y2920"/>
      <c r="Z2920"/>
      <c r="AA2920"/>
      <c r="AB2920"/>
    </row>
    <row r="2921" spans="1:28" x14ac:dyDescent="0.25">
      <c r="A2921"/>
      <c r="B2921"/>
      <c r="C2921"/>
      <c r="D2921"/>
      <c r="E2921"/>
      <c r="F2921"/>
      <c r="G2921"/>
      <c r="H2921"/>
      <c r="I2921"/>
      <c r="J2921"/>
      <c r="K2921"/>
      <c r="L2921"/>
      <c r="M2921"/>
      <c r="N2921"/>
      <c r="O2921"/>
      <c r="P2921"/>
      <c r="Q2921"/>
      <c r="R2921"/>
      <c r="S2921"/>
      <c r="T2921"/>
      <c r="U2921"/>
      <c r="V2921"/>
      <c r="W2921"/>
      <c r="X2921"/>
      <c r="Y2921"/>
      <c r="Z2921"/>
      <c r="AA2921"/>
      <c r="AB2921"/>
    </row>
    <row r="2922" spans="1:28" x14ac:dyDescent="0.25">
      <c r="A2922"/>
      <c r="B2922"/>
      <c r="C2922"/>
      <c r="D2922"/>
      <c r="E2922"/>
      <c r="F2922"/>
      <c r="G2922"/>
      <c r="H2922"/>
      <c r="I2922"/>
      <c r="J2922"/>
      <c r="K2922"/>
      <c r="L2922"/>
      <c r="M2922"/>
      <c r="N2922"/>
      <c r="O2922"/>
      <c r="P2922"/>
      <c r="Q2922"/>
      <c r="R2922"/>
      <c r="S2922"/>
      <c r="T2922"/>
      <c r="U2922"/>
      <c r="V2922"/>
      <c r="W2922"/>
      <c r="X2922"/>
      <c r="Y2922"/>
      <c r="Z2922"/>
      <c r="AA2922"/>
      <c r="AB2922"/>
    </row>
    <row r="2923" spans="1:28" x14ac:dyDescent="0.25">
      <c r="A2923"/>
      <c r="B2923"/>
      <c r="C2923"/>
      <c r="D2923"/>
      <c r="E2923"/>
      <c r="F2923"/>
      <c r="G2923"/>
      <c r="H2923"/>
      <c r="I2923"/>
      <c r="J2923"/>
      <c r="K2923"/>
      <c r="L2923"/>
      <c r="M2923"/>
      <c r="N2923"/>
      <c r="O2923"/>
      <c r="P2923"/>
      <c r="Q2923"/>
      <c r="R2923"/>
      <c r="S2923"/>
      <c r="T2923"/>
      <c r="U2923"/>
      <c r="V2923"/>
      <c r="W2923"/>
      <c r="X2923"/>
      <c r="Y2923"/>
      <c r="Z2923"/>
      <c r="AA2923"/>
      <c r="AB2923"/>
    </row>
    <row r="2924" spans="1:28" x14ac:dyDescent="0.25">
      <c r="A2924"/>
      <c r="B2924"/>
      <c r="C2924"/>
      <c r="D2924"/>
      <c r="E2924"/>
      <c r="F2924"/>
      <c r="G2924"/>
      <c r="H2924"/>
      <c r="I2924"/>
      <c r="J2924"/>
      <c r="K2924"/>
      <c r="L2924"/>
      <c r="M2924"/>
      <c r="N2924"/>
      <c r="O2924"/>
      <c r="P2924"/>
      <c r="Q2924"/>
      <c r="R2924"/>
      <c r="S2924"/>
      <c r="T2924"/>
      <c r="U2924"/>
      <c r="V2924"/>
      <c r="W2924"/>
      <c r="X2924"/>
      <c r="Y2924"/>
      <c r="Z2924"/>
      <c r="AA2924"/>
      <c r="AB2924"/>
    </row>
    <row r="2925" spans="1:28" x14ac:dyDescent="0.25">
      <c r="A2925"/>
      <c r="B2925"/>
      <c r="C2925"/>
      <c r="D2925"/>
      <c r="E2925"/>
      <c r="F2925"/>
      <c r="G2925"/>
      <c r="H2925"/>
      <c r="I2925"/>
      <c r="J2925"/>
      <c r="K2925"/>
      <c r="L2925"/>
      <c r="M2925"/>
      <c r="N2925"/>
      <c r="O2925"/>
      <c r="P2925"/>
      <c r="Q2925"/>
      <c r="R2925"/>
      <c r="S2925"/>
      <c r="T2925"/>
      <c r="U2925"/>
      <c r="V2925"/>
      <c r="W2925"/>
      <c r="X2925"/>
      <c r="Y2925"/>
      <c r="Z2925"/>
      <c r="AA2925"/>
      <c r="AB2925"/>
    </row>
    <row r="2926" spans="1:28" x14ac:dyDescent="0.25">
      <c r="A2926"/>
      <c r="B2926"/>
      <c r="C2926"/>
      <c r="D2926"/>
      <c r="E2926"/>
      <c r="F2926"/>
      <c r="G2926"/>
      <c r="H2926"/>
      <c r="I2926"/>
      <c r="J2926"/>
      <c r="K2926"/>
      <c r="L2926"/>
      <c r="M2926"/>
      <c r="N2926"/>
      <c r="O2926"/>
      <c r="P2926"/>
      <c r="Q2926"/>
      <c r="R2926"/>
      <c r="S2926"/>
      <c r="T2926"/>
      <c r="U2926"/>
      <c r="V2926"/>
      <c r="W2926"/>
      <c r="X2926"/>
      <c r="Y2926"/>
      <c r="Z2926"/>
      <c r="AA2926"/>
      <c r="AB2926"/>
    </row>
    <row r="2927" spans="1:28" x14ac:dyDescent="0.25">
      <c r="A2927"/>
      <c r="B2927"/>
      <c r="C2927"/>
      <c r="D2927"/>
      <c r="E2927"/>
      <c r="F2927"/>
      <c r="G2927"/>
      <c r="H2927"/>
      <c r="I2927"/>
      <c r="J2927"/>
      <c r="K2927"/>
      <c r="L2927"/>
      <c r="M2927"/>
      <c r="N2927"/>
      <c r="O2927"/>
      <c r="P2927"/>
      <c r="Q2927"/>
      <c r="R2927"/>
      <c r="S2927"/>
      <c r="T2927"/>
      <c r="U2927"/>
      <c r="V2927"/>
      <c r="W2927"/>
      <c r="X2927"/>
      <c r="Y2927"/>
      <c r="Z2927"/>
      <c r="AA2927"/>
      <c r="AB2927"/>
    </row>
    <row r="2928" spans="1:28" x14ac:dyDescent="0.25">
      <c r="A2928"/>
      <c r="B2928"/>
      <c r="C2928"/>
      <c r="D2928"/>
      <c r="E2928"/>
      <c r="F2928"/>
      <c r="G2928"/>
      <c r="H2928"/>
      <c r="I2928"/>
      <c r="J2928"/>
      <c r="K2928"/>
      <c r="L2928"/>
      <c r="M2928"/>
      <c r="N2928"/>
      <c r="O2928"/>
      <c r="P2928"/>
      <c r="Q2928"/>
      <c r="R2928"/>
      <c r="S2928"/>
      <c r="T2928"/>
      <c r="U2928"/>
      <c r="V2928"/>
      <c r="W2928"/>
      <c r="X2928"/>
      <c r="Y2928"/>
      <c r="Z2928"/>
      <c r="AA2928"/>
      <c r="AB2928"/>
    </row>
    <row r="2929" spans="1:28" x14ac:dyDescent="0.25">
      <c r="A2929"/>
      <c r="B2929"/>
      <c r="C2929"/>
      <c r="D2929"/>
      <c r="E2929"/>
      <c r="F2929"/>
      <c r="G2929"/>
      <c r="H2929"/>
      <c r="I2929"/>
      <c r="J2929"/>
      <c r="K2929"/>
      <c r="L2929"/>
      <c r="M2929"/>
      <c r="N2929"/>
      <c r="O2929"/>
      <c r="P2929"/>
      <c r="Q2929"/>
      <c r="R2929"/>
      <c r="S2929"/>
      <c r="T2929"/>
      <c r="U2929"/>
      <c r="V2929"/>
      <c r="W2929"/>
      <c r="X2929"/>
      <c r="Y2929"/>
      <c r="Z2929"/>
      <c r="AA2929"/>
      <c r="AB2929"/>
    </row>
    <row r="2930" spans="1:28" x14ac:dyDescent="0.25">
      <c r="A2930"/>
      <c r="B2930"/>
      <c r="C2930"/>
      <c r="D2930"/>
      <c r="E2930"/>
      <c r="F2930"/>
      <c r="G2930"/>
      <c r="H2930"/>
      <c r="I2930"/>
      <c r="J2930"/>
      <c r="K2930"/>
      <c r="L2930"/>
      <c r="M2930"/>
      <c r="N2930"/>
      <c r="O2930"/>
      <c r="P2930"/>
      <c r="Q2930"/>
      <c r="R2930"/>
      <c r="S2930"/>
      <c r="T2930"/>
      <c r="U2930"/>
      <c r="V2930"/>
      <c r="W2930"/>
      <c r="X2930"/>
      <c r="Y2930"/>
      <c r="Z2930"/>
      <c r="AA2930"/>
      <c r="AB2930"/>
    </row>
    <row r="2931" spans="1:28" x14ac:dyDescent="0.25">
      <c r="A2931"/>
      <c r="B2931"/>
      <c r="C2931"/>
      <c r="D2931"/>
      <c r="E2931"/>
      <c r="F2931"/>
      <c r="G2931"/>
      <c r="H2931"/>
      <c r="I2931"/>
      <c r="J2931"/>
      <c r="K2931"/>
      <c r="L2931"/>
      <c r="M2931"/>
      <c r="N2931"/>
      <c r="O2931"/>
      <c r="P2931"/>
      <c r="Q2931"/>
      <c r="R2931"/>
      <c r="S2931"/>
      <c r="T2931"/>
      <c r="U2931"/>
      <c r="V2931"/>
      <c r="W2931"/>
      <c r="X2931"/>
      <c r="Y2931"/>
      <c r="Z2931"/>
      <c r="AA2931"/>
      <c r="AB2931"/>
    </row>
    <row r="2932" spans="1:28" x14ac:dyDescent="0.25">
      <c r="A2932"/>
      <c r="B2932"/>
      <c r="C2932"/>
      <c r="D2932"/>
      <c r="E2932"/>
      <c r="F2932"/>
      <c r="G2932"/>
      <c r="H2932"/>
      <c r="I2932"/>
      <c r="J2932"/>
      <c r="K2932"/>
      <c r="L2932"/>
      <c r="M2932"/>
      <c r="N2932"/>
      <c r="O2932"/>
      <c r="P2932"/>
      <c r="Q2932"/>
      <c r="R2932"/>
      <c r="S2932"/>
      <c r="T2932"/>
      <c r="U2932"/>
      <c r="V2932"/>
      <c r="W2932"/>
      <c r="X2932"/>
      <c r="Y2932"/>
      <c r="Z2932"/>
      <c r="AA2932"/>
      <c r="AB2932"/>
    </row>
    <row r="2933" spans="1:28" x14ac:dyDescent="0.25">
      <c r="A2933"/>
      <c r="B2933"/>
      <c r="C2933"/>
      <c r="D2933"/>
      <c r="E2933"/>
      <c r="F2933"/>
      <c r="G2933"/>
      <c r="H2933"/>
      <c r="I2933"/>
      <c r="J2933"/>
      <c r="K2933"/>
      <c r="L2933"/>
      <c r="M2933"/>
      <c r="N2933"/>
      <c r="O2933"/>
      <c r="P2933"/>
      <c r="Q2933"/>
      <c r="R2933"/>
      <c r="S2933"/>
      <c r="T2933"/>
      <c r="U2933"/>
      <c r="V2933"/>
      <c r="W2933"/>
      <c r="X2933"/>
      <c r="Y2933"/>
      <c r="Z2933"/>
      <c r="AA2933"/>
      <c r="AB2933"/>
    </row>
    <row r="2934" spans="1:28" x14ac:dyDescent="0.25">
      <c r="A2934"/>
      <c r="B2934"/>
      <c r="C2934"/>
      <c r="D2934"/>
      <c r="E2934"/>
      <c r="F2934"/>
      <c r="G2934"/>
      <c r="H2934"/>
      <c r="I2934"/>
      <c r="J2934"/>
      <c r="K2934"/>
      <c r="L2934"/>
      <c r="M2934"/>
      <c r="N2934"/>
      <c r="O2934"/>
      <c r="P2934"/>
      <c r="Q2934"/>
      <c r="R2934"/>
      <c r="S2934"/>
      <c r="T2934"/>
      <c r="U2934"/>
      <c r="V2934"/>
      <c r="W2934"/>
      <c r="X2934"/>
      <c r="Y2934"/>
      <c r="Z2934"/>
      <c r="AA2934"/>
      <c r="AB2934"/>
    </row>
    <row r="2935" spans="1:28" x14ac:dyDescent="0.25">
      <c r="A2935"/>
      <c r="B2935"/>
      <c r="C2935"/>
      <c r="D2935"/>
      <c r="E2935"/>
      <c r="F2935"/>
      <c r="G2935"/>
      <c r="H2935"/>
      <c r="I2935"/>
      <c r="J2935"/>
      <c r="K2935"/>
      <c r="L2935"/>
      <c r="M2935"/>
      <c r="N2935"/>
      <c r="O2935"/>
      <c r="P2935"/>
      <c r="Q2935"/>
      <c r="R2935"/>
      <c r="S2935"/>
      <c r="T2935"/>
      <c r="U2935"/>
      <c r="V2935"/>
      <c r="W2935"/>
      <c r="X2935"/>
      <c r="Y2935"/>
      <c r="Z2935"/>
      <c r="AA2935"/>
      <c r="AB2935"/>
    </row>
    <row r="2936" spans="1:28" x14ac:dyDescent="0.25">
      <c r="A2936"/>
      <c r="B2936"/>
      <c r="C2936"/>
      <c r="D2936"/>
      <c r="E2936"/>
      <c r="F2936"/>
      <c r="G2936"/>
      <c r="H2936"/>
      <c r="I2936"/>
      <c r="J2936"/>
      <c r="K2936"/>
      <c r="L2936"/>
      <c r="M2936"/>
      <c r="N2936"/>
      <c r="O2936"/>
      <c r="P2936"/>
      <c r="Q2936"/>
      <c r="R2936"/>
      <c r="S2936"/>
      <c r="T2936"/>
      <c r="U2936"/>
      <c r="V2936"/>
      <c r="W2936"/>
      <c r="X2936"/>
      <c r="Y2936"/>
      <c r="Z2936"/>
      <c r="AA2936"/>
      <c r="AB2936"/>
    </row>
    <row r="2937" spans="1:28" x14ac:dyDescent="0.25">
      <c r="A2937"/>
      <c r="B2937"/>
      <c r="C2937"/>
      <c r="D2937"/>
      <c r="E2937"/>
      <c r="F2937"/>
      <c r="G2937"/>
      <c r="H2937"/>
      <c r="I2937"/>
      <c r="J2937"/>
      <c r="K2937"/>
      <c r="L2937"/>
      <c r="M2937"/>
      <c r="N2937"/>
      <c r="O2937"/>
      <c r="P2937"/>
      <c r="Q2937"/>
      <c r="R2937"/>
      <c r="S2937"/>
      <c r="T2937"/>
      <c r="U2937"/>
      <c r="V2937"/>
      <c r="W2937"/>
      <c r="X2937"/>
      <c r="Y2937"/>
      <c r="Z2937"/>
      <c r="AA2937"/>
      <c r="AB2937"/>
    </row>
    <row r="2938" spans="1:28" x14ac:dyDescent="0.25">
      <c r="A2938"/>
      <c r="B2938"/>
      <c r="C2938"/>
      <c r="D2938"/>
      <c r="E2938"/>
      <c r="F2938"/>
      <c r="G2938"/>
      <c r="H2938"/>
      <c r="I2938"/>
      <c r="J2938"/>
      <c r="K2938"/>
      <c r="L2938"/>
      <c r="M2938"/>
      <c r="N2938"/>
      <c r="O2938"/>
      <c r="P2938"/>
      <c r="Q2938"/>
      <c r="R2938"/>
      <c r="S2938"/>
      <c r="T2938"/>
      <c r="U2938"/>
      <c r="V2938"/>
      <c r="W2938"/>
      <c r="X2938"/>
      <c r="Y2938"/>
      <c r="Z2938"/>
      <c r="AA2938"/>
      <c r="AB2938"/>
    </row>
    <row r="2939" spans="1:28" x14ac:dyDescent="0.25">
      <c r="A2939"/>
      <c r="B2939"/>
      <c r="C2939"/>
      <c r="D2939"/>
      <c r="E2939"/>
      <c r="F2939"/>
      <c r="G2939"/>
      <c r="H2939"/>
      <c r="I2939"/>
      <c r="J2939"/>
      <c r="K2939"/>
      <c r="L2939"/>
      <c r="M2939"/>
      <c r="N2939"/>
      <c r="O2939"/>
      <c r="P2939"/>
      <c r="Q2939"/>
      <c r="R2939"/>
      <c r="S2939"/>
      <c r="T2939"/>
      <c r="U2939"/>
      <c r="V2939"/>
      <c r="W2939"/>
      <c r="X2939"/>
      <c r="Y2939"/>
      <c r="Z2939"/>
      <c r="AA2939"/>
      <c r="AB2939"/>
    </row>
    <row r="2940" spans="1:28" x14ac:dyDescent="0.25">
      <c r="A2940"/>
      <c r="B2940"/>
      <c r="C2940"/>
      <c r="D2940"/>
      <c r="E2940"/>
      <c r="F2940"/>
      <c r="G2940"/>
      <c r="H2940"/>
      <c r="I2940"/>
      <c r="J2940"/>
      <c r="K2940"/>
      <c r="L2940"/>
      <c r="M2940"/>
      <c r="N2940"/>
      <c r="O2940"/>
      <c r="P2940"/>
      <c r="Q2940"/>
      <c r="R2940"/>
      <c r="S2940"/>
      <c r="T2940"/>
      <c r="U2940"/>
      <c r="V2940"/>
      <c r="W2940"/>
      <c r="X2940"/>
      <c r="Y2940"/>
      <c r="Z2940"/>
      <c r="AA2940"/>
      <c r="AB2940"/>
    </row>
    <row r="2941" spans="1:28" x14ac:dyDescent="0.25">
      <c r="A2941"/>
      <c r="B2941"/>
      <c r="C2941"/>
      <c r="D2941"/>
      <c r="E2941"/>
      <c r="F2941"/>
      <c r="G2941"/>
      <c r="H2941"/>
      <c r="I2941"/>
      <c r="J2941"/>
      <c r="K2941"/>
      <c r="L2941"/>
      <c r="M2941"/>
      <c r="N2941"/>
      <c r="O2941"/>
      <c r="P2941"/>
      <c r="Q2941"/>
      <c r="R2941"/>
      <c r="S2941"/>
      <c r="T2941"/>
      <c r="U2941"/>
      <c r="V2941"/>
      <c r="W2941"/>
      <c r="X2941"/>
      <c r="Y2941"/>
      <c r="Z2941"/>
      <c r="AA2941"/>
      <c r="AB2941"/>
    </row>
    <row r="2942" spans="1:28" x14ac:dyDescent="0.25">
      <c r="A2942"/>
      <c r="B2942"/>
      <c r="C2942"/>
      <c r="D2942"/>
      <c r="E2942"/>
      <c r="F2942"/>
      <c r="G2942"/>
      <c r="H2942"/>
      <c r="I2942"/>
      <c r="J2942"/>
      <c r="K2942"/>
      <c r="L2942"/>
      <c r="M2942"/>
      <c r="N2942"/>
      <c r="O2942"/>
      <c r="P2942"/>
      <c r="Q2942"/>
      <c r="R2942"/>
      <c r="S2942"/>
      <c r="T2942"/>
      <c r="U2942"/>
      <c r="V2942"/>
      <c r="W2942"/>
      <c r="X2942"/>
      <c r="Y2942"/>
      <c r="Z2942"/>
      <c r="AA2942"/>
      <c r="AB2942"/>
    </row>
    <row r="2943" spans="1:28" x14ac:dyDescent="0.25">
      <c r="A2943"/>
      <c r="B2943"/>
      <c r="C2943"/>
      <c r="D2943"/>
      <c r="E2943"/>
      <c r="F2943"/>
      <c r="G2943"/>
      <c r="H2943"/>
      <c r="I2943"/>
      <c r="J2943"/>
      <c r="K2943"/>
      <c r="L2943"/>
      <c r="M2943"/>
      <c r="N2943"/>
      <c r="O2943"/>
      <c r="P2943"/>
      <c r="Q2943"/>
      <c r="R2943"/>
      <c r="S2943"/>
      <c r="T2943"/>
      <c r="U2943"/>
      <c r="V2943"/>
      <c r="W2943"/>
      <c r="X2943"/>
      <c r="Y2943"/>
      <c r="Z2943"/>
      <c r="AA2943"/>
      <c r="AB2943"/>
    </row>
    <row r="2944" spans="1:28" x14ac:dyDescent="0.25">
      <c r="A2944"/>
      <c r="B2944"/>
      <c r="C2944"/>
      <c r="D2944"/>
      <c r="E2944"/>
      <c r="F2944"/>
      <c r="G2944"/>
      <c r="H2944"/>
      <c r="I2944"/>
      <c r="J2944"/>
      <c r="K2944"/>
      <c r="L2944"/>
      <c r="M2944"/>
      <c r="N2944"/>
      <c r="O2944"/>
      <c r="P2944"/>
      <c r="Q2944"/>
      <c r="R2944"/>
      <c r="S2944"/>
      <c r="T2944"/>
      <c r="U2944"/>
      <c r="V2944"/>
      <c r="W2944"/>
      <c r="X2944"/>
      <c r="Y2944"/>
      <c r="Z2944"/>
      <c r="AA2944"/>
      <c r="AB2944"/>
    </row>
    <row r="2945" spans="1:28" x14ac:dyDescent="0.25">
      <c r="A2945"/>
      <c r="B2945"/>
      <c r="C2945"/>
      <c r="D2945"/>
      <c r="E2945"/>
      <c r="F2945"/>
      <c r="G2945"/>
      <c r="H2945"/>
      <c r="I2945"/>
      <c r="J2945"/>
      <c r="K2945"/>
      <c r="L2945"/>
      <c r="M2945"/>
      <c r="N2945"/>
      <c r="O2945"/>
      <c r="P2945"/>
      <c r="Q2945"/>
      <c r="R2945"/>
      <c r="S2945"/>
      <c r="T2945"/>
      <c r="U2945"/>
      <c r="V2945"/>
      <c r="W2945"/>
      <c r="X2945"/>
      <c r="Y2945"/>
      <c r="Z2945"/>
      <c r="AA2945"/>
      <c r="AB2945"/>
    </row>
    <row r="2946" spans="1:28" x14ac:dyDescent="0.25">
      <c r="A2946"/>
      <c r="B2946"/>
      <c r="C2946"/>
      <c r="D2946"/>
      <c r="E2946"/>
      <c r="F2946"/>
      <c r="G2946"/>
      <c r="H2946"/>
      <c r="I2946"/>
      <c r="J2946"/>
      <c r="K2946"/>
      <c r="L2946"/>
      <c r="M2946"/>
      <c r="N2946"/>
      <c r="O2946"/>
      <c r="P2946"/>
      <c r="Q2946"/>
      <c r="R2946"/>
      <c r="S2946"/>
      <c r="T2946"/>
      <c r="U2946"/>
      <c r="V2946"/>
      <c r="W2946"/>
      <c r="X2946"/>
      <c r="Y2946"/>
      <c r="Z2946"/>
      <c r="AA2946"/>
      <c r="AB2946"/>
    </row>
    <row r="2947" spans="1:28" x14ac:dyDescent="0.25">
      <c r="A2947"/>
      <c r="B2947"/>
      <c r="C2947"/>
      <c r="D2947"/>
      <c r="E2947"/>
      <c r="F2947"/>
      <c r="G2947"/>
      <c r="H2947"/>
      <c r="I2947"/>
      <c r="J2947"/>
      <c r="K2947"/>
      <c r="L2947"/>
      <c r="M2947"/>
      <c r="N2947"/>
      <c r="O2947"/>
      <c r="P2947"/>
      <c r="Q2947"/>
      <c r="R2947"/>
      <c r="S2947"/>
      <c r="T2947"/>
      <c r="U2947"/>
      <c r="V2947"/>
      <c r="W2947"/>
      <c r="X2947"/>
      <c r="Y2947"/>
      <c r="Z2947"/>
      <c r="AA2947"/>
      <c r="AB2947"/>
    </row>
    <row r="2948" spans="1:28" x14ac:dyDescent="0.25">
      <c r="A2948"/>
      <c r="B2948"/>
      <c r="C2948"/>
      <c r="D2948"/>
      <c r="E2948"/>
      <c r="F2948"/>
      <c r="G2948"/>
      <c r="H2948"/>
      <c r="I2948"/>
      <c r="J2948"/>
      <c r="K2948"/>
      <c r="L2948"/>
      <c r="M2948"/>
      <c r="N2948"/>
      <c r="O2948"/>
      <c r="P2948"/>
      <c r="Q2948"/>
      <c r="R2948"/>
      <c r="S2948"/>
      <c r="T2948"/>
      <c r="U2948"/>
      <c r="V2948"/>
      <c r="W2948"/>
      <c r="X2948"/>
      <c r="Y2948"/>
      <c r="Z2948"/>
      <c r="AA2948"/>
      <c r="AB2948"/>
    </row>
    <row r="2949" spans="1:28" x14ac:dyDescent="0.25">
      <c r="A2949"/>
      <c r="B2949"/>
      <c r="C2949"/>
      <c r="D2949"/>
      <c r="E2949"/>
      <c r="F2949"/>
      <c r="G2949"/>
      <c r="H2949"/>
      <c r="I2949"/>
      <c r="J2949"/>
      <c r="K2949"/>
      <c r="L2949"/>
      <c r="M2949"/>
      <c r="N2949"/>
      <c r="O2949"/>
      <c r="P2949"/>
      <c r="Q2949"/>
      <c r="R2949"/>
      <c r="S2949"/>
      <c r="T2949"/>
      <c r="U2949"/>
      <c r="V2949"/>
      <c r="W2949"/>
      <c r="X2949"/>
      <c r="Y2949"/>
      <c r="Z2949"/>
      <c r="AA2949"/>
      <c r="AB2949"/>
    </row>
    <row r="2950" spans="1:28" x14ac:dyDescent="0.25">
      <c r="A2950"/>
      <c r="B2950"/>
      <c r="C2950"/>
      <c r="D2950"/>
      <c r="E2950"/>
      <c r="F2950"/>
      <c r="G2950"/>
      <c r="H2950"/>
      <c r="I2950"/>
      <c r="J2950"/>
      <c r="K2950"/>
      <c r="L2950"/>
      <c r="M2950"/>
      <c r="N2950"/>
      <c r="O2950"/>
      <c r="P2950"/>
      <c r="Q2950"/>
      <c r="R2950"/>
      <c r="S2950"/>
      <c r="T2950"/>
      <c r="U2950"/>
      <c r="V2950"/>
      <c r="W2950"/>
      <c r="X2950"/>
      <c r="Y2950"/>
      <c r="Z2950"/>
      <c r="AA2950"/>
      <c r="AB2950"/>
    </row>
    <row r="2951" spans="1:28" x14ac:dyDescent="0.25">
      <c r="A2951"/>
      <c r="B2951"/>
      <c r="C2951"/>
      <c r="D2951"/>
      <c r="E2951"/>
      <c r="F2951"/>
      <c r="G2951"/>
      <c r="H2951"/>
      <c r="I2951"/>
      <c r="J2951"/>
      <c r="K2951"/>
      <c r="L2951"/>
      <c r="M2951"/>
      <c r="N2951"/>
      <c r="O2951"/>
      <c r="P2951"/>
      <c r="Q2951"/>
      <c r="R2951"/>
      <c r="S2951"/>
      <c r="T2951"/>
      <c r="U2951"/>
      <c r="V2951"/>
      <c r="W2951"/>
      <c r="X2951"/>
      <c r="Y2951"/>
      <c r="Z2951"/>
      <c r="AA2951"/>
      <c r="AB2951"/>
    </row>
    <row r="2952" spans="1:28" x14ac:dyDescent="0.25">
      <c r="A2952"/>
      <c r="B2952"/>
      <c r="C2952"/>
      <c r="D2952"/>
      <c r="E2952"/>
      <c r="F2952"/>
      <c r="G2952"/>
      <c r="H2952"/>
      <c r="I2952"/>
      <c r="J2952"/>
      <c r="K2952"/>
      <c r="L2952"/>
      <c r="M2952"/>
      <c r="N2952"/>
      <c r="O2952"/>
      <c r="P2952"/>
      <c r="Q2952"/>
      <c r="R2952"/>
      <c r="S2952"/>
      <c r="T2952"/>
      <c r="U2952"/>
      <c r="V2952"/>
      <c r="W2952"/>
      <c r="X2952"/>
      <c r="Y2952"/>
      <c r="Z2952"/>
      <c r="AA2952"/>
      <c r="AB2952"/>
    </row>
    <row r="2953" spans="1:28" x14ac:dyDescent="0.25">
      <c r="A2953"/>
      <c r="B2953"/>
      <c r="C2953"/>
      <c r="D2953"/>
      <c r="E2953"/>
      <c r="F2953"/>
      <c r="G2953"/>
      <c r="H2953"/>
      <c r="I2953"/>
      <c r="J2953"/>
      <c r="K2953"/>
      <c r="L2953"/>
      <c r="M2953"/>
      <c r="N2953"/>
      <c r="O2953"/>
      <c r="P2953"/>
      <c r="Q2953"/>
      <c r="R2953"/>
      <c r="S2953"/>
      <c r="T2953"/>
      <c r="U2953"/>
      <c r="V2953"/>
      <c r="W2953"/>
      <c r="X2953"/>
      <c r="Y2953"/>
      <c r="Z2953"/>
      <c r="AA2953"/>
      <c r="AB2953"/>
    </row>
    <row r="2954" spans="1:28" x14ac:dyDescent="0.25">
      <c r="A2954"/>
      <c r="B2954"/>
      <c r="C2954"/>
      <c r="D2954"/>
      <c r="E2954"/>
      <c r="F2954"/>
      <c r="G2954"/>
      <c r="H2954"/>
      <c r="I2954"/>
      <c r="J2954"/>
      <c r="K2954"/>
      <c r="L2954"/>
      <c r="M2954"/>
      <c r="N2954"/>
      <c r="O2954"/>
      <c r="P2954"/>
      <c r="Q2954"/>
      <c r="R2954"/>
      <c r="S2954"/>
      <c r="T2954"/>
      <c r="U2954"/>
      <c r="V2954"/>
      <c r="W2954"/>
      <c r="X2954"/>
      <c r="Y2954"/>
      <c r="Z2954"/>
      <c r="AA2954"/>
      <c r="AB2954"/>
    </row>
    <row r="2955" spans="1:28" x14ac:dyDescent="0.25">
      <c r="A2955"/>
      <c r="B2955"/>
      <c r="C2955"/>
      <c r="D2955"/>
      <c r="E2955"/>
      <c r="F2955"/>
      <c r="G2955"/>
      <c r="H2955"/>
      <c r="I2955"/>
      <c r="J2955"/>
      <c r="K2955"/>
      <c r="L2955"/>
      <c r="M2955"/>
      <c r="N2955"/>
      <c r="O2955"/>
      <c r="P2955"/>
      <c r="Q2955"/>
      <c r="R2955"/>
      <c r="S2955"/>
      <c r="T2955"/>
      <c r="U2955"/>
      <c r="V2955"/>
      <c r="W2955"/>
      <c r="X2955"/>
      <c r="Y2955"/>
      <c r="Z2955"/>
      <c r="AA2955"/>
      <c r="AB2955"/>
    </row>
    <row r="2956" spans="1:28" x14ac:dyDescent="0.25">
      <c r="A2956"/>
      <c r="B2956"/>
      <c r="C2956"/>
      <c r="D2956"/>
      <c r="E2956"/>
      <c r="F2956"/>
      <c r="G2956"/>
      <c r="H2956"/>
      <c r="I2956"/>
      <c r="J2956"/>
      <c r="K2956"/>
      <c r="L2956"/>
      <c r="M2956"/>
      <c r="N2956"/>
      <c r="O2956"/>
      <c r="P2956"/>
      <c r="Q2956"/>
      <c r="R2956"/>
      <c r="S2956"/>
      <c r="T2956"/>
      <c r="U2956"/>
      <c r="V2956"/>
      <c r="W2956"/>
      <c r="X2956"/>
      <c r="Y2956"/>
      <c r="Z2956"/>
      <c r="AA2956"/>
      <c r="AB2956"/>
    </row>
    <row r="2957" spans="1:28" x14ac:dyDescent="0.25">
      <c r="A2957"/>
      <c r="B2957"/>
      <c r="C2957"/>
      <c r="D2957"/>
      <c r="E2957"/>
      <c r="F2957"/>
      <c r="G2957"/>
      <c r="H2957"/>
      <c r="I2957"/>
      <c r="J2957"/>
      <c r="K2957"/>
      <c r="L2957"/>
      <c r="M2957"/>
      <c r="N2957"/>
      <c r="O2957"/>
      <c r="P2957"/>
      <c r="Q2957"/>
      <c r="R2957"/>
      <c r="S2957"/>
      <c r="T2957"/>
      <c r="U2957"/>
      <c r="V2957"/>
      <c r="W2957"/>
      <c r="X2957"/>
      <c r="Y2957"/>
      <c r="Z2957"/>
      <c r="AA2957"/>
      <c r="AB2957"/>
    </row>
    <row r="2958" spans="1:28" x14ac:dyDescent="0.25">
      <c r="A2958"/>
      <c r="B2958"/>
      <c r="C2958"/>
      <c r="D2958"/>
      <c r="E2958"/>
      <c r="F2958"/>
      <c r="G2958"/>
      <c r="H2958"/>
      <c r="I2958"/>
      <c r="J2958"/>
      <c r="K2958"/>
      <c r="L2958"/>
      <c r="M2958"/>
      <c r="N2958"/>
      <c r="O2958"/>
      <c r="P2958"/>
      <c r="Q2958"/>
      <c r="R2958"/>
      <c r="S2958"/>
      <c r="T2958"/>
      <c r="U2958"/>
      <c r="V2958"/>
      <c r="W2958"/>
      <c r="X2958"/>
      <c r="Y2958"/>
      <c r="Z2958"/>
      <c r="AA2958"/>
      <c r="AB2958"/>
    </row>
    <row r="2959" spans="1:28" x14ac:dyDescent="0.25">
      <c r="A2959"/>
      <c r="B2959"/>
      <c r="C2959"/>
      <c r="D2959"/>
      <c r="E2959"/>
      <c r="F2959"/>
      <c r="G2959"/>
      <c r="H2959"/>
      <c r="I2959"/>
      <c r="J2959"/>
      <c r="K2959"/>
      <c r="L2959"/>
      <c r="M2959"/>
      <c r="N2959"/>
      <c r="O2959"/>
      <c r="P2959"/>
      <c r="Q2959"/>
      <c r="R2959"/>
      <c r="S2959"/>
      <c r="T2959"/>
      <c r="U2959"/>
      <c r="V2959"/>
      <c r="W2959"/>
      <c r="X2959"/>
      <c r="Y2959"/>
      <c r="Z2959"/>
      <c r="AA2959"/>
      <c r="AB2959"/>
    </row>
    <row r="2960" spans="1:28" x14ac:dyDescent="0.25">
      <c r="A2960"/>
      <c r="B2960"/>
      <c r="C2960"/>
      <c r="D2960"/>
      <c r="E2960"/>
      <c r="F2960"/>
      <c r="G2960"/>
      <c r="H2960"/>
      <c r="I2960"/>
      <c r="J2960"/>
      <c r="K2960"/>
      <c r="L2960"/>
      <c r="M2960"/>
      <c r="N2960"/>
      <c r="O2960"/>
      <c r="P2960"/>
      <c r="Q2960"/>
      <c r="R2960"/>
      <c r="S2960"/>
      <c r="T2960"/>
      <c r="U2960"/>
      <c r="V2960"/>
      <c r="W2960"/>
      <c r="X2960"/>
      <c r="Y2960"/>
      <c r="Z2960"/>
      <c r="AA2960"/>
      <c r="AB2960"/>
    </row>
    <row r="2961" spans="1:28" x14ac:dyDescent="0.25">
      <c r="A2961"/>
      <c r="B2961"/>
      <c r="C2961"/>
      <c r="D2961"/>
      <c r="E2961"/>
      <c r="F2961"/>
      <c r="G2961"/>
      <c r="H2961"/>
      <c r="I2961"/>
      <c r="J2961"/>
      <c r="K2961"/>
      <c r="L2961"/>
      <c r="M2961"/>
      <c r="N2961"/>
      <c r="O2961"/>
      <c r="P2961"/>
      <c r="Q2961"/>
      <c r="R2961"/>
      <c r="S2961"/>
      <c r="T2961"/>
      <c r="U2961"/>
      <c r="V2961"/>
      <c r="W2961"/>
      <c r="X2961"/>
      <c r="Y2961"/>
      <c r="Z2961"/>
      <c r="AA2961"/>
      <c r="AB2961"/>
    </row>
    <row r="2962" spans="1:28" x14ac:dyDescent="0.25">
      <c r="A2962"/>
      <c r="B2962"/>
      <c r="C2962"/>
      <c r="D2962"/>
      <c r="E2962"/>
      <c r="F2962"/>
      <c r="G2962"/>
      <c r="H2962"/>
      <c r="I2962"/>
      <c r="J2962"/>
      <c r="K2962"/>
      <c r="L2962"/>
      <c r="M2962"/>
      <c r="N2962"/>
      <c r="O2962"/>
      <c r="P2962"/>
      <c r="Q2962"/>
      <c r="R2962"/>
      <c r="S2962"/>
      <c r="T2962"/>
      <c r="U2962"/>
      <c r="V2962"/>
      <c r="W2962"/>
      <c r="X2962"/>
      <c r="Y2962"/>
      <c r="Z2962"/>
      <c r="AA2962"/>
      <c r="AB2962"/>
    </row>
    <row r="2963" spans="1:28" x14ac:dyDescent="0.25">
      <c r="A2963"/>
      <c r="B2963"/>
      <c r="C2963"/>
      <c r="D2963"/>
      <c r="E2963"/>
      <c r="F2963"/>
      <c r="G2963"/>
      <c r="H2963"/>
      <c r="I2963"/>
      <c r="J2963"/>
      <c r="K2963"/>
      <c r="L2963"/>
      <c r="M2963"/>
      <c r="N2963"/>
      <c r="O2963"/>
      <c r="P2963"/>
      <c r="Q2963"/>
      <c r="R2963"/>
      <c r="S2963"/>
      <c r="T2963"/>
      <c r="U2963"/>
      <c r="V2963"/>
      <c r="W2963"/>
      <c r="X2963"/>
      <c r="Y2963"/>
      <c r="Z2963"/>
      <c r="AA2963"/>
      <c r="AB2963"/>
    </row>
    <row r="2964" spans="1:28" x14ac:dyDescent="0.25">
      <c r="A2964"/>
      <c r="B2964"/>
      <c r="C2964"/>
      <c r="D2964"/>
      <c r="E2964"/>
      <c r="F2964"/>
      <c r="G2964"/>
      <c r="H2964"/>
      <c r="I2964"/>
      <c r="J2964"/>
      <c r="K2964"/>
      <c r="L2964"/>
      <c r="M2964"/>
      <c r="N2964"/>
      <c r="O2964"/>
      <c r="P2964"/>
      <c r="Q2964"/>
      <c r="R2964"/>
      <c r="S2964"/>
      <c r="T2964"/>
      <c r="U2964"/>
      <c r="V2964"/>
      <c r="W2964"/>
      <c r="X2964"/>
      <c r="Y2964"/>
      <c r="Z2964"/>
      <c r="AA2964"/>
      <c r="AB2964"/>
    </row>
    <row r="2965" spans="1:28" x14ac:dyDescent="0.25">
      <c r="A2965"/>
      <c r="B2965"/>
      <c r="C2965"/>
      <c r="D2965"/>
      <c r="E2965"/>
      <c r="F2965"/>
      <c r="G2965"/>
      <c r="H2965"/>
      <c r="I2965"/>
      <c r="J2965"/>
      <c r="K2965"/>
      <c r="L2965"/>
      <c r="M2965"/>
      <c r="N2965"/>
      <c r="O2965"/>
      <c r="P2965"/>
      <c r="Q2965"/>
      <c r="R2965"/>
      <c r="S2965"/>
      <c r="T2965"/>
      <c r="U2965"/>
      <c r="V2965"/>
      <c r="W2965"/>
      <c r="X2965"/>
      <c r="Y2965"/>
      <c r="Z2965"/>
      <c r="AA2965"/>
      <c r="AB2965"/>
    </row>
    <row r="2966" spans="1:28" x14ac:dyDescent="0.25">
      <c r="A2966"/>
      <c r="B2966"/>
      <c r="C2966"/>
      <c r="D2966"/>
      <c r="E2966"/>
      <c r="F2966"/>
      <c r="G2966"/>
      <c r="H2966"/>
      <c r="I2966"/>
      <c r="J2966"/>
      <c r="K2966"/>
      <c r="L2966"/>
      <c r="M2966"/>
      <c r="N2966"/>
      <c r="O2966"/>
      <c r="P2966"/>
      <c r="Q2966"/>
      <c r="R2966"/>
      <c r="S2966"/>
      <c r="T2966"/>
      <c r="U2966"/>
      <c r="V2966"/>
      <c r="W2966"/>
      <c r="X2966"/>
      <c r="Y2966"/>
      <c r="Z2966"/>
      <c r="AA2966"/>
      <c r="AB2966"/>
    </row>
    <row r="2967" spans="1:28" x14ac:dyDescent="0.25">
      <c r="A2967"/>
      <c r="B2967"/>
      <c r="C2967"/>
      <c r="D2967"/>
      <c r="E2967"/>
      <c r="F2967"/>
      <c r="G2967"/>
      <c r="H2967"/>
      <c r="I2967"/>
      <c r="J2967"/>
      <c r="K2967"/>
      <c r="L2967"/>
      <c r="M2967"/>
      <c r="N2967"/>
      <c r="O2967"/>
      <c r="P2967"/>
      <c r="Q2967"/>
      <c r="R2967"/>
      <c r="S2967"/>
      <c r="T2967"/>
      <c r="U2967"/>
      <c r="V2967"/>
      <c r="W2967"/>
      <c r="X2967"/>
      <c r="Y2967"/>
      <c r="Z2967"/>
      <c r="AA2967"/>
      <c r="AB2967"/>
    </row>
    <row r="2968" spans="1:28" x14ac:dyDescent="0.25">
      <c r="A2968"/>
      <c r="B2968"/>
      <c r="C2968"/>
      <c r="D2968"/>
      <c r="E2968"/>
      <c r="F2968"/>
      <c r="G2968"/>
      <c r="H2968"/>
      <c r="I2968"/>
      <c r="J2968"/>
      <c r="K2968"/>
      <c r="L2968"/>
      <c r="M2968"/>
      <c r="N2968"/>
      <c r="O2968"/>
      <c r="P2968"/>
      <c r="Q2968"/>
      <c r="R2968"/>
      <c r="S2968"/>
      <c r="T2968"/>
      <c r="U2968"/>
      <c r="V2968"/>
      <c r="W2968"/>
      <c r="X2968"/>
      <c r="Y2968"/>
      <c r="Z2968"/>
      <c r="AA2968"/>
      <c r="AB2968"/>
    </row>
    <row r="2969" spans="1:28" x14ac:dyDescent="0.25">
      <c r="A2969"/>
      <c r="B2969"/>
      <c r="C2969"/>
      <c r="D2969"/>
      <c r="E2969"/>
      <c r="F2969"/>
      <c r="G2969"/>
      <c r="H2969"/>
      <c r="I2969"/>
      <c r="J2969"/>
      <c r="K2969"/>
      <c r="L2969"/>
      <c r="M2969"/>
      <c r="N2969"/>
      <c r="O2969"/>
      <c r="P2969"/>
      <c r="Q2969"/>
      <c r="R2969"/>
      <c r="S2969"/>
      <c r="T2969"/>
      <c r="U2969"/>
      <c r="V2969"/>
      <c r="W2969"/>
      <c r="X2969"/>
      <c r="Y2969"/>
      <c r="Z2969"/>
      <c r="AA2969"/>
      <c r="AB2969"/>
    </row>
    <row r="2970" spans="1:28" x14ac:dyDescent="0.25">
      <c r="A2970"/>
      <c r="B2970"/>
      <c r="C2970"/>
      <c r="D2970"/>
      <c r="E2970"/>
      <c r="F2970"/>
      <c r="G2970"/>
      <c r="H2970"/>
      <c r="I2970"/>
      <c r="J2970"/>
      <c r="K2970"/>
      <c r="L2970"/>
      <c r="M2970"/>
      <c r="N2970"/>
      <c r="O2970"/>
      <c r="P2970"/>
      <c r="Q2970"/>
      <c r="R2970"/>
      <c r="S2970"/>
      <c r="T2970"/>
      <c r="U2970"/>
      <c r="V2970"/>
      <c r="W2970"/>
      <c r="X2970"/>
      <c r="Y2970"/>
      <c r="Z2970"/>
      <c r="AA2970"/>
      <c r="AB2970"/>
    </row>
    <row r="2971" spans="1:28" x14ac:dyDescent="0.25">
      <c r="A2971"/>
      <c r="B2971"/>
      <c r="C2971"/>
      <c r="D2971"/>
      <c r="E2971"/>
      <c r="F2971"/>
      <c r="G2971"/>
      <c r="H2971"/>
      <c r="I2971"/>
      <c r="J2971"/>
      <c r="K2971"/>
      <c r="L2971"/>
      <c r="M2971"/>
      <c r="N2971"/>
      <c r="O2971"/>
      <c r="P2971"/>
      <c r="Q2971"/>
      <c r="R2971"/>
      <c r="S2971"/>
      <c r="T2971"/>
      <c r="U2971"/>
      <c r="V2971"/>
      <c r="W2971"/>
      <c r="X2971"/>
      <c r="Y2971"/>
      <c r="Z2971"/>
      <c r="AA2971"/>
      <c r="AB2971"/>
    </row>
    <row r="2972" spans="1:28" x14ac:dyDescent="0.25">
      <c r="A2972"/>
      <c r="B2972"/>
      <c r="C2972"/>
      <c r="D2972"/>
      <c r="E2972"/>
      <c r="F2972"/>
      <c r="G2972"/>
      <c r="H2972"/>
      <c r="I2972"/>
      <c r="J2972"/>
      <c r="K2972"/>
      <c r="L2972"/>
      <c r="M2972"/>
      <c r="N2972"/>
      <c r="O2972"/>
      <c r="P2972"/>
      <c r="Q2972"/>
      <c r="R2972"/>
      <c r="S2972"/>
      <c r="T2972"/>
      <c r="U2972"/>
      <c r="V2972"/>
      <c r="W2972"/>
      <c r="X2972"/>
      <c r="Y2972"/>
      <c r="Z2972"/>
      <c r="AA2972"/>
      <c r="AB2972"/>
    </row>
    <row r="2973" spans="1:28" x14ac:dyDescent="0.25">
      <c r="A2973"/>
      <c r="B2973"/>
      <c r="C2973"/>
      <c r="D2973"/>
      <c r="E2973"/>
      <c r="F2973"/>
      <c r="G2973"/>
      <c r="H2973"/>
      <c r="I2973"/>
      <c r="J2973"/>
      <c r="K2973"/>
      <c r="L2973"/>
      <c r="M2973"/>
      <c r="N2973"/>
      <c r="O2973"/>
      <c r="P2973"/>
      <c r="Q2973"/>
      <c r="R2973"/>
      <c r="S2973"/>
      <c r="T2973"/>
      <c r="U2973"/>
      <c r="V2973"/>
      <c r="W2973"/>
      <c r="X2973"/>
      <c r="Y2973"/>
      <c r="Z2973"/>
      <c r="AA2973"/>
      <c r="AB2973"/>
    </row>
    <row r="2974" spans="1:28" x14ac:dyDescent="0.25">
      <c r="A2974"/>
      <c r="B2974"/>
      <c r="C2974"/>
      <c r="D2974"/>
      <c r="E2974"/>
      <c r="F2974"/>
      <c r="G2974"/>
      <c r="H2974"/>
      <c r="I2974"/>
      <c r="J2974"/>
      <c r="K2974"/>
      <c r="L2974"/>
      <c r="M2974"/>
      <c r="N2974"/>
      <c r="O2974"/>
      <c r="P2974"/>
      <c r="Q2974"/>
      <c r="R2974"/>
      <c r="S2974"/>
      <c r="T2974"/>
      <c r="U2974"/>
      <c r="V2974"/>
      <c r="W2974"/>
      <c r="X2974"/>
      <c r="Y2974"/>
      <c r="Z2974"/>
      <c r="AA2974"/>
      <c r="AB2974"/>
    </row>
    <row r="2975" spans="1:28" x14ac:dyDescent="0.25">
      <c r="A2975"/>
      <c r="B2975"/>
      <c r="C2975"/>
      <c r="D2975"/>
      <c r="E2975"/>
      <c r="F2975"/>
      <c r="G2975"/>
      <c r="H2975"/>
      <c r="I2975"/>
      <c r="J2975"/>
      <c r="K2975"/>
      <c r="L2975"/>
      <c r="M2975"/>
      <c r="N2975"/>
      <c r="O2975"/>
      <c r="P2975"/>
      <c r="Q2975"/>
      <c r="R2975"/>
      <c r="S2975"/>
      <c r="T2975"/>
      <c r="U2975"/>
      <c r="V2975"/>
      <c r="W2975"/>
      <c r="X2975"/>
      <c r="Y2975"/>
      <c r="Z2975"/>
      <c r="AA2975"/>
      <c r="AB2975"/>
    </row>
    <row r="2976" spans="1:28" x14ac:dyDescent="0.25">
      <c r="A2976"/>
      <c r="B2976"/>
      <c r="C2976"/>
      <c r="D2976"/>
      <c r="E2976"/>
      <c r="F2976"/>
      <c r="G2976"/>
      <c r="H2976"/>
      <c r="I2976"/>
      <c r="J2976"/>
      <c r="K2976"/>
      <c r="L2976"/>
      <c r="M2976"/>
      <c r="N2976"/>
      <c r="O2976"/>
      <c r="P2976"/>
      <c r="Q2976"/>
      <c r="R2976"/>
      <c r="S2976"/>
      <c r="T2976"/>
      <c r="U2976"/>
      <c r="V2976"/>
      <c r="W2976"/>
      <c r="X2976"/>
      <c r="Y2976"/>
      <c r="Z2976"/>
      <c r="AA2976"/>
      <c r="AB2976"/>
    </row>
    <row r="2977" spans="1:28" x14ac:dyDescent="0.25">
      <c r="A2977"/>
      <c r="B2977"/>
      <c r="C2977"/>
      <c r="D2977"/>
      <c r="E2977"/>
      <c r="F2977"/>
      <c r="G2977"/>
      <c r="H2977"/>
      <c r="I2977"/>
      <c r="J2977"/>
      <c r="K2977"/>
      <c r="L2977"/>
      <c r="M2977"/>
      <c r="N2977"/>
      <c r="O2977"/>
      <c r="P2977"/>
      <c r="Q2977"/>
      <c r="R2977"/>
      <c r="S2977"/>
      <c r="T2977"/>
      <c r="U2977"/>
      <c r="V2977"/>
      <c r="W2977"/>
      <c r="X2977"/>
      <c r="Y2977"/>
      <c r="Z2977"/>
      <c r="AA2977"/>
      <c r="AB2977"/>
    </row>
    <row r="2978" spans="1:28" x14ac:dyDescent="0.25">
      <c r="A2978"/>
      <c r="B2978"/>
      <c r="C2978"/>
      <c r="D2978"/>
      <c r="E2978"/>
      <c r="F2978"/>
      <c r="G2978"/>
      <c r="H2978"/>
      <c r="I2978"/>
      <c r="J2978"/>
      <c r="K2978"/>
      <c r="L2978"/>
      <c r="M2978"/>
      <c r="N2978"/>
      <c r="O2978"/>
      <c r="P2978"/>
      <c r="Q2978"/>
      <c r="R2978"/>
      <c r="S2978"/>
      <c r="T2978"/>
      <c r="U2978"/>
      <c r="V2978"/>
      <c r="W2978"/>
      <c r="X2978"/>
      <c r="Y2978"/>
      <c r="Z2978"/>
      <c r="AA2978"/>
      <c r="AB2978"/>
    </row>
    <row r="2979" spans="1:28" x14ac:dyDescent="0.25">
      <c r="A2979"/>
      <c r="B2979"/>
      <c r="C2979"/>
      <c r="D2979"/>
      <c r="E2979"/>
      <c r="F2979"/>
      <c r="G2979"/>
      <c r="H2979"/>
      <c r="I2979"/>
      <c r="J2979"/>
      <c r="K2979"/>
      <c r="L2979"/>
      <c r="M2979"/>
      <c r="N2979"/>
      <c r="O2979"/>
      <c r="P2979"/>
      <c r="Q2979"/>
      <c r="R2979"/>
      <c r="S2979"/>
      <c r="T2979"/>
      <c r="U2979"/>
      <c r="V2979"/>
      <c r="W2979"/>
      <c r="X2979"/>
      <c r="Y2979"/>
      <c r="Z2979"/>
      <c r="AA2979"/>
      <c r="AB2979"/>
    </row>
    <row r="2980" spans="1:28" x14ac:dyDescent="0.25">
      <c r="A2980"/>
      <c r="B2980"/>
      <c r="C2980"/>
      <c r="D2980"/>
      <c r="E2980"/>
      <c r="F2980"/>
      <c r="G2980"/>
      <c r="H2980"/>
      <c r="I2980"/>
      <c r="J2980"/>
      <c r="K2980"/>
      <c r="L2980"/>
      <c r="M2980"/>
      <c r="N2980"/>
      <c r="O2980"/>
      <c r="P2980"/>
      <c r="Q2980"/>
      <c r="R2980"/>
      <c r="S2980"/>
      <c r="T2980"/>
      <c r="U2980"/>
      <c r="V2980"/>
      <c r="W2980"/>
      <c r="X2980"/>
      <c r="Y2980"/>
      <c r="Z2980"/>
      <c r="AA2980"/>
      <c r="AB2980"/>
    </row>
    <row r="2981" spans="1:28" x14ac:dyDescent="0.25">
      <c r="A2981"/>
      <c r="B2981"/>
      <c r="C2981"/>
      <c r="D2981"/>
      <c r="E2981"/>
      <c r="F2981"/>
      <c r="G2981"/>
      <c r="H2981"/>
      <c r="I2981"/>
      <c r="J2981"/>
      <c r="K2981"/>
      <c r="L2981"/>
      <c r="M2981"/>
      <c r="N2981"/>
      <c r="O2981"/>
      <c r="P2981"/>
      <c r="Q2981"/>
      <c r="R2981"/>
      <c r="S2981"/>
      <c r="T2981"/>
      <c r="U2981"/>
      <c r="V2981"/>
      <c r="W2981"/>
      <c r="X2981"/>
      <c r="Y2981"/>
      <c r="Z2981"/>
      <c r="AA2981"/>
      <c r="AB2981"/>
    </row>
    <row r="2982" spans="1:28" x14ac:dyDescent="0.25">
      <c r="A2982"/>
      <c r="B2982"/>
      <c r="C2982"/>
      <c r="D2982"/>
      <c r="E2982"/>
      <c r="F2982"/>
      <c r="G2982"/>
      <c r="H2982"/>
      <c r="I2982"/>
      <c r="J2982"/>
      <c r="K2982"/>
      <c r="L2982"/>
      <c r="M2982"/>
      <c r="N2982"/>
      <c r="O2982"/>
      <c r="P2982"/>
      <c r="Q2982"/>
      <c r="R2982"/>
      <c r="S2982"/>
      <c r="T2982"/>
      <c r="U2982"/>
      <c r="V2982"/>
      <c r="W2982"/>
      <c r="X2982"/>
      <c r="Y2982"/>
      <c r="Z2982"/>
      <c r="AA2982"/>
      <c r="AB2982"/>
    </row>
    <row r="2983" spans="1:28" x14ac:dyDescent="0.25">
      <c r="A2983"/>
      <c r="B2983"/>
      <c r="C2983"/>
      <c r="D2983"/>
      <c r="E2983"/>
      <c r="F2983"/>
      <c r="G2983"/>
      <c r="H2983"/>
      <c r="I2983"/>
      <c r="J2983"/>
      <c r="K2983"/>
      <c r="L2983"/>
      <c r="M2983"/>
      <c r="N2983"/>
      <c r="O2983"/>
      <c r="P2983"/>
      <c r="Q2983"/>
      <c r="R2983"/>
      <c r="S2983"/>
      <c r="T2983"/>
      <c r="U2983"/>
      <c r="V2983"/>
      <c r="W2983"/>
      <c r="X2983"/>
      <c r="Y2983"/>
      <c r="Z2983"/>
      <c r="AA2983"/>
      <c r="AB2983"/>
    </row>
    <row r="2984" spans="1:28" x14ac:dyDescent="0.25">
      <c r="A2984"/>
      <c r="B2984"/>
      <c r="C2984"/>
      <c r="D2984"/>
      <c r="E2984"/>
      <c r="F2984"/>
      <c r="G2984"/>
      <c r="H2984"/>
      <c r="I2984"/>
      <c r="J2984"/>
      <c r="K2984"/>
      <c r="L2984"/>
      <c r="M2984"/>
      <c r="N2984"/>
      <c r="O2984"/>
      <c r="P2984"/>
      <c r="Q2984"/>
      <c r="R2984"/>
      <c r="S2984"/>
      <c r="T2984"/>
      <c r="U2984"/>
      <c r="V2984"/>
      <c r="W2984"/>
      <c r="X2984"/>
      <c r="Y2984"/>
      <c r="Z2984"/>
      <c r="AA2984"/>
      <c r="AB2984"/>
    </row>
    <row r="2985" spans="1:28" x14ac:dyDescent="0.25">
      <c r="A2985"/>
      <c r="B2985"/>
      <c r="C2985"/>
      <c r="D2985"/>
      <c r="E2985"/>
      <c r="F2985"/>
      <c r="G2985"/>
      <c r="H2985"/>
      <c r="I2985"/>
      <c r="J2985"/>
      <c r="K2985"/>
      <c r="L2985"/>
      <c r="M2985"/>
      <c r="N2985"/>
      <c r="O2985"/>
      <c r="P2985"/>
      <c r="Q2985"/>
      <c r="R2985"/>
      <c r="S2985"/>
      <c r="T2985"/>
      <c r="U2985"/>
      <c r="V2985"/>
      <c r="W2985"/>
      <c r="X2985"/>
      <c r="Y2985"/>
      <c r="Z2985"/>
      <c r="AA2985"/>
      <c r="AB2985"/>
    </row>
    <row r="2986" spans="1:28" x14ac:dyDescent="0.25">
      <c r="A2986"/>
      <c r="B2986"/>
      <c r="C2986"/>
      <c r="D2986"/>
      <c r="E2986"/>
      <c r="F2986"/>
      <c r="G2986"/>
      <c r="H2986"/>
      <c r="I2986"/>
      <c r="J2986"/>
      <c r="K2986"/>
      <c r="L2986"/>
      <c r="M2986"/>
      <c r="N2986"/>
      <c r="O2986"/>
      <c r="P2986"/>
      <c r="Q2986"/>
      <c r="R2986"/>
      <c r="S2986"/>
      <c r="T2986"/>
      <c r="U2986"/>
      <c r="V2986"/>
      <c r="W2986"/>
      <c r="X2986"/>
      <c r="Y2986"/>
      <c r="Z2986"/>
      <c r="AA2986"/>
      <c r="AB2986"/>
    </row>
    <row r="2987" spans="1:28" x14ac:dyDescent="0.25">
      <c r="A2987"/>
      <c r="B2987"/>
      <c r="C2987"/>
      <c r="D2987"/>
      <c r="E2987"/>
      <c r="F2987"/>
      <c r="G2987"/>
      <c r="H2987"/>
      <c r="I2987"/>
      <c r="J2987"/>
      <c r="K2987"/>
      <c r="L2987"/>
      <c r="M2987"/>
      <c r="N2987"/>
      <c r="O2987"/>
      <c r="P2987"/>
      <c r="Q2987"/>
      <c r="R2987"/>
      <c r="S2987"/>
      <c r="T2987"/>
      <c r="U2987"/>
      <c r="V2987"/>
      <c r="W2987"/>
      <c r="X2987"/>
      <c r="Y2987"/>
      <c r="Z2987"/>
      <c r="AA2987"/>
      <c r="AB2987"/>
    </row>
    <row r="2988" spans="1:28" x14ac:dyDescent="0.25">
      <c r="A2988"/>
      <c r="B2988"/>
      <c r="C2988"/>
      <c r="D2988"/>
      <c r="E2988"/>
      <c r="F2988"/>
      <c r="G2988"/>
      <c r="H2988"/>
      <c r="I2988"/>
      <c r="J2988"/>
      <c r="K2988"/>
      <c r="L2988"/>
      <c r="M2988"/>
      <c r="N2988"/>
      <c r="O2988"/>
      <c r="P2988"/>
      <c r="Q2988"/>
      <c r="R2988"/>
      <c r="S2988"/>
      <c r="T2988"/>
      <c r="U2988"/>
      <c r="V2988"/>
      <c r="W2988"/>
      <c r="X2988"/>
      <c r="Y2988"/>
      <c r="Z2988"/>
      <c r="AA2988"/>
      <c r="AB2988"/>
    </row>
    <row r="2989" spans="1:28" x14ac:dyDescent="0.25">
      <c r="A2989"/>
      <c r="B2989"/>
      <c r="C2989"/>
      <c r="D2989"/>
      <c r="E2989"/>
      <c r="F2989"/>
      <c r="G2989"/>
      <c r="H2989"/>
      <c r="I2989"/>
      <c r="J2989"/>
      <c r="K2989"/>
      <c r="L2989"/>
      <c r="M2989"/>
      <c r="N2989"/>
      <c r="O2989"/>
      <c r="P2989"/>
      <c r="Q2989"/>
      <c r="R2989"/>
      <c r="S2989"/>
      <c r="T2989"/>
      <c r="U2989"/>
      <c r="V2989"/>
      <c r="W2989"/>
      <c r="X2989"/>
      <c r="Y2989"/>
      <c r="Z2989"/>
      <c r="AA2989"/>
      <c r="AB2989"/>
    </row>
    <row r="2990" spans="1:28" x14ac:dyDescent="0.25">
      <c r="A2990"/>
      <c r="B2990"/>
      <c r="C2990"/>
      <c r="D2990"/>
      <c r="E2990"/>
      <c r="F2990"/>
      <c r="G2990"/>
      <c r="H2990"/>
      <c r="I2990"/>
      <c r="J2990"/>
      <c r="K2990"/>
      <c r="L2990"/>
      <c r="M2990"/>
      <c r="N2990"/>
      <c r="O2990"/>
      <c r="P2990"/>
      <c r="Q2990"/>
      <c r="R2990"/>
      <c r="S2990"/>
      <c r="T2990"/>
      <c r="U2990"/>
      <c r="V2990"/>
      <c r="W2990"/>
      <c r="X2990"/>
      <c r="Y2990"/>
      <c r="Z2990"/>
      <c r="AA2990"/>
      <c r="AB2990"/>
    </row>
    <row r="2991" spans="1:28" x14ac:dyDescent="0.25">
      <c r="A2991"/>
      <c r="B2991"/>
      <c r="C2991"/>
      <c r="D2991"/>
      <c r="E2991"/>
      <c r="F2991"/>
      <c r="G2991"/>
      <c r="H2991"/>
      <c r="I2991"/>
      <c r="J2991"/>
      <c r="K2991"/>
      <c r="L2991"/>
      <c r="M2991"/>
      <c r="N2991"/>
      <c r="O2991"/>
      <c r="P2991"/>
      <c r="Q2991"/>
      <c r="R2991"/>
      <c r="S2991"/>
      <c r="T2991"/>
      <c r="U2991"/>
      <c r="V2991"/>
      <c r="W2991"/>
      <c r="X2991"/>
      <c r="Y2991"/>
      <c r="Z2991"/>
      <c r="AA2991"/>
      <c r="AB2991"/>
    </row>
    <row r="2992" spans="1:28" x14ac:dyDescent="0.25">
      <c r="A2992"/>
      <c r="B2992"/>
      <c r="C2992"/>
      <c r="D2992"/>
      <c r="E2992"/>
      <c r="F2992"/>
      <c r="G2992"/>
      <c r="H2992"/>
      <c r="I2992"/>
      <c r="J2992"/>
      <c r="K2992"/>
      <c r="L2992"/>
      <c r="M2992"/>
      <c r="N2992"/>
      <c r="O2992"/>
      <c r="P2992"/>
      <c r="Q2992"/>
      <c r="R2992"/>
      <c r="S2992"/>
      <c r="T2992"/>
      <c r="U2992"/>
      <c r="V2992"/>
      <c r="W2992"/>
      <c r="X2992"/>
      <c r="Y2992"/>
      <c r="Z2992"/>
      <c r="AA2992"/>
      <c r="AB2992"/>
    </row>
    <row r="2993" spans="1:28" x14ac:dyDescent="0.25">
      <c r="A2993"/>
      <c r="B2993"/>
      <c r="C2993"/>
      <c r="D2993"/>
      <c r="E2993"/>
      <c r="F2993"/>
      <c r="G2993"/>
      <c r="H2993"/>
      <c r="I2993"/>
      <c r="J2993"/>
      <c r="K2993"/>
      <c r="L2993"/>
      <c r="M2993"/>
      <c r="N2993"/>
      <c r="O2993"/>
      <c r="P2993"/>
      <c r="Q2993"/>
      <c r="R2993"/>
      <c r="S2993"/>
      <c r="T2993"/>
      <c r="U2993"/>
      <c r="V2993"/>
      <c r="W2993"/>
      <c r="X2993"/>
      <c r="Y2993"/>
      <c r="Z2993"/>
      <c r="AA2993"/>
      <c r="AB2993"/>
    </row>
    <row r="2994" spans="1:28" x14ac:dyDescent="0.25">
      <c r="A2994"/>
      <c r="B2994"/>
      <c r="C2994"/>
      <c r="D2994"/>
      <c r="E2994"/>
      <c r="F2994"/>
      <c r="G2994"/>
      <c r="H2994"/>
      <c r="I2994"/>
      <c r="J2994"/>
      <c r="K2994"/>
      <c r="L2994"/>
      <c r="M2994"/>
      <c r="N2994"/>
      <c r="O2994"/>
      <c r="P2994"/>
      <c r="Q2994"/>
      <c r="R2994"/>
      <c r="S2994"/>
      <c r="T2994"/>
      <c r="U2994"/>
      <c r="V2994"/>
      <c r="W2994"/>
      <c r="X2994"/>
      <c r="Y2994"/>
      <c r="Z2994"/>
      <c r="AA2994"/>
      <c r="AB2994"/>
    </row>
    <row r="2995" spans="1:28" x14ac:dyDescent="0.25">
      <c r="A2995"/>
      <c r="B2995"/>
      <c r="C2995"/>
      <c r="D2995"/>
      <c r="E2995"/>
      <c r="F2995"/>
      <c r="G2995"/>
      <c r="H2995"/>
      <c r="I2995"/>
      <c r="J2995"/>
      <c r="K2995"/>
      <c r="L2995"/>
      <c r="M2995"/>
      <c r="N2995"/>
      <c r="O2995"/>
      <c r="P2995"/>
      <c r="Q2995"/>
      <c r="R2995"/>
      <c r="S2995"/>
      <c r="T2995"/>
      <c r="U2995"/>
      <c r="V2995"/>
      <c r="W2995"/>
      <c r="X2995"/>
      <c r="Y2995"/>
      <c r="Z2995"/>
      <c r="AA2995"/>
      <c r="AB2995"/>
    </row>
    <row r="2996" spans="1:28" x14ac:dyDescent="0.25">
      <c r="A2996"/>
      <c r="B2996"/>
      <c r="C2996"/>
      <c r="D2996"/>
      <c r="E2996"/>
      <c r="F2996"/>
      <c r="G2996"/>
      <c r="H2996"/>
      <c r="I2996"/>
      <c r="J2996"/>
      <c r="K2996"/>
      <c r="L2996"/>
      <c r="M2996"/>
      <c r="N2996"/>
      <c r="O2996"/>
      <c r="P2996"/>
      <c r="Q2996"/>
      <c r="R2996"/>
      <c r="S2996"/>
      <c r="T2996"/>
      <c r="U2996"/>
      <c r="V2996"/>
      <c r="W2996"/>
      <c r="X2996"/>
      <c r="Y2996"/>
      <c r="Z2996"/>
      <c r="AA2996"/>
      <c r="AB2996"/>
    </row>
    <row r="2997" spans="1:28" x14ac:dyDescent="0.25">
      <c r="A2997"/>
      <c r="B2997"/>
      <c r="C2997"/>
      <c r="D2997"/>
      <c r="E2997"/>
      <c r="F2997"/>
      <c r="G2997"/>
      <c r="H2997"/>
      <c r="I2997"/>
      <c r="J2997"/>
      <c r="K2997"/>
      <c r="L2997"/>
      <c r="M2997"/>
      <c r="N2997"/>
      <c r="O2997"/>
      <c r="P2997"/>
      <c r="Q2997"/>
      <c r="R2997"/>
      <c r="S2997"/>
      <c r="T2997"/>
      <c r="U2997"/>
      <c r="V2997"/>
      <c r="W2997"/>
      <c r="X2997"/>
      <c r="Y2997"/>
      <c r="Z2997"/>
      <c r="AA2997"/>
      <c r="AB2997"/>
    </row>
    <row r="2998" spans="1:28" x14ac:dyDescent="0.25">
      <c r="A2998"/>
      <c r="B2998"/>
      <c r="C2998"/>
      <c r="D2998"/>
      <c r="E2998"/>
      <c r="F2998"/>
      <c r="G2998"/>
      <c r="H2998"/>
      <c r="I2998"/>
      <c r="J2998"/>
      <c r="K2998"/>
      <c r="L2998"/>
      <c r="M2998"/>
      <c r="N2998"/>
      <c r="O2998"/>
      <c r="P2998"/>
      <c r="Q2998"/>
      <c r="R2998"/>
      <c r="S2998"/>
      <c r="T2998"/>
      <c r="U2998"/>
      <c r="V2998"/>
      <c r="W2998"/>
      <c r="X2998"/>
      <c r="Y2998"/>
      <c r="Z2998"/>
      <c r="AA2998"/>
      <c r="AB2998"/>
    </row>
    <row r="2999" spans="1:28" x14ac:dyDescent="0.25">
      <c r="A2999"/>
      <c r="B2999"/>
      <c r="C2999"/>
      <c r="D2999"/>
      <c r="E2999"/>
      <c r="F2999"/>
      <c r="G2999"/>
      <c r="H2999"/>
      <c r="I2999"/>
      <c r="J2999"/>
      <c r="K2999"/>
      <c r="L2999"/>
      <c r="M2999"/>
      <c r="N2999"/>
      <c r="O2999"/>
      <c r="P2999"/>
      <c r="Q2999"/>
      <c r="R2999"/>
      <c r="S2999"/>
      <c r="T2999"/>
      <c r="U2999"/>
      <c r="V2999"/>
      <c r="W2999"/>
      <c r="X2999"/>
      <c r="Y2999"/>
      <c r="Z2999"/>
      <c r="AA2999"/>
      <c r="AB2999"/>
    </row>
    <row r="3000" spans="1:28" x14ac:dyDescent="0.25">
      <c r="A3000"/>
      <c r="B3000"/>
      <c r="C3000"/>
      <c r="D3000"/>
      <c r="E3000"/>
      <c r="F3000"/>
      <c r="G3000"/>
      <c r="H3000"/>
      <c r="I3000"/>
      <c r="J3000"/>
      <c r="K3000"/>
      <c r="L3000"/>
      <c r="M3000"/>
      <c r="N3000"/>
      <c r="O3000"/>
      <c r="P3000"/>
      <c r="Q3000"/>
      <c r="R3000"/>
      <c r="S3000"/>
      <c r="T3000"/>
      <c r="U3000"/>
      <c r="V3000"/>
      <c r="W3000"/>
      <c r="X3000"/>
      <c r="Y3000"/>
      <c r="Z3000"/>
      <c r="AA3000"/>
      <c r="AB3000"/>
    </row>
    <row r="3001" spans="1:28" x14ac:dyDescent="0.25">
      <c r="A3001"/>
      <c r="B3001"/>
      <c r="C3001"/>
      <c r="D3001"/>
      <c r="E3001"/>
      <c r="F3001"/>
      <c r="G3001"/>
      <c r="H3001"/>
      <c r="I3001"/>
      <c r="J3001"/>
      <c r="K3001"/>
      <c r="L3001"/>
      <c r="M3001"/>
      <c r="N3001"/>
      <c r="O3001"/>
      <c r="P3001"/>
      <c r="Q3001"/>
      <c r="R3001"/>
      <c r="S3001"/>
      <c r="T3001"/>
      <c r="U3001"/>
      <c r="V3001"/>
      <c r="W3001"/>
      <c r="X3001"/>
      <c r="Y3001"/>
      <c r="Z3001"/>
      <c r="AA3001"/>
      <c r="AB3001"/>
    </row>
    <row r="3002" spans="1:28" x14ac:dyDescent="0.25">
      <c r="A3002"/>
      <c r="B3002"/>
      <c r="C3002"/>
      <c r="D3002"/>
      <c r="E3002"/>
      <c r="F3002"/>
      <c r="G3002"/>
      <c r="H3002"/>
      <c r="I3002"/>
      <c r="J3002"/>
      <c r="K3002"/>
      <c r="L3002"/>
      <c r="M3002"/>
      <c r="N3002"/>
      <c r="O3002"/>
      <c r="P3002"/>
      <c r="Q3002"/>
      <c r="R3002"/>
      <c r="S3002"/>
      <c r="T3002"/>
      <c r="U3002"/>
      <c r="V3002"/>
      <c r="W3002"/>
      <c r="X3002"/>
      <c r="Y3002"/>
      <c r="Z3002"/>
      <c r="AA3002"/>
      <c r="AB3002"/>
    </row>
    <row r="3003" spans="1:28" x14ac:dyDescent="0.25">
      <c r="A3003"/>
      <c r="B3003"/>
      <c r="C3003"/>
      <c r="D3003"/>
      <c r="E3003"/>
      <c r="F3003"/>
      <c r="G3003"/>
      <c r="H3003"/>
      <c r="I3003"/>
      <c r="J3003"/>
      <c r="K3003"/>
      <c r="L3003"/>
      <c r="M3003"/>
      <c r="N3003"/>
      <c r="O3003"/>
      <c r="P3003"/>
      <c r="Q3003"/>
      <c r="R3003"/>
      <c r="S3003"/>
      <c r="T3003"/>
      <c r="U3003"/>
      <c r="V3003"/>
      <c r="W3003"/>
      <c r="X3003"/>
      <c r="Y3003"/>
      <c r="Z3003"/>
      <c r="AA3003"/>
      <c r="AB3003"/>
    </row>
    <row r="3004" spans="1:28" x14ac:dyDescent="0.25">
      <c r="A3004"/>
      <c r="B3004"/>
      <c r="C3004"/>
      <c r="D3004"/>
      <c r="E3004"/>
      <c r="F3004"/>
      <c r="G3004"/>
      <c r="H3004"/>
      <c r="I3004"/>
      <c r="J3004"/>
      <c r="K3004"/>
      <c r="L3004"/>
      <c r="M3004"/>
      <c r="N3004"/>
      <c r="O3004"/>
      <c r="P3004"/>
      <c r="Q3004"/>
      <c r="R3004"/>
      <c r="S3004"/>
      <c r="T3004"/>
      <c r="U3004"/>
      <c r="V3004"/>
      <c r="W3004"/>
      <c r="X3004"/>
      <c r="Y3004"/>
      <c r="Z3004"/>
      <c r="AA3004"/>
      <c r="AB3004"/>
    </row>
    <row r="3005" spans="1:28" x14ac:dyDescent="0.25">
      <c r="A3005"/>
      <c r="B3005"/>
      <c r="C3005"/>
      <c r="D3005"/>
      <c r="E3005"/>
      <c r="F3005"/>
      <c r="G3005"/>
      <c r="H3005"/>
      <c r="I3005"/>
      <c r="J3005"/>
      <c r="K3005"/>
      <c r="L3005"/>
      <c r="M3005"/>
      <c r="N3005"/>
      <c r="O3005"/>
      <c r="P3005"/>
      <c r="Q3005"/>
      <c r="R3005"/>
      <c r="S3005"/>
      <c r="T3005"/>
      <c r="U3005"/>
      <c r="V3005"/>
      <c r="W3005"/>
      <c r="X3005"/>
      <c r="Y3005"/>
      <c r="Z3005"/>
      <c r="AA3005"/>
      <c r="AB3005"/>
    </row>
    <row r="3006" spans="1:28" x14ac:dyDescent="0.25">
      <c r="A3006"/>
      <c r="B3006"/>
      <c r="C3006"/>
      <c r="D3006"/>
      <c r="E3006"/>
      <c r="F3006"/>
      <c r="G3006"/>
      <c r="H3006"/>
      <c r="I3006"/>
      <c r="J3006"/>
      <c r="K3006"/>
      <c r="L3006"/>
      <c r="M3006"/>
      <c r="N3006"/>
      <c r="O3006"/>
      <c r="P3006"/>
      <c r="Q3006"/>
      <c r="R3006"/>
      <c r="S3006"/>
      <c r="T3006"/>
      <c r="U3006"/>
      <c r="V3006"/>
      <c r="W3006"/>
      <c r="X3006"/>
      <c r="Y3006"/>
      <c r="Z3006"/>
      <c r="AA3006"/>
      <c r="AB3006"/>
    </row>
    <row r="3007" spans="1:28" x14ac:dyDescent="0.25">
      <c r="A3007"/>
      <c r="B3007"/>
      <c r="C3007"/>
      <c r="D3007"/>
      <c r="E3007"/>
      <c r="F3007"/>
      <c r="G3007"/>
      <c r="H3007"/>
      <c r="I3007"/>
      <c r="J3007"/>
      <c r="K3007"/>
      <c r="L3007"/>
      <c r="M3007"/>
      <c r="N3007"/>
      <c r="O3007"/>
      <c r="P3007"/>
      <c r="Q3007"/>
      <c r="R3007"/>
      <c r="S3007"/>
      <c r="T3007"/>
      <c r="U3007"/>
      <c r="V3007"/>
      <c r="W3007"/>
      <c r="X3007"/>
      <c r="Y3007"/>
      <c r="Z3007"/>
      <c r="AA3007"/>
      <c r="AB3007"/>
    </row>
    <row r="3008" spans="1:28" x14ac:dyDescent="0.25">
      <c r="A3008"/>
      <c r="B3008"/>
      <c r="C3008"/>
      <c r="D3008"/>
      <c r="E3008"/>
      <c r="F3008"/>
      <c r="G3008"/>
      <c r="H3008"/>
      <c r="I3008"/>
      <c r="J3008"/>
      <c r="K3008"/>
      <c r="L3008"/>
      <c r="M3008"/>
      <c r="N3008"/>
      <c r="O3008"/>
      <c r="P3008"/>
      <c r="Q3008"/>
      <c r="R3008"/>
      <c r="S3008"/>
      <c r="T3008"/>
      <c r="U3008"/>
      <c r="V3008"/>
      <c r="W3008"/>
      <c r="X3008"/>
      <c r="Y3008"/>
      <c r="Z3008"/>
      <c r="AA3008"/>
      <c r="AB3008"/>
    </row>
    <row r="3009" spans="1:28" x14ac:dyDescent="0.25">
      <c r="A3009"/>
      <c r="B3009"/>
      <c r="C3009"/>
      <c r="D3009"/>
      <c r="E3009"/>
      <c r="F3009"/>
      <c r="G3009"/>
      <c r="H3009"/>
      <c r="I3009"/>
      <c r="J3009"/>
      <c r="K3009"/>
      <c r="L3009"/>
      <c r="M3009"/>
      <c r="N3009"/>
      <c r="O3009"/>
      <c r="P3009"/>
      <c r="Q3009"/>
      <c r="R3009"/>
      <c r="S3009"/>
      <c r="T3009"/>
      <c r="U3009"/>
      <c r="V3009"/>
      <c r="W3009"/>
      <c r="X3009"/>
      <c r="Y3009"/>
      <c r="Z3009"/>
      <c r="AA3009"/>
      <c r="AB3009"/>
    </row>
    <row r="3010" spans="1:28" x14ac:dyDescent="0.25">
      <c r="A3010"/>
      <c r="B3010"/>
      <c r="C3010"/>
      <c r="D3010"/>
      <c r="E3010"/>
      <c r="F3010"/>
      <c r="G3010"/>
      <c r="H3010"/>
      <c r="I3010"/>
      <c r="J3010"/>
      <c r="K3010"/>
      <c r="L3010"/>
      <c r="M3010"/>
      <c r="N3010"/>
      <c r="O3010"/>
      <c r="P3010"/>
      <c r="Q3010"/>
      <c r="R3010"/>
      <c r="S3010"/>
      <c r="T3010"/>
      <c r="U3010"/>
      <c r="V3010"/>
      <c r="W3010"/>
      <c r="X3010"/>
      <c r="Y3010"/>
      <c r="Z3010"/>
      <c r="AA3010"/>
      <c r="AB3010"/>
    </row>
    <row r="3011" spans="1:28" x14ac:dyDescent="0.25">
      <c r="A3011"/>
      <c r="B3011"/>
      <c r="C3011"/>
      <c r="D3011"/>
      <c r="E3011"/>
      <c r="F3011"/>
      <c r="G3011"/>
      <c r="H3011"/>
      <c r="I3011"/>
      <c r="J3011"/>
      <c r="K3011"/>
      <c r="L3011"/>
      <c r="M3011"/>
      <c r="N3011"/>
      <c r="O3011"/>
      <c r="P3011"/>
      <c r="Q3011"/>
      <c r="R3011"/>
      <c r="S3011"/>
      <c r="T3011"/>
      <c r="U3011"/>
      <c r="V3011"/>
      <c r="W3011"/>
      <c r="X3011"/>
      <c r="Y3011"/>
      <c r="Z3011"/>
      <c r="AA3011"/>
      <c r="AB3011"/>
    </row>
    <row r="3012" spans="1:28" x14ac:dyDescent="0.25">
      <c r="A3012"/>
      <c r="B3012"/>
      <c r="C3012"/>
      <c r="D3012"/>
      <c r="E3012"/>
      <c r="F3012"/>
      <c r="G3012"/>
      <c r="H3012"/>
      <c r="I3012"/>
      <c r="J3012"/>
      <c r="K3012"/>
      <c r="L3012"/>
      <c r="M3012"/>
      <c r="N3012"/>
      <c r="O3012"/>
      <c r="P3012"/>
      <c r="Q3012"/>
      <c r="R3012"/>
      <c r="S3012"/>
      <c r="T3012"/>
      <c r="U3012"/>
      <c r="V3012"/>
      <c r="W3012"/>
      <c r="X3012"/>
      <c r="Y3012"/>
      <c r="Z3012"/>
      <c r="AA3012"/>
      <c r="AB3012"/>
    </row>
    <row r="3013" spans="1:28" x14ac:dyDescent="0.25">
      <c r="A3013"/>
      <c r="B3013"/>
      <c r="C3013"/>
      <c r="D3013"/>
      <c r="E3013"/>
      <c r="F3013"/>
      <c r="G3013"/>
      <c r="H3013"/>
      <c r="I3013"/>
      <c r="J3013"/>
      <c r="K3013"/>
      <c r="L3013"/>
      <c r="M3013"/>
      <c r="N3013"/>
      <c r="O3013"/>
      <c r="P3013"/>
      <c r="Q3013"/>
      <c r="R3013"/>
      <c r="S3013"/>
      <c r="T3013"/>
      <c r="U3013"/>
      <c r="V3013"/>
      <c r="W3013"/>
      <c r="X3013"/>
      <c r="Y3013"/>
      <c r="Z3013"/>
      <c r="AA3013"/>
      <c r="AB3013"/>
    </row>
    <row r="3014" spans="1:28" x14ac:dyDescent="0.25">
      <c r="A3014"/>
      <c r="B3014"/>
      <c r="C3014"/>
      <c r="D3014"/>
      <c r="E3014"/>
      <c r="F3014"/>
      <c r="G3014"/>
      <c r="H3014"/>
      <c r="I3014"/>
      <c r="J3014"/>
      <c r="K3014"/>
      <c r="L3014"/>
      <c r="M3014"/>
      <c r="N3014"/>
      <c r="O3014"/>
      <c r="P3014"/>
      <c r="Q3014"/>
      <c r="R3014"/>
      <c r="S3014"/>
      <c r="T3014"/>
      <c r="U3014"/>
      <c r="V3014"/>
      <c r="W3014"/>
      <c r="X3014" s="7"/>
      <c r="Y3014"/>
      <c r="Z3014"/>
      <c r="AA3014"/>
      <c r="AB3014"/>
    </row>
    <row r="3015" spans="1:28" x14ac:dyDescent="0.25">
      <c r="A3015"/>
      <c r="B3015"/>
      <c r="C3015"/>
      <c r="D3015"/>
      <c r="E3015"/>
      <c r="F3015"/>
      <c r="G3015"/>
      <c r="H3015"/>
      <c r="I3015"/>
      <c r="J3015"/>
      <c r="K3015"/>
      <c r="L3015"/>
      <c r="M3015"/>
      <c r="N3015"/>
      <c r="O3015"/>
      <c r="P3015"/>
      <c r="Q3015"/>
      <c r="R3015"/>
      <c r="S3015"/>
      <c r="T3015"/>
      <c r="U3015"/>
      <c r="V3015"/>
      <c r="W3015"/>
      <c r="X3015"/>
      <c r="Y3015"/>
      <c r="Z3015"/>
      <c r="AA3015"/>
      <c r="AB3015"/>
    </row>
    <row r="3016" spans="1:28" x14ac:dyDescent="0.25">
      <c r="A3016"/>
      <c r="B3016"/>
      <c r="C3016"/>
      <c r="D3016"/>
      <c r="E3016"/>
      <c r="F3016"/>
      <c r="G3016"/>
      <c r="H3016"/>
      <c r="I3016"/>
      <c r="J3016"/>
      <c r="K3016"/>
      <c r="L3016"/>
      <c r="M3016"/>
      <c r="N3016"/>
      <c r="O3016"/>
      <c r="P3016"/>
      <c r="Q3016"/>
      <c r="R3016"/>
      <c r="S3016"/>
      <c r="T3016"/>
      <c r="U3016"/>
      <c r="V3016"/>
      <c r="W3016"/>
      <c r="X3016"/>
      <c r="Y3016"/>
      <c r="Z3016"/>
      <c r="AA3016"/>
      <c r="AB3016"/>
    </row>
    <row r="3017" spans="1:28" x14ac:dyDescent="0.25">
      <c r="A3017"/>
      <c r="B3017"/>
      <c r="C3017"/>
      <c r="D3017"/>
      <c r="E3017"/>
      <c r="F3017"/>
      <c r="G3017"/>
      <c r="H3017"/>
      <c r="I3017"/>
      <c r="J3017"/>
      <c r="K3017"/>
      <c r="L3017"/>
      <c r="M3017"/>
      <c r="N3017"/>
      <c r="O3017"/>
      <c r="P3017"/>
      <c r="Q3017"/>
      <c r="R3017"/>
      <c r="S3017"/>
      <c r="T3017"/>
      <c r="U3017"/>
      <c r="V3017"/>
      <c r="W3017"/>
      <c r="X3017"/>
      <c r="Y3017"/>
      <c r="Z3017"/>
      <c r="AA3017"/>
      <c r="AB3017"/>
    </row>
    <row r="3018" spans="1:28" x14ac:dyDescent="0.25">
      <c r="A3018"/>
      <c r="B3018"/>
      <c r="C3018"/>
      <c r="D3018"/>
      <c r="E3018"/>
      <c r="F3018"/>
      <c r="G3018"/>
      <c r="H3018"/>
      <c r="I3018"/>
      <c r="J3018"/>
      <c r="K3018"/>
      <c r="L3018"/>
      <c r="M3018"/>
      <c r="N3018"/>
      <c r="O3018"/>
      <c r="P3018"/>
      <c r="Q3018"/>
      <c r="R3018"/>
      <c r="S3018"/>
      <c r="T3018"/>
      <c r="U3018"/>
      <c r="V3018"/>
      <c r="W3018"/>
      <c r="X3018"/>
      <c r="Y3018"/>
      <c r="Z3018"/>
      <c r="AA3018"/>
      <c r="AB3018"/>
    </row>
    <row r="3019" spans="1:28" x14ac:dyDescent="0.25">
      <c r="A3019"/>
      <c r="B3019"/>
      <c r="C3019"/>
      <c r="D3019"/>
      <c r="E3019"/>
      <c r="F3019"/>
      <c r="G3019"/>
      <c r="H3019"/>
      <c r="I3019"/>
      <c r="J3019"/>
      <c r="K3019"/>
      <c r="L3019"/>
      <c r="M3019"/>
      <c r="N3019"/>
      <c r="O3019"/>
      <c r="P3019"/>
      <c r="Q3019"/>
      <c r="R3019"/>
      <c r="S3019"/>
      <c r="T3019"/>
      <c r="U3019"/>
      <c r="V3019"/>
      <c r="W3019"/>
      <c r="X3019"/>
      <c r="Y3019"/>
      <c r="Z3019"/>
      <c r="AA3019"/>
      <c r="AB3019"/>
    </row>
    <row r="3020" spans="1:28" x14ac:dyDescent="0.25">
      <c r="A3020"/>
      <c r="B3020"/>
      <c r="C3020"/>
      <c r="D3020"/>
      <c r="E3020"/>
      <c r="F3020"/>
      <c r="G3020"/>
      <c r="H3020"/>
      <c r="I3020"/>
      <c r="J3020"/>
      <c r="K3020"/>
      <c r="L3020"/>
      <c r="M3020"/>
      <c r="N3020"/>
      <c r="O3020"/>
      <c r="P3020"/>
      <c r="Q3020"/>
      <c r="R3020"/>
      <c r="S3020"/>
      <c r="T3020"/>
      <c r="U3020"/>
      <c r="V3020"/>
      <c r="W3020"/>
      <c r="X3020"/>
      <c r="Y3020"/>
      <c r="Z3020"/>
      <c r="AA3020"/>
      <c r="AB3020"/>
    </row>
    <row r="3021" spans="1:28" x14ac:dyDescent="0.25">
      <c r="A3021"/>
      <c r="B3021"/>
      <c r="C3021"/>
      <c r="D3021"/>
      <c r="E3021"/>
      <c r="F3021"/>
      <c r="G3021"/>
      <c r="H3021"/>
      <c r="I3021"/>
      <c r="J3021"/>
      <c r="K3021"/>
      <c r="L3021"/>
      <c r="M3021"/>
      <c r="N3021"/>
      <c r="O3021"/>
      <c r="P3021"/>
      <c r="Q3021"/>
      <c r="R3021"/>
      <c r="S3021"/>
      <c r="T3021"/>
      <c r="U3021"/>
      <c r="V3021"/>
      <c r="W3021"/>
      <c r="X3021"/>
      <c r="Y3021"/>
      <c r="Z3021"/>
      <c r="AA3021"/>
      <c r="AB3021"/>
    </row>
    <row r="3022" spans="1:28" x14ac:dyDescent="0.25">
      <c r="A3022"/>
      <c r="B3022"/>
      <c r="C3022"/>
      <c r="D3022"/>
      <c r="E3022"/>
      <c r="F3022"/>
      <c r="G3022"/>
      <c r="H3022"/>
      <c r="I3022"/>
      <c r="J3022"/>
      <c r="K3022"/>
      <c r="L3022"/>
      <c r="M3022"/>
      <c r="N3022"/>
      <c r="O3022"/>
      <c r="P3022"/>
      <c r="Q3022"/>
      <c r="R3022"/>
      <c r="S3022"/>
      <c r="T3022"/>
      <c r="U3022"/>
      <c r="V3022"/>
      <c r="W3022"/>
      <c r="X3022"/>
      <c r="Y3022"/>
      <c r="Z3022"/>
      <c r="AA3022"/>
      <c r="AB3022"/>
    </row>
    <row r="3023" spans="1:28" x14ac:dyDescent="0.25">
      <c r="A3023"/>
      <c r="B3023"/>
      <c r="C3023"/>
      <c r="D3023"/>
      <c r="E3023"/>
      <c r="F3023"/>
      <c r="G3023"/>
      <c r="H3023"/>
      <c r="I3023"/>
      <c r="J3023"/>
      <c r="K3023"/>
      <c r="L3023"/>
      <c r="M3023"/>
      <c r="N3023"/>
      <c r="O3023"/>
      <c r="P3023"/>
      <c r="Q3023"/>
      <c r="R3023"/>
      <c r="S3023"/>
      <c r="T3023"/>
      <c r="U3023"/>
      <c r="V3023"/>
      <c r="W3023"/>
      <c r="X3023"/>
      <c r="Y3023"/>
      <c r="Z3023"/>
      <c r="AA3023"/>
      <c r="AB3023"/>
    </row>
    <row r="3024" spans="1:28" x14ac:dyDescent="0.25">
      <c r="A3024"/>
      <c r="B3024"/>
      <c r="C3024"/>
      <c r="D3024"/>
      <c r="E3024"/>
      <c r="F3024"/>
      <c r="G3024"/>
      <c r="H3024"/>
      <c r="I3024"/>
      <c r="J3024"/>
      <c r="K3024"/>
      <c r="L3024"/>
      <c r="M3024"/>
      <c r="N3024"/>
      <c r="O3024"/>
      <c r="P3024"/>
      <c r="Q3024"/>
      <c r="R3024"/>
      <c r="S3024"/>
      <c r="T3024"/>
      <c r="U3024"/>
      <c r="V3024"/>
      <c r="W3024"/>
      <c r="X3024"/>
      <c r="Y3024"/>
      <c r="Z3024"/>
      <c r="AA3024"/>
      <c r="AB3024"/>
    </row>
    <row r="3025" spans="1:28" x14ac:dyDescent="0.25">
      <c r="A3025"/>
      <c r="B3025"/>
      <c r="C3025"/>
      <c r="D3025"/>
      <c r="E3025"/>
      <c r="F3025"/>
      <c r="G3025"/>
      <c r="H3025"/>
      <c r="I3025"/>
      <c r="J3025"/>
      <c r="K3025"/>
      <c r="L3025"/>
      <c r="M3025"/>
      <c r="N3025"/>
      <c r="O3025"/>
      <c r="P3025"/>
      <c r="Q3025"/>
      <c r="R3025"/>
      <c r="S3025"/>
      <c r="T3025"/>
      <c r="U3025"/>
      <c r="V3025"/>
      <c r="W3025"/>
      <c r="X3025"/>
      <c r="Y3025"/>
      <c r="Z3025"/>
      <c r="AA3025"/>
      <c r="AB3025"/>
    </row>
    <row r="3026" spans="1:28" x14ac:dyDescent="0.25">
      <c r="A3026"/>
      <c r="B3026"/>
      <c r="C3026"/>
      <c r="D3026"/>
      <c r="E3026"/>
      <c r="F3026"/>
      <c r="G3026"/>
      <c r="H3026"/>
      <c r="I3026"/>
      <c r="J3026"/>
      <c r="K3026"/>
      <c r="L3026"/>
      <c r="M3026"/>
      <c r="N3026"/>
      <c r="O3026"/>
      <c r="P3026"/>
      <c r="Q3026"/>
      <c r="R3026"/>
      <c r="S3026"/>
      <c r="T3026"/>
      <c r="U3026"/>
      <c r="V3026"/>
      <c r="W3026"/>
      <c r="X3026"/>
      <c r="Y3026"/>
      <c r="Z3026"/>
      <c r="AA3026"/>
      <c r="AB3026"/>
    </row>
    <row r="3027" spans="1:28" x14ac:dyDescent="0.25">
      <c r="A3027"/>
      <c r="B3027"/>
      <c r="C3027"/>
      <c r="D3027"/>
      <c r="E3027"/>
      <c r="F3027"/>
      <c r="G3027"/>
      <c r="H3027"/>
      <c r="I3027"/>
      <c r="J3027"/>
      <c r="K3027"/>
      <c r="L3027"/>
      <c r="M3027"/>
      <c r="N3027"/>
      <c r="O3027"/>
      <c r="P3027"/>
      <c r="Q3027"/>
      <c r="R3027"/>
      <c r="S3027"/>
      <c r="T3027"/>
      <c r="U3027"/>
      <c r="V3027"/>
      <c r="W3027"/>
      <c r="X3027"/>
      <c r="Y3027"/>
      <c r="Z3027"/>
      <c r="AA3027"/>
      <c r="AB3027"/>
    </row>
    <row r="3028" spans="1:28" x14ac:dyDescent="0.25">
      <c r="A3028"/>
      <c r="B3028"/>
      <c r="C3028"/>
      <c r="D3028"/>
      <c r="E3028"/>
      <c r="F3028"/>
      <c r="G3028"/>
      <c r="H3028"/>
      <c r="I3028"/>
      <c r="J3028"/>
      <c r="K3028"/>
      <c r="L3028"/>
      <c r="M3028"/>
      <c r="N3028"/>
      <c r="O3028"/>
      <c r="P3028"/>
      <c r="Q3028"/>
      <c r="R3028"/>
      <c r="S3028"/>
      <c r="T3028"/>
      <c r="U3028"/>
      <c r="V3028"/>
      <c r="W3028"/>
      <c r="X3028"/>
      <c r="Y3028"/>
      <c r="Z3028"/>
      <c r="AA3028"/>
      <c r="AB3028"/>
    </row>
    <row r="3029" spans="1:28" x14ac:dyDescent="0.25">
      <c r="A3029"/>
      <c r="B3029"/>
      <c r="C3029"/>
      <c r="D3029"/>
      <c r="E3029"/>
      <c r="F3029"/>
      <c r="G3029"/>
      <c r="H3029"/>
      <c r="I3029"/>
      <c r="J3029"/>
      <c r="K3029"/>
      <c r="L3029"/>
      <c r="M3029"/>
      <c r="N3029"/>
      <c r="O3029"/>
      <c r="P3029"/>
      <c r="Q3029"/>
      <c r="R3029"/>
      <c r="S3029"/>
      <c r="T3029"/>
      <c r="U3029"/>
      <c r="V3029"/>
      <c r="W3029"/>
      <c r="X3029"/>
      <c r="Y3029"/>
      <c r="Z3029"/>
      <c r="AA3029"/>
      <c r="AB3029"/>
    </row>
    <row r="3030" spans="1:28" x14ac:dyDescent="0.25">
      <c r="A3030"/>
      <c r="B3030"/>
      <c r="C3030"/>
      <c r="D3030"/>
      <c r="E3030"/>
      <c r="F3030"/>
      <c r="G3030"/>
      <c r="H3030"/>
      <c r="I3030"/>
      <c r="J3030"/>
      <c r="K3030"/>
      <c r="L3030"/>
      <c r="M3030"/>
      <c r="N3030"/>
      <c r="O3030"/>
      <c r="P3030"/>
      <c r="Q3030"/>
      <c r="R3030"/>
      <c r="S3030"/>
      <c r="T3030"/>
      <c r="U3030"/>
      <c r="V3030"/>
      <c r="W3030"/>
      <c r="X3030"/>
      <c r="Y3030"/>
      <c r="Z3030"/>
      <c r="AA3030"/>
      <c r="AB3030"/>
    </row>
    <row r="3031" spans="1:28" x14ac:dyDescent="0.25">
      <c r="A3031"/>
      <c r="B3031"/>
      <c r="C3031"/>
      <c r="D3031"/>
      <c r="E3031"/>
      <c r="F3031"/>
      <c r="G3031"/>
      <c r="H3031"/>
      <c r="I3031"/>
      <c r="J3031"/>
      <c r="K3031"/>
      <c r="L3031"/>
      <c r="M3031"/>
      <c r="N3031"/>
      <c r="O3031"/>
      <c r="P3031"/>
      <c r="Q3031"/>
      <c r="R3031"/>
      <c r="S3031"/>
      <c r="T3031"/>
      <c r="U3031"/>
      <c r="V3031"/>
      <c r="W3031"/>
      <c r="X3031"/>
      <c r="Y3031"/>
      <c r="Z3031"/>
      <c r="AA3031"/>
      <c r="AB3031"/>
    </row>
    <row r="3032" spans="1:28" x14ac:dyDescent="0.25">
      <c r="A3032"/>
      <c r="B3032"/>
      <c r="C3032"/>
      <c r="D3032"/>
      <c r="E3032"/>
      <c r="F3032"/>
      <c r="G3032"/>
      <c r="H3032"/>
      <c r="I3032"/>
      <c r="J3032"/>
      <c r="K3032"/>
      <c r="L3032"/>
      <c r="M3032"/>
      <c r="N3032"/>
      <c r="O3032"/>
      <c r="P3032"/>
      <c r="Q3032"/>
      <c r="R3032"/>
      <c r="S3032"/>
      <c r="T3032"/>
      <c r="U3032"/>
      <c r="V3032"/>
      <c r="W3032"/>
      <c r="X3032"/>
      <c r="Y3032"/>
      <c r="Z3032"/>
      <c r="AA3032"/>
      <c r="AB3032"/>
    </row>
    <row r="3033" spans="1:28" x14ac:dyDescent="0.25">
      <c r="A3033"/>
      <c r="B3033"/>
      <c r="C3033"/>
      <c r="D3033"/>
      <c r="E3033"/>
      <c r="F3033"/>
      <c r="G3033"/>
      <c r="H3033"/>
      <c r="I3033"/>
      <c r="J3033"/>
      <c r="K3033"/>
      <c r="L3033"/>
      <c r="M3033"/>
      <c r="N3033"/>
      <c r="O3033"/>
      <c r="P3033"/>
      <c r="Q3033"/>
      <c r="R3033"/>
      <c r="S3033"/>
      <c r="T3033"/>
      <c r="U3033"/>
      <c r="V3033"/>
      <c r="W3033"/>
      <c r="X3033"/>
      <c r="Y3033"/>
      <c r="Z3033"/>
      <c r="AA3033"/>
      <c r="AB3033"/>
    </row>
    <row r="3034" spans="1:28" x14ac:dyDescent="0.25">
      <c r="A3034"/>
      <c r="B3034"/>
      <c r="C3034"/>
      <c r="D3034"/>
      <c r="E3034"/>
      <c r="F3034"/>
      <c r="G3034"/>
      <c r="H3034"/>
      <c r="I3034"/>
      <c r="J3034"/>
      <c r="K3034"/>
      <c r="L3034"/>
      <c r="M3034"/>
      <c r="N3034"/>
      <c r="O3034"/>
      <c r="P3034"/>
      <c r="Q3034"/>
      <c r="R3034"/>
      <c r="S3034"/>
      <c r="T3034"/>
      <c r="U3034"/>
      <c r="V3034"/>
      <c r="W3034"/>
      <c r="X3034"/>
      <c r="Y3034"/>
      <c r="Z3034"/>
      <c r="AA3034"/>
      <c r="AB3034"/>
    </row>
    <row r="3035" spans="1:28" x14ac:dyDescent="0.25">
      <c r="A3035"/>
      <c r="B3035"/>
      <c r="C3035"/>
      <c r="D3035"/>
      <c r="E3035"/>
      <c r="F3035"/>
      <c r="G3035"/>
      <c r="H3035"/>
      <c r="I3035"/>
      <c r="J3035"/>
      <c r="K3035"/>
      <c r="L3035"/>
      <c r="M3035"/>
      <c r="N3035"/>
      <c r="O3035"/>
      <c r="P3035"/>
      <c r="Q3035"/>
      <c r="R3035"/>
      <c r="S3035"/>
      <c r="T3035"/>
      <c r="U3035"/>
      <c r="V3035"/>
      <c r="W3035"/>
      <c r="X3035"/>
      <c r="Y3035"/>
      <c r="Z3035"/>
      <c r="AA3035"/>
      <c r="AB3035"/>
    </row>
    <row r="3036" spans="1:28" x14ac:dyDescent="0.25">
      <c r="A3036"/>
      <c r="B3036"/>
      <c r="C3036"/>
      <c r="D3036"/>
      <c r="E3036"/>
      <c r="F3036"/>
      <c r="G3036"/>
      <c r="H3036"/>
      <c r="I3036"/>
      <c r="J3036"/>
      <c r="K3036"/>
      <c r="L3036"/>
      <c r="M3036"/>
      <c r="N3036"/>
      <c r="O3036"/>
      <c r="P3036"/>
      <c r="Q3036"/>
      <c r="R3036"/>
      <c r="S3036"/>
      <c r="T3036"/>
      <c r="U3036"/>
      <c r="V3036"/>
      <c r="W3036"/>
      <c r="X3036"/>
      <c r="Y3036"/>
      <c r="Z3036"/>
      <c r="AA3036"/>
      <c r="AB3036"/>
    </row>
    <row r="3037" spans="1:28" x14ac:dyDescent="0.25">
      <c r="A3037"/>
      <c r="B3037"/>
      <c r="C3037"/>
      <c r="D3037"/>
      <c r="E3037"/>
      <c r="F3037"/>
      <c r="G3037"/>
      <c r="H3037"/>
      <c r="I3037"/>
      <c r="J3037"/>
      <c r="K3037"/>
      <c r="L3037"/>
      <c r="M3037"/>
      <c r="N3037"/>
      <c r="O3037"/>
      <c r="P3037"/>
      <c r="Q3037"/>
      <c r="R3037"/>
      <c r="S3037"/>
      <c r="T3037"/>
      <c r="U3037"/>
      <c r="V3037"/>
      <c r="W3037"/>
      <c r="X3037"/>
      <c r="Y3037"/>
      <c r="Z3037"/>
      <c r="AA3037"/>
      <c r="AB3037"/>
    </row>
    <row r="3038" spans="1:28" x14ac:dyDescent="0.25">
      <c r="A3038"/>
      <c r="B3038"/>
      <c r="C3038"/>
      <c r="D3038"/>
      <c r="E3038"/>
      <c r="F3038"/>
      <c r="G3038"/>
      <c r="H3038"/>
      <c r="I3038"/>
      <c r="J3038"/>
      <c r="K3038"/>
      <c r="L3038"/>
      <c r="M3038"/>
      <c r="N3038"/>
      <c r="O3038"/>
      <c r="P3038"/>
      <c r="Q3038"/>
      <c r="R3038"/>
      <c r="S3038"/>
      <c r="T3038"/>
      <c r="U3038"/>
      <c r="V3038"/>
      <c r="W3038"/>
      <c r="X3038"/>
      <c r="Y3038"/>
      <c r="Z3038"/>
      <c r="AA3038"/>
      <c r="AB3038"/>
    </row>
    <row r="3039" spans="1:28" x14ac:dyDescent="0.25">
      <c r="A3039"/>
      <c r="B3039"/>
      <c r="C3039"/>
      <c r="D3039"/>
      <c r="E3039"/>
      <c r="F3039"/>
      <c r="G3039"/>
      <c r="H3039"/>
      <c r="I3039"/>
      <c r="J3039"/>
      <c r="K3039"/>
      <c r="L3039"/>
      <c r="M3039"/>
      <c r="N3039"/>
      <c r="O3039"/>
      <c r="P3039"/>
      <c r="Q3039"/>
      <c r="R3039"/>
      <c r="S3039"/>
      <c r="T3039"/>
      <c r="U3039"/>
      <c r="V3039"/>
      <c r="W3039"/>
      <c r="X3039"/>
      <c r="Y3039"/>
      <c r="Z3039"/>
      <c r="AA3039"/>
      <c r="AB3039"/>
    </row>
    <row r="3040" spans="1:28" x14ac:dyDescent="0.25">
      <c r="A3040"/>
      <c r="B3040"/>
      <c r="C3040"/>
      <c r="D3040"/>
      <c r="E3040"/>
      <c r="F3040"/>
      <c r="G3040"/>
      <c r="H3040"/>
      <c r="I3040"/>
      <c r="J3040"/>
      <c r="K3040"/>
      <c r="L3040"/>
      <c r="M3040"/>
      <c r="N3040"/>
      <c r="O3040"/>
      <c r="P3040"/>
      <c r="Q3040"/>
      <c r="R3040"/>
      <c r="S3040"/>
      <c r="T3040"/>
      <c r="U3040"/>
      <c r="V3040"/>
      <c r="W3040"/>
      <c r="X3040"/>
      <c r="Y3040"/>
      <c r="Z3040"/>
      <c r="AA3040"/>
      <c r="AB3040"/>
    </row>
    <row r="3041" spans="1:28" x14ac:dyDescent="0.25">
      <c r="A3041"/>
      <c r="B3041"/>
      <c r="C3041"/>
      <c r="D3041"/>
      <c r="E3041"/>
      <c r="F3041"/>
      <c r="G3041"/>
      <c r="H3041"/>
      <c r="I3041"/>
      <c r="J3041"/>
      <c r="K3041"/>
      <c r="L3041"/>
      <c r="M3041"/>
      <c r="N3041"/>
      <c r="O3041"/>
      <c r="P3041"/>
      <c r="Q3041"/>
      <c r="R3041"/>
      <c r="S3041"/>
      <c r="T3041"/>
      <c r="U3041"/>
      <c r="V3041"/>
      <c r="W3041"/>
      <c r="X3041"/>
      <c r="Y3041"/>
      <c r="Z3041"/>
      <c r="AA3041"/>
      <c r="AB3041"/>
    </row>
    <row r="3042" spans="1:28" x14ac:dyDescent="0.25">
      <c r="A3042"/>
      <c r="B3042"/>
      <c r="C3042"/>
      <c r="D3042"/>
      <c r="E3042"/>
      <c r="F3042"/>
      <c r="G3042"/>
      <c r="H3042"/>
      <c r="I3042"/>
      <c r="J3042"/>
      <c r="K3042"/>
      <c r="L3042"/>
      <c r="M3042"/>
      <c r="N3042"/>
      <c r="O3042"/>
      <c r="P3042"/>
      <c r="Q3042"/>
      <c r="R3042"/>
      <c r="S3042"/>
      <c r="T3042"/>
      <c r="U3042"/>
      <c r="V3042"/>
      <c r="W3042"/>
      <c r="X3042"/>
      <c r="Y3042"/>
      <c r="Z3042"/>
      <c r="AA3042"/>
      <c r="AB3042"/>
    </row>
    <row r="3043" spans="1:28" x14ac:dyDescent="0.25">
      <c r="A3043"/>
      <c r="B3043"/>
      <c r="C3043"/>
      <c r="D3043"/>
      <c r="E3043"/>
      <c r="F3043"/>
      <c r="G3043"/>
      <c r="H3043"/>
      <c r="I3043"/>
      <c r="J3043"/>
      <c r="K3043"/>
      <c r="L3043"/>
      <c r="M3043"/>
      <c r="N3043"/>
      <c r="O3043"/>
      <c r="P3043"/>
      <c r="Q3043"/>
      <c r="R3043"/>
      <c r="S3043"/>
      <c r="T3043"/>
      <c r="U3043"/>
      <c r="V3043"/>
      <c r="W3043"/>
      <c r="X3043"/>
      <c r="Y3043"/>
      <c r="Z3043"/>
      <c r="AA3043"/>
      <c r="AB3043"/>
    </row>
    <row r="3044" spans="1:28" x14ac:dyDescent="0.25">
      <c r="A3044"/>
      <c r="B3044"/>
      <c r="C3044"/>
      <c r="D3044"/>
      <c r="E3044"/>
      <c r="F3044"/>
      <c r="G3044"/>
      <c r="H3044"/>
      <c r="I3044"/>
      <c r="J3044"/>
      <c r="K3044"/>
      <c r="L3044"/>
      <c r="M3044"/>
      <c r="N3044"/>
      <c r="O3044"/>
      <c r="P3044"/>
      <c r="Q3044"/>
      <c r="R3044"/>
      <c r="S3044"/>
      <c r="T3044"/>
      <c r="U3044"/>
      <c r="V3044"/>
      <c r="W3044"/>
      <c r="X3044"/>
      <c r="Y3044"/>
      <c r="Z3044"/>
      <c r="AA3044"/>
      <c r="AB3044"/>
    </row>
    <row r="3045" spans="1:28" x14ac:dyDescent="0.25">
      <c r="A3045"/>
      <c r="B3045"/>
      <c r="C3045"/>
      <c r="D3045"/>
      <c r="E3045"/>
      <c r="F3045"/>
      <c r="G3045"/>
      <c r="H3045"/>
      <c r="I3045"/>
      <c r="J3045"/>
      <c r="K3045"/>
      <c r="L3045"/>
      <c r="M3045"/>
      <c r="N3045"/>
      <c r="O3045"/>
      <c r="P3045"/>
      <c r="Q3045"/>
      <c r="R3045"/>
      <c r="S3045"/>
      <c r="T3045"/>
      <c r="U3045"/>
      <c r="V3045"/>
      <c r="W3045"/>
      <c r="X3045"/>
      <c r="Y3045"/>
      <c r="Z3045"/>
      <c r="AA3045"/>
      <c r="AB3045"/>
    </row>
    <row r="3046" spans="1:28" x14ac:dyDescent="0.25">
      <c r="A3046"/>
      <c r="B3046"/>
      <c r="C3046"/>
      <c r="D3046"/>
      <c r="E3046"/>
      <c r="F3046"/>
      <c r="G3046"/>
      <c r="H3046"/>
      <c r="I3046"/>
      <c r="J3046"/>
      <c r="K3046"/>
      <c r="L3046"/>
      <c r="M3046"/>
      <c r="N3046"/>
      <c r="O3046"/>
      <c r="P3046"/>
      <c r="Q3046"/>
      <c r="R3046"/>
      <c r="S3046"/>
      <c r="T3046"/>
      <c r="U3046"/>
      <c r="V3046"/>
      <c r="W3046"/>
      <c r="X3046"/>
      <c r="Y3046"/>
      <c r="Z3046"/>
      <c r="AA3046"/>
      <c r="AB3046"/>
    </row>
    <row r="3047" spans="1:28" x14ac:dyDescent="0.25">
      <c r="A3047"/>
      <c r="B3047"/>
      <c r="C3047"/>
      <c r="D3047"/>
      <c r="E3047"/>
      <c r="F3047"/>
      <c r="G3047"/>
      <c r="H3047"/>
      <c r="I3047"/>
      <c r="J3047"/>
      <c r="K3047"/>
      <c r="L3047"/>
      <c r="M3047"/>
      <c r="N3047"/>
      <c r="O3047"/>
      <c r="P3047"/>
      <c r="Q3047"/>
      <c r="R3047"/>
      <c r="S3047"/>
      <c r="T3047"/>
      <c r="U3047"/>
      <c r="V3047"/>
      <c r="W3047"/>
      <c r="X3047"/>
      <c r="Y3047"/>
      <c r="Z3047"/>
      <c r="AA3047"/>
      <c r="AB3047"/>
    </row>
    <row r="3048" spans="1:28" x14ac:dyDescent="0.25">
      <c r="A3048"/>
      <c r="B3048"/>
      <c r="C3048"/>
      <c r="D3048"/>
      <c r="E3048"/>
      <c r="F3048"/>
      <c r="G3048"/>
      <c r="H3048"/>
      <c r="I3048"/>
      <c r="J3048"/>
      <c r="K3048"/>
      <c r="L3048"/>
      <c r="M3048"/>
      <c r="N3048"/>
      <c r="O3048"/>
      <c r="P3048"/>
      <c r="Q3048"/>
      <c r="R3048"/>
      <c r="S3048"/>
      <c r="T3048"/>
      <c r="U3048"/>
      <c r="V3048"/>
      <c r="W3048"/>
      <c r="X3048"/>
      <c r="Y3048"/>
      <c r="Z3048"/>
      <c r="AA3048"/>
      <c r="AB3048"/>
    </row>
    <row r="3049" spans="1:28" x14ac:dyDescent="0.25">
      <c r="A3049"/>
      <c r="B3049"/>
      <c r="C3049"/>
      <c r="D3049"/>
      <c r="E3049"/>
      <c r="F3049"/>
      <c r="G3049"/>
      <c r="H3049"/>
      <c r="I3049"/>
      <c r="J3049"/>
      <c r="K3049"/>
      <c r="L3049"/>
      <c r="M3049"/>
      <c r="N3049"/>
      <c r="O3049"/>
      <c r="P3049"/>
      <c r="Q3049"/>
      <c r="R3049"/>
      <c r="S3049"/>
      <c r="T3049"/>
      <c r="U3049"/>
      <c r="V3049"/>
      <c r="W3049"/>
      <c r="X3049"/>
      <c r="Y3049"/>
      <c r="Z3049"/>
      <c r="AA3049"/>
      <c r="AB3049"/>
    </row>
    <row r="3050" spans="1:28" x14ac:dyDescent="0.25">
      <c r="A3050"/>
      <c r="B3050"/>
      <c r="C3050"/>
      <c r="D3050"/>
      <c r="E3050"/>
      <c r="F3050"/>
      <c r="G3050"/>
      <c r="H3050"/>
      <c r="I3050"/>
      <c r="J3050"/>
      <c r="K3050"/>
      <c r="L3050"/>
      <c r="M3050"/>
      <c r="N3050"/>
      <c r="O3050"/>
      <c r="P3050"/>
      <c r="Q3050"/>
      <c r="R3050"/>
      <c r="S3050"/>
      <c r="T3050"/>
      <c r="U3050"/>
      <c r="V3050"/>
      <c r="W3050"/>
      <c r="X3050"/>
      <c r="Y3050"/>
      <c r="Z3050"/>
      <c r="AA3050"/>
      <c r="AB3050"/>
    </row>
    <row r="3051" spans="1:28" x14ac:dyDescent="0.25">
      <c r="A3051"/>
      <c r="B3051"/>
      <c r="C3051"/>
      <c r="D3051"/>
      <c r="E3051"/>
      <c r="F3051"/>
      <c r="G3051"/>
      <c r="H3051"/>
      <c r="I3051"/>
      <c r="J3051"/>
      <c r="K3051"/>
      <c r="L3051"/>
      <c r="M3051"/>
      <c r="N3051"/>
      <c r="O3051"/>
      <c r="P3051"/>
      <c r="Q3051"/>
      <c r="R3051"/>
      <c r="S3051"/>
      <c r="T3051"/>
      <c r="U3051"/>
      <c r="V3051"/>
      <c r="W3051"/>
      <c r="X3051"/>
      <c r="Y3051"/>
      <c r="Z3051"/>
      <c r="AA3051"/>
      <c r="AB3051"/>
    </row>
    <row r="3052" spans="1:28" x14ac:dyDescent="0.25">
      <c r="A3052"/>
      <c r="B3052"/>
      <c r="C3052"/>
      <c r="D3052"/>
      <c r="E3052"/>
      <c r="F3052"/>
      <c r="G3052"/>
      <c r="H3052"/>
      <c r="I3052"/>
      <c r="J3052"/>
      <c r="K3052"/>
      <c r="L3052"/>
      <c r="M3052"/>
      <c r="N3052"/>
      <c r="O3052"/>
      <c r="P3052"/>
      <c r="Q3052"/>
      <c r="R3052"/>
      <c r="S3052"/>
      <c r="T3052"/>
      <c r="U3052"/>
      <c r="V3052"/>
      <c r="W3052"/>
      <c r="X3052"/>
      <c r="Y3052"/>
      <c r="Z3052"/>
      <c r="AA3052"/>
      <c r="AB3052"/>
    </row>
    <row r="3053" spans="1:28" x14ac:dyDescent="0.25">
      <c r="A3053"/>
      <c r="B3053"/>
      <c r="C3053"/>
      <c r="D3053"/>
      <c r="E3053"/>
      <c r="F3053"/>
      <c r="G3053"/>
      <c r="H3053"/>
      <c r="I3053"/>
      <c r="J3053"/>
      <c r="K3053"/>
      <c r="L3053"/>
      <c r="M3053"/>
      <c r="N3053"/>
      <c r="O3053"/>
      <c r="P3053"/>
      <c r="Q3053"/>
      <c r="R3053"/>
      <c r="S3053"/>
      <c r="T3053"/>
      <c r="U3053"/>
      <c r="V3053"/>
      <c r="W3053"/>
      <c r="X3053"/>
      <c r="Y3053"/>
      <c r="Z3053"/>
      <c r="AA3053"/>
      <c r="AB3053"/>
    </row>
    <row r="3054" spans="1:28" x14ac:dyDescent="0.25">
      <c r="A3054"/>
      <c r="B3054"/>
      <c r="C3054"/>
      <c r="D3054"/>
      <c r="E3054"/>
      <c r="F3054"/>
      <c r="G3054"/>
      <c r="H3054"/>
      <c r="I3054"/>
      <c r="J3054"/>
      <c r="K3054"/>
      <c r="L3054"/>
      <c r="M3054"/>
      <c r="N3054"/>
      <c r="O3054"/>
      <c r="P3054"/>
      <c r="Q3054"/>
      <c r="R3054"/>
      <c r="S3054"/>
      <c r="T3054"/>
      <c r="U3054"/>
      <c r="V3054"/>
      <c r="W3054"/>
      <c r="X3054"/>
      <c r="Y3054"/>
      <c r="Z3054"/>
      <c r="AA3054"/>
      <c r="AB3054"/>
    </row>
    <row r="3055" spans="1:28" x14ac:dyDescent="0.25">
      <c r="A3055"/>
      <c r="B3055"/>
      <c r="C3055"/>
      <c r="D3055"/>
      <c r="E3055"/>
      <c r="F3055"/>
      <c r="G3055"/>
      <c r="H3055"/>
      <c r="I3055"/>
      <c r="J3055"/>
      <c r="K3055"/>
      <c r="L3055"/>
      <c r="M3055"/>
      <c r="N3055"/>
      <c r="O3055"/>
      <c r="P3055"/>
      <c r="Q3055"/>
      <c r="R3055"/>
      <c r="S3055"/>
      <c r="T3055"/>
      <c r="U3055"/>
      <c r="V3055"/>
      <c r="W3055"/>
      <c r="X3055"/>
      <c r="Y3055"/>
      <c r="Z3055"/>
      <c r="AA3055"/>
      <c r="AB3055"/>
    </row>
    <row r="3056" spans="1:28" x14ac:dyDescent="0.25">
      <c r="A3056"/>
      <c r="B3056"/>
      <c r="C3056"/>
      <c r="D3056"/>
      <c r="E3056"/>
      <c r="F3056"/>
      <c r="G3056"/>
      <c r="H3056"/>
      <c r="I3056"/>
      <c r="J3056"/>
      <c r="K3056"/>
      <c r="L3056"/>
      <c r="M3056"/>
      <c r="N3056"/>
      <c r="O3056"/>
      <c r="P3056"/>
      <c r="Q3056"/>
      <c r="R3056"/>
      <c r="S3056"/>
      <c r="T3056"/>
      <c r="U3056"/>
      <c r="V3056"/>
      <c r="W3056"/>
      <c r="X3056"/>
      <c r="Y3056"/>
      <c r="Z3056"/>
      <c r="AA3056"/>
      <c r="AB3056"/>
    </row>
    <row r="3057" spans="1:28" x14ac:dyDescent="0.25">
      <c r="A3057"/>
      <c r="B3057"/>
      <c r="C3057"/>
      <c r="D3057"/>
      <c r="E3057"/>
      <c r="F3057"/>
      <c r="G3057"/>
      <c r="H3057"/>
      <c r="I3057"/>
      <c r="J3057"/>
      <c r="K3057"/>
      <c r="L3057"/>
      <c r="M3057"/>
      <c r="N3057"/>
      <c r="O3057"/>
      <c r="P3057"/>
      <c r="Q3057"/>
      <c r="R3057"/>
      <c r="S3057"/>
      <c r="T3057"/>
      <c r="U3057"/>
      <c r="V3057"/>
      <c r="W3057"/>
      <c r="X3057"/>
      <c r="Y3057"/>
      <c r="Z3057"/>
      <c r="AA3057"/>
      <c r="AB3057"/>
    </row>
    <row r="3058" spans="1:28" x14ac:dyDescent="0.25">
      <c r="A3058"/>
      <c r="B3058"/>
      <c r="C3058"/>
      <c r="D3058"/>
      <c r="E3058"/>
      <c r="F3058"/>
      <c r="G3058"/>
      <c r="H3058"/>
      <c r="I3058"/>
      <c r="J3058"/>
      <c r="K3058"/>
      <c r="L3058"/>
      <c r="M3058"/>
      <c r="N3058"/>
      <c r="O3058"/>
      <c r="P3058"/>
      <c r="Q3058"/>
      <c r="R3058"/>
      <c r="S3058"/>
      <c r="T3058"/>
      <c r="U3058"/>
      <c r="V3058"/>
      <c r="W3058"/>
      <c r="X3058"/>
      <c r="Y3058"/>
      <c r="Z3058"/>
      <c r="AA3058"/>
      <c r="AB3058"/>
    </row>
    <row r="3059" spans="1:28" x14ac:dyDescent="0.25">
      <c r="A3059"/>
      <c r="B3059"/>
      <c r="C3059"/>
      <c r="D3059"/>
      <c r="E3059"/>
      <c r="F3059"/>
      <c r="G3059"/>
      <c r="H3059"/>
      <c r="I3059"/>
      <c r="J3059"/>
      <c r="K3059"/>
      <c r="L3059"/>
      <c r="M3059"/>
      <c r="N3059"/>
      <c r="O3059"/>
      <c r="P3059"/>
      <c r="Q3059"/>
      <c r="R3059"/>
      <c r="S3059"/>
      <c r="T3059"/>
      <c r="U3059"/>
      <c r="V3059"/>
      <c r="W3059"/>
      <c r="X3059"/>
      <c r="Y3059"/>
      <c r="Z3059"/>
      <c r="AA3059"/>
      <c r="AB3059"/>
    </row>
    <row r="3060" spans="1:28" x14ac:dyDescent="0.25">
      <c r="A3060"/>
      <c r="B3060"/>
      <c r="C3060"/>
      <c r="D3060"/>
      <c r="E3060"/>
      <c r="F3060"/>
      <c r="G3060"/>
      <c r="H3060"/>
      <c r="I3060"/>
      <c r="J3060"/>
      <c r="K3060"/>
      <c r="L3060"/>
      <c r="M3060"/>
      <c r="N3060"/>
      <c r="O3060"/>
      <c r="P3060"/>
      <c r="Q3060"/>
      <c r="R3060"/>
      <c r="S3060"/>
      <c r="T3060"/>
      <c r="U3060"/>
      <c r="V3060"/>
      <c r="W3060"/>
      <c r="X3060"/>
      <c r="Y3060"/>
      <c r="Z3060"/>
      <c r="AA3060"/>
      <c r="AB3060"/>
    </row>
    <row r="3061" spans="1:28" x14ac:dyDescent="0.25">
      <c r="A3061"/>
      <c r="B3061"/>
      <c r="C3061"/>
      <c r="D3061"/>
      <c r="E3061"/>
      <c r="F3061"/>
      <c r="G3061"/>
      <c r="H3061"/>
      <c r="I3061"/>
      <c r="J3061"/>
      <c r="K3061"/>
      <c r="L3061"/>
      <c r="M3061"/>
      <c r="N3061"/>
      <c r="O3061"/>
      <c r="P3061"/>
      <c r="Q3061"/>
      <c r="R3061"/>
      <c r="S3061"/>
      <c r="T3061"/>
      <c r="U3061"/>
      <c r="V3061"/>
      <c r="W3061"/>
      <c r="X3061"/>
      <c r="Y3061"/>
      <c r="Z3061"/>
      <c r="AA3061"/>
      <c r="AB3061"/>
    </row>
    <row r="3062" spans="1:28" x14ac:dyDescent="0.25">
      <c r="A3062"/>
      <c r="B3062"/>
      <c r="C3062"/>
      <c r="D3062"/>
      <c r="E3062"/>
      <c r="F3062"/>
      <c r="G3062"/>
      <c r="H3062"/>
      <c r="I3062"/>
      <c r="J3062"/>
      <c r="K3062"/>
      <c r="L3062"/>
      <c r="M3062"/>
      <c r="N3062"/>
      <c r="O3062"/>
      <c r="P3062"/>
      <c r="Q3062"/>
      <c r="R3062"/>
      <c r="S3062"/>
      <c r="T3062"/>
      <c r="U3062"/>
      <c r="V3062"/>
      <c r="W3062"/>
      <c r="X3062"/>
      <c r="Y3062"/>
      <c r="Z3062"/>
      <c r="AA3062"/>
      <c r="AB3062"/>
    </row>
    <row r="3063" spans="1:28" x14ac:dyDescent="0.25">
      <c r="A3063"/>
      <c r="B3063"/>
      <c r="C3063"/>
      <c r="D3063"/>
      <c r="E3063"/>
      <c r="F3063"/>
      <c r="G3063"/>
      <c r="H3063"/>
      <c r="I3063"/>
      <c r="J3063"/>
      <c r="K3063"/>
      <c r="L3063"/>
      <c r="M3063"/>
      <c r="N3063"/>
      <c r="O3063"/>
      <c r="P3063"/>
      <c r="Q3063"/>
      <c r="R3063"/>
      <c r="S3063"/>
      <c r="T3063"/>
      <c r="U3063"/>
      <c r="V3063"/>
      <c r="W3063"/>
      <c r="X3063"/>
      <c r="Y3063"/>
      <c r="Z3063"/>
      <c r="AA3063"/>
      <c r="AB3063"/>
    </row>
    <row r="3064" spans="1:28" x14ac:dyDescent="0.25">
      <c r="A3064"/>
      <c r="B3064"/>
      <c r="C3064"/>
      <c r="D3064"/>
      <c r="E3064"/>
      <c r="F3064"/>
      <c r="G3064"/>
      <c r="H3064"/>
      <c r="I3064"/>
      <c r="J3064"/>
      <c r="K3064"/>
      <c r="L3064"/>
      <c r="M3064"/>
      <c r="N3064"/>
      <c r="O3064"/>
      <c r="P3064"/>
      <c r="Q3064"/>
      <c r="R3064"/>
      <c r="S3064"/>
      <c r="T3064"/>
      <c r="U3064"/>
      <c r="V3064"/>
      <c r="W3064"/>
      <c r="X3064"/>
      <c r="Y3064"/>
      <c r="Z3064"/>
      <c r="AA3064"/>
      <c r="AB3064"/>
    </row>
    <row r="3065" spans="1:28" x14ac:dyDescent="0.25">
      <c r="A3065"/>
      <c r="B3065"/>
      <c r="C3065"/>
      <c r="D3065"/>
      <c r="E3065"/>
      <c r="F3065"/>
      <c r="G3065"/>
      <c r="H3065"/>
      <c r="I3065"/>
      <c r="J3065"/>
      <c r="K3065"/>
      <c r="L3065"/>
      <c r="M3065"/>
      <c r="N3065"/>
      <c r="O3065"/>
      <c r="P3065"/>
      <c r="Q3065"/>
      <c r="R3065"/>
      <c r="S3065"/>
      <c r="T3065"/>
      <c r="U3065"/>
      <c r="V3065"/>
      <c r="W3065"/>
      <c r="X3065"/>
      <c r="Y3065"/>
      <c r="Z3065"/>
      <c r="AA3065"/>
      <c r="AB3065"/>
    </row>
    <row r="3066" spans="1:28" x14ac:dyDescent="0.25">
      <c r="A3066"/>
      <c r="B3066"/>
      <c r="C3066"/>
      <c r="D3066"/>
      <c r="E3066"/>
      <c r="F3066"/>
      <c r="G3066"/>
      <c r="H3066"/>
      <c r="I3066"/>
      <c r="J3066"/>
      <c r="K3066"/>
      <c r="L3066"/>
      <c r="M3066"/>
      <c r="N3066"/>
      <c r="O3066"/>
      <c r="P3066"/>
      <c r="Q3066"/>
      <c r="R3066"/>
      <c r="S3066"/>
      <c r="T3066"/>
      <c r="U3066"/>
      <c r="V3066"/>
      <c r="W3066"/>
      <c r="X3066"/>
      <c r="Y3066"/>
      <c r="Z3066"/>
      <c r="AA3066"/>
      <c r="AB3066"/>
    </row>
    <row r="3067" spans="1:28" x14ac:dyDescent="0.25">
      <c r="A3067"/>
      <c r="B3067"/>
      <c r="C3067"/>
      <c r="D3067"/>
      <c r="E3067"/>
      <c r="F3067"/>
      <c r="G3067"/>
      <c r="H3067"/>
      <c r="I3067"/>
      <c r="J3067"/>
      <c r="K3067"/>
      <c r="L3067"/>
      <c r="M3067"/>
      <c r="N3067"/>
      <c r="O3067"/>
      <c r="P3067"/>
      <c r="Q3067"/>
      <c r="R3067"/>
      <c r="S3067"/>
      <c r="T3067"/>
      <c r="U3067"/>
      <c r="V3067"/>
      <c r="W3067"/>
      <c r="X3067"/>
      <c r="Y3067"/>
      <c r="Z3067"/>
      <c r="AA3067"/>
      <c r="AB3067"/>
    </row>
    <row r="3068" spans="1:28" x14ac:dyDescent="0.25">
      <c r="A3068"/>
      <c r="B3068"/>
      <c r="C3068"/>
      <c r="D3068"/>
      <c r="E3068"/>
      <c r="F3068"/>
      <c r="G3068"/>
      <c r="H3068"/>
      <c r="I3068"/>
      <c r="J3068"/>
      <c r="K3068"/>
      <c r="L3068"/>
      <c r="M3068"/>
      <c r="N3068"/>
      <c r="O3068"/>
      <c r="P3068"/>
      <c r="Q3068"/>
      <c r="R3068"/>
      <c r="S3068"/>
      <c r="T3068"/>
      <c r="U3068"/>
      <c r="V3068"/>
      <c r="W3068"/>
      <c r="X3068"/>
      <c r="Y3068"/>
      <c r="Z3068"/>
      <c r="AA3068"/>
      <c r="AB3068"/>
    </row>
    <row r="3069" spans="1:28" x14ac:dyDescent="0.25">
      <c r="A3069"/>
      <c r="B3069"/>
      <c r="C3069"/>
      <c r="D3069"/>
      <c r="E3069"/>
      <c r="F3069"/>
      <c r="G3069"/>
      <c r="H3069"/>
      <c r="I3069"/>
      <c r="J3069"/>
      <c r="K3069"/>
      <c r="L3069"/>
      <c r="M3069"/>
      <c r="N3069"/>
      <c r="O3069"/>
      <c r="P3069"/>
      <c r="Q3069"/>
      <c r="R3069"/>
      <c r="S3069"/>
      <c r="T3069"/>
      <c r="U3069"/>
      <c r="V3069"/>
      <c r="W3069"/>
      <c r="X3069"/>
      <c r="Y3069"/>
      <c r="Z3069"/>
      <c r="AA3069"/>
      <c r="AB3069"/>
    </row>
    <row r="3070" spans="1:28" x14ac:dyDescent="0.25">
      <c r="A3070"/>
      <c r="B3070"/>
      <c r="C3070"/>
      <c r="D3070"/>
      <c r="E3070"/>
      <c r="F3070"/>
      <c r="G3070"/>
      <c r="H3070"/>
      <c r="I3070"/>
      <c r="J3070"/>
      <c r="K3070"/>
      <c r="L3070"/>
      <c r="M3070"/>
      <c r="N3070"/>
      <c r="O3070"/>
      <c r="P3070"/>
      <c r="Q3070"/>
      <c r="R3070"/>
      <c r="S3070"/>
      <c r="T3070"/>
      <c r="U3070"/>
      <c r="V3070"/>
      <c r="W3070"/>
      <c r="X3070"/>
      <c r="Y3070"/>
      <c r="Z3070"/>
      <c r="AA3070"/>
      <c r="AB3070"/>
    </row>
    <row r="3071" spans="1:28" x14ac:dyDescent="0.25">
      <c r="A3071"/>
      <c r="B3071"/>
      <c r="C3071"/>
      <c r="D3071"/>
      <c r="E3071"/>
      <c r="F3071"/>
      <c r="G3071"/>
      <c r="H3071"/>
      <c r="I3071"/>
      <c r="J3071"/>
      <c r="K3071"/>
      <c r="L3071"/>
      <c r="M3071"/>
      <c r="N3071"/>
      <c r="O3071"/>
      <c r="P3071"/>
      <c r="Q3071"/>
      <c r="R3071"/>
      <c r="S3071"/>
      <c r="T3071"/>
      <c r="U3071"/>
      <c r="V3071"/>
      <c r="W3071"/>
      <c r="X3071"/>
      <c r="Y3071"/>
      <c r="Z3071"/>
      <c r="AA3071"/>
      <c r="AB3071"/>
    </row>
    <row r="3072" spans="1:28" x14ac:dyDescent="0.25">
      <c r="A3072"/>
      <c r="B3072"/>
      <c r="C3072"/>
      <c r="D3072"/>
      <c r="E3072"/>
      <c r="F3072"/>
      <c r="G3072"/>
      <c r="H3072"/>
      <c r="I3072"/>
      <c r="J3072"/>
      <c r="K3072"/>
      <c r="L3072"/>
      <c r="M3072"/>
      <c r="N3072"/>
      <c r="O3072"/>
      <c r="P3072"/>
      <c r="Q3072"/>
      <c r="R3072"/>
      <c r="S3072"/>
      <c r="T3072"/>
      <c r="U3072"/>
      <c r="V3072"/>
      <c r="W3072"/>
      <c r="X3072"/>
      <c r="Y3072"/>
      <c r="Z3072"/>
      <c r="AA3072"/>
      <c r="AB3072"/>
    </row>
    <row r="3073" spans="1:28" x14ac:dyDescent="0.25">
      <c r="A3073"/>
      <c r="B3073"/>
      <c r="C3073"/>
      <c r="D3073"/>
      <c r="E3073"/>
      <c r="F3073"/>
      <c r="G3073"/>
      <c r="H3073"/>
      <c r="I3073"/>
      <c r="J3073"/>
      <c r="K3073"/>
      <c r="L3073"/>
      <c r="M3073"/>
      <c r="N3073"/>
      <c r="O3073"/>
      <c r="P3073"/>
      <c r="Q3073"/>
      <c r="R3073"/>
      <c r="S3073"/>
      <c r="T3073"/>
      <c r="U3073"/>
      <c r="V3073"/>
      <c r="W3073"/>
      <c r="X3073"/>
      <c r="Y3073"/>
      <c r="Z3073"/>
      <c r="AA3073"/>
      <c r="AB3073"/>
    </row>
    <row r="3074" spans="1:28" x14ac:dyDescent="0.25">
      <c r="A3074"/>
      <c r="B3074"/>
      <c r="C3074"/>
      <c r="D3074"/>
      <c r="E3074"/>
      <c r="F3074"/>
      <c r="G3074"/>
      <c r="H3074"/>
      <c r="I3074"/>
      <c r="J3074"/>
      <c r="K3074"/>
      <c r="L3074"/>
      <c r="M3074"/>
      <c r="N3074"/>
      <c r="O3074"/>
      <c r="P3074"/>
      <c r="Q3074"/>
      <c r="R3074"/>
      <c r="S3074"/>
      <c r="T3074"/>
      <c r="U3074"/>
      <c r="V3074"/>
      <c r="W3074"/>
      <c r="X3074"/>
      <c r="Y3074"/>
      <c r="Z3074"/>
      <c r="AA3074"/>
      <c r="AB3074"/>
    </row>
    <row r="3075" spans="1:28" x14ac:dyDescent="0.25">
      <c r="A3075"/>
      <c r="B3075"/>
      <c r="C3075"/>
      <c r="D3075"/>
      <c r="E3075"/>
      <c r="F3075"/>
      <c r="G3075"/>
      <c r="H3075"/>
      <c r="I3075"/>
      <c r="J3075"/>
      <c r="K3075"/>
      <c r="L3075"/>
      <c r="M3075"/>
      <c r="N3075"/>
      <c r="O3075"/>
      <c r="P3075"/>
      <c r="Q3075"/>
      <c r="R3075"/>
      <c r="S3075"/>
      <c r="T3075"/>
      <c r="U3075"/>
      <c r="V3075"/>
      <c r="W3075"/>
      <c r="X3075"/>
      <c r="Y3075"/>
      <c r="Z3075"/>
      <c r="AA3075"/>
      <c r="AB3075"/>
    </row>
    <row r="3076" spans="1:28" x14ac:dyDescent="0.25">
      <c r="A3076"/>
      <c r="B3076"/>
      <c r="C3076"/>
      <c r="D3076"/>
      <c r="E3076"/>
      <c r="F3076"/>
      <c r="G3076"/>
      <c r="H3076"/>
      <c r="I3076"/>
      <c r="J3076"/>
      <c r="K3076"/>
      <c r="L3076"/>
      <c r="M3076"/>
      <c r="N3076"/>
      <c r="O3076"/>
      <c r="P3076"/>
      <c r="Q3076"/>
      <c r="R3076"/>
      <c r="S3076"/>
      <c r="T3076"/>
      <c r="U3076"/>
      <c r="V3076"/>
      <c r="W3076"/>
      <c r="X3076"/>
      <c r="Y3076"/>
      <c r="Z3076"/>
      <c r="AA3076"/>
      <c r="AB3076"/>
    </row>
    <row r="3077" spans="1:28" x14ac:dyDescent="0.25">
      <c r="A3077"/>
      <c r="B3077"/>
      <c r="C3077"/>
      <c r="D3077"/>
      <c r="E3077"/>
      <c r="F3077"/>
      <c r="G3077"/>
      <c r="H3077"/>
      <c r="I3077"/>
      <c r="J3077"/>
      <c r="K3077"/>
      <c r="L3077"/>
      <c r="M3077"/>
      <c r="N3077"/>
      <c r="O3077"/>
      <c r="P3077"/>
      <c r="Q3077"/>
      <c r="R3077"/>
      <c r="S3077"/>
      <c r="T3077"/>
      <c r="U3077"/>
      <c r="V3077"/>
      <c r="W3077"/>
      <c r="X3077"/>
      <c r="Y3077"/>
      <c r="Z3077"/>
      <c r="AA3077"/>
      <c r="AB3077"/>
    </row>
    <row r="3078" spans="1:28" x14ac:dyDescent="0.25">
      <c r="A3078"/>
      <c r="B3078"/>
      <c r="C3078"/>
      <c r="D3078"/>
      <c r="E3078"/>
      <c r="F3078"/>
      <c r="G3078"/>
      <c r="H3078"/>
      <c r="I3078"/>
      <c r="J3078"/>
      <c r="K3078"/>
      <c r="L3078"/>
      <c r="M3078"/>
      <c r="N3078"/>
      <c r="O3078"/>
      <c r="P3078"/>
      <c r="Q3078"/>
      <c r="R3078"/>
      <c r="S3078"/>
      <c r="T3078"/>
      <c r="U3078"/>
      <c r="V3078"/>
      <c r="W3078"/>
      <c r="X3078"/>
      <c r="Y3078"/>
      <c r="Z3078"/>
      <c r="AA3078"/>
      <c r="AB3078"/>
    </row>
    <row r="3079" spans="1:28" x14ac:dyDescent="0.25">
      <c r="A3079"/>
      <c r="B3079"/>
      <c r="C3079"/>
      <c r="D3079"/>
      <c r="E3079"/>
      <c r="F3079"/>
      <c r="G3079"/>
      <c r="H3079"/>
      <c r="I3079"/>
      <c r="J3079"/>
      <c r="K3079"/>
      <c r="L3079"/>
      <c r="M3079"/>
      <c r="N3079"/>
      <c r="O3079"/>
      <c r="P3079"/>
      <c r="Q3079"/>
      <c r="R3079"/>
      <c r="S3079"/>
      <c r="T3079"/>
      <c r="U3079"/>
      <c r="V3079"/>
      <c r="W3079"/>
      <c r="X3079"/>
      <c r="Y3079"/>
      <c r="Z3079"/>
      <c r="AA3079"/>
      <c r="AB3079"/>
    </row>
    <row r="3080" spans="1:28" x14ac:dyDescent="0.25">
      <c r="A3080"/>
      <c r="B3080"/>
      <c r="C3080"/>
      <c r="D3080"/>
      <c r="E3080"/>
      <c r="F3080"/>
      <c r="G3080"/>
      <c r="H3080"/>
      <c r="I3080"/>
      <c r="J3080"/>
      <c r="K3080"/>
      <c r="L3080"/>
      <c r="M3080"/>
      <c r="N3080"/>
      <c r="O3080"/>
      <c r="P3080"/>
      <c r="Q3080"/>
      <c r="R3080"/>
      <c r="S3080"/>
      <c r="T3080"/>
      <c r="U3080"/>
      <c r="V3080"/>
      <c r="W3080"/>
      <c r="X3080"/>
      <c r="Y3080"/>
      <c r="Z3080"/>
      <c r="AA3080"/>
      <c r="AB3080"/>
    </row>
    <row r="3081" spans="1:28" x14ac:dyDescent="0.25">
      <c r="A3081"/>
      <c r="B3081"/>
      <c r="C3081"/>
      <c r="D3081"/>
      <c r="E3081"/>
      <c r="F3081"/>
      <c r="G3081"/>
      <c r="H3081"/>
      <c r="I3081"/>
      <c r="J3081"/>
      <c r="K3081"/>
      <c r="L3081"/>
      <c r="M3081"/>
      <c r="N3081"/>
      <c r="O3081"/>
      <c r="P3081"/>
      <c r="Q3081"/>
      <c r="R3081"/>
      <c r="S3081"/>
      <c r="T3081"/>
      <c r="U3081"/>
      <c r="V3081"/>
      <c r="W3081"/>
      <c r="X3081"/>
      <c r="Y3081"/>
      <c r="Z3081"/>
      <c r="AA3081"/>
      <c r="AB3081"/>
    </row>
    <row r="3082" spans="1:28" x14ac:dyDescent="0.25">
      <c r="A3082"/>
      <c r="B3082"/>
      <c r="C3082"/>
      <c r="D3082"/>
      <c r="E3082"/>
      <c r="F3082"/>
      <c r="G3082"/>
      <c r="H3082"/>
      <c r="I3082"/>
      <c r="J3082"/>
      <c r="K3082"/>
      <c r="L3082"/>
      <c r="M3082"/>
      <c r="N3082"/>
      <c r="O3082"/>
      <c r="P3082"/>
      <c r="Q3082"/>
      <c r="R3082"/>
      <c r="S3082"/>
      <c r="T3082"/>
      <c r="U3082"/>
      <c r="V3082"/>
      <c r="W3082"/>
      <c r="X3082"/>
      <c r="Y3082"/>
      <c r="Z3082"/>
      <c r="AA3082"/>
      <c r="AB3082"/>
    </row>
    <row r="3083" spans="1:28" x14ac:dyDescent="0.25">
      <c r="A3083"/>
      <c r="B3083"/>
      <c r="C3083"/>
      <c r="D3083"/>
      <c r="E3083"/>
      <c r="F3083"/>
      <c r="G3083"/>
      <c r="H3083"/>
      <c r="I3083"/>
      <c r="J3083"/>
      <c r="K3083"/>
      <c r="L3083"/>
      <c r="M3083"/>
      <c r="N3083"/>
      <c r="O3083"/>
      <c r="P3083"/>
      <c r="Q3083"/>
      <c r="R3083"/>
      <c r="S3083"/>
      <c r="T3083"/>
      <c r="U3083"/>
      <c r="V3083"/>
      <c r="W3083"/>
      <c r="X3083"/>
      <c r="Y3083"/>
      <c r="Z3083"/>
      <c r="AA3083"/>
      <c r="AB3083"/>
    </row>
    <row r="3084" spans="1:28" x14ac:dyDescent="0.25">
      <c r="A3084"/>
      <c r="B3084"/>
      <c r="C3084"/>
      <c r="D3084"/>
      <c r="E3084"/>
      <c r="F3084"/>
      <c r="G3084"/>
      <c r="H3084"/>
      <c r="I3084"/>
      <c r="J3084"/>
      <c r="K3084"/>
      <c r="L3084"/>
      <c r="M3084"/>
      <c r="N3084"/>
      <c r="O3084"/>
      <c r="P3084"/>
      <c r="Q3084"/>
      <c r="R3084"/>
      <c r="S3084"/>
      <c r="T3084"/>
      <c r="U3084"/>
      <c r="V3084"/>
      <c r="W3084"/>
      <c r="X3084"/>
      <c r="Y3084"/>
      <c r="Z3084"/>
      <c r="AA3084"/>
      <c r="AB3084"/>
    </row>
    <row r="3085" spans="1:28" x14ac:dyDescent="0.25">
      <c r="A3085"/>
      <c r="B3085"/>
      <c r="C3085"/>
      <c r="D3085"/>
      <c r="E3085"/>
      <c r="F3085"/>
      <c r="G3085"/>
      <c r="H3085"/>
      <c r="I3085"/>
      <c r="J3085"/>
      <c r="K3085"/>
      <c r="L3085"/>
      <c r="M3085"/>
      <c r="N3085"/>
      <c r="O3085"/>
      <c r="P3085"/>
      <c r="Q3085"/>
      <c r="R3085"/>
      <c r="S3085"/>
      <c r="T3085"/>
      <c r="U3085"/>
      <c r="V3085"/>
      <c r="W3085"/>
      <c r="X3085"/>
      <c r="Y3085"/>
      <c r="Z3085"/>
      <c r="AA3085"/>
      <c r="AB3085"/>
    </row>
    <row r="3086" spans="1:28" x14ac:dyDescent="0.25">
      <c r="A3086"/>
      <c r="B3086"/>
      <c r="C3086"/>
      <c r="D3086"/>
      <c r="E3086"/>
      <c r="F3086"/>
      <c r="G3086"/>
      <c r="H3086"/>
      <c r="I3086"/>
      <c r="J3086"/>
      <c r="K3086"/>
      <c r="L3086"/>
      <c r="M3086"/>
      <c r="N3086"/>
      <c r="O3086"/>
      <c r="P3086"/>
      <c r="Q3086"/>
      <c r="R3086"/>
      <c r="S3086"/>
      <c r="T3086"/>
      <c r="U3086"/>
      <c r="V3086"/>
      <c r="W3086"/>
      <c r="X3086"/>
      <c r="Y3086"/>
      <c r="Z3086"/>
      <c r="AA3086"/>
      <c r="AB3086"/>
    </row>
    <row r="3087" spans="1:28" x14ac:dyDescent="0.25">
      <c r="A3087"/>
      <c r="B3087"/>
      <c r="C3087"/>
      <c r="D3087"/>
      <c r="E3087"/>
      <c r="F3087"/>
      <c r="G3087"/>
      <c r="H3087"/>
      <c r="I3087"/>
      <c r="J3087"/>
      <c r="K3087"/>
      <c r="L3087"/>
      <c r="M3087"/>
      <c r="N3087"/>
      <c r="O3087"/>
      <c r="P3087"/>
      <c r="Q3087"/>
      <c r="R3087"/>
      <c r="S3087"/>
      <c r="T3087"/>
      <c r="U3087"/>
      <c r="V3087"/>
      <c r="W3087"/>
      <c r="X3087"/>
      <c r="Y3087"/>
      <c r="Z3087"/>
      <c r="AA3087"/>
      <c r="AB3087"/>
    </row>
    <row r="3088" spans="1:28" x14ac:dyDescent="0.25">
      <c r="A3088"/>
      <c r="B3088"/>
      <c r="C3088"/>
      <c r="D3088"/>
      <c r="E3088"/>
      <c r="F3088"/>
      <c r="G3088"/>
      <c r="H3088"/>
      <c r="I3088"/>
      <c r="J3088"/>
      <c r="K3088"/>
      <c r="L3088"/>
      <c r="M3088"/>
      <c r="N3088"/>
      <c r="O3088"/>
      <c r="P3088"/>
      <c r="Q3088"/>
      <c r="R3088"/>
      <c r="S3088"/>
      <c r="T3088"/>
      <c r="U3088"/>
      <c r="V3088"/>
      <c r="W3088"/>
      <c r="X3088"/>
      <c r="Y3088"/>
      <c r="Z3088"/>
      <c r="AA3088"/>
      <c r="AB3088"/>
    </row>
    <row r="3089" spans="1:28" x14ac:dyDescent="0.25">
      <c r="A3089"/>
      <c r="B3089"/>
      <c r="C3089"/>
      <c r="D3089"/>
      <c r="E3089"/>
      <c r="F3089"/>
      <c r="G3089"/>
      <c r="H3089"/>
      <c r="I3089"/>
      <c r="J3089"/>
      <c r="K3089"/>
      <c r="L3089"/>
      <c r="M3089"/>
      <c r="N3089"/>
      <c r="O3089"/>
      <c r="P3089"/>
      <c r="Q3089"/>
      <c r="R3089"/>
      <c r="S3089"/>
      <c r="T3089"/>
      <c r="U3089"/>
      <c r="V3089"/>
      <c r="W3089"/>
      <c r="X3089"/>
      <c r="Y3089"/>
      <c r="Z3089"/>
      <c r="AA3089"/>
      <c r="AB3089"/>
    </row>
    <row r="3090" spans="1:28" x14ac:dyDescent="0.25">
      <c r="A3090"/>
      <c r="B3090"/>
      <c r="C3090"/>
      <c r="D3090"/>
      <c r="E3090"/>
      <c r="F3090"/>
      <c r="G3090"/>
      <c r="H3090"/>
      <c r="I3090"/>
      <c r="J3090"/>
      <c r="K3090"/>
      <c r="L3090"/>
      <c r="M3090"/>
      <c r="N3090"/>
      <c r="O3090"/>
      <c r="P3090"/>
      <c r="Q3090"/>
      <c r="R3090"/>
      <c r="S3090"/>
      <c r="T3090"/>
      <c r="U3090"/>
      <c r="V3090"/>
      <c r="W3090"/>
      <c r="X3090"/>
      <c r="Y3090"/>
      <c r="Z3090"/>
      <c r="AA3090"/>
      <c r="AB3090"/>
    </row>
    <row r="3091" spans="1:28" x14ac:dyDescent="0.25">
      <c r="A3091"/>
      <c r="B3091"/>
      <c r="C3091"/>
      <c r="D3091"/>
      <c r="E3091"/>
      <c r="F3091"/>
      <c r="G3091"/>
      <c r="H3091"/>
      <c r="I3091"/>
      <c r="J3091"/>
      <c r="K3091"/>
      <c r="L3091"/>
      <c r="M3091"/>
      <c r="N3091"/>
      <c r="O3091"/>
      <c r="P3091"/>
      <c r="Q3091"/>
      <c r="R3091"/>
      <c r="S3091"/>
      <c r="T3091"/>
      <c r="U3091"/>
      <c r="V3091"/>
      <c r="W3091"/>
      <c r="X3091"/>
      <c r="Y3091"/>
      <c r="Z3091"/>
      <c r="AA3091"/>
      <c r="AB3091"/>
    </row>
    <row r="3092" spans="1:28" x14ac:dyDescent="0.25">
      <c r="A3092"/>
      <c r="B3092"/>
      <c r="C3092"/>
      <c r="D3092"/>
      <c r="E3092"/>
      <c r="F3092"/>
      <c r="G3092"/>
      <c r="H3092"/>
      <c r="I3092"/>
      <c r="J3092"/>
      <c r="K3092"/>
      <c r="L3092"/>
      <c r="M3092"/>
      <c r="N3092"/>
      <c r="O3092"/>
      <c r="P3092"/>
      <c r="Q3092"/>
      <c r="R3092"/>
      <c r="S3092"/>
      <c r="T3092"/>
      <c r="U3092"/>
      <c r="V3092"/>
      <c r="W3092"/>
      <c r="X3092"/>
      <c r="Y3092"/>
      <c r="Z3092"/>
      <c r="AA3092"/>
      <c r="AB3092"/>
    </row>
    <row r="3093" spans="1:28" x14ac:dyDescent="0.25">
      <c r="A3093"/>
      <c r="B3093"/>
      <c r="C3093"/>
      <c r="D3093"/>
      <c r="E3093"/>
      <c r="F3093"/>
      <c r="G3093"/>
      <c r="H3093"/>
      <c r="I3093"/>
      <c r="J3093"/>
      <c r="K3093"/>
      <c r="L3093"/>
      <c r="M3093"/>
      <c r="N3093"/>
      <c r="O3093"/>
      <c r="P3093"/>
      <c r="Q3093"/>
      <c r="R3093"/>
      <c r="S3093"/>
      <c r="T3093"/>
      <c r="U3093"/>
      <c r="V3093"/>
      <c r="W3093"/>
      <c r="X3093"/>
      <c r="Y3093"/>
      <c r="Z3093"/>
      <c r="AA3093"/>
      <c r="AB3093"/>
    </row>
    <row r="3094" spans="1:28" x14ac:dyDescent="0.25">
      <c r="A3094"/>
      <c r="B3094"/>
      <c r="C3094"/>
      <c r="D3094"/>
      <c r="E3094"/>
      <c r="F3094"/>
      <c r="G3094"/>
      <c r="H3094"/>
      <c r="I3094"/>
      <c r="J3094"/>
      <c r="K3094"/>
      <c r="L3094"/>
      <c r="M3094"/>
      <c r="N3094"/>
      <c r="O3094"/>
      <c r="P3094"/>
      <c r="Q3094"/>
      <c r="R3094"/>
      <c r="S3094"/>
      <c r="T3094"/>
      <c r="U3094"/>
      <c r="V3094"/>
      <c r="W3094"/>
      <c r="X3094"/>
      <c r="Y3094"/>
      <c r="Z3094"/>
      <c r="AA3094"/>
      <c r="AB3094"/>
    </row>
    <row r="3095" spans="1:28" x14ac:dyDescent="0.25">
      <c r="A3095"/>
      <c r="B3095"/>
      <c r="C3095"/>
      <c r="D3095"/>
      <c r="E3095"/>
      <c r="F3095"/>
      <c r="G3095"/>
      <c r="H3095"/>
      <c r="I3095"/>
      <c r="J3095"/>
      <c r="K3095"/>
      <c r="L3095"/>
      <c r="M3095"/>
      <c r="N3095"/>
      <c r="O3095"/>
      <c r="P3095"/>
      <c r="Q3095"/>
      <c r="R3095"/>
      <c r="S3095"/>
      <c r="T3095"/>
      <c r="U3095"/>
      <c r="V3095"/>
      <c r="W3095"/>
      <c r="X3095"/>
      <c r="Y3095"/>
      <c r="Z3095"/>
      <c r="AA3095"/>
      <c r="AB3095"/>
    </row>
    <row r="3096" spans="1:28" x14ac:dyDescent="0.25">
      <c r="A3096"/>
      <c r="B3096"/>
      <c r="C3096"/>
      <c r="D3096"/>
      <c r="E3096"/>
      <c r="F3096"/>
      <c r="G3096"/>
      <c r="H3096"/>
      <c r="I3096"/>
      <c r="J3096"/>
      <c r="K3096"/>
      <c r="L3096"/>
      <c r="M3096"/>
      <c r="N3096"/>
      <c r="O3096"/>
      <c r="P3096"/>
      <c r="Q3096"/>
      <c r="R3096"/>
      <c r="S3096"/>
      <c r="T3096"/>
      <c r="U3096"/>
      <c r="V3096"/>
      <c r="W3096"/>
      <c r="X3096"/>
      <c r="Y3096"/>
      <c r="Z3096"/>
      <c r="AA3096"/>
      <c r="AB3096"/>
    </row>
    <row r="3097" spans="1:28" x14ac:dyDescent="0.25">
      <c r="A3097"/>
      <c r="B3097"/>
      <c r="C3097"/>
      <c r="D3097"/>
      <c r="E3097"/>
      <c r="F3097"/>
      <c r="G3097"/>
      <c r="H3097"/>
      <c r="I3097"/>
      <c r="J3097"/>
      <c r="K3097"/>
      <c r="L3097"/>
      <c r="M3097"/>
      <c r="N3097"/>
      <c r="O3097"/>
      <c r="P3097"/>
      <c r="Q3097"/>
      <c r="R3097"/>
      <c r="S3097"/>
      <c r="T3097"/>
      <c r="U3097"/>
      <c r="V3097"/>
      <c r="W3097"/>
      <c r="X3097"/>
      <c r="Y3097"/>
      <c r="Z3097"/>
      <c r="AA3097"/>
      <c r="AB3097"/>
    </row>
    <row r="3098" spans="1:28" x14ac:dyDescent="0.25">
      <c r="A3098"/>
      <c r="B3098"/>
      <c r="C3098"/>
      <c r="D3098"/>
      <c r="E3098"/>
      <c r="F3098"/>
      <c r="G3098"/>
      <c r="H3098"/>
      <c r="I3098"/>
      <c r="J3098"/>
      <c r="K3098"/>
      <c r="L3098"/>
      <c r="M3098"/>
      <c r="N3098"/>
      <c r="O3098"/>
      <c r="P3098"/>
      <c r="Q3098"/>
      <c r="R3098"/>
      <c r="S3098"/>
      <c r="T3098"/>
      <c r="U3098"/>
      <c r="V3098"/>
      <c r="W3098"/>
      <c r="X3098"/>
      <c r="Y3098"/>
      <c r="Z3098"/>
      <c r="AA3098"/>
      <c r="AB3098"/>
    </row>
    <row r="3099" spans="1:28" x14ac:dyDescent="0.25">
      <c r="A3099"/>
      <c r="B3099"/>
      <c r="C3099"/>
      <c r="D3099"/>
      <c r="E3099"/>
      <c r="F3099"/>
      <c r="G3099"/>
      <c r="H3099"/>
      <c r="I3099"/>
      <c r="J3099"/>
      <c r="K3099"/>
      <c r="L3099"/>
      <c r="M3099"/>
      <c r="N3099"/>
      <c r="O3099"/>
      <c r="P3099"/>
      <c r="Q3099"/>
      <c r="R3099"/>
      <c r="S3099"/>
      <c r="T3099"/>
      <c r="U3099"/>
      <c r="V3099"/>
      <c r="W3099"/>
      <c r="X3099"/>
      <c r="Y3099"/>
      <c r="Z3099"/>
      <c r="AA3099"/>
      <c r="AB3099"/>
    </row>
    <row r="3100" spans="1:28" x14ac:dyDescent="0.25">
      <c r="A3100"/>
      <c r="B3100"/>
      <c r="C3100"/>
      <c r="D3100"/>
      <c r="E3100"/>
      <c r="F3100"/>
      <c r="G3100"/>
      <c r="H3100"/>
      <c r="I3100"/>
      <c r="J3100"/>
      <c r="K3100"/>
      <c r="L3100"/>
      <c r="M3100"/>
      <c r="N3100"/>
      <c r="O3100"/>
      <c r="P3100"/>
      <c r="Q3100"/>
      <c r="R3100"/>
      <c r="S3100"/>
      <c r="T3100"/>
      <c r="U3100"/>
      <c r="V3100"/>
      <c r="W3100"/>
      <c r="X3100"/>
      <c r="Y3100"/>
      <c r="Z3100"/>
      <c r="AA3100"/>
      <c r="AB3100"/>
    </row>
    <row r="3101" spans="1:28" x14ac:dyDescent="0.25">
      <c r="A3101"/>
      <c r="B3101"/>
      <c r="C3101"/>
      <c r="D3101"/>
      <c r="E3101"/>
      <c r="F3101"/>
      <c r="G3101"/>
      <c r="H3101"/>
      <c r="I3101"/>
      <c r="J3101"/>
      <c r="K3101"/>
      <c r="L3101"/>
      <c r="M3101"/>
      <c r="N3101"/>
      <c r="O3101"/>
      <c r="P3101"/>
      <c r="Q3101"/>
      <c r="R3101"/>
      <c r="S3101"/>
      <c r="T3101"/>
      <c r="U3101"/>
      <c r="V3101"/>
      <c r="W3101"/>
      <c r="X3101"/>
      <c r="Y3101"/>
      <c r="Z3101"/>
      <c r="AA3101"/>
      <c r="AB3101"/>
    </row>
    <row r="3102" spans="1:28" x14ac:dyDescent="0.25">
      <c r="A3102"/>
      <c r="B3102"/>
      <c r="C3102"/>
      <c r="D3102"/>
      <c r="E3102"/>
      <c r="F3102"/>
      <c r="G3102"/>
      <c r="H3102"/>
      <c r="I3102"/>
      <c r="J3102"/>
      <c r="K3102"/>
      <c r="L3102"/>
      <c r="M3102"/>
      <c r="N3102"/>
      <c r="O3102"/>
      <c r="P3102"/>
      <c r="Q3102"/>
      <c r="R3102"/>
      <c r="S3102"/>
      <c r="T3102"/>
      <c r="U3102"/>
      <c r="V3102"/>
      <c r="W3102"/>
      <c r="X3102"/>
      <c r="Y3102"/>
      <c r="Z3102"/>
      <c r="AA3102"/>
      <c r="AB3102"/>
    </row>
    <row r="3103" spans="1:28" x14ac:dyDescent="0.25">
      <c r="A3103"/>
      <c r="B3103"/>
      <c r="C3103"/>
      <c r="D3103"/>
      <c r="E3103"/>
      <c r="F3103"/>
      <c r="G3103"/>
      <c r="H3103"/>
      <c r="I3103"/>
      <c r="J3103"/>
      <c r="K3103"/>
      <c r="L3103"/>
      <c r="M3103"/>
      <c r="N3103"/>
      <c r="O3103"/>
      <c r="P3103"/>
      <c r="Q3103"/>
      <c r="R3103"/>
      <c r="S3103"/>
      <c r="T3103"/>
      <c r="U3103"/>
      <c r="V3103"/>
      <c r="W3103"/>
      <c r="X3103"/>
      <c r="Y3103"/>
      <c r="Z3103"/>
      <c r="AA3103"/>
      <c r="AB3103"/>
    </row>
    <row r="3104" spans="1:28" x14ac:dyDescent="0.25">
      <c r="A3104"/>
      <c r="B3104"/>
      <c r="C3104"/>
      <c r="D3104"/>
      <c r="E3104"/>
      <c r="F3104"/>
      <c r="G3104"/>
      <c r="H3104"/>
      <c r="I3104"/>
      <c r="J3104"/>
      <c r="K3104"/>
      <c r="L3104"/>
      <c r="M3104"/>
      <c r="N3104"/>
      <c r="O3104"/>
      <c r="P3104"/>
      <c r="Q3104"/>
      <c r="R3104"/>
      <c r="S3104"/>
      <c r="T3104"/>
      <c r="U3104"/>
      <c r="V3104"/>
      <c r="W3104"/>
      <c r="X3104"/>
      <c r="Y3104"/>
      <c r="Z3104"/>
      <c r="AA3104"/>
      <c r="AB3104"/>
    </row>
    <row r="3105" spans="1:28" x14ac:dyDescent="0.25">
      <c r="A3105"/>
      <c r="B3105"/>
      <c r="C3105"/>
      <c r="D3105"/>
      <c r="E3105"/>
      <c r="F3105"/>
      <c r="G3105"/>
      <c r="H3105"/>
      <c r="I3105"/>
      <c r="J3105"/>
      <c r="K3105"/>
      <c r="L3105"/>
      <c r="M3105"/>
      <c r="N3105"/>
      <c r="O3105"/>
      <c r="P3105"/>
      <c r="Q3105"/>
      <c r="R3105"/>
      <c r="S3105"/>
      <c r="T3105"/>
      <c r="U3105"/>
      <c r="V3105"/>
      <c r="W3105"/>
      <c r="X3105"/>
      <c r="Y3105"/>
      <c r="Z3105"/>
      <c r="AA3105"/>
      <c r="AB3105"/>
    </row>
    <row r="3106" spans="1:28" x14ac:dyDescent="0.25">
      <c r="A3106"/>
      <c r="B3106"/>
      <c r="C3106"/>
      <c r="D3106"/>
      <c r="E3106"/>
      <c r="F3106"/>
      <c r="G3106"/>
      <c r="H3106"/>
      <c r="I3106"/>
      <c r="J3106"/>
      <c r="K3106"/>
      <c r="L3106"/>
      <c r="M3106"/>
      <c r="N3106"/>
      <c r="O3106"/>
      <c r="P3106"/>
      <c r="Q3106"/>
      <c r="R3106"/>
      <c r="S3106"/>
      <c r="T3106"/>
      <c r="U3106"/>
      <c r="V3106"/>
      <c r="W3106"/>
      <c r="X3106"/>
      <c r="Y3106"/>
      <c r="Z3106"/>
      <c r="AA3106"/>
      <c r="AB3106"/>
    </row>
    <row r="3107" spans="1:28" x14ac:dyDescent="0.25">
      <c r="A3107"/>
      <c r="B3107"/>
      <c r="C3107"/>
      <c r="D3107"/>
      <c r="E3107"/>
      <c r="F3107"/>
      <c r="G3107"/>
      <c r="H3107"/>
      <c r="I3107"/>
      <c r="J3107"/>
      <c r="K3107"/>
      <c r="L3107"/>
      <c r="M3107"/>
      <c r="N3107"/>
      <c r="O3107"/>
      <c r="P3107"/>
      <c r="Q3107"/>
      <c r="R3107"/>
      <c r="S3107"/>
      <c r="T3107"/>
      <c r="U3107"/>
      <c r="V3107"/>
      <c r="W3107"/>
      <c r="X3107"/>
      <c r="Y3107"/>
      <c r="Z3107"/>
      <c r="AA3107"/>
      <c r="AB3107"/>
    </row>
    <row r="3108" spans="1:28" x14ac:dyDescent="0.25">
      <c r="A3108"/>
      <c r="B3108"/>
      <c r="C3108"/>
      <c r="D3108"/>
      <c r="E3108"/>
      <c r="F3108"/>
      <c r="G3108"/>
      <c r="H3108"/>
      <c r="I3108"/>
      <c r="J3108"/>
      <c r="K3108"/>
      <c r="L3108"/>
      <c r="M3108"/>
      <c r="N3108"/>
      <c r="O3108"/>
      <c r="P3108"/>
      <c r="Q3108"/>
      <c r="R3108"/>
      <c r="S3108"/>
      <c r="T3108"/>
      <c r="U3108"/>
      <c r="V3108"/>
      <c r="W3108"/>
      <c r="X3108"/>
      <c r="Y3108"/>
      <c r="Z3108"/>
      <c r="AA3108"/>
      <c r="AB3108"/>
    </row>
    <row r="3109" spans="1:28" x14ac:dyDescent="0.25">
      <c r="A3109"/>
      <c r="B3109"/>
      <c r="C3109"/>
      <c r="D3109"/>
      <c r="E3109"/>
      <c r="F3109"/>
      <c r="G3109"/>
      <c r="H3109"/>
      <c r="I3109"/>
      <c r="J3109"/>
      <c r="K3109"/>
      <c r="L3109"/>
      <c r="M3109"/>
      <c r="N3109"/>
      <c r="O3109"/>
      <c r="P3109"/>
      <c r="Q3109"/>
      <c r="R3109"/>
      <c r="S3109"/>
      <c r="T3109"/>
      <c r="U3109"/>
      <c r="V3109"/>
      <c r="W3109"/>
      <c r="X3109"/>
      <c r="Y3109"/>
      <c r="Z3109"/>
      <c r="AA3109"/>
      <c r="AB3109"/>
    </row>
    <row r="3110" spans="1:28" x14ac:dyDescent="0.25">
      <c r="A3110"/>
      <c r="B3110"/>
      <c r="C3110"/>
      <c r="D3110"/>
      <c r="E3110"/>
      <c r="F3110"/>
      <c r="G3110"/>
      <c r="H3110"/>
      <c r="I3110"/>
      <c r="J3110"/>
      <c r="K3110"/>
      <c r="L3110"/>
      <c r="M3110"/>
      <c r="N3110"/>
      <c r="O3110"/>
      <c r="P3110"/>
      <c r="Q3110"/>
      <c r="R3110"/>
      <c r="S3110"/>
      <c r="T3110"/>
      <c r="U3110"/>
      <c r="V3110"/>
      <c r="W3110"/>
      <c r="X3110"/>
      <c r="Y3110"/>
      <c r="Z3110"/>
      <c r="AA3110"/>
      <c r="AB3110"/>
    </row>
    <row r="3111" spans="1:28" x14ac:dyDescent="0.25">
      <c r="A3111"/>
      <c r="B3111"/>
      <c r="C3111"/>
      <c r="D3111"/>
      <c r="E3111"/>
      <c r="F3111"/>
      <c r="G3111"/>
      <c r="H3111"/>
      <c r="I3111"/>
      <c r="J3111"/>
      <c r="K3111"/>
      <c r="L3111"/>
      <c r="M3111"/>
      <c r="N3111"/>
      <c r="O3111"/>
      <c r="P3111"/>
      <c r="Q3111"/>
      <c r="R3111"/>
      <c r="S3111"/>
      <c r="T3111"/>
      <c r="U3111"/>
      <c r="V3111"/>
      <c r="W3111"/>
      <c r="X3111"/>
      <c r="Y3111"/>
      <c r="Z3111"/>
      <c r="AA3111"/>
      <c r="AB3111"/>
    </row>
    <row r="3112" spans="1:28" x14ac:dyDescent="0.25">
      <c r="A3112"/>
      <c r="B3112"/>
      <c r="C3112"/>
      <c r="D3112"/>
      <c r="E3112"/>
      <c r="F3112"/>
      <c r="G3112"/>
      <c r="H3112"/>
      <c r="I3112"/>
      <c r="J3112"/>
      <c r="K3112"/>
      <c r="L3112"/>
      <c r="M3112"/>
      <c r="N3112"/>
      <c r="O3112"/>
      <c r="P3112"/>
      <c r="Q3112"/>
      <c r="R3112"/>
      <c r="S3112"/>
      <c r="T3112"/>
      <c r="U3112"/>
      <c r="V3112"/>
      <c r="W3112"/>
      <c r="X3112"/>
      <c r="Y3112"/>
      <c r="Z3112"/>
      <c r="AA3112"/>
      <c r="AB3112"/>
    </row>
    <row r="3113" spans="1:28" x14ac:dyDescent="0.25">
      <c r="A3113"/>
      <c r="B3113"/>
      <c r="C3113"/>
      <c r="D3113"/>
      <c r="E3113"/>
      <c r="F3113"/>
      <c r="G3113"/>
      <c r="H3113"/>
      <c r="I3113"/>
      <c r="J3113"/>
      <c r="K3113"/>
      <c r="L3113"/>
      <c r="M3113"/>
      <c r="N3113"/>
      <c r="O3113"/>
      <c r="P3113"/>
      <c r="Q3113"/>
      <c r="R3113"/>
      <c r="S3113"/>
      <c r="T3113"/>
      <c r="U3113"/>
      <c r="V3113"/>
      <c r="W3113"/>
      <c r="X3113"/>
      <c r="Y3113"/>
      <c r="Z3113"/>
      <c r="AA3113"/>
      <c r="AB3113"/>
    </row>
    <row r="3114" spans="1:28" x14ac:dyDescent="0.25">
      <c r="A3114"/>
      <c r="B3114"/>
      <c r="C3114"/>
      <c r="D3114"/>
      <c r="E3114"/>
      <c r="F3114"/>
      <c r="G3114"/>
      <c r="H3114"/>
      <c r="I3114"/>
      <c r="J3114"/>
      <c r="K3114"/>
      <c r="L3114"/>
      <c r="M3114"/>
      <c r="N3114"/>
      <c r="O3114"/>
      <c r="P3114"/>
      <c r="Q3114"/>
      <c r="R3114"/>
      <c r="S3114"/>
      <c r="T3114"/>
      <c r="U3114"/>
      <c r="V3114"/>
      <c r="W3114"/>
      <c r="X3114"/>
      <c r="Y3114"/>
      <c r="Z3114"/>
      <c r="AA3114"/>
      <c r="AB3114"/>
    </row>
    <row r="3115" spans="1:28" x14ac:dyDescent="0.25">
      <c r="A3115"/>
      <c r="B3115"/>
      <c r="C3115"/>
      <c r="D3115"/>
      <c r="E3115"/>
      <c r="F3115"/>
      <c r="G3115"/>
      <c r="H3115"/>
      <c r="I3115"/>
      <c r="J3115"/>
      <c r="K3115"/>
      <c r="L3115"/>
      <c r="M3115"/>
      <c r="N3115"/>
      <c r="O3115"/>
      <c r="P3115"/>
      <c r="Q3115"/>
      <c r="R3115"/>
      <c r="S3115"/>
      <c r="T3115"/>
      <c r="U3115"/>
      <c r="V3115"/>
      <c r="W3115"/>
      <c r="X3115"/>
      <c r="Y3115"/>
      <c r="Z3115"/>
      <c r="AA3115"/>
      <c r="AB3115"/>
    </row>
    <row r="3116" spans="1:28" x14ac:dyDescent="0.25">
      <c r="A3116"/>
      <c r="B3116"/>
      <c r="C3116"/>
      <c r="D3116"/>
      <c r="E3116"/>
      <c r="F3116"/>
      <c r="G3116"/>
      <c r="H3116"/>
      <c r="I3116"/>
      <c r="J3116"/>
      <c r="K3116"/>
      <c r="L3116"/>
      <c r="M3116"/>
      <c r="N3116"/>
      <c r="O3116"/>
      <c r="P3116"/>
      <c r="Q3116"/>
      <c r="R3116"/>
      <c r="S3116"/>
      <c r="T3116"/>
      <c r="U3116"/>
      <c r="V3116"/>
      <c r="W3116"/>
      <c r="X3116"/>
      <c r="Y3116"/>
      <c r="Z3116"/>
      <c r="AA3116"/>
      <c r="AB3116"/>
    </row>
    <row r="3117" spans="1:28" x14ac:dyDescent="0.25">
      <c r="A3117"/>
      <c r="B3117"/>
      <c r="C3117"/>
      <c r="D3117"/>
      <c r="E3117"/>
      <c r="F3117"/>
      <c r="G3117"/>
      <c r="H3117"/>
      <c r="I3117"/>
      <c r="J3117"/>
      <c r="K3117"/>
      <c r="L3117"/>
      <c r="M3117"/>
      <c r="N3117"/>
      <c r="O3117"/>
      <c r="P3117"/>
      <c r="Q3117"/>
      <c r="R3117"/>
      <c r="S3117"/>
      <c r="T3117"/>
      <c r="U3117"/>
      <c r="V3117"/>
      <c r="W3117"/>
      <c r="X3117"/>
      <c r="Y3117"/>
      <c r="Z3117"/>
      <c r="AA3117"/>
      <c r="AB3117"/>
    </row>
    <row r="3118" spans="1:28" x14ac:dyDescent="0.25">
      <c r="A3118"/>
      <c r="B3118"/>
      <c r="C3118"/>
      <c r="D3118"/>
      <c r="E3118"/>
      <c r="F3118"/>
      <c r="G3118"/>
      <c r="H3118"/>
      <c r="I3118"/>
      <c r="J3118"/>
      <c r="K3118"/>
      <c r="L3118"/>
      <c r="M3118"/>
      <c r="N3118"/>
      <c r="O3118"/>
      <c r="P3118"/>
      <c r="Q3118"/>
      <c r="R3118"/>
      <c r="S3118"/>
      <c r="T3118"/>
      <c r="U3118"/>
      <c r="V3118"/>
      <c r="W3118"/>
      <c r="X3118"/>
      <c r="Y3118"/>
      <c r="Z3118"/>
      <c r="AA3118"/>
      <c r="AB3118"/>
    </row>
    <row r="3119" spans="1:28" x14ac:dyDescent="0.25">
      <c r="A3119"/>
      <c r="B3119"/>
      <c r="C3119"/>
      <c r="D3119"/>
      <c r="E3119"/>
      <c r="F3119"/>
      <c r="G3119"/>
      <c r="H3119"/>
      <c r="I3119"/>
      <c r="J3119"/>
      <c r="K3119"/>
      <c r="L3119"/>
      <c r="M3119"/>
      <c r="N3119"/>
      <c r="O3119"/>
      <c r="P3119"/>
      <c r="Q3119"/>
      <c r="R3119"/>
      <c r="S3119"/>
      <c r="T3119"/>
      <c r="U3119"/>
      <c r="V3119"/>
      <c r="W3119"/>
      <c r="X3119"/>
      <c r="Y3119"/>
      <c r="Z3119"/>
      <c r="AA3119"/>
      <c r="AB3119"/>
    </row>
    <row r="3120" spans="1:28" x14ac:dyDescent="0.25">
      <c r="A3120"/>
      <c r="B3120"/>
      <c r="C3120"/>
      <c r="D3120"/>
      <c r="E3120"/>
      <c r="F3120"/>
      <c r="G3120"/>
      <c r="H3120"/>
      <c r="I3120"/>
      <c r="J3120"/>
      <c r="K3120"/>
      <c r="L3120"/>
      <c r="M3120"/>
      <c r="N3120"/>
      <c r="O3120"/>
      <c r="P3120"/>
      <c r="Q3120"/>
      <c r="R3120"/>
      <c r="S3120"/>
      <c r="T3120"/>
      <c r="U3120"/>
      <c r="V3120"/>
      <c r="W3120"/>
      <c r="X3120"/>
      <c r="Y3120"/>
      <c r="Z3120"/>
      <c r="AA3120"/>
      <c r="AB3120"/>
    </row>
    <row r="3121" spans="1:28" x14ac:dyDescent="0.25">
      <c r="A3121"/>
      <c r="B3121"/>
      <c r="C3121"/>
      <c r="D3121"/>
      <c r="E3121"/>
      <c r="F3121"/>
      <c r="G3121"/>
      <c r="H3121"/>
      <c r="I3121"/>
      <c r="J3121"/>
      <c r="K3121"/>
      <c r="L3121"/>
      <c r="M3121"/>
      <c r="N3121"/>
      <c r="O3121"/>
      <c r="P3121"/>
      <c r="Q3121"/>
      <c r="R3121"/>
      <c r="S3121"/>
      <c r="T3121"/>
      <c r="U3121"/>
      <c r="V3121"/>
      <c r="W3121"/>
      <c r="X3121"/>
      <c r="Y3121"/>
      <c r="Z3121"/>
      <c r="AA3121"/>
      <c r="AB3121"/>
    </row>
    <row r="3122" spans="1:28" x14ac:dyDescent="0.25">
      <c r="A3122"/>
      <c r="B3122"/>
      <c r="C3122"/>
      <c r="D3122"/>
      <c r="E3122"/>
      <c r="F3122"/>
      <c r="G3122"/>
      <c r="H3122"/>
      <c r="I3122"/>
      <c r="J3122"/>
      <c r="K3122"/>
      <c r="L3122"/>
      <c r="M3122"/>
      <c r="N3122"/>
      <c r="O3122"/>
      <c r="P3122"/>
      <c r="Q3122"/>
      <c r="R3122"/>
      <c r="S3122"/>
      <c r="T3122"/>
      <c r="U3122"/>
      <c r="V3122"/>
      <c r="W3122"/>
      <c r="X3122"/>
      <c r="Y3122"/>
      <c r="Z3122"/>
      <c r="AA3122"/>
      <c r="AB3122"/>
    </row>
    <row r="3123" spans="1:28" x14ac:dyDescent="0.25">
      <c r="A3123"/>
      <c r="B3123"/>
      <c r="C3123"/>
      <c r="D3123"/>
      <c r="E3123"/>
      <c r="F3123"/>
      <c r="G3123"/>
      <c r="H3123"/>
      <c r="I3123"/>
      <c r="J3123"/>
      <c r="K3123"/>
      <c r="L3123"/>
      <c r="M3123"/>
      <c r="N3123"/>
      <c r="O3123"/>
      <c r="P3123"/>
      <c r="Q3123"/>
      <c r="R3123"/>
      <c r="S3123"/>
      <c r="T3123"/>
      <c r="U3123"/>
      <c r="V3123"/>
      <c r="W3123"/>
      <c r="X3123"/>
      <c r="Y3123"/>
      <c r="Z3123"/>
      <c r="AA3123"/>
      <c r="AB3123"/>
    </row>
    <row r="3124" spans="1:28" x14ac:dyDescent="0.25">
      <c r="A3124"/>
      <c r="B3124"/>
      <c r="C3124"/>
      <c r="D3124"/>
      <c r="E3124"/>
      <c r="F3124"/>
      <c r="G3124"/>
      <c r="H3124"/>
      <c r="I3124"/>
      <c r="J3124"/>
      <c r="K3124"/>
      <c r="L3124"/>
      <c r="M3124"/>
      <c r="N3124"/>
      <c r="O3124"/>
      <c r="P3124"/>
      <c r="Q3124"/>
      <c r="R3124"/>
      <c r="S3124"/>
      <c r="T3124"/>
      <c r="U3124"/>
      <c r="V3124"/>
      <c r="W3124"/>
      <c r="X3124"/>
      <c r="Y3124"/>
      <c r="Z3124"/>
      <c r="AA3124"/>
      <c r="AB3124"/>
    </row>
    <row r="3125" spans="1:28" x14ac:dyDescent="0.25">
      <c r="A3125"/>
      <c r="B3125"/>
      <c r="C3125"/>
      <c r="D3125"/>
      <c r="E3125"/>
      <c r="F3125"/>
      <c r="G3125"/>
      <c r="H3125"/>
      <c r="I3125"/>
      <c r="J3125"/>
      <c r="K3125"/>
      <c r="L3125"/>
      <c r="M3125"/>
      <c r="N3125"/>
      <c r="O3125"/>
      <c r="P3125"/>
      <c r="Q3125"/>
      <c r="R3125"/>
      <c r="S3125"/>
      <c r="T3125"/>
      <c r="U3125"/>
      <c r="V3125"/>
      <c r="W3125"/>
      <c r="X3125"/>
      <c r="Y3125"/>
      <c r="Z3125"/>
      <c r="AA3125"/>
      <c r="AB3125"/>
    </row>
    <row r="3126" spans="1:28" x14ac:dyDescent="0.25">
      <c r="A3126"/>
      <c r="B3126"/>
      <c r="C3126"/>
      <c r="D3126"/>
      <c r="E3126"/>
      <c r="F3126"/>
      <c r="G3126"/>
      <c r="H3126"/>
      <c r="I3126"/>
      <c r="J3126"/>
      <c r="K3126"/>
      <c r="L3126"/>
      <c r="M3126"/>
      <c r="N3126"/>
      <c r="O3126"/>
      <c r="P3126"/>
      <c r="Q3126"/>
      <c r="R3126"/>
      <c r="S3126"/>
      <c r="T3126"/>
      <c r="U3126"/>
      <c r="V3126"/>
      <c r="W3126"/>
      <c r="X3126"/>
      <c r="Y3126"/>
      <c r="Z3126"/>
      <c r="AA3126"/>
      <c r="AB3126"/>
    </row>
    <row r="3127" spans="1:28" x14ac:dyDescent="0.25">
      <c r="A3127"/>
      <c r="B3127"/>
      <c r="C3127"/>
      <c r="D3127"/>
      <c r="E3127"/>
      <c r="F3127"/>
      <c r="G3127"/>
      <c r="H3127"/>
      <c r="I3127"/>
      <c r="J3127"/>
      <c r="K3127"/>
      <c r="L3127"/>
      <c r="M3127"/>
      <c r="N3127"/>
      <c r="O3127"/>
      <c r="P3127"/>
      <c r="Q3127"/>
      <c r="R3127"/>
      <c r="S3127"/>
      <c r="T3127"/>
      <c r="U3127"/>
      <c r="V3127"/>
      <c r="W3127"/>
      <c r="X3127"/>
      <c r="Y3127"/>
      <c r="Z3127"/>
      <c r="AA3127"/>
      <c r="AB3127"/>
    </row>
    <row r="3128" spans="1:28" x14ac:dyDescent="0.25">
      <c r="A3128"/>
      <c r="B3128"/>
      <c r="C3128"/>
      <c r="D3128"/>
      <c r="E3128"/>
      <c r="F3128"/>
      <c r="G3128"/>
      <c r="H3128"/>
      <c r="I3128"/>
      <c r="J3128"/>
      <c r="K3128"/>
      <c r="L3128"/>
      <c r="M3128"/>
      <c r="N3128"/>
      <c r="O3128"/>
      <c r="P3128"/>
      <c r="Q3128"/>
      <c r="R3128"/>
      <c r="S3128"/>
      <c r="T3128"/>
      <c r="U3128"/>
      <c r="V3128"/>
      <c r="W3128"/>
      <c r="X3128"/>
      <c r="Y3128"/>
      <c r="Z3128"/>
      <c r="AA3128"/>
      <c r="AB3128"/>
    </row>
    <row r="3129" spans="1:28" x14ac:dyDescent="0.25">
      <c r="A3129"/>
      <c r="B3129"/>
      <c r="C3129"/>
      <c r="D3129"/>
      <c r="E3129"/>
      <c r="F3129"/>
      <c r="G3129"/>
      <c r="H3129"/>
      <c r="I3129"/>
      <c r="J3129"/>
      <c r="K3129"/>
      <c r="L3129"/>
      <c r="M3129"/>
      <c r="N3129"/>
      <c r="O3129"/>
      <c r="P3129"/>
      <c r="Q3129"/>
      <c r="R3129"/>
      <c r="S3129"/>
      <c r="T3129"/>
      <c r="U3129"/>
      <c r="V3129"/>
      <c r="W3129"/>
      <c r="X3129"/>
      <c r="Y3129"/>
      <c r="Z3129"/>
      <c r="AA3129"/>
      <c r="AB3129"/>
    </row>
    <row r="3130" spans="1:28" x14ac:dyDescent="0.25">
      <c r="A3130"/>
      <c r="B3130"/>
      <c r="C3130"/>
      <c r="D3130"/>
      <c r="E3130"/>
      <c r="F3130"/>
      <c r="G3130"/>
      <c r="H3130"/>
      <c r="I3130"/>
      <c r="J3130"/>
      <c r="K3130"/>
      <c r="L3130"/>
      <c r="M3130"/>
      <c r="N3130"/>
      <c r="O3130"/>
      <c r="P3130"/>
      <c r="Q3130"/>
      <c r="R3130"/>
      <c r="S3130"/>
      <c r="T3130"/>
      <c r="U3130"/>
      <c r="V3130"/>
      <c r="W3130"/>
      <c r="X3130"/>
      <c r="Y3130"/>
      <c r="Z3130"/>
      <c r="AA3130"/>
      <c r="AB3130"/>
    </row>
    <row r="3131" spans="1:28" x14ac:dyDescent="0.25">
      <c r="A3131"/>
      <c r="B3131"/>
      <c r="C3131"/>
      <c r="D3131"/>
      <c r="E3131"/>
      <c r="F3131"/>
      <c r="G3131"/>
      <c r="H3131"/>
      <c r="I3131"/>
      <c r="J3131"/>
      <c r="K3131"/>
      <c r="L3131"/>
      <c r="M3131"/>
      <c r="N3131"/>
      <c r="O3131"/>
      <c r="P3131"/>
      <c r="Q3131"/>
      <c r="R3131"/>
      <c r="S3131"/>
      <c r="T3131"/>
      <c r="U3131"/>
      <c r="V3131"/>
      <c r="W3131"/>
      <c r="X3131"/>
      <c r="Y3131"/>
      <c r="Z3131"/>
      <c r="AA3131"/>
      <c r="AB3131"/>
    </row>
    <row r="3132" spans="1:28" x14ac:dyDescent="0.25">
      <c r="A3132"/>
      <c r="B3132"/>
      <c r="C3132"/>
      <c r="D3132"/>
      <c r="E3132"/>
      <c r="F3132"/>
      <c r="G3132"/>
      <c r="H3132"/>
      <c r="I3132"/>
      <c r="J3132"/>
      <c r="K3132"/>
      <c r="L3132"/>
      <c r="M3132"/>
      <c r="N3132"/>
      <c r="O3132"/>
      <c r="P3132"/>
      <c r="Q3132"/>
      <c r="R3132"/>
      <c r="S3132"/>
      <c r="T3132"/>
      <c r="U3132"/>
      <c r="V3132"/>
      <c r="W3132"/>
      <c r="X3132"/>
      <c r="Y3132"/>
      <c r="Z3132"/>
      <c r="AA3132"/>
      <c r="AB3132"/>
    </row>
    <row r="3133" spans="1:28" x14ac:dyDescent="0.25">
      <c r="A3133"/>
      <c r="B3133"/>
      <c r="C3133"/>
      <c r="D3133"/>
      <c r="E3133"/>
      <c r="F3133"/>
      <c r="G3133"/>
      <c r="H3133"/>
      <c r="I3133"/>
      <c r="J3133"/>
      <c r="K3133"/>
      <c r="L3133"/>
      <c r="M3133"/>
      <c r="N3133"/>
      <c r="O3133"/>
      <c r="P3133"/>
      <c r="Q3133"/>
      <c r="R3133"/>
      <c r="S3133"/>
      <c r="T3133"/>
      <c r="U3133"/>
      <c r="V3133"/>
      <c r="W3133"/>
      <c r="X3133"/>
      <c r="Y3133"/>
      <c r="Z3133"/>
      <c r="AA3133"/>
      <c r="AB3133"/>
    </row>
    <row r="3134" spans="1:28" x14ac:dyDescent="0.25">
      <c r="A3134"/>
      <c r="B3134"/>
      <c r="C3134"/>
      <c r="D3134"/>
      <c r="E3134"/>
      <c r="F3134"/>
      <c r="G3134"/>
      <c r="H3134"/>
      <c r="I3134"/>
      <c r="J3134"/>
      <c r="K3134"/>
      <c r="L3134"/>
      <c r="M3134"/>
      <c r="N3134"/>
      <c r="O3134"/>
      <c r="P3134"/>
      <c r="Q3134"/>
      <c r="R3134"/>
      <c r="S3134"/>
      <c r="T3134"/>
      <c r="U3134"/>
      <c r="V3134"/>
      <c r="W3134"/>
      <c r="X3134"/>
      <c r="Y3134"/>
      <c r="Z3134"/>
      <c r="AA3134"/>
      <c r="AB3134"/>
    </row>
    <row r="3135" spans="1:28" x14ac:dyDescent="0.25">
      <c r="A3135"/>
      <c r="B3135"/>
      <c r="C3135"/>
      <c r="D3135"/>
      <c r="E3135"/>
      <c r="F3135"/>
      <c r="G3135"/>
      <c r="H3135"/>
      <c r="I3135"/>
      <c r="J3135"/>
      <c r="K3135"/>
      <c r="L3135"/>
      <c r="M3135"/>
      <c r="N3135"/>
      <c r="O3135"/>
      <c r="P3135"/>
      <c r="Q3135"/>
      <c r="R3135"/>
      <c r="S3135"/>
      <c r="T3135"/>
      <c r="U3135"/>
      <c r="V3135"/>
      <c r="W3135"/>
      <c r="X3135"/>
      <c r="Y3135"/>
      <c r="Z3135"/>
      <c r="AA3135"/>
      <c r="AB3135"/>
    </row>
    <row r="3136" spans="1:28" x14ac:dyDescent="0.25">
      <c r="A3136"/>
      <c r="B3136"/>
      <c r="C3136"/>
      <c r="D3136"/>
      <c r="E3136"/>
      <c r="F3136"/>
      <c r="G3136"/>
      <c r="H3136"/>
      <c r="I3136"/>
      <c r="J3136"/>
      <c r="K3136"/>
      <c r="L3136"/>
      <c r="M3136"/>
      <c r="N3136"/>
      <c r="O3136"/>
      <c r="P3136"/>
      <c r="Q3136"/>
      <c r="R3136"/>
      <c r="S3136"/>
      <c r="T3136"/>
      <c r="U3136"/>
      <c r="V3136"/>
      <c r="W3136"/>
      <c r="X3136"/>
      <c r="Y3136"/>
      <c r="Z3136"/>
      <c r="AA3136"/>
      <c r="AB3136"/>
    </row>
    <row r="3137" spans="1:28" x14ac:dyDescent="0.25">
      <c r="A3137"/>
      <c r="B3137"/>
      <c r="C3137"/>
      <c r="D3137"/>
      <c r="E3137"/>
      <c r="F3137"/>
      <c r="G3137"/>
      <c r="H3137"/>
      <c r="I3137"/>
      <c r="J3137"/>
      <c r="K3137"/>
      <c r="L3137"/>
      <c r="M3137"/>
      <c r="N3137"/>
      <c r="O3137"/>
      <c r="P3137"/>
      <c r="Q3137"/>
      <c r="R3137"/>
      <c r="S3137"/>
      <c r="T3137"/>
      <c r="U3137"/>
      <c r="V3137"/>
      <c r="W3137"/>
      <c r="X3137"/>
      <c r="Y3137"/>
      <c r="Z3137"/>
      <c r="AA3137"/>
      <c r="AB3137"/>
    </row>
    <row r="3138" spans="1:28" x14ac:dyDescent="0.25">
      <c r="A3138"/>
      <c r="B3138"/>
      <c r="C3138"/>
      <c r="D3138"/>
      <c r="E3138"/>
      <c r="F3138"/>
      <c r="G3138"/>
      <c r="H3138"/>
      <c r="I3138"/>
      <c r="J3138"/>
      <c r="K3138"/>
      <c r="L3138"/>
      <c r="M3138"/>
      <c r="N3138"/>
      <c r="O3138"/>
      <c r="P3138"/>
      <c r="Q3138"/>
      <c r="R3138"/>
      <c r="S3138"/>
      <c r="T3138"/>
      <c r="U3138"/>
      <c r="V3138"/>
      <c r="W3138"/>
      <c r="X3138"/>
      <c r="Y3138"/>
      <c r="Z3138"/>
      <c r="AA3138"/>
      <c r="AB3138"/>
    </row>
    <row r="3139" spans="1:28" x14ac:dyDescent="0.25">
      <c r="A3139"/>
      <c r="B3139"/>
      <c r="C3139"/>
      <c r="D3139"/>
      <c r="E3139"/>
      <c r="F3139"/>
      <c r="G3139"/>
      <c r="H3139"/>
      <c r="I3139"/>
      <c r="J3139"/>
      <c r="K3139"/>
      <c r="L3139"/>
      <c r="M3139"/>
      <c r="N3139"/>
      <c r="O3139"/>
      <c r="P3139"/>
      <c r="Q3139"/>
      <c r="R3139"/>
      <c r="S3139"/>
      <c r="T3139"/>
      <c r="U3139"/>
      <c r="V3139"/>
      <c r="W3139"/>
      <c r="X3139"/>
      <c r="Y3139"/>
      <c r="Z3139"/>
      <c r="AA3139"/>
      <c r="AB3139"/>
    </row>
    <row r="3140" spans="1:28" x14ac:dyDescent="0.25">
      <c r="A3140"/>
      <c r="B3140"/>
      <c r="C3140"/>
      <c r="D3140"/>
      <c r="E3140"/>
      <c r="F3140"/>
      <c r="G3140"/>
      <c r="H3140"/>
      <c r="I3140"/>
      <c r="J3140"/>
      <c r="K3140"/>
      <c r="L3140"/>
      <c r="M3140"/>
      <c r="N3140"/>
      <c r="O3140"/>
      <c r="P3140"/>
      <c r="Q3140"/>
      <c r="R3140"/>
      <c r="S3140"/>
      <c r="T3140"/>
      <c r="U3140"/>
      <c r="V3140"/>
      <c r="W3140"/>
      <c r="X3140"/>
      <c r="Y3140"/>
      <c r="Z3140"/>
      <c r="AA3140"/>
      <c r="AB3140"/>
    </row>
    <row r="3141" spans="1:28" x14ac:dyDescent="0.25">
      <c r="A3141"/>
      <c r="B3141"/>
      <c r="C3141"/>
      <c r="D3141"/>
      <c r="E3141"/>
      <c r="F3141"/>
      <c r="G3141"/>
      <c r="H3141"/>
      <c r="I3141"/>
      <c r="J3141"/>
      <c r="K3141"/>
      <c r="L3141"/>
      <c r="M3141"/>
      <c r="N3141"/>
      <c r="O3141"/>
      <c r="P3141"/>
      <c r="Q3141"/>
      <c r="R3141"/>
      <c r="S3141"/>
      <c r="T3141"/>
      <c r="U3141"/>
      <c r="V3141"/>
      <c r="W3141"/>
      <c r="X3141"/>
      <c r="Y3141"/>
      <c r="Z3141"/>
      <c r="AA3141"/>
      <c r="AB3141"/>
    </row>
    <row r="3142" spans="1:28" x14ac:dyDescent="0.25">
      <c r="A3142"/>
      <c r="B3142"/>
      <c r="C3142"/>
      <c r="D3142"/>
      <c r="E3142"/>
      <c r="F3142"/>
      <c r="G3142"/>
      <c r="H3142"/>
      <c r="I3142"/>
      <c r="J3142"/>
      <c r="K3142"/>
      <c r="L3142"/>
      <c r="M3142"/>
      <c r="N3142"/>
      <c r="O3142"/>
      <c r="P3142"/>
      <c r="Q3142"/>
      <c r="R3142"/>
      <c r="S3142"/>
      <c r="T3142"/>
      <c r="U3142"/>
      <c r="V3142"/>
      <c r="W3142"/>
      <c r="X3142"/>
      <c r="Y3142"/>
      <c r="Z3142"/>
      <c r="AA3142"/>
      <c r="AB3142"/>
    </row>
    <row r="3143" spans="1:28" x14ac:dyDescent="0.25">
      <c r="A3143"/>
      <c r="B3143"/>
      <c r="C3143"/>
      <c r="D3143"/>
      <c r="E3143"/>
      <c r="F3143"/>
      <c r="G3143"/>
      <c r="H3143"/>
      <c r="I3143"/>
      <c r="J3143"/>
      <c r="K3143"/>
      <c r="L3143"/>
      <c r="M3143"/>
      <c r="N3143"/>
      <c r="O3143"/>
      <c r="P3143"/>
      <c r="Q3143"/>
      <c r="R3143"/>
      <c r="S3143"/>
      <c r="T3143"/>
      <c r="U3143"/>
      <c r="V3143"/>
      <c r="W3143"/>
      <c r="X3143"/>
      <c r="Y3143"/>
      <c r="Z3143"/>
      <c r="AA3143"/>
      <c r="AB3143"/>
    </row>
    <row r="3144" spans="1:28" x14ac:dyDescent="0.25">
      <c r="A3144"/>
      <c r="B3144"/>
      <c r="C3144"/>
      <c r="D3144"/>
      <c r="E3144"/>
      <c r="F3144"/>
      <c r="G3144"/>
      <c r="H3144"/>
      <c r="I3144"/>
      <c r="J3144"/>
      <c r="K3144"/>
      <c r="L3144"/>
      <c r="M3144"/>
      <c r="N3144"/>
      <c r="O3144"/>
      <c r="P3144"/>
      <c r="Q3144"/>
      <c r="R3144"/>
      <c r="S3144"/>
      <c r="T3144"/>
      <c r="U3144"/>
      <c r="V3144"/>
      <c r="W3144"/>
      <c r="X3144"/>
      <c r="Y3144"/>
      <c r="Z3144"/>
      <c r="AA3144"/>
      <c r="AB3144"/>
    </row>
    <row r="3145" spans="1:28" x14ac:dyDescent="0.25">
      <c r="A3145"/>
      <c r="B3145"/>
      <c r="C3145"/>
      <c r="D3145"/>
      <c r="E3145"/>
      <c r="F3145"/>
      <c r="G3145"/>
      <c r="H3145"/>
      <c r="I3145"/>
      <c r="J3145"/>
      <c r="K3145"/>
      <c r="L3145"/>
      <c r="M3145"/>
      <c r="N3145"/>
      <c r="O3145"/>
      <c r="P3145"/>
      <c r="Q3145"/>
      <c r="R3145"/>
      <c r="S3145"/>
      <c r="T3145"/>
      <c r="U3145"/>
      <c r="V3145"/>
      <c r="W3145"/>
      <c r="X3145"/>
      <c r="Y3145"/>
      <c r="Z3145"/>
      <c r="AA3145"/>
      <c r="AB3145"/>
    </row>
    <row r="3146" spans="1:28" x14ac:dyDescent="0.25">
      <c r="A3146"/>
      <c r="B3146"/>
      <c r="C3146"/>
      <c r="D3146"/>
      <c r="E3146"/>
      <c r="F3146"/>
      <c r="G3146"/>
      <c r="H3146"/>
      <c r="I3146"/>
      <c r="J3146"/>
      <c r="K3146"/>
      <c r="L3146"/>
      <c r="M3146"/>
      <c r="N3146"/>
      <c r="O3146"/>
      <c r="P3146"/>
      <c r="Q3146"/>
      <c r="R3146"/>
      <c r="S3146"/>
      <c r="T3146"/>
      <c r="U3146"/>
      <c r="V3146"/>
      <c r="W3146"/>
      <c r="X3146"/>
      <c r="Y3146"/>
      <c r="Z3146"/>
      <c r="AA3146"/>
      <c r="AB3146"/>
    </row>
    <row r="3147" spans="1:28" x14ac:dyDescent="0.25">
      <c r="A3147"/>
      <c r="B3147"/>
      <c r="C3147"/>
      <c r="D3147"/>
      <c r="E3147"/>
      <c r="F3147"/>
      <c r="G3147"/>
      <c r="H3147"/>
      <c r="I3147"/>
      <c r="J3147"/>
      <c r="K3147"/>
      <c r="L3147"/>
      <c r="M3147"/>
      <c r="N3147"/>
      <c r="O3147"/>
      <c r="P3147"/>
      <c r="Q3147"/>
      <c r="R3147"/>
      <c r="S3147"/>
      <c r="T3147"/>
      <c r="U3147"/>
      <c r="V3147"/>
      <c r="W3147"/>
      <c r="X3147"/>
      <c r="Y3147"/>
      <c r="Z3147"/>
      <c r="AA3147"/>
      <c r="AB3147"/>
    </row>
    <row r="3148" spans="1:28" x14ac:dyDescent="0.25">
      <c r="A3148"/>
      <c r="B3148"/>
      <c r="C3148"/>
      <c r="D3148"/>
      <c r="E3148"/>
      <c r="F3148"/>
      <c r="G3148"/>
      <c r="H3148"/>
      <c r="I3148"/>
      <c r="J3148"/>
      <c r="K3148"/>
      <c r="L3148"/>
      <c r="M3148"/>
      <c r="N3148"/>
      <c r="O3148"/>
      <c r="P3148"/>
      <c r="Q3148"/>
      <c r="R3148"/>
      <c r="S3148"/>
      <c r="T3148"/>
      <c r="U3148"/>
      <c r="V3148"/>
      <c r="W3148"/>
      <c r="X3148"/>
      <c r="Y3148"/>
      <c r="Z3148"/>
      <c r="AA3148"/>
      <c r="AB3148"/>
    </row>
    <row r="3149" spans="1:28" x14ac:dyDescent="0.25">
      <c r="A3149"/>
      <c r="B3149"/>
      <c r="C3149"/>
      <c r="D3149"/>
      <c r="E3149"/>
      <c r="F3149"/>
      <c r="G3149"/>
      <c r="H3149"/>
      <c r="I3149"/>
      <c r="J3149"/>
      <c r="K3149"/>
      <c r="L3149"/>
      <c r="M3149"/>
      <c r="N3149"/>
      <c r="O3149"/>
      <c r="P3149"/>
      <c r="Q3149"/>
      <c r="R3149"/>
      <c r="S3149"/>
      <c r="T3149"/>
      <c r="U3149"/>
      <c r="V3149"/>
      <c r="W3149"/>
      <c r="X3149"/>
      <c r="Y3149"/>
      <c r="Z3149"/>
      <c r="AA3149"/>
      <c r="AB3149"/>
    </row>
    <row r="3150" spans="1:28" x14ac:dyDescent="0.25">
      <c r="A3150"/>
      <c r="B3150"/>
      <c r="C3150"/>
      <c r="D3150"/>
      <c r="E3150"/>
      <c r="F3150"/>
      <c r="G3150"/>
      <c r="H3150"/>
      <c r="I3150"/>
      <c r="J3150"/>
      <c r="K3150"/>
      <c r="L3150"/>
      <c r="M3150"/>
      <c r="N3150"/>
      <c r="O3150"/>
      <c r="P3150"/>
      <c r="Q3150"/>
      <c r="R3150"/>
      <c r="S3150"/>
      <c r="T3150"/>
      <c r="U3150"/>
      <c r="V3150"/>
      <c r="W3150"/>
      <c r="X3150"/>
      <c r="Y3150"/>
      <c r="Z3150"/>
      <c r="AA3150"/>
      <c r="AB3150"/>
    </row>
    <row r="3151" spans="1:28" x14ac:dyDescent="0.25">
      <c r="A3151"/>
      <c r="B3151"/>
      <c r="C3151"/>
      <c r="D3151"/>
      <c r="E3151"/>
      <c r="F3151"/>
      <c r="G3151"/>
      <c r="H3151"/>
      <c r="I3151"/>
      <c r="J3151"/>
      <c r="K3151"/>
      <c r="L3151"/>
      <c r="M3151"/>
      <c r="N3151"/>
      <c r="O3151"/>
      <c r="P3151"/>
      <c r="Q3151"/>
      <c r="R3151"/>
      <c r="S3151"/>
      <c r="T3151"/>
      <c r="U3151"/>
      <c r="V3151"/>
      <c r="W3151"/>
      <c r="X3151"/>
      <c r="Y3151"/>
      <c r="Z3151"/>
      <c r="AA3151"/>
      <c r="AB3151"/>
    </row>
    <row r="3152" spans="1:28" x14ac:dyDescent="0.25">
      <c r="A3152"/>
      <c r="B3152"/>
      <c r="C3152"/>
      <c r="D3152"/>
      <c r="E3152"/>
      <c r="F3152"/>
      <c r="G3152"/>
      <c r="H3152"/>
      <c r="I3152"/>
      <c r="J3152"/>
      <c r="K3152"/>
      <c r="L3152"/>
      <c r="M3152"/>
      <c r="N3152"/>
      <c r="O3152"/>
      <c r="P3152"/>
      <c r="Q3152"/>
      <c r="R3152"/>
      <c r="S3152"/>
      <c r="T3152"/>
      <c r="U3152"/>
      <c r="V3152"/>
      <c r="W3152"/>
      <c r="X3152"/>
      <c r="Y3152"/>
      <c r="Z3152"/>
      <c r="AA3152"/>
      <c r="AB3152"/>
    </row>
    <row r="3153" spans="1:28" x14ac:dyDescent="0.25">
      <c r="A3153"/>
      <c r="B3153"/>
      <c r="C3153"/>
      <c r="D3153"/>
      <c r="E3153"/>
      <c r="F3153"/>
      <c r="G3153"/>
      <c r="H3153"/>
      <c r="I3153"/>
      <c r="J3153"/>
      <c r="K3153"/>
      <c r="L3153"/>
      <c r="M3153"/>
      <c r="N3153"/>
      <c r="O3153"/>
      <c r="P3153"/>
      <c r="Q3153"/>
      <c r="R3153"/>
      <c r="S3153"/>
      <c r="T3153"/>
      <c r="U3153"/>
      <c r="V3153"/>
      <c r="W3153"/>
      <c r="X3153"/>
      <c r="Y3153"/>
      <c r="Z3153"/>
      <c r="AA3153"/>
      <c r="AB3153"/>
    </row>
    <row r="3154" spans="1:28" x14ac:dyDescent="0.25">
      <c r="A3154"/>
      <c r="B3154"/>
      <c r="C3154"/>
      <c r="D3154"/>
      <c r="E3154"/>
      <c r="F3154"/>
      <c r="G3154"/>
      <c r="H3154"/>
      <c r="I3154"/>
      <c r="J3154"/>
      <c r="K3154"/>
      <c r="L3154"/>
      <c r="M3154"/>
      <c r="N3154"/>
      <c r="O3154"/>
      <c r="P3154"/>
      <c r="Q3154"/>
      <c r="R3154"/>
      <c r="S3154"/>
      <c r="T3154"/>
      <c r="U3154"/>
      <c r="V3154"/>
      <c r="W3154"/>
      <c r="X3154"/>
      <c r="Y3154"/>
      <c r="Z3154"/>
      <c r="AA3154"/>
      <c r="AB3154"/>
    </row>
    <row r="3155" spans="1:28" x14ac:dyDescent="0.25">
      <c r="A3155"/>
      <c r="B3155"/>
      <c r="C3155"/>
      <c r="D3155"/>
      <c r="E3155"/>
      <c r="F3155"/>
      <c r="G3155"/>
      <c r="H3155"/>
      <c r="I3155"/>
      <c r="J3155"/>
      <c r="K3155"/>
      <c r="L3155"/>
      <c r="M3155"/>
      <c r="N3155"/>
      <c r="O3155"/>
      <c r="P3155"/>
      <c r="Q3155"/>
      <c r="R3155"/>
      <c r="S3155"/>
      <c r="T3155"/>
      <c r="U3155"/>
      <c r="V3155"/>
      <c r="W3155"/>
      <c r="X3155"/>
      <c r="Y3155"/>
      <c r="Z3155"/>
      <c r="AA3155"/>
      <c r="AB3155"/>
    </row>
    <row r="3156" spans="1:28" x14ac:dyDescent="0.25">
      <c r="A3156"/>
      <c r="B3156"/>
      <c r="C3156"/>
      <c r="D3156"/>
      <c r="E3156"/>
      <c r="F3156"/>
      <c r="G3156"/>
      <c r="H3156"/>
      <c r="I3156"/>
      <c r="J3156"/>
      <c r="K3156"/>
      <c r="L3156"/>
      <c r="M3156"/>
      <c r="N3156"/>
      <c r="O3156"/>
      <c r="P3156"/>
      <c r="Q3156"/>
      <c r="R3156"/>
      <c r="S3156"/>
      <c r="T3156"/>
      <c r="U3156"/>
      <c r="V3156"/>
      <c r="W3156"/>
      <c r="X3156"/>
      <c r="Y3156"/>
      <c r="Z3156"/>
      <c r="AA3156"/>
      <c r="AB3156"/>
    </row>
    <row r="3157" spans="1:28" x14ac:dyDescent="0.25">
      <c r="A3157"/>
      <c r="B3157"/>
      <c r="C3157"/>
      <c r="D3157"/>
      <c r="E3157"/>
      <c r="F3157"/>
      <c r="G3157"/>
      <c r="H3157"/>
      <c r="I3157"/>
      <c r="J3157"/>
      <c r="K3157"/>
      <c r="L3157"/>
      <c r="M3157"/>
      <c r="N3157"/>
      <c r="O3157"/>
      <c r="P3157"/>
      <c r="Q3157"/>
      <c r="R3157"/>
      <c r="S3157"/>
      <c r="T3157"/>
      <c r="U3157"/>
      <c r="V3157"/>
      <c r="W3157"/>
      <c r="X3157"/>
      <c r="Y3157"/>
      <c r="Z3157"/>
      <c r="AA3157"/>
      <c r="AB3157"/>
    </row>
    <row r="3158" spans="1:28" x14ac:dyDescent="0.25">
      <c r="A3158"/>
      <c r="B3158"/>
      <c r="C3158"/>
      <c r="D3158"/>
      <c r="E3158"/>
      <c r="F3158"/>
      <c r="G3158"/>
      <c r="H3158"/>
      <c r="I3158"/>
      <c r="J3158"/>
      <c r="K3158"/>
      <c r="L3158"/>
      <c r="M3158"/>
      <c r="N3158"/>
      <c r="O3158"/>
      <c r="P3158"/>
      <c r="Q3158"/>
      <c r="R3158"/>
      <c r="S3158"/>
      <c r="T3158"/>
      <c r="U3158"/>
      <c r="V3158"/>
      <c r="W3158"/>
      <c r="X3158"/>
      <c r="Y3158"/>
      <c r="Z3158"/>
      <c r="AA3158"/>
      <c r="AB3158"/>
    </row>
    <row r="3159" spans="1:28" x14ac:dyDescent="0.25">
      <c r="A3159"/>
      <c r="B3159"/>
      <c r="C3159"/>
      <c r="D3159"/>
      <c r="E3159"/>
      <c r="F3159"/>
      <c r="G3159"/>
      <c r="H3159"/>
      <c r="I3159"/>
      <c r="J3159"/>
      <c r="K3159"/>
      <c r="L3159"/>
      <c r="M3159"/>
      <c r="N3159"/>
      <c r="O3159"/>
      <c r="P3159"/>
      <c r="Q3159"/>
      <c r="R3159"/>
      <c r="S3159"/>
      <c r="T3159"/>
      <c r="U3159"/>
      <c r="V3159"/>
      <c r="W3159"/>
      <c r="X3159"/>
      <c r="Y3159"/>
      <c r="Z3159"/>
      <c r="AA3159"/>
      <c r="AB3159"/>
    </row>
    <row r="3160" spans="1:28" x14ac:dyDescent="0.25">
      <c r="A3160"/>
      <c r="B3160"/>
      <c r="C3160"/>
      <c r="D3160"/>
      <c r="E3160"/>
      <c r="F3160"/>
      <c r="G3160"/>
      <c r="H3160"/>
      <c r="I3160"/>
      <c r="J3160"/>
      <c r="K3160"/>
      <c r="L3160"/>
      <c r="M3160"/>
      <c r="N3160"/>
      <c r="O3160"/>
      <c r="P3160"/>
      <c r="Q3160"/>
      <c r="R3160"/>
      <c r="S3160"/>
      <c r="T3160"/>
      <c r="U3160"/>
      <c r="V3160"/>
      <c r="W3160"/>
      <c r="X3160"/>
      <c r="Y3160"/>
      <c r="Z3160"/>
      <c r="AA3160"/>
      <c r="AB3160"/>
    </row>
    <row r="3161" spans="1:28" x14ac:dyDescent="0.25">
      <c r="A3161"/>
      <c r="B3161"/>
      <c r="C3161"/>
      <c r="D3161"/>
      <c r="E3161"/>
      <c r="F3161"/>
      <c r="G3161"/>
      <c r="H3161"/>
      <c r="I3161"/>
      <c r="J3161"/>
      <c r="K3161"/>
      <c r="L3161"/>
      <c r="M3161"/>
      <c r="N3161"/>
      <c r="O3161"/>
      <c r="P3161"/>
      <c r="Q3161"/>
      <c r="R3161"/>
      <c r="S3161"/>
      <c r="T3161"/>
      <c r="U3161"/>
      <c r="V3161"/>
      <c r="W3161"/>
      <c r="X3161"/>
      <c r="Y3161"/>
      <c r="Z3161"/>
      <c r="AA3161"/>
      <c r="AB3161"/>
    </row>
    <row r="3162" spans="1:28" x14ac:dyDescent="0.25">
      <c r="A3162"/>
      <c r="B3162"/>
      <c r="C3162"/>
      <c r="D3162"/>
      <c r="E3162"/>
      <c r="F3162"/>
      <c r="G3162"/>
      <c r="H3162"/>
      <c r="I3162"/>
      <c r="J3162"/>
      <c r="K3162"/>
      <c r="L3162"/>
      <c r="M3162"/>
      <c r="N3162"/>
      <c r="O3162"/>
      <c r="P3162"/>
      <c r="Q3162"/>
      <c r="R3162"/>
      <c r="S3162"/>
      <c r="T3162"/>
      <c r="U3162"/>
      <c r="V3162"/>
      <c r="W3162"/>
      <c r="X3162"/>
      <c r="Y3162"/>
      <c r="Z3162"/>
      <c r="AA3162"/>
      <c r="AB3162"/>
    </row>
    <row r="3163" spans="1:28" x14ac:dyDescent="0.25">
      <c r="A3163"/>
      <c r="B3163"/>
      <c r="C3163"/>
      <c r="D3163"/>
      <c r="E3163"/>
      <c r="F3163"/>
      <c r="G3163"/>
      <c r="H3163"/>
      <c r="I3163"/>
      <c r="J3163"/>
      <c r="K3163"/>
      <c r="L3163"/>
      <c r="M3163"/>
      <c r="N3163"/>
      <c r="O3163"/>
      <c r="P3163"/>
      <c r="Q3163"/>
      <c r="R3163"/>
      <c r="S3163"/>
      <c r="T3163"/>
      <c r="U3163"/>
      <c r="V3163"/>
      <c r="W3163"/>
      <c r="X3163"/>
      <c r="Y3163"/>
      <c r="Z3163"/>
      <c r="AA3163"/>
      <c r="AB3163"/>
    </row>
    <row r="3164" spans="1:28" x14ac:dyDescent="0.25">
      <c r="A3164"/>
      <c r="B3164"/>
      <c r="C3164"/>
      <c r="D3164"/>
      <c r="E3164"/>
      <c r="F3164"/>
      <c r="G3164"/>
      <c r="H3164"/>
      <c r="I3164"/>
      <c r="J3164"/>
      <c r="K3164"/>
      <c r="L3164"/>
      <c r="M3164"/>
      <c r="N3164"/>
      <c r="O3164"/>
      <c r="P3164"/>
      <c r="Q3164"/>
      <c r="R3164"/>
      <c r="S3164"/>
      <c r="T3164"/>
      <c r="U3164"/>
      <c r="V3164"/>
      <c r="W3164"/>
      <c r="X3164"/>
      <c r="Y3164"/>
      <c r="Z3164"/>
      <c r="AA3164"/>
      <c r="AB3164"/>
    </row>
    <row r="3165" spans="1:28" x14ac:dyDescent="0.25">
      <c r="A3165"/>
      <c r="B3165"/>
      <c r="C3165"/>
      <c r="D3165"/>
      <c r="E3165"/>
      <c r="F3165"/>
      <c r="G3165"/>
      <c r="H3165"/>
      <c r="I3165"/>
      <c r="J3165"/>
      <c r="K3165"/>
      <c r="L3165"/>
      <c r="M3165"/>
      <c r="N3165"/>
      <c r="O3165"/>
      <c r="P3165"/>
      <c r="Q3165"/>
      <c r="R3165"/>
      <c r="S3165"/>
      <c r="T3165"/>
      <c r="U3165"/>
      <c r="V3165"/>
      <c r="W3165"/>
      <c r="X3165"/>
      <c r="Y3165"/>
      <c r="Z3165"/>
      <c r="AA3165"/>
      <c r="AB3165"/>
    </row>
    <row r="3166" spans="1:28" x14ac:dyDescent="0.25">
      <c r="A3166"/>
      <c r="B3166"/>
      <c r="C3166"/>
      <c r="D3166"/>
      <c r="E3166"/>
      <c r="F3166"/>
      <c r="G3166"/>
      <c r="H3166"/>
      <c r="I3166"/>
      <c r="J3166"/>
      <c r="K3166"/>
      <c r="L3166"/>
      <c r="M3166"/>
      <c r="N3166"/>
      <c r="O3166"/>
      <c r="P3166"/>
      <c r="Q3166"/>
      <c r="R3166"/>
      <c r="S3166"/>
      <c r="T3166"/>
      <c r="U3166"/>
      <c r="V3166"/>
      <c r="W3166"/>
      <c r="X3166"/>
      <c r="Y3166"/>
      <c r="Z3166"/>
      <c r="AA3166"/>
      <c r="AB3166"/>
    </row>
    <row r="3167" spans="1:28" x14ac:dyDescent="0.25">
      <c r="A3167"/>
      <c r="B3167"/>
      <c r="C3167"/>
      <c r="D3167"/>
      <c r="E3167"/>
      <c r="F3167"/>
      <c r="G3167"/>
      <c r="H3167"/>
      <c r="I3167"/>
      <c r="J3167"/>
      <c r="K3167"/>
      <c r="L3167"/>
      <c r="M3167"/>
      <c r="N3167"/>
      <c r="O3167"/>
      <c r="P3167"/>
      <c r="Q3167"/>
      <c r="R3167"/>
      <c r="S3167"/>
      <c r="T3167"/>
      <c r="U3167"/>
      <c r="V3167"/>
      <c r="W3167"/>
      <c r="X3167"/>
      <c r="Y3167"/>
      <c r="Z3167"/>
      <c r="AA3167"/>
      <c r="AB3167"/>
    </row>
    <row r="3168" spans="1:28" x14ac:dyDescent="0.25">
      <c r="A3168"/>
      <c r="B3168"/>
      <c r="C3168"/>
      <c r="D3168"/>
      <c r="E3168"/>
      <c r="F3168"/>
      <c r="G3168"/>
      <c r="H3168"/>
      <c r="I3168"/>
      <c r="J3168"/>
      <c r="K3168"/>
      <c r="L3168"/>
      <c r="M3168"/>
      <c r="N3168"/>
      <c r="O3168"/>
      <c r="P3168"/>
      <c r="Q3168"/>
      <c r="R3168"/>
      <c r="S3168"/>
      <c r="T3168"/>
      <c r="U3168"/>
      <c r="V3168"/>
      <c r="W3168"/>
      <c r="X3168"/>
      <c r="Y3168"/>
      <c r="Z3168"/>
      <c r="AA3168"/>
      <c r="AB3168"/>
    </row>
    <row r="3169" spans="1:28" x14ac:dyDescent="0.25">
      <c r="A3169"/>
      <c r="B3169"/>
      <c r="C3169"/>
      <c r="D3169"/>
      <c r="E3169"/>
      <c r="F3169"/>
      <c r="G3169"/>
      <c r="H3169"/>
      <c r="I3169"/>
      <c r="J3169"/>
      <c r="K3169"/>
      <c r="L3169"/>
      <c r="M3169"/>
      <c r="N3169"/>
      <c r="O3169"/>
      <c r="P3169"/>
      <c r="Q3169"/>
      <c r="R3169"/>
      <c r="S3169"/>
      <c r="T3169"/>
      <c r="U3169"/>
      <c r="V3169"/>
      <c r="W3169"/>
      <c r="X3169"/>
      <c r="Y3169"/>
      <c r="Z3169"/>
      <c r="AA3169"/>
      <c r="AB3169"/>
    </row>
    <row r="3170" spans="1:28" x14ac:dyDescent="0.25">
      <c r="A3170"/>
      <c r="B3170"/>
      <c r="C3170"/>
      <c r="D3170"/>
      <c r="E3170"/>
      <c r="F3170"/>
      <c r="G3170"/>
      <c r="H3170"/>
      <c r="I3170"/>
      <c r="J3170"/>
      <c r="K3170"/>
      <c r="L3170"/>
      <c r="M3170"/>
      <c r="N3170"/>
      <c r="O3170"/>
      <c r="P3170"/>
      <c r="Q3170"/>
      <c r="R3170"/>
      <c r="S3170"/>
      <c r="T3170"/>
      <c r="U3170"/>
      <c r="V3170"/>
      <c r="W3170"/>
      <c r="X3170"/>
      <c r="Y3170"/>
      <c r="Z3170"/>
      <c r="AA3170"/>
      <c r="AB3170"/>
    </row>
    <row r="3171" spans="1:28" x14ac:dyDescent="0.25">
      <c r="A3171"/>
      <c r="B3171"/>
      <c r="C3171"/>
      <c r="D3171"/>
      <c r="E3171"/>
      <c r="F3171"/>
      <c r="G3171"/>
      <c r="H3171"/>
      <c r="I3171"/>
      <c r="J3171"/>
      <c r="K3171"/>
      <c r="L3171"/>
      <c r="M3171"/>
      <c r="N3171"/>
      <c r="O3171"/>
      <c r="P3171"/>
      <c r="Q3171"/>
      <c r="R3171"/>
      <c r="S3171"/>
      <c r="T3171"/>
      <c r="U3171"/>
      <c r="V3171"/>
      <c r="W3171"/>
      <c r="X3171"/>
      <c r="Y3171"/>
      <c r="Z3171"/>
      <c r="AA3171"/>
      <c r="AB3171"/>
    </row>
    <row r="3172" spans="1:28" x14ac:dyDescent="0.25">
      <c r="A3172"/>
      <c r="B3172"/>
      <c r="C3172"/>
      <c r="D3172"/>
      <c r="E3172"/>
      <c r="F3172"/>
      <c r="G3172"/>
      <c r="H3172"/>
      <c r="I3172"/>
      <c r="J3172"/>
      <c r="K3172"/>
      <c r="L3172"/>
      <c r="M3172"/>
      <c r="N3172"/>
      <c r="O3172"/>
      <c r="P3172"/>
      <c r="Q3172"/>
      <c r="R3172"/>
      <c r="S3172"/>
      <c r="T3172"/>
      <c r="U3172"/>
      <c r="V3172"/>
      <c r="W3172"/>
      <c r="X3172"/>
      <c r="Y3172"/>
      <c r="Z3172"/>
      <c r="AA3172"/>
      <c r="AB3172"/>
    </row>
    <row r="3173" spans="1:28" x14ac:dyDescent="0.25">
      <c r="A3173"/>
      <c r="B3173"/>
      <c r="C3173"/>
      <c r="D3173"/>
      <c r="E3173"/>
      <c r="F3173"/>
      <c r="G3173"/>
      <c r="H3173"/>
      <c r="I3173"/>
      <c r="J3173"/>
      <c r="K3173"/>
      <c r="L3173"/>
      <c r="M3173"/>
      <c r="N3173"/>
      <c r="O3173"/>
      <c r="P3173"/>
      <c r="Q3173"/>
      <c r="R3173"/>
      <c r="S3173"/>
      <c r="T3173"/>
      <c r="U3173"/>
      <c r="V3173"/>
      <c r="W3173"/>
      <c r="X3173"/>
      <c r="Y3173"/>
      <c r="Z3173"/>
      <c r="AA3173"/>
      <c r="AB3173"/>
    </row>
    <row r="3174" spans="1:28" x14ac:dyDescent="0.25">
      <c r="A3174"/>
      <c r="B3174"/>
      <c r="C3174"/>
      <c r="D3174"/>
      <c r="E3174"/>
      <c r="F3174"/>
      <c r="G3174"/>
      <c r="H3174"/>
      <c r="I3174"/>
      <c r="J3174"/>
      <c r="K3174"/>
      <c r="L3174"/>
      <c r="M3174"/>
      <c r="N3174"/>
      <c r="O3174"/>
      <c r="P3174"/>
      <c r="Q3174"/>
      <c r="R3174"/>
      <c r="S3174"/>
      <c r="T3174"/>
      <c r="U3174"/>
      <c r="V3174"/>
      <c r="W3174"/>
      <c r="X3174"/>
      <c r="Y3174"/>
      <c r="Z3174"/>
      <c r="AA3174"/>
      <c r="AB3174"/>
    </row>
    <row r="3175" spans="1:28" x14ac:dyDescent="0.25">
      <c r="A3175"/>
      <c r="B3175"/>
      <c r="C3175"/>
      <c r="D3175"/>
      <c r="E3175"/>
      <c r="F3175"/>
      <c r="G3175"/>
      <c r="H3175"/>
      <c r="I3175"/>
      <c r="J3175"/>
      <c r="K3175"/>
      <c r="L3175"/>
      <c r="M3175"/>
      <c r="N3175"/>
      <c r="O3175"/>
      <c r="P3175"/>
      <c r="Q3175"/>
      <c r="R3175"/>
      <c r="S3175"/>
      <c r="T3175"/>
      <c r="U3175"/>
      <c r="V3175"/>
      <c r="W3175"/>
      <c r="X3175"/>
      <c r="Y3175"/>
      <c r="Z3175"/>
      <c r="AA3175"/>
      <c r="AB3175"/>
    </row>
    <row r="3176" spans="1:28" x14ac:dyDescent="0.25">
      <c r="A3176"/>
      <c r="B3176"/>
      <c r="C3176"/>
      <c r="D3176"/>
      <c r="E3176"/>
      <c r="F3176"/>
      <c r="G3176"/>
      <c r="H3176"/>
      <c r="I3176"/>
      <c r="J3176"/>
      <c r="K3176"/>
      <c r="L3176"/>
      <c r="M3176"/>
      <c r="N3176"/>
      <c r="O3176"/>
      <c r="P3176"/>
      <c r="Q3176"/>
      <c r="R3176"/>
      <c r="S3176"/>
      <c r="T3176"/>
      <c r="U3176"/>
      <c r="V3176"/>
      <c r="W3176"/>
      <c r="X3176"/>
      <c r="Y3176"/>
      <c r="Z3176"/>
      <c r="AA3176"/>
      <c r="AB3176"/>
    </row>
    <row r="3177" spans="1:28" x14ac:dyDescent="0.25">
      <c r="A3177"/>
      <c r="B3177"/>
      <c r="C3177"/>
      <c r="D3177"/>
      <c r="E3177"/>
      <c r="F3177"/>
      <c r="G3177"/>
      <c r="H3177"/>
      <c r="I3177"/>
      <c r="J3177"/>
      <c r="K3177"/>
      <c r="L3177"/>
      <c r="M3177"/>
      <c r="N3177"/>
      <c r="O3177"/>
      <c r="P3177"/>
      <c r="Q3177"/>
      <c r="R3177"/>
      <c r="S3177"/>
      <c r="T3177"/>
      <c r="U3177"/>
      <c r="V3177"/>
      <c r="W3177"/>
      <c r="X3177"/>
      <c r="Y3177"/>
      <c r="Z3177"/>
      <c r="AA3177"/>
      <c r="AB3177"/>
    </row>
    <row r="3178" spans="1:28" x14ac:dyDescent="0.25">
      <c r="A3178"/>
      <c r="B3178"/>
      <c r="C3178"/>
      <c r="D3178"/>
      <c r="E3178"/>
      <c r="F3178"/>
      <c r="G3178"/>
      <c r="H3178"/>
      <c r="I3178"/>
      <c r="J3178"/>
      <c r="K3178"/>
      <c r="L3178"/>
      <c r="M3178"/>
      <c r="N3178"/>
      <c r="O3178"/>
      <c r="P3178"/>
      <c r="Q3178"/>
      <c r="R3178"/>
      <c r="S3178"/>
      <c r="T3178"/>
      <c r="U3178"/>
      <c r="V3178"/>
      <c r="W3178"/>
      <c r="X3178"/>
      <c r="Y3178"/>
      <c r="Z3178"/>
      <c r="AA3178"/>
      <c r="AB3178"/>
    </row>
    <row r="3179" spans="1:28" x14ac:dyDescent="0.25">
      <c r="A3179"/>
      <c r="B3179"/>
      <c r="C3179"/>
      <c r="D3179"/>
      <c r="E3179"/>
      <c r="F3179"/>
      <c r="G3179"/>
      <c r="H3179"/>
      <c r="I3179"/>
      <c r="J3179"/>
      <c r="K3179"/>
      <c r="L3179"/>
      <c r="M3179"/>
      <c r="N3179"/>
      <c r="O3179"/>
      <c r="P3179"/>
      <c r="Q3179"/>
      <c r="R3179"/>
      <c r="S3179"/>
      <c r="T3179"/>
      <c r="U3179"/>
      <c r="V3179"/>
      <c r="W3179"/>
      <c r="X3179"/>
      <c r="Y3179"/>
      <c r="Z3179"/>
      <c r="AA3179"/>
      <c r="AB3179"/>
    </row>
    <row r="3180" spans="1:28" x14ac:dyDescent="0.25">
      <c r="A3180"/>
      <c r="B3180"/>
      <c r="C3180"/>
      <c r="D3180"/>
      <c r="E3180"/>
      <c r="F3180"/>
      <c r="G3180"/>
      <c r="H3180"/>
      <c r="I3180"/>
      <c r="J3180"/>
      <c r="K3180"/>
      <c r="L3180"/>
      <c r="M3180"/>
      <c r="N3180"/>
      <c r="O3180"/>
      <c r="P3180"/>
      <c r="Q3180"/>
      <c r="R3180"/>
      <c r="S3180"/>
      <c r="T3180"/>
      <c r="U3180"/>
      <c r="V3180"/>
      <c r="W3180"/>
      <c r="X3180"/>
      <c r="Y3180"/>
      <c r="Z3180"/>
      <c r="AA3180"/>
      <c r="AB3180"/>
    </row>
    <row r="3181" spans="1:28" x14ac:dyDescent="0.25">
      <c r="A3181"/>
      <c r="B3181"/>
      <c r="C3181"/>
      <c r="D3181"/>
      <c r="E3181"/>
      <c r="F3181"/>
      <c r="G3181"/>
      <c r="H3181"/>
      <c r="I3181"/>
      <c r="J3181"/>
      <c r="K3181"/>
      <c r="L3181"/>
      <c r="M3181"/>
      <c r="N3181"/>
      <c r="O3181"/>
      <c r="P3181"/>
      <c r="Q3181"/>
      <c r="R3181"/>
      <c r="S3181"/>
      <c r="T3181"/>
      <c r="U3181"/>
      <c r="V3181"/>
      <c r="W3181"/>
      <c r="X3181"/>
      <c r="Y3181"/>
      <c r="Z3181"/>
      <c r="AA3181"/>
      <c r="AB3181"/>
    </row>
    <row r="3182" spans="1:28" x14ac:dyDescent="0.25">
      <c r="A3182"/>
      <c r="B3182"/>
      <c r="C3182"/>
      <c r="D3182"/>
      <c r="E3182"/>
      <c r="F3182"/>
      <c r="G3182"/>
      <c r="H3182"/>
      <c r="I3182"/>
      <c r="J3182"/>
      <c r="K3182"/>
      <c r="L3182"/>
      <c r="M3182"/>
      <c r="N3182"/>
      <c r="O3182"/>
      <c r="P3182"/>
      <c r="Q3182"/>
      <c r="R3182"/>
      <c r="S3182"/>
      <c r="T3182"/>
      <c r="U3182"/>
      <c r="V3182"/>
      <c r="W3182"/>
      <c r="X3182"/>
      <c r="Y3182"/>
      <c r="Z3182"/>
      <c r="AA3182"/>
      <c r="AB3182"/>
    </row>
    <row r="3183" spans="1:28" x14ac:dyDescent="0.25">
      <c r="A3183"/>
      <c r="B3183"/>
      <c r="C3183"/>
      <c r="D3183"/>
      <c r="E3183"/>
      <c r="F3183"/>
      <c r="G3183"/>
      <c r="H3183"/>
      <c r="I3183"/>
      <c r="J3183"/>
      <c r="K3183"/>
      <c r="L3183"/>
      <c r="M3183"/>
      <c r="N3183"/>
      <c r="O3183"/>
      <c r="P3183"/>
      <c r="Q3183"/>
      <c r="R3183"/>
      <c r="S3183"/>
      <c r="T3183"/>
      <c r="U3183"/>
      <c r="V3183"/>
      <c r="W3183"/>
      <c r="X3183"/>
      <c r="Y3183"/>
      <c r="Z3183"/>
      <c r="AA3183"/>
      <c r="AB3183"/>
    </row>
    <row r="3184" spans="1:28" x14ac:dyDescent="0.25">
      <c r="A3184"/>
      <c r="B3184"/>
      <c r="C3184"/>
      <c r="D3184"/>
      <c r="E3184"/>
      <c r="F3184"/>
      <c r="G3184"/>
      <c r="H3184"/>
      <c r="I3184"/>
      <c r="J3184"/>
      <c r="K3184"/>
      <c r="L3184"/>
      <c r="M3184"/>
      <c r="N3184"/>
      <c r="O3184"/>
      <c r="P3184"/>
      <c r="Q3184"/>
      <c r="R3184"/>
      <c r="S3184"/>
      <c r="T3184"/>
      <c r="U3184"/>
      <c r="V3184"/>
      <c r="W3184"/>
      <c r="X3184"/>
      <c r="Y3184"/>
      <c r="Z3184"/>
      <c r="AA3184"/>
      <c r="AB3184"/>
    </row>
    <row r="3185" spans="1:28" x14ac:dyDescent="0.25">
      <c r="A3185"/>
      <c r="B3185"/>
      <c r="C3185"/>
      <c r="D3185"/>
      <c r="E3185"/>
      <c r="F3185"/>
      <c r="G3185"/>
      <c r="H3185"/>
      <c r="I3185"/>
      <c r="J3185"/>
      <c r="K3185"/>
      <c r="L3185"/>
      <c r="M3185"/>
      <c r="N3185"/>
      <c r="O3185"/>
      <c r="P3185"/>
      <c r="Q3185"/>
      <c r="R3185"/>
      <c r="S3185"/>
      <c r="T3185"/>
      <c r="U3185"/>
      <c r="V3185"/>
      <c r="W3185"/>
      <c r="X3185"/>
      <c r="Y3185"/>
      <c r="Z3185"/>
      <c r="AA3185"/>
      <c r="AB3185"/>
    </row>
    <row r="3186" spans="1:28" x14ac:dyDescent="0.25">
      <c r="A3186"/>
      <c r="B3186"/>
      <c r="C3186"/>
      <c r="D3186"/>
      <c r="E3186"/>
      <c r="F3186"/>
      <c r="G3186"/>
      <c r="H3186"/>
      <c r="I3186"/>
      <c r="J3186"/>
      <c r="K3186"/>
      <c r="L3186"/>
      <c r="M3186"/>
      <c r="N3186"/>
      <c r="O3186"/>
      <c r="P3186"/>
      <c r="Q3186"/>
      <c r="R3186"/>
      <c r="S3186"/>
      <c r="T3186"/>
      <c r="U3186"/>
      <c r="V3186"/>
      <c r="W3186"/>
      <c r="X3186"/>
      <c r="Y3186"/>
      <c r="Z3186"/>
      <c r="AA3186"/>
      <c r="AB3186"/>
    </row>
    <row r="3187" spans="1:28" x14ac:dyDescent="0.25">
      <c r="A3187"/>
      <c r="B3187"/>
      <c r="C3187"/>
      <c r="D3187"/>
      <c r="E3187"/>
      <c r="F3187"/>
      <c r="G3187"/>
      <c r="H3187"/>
      <c r="I3187"/>
      <c r="J3187"/>
      <c r="K3187"/>
      <c r="L3187"/>
      <c r="M3187"/>
      <c r="N3187"/>
      <c r="O3187"/>
      <c r="P3187"/>
      <c r="Q3187"/>
      <c r="R3187"/>
      <c r="S3187"/>
      <c r="T3187"/>
      <c r="U3187"/>
      <c r="V3187"/>
      <c r="W3187"/>
      <c r="X3187"/>
      <c r="Y3187"/>
      <c r="Z3187"/>
      <c r="AA3187"/>
      <c r="AB3187"/>
    </row>
    <row r="3188" spans="1:28" x14ac:dyDescent="0.25">
      <c r="A3188"/>
      <c r="B3188"/>
      <c r="C3188"/>
      <c r="D3188"/>
      <c r="E3188"/>
      <c r="F3188"/>
      <c r="G3188"/>
      <c r="H3188"/>
      <c r="I3188"/>
      <c r="J3188"/>
      <c r="K3188"/>
      <c r="L3188"/>
      <c r="M3188"/>
      <c r="N3188"/>
      <c r="O3188"/>
      <c r="P3188"/>
      <c r="Q3188"/>
      <c r="R3188"/>
      <c r="S3188"/>
      <c r="T3188"/>
      <c r="U3188"/>
      <c r="V3188"/>
      <c r="W3188"/>
      <c r="X3188"/>
      <c r="Y3188"/>
      <c r="Z3188"/>
      <c r="AA3188"/>
      <c r="AB3188"/>
    </row>
    <row r="3189" spans="1:28" x14ac:dyDescent="0.25">
      <c r="A3189"/>
      <c r="B3189"/>
      <c r="C3189"/>
      <c r="D3189"/>
      <c r="E3189"/>
      <c r="F3189"/>
      <c r="G3189"/>
      <c r="H3189"/>
      <c r="I3189"/>
      <c r="J3189"/>
      <c r="K3189"/>
      <c r="L3189"/>
      <c r="M3189"/>
      <c r="N3189"/>
      <c r="O3189"/>
      <c r="P3189"/>
      <c r="Q3189"/>
      <c r="R3189"/>
      <c r="S3189"/>
      <c r="T3189"/>
      <c r="U3189"/>
      <c r="V3189"/>
      <c r="W3189"/>
      <c r="X3189"/>
      <c r="Y3189"/>
      <c r="Z3189"/>
      <c r="AA3189"/>
      <c r="AB3189"/>
    </row>
    <row r="3190" spans="1:28" x14ac:dyDescent="0.25">
      <c r="A3190"/>
      <c r="B3190"/>
      <c r="C3190"/>
      <c r="D3190"/>
      <c r="E3190"/>
      <c r="F3190"/>
      <c r="G3190"/>
      <c r="H3190"/>
      <c r="I3190"/>
      <c r="J3190"/>
      <c r="K3190"/>
      <c r="L3190"/>
      <c r="M3190"/>
      <c r="N3190"/>
      <c r="O3190"/>
      <c r="P3190"/>
      <c r="Q3190"/>
      <c r="R3190"/>
      <c r="S3190"/>
      <c r="T3190"/>
      <c r="U3190"/>
      <c r="V3190"/>
      <c r="W3190"/>
      <c r="X3190"/>
      <c r="Y3190"/>
      <c r="Z3190"/>
      <c r="AA3190"/>
      <c r="AB3190"/>
    </row>
    <row r="3191" spans="1:28" x14ac:dyDescent="0.25">
      <c r="A3191"/>
      <c r="B3191"/>
      <c r="C3191"/>
      <c r="D3191"/>
      <c r="E3191"/>
      <c r="F3191"/>
      <c r="G3191"/>
      <c r="H3191"/>
      <c r="I3191"/>
      <c r="J3191"/>
      <c r="K3191"/>
      <c r="L3191"/>
      <c r="M3191"/>
      <c r="N3191"/>
      <c r="O3191"/>
      <c r="P3191"/>
      <c r="Q3191"/>
      <c r="R3191"/>
      <c r="S3191"/>
      <c r="T3191"/>
      <c r="U3191"/>
      <c r="V3191"/>
      <c r="W3191"/>
      <c r="X3191"/>
      <c r="Y3191"/>
      <c r="Z3191"/>
      <c r="AA3191"/>
      <c r="AB3191"/>
    </row>
    <row r="3192" spans="1:28" x14ac:dyDescent="0.25">
      <c r="A3192"/>
      <c r="B3192"/>
      <c r="C3192"/>
      <c r="D3192"/>
      <c r="E3192"/>
      <c r="F3192"/>
      <c r="G3192"/>
      <c r="H3192"/>
      <c r="I3192"/>
      <c r="J3192"/>
      <c r="K3192"/>
      <c r="L3192"/>
      <c r="M3192"/>
      <c r="N3192"/>
      <c r="O3192"/>
      <c r="P3192"/>
      <c r="Q3192"/>
      <c r="R3192"/>
      <c r="S3192"/>
      <c r="T3192"/>
      <c r="U3192"/>
      <c r="V3192"/>
      <c r="W3192"/>
      <c r="X3192"/>
      <c r="Y3192"/>
      <c r="Z3192"/>
      <c r="AA3192"/>
      <c r="AB3192"/>
    </row>
    <row r="3193" spans="1:28" x14ac:dyDescent="0.25">
      <c r="A3193"/>
      <c r="B3193"/>
      <c r="C3193"/>
      <c r="D3193"/>
      <c r="E3193"/>
      <c r="F3193"/>
      <c r="G3193"/>
      <c r="H3193"/>
      <c r="I3193"/>
      <c r="J3193"/>
      <c r="K3193"/>
      <c r="L3193"/>
      <c r="M3193"/>
      <c r="N3193"/>
      <c r="O3193"/>
      <c r="P3193"/>
      <c r="Q3193"/>
      <c r="R3193"/>
      <c r="S3193"/>
      <c r="T3193"/>
      <c r="U3193"/>
      <c r="V3193"/>
      <c r="W3193"/>
      <c r="X3193"/>
      <c r="Y3193"/>
      <c r="Z3193"/>
      <c r="AA3193"/>
      <c r="AB3193"/>
    </row>
    <row r="3194" spans="1:28" x14ac:dyDescent="0.25">
      <c r="A3194"/>
      <c r="B3194"/>
      <c r="C3194"/>
      <c r="D3194"/>
      <c r="E3194"/>
      <c r="F3194"/>
      <c r="G3194"/>
      <c r="H3194"/>
      <c r="I3194"/>
      <c r="J3194"/>
      <c r="K3194"/>
      <c r="L3194"/>
      <c r="M3194"/>
      <c r="N3194"/>
      <c r="O3194"/>
      <c r="P3194"/>
      <c r="Q3194"/>
      <c r="R3194"/>
      <c r="S3194"/>
      <c r="T3194"/>
      <c r="U3194"/>
      <c r="V3194"/>
      <c r="W3194"/>
      <c r="X3194"/>
      <c r="Y3194"/>
      <c r="Z3194"/>
      <c r="AA3194"/>
      <c r="AB3194"/>
    </row>
    <row r="3195" spans="1:28" x14ac:dyDescent="0.25">
      <c r="A3195"/>
      <c r="B3195"/>
      <c r="C3195"/>
      <c r="D3195"/>
      <c r="E3195"/>
      <c r="F3195"/>
      <c r="G3195"/>
      <c r="H3195"/>
      <c r="I3195"/>
      <c r="J3195"/>
      <c r="K3195"/>
      <c r="L3195"/>
      <c r="M3195"/>
      <c r="N3195"/>
      <c r="O3195"/>
      <c r="P3195"/>
      <c r="Q3195"/>
      <c r="R3195"/>
      <c r="S3195"/>
      <c r="T3195"/>
      <c r="U3195"/>
      <c r="V3195"/>
      <c r="W3195"/>
      <c r="X3195"/>
      <c r="Y3195"/>
      <c r="Z3195"/>
      <c r="AA3195"/>
      <c r="AB3195"/>
    </row>
    <row r="3196" spans="1:28" x14ac:dyDescent="0.25">
      <c r="A3196"/>
      <c r="B3196"/>
      <c r="C3196"/>
      <c r="D3196"/>
      <c r="E3196"/>
      <c r="F3196"/>
      <c r="G3196"/>
      <c r="H3196"/>
      <c r="I3196"/>
      <c r="J3196"/>
      <c r="K3196"/>
      <c r="L3196"/>
      <c r="M3196"/>
      <c r="N3196"/>
      <c r="O3196"/>
      <c r="P3196"/>
      <c r="Q3196"/>
      <c r="R3196"/>
      <c r="S3196"/>
      <c r="T3196"/>
      <c r="U3196"/>
      <c r="V3196"/>
      <c r="W3196"/>
      <c r="X3196"/>
      <c r="Y3196"/>
      <c r="Z3196"/>
      <c r="AA3196"/>
      <c r="AB3196"/>
    </row>
    <row r="3197" spans="1:28" x14ac:dyDescent="0.25">
      <c r="A3197"/>
      <c r="B3197"/>
      <c r="C3197"/>
      <c r="D3197"/>
      <c r="E3197"/>
      <c r="F3197"/>
      <c r="G3197"/>
      <c r="H3197"/>
      <c r="I3197"/>
      <c r="J3197"/>
      <c r="K3197"/>
      <c r="L3197"/>
      <c r="M3197"/>
      <c r="N3197"/>
      <c r="O3197"/>
      <c r="P3197"/>
      <c r="Q3197"/>
      <c r="R3197"/>
      <c r="S3197"/>
      <c r="T3197"/>
      <c r="U3197"/>
      <c r="V3197"/>
      <c r="W3197"/>
      <c r="X3197"/>
      <c r="Y3197"/>
      <c r="Z3197"/>
      <c r="AA3197"/>
      <c r="AB3197"/>
    </row>
    <row r="3198" spans="1:28" x14ac:dyDescent="0.25">
      <c r="A3198"/>
      <c r="B3198"/>
      <c r="C3198"/>
      <c r="D3198"/>
      <c r="E3198"/>
      <c r="F3198"/>
      <c r="G3198"/>
      <c r="H3198"/>
      <c r="I3198"/>
      <c r="J3198"/>
      <c r="K3198"/>
      <c r="L3198"/>
      <c r="M3198"/>
      <c r="N3198"/>
      <c r="O3198"/>
      <c r="P3198"/>
      <c r="Q3198"/>
      <c r="R3198"/>
      <c r="S3198"/>
      <c r="T3198"/>
      <c r="U3198"/>
      <c r="V3198"/>
      <c r="W3198"/>
      <c r="X3198"/>
      <c r="Y3198"/>
      <c r="Z3198"/>
      <c r="AA3198"/>
      <c r="AB3198"/>
    </row>
    <row r="3199" spans="1:28" x14ac:dyDescent="0.25">
      <c r="A3199"/>
      <c r="B3199"/>
      <c r="C3199"/>
      <c r="D3199"/>
      <c r="E3199"/>
      <c r="F3199"/>
      <c r="G3199"/>
      <c r="H3199"/>
      <c r="I3199"/>
      <c r="J3199"/>
      <c r="K3199"/>
      <c r="L3199"/>
      <c r="M3199"/>
      <c r="N3199"/>
      <c r="O3199"/>
      <c r="P3199"/>
      <c r="Q3199"/>
      <c r="R3199"/>
      <c r="S3199"/>
      <c r="T3199"/>
      <c r="U3199"/>
      <c r="V3199"/>
      <c r="W3199"/>
      <c r="X3199"/>
      <c r="Y3199"/>
      <c r="Z3199"/>
      <c r="AA3199"/>
      <c r="AB3199"/>
    </row>
    <row r="3200" spans="1:28" x14ac:dyDescent="0.25">
      <c r="A3200"/>
      <c r="B3200"/>
      <c r="C3200"/>
      <c r="D3200"/>
      <c r="E3200"/>
      <c r="F3200"/>
      <c r="G3200"/>
      <c r="H3200"/>
      <c r="I3200"/>
      <c r="J3200"/>
      <c r="K3200"/>
      <c r="L3200"/>
      <c r="M3200"/>
      <c r="N3200"/>
      <c r="O3200"/>
      <c r="P3200"/>
      <c r="Q3200"/>
      <c r="R3200"/>
      <c r="S3200"/>
      <c r="T3200"/>
      <c r="U3200"/>
      <c r="V3200"/>
      <c r="W3200"/>
      <c r="X3200"/>
      <c r="Y3200"/>
      <c r="Z3200"/>
      <c r="AA3200"/>
      <c r="AB3200"/>
    </row>
    <row r="3201" spans="1:28" x14ac:dyDescent="0.25">
      <c r="A3201"/>
      <c r="B3201"/>
      <c r="C3201"/>
      <c r="D3201"/>
      <c r="E3201"/>
      <c r="F3201"/>
      <c r="G3201"/>
      <c r="H3201"/>
      <c r="I3201"/>
      <c r="J3201"/>
      <c r="K3201"/>
      <c r="L3201"/>
      <c r="M3201"/>
      <c r="N3201"/>
      <c r="O3201"/>
      <c r="P3201"/>
      <c r="Q3201"/>
      <c r="R3201"/>
      <c r="S3201"/>
      <c r="T3201"/>
      <c r="U3201"/>
      <c r="V3201"/>
      <c r="W3201"/>
      <c r="X3201"/>
      <c r="Y3201"/>
      <c r="Z3201"/>
      <c r="AA3201"/>
      <c r="AB3201"/>
    </row>
    <row r="3202" spans="1:28" x14ac:dyDescent="0.25">
      <c r="A3202"/>
      <c r="B3202"/>
      <c r="C3202"/>
      <c r="D3202"/>
      <c r="E3202"/>
      <c r="F3202"/>
      <c r="G3202"/>
      <c r="H3202"/>
      <c r="I3202"/>
      <c r="J3202"/>
      <c r="K3202"/>
      <c r="L3202"/>
      <c r="M3202"/>
      <c r="N3202"/>
      <c r="O3202"/>
      <c r="P3202"/>
      <c r="Q3202"/>
      <c r="R3202"/>
      <c r="S3202"/>
      <c r="T3202"/>
      <c r="U3202"/>
      <c r="V3202"/>
      <c r="W3202"/>
      <c r="X3202"/>
      <c r="Y3202"/>
      <c r="Z3202"/>
      <c r="AA3202"/>
      <c r="AB3202"/>
    </row>
    <row r="3203" spans="1:28" x14ac:dyDescent="0.25">
      <c r="A3203"/>
      <c r="B3203"/>
      <c r="C3203"/>
      <c r="D3203"/>
      <c r="E3203"/>
      <c r="F3203"/>
      <c r="G3203"/>
      <c r="H3203"/>
      <c r="I3203"/>
      <c r="J3203"/>
      <c r="K3203"/>
      <c r="L3203"/>
      <c r="M3203"/>
      <c r="N3203"/>
      <c r="O3203"/>
      <c r="P3203"/>
      <c r="Q3203"/>
      <c r="R3203"/>
      <c r="S3203"/>
      <c r="T3203"/>
      <c r="U3203"/>
      <c r="V3203"/>
      <c r="W3203"/>
      <c r="X3203"/>
      <c r="Y3203"/>
      <c r="Z3203"/>
      <c r="AA3203"/>
      <c r="AB3203"/>
    </row>
    <row r="3204" spans="1:28" x14ac:dyDescent="0.25">
      <c r="A3204"/>
      <c r="B3204"/>
      <c r="C3204"/>
      <c r="D3204"/>
      <c r="E3204"/>
      <c r="F3204"/>
      <c r="G3204"/>
      <c r="H3204"/>
      <c r="I3204"/>
      <c r="J3204"/>
      <c r="K3204"/>
      <c r="L3204"/>
      <c r="M3204"/>
      <c r="N3204"/>
      <c r="O3204"/>
      <c r="P3204"/>
      <c r="Q3204"/>
      <c r="R3204"/>
      <c r="S3204"/>
      <c r="T3204"/>
      <c r="U3204"/>
      <c r="V3204"/>
      <c r="W3204"/>
      <c r="X3204"/>
      <c r="Y3204"/>
      <c r="Z3204"/>
      <c r="AA3204"/>
      <c r="AB3204"/>
    </row>
    <row r="3205" spans="1:28" x14ac:dyDescent="0.25">
      <c r="A3205"/>
      <c r="B3205"/>
      <c r="C3205"/>
      <c r="D3205"/>
      <c r="E3205"/>
      <c r="F3205"/>
      <c r="G3205"/>
      <c r="H3205"/>
      <c r="I3205"/>
      <c r="J3205"/>
      <c r="K3205"/>
      <c r="L3205"/>
      <c r="M3205"/>
      <c r="N3205"/>
      <c r="O3205"/>
      <c r="P3205"/>
      <c r="Q3205"/>
      <c r="R3205"/>
      <c r="S3205"/>
      <c r="T3205"/>
      <c r="U3205"/>
      <c r="V3205"/>
      <c r="W3205"/>
      <c r="X3205"/>
      <c r="Y3205"/>
      <c r="Z3205"/>
      <c r="AA3205"/>
      <c r="AB3205"/>
    </row>
    <row r="3206" spans="1:28" x14ac:dyDescent="0.25">
      <c r="A3206"/>
      <c r="B3206"/>
      <c r="C3206"/>
      <c r="D3206"/>
      <c r="E3206"/>
      <c r="F3206"/>
      <c r="G3206"/>
      <c r="H3206"/>
      <c r="I3206"/>
      <c r="J3206"/>
      <c r="K3206"/>
      <c r="L3206"/>
      <c r="M3206"/>
      <c r="N3206"/>
      <c r="O3206"/>
      <c r="P3206"/>
      <c r="Q3206"/>
      <c r="R3206"/>
      <c r="S3206"/>
      <c r="T3206"/>
      <c r="U3206"/>
      <c r="V3206"/>
      <c r="W3206"/>
      <c r="X3206"/>
      <c r="Y3206"/>
      <c r="Z3206"/>
      <c r="AA3206"/>
      <c r="AB3206"/>
    </row>
    <row r="3207" spans="1:28" x14ac:dyDescent="0.25">
      <c r="A3207"/>
      <c r="B3207"/>
      <c r="C3207"/>
      <c r="D3207"/>
      <c r="E3207"/>
      <c r="F3207"/>
      <c r="G3207"/>
      <c r="H3207"/>
      <c r="I3207"/>
      <c r="J3207"/>
      <c r="K3207"/>
      <c r="L3207"/>
      <c r="M3207"/>
      <c r="N3207"/>
      <c r="O3207"/>
      <c r="P3207"/>
      <c r="Q3207"/>
      <c r="R3207"/>
      <c r="S3207"/>
      <c r="T3207"/>
      <c r="U3207"/>
      <c r="V3207"/>
      <c r="W3207"/>
      <c r="X3207"/>
      <c r="Y3207"/>
      <c r="Z3207"/>
      <c r="AA3207"/>
      <c r="AB3207"/>
    </row>
    <row r="3208" spans="1:28" x14ac:dyDescent="0.25">
      <c r="A3208"/>
      <c r="B3208"/>
      <c r="C3208"/>
      <c r="D3208"/>
      <c r="E3208"/>
      <c r="F3208"/>
      <c r="G3208"/>
      <c r="H3208"/>
      <c r="I3208"/>
      <c r="J3208"/>
      <c r="K3208"/>
      <c r="L3208"/>
      <c r="M3208"/>
      <c r="N3208"/>
      <c r="O3208"/>
      <c r="P3208"/>
      <c r="Q3208"/>
      <c r="R3208"/>
      <c r="S3208"/>
      <c r="T3208"/>
      <c r="U3208"/>
      <c r="V3208"/>
      <c r="W3208"/>
      <c r="X3208"/>
      <c r="Y3208"/>
      <c r="Z3208"/>
      <c r="AA3208"/>
      <c r="AB3208"/>
    </row>
    <row r="3209" spans="1:28" x14ac:dyDescent="0.25">
      <c r="A3209"/>
      <c r="B3209"/>
      <c r="C3209"/>
      <c r="D3209"/>
      <c r="E3209"/>
      <c r="F3209"/>
      <c r="G3209"/>
      <c r="H3209"/>
      <c r="I3209"/>
      <c r="J3209"/>
      <c r="K3209"/>
      <c r="L3209"/>
      <c r="M3209"/>
      <c r="N3209"/>
      <c r="O3209"/>
      <c r="P3209"/>
      <c r="Q3209"/>
      <c r="R3209"/>
      <c r="S3209"/>
      <c r="T3209"/>
      <c r="U3209"/>
      <c r="V3209"/>
      <c r="W3209"/>
      <c r="X3209"/>
      <c r="Y3209"/>
      <c r="Z3209"/>
      <c r="AA3209"/>
      <c r="AB3209"/>
    </row>
    <row r="3210" spans="1:28" x14ac:dyDescent="0.25">
      <c r="A3210"/>
      <c r="B3210"/>
      <c r="C3210"/>
      <c r="D3210"/>
      <c r="E3210"/>
      <c r="F3210"/>
      <c r="G3210"/>
      <c r="H3210"/>
      <c r="I3210"/>
      <c r="J3210"/>
      <c r="K3210"/>
      <c r="L3210"/>
      <c r="M3210"/>
      <c r="N3210"/>
      <c r="O3210"/>
      <c r="P3210"/>
      <c r="Q3210"/>
      <c r="R3210"/>
      <c r="S3210"/>
      <c r="T3210"/>
      <c r="U3210"/>
      <c r="V3210"/>
      <c r="W3210"/>
      <c r="X3210"/>
      <c r="Y3210"/>
      <c r="Z3210"/>
      <c r="AA3210"/>
      <c r="AB3210"/>
    </row>
    <row r="3211" spans="1:28" x14ac:dyDescent="0.25">
      <c r="A3211"/>
      <c r="B3211"/>
      <c r="C3211"/>
      <c r="D3211"/>
      <c r="E3211"/>
      <c r="F3211"/>
      <c r="G3211"/>
      <c r="H3211"/>
      <c r="I3211"/>
      <c r="J3211"/>
      <c r="K3211"/>
      <c r="L3211"/>
      <c r="M3211"/>
      <c r="N3211"/>
      <c r="O3211"/>
      <c r="P3211"/>
      <c r="Q3211"/>
      <c r="R3211"/>
      <c r="S3211"/>
      <c r="T3211"/>
      <c r="U3211"/>
      <c r="V3211"/>
      <c r="W3211"/>
      <c r="X3211"/>
      <c r="Y3211"/>
      <c r="Z3211"/>
      <c r="AA3211"/>
      <c r="AB3211"/>
    </row>
    <row r="3212" spans="1:28" x14ac:dyDescent="0.25">
      <c r="A3212"/>
      <c r="B3212"/>
      <c r="C3212"/>
      <c r="D3212"/>
      <c r="E3212"/>
      <c r="F3212"/>
      <c r="G3212"/>
      <c r="H3212"/>
      <c r="I3212"/>
      <c r="J3212"/>
      <c r="K3212"/>
      <c r="L3212"/>
      <c r="M3212"/>
      <c r="N3212"/>
      <c r="O3212"/>
      <c r="P3212"/>
      <c r="Q3212"/>
      <c r="R3212"/>
      <c r="S3212"/>
      <c r="T3212"/>
      <c r="U3212"/>
      <c r="V3212"/>
      <c r="W3212"/>
      <c r="X3212"/>
      <c r="Y3212"/>
      <c r="Z3212"/>
      <c r="AA3212"/>
      <c r="AB3212"/>
    </row>
    <row r="3213" spans="1:28" x14ac:dyDescent="0.25">
      <c r="A3213"/>
      <c r="B3213"/>
      <c r="C3213"/>
      <c r="D3213"/>
      <c r="E3213"/>
      <c r="F3213"/>
      <c r="G3213"/>
      <c r="H3213"/>
      <c r="I3213"/>
      <c r="J3213"/>
      <c r="K3213"/>
      <c r="L3213"/>
      <c r="M3213"/>
      <c r="N3213"/>
      <c r="O3213"/>
      <c r="P3213"/>
      <c r="Q3213"/>
      <c r="R3213"/>
      <c r="S3213"/>
      <c r="T3213"/>
      <c r="U3213"/>
      <c r="V3213"/>
      <c r="W3213"/>
      <c r="X3213"/>
      <c r="Y3213"/>
      <c r="Z3213"/>
      <c r="AA3213"/>
      <c r="AB3213"/>
    </row>
    <row r="3214" spans="1:28" x14ac:dyDescent="0.25">
      <c r="A3214"/>
      <c r="B3214"/>
      <c r="C3214"/>
      <c r="D3214"/>
      <c r="E3214"/>
      <c r="F3214"/>
      <c r="G3214"/>
      <c r="H3214"/>
      <c r="I3214"/>
      <c r="J3214"/>
      <c r="K3214"/>
      <c r="L3214"/>
      <c r="M3214"/>
      <c r="N3214"/>
      <c r="O3214"/>
      <c r="P3214"/>
      <c r="Q3214"/>
      <c r="R3214"/>
      <c r="S3214"/>
      <c r="T3214"/>
      <c r="U3214"/>
      <c r="V3214"/>
      <c r="W3214"/>
      <c r="X3214"/>
      <c r="Y3214"/>
      <c r="Z3214"/>
      <c r="AA3214"/>
      <c r="AB3214"/>
    </row>
    <row r="3215" spans="1:28" x14ac:dyDescent="0.25">
      <c r="A3215"/>
      <c r="B3215"/>
      <c r="C3215"/>
      <c r="D3215"/>
      <c r="E3215"/>
      <c r="F3215"/>
      <c r="G3215"/>
      <c r="H3215"/>
      <c r="I3215"/>
      <c r="J3215"/>
      <c r="K3215"/>
      <c r="L3215"/>
      <c r="M3215"/>
      <c r="N3215"/>
      <c r="O3215"/>
      <c r="P3215"/>
      <c r="Q3215"/>
      <c r="R3215"/>
      <c r="S3215"/>
      <c r="T3215"/>
      <c r="U3215"/>
      <c r="V3215"/>
      <c r="W3215"/>
      <c r="X3215"/>
      <c r="Y3215"/>
      <c r="Z3215"/>
      <c r="AA3215"/>
      <c r="AB3215"/>
    </row>
    <row r="3216" spans="1:28" x14ac:dyDescent="0.25">
      <c r="A3216"/>
      <c r="B3216"/>
      <c r="C3216"/>
      <c r="D3216"/>
      <c r="E3216"/>
      <c r="F3216"/>
      <c r="G3216"/>
      <c r="H3216"/>
      <c r="I3216"/>
      <c r="J3216"/>
      <c r="K3216"/>
      <c r="L3216"/>
      <c r="M3216"/>
      <c r="N3216"/>
      <c r="O3216"/>
      <c r="P3216"/>
      <c r="Q3216"/>
      <c r="R3216"/>
      <c r="S3216"/>
      <c r="T3216"/>
      <c r="U3216"/>
      <c r="V3216"/>
      <c r="W3216"/>
      <c r="X3216"/>
      <c r="Y3216"/>
      <c r="Z3216"/>
      <c r="AA3216"/>
      <c r="AB3216"/>
    </row>
    <row r="3217" spans="1:28" x14ac:dyDescent="0.25">
      <c r="A3217"/>
      <c r="B3217"/>
      <c r="C3217"/>
      <c r="D3217"/>
      <c r="E3217"/>
      <c r="F3217"/>
      <c r="G3217"/>
      <c r="H3217"/>
      <c r="I3217"/>
      <c r="J3217"/>
      <c r="K3217"/>
      <c r="L3217"/>
      <c r="M3217"/>
      <c r="N3217"/>
      <c r="O3217"/>
      <c r="P3217"/>
      <c r="Q3217"/>
      <c r="R3217"/>
      <c r="S3217"/>
      <c r="T3217"/>
      <c r="U3217"/>
      <c r="V3217"/>
      <c r="W3217"/>
      <c r="X3217"/>
      <c r="Y3217"/>
      <c r="Z3217"/>
      <c r="AA3217"/>
      <c r="AB3217"/>
    </row>
    <row r="3218" spans="1:28" x14ac:dyDescent="0.25">
      <c r="A3218"/>
      <c r="B3218"/>
      <c r="C3218"/>
      <c r="D3218"/>
      <c r="E3218"/>
      <c r="F3218"/>
      <c r="G3218"/>
      <c r="H3218"/>
      <c r="I3218"/>
      <c r="J3218"/>
      <c r="K3218"/>
      <c r="L3218"/>
      <c r="M3218"/>
      <c r="N3218"/>
      <c r="O3218"/>
      <c r="P3218"/>
      <c r="Q3218"/>
      <c r="R3218"/>
      <c r="S3218"/>
      <c r="T3218"/>
      <c r="U3218"/>
      <c r="V3218"/>
      <c r="W3218"/>
      <c r="X3218"/>
      <c r="Y3218"/>
      <c r="Z3218"/>
      <c r="AA3218"/>
      <c r="AB3218"/>
    </row>
    <row r="3219" spans="1:28" x14ac:dyDescent="0.25">
      <c r="A3219"/>
      <c r="B3219"/>
      <c r="C3219"/>
      <c r="D3219"/>
      <c r="E3219"/>
      <c r="F3219"/>
      <c r="G3219"/>
      <c r="H3219"/>
      <c r="I3219"/>
      <c r="J3219"/>
      <c r="K3219"/>
      <c r="L3219"/>
      <c r="M3219"/>
      <c r="N3219"/>
      <c r="O3219"/>
      <c r="P3219"/>
      <c r="Q3219"/>
      <c r="R3219"/>
      <c r="S3219"/>
      <c r="T3219"/>
      <c r="U3219"/>
      <c r="V3219"/>
      <c r="W3219"/>
      <c r="X3219"/>
      <c r="Y3219"/>
      <c r="Z3219"/>
      <c r="AA3219"/>
      <c r="AB3219"/>
    </row>
    <row r="3220" spans="1:28" x14ac:dyDescent="0.25">
      <c r="A3220"/>
      <c r="B3220"/>
      <c r="C3220"/>
      <c r="D3220"/>
      <c r="E3220"/>
      <c r="F3220"/>
      <c r="G3220"/>
      <c r="H3220"/>
      <c r="I3220"/>
      <c r="J3220"/>
      <c r="K3220"/>
      <c r="L3220"/>
      <c r="M3220"/>
      <c r="N3220"/>
      <c r="O3220"/>
      <c r="P3220"/>
      <c r="Q3220"/>
      <c r="R3220"/>
      <c r="S3220"/>
      <c r="T3220"/>
      <c r="U3220"/>
      <c r="V3220"/>
      <c r="W3220"/>
      <c r="X3220"/>
      <c r="Y3220"/>
      <c r="Z3220"/>
      <c r="AA3220"/>
      <c r="AB3220"/>
    </row>
    <row r="3221" spans="1:28" x14ac:dyDescent="0.25">
      <c r="A3221"/>
      <c r="B3221"/>
      <c r="C3221"/>
      <c r="D3221"/>
      <c r="E3221"/>
      <c r="F3221"/>
      <c r="G3221"/>
      <c r="H3221"/>
      <c r="I3221"/>
      <c r="J3221"/>
      <c r="K3221"/>
      <c r="L3221"/>
      <c r="M3221"/>
      <c r="N3221"/>
      <c r="O3221"/>
      <c r="P3221"/>
      <c r="Q3221"/>
      <c r="R3221"/>
      <c r="S3221"/>
      <c r="T3221"/>
      <c r="U3221"/>
      <c r="V3221"/>
      <c r="W3221"/>
      <c r="X3221"/>
      <c r="Y3221"/>
      <c r="Z3221"/>
      <c r="AA3221"/>
      <c r="AB3221"/>
    </row>
    <row r="3222" spans="1:28" x14ac:dyDescent="0.25">
      <c r="A3222"/>
      <c r="B3222"/>
      <c r="C3222"/>
      <c r="D3222"/>
      <c r="E3222"/>
      <c r="F3222"/>
      <c r="G3222"/>
      <c r="H3222"/>
      <c r="I3222"/>
      <c r="J3222"/>
      <c r="K3222"/>
      <c r="L3222"/>
      <c r="M3222"/>
      <c r="N3222"/>
      <c r="O3222"/>
      <c r="P3222"/>
      <c r="Q3222"/>
      <c r="R3222"/>
      <c r="S3222"/>
      <c r="T3222"/>
      <c r="U3222"/>
      <c r="V3222"/>
      <c r="W3222"/>
      <c r="X3222"/>
      <c r="Y3222"/>
      <c r="Z3222"/>
      <c r="AA3222"/>
      <c r="AB3222"/>
    </row>
    <row r="3223" spans="1:28" x14ac:dyDescent="0.25">
      <c r="A3223"/>
      <c r="B3223"/>
      <c r="C3223"/>
      <c r="D3223"/>
      <c r="E3223"/>
      <c r="F3223"/>
      <c r="G3223"/>
      <c r="H3223"/>
      <c r="I3223"/>
      <c r="J3223"/>
      <c r="K3223"/>
      <c r="L3223"/>
      <c r="M3223"/>
      <c r="N3223"/>
      <c r="O3223"/>
      <c r="P3223"/>
      <c r="Q3223"/>
      <c r="R3223"/>
      <c r="S3223"/>
      <c r="T3223"/>
      <c r="U3223"/>
      <c r="V3223"/>
      <c r="W3223"/>
      <c r="X3223"/>
      <c r="Y3223"/>
      <c r="Z3223"/>
      <c r="AA3223"/>
      <c r="AB3223"/>
    </row>
    <row r="3224" spans="1:28" x14ac:dyDescent="0.25">
      <c r="A3224"/>
      <c r="B3224"/>
      <c r="C3224"/>
      <c r="D3224"/>
      <c r="E3224"/>
      <c r="F3224"/>
      <c r="G3224"/>
      <c r="H3224"/>
      <c r="I3224"/>
      <c r="J3224"/>
      <c r="K3224"/>
      <c r="L3224"/>
      <c r="M3224"/>
      <c r="N3224"/>
      <c r="O3224"/>
      <c r="P3224"/>
      <c r="Q3224"/>
      <c r="R3224"/>
      <c r="S3224"/>
      <c r="T3224"/>
      <c r="U3224"/>
      <c r="V3224"/>
      <c r="W3224"/>
      <c r="X3224"/>
      <c r="Y3224"/>
      <c r="Z3224"/>
      <c r="AA3224"/>
      <c r="AB3224"/>
    </row>
    <row r="3225" spans="1:28" x14ac:dyDescent="0.25">
      <c r="A3225"/>
      <c r="B3225"/>
      <c r="C3225"/>
      <c r="D3225"/>
      <c r="E3225"/>
      <c r="F3225"/>
      <c r="G3225"/>
      <c r="H3225"/>
      <c r="I3225"/>
      <c r="J3225"/>
      <c r="K3225"/>
      <c r="L3225"/>
      <c r="M3225"/>
      <c r="N3225"/>
      <c r="O3225"/>
      <c r="P3225"/>
      <c r="Q3225"/>
      <c r="R3225"/>
      <c r="S3225"/>
      <c r="T3225"/>
      <c r="U3225"/>
      <c r="V3225"/>
      <c r="W3225"/>
      <c r="X3225"/>
      <c r="Y3225"/>
      <c r="Z3225"/>
      <c r="AA3225"/>
      <c r="AB3225"/>
    </row>
    <row r="3226" spans="1:28" x14ac:dyDescent="0.25">
      <c r="A3226"/>
      <c r="B3226"/>
      <c r="C3226"/>
      <c r="D3226"/>
      <c r="E3226"/>
      <c r="F3226"/>
      <c r="G3226"/>
      <c r="H3226"/>
      <c r="I3226"/>
      <c r="J3226"/>
      <c r="K3226"/>
      <c r="L3226"/>
      <c r="M3226"/>
      <c r="N3226"/>
      <c r="O3226"/>
      <c r="P3226"/>
      <c r="Q3226"/>
      <c r="R3226"/>
      <c r="S3226"/>
      <c r="T3226"/>
      <c r="U3226"/>
      <c r="V3226"/>
      <c r="W3226"/>
      <c r="X3226"/>
      <c r="Y3226"/>
      <c r="Z3226"/>
      <c r="AA3226"/>
      <c r="AB3226"/>
    </row>
    <row r="3227" spans="1:28" x14ac:dyDescent="0.25">
      <c r="A3227"/>
      <c r="B3227"/>
      <c r="C3227"/>
      <c r="D3227"/>
      <c r="E3227"/>
      <c r="F3227"/>
      <c r="G3227"/>
      <c r="H3227"/>
      <c r="I3227"/>
      <c r="J3227"/>
      <c r="K3227"/>
      <c r="L3227"/>
      <c r="M3227"/>
      <c r="N3227"/>
      <c r="O3227"/>
      <c r="P3227"/>
      <c r="Q3227"/>
      <c r="R3227"/>
      <c r="S3227"/>
      <c r="T3227"/>
      <c r="U3227"/>
      <c r="V3227"/>
      <c r="W3227"/>
      <c r="X3227"/>
      <c r="Y3227"/>
      <c r="Z3227"/>
      <c r="AA3227"/>
      <c r="AB3227"/>
    </row>
    <row r="3228" spans="1:28" x14ac:dyDescent="0.25">
      <c r="A3228"/>
      <c r="B3228"/>
      <c r="C3228"/>
      <c r="D3228"/>
      <c r="E3228"/>
      <c r="F3228"/>
      <c r="G3228"/>
      <c r="H3228"/>
      <c r="I3228"/>
      <c r="J3228"/>
      <c r="K3228"/>
      <c r="L3228"/>
      <c r="M3228"/>
      <c r="N3228"/>
      <c r="O3228"/>
      <c r="P3228"/>
      <c r="Q3228"/>
      <c r="R3228"/>
      <c r="S3228"/>
      <c r="T3228"/>
      <c r="U3228"/>
      <c r="V3228"/>
      <c r="W3228"/>
      <c r="X3228"/>
      <c r="Y3228"/>
      <c r="Z3228"/>
      <c r="AA3228"/>
      <c r="AB3228"/>
    </row>
    <row r="3229" spans="1:28" x14ac:dyDescent="0.25">
      <c r="A3229"/>
      <c r="B3229"/>
      <c r="C3229"/>
      <c r="D3229"/>
      <c r="E3229"/>
      <c r="F3229"/>
      <c r="G3229"/>
      <c r="H3229"/>
      <c r="I3229"/>
      <c r="J3229"/>
      <c r="K3229"/>
      <c r="L3229"/>
      <c r="M3229"/>
      <c r="N3229"/>
      <c r="O3229"/>
      <c r="P3229"/>
      <c r="Q3229"/>
      <c r="R3229"/>
      <c r="S3229"/>
      <c r="T3229"/>
      <c r="U3229"/>
      <c r="V3229"/>
      <c r="W3229"/>
      <c r="X3229"/>
      <c r="Y3229"/>
      <c r="Z3229"/>
      <c r="AA3229"/>
      <c r="AB3229"/>
    </row>
    <row r="3230" spans="1:28" x14ac:dyDescent="0.25">
      <c r="A3230"/>
      <c r="B3230"/>
      <c r="C3230"/>
      <c r="D3230"/>
      <c r="E3230"/>
      <c r="F3230"/>
      <c r="G3230"/>
      <c r="H3230"/>
      <c r="I3230"/>
      <c r="J3230"/>
      <c r="K3230"/>
      <c r="L3230"/>
      <c r="M3230"/>
      <c r="N3230"/>
      <c r="O3230"/>
      <c r="P3230"/>
      <c r="Q3230"/>
      <c r="R3230"/>
      <c r="S3230"/>
      <c r="T3230"/>
      <c r="U3230"/>
      <c r="V3230"/>
      <c r="W3230"/>
      <c r="X3230"/>
      <c r="Y3230"/>
      <c r="Z3230"/>
      <c r="AA3230"/>
      <c r="AB3230"/>
    </row>
    <row r="3231" spans="1:28" x14ac:dyDescent="0.25">
      <c r="A3231"/>
      <c r="B3231"/>
      <c r="C3231"/>
      <c r="D3231"/>
      <c r="E3231"/>
      <c r="F3231"/>
      <c r="G3231"/>
      <c r="H3231"/>
      <c r="I3231"/>
      <c r="J3231"/>
      <c r="K3231"/>
      <c r="L3231"/>
      <c r="M3231"/>
      <c r="N3231"/>
      <c r="O3231"/>
      <c r="P3231"/>
      <c r="Q3231"/>
      <c r="R3231"/>
      <c r="S3231"/>
      <c r="T3231"/>
      <c r="U3231"/>
      <c r="V3231"/>
      <c r="W3231"/>
      <c r="X3231"/>
      <c r="Y3231"/>
      <c r="Z3231"/>
      <c r="AA3231"/>
      <c r="AB3231"/>
    </row>
    <row r="3232" spans="1:28" x14ac:dyDescent="0.25">
      <c r="A3232"/>
      <c r="B3232"/>
      <c r="C3232"/>
      <c r="D3232"/>
      <c r="E3232"/>
      <c r="F3232"/>
      <c r="G3232"/>
      <c r="H3232"/>
      <c r="I3232"/>
      <c r="J3232"/>
      <c r="K3232"/>
      <c r="L3232"/>
      <c r="M3232"/>
      <c r="N3232"/>
      <c r="O3232"/>
      <c r="P3232"/>
      <c r="Q3232"/>
      <c r="R3232"/>
      <c r="S3232"/>
      <c r="T3232"/>
      <c r="U3232"/>
      <c r="V3232"/>
      <c r="W3232"/>
      <c r="X3232"/>
      <c r="Y3232"/>
      <c r="Z3232"/>
      <c r="AA3232"/>
      <c r="AB3232"/>
    </row>
    <row r="3233" spans="1:28" x14ac:dyDescent="0.25">
      <c r="A3233"/>
      <c r="B3233"/>
      <c r="C3233"/>
      <c r="D3233"/>
      <c r="E3233"/>
      <c r="F3233"/>
      <c r="G3233"/>
      <c r="H3233"/>
      <c r="I3233"/>
      <c r="J3233"/>
      <c r="K3233"/>
      <c r="L3233"/>
      <c r="M3233"/>
      <c r="N3233"/>
      <c r="O3233"/>
      <c r="P3233"/>
      <c r="Q3233"/>
      <c r="R3233"/>
      <c r="S3233"/>
      <c r="T3233"/>
      <c r="U3233"/>
      <c r="V3233"/>
      <c r="W3233"/>
      <c r="X3233"/>
      <c r="Y3233"/>
      <c r="Z3233"/>
      <c r="AA3233"/>
      <c r="AB3233"/>
    </row>
    <row r="3234" spans="1:28" x14ac:dyDescent="0.25">
      <c r="A3234"/>
      <c r="B3234"/>
      <c r="C3234"/>
      <c r="D3234"/>
      <c r="E3234"/>
      <c r="F3234"/>
      <c r="G3234"/>
      <c r="H3234"/>
      <c r="I3234"/>
      <c r="J3234"/>
      <c r="K3234"/>
      <c r="L3234"/>
      <c r="M3234"/>
      <c r="N3234"/>
      <c r="O3234"/>
      <c r="P3234"/>
      <c r="Q3234"/>
      <c r="R3234"/>
      <c r="S3234"/>
      <c r="T3234"/>
      <c r="U3234"/>
      <c r="V3234"/>
      <c r="W3234"/>
      <c r="X3234"/>
      <c r="Y3234"/>
      <c r="Z3234"/>
      <c r="AA3234"/>
      <c r="AB3234"/>
    </row>
    <row r="3235" spans="1:28" x14ac:dyDescent="0.25">
      <c r="A3235"/>
      <c r="B3235"/>
      <c r="C3235"/>
      <c r="D3235"/>
      <c r="E3235"/>
      <c r="F3235"/>
      <c r="G3235"/>
      <c r="H3235"/>
      <c r="I3235"/>
      <c r="J3235"/>
      <c r="K3235"/>
      <c r="L3235"/>
      <c r="M3235"/>
      <c r="N3235"/>
      <c r="O3235"/>
      <c r="P3235"/>
      <c r="Q3235"/>
      <c r="R3235"/>
      <c r="S3235"/>
      <c r="T3235"/>
      <c r="U3235"/>
      <c r="V3235"/>
      <c r="W3235"/>
      <c r="X3235"/>
      <c r="Y3235"/>
      <c r="Z3235"/>
      <c r="AA3235"/>
      <c r="AB3235"/>
    </row>
    <row r="3236" spans="1:28" x14ac:dyDescent="0.25">
      <c r="A3236"/>
      <c r="B3236"/>
      <c r="C3236"/>
      <c r="D3236"/>
      <c r="E3236"/>
      <c r="F3236"/>
      <c r="G3236"/>
      <c r="H3236"/>
      <c r="I3236"/>
      <c r="J3236"/>
      <c r="K3236"/>
      <c r="L3236"/>
      <c r="M3236"/>
      <c r="N3236"/>
      <c r="O3236"/>
      <c r="P3236"/>
      <c r="Q3236"/>
      <c r="R3236"/>
      <c r="S3236"/>
      <c r="T3236"/>
      <c r="U3236"/>
      <c r="V3236"/>
      <c r="W3236"/>
      <c r="X3236"/>
      <c r="Y3236"/>
      <c r="Z3236"/>
      <c r="AA3236"/>
      <c r="AB3236"/>
    </row>
    <row r="3237" spans="1:28" x14ac:dyDescent="0.25">
      <c r="A3237"/>
      <c r="B3237"/>
      <c r="C3237"/>
      <c r="D3237"/>
      <c r="E3237"/>
      <c r="F3237"/>
      <c r="G3237"/>
      <c r="H3237"/>
      <c r="I3237"/>
      <c r="J3237"/>
      <c r="K3237"/>
      <c r="L3237"/>
      <c r="M3237"/>
      <c r="N3237"/>
      <c r="O3237"/>
      <c r="P3237"/>
      <c r="Q3237"/>
      <c r="R3237"/>
      <c r="S3237"/>
      <c r="T3237"/>
      <c r="U3237"/>
      <c r="V3237"/>
      <c r="W3237"/>
      <c r="X3237"/>
      <c r="Y3237"/>
      <c r="Z3237"/>
      <c r="AA3237"/>
      <c r="AB3237"/>
    </row>
    <row r="3238" spans="1:28" x14ac:dyDescent="0.25">
      <c r="A3238"/>
      <c r="B3238"/>
      <c r="C3238"/>
      <c r="D3238"/>
      <c r="E3238"/>
      <c r="F3238"/>
      <c r="G3238"/>
      <c r="H3238"/>
      <c r="I3238"/>
      <c r="J3238"/>
      <c r="K3238"/>
      <c r="L3238"/>
      <c r="M3238"/>
      <c r="N3238"/>
      <c r="O3238"/>
      <c r="P3238"/>
      <c r="Q3238"/>
      <c r="R3238"/>
      <c r="S3238"/>
      <c r="T3238"/>
      <c r="U3238"/>
      <c r="V3238"/>
      <c r="W3238"/>
      <c r="X3238"/>
      <c r="Y3238"/>
      <c r="Z3238"/>
      <c r="AA3238"/>
      <c r="AB3238"/>
    </row>
    <row r="3239" spans="1:28" x14ac:dyDescent="0.25">
      <c r="A3239"/>
      <c r="B3239"/>
      <c r="C3239"/>
      <c r="D3239"/>
      <c r="E3239"/>
      <c r="F3239"/>
      <c r="G3239"/>
      <c r="H3239"/>
      <c r="I3239"/>
      <c r="J3239"/>
      <c r="K3239"/>
      <c r="L3239"/>
      <c r="M3239"/>
      <c r="N3239"/>
      <c r="O3239"/>
      <c r="P3239"/>
      <c r="Q3239"/>
      <c r="R3239"/>
      <c r="S3239"/>
      <c r="T3239"/>
      <c r="U3239"/>
      <c r="V3239"/>
      <c r="W3239"/>
      <c r="X3239"/>
      <c r="Y3239"/>
      <c r="Z3239"/>
      <c r="AA3239"/>
      <c r="AB3239"/>
    </row>
    <row r="3240" spans="1:28" x14ac:dyDescent="0.25">
      <c r="A3240"/>
      <c r="B3240"/>
      <c r="C3240"/>
      <c r="D3240"/>
      <c r="E3240"/>
      <c r="F3240"/>
      <c r="G3240"/>
      <c r="H3240"/>
      <c r="I3240"/>
      <c r="J3240"/>
      <c r="K3240"/>
      <c r="L3240"/>
      <c r="M3240"/>
      <c r="N3240"/>
      <c r="O3240"/>
      <c r="P3240"/>
      <c r="Q3240"/>
      <c r="R3240"/>
      <c r="S3240"/>
      <c r="T3240"/>
      <c r="U3240"/>
      <c r="V3240"/>
      <c r="W3240"/>
      <c r="X3240"/>
      <c r="Y3240"/>
      <c r="Z3240"/>
      <c r="AA3240"/>
      <c r="AB3240"/>
    </row>
    <row r="3241" spans="1:28" x14ac:dyDescent="0.25">
      <c r="A3241"/>
      <c r="B3241"/>
      <c r="C3241"/>
      <c r="D3241"/>
      <c r="E3241"/>
      <c r="F3241"/>
      <c r="G3241"/>
      <c r="H3241"/>
      <c r="I3241"/>
      <c r="J3241"/>
      <c r="K3241"/>
      <c r="L3241"/>
      <c r="M3241"/>
      <c r="N3241"/>
      <c r="O3241"/>
      <c r="P3241"/>
      <c r="Q3241"/>
      <c r="R3241"/>
      <c r="S3241"/>
      <c r="T3241"/>
      <c r="U3241"/>
      <c r="V3241"/>
      <c r="W3241"/>
      <c r="X3241"/>
      <c r="Y3241"/>
      <c r="Z3241"/>
      <c r="AA3241"/>
      <c r="AB3241"/>
    </row>
    <row r="3242" spans="1:28" x14ac:dyDescent="0.25">
      <c r="A3242"/>
      <c r="B3242"/>
      <c r="C3242"/>
      <c r="D3242"/>
      <c r="E3242"/>
      <c r="F3242"/>
      <c r="G3242"/>
      <c r="H3242"/>
      <c r="I3242"/>
      <c r="J3242"/>
      <c r="K3242"/>
      <c r="L3242"/>
      <c r="M3242"/>
      <c r="N3242"/>
      <c r="O3242"/>
      <c r="P3242"/>
      <c r="Q3242"/>
      <c r="R3242"/>
      <c r="S3242"/>
      <c r="T3242"/>
      <c r="U3242"/>
      <c r="V3242"/>
      <c r="W3242"/>
      <c r="X3242"/>
      <c r="Y3242"/>
      <c r="Z3242"/>
      <c r="AA3242"/>
      <c r="AB3242"/>
    </row>
    <row r="3243" spans="1:28" x14ac:dyDescent="0.25">
      <c r="A3243"/>
      <c r="B3243"/>
      <c r="C3243"/>
      <c r="D3243"/>
      <c r="E3243"/>
      <c r="F3243"/>
      <c r="G3243"/>
      <c r="H3243"/>
      <c r="I3243"/>
      <c r="J3243"/>
      <c r="K3243"/>
      <c r="L3243"/>
      <c r="M3243"/>
      <c r="N3243"/>
      <c r="O3243"/>
      <c r="P3243"/>
      <c r="Q3243"/>
      <c r="R3243"/>
      <c r="S3243"/>
      <c r="T3243"/>
      <c r="U3243"/>
      <c r="V3243"/>
      <c r="W3243"/>
      <c r="X3243"/>
      <c r="Y3243"/>
      <c r="Z3243"/>
      <c r="AA3243"/>
      <c r="AB3243"/>
    </row>
    <row r="3244" spans="1:28" x14ac:dyDescent="0.25">
      <c r="A3244"/>
      <c r="B3244"/>
      <c r="C3244"/>
      <c r="D3244"/>
      <c r="E3244"/>
      <c r="F3244"/>
      <c r="G3244"/>
      <c r="H3244"/>
      <c r="I3244"/>
      <c r="J3244"/>
      <c r="K3244"/>
      <c r="L3244"/>
      <c r="M3244"/>
      <c r="N3244"/>
      <c r="O3244"/>
      <c r="P3244"/>
      <c r="Q3244"/>
      <c r="R3244"/>
      <c r="S3244"/>
      <c r="T3244"/>
      <c r="U3244"/>
      <c r="V3244"/>
      <c r="W3244"/>
      <c r="X3244"/>
      <c r="Y3244"/>
      <c r="Z3244"/>
      <c r="AA3244"/>
      <c r="AB3244"/>
    </row>
    <row r="3245" spans="1:28" x14ac:dyDescent="0.25">
      <c r="A3245"/>
      <c r="B3245"/>
      <c r="C3245"/>
      <c r="D3245"/>
      <c r="E3245"/>
      <c r="F3245"/>
      <c r="G3245"/>
      <c r="H3245"/>
      <c r="I3245"/>
      <c r="J3245"/>
      <c r="K3245"/>
      <c r="L3245"/>
      <c r="M3245"/>
      <c r="N3245"/>
      <c r="O3245"/>
      <c r="P3245"/>
      <c r="Q3245"/>
      <c r="R3245"/>
      <c r="S3245"/>
      <c r="T3245"/>
      <c r="U3245"/>
      <c r="V3245"/>
      <c r="W3245"/>
      <c r="X3245"/>
      <c r="Y3245"/>
      <c r="Z3245"/>
      <c r="AA3245"/>
      <c r="AB3245"/>
    </row>
    <row r="3246" spans="1:28" x14ac:dyDescent="0.25">
      <c r="A3246"/>
      <c r="B3246"/>
      <c r="C3246"/>
      <c r="D3246"/>
      <c r="E3246"/>
      <c r="F3246"/>
      <c r="G3246"/>
      <c r="H3246"/>
      <c r="I3246"/>
      <c r="J3246"/>
      <c r="K3246"/>
      <c r="L3246"/>
      <c r="M3246"/>
      <c r="N3246"/>
      <c r="O3246"/>
      <c r="P3246"/>
      <c r="Q3246"/>
      <c r="R3246"/>
      <c r="S3246"/>
      <c r="T3246"/>
      <c r="U3246"/>
      <c r="V3246"/>
      <c r="W3246"/>
      <c r="X3246"/>
      <c r="Y3246"/>
      <c r="Z3246"/>
      <c r="AA3246"/>
      <c r="AB3246"/>
    </row>
    <row r="3247" spans="1:28" x14ac:dyDescent="0.25">
      <c r="A3247"/>
      <c r="B3247"/>
      <c r="C3247"/>
      <c r="D3247"/>
      <c r="E3247"/>
      <c r="F3247"/>
      <c r="G3247"/>
      <c r="H3247"/>
      <c r="I3247"/>
      <c r="J3247"/>
      <c r="K3247"/>
      <c r="L3247"/>
      <c r="M3247"/>
      <c r="N3247"/>
      <c r="O3247"/>
      <c r="P3247"/>
      <c r="Q3247"/>
      <c r="R3247"/>
      <c r="S3247"/>
      <c r="T3247"/>
      <c r="U3247"/>
      <c r="V3247"/>
      <c r="W3247"/>
      <c r="X3247"/>
      <c r="Y3247"/>
      <c r="Z3247"/>
      <c r="AA3247"/>
      <c r="AB3247"/>
    </row>
    <row r="3248" spans="1:28" x14ac:dyDescent="0.25">
      <c r="A3248"/>
      <c r="B3248"/>
      <c r="C3248"/>
      <c r="D3248"/>
      <c r="E3248"/>
      <c r="F3248"/>
      <c r="G3248"/>
      <c r="H3248"/>
      <c r="I3248"/>
      <c r="J3248"/>
      <c r="K3248"/>
      <c r="L3248"/>
      <c r="M3248"/>
      <c r="N3248"/>
      <c r="O3248"/>
      <c r="P3248"/>
      <c r="Q3248"/>
      <c r="R3248"/>
      <c r="S3248"/>
      <c r="T3248"/>
      <c r="U3248"/>
      <c r="V3248"/>
      <c r="W3248"/>
      <c r="X3248"/>
      <c r="Y3248"/>
      <c r="Z3248"/>
      <c r="AA3248"/>
      <c r="AB3248"/>
    </row>
    <row r="3249" spans="1:28" x14ac:dyDescent="0.25">
      <c r="A3249"/>
      <c r="B3249"/>
      <c r="C3249"/>
      <c r="D3249"/>
      <c r="E3249"/>
      <c r="F3249"/>
      <c r="G3249"/>
      <c r="H3249"/>
      <c r="I3249"/>
      <c r="J3249"/>
      <c r="K3249"/>
      <c r="L3249"/>
      <c r="M3249"/>
      <c r="N3249"/>
      <c r="O3249"/>
      <c r="P3249"/>
      <c r="Q3249"/>
      <c r="R3249"/>
      <c r="S3249"/>
      <c r="T3249"/>
      <c r="U3249"/>
      <c r="V3249"/>
      <c r="W3249"/>
      <c r="X3249"/>
      <c r="Y3249"/>
      <c r="Z3249"/>
      <c r="AA3249"/>
      <c r="AB3249"/>
    </row>
    <row r="3250" spans="1:28" x14ac:dyDescent="0.25">
      <c r="A3250"/>
      <c r="B3250"/>
      <c r="C3250"/>
      <c r="D3250"/>
      <c r="E3250"/>
      <c r="F3250"/>
      <c r="G3250"/>
      <c r="H3250"/>
      <c r="I3250"/>
      <c r="J3250"/>
      <c r="K3250"/>
      <c r="L3250"/>
      <c r="M3250"/>
      <c r="N3250"/>
      <c r="O3250"/>
      <c r="P3250"/>
      <c r="Q3250"/>
      <c r="R3250"/>
      <c r="S3250"/>
      <c r="T3250"/>
      <c r="U3250"/>
      <c r="V3250"/>
      <c r="W3250"/>
      <c r="X3250"/>
      <c r="Y3250"/>
      <c r="Z3250"/>
      <c r="AA3250"/>
      <c r="AB3250"/>
    </row>
    <row r="3251" spans="1:28" x14ac:dyDescent="0.25">
      <c r="A3251"/>
      <c r="B3251"/>
      <c r="C3251"/>
      <c r="D3251"/>
      <c r="E3251"/>
      <c r="F3251"/>
      <c r="G3251"/>
      <c r="H3251"/>
      <c r="I3251"/>
      <c r="J3251"/>
      <c r="K3251"/>
      <c r="L3251"/>
      <c r="M3251"/>
      <c r="N3251"/>
      <c r="O3251"/>
      <c r="P3251"/>
      <c r="Q3251"/>
      <c r="R3251"/>
      <c r="S3251"/>
      <c r="T3251"/>
      <c r="U3251"/>
      <c r="V3251"/>
      <c r="W3251"/>
      <c r="X3251"/>
      <c r="Y3251"/>
      <c r="Z3251"/>
      <c r="AA3251"/>
      <c r="AB3251"/>
    </row>
    <row r="3252" spans="1:28" x14ac:dyDescent="0.25">
      <c r="A3252"/>
      <c r="B3252"/>
      <c r="C3252"/>
      <c r="D3252"/>
      <c r="E3252"/>
      <c r="F3252"/>
      <c r="G3252"/>
      <c r="H3252"/>
      <c r="I3252"/>
      <c r="J3252"/>
      <c r="K3252"/>
      <c r="L3252"/>
      <c r="M3252"/>
      <c r="N3252"/>
      <c r="O3252"/>
      <c r="P3252"/>
      <c r="Q3252"/>
      <c r="R3252"/>
      <c r="S3252"/>
      <c r="T3252"/>
      <c r="U3252"/>
      <c r="V3252"/>
      <c r="W3252"/>
      <c r="X3252"/>
      <c r="Y3252"/>
      <c r="Z3252"/>
      <c r="AA3252"/>
      <c r="AB3252"/>
    </row>
    <row r="3253" spans="1:28" x14ac:dyDescent="0.25">
      <c r="A3253"/>
      <c r="B3253"/>
      <c r="C3253"/>
      <c r="D3253"/>
      <c r="E3253"/>
      <c r="F3253"/>
      <c r="G3253"/>
      <c r="H3253"/>
      <c r="I3253"/>
      <c r="J3253"/>
      <c r="K3253"/>
      <c r="L3253"/>
      <c r="M3253"/>
      <c r="N3253"/>
      <c r="O3253"/>
      <c r="P3253"/>
      <c r="Q3253"/>
      <c r="R3253"/>
      <c r="S3253"/>
      <c r="T3253"/>
      <c r="U3253"/>
      <c r="V3253"/>
      <c r="W3253"/>
      <c r="X3253"/>
      <c r="Y3253"/>
      <c r="Z3253"/>
      <c r="AA3253"/>
      <c r="AB3253"/>
    </row>
    <row r="3254" spans="1:28" x14ac:dyDescent="0.25">
      <c r="A3254"/>
      <c r="B3254"/>
      <c r="C3254"/>
      <c r="D3254"/>
      <c r="E3254"/>
      <c r="F3254"/>
      <c r="G3254"/>
      <c r="H3254"/>
      <c r="I3254"/>
      <c r="J3254"/>
      <c r="K3254"/>
      <c r="L3254"/>
      <c r="M3254"/>
      <c r="N3254"/>
      <c r="O3254"/>
      <c r="P3254"/>
      <c r="Q3254"/>
      <c r="R3254"/>
      <c r="S3254"/>
      <c r="T3254"/>
      <c r="U3254"/>
      <c r="V3254"/>
      <c r="W3254"/>
      <c r="X3254"/>
      <c r="Y3254"/>
      <c r="Z3254"/>
      <c r="AA3254"/>
      <c r="AB3254"/>
    </row>
    <row r="3255" spans="1:28" x14ac:dyDescent="0.25">
      <c r="A3255"/>
      <c r="B3255"/>
      <c r="C3255"/>
      <c r="D3255"/>
      <c r="E3255"/>
      <c r="F3255"/>
      <c r="G3255"/>
      <c r="H3255"/>
      <c r="I3255"/>
      <c r="J3255"/>
      <c r="K3255"/>
      <c r="L3255"/>
      <c r="M3255"/>
      <c r="N3255"/>
      <c r="O3255"/>
      <c r="P3255"/>
      <c r="Q3255"/>
      <c r="R3255"/>
      <c r="S3255"/>
      <c r="T3255"/>
      <c r="U3255"/>
      <c r="V3255"/>
      <c r="W3255"/>
      <c r="X3255"/>
      <c r="Y3255"/>
      <c r="Z3255"/>
      <c r="AA3255"/>
      <c r="AB3255"/>
    </row>
    <row r="3256" spans="1:28" x14ac:dyDescent="0.25">
      <c r="A3256"/>
      <c r="B3256"/>
      <c r="C3256"/>
      <c r="D3256"/>
      <c r="E3256"/>
      <c r="F3256"/>
      <c r="G3256"/>
      <c r="H3256"/>
      <c r="I3256"/>
      <c r="J3256"/>
      <c r="K3256"/>
      <c r="L3256"/>
      <c r="M3256"/>
      <c r="N3256"/>
      <c r="O3256"/>
      <c r="P3256"/>
      <c r="Q3256"/>
      <c r="R3256"/>
      <c r="S3256"/>
      <c r="T3256"/>
      <c r="U3256"/>
      <c r="V3256"/>
      <c r="W3256"/>
      <c r="X3256"/>
      <c r="Y3256"/>
      <c r="Z3256"/>
      <c r="AA3256"/>
      <c r="AB3256"/>
    </row>
    <row r="3257" spans="1:28" x14ac:dyDescent="0.25">
      <c r="A3257"/>
      <c r="B3257"/>
      <c r="C3257"/>
      <c r="D3257"/>
      <c r="E3257"/>
      <c r="F3257"/>
      <c r="G3257"/>
      <c r="H3257"/>
      <c r="I3257"/>
      <c r="J3257"/>
      <c r="K3257"/>
      <c r="L3257"/>
      <c r="M3257"/>
      <c r="N3257"/>
      <c r="O3257"/>
      <c r="P3257"/>
      <c r="Q3257"/>
      <c r="R3257"/>
      <c r="S3257"/>
      <c r="T3257"/>
      <c r="U3257"/>
      <c r="V3257"/>
      <c r="W3257"/>
      <c r="X3257"/>
      <c r="Y3257"/>
      <c r="Z3257"/>
      <c r="AA3257"/>
      <c r="AB3257"/>
    </row>
    <row r="3258" spans="1:28" x14ac:dyDescent="0.25">
      <c r="A3258"/>
      <c r="B3258"/>
      <c r="C3258"/>
      <c r="D3258"/>
      <c r="E3258"/>
      <c r="F3258"/>
      <c r="G3258"/>
      <c r="H3258"/>
      <c r="I3258"/>
      <c r="J3258"/>
      <c r="K3258"/>
      <c r="L3258"/>
      <c r="M3258"/>
      <c r="N3258"/>
      <c r="O3258"/>
      <c r="P3258"/>
      <c r="Q3258"/>
      <c r="R3258"/>
      <c r="S3258"/>
      <c r="T3258"/>
      <c r="U3258"/>
      <c r="V3258"/>
      <c r="W3258"/>
      <c r="X3258"/>
      <c r="Y3258"/>
      <c r="Z3258"/>
      <c r="AA3258"/>
      <c r="AB3258"/>
    </row>
    <row r="3259" spans="1:28" x14ac:dyDescent="0.25">
      <c r="A3259"/>
      <c r="B3259"/>
      <c r="C3259"/>
      <c r="D3259"/>
      <c r="E3259"/>
      <c r="F3259"/>
      <c r="G3259"/>
      <c r="H3259"/>
      <c r="I3259"/>
      <c r="J3259"/>
      <c r="K3259"/>
      <c r="L3259"/>
      <c r="M3259"/>
      <c r="N3259"/>
      <c r="O3259"/>
      <c r="P3259"/>
      <c r="Q3259"/>
      <c r="R3259"/>
      <c r="S3259"/>
      <c r="T3259"/>
      <c r="U3259"/>
      <c r="V3259"/>
      <c r="W3259"/>
      <c r="X3259"/>
      <c r="Y3259"/>
      <c r="Z3259"/>
      <c r="AA3259"/>
      <c r="AB3259"/>
    </row>
    <row r="3260" spans="1:28" x14ac:dyDescent="0.25">
      <c r="A3260"/>
      <c r="B3260"/>
      <c r="C3260"/>
      <c r="D3260"/>
      <c r="E3260"/>
      <c r="F3260"/>
      <c r="G3260"/>
      <c r="H3260"/>
      <c r="I3260"/>
      <c r="J3260"/>
      <c r="K3260"/>
      <c r="L3260"/>
      <c r="M3260"/>
      <c r="N3260"/>
      <c r="O3260"/>
      <c r="P3260"/>
      <c r="Q3260"/>
      <c r="R3260"/>
      <c r="S3260"/>
      <c r="T3260"/>
      <c r="U3260"/>
      <c r="V3260"/>
      <c r="W3260"/>
      <c r="X3260"/>
      <c r="Y3260"/>
      <c r="Z3260"/>
      <c r="AA3260"/>
      <c r="AB3260"/>
    </row>
    <row r="3261" spans="1:28" x14ac:dyDescent="0.25">
      <c r="A3261"/>
      <c r="B3261"/>
      <c r="C3261"/>
      <c r="D3261"/>
      <c r="E3261"/>
      <c r="F3261"/>
      <c r="G3261"/>
      <c r="H3261"/>
      <c r="I3261"/>
      <c r="J3261"/>
      <c r="K3261"/>
      <c r="L3261"/>
      <c r="M3261"/>
      <c r="N3261"/>
      <c r="O3261"/>
      <c r="P3261"/>
      <c r="Q3261"/>
      <c r="R3261"/>
      <c r="S3261"/>
      <c r="T3261"/>
      <c r="U3261"/>
      <c r="V3261"/>
      <c r="W3261"/>
      <c r="X3261"/>
      <c r="Y3261"/>
      <c r="Z3261"/>
      <c r="AA3261"/>
      <c r="AB3261"/>
    </row>
    <row r="3262" spans="1:28" x14ac:dyDescent="0.25">
      <c r="A3262"/>
      <c r="B3262"/>
      <c r="C3262"/>
      <c r="D3262"/>
      <c r="E3262"/>
      <c r="F3262"/>
      <c r="G3262"/>
      <c r="H3262"/>
      <c r="I3262"/>
      <c r="J3262"/>
      <c r="K3262"/>
      <c r="L3262"/>
      <c r="M3262"/>
      <c r="N3262"/>
      <c r="O3262"/>
      <c r="P3262"/>
      <c r="Q3262"/>
      <c r="R3262"/>
      <c r="S3262"/>
      <c r="T3262"/>
      <c r="U3262"/>
      <c r="V3262"/>
      <c r="W3262"/>
      <c r="X3262"/>
      <c r="Y3262"/>
      <c r="Z3262"/>
      <c r="AA3262"/>
      <c r="AB3262"/>
    </row>
    <row r="3263" spans="1:28" x14ac:dyDescent="0.25">
      <c r="A3263"/>
      <c r="B3263"/>
      <c r="C3263"/>
      <c r="D3263"/>
      <c r="E3263"/>
      <c r="F3263"/>
      <c r="G3263"/>
      <c r="H3263"/>
      <c r="I3263"/>
      <c r="J3263"/>
      <c r="K3263"/>
      <c r="L3263"/>
      <c r="M3263"/>
      <c r="N3263"/>
      <c r="O3263"/>
      <c r="P3263"/>
      <c r="Q3263"/>
      <c r="R3263"/>
      <c r="S3263"/>
      <c r="T3263"/>
      <c r="U3263"/>
      <c r="V3263"/>
      <c r="W3263"/>
      <c r="X3263"/>
      <c r="Y3263"/>
      <c r="Z3263"/>
      <c r="AA3263"/>
      <c r="AB3263"/>
    </row>
    <row r="3264" spans="1:28" x14ac:dyDescent="0.25">
      <c r="A3264"/>
      <c r="B3264"/>
      <c r="C3264"/>
      <c r="D3264"/>
      <c r="E3264"/>
      <c r="F3264"/>
      <c r="G3264"/>
      <c r="H3264"/>
      <c r="I3264"/>
      <c r="J3264"/>
      <c r="K3264"/>
      <c r="L3264"/>
      <c r="M3264"/>
      <c r="N3264"/>
      <c r="O3264"/>
      <c r="P3264"/>
      <c r="Q3264"/>
      <c r="R3264"/>
      <c r="S3264"/>
      <c r="T3264"/>
      <c r="U3264"/>
      <c r="V3264"/>
      <c r="W3264"/>
      <c r="X3264"/>
      <c r="Y3264"/>
      <c r="Z3264"/>
      <c r="AA3264"/>
      <c r="AB3264"/>
    </row>
    <row r="3265" spans="1:28" x14ac:dyDescent="0.25">
      <c r="A3265"/>
      <c r="B3265"/>
      <c r="C3265"/>
      <c r="D3265"/>
      <c r="E3265"/>
      <c r="F3265"/>
      <c r="G3265"/>
      <c r="H3265"/>
      <c r="I3265"/>
      <c r="J3265"/>
      <c r="K3265"/>
      <c r="L3265"/>
      <c r="M3265"/>
      <c r="N3265"/>
      <c r="O3265"/>
      <c r="P3265"/>
      <c r="Q3265"/>
      <c r="R3265"/>
      <c r="S3265"/>
      <c r="T3265"/>
      <c r="U3265"/>
      <c r="V3265"/>
      <c r="W3265"/>
      <c r="X3265"/>
      <c r="Y3265"/>
      <c r="Z3265"/>
      <c r="AA3265"/>
      <c r="AB3265"/>
    </row>
    <row r="3266" spans="1:28" x14ac:dyDescent="0.25">
      <c r="A3266"/>
      <c r="B3266"/>
      <c r="C3266"/>
      <c r="D3266"/>
      <c r="E3266"/>
      <c r="F3266"/>
      <c r="G3266"/>
      <c r="H3266"/>
      <c r="I3266"/>
      <c r="J3266"/>
      <c r="K3266"/>
      <c r="L3266"/>
      <c r="M3266"/>
      <c r="N3266"/>
      <c r="O3266"/>
      <c r="P3266"/>
      <c r="Q3266"/>
      <c r="R3266"/>
      <c r="S3266"/>
      <c r="T3266"/>
      <c r="U3266"/>
      <c r="V3266"/>
      <c r="W3266"/>
      <c r="X3266"/>
      <c r="Y3266"/>
      <c r="Z3266"/>
      <c r="AA3266"/>
      <c r="AB3266"/>
    </row>
    <row r="3267" spans="1:28" x14ac:dyDescent="0.25">
      <c r="A3267"/>
      <c r="B3267"/>
      <c r="C3267"/>
      <c r="D3267"/>
      <c r="E3267"/>
      <c r="F3267"/>
      <c r="G3267"/>
      <c r="H3267"/>
      <c r="I3267"/>
      <c r="J3267"/>
      <c r="K3267"/>
      <c r="L3267"/>
      <c r="M3267"/>
      <c r="N3267"/>
      <c r="O3267"/>
      <c r="P3267"/>
      <c r="Q3267"/>
      <c r="R3267"/>
      <c r="S3267"/>
      <c r="T3267"/>
      <c r="U3267"/>
      <c r="V3267"/>
      <c r="W3267"/>
      <c r="X3267"/>
      <c r="Y3267"/>
      <c r="Z3267"/>
      <c r="AA3267"/>
      <c r="AB3267"/>
    </row>
    <row r="3268" spans="1:28" x14ac:dyDescent="0.25">
      <c r="A3268"/>
      <c r="B3268"/>
      <c r="C3268"/>
      <c r="D3268"/>
      <c r="E3268"/>
      <c r="F3268"/>
      <c r="G3268"/>
      <c r="H3268"/>
      <c r="I3268"/>
      <c r="J3268"/>
      <c r="K3268"/>
      <c r="L3268"/>
      <c r="M3268"/>
      <c r="N3268"/>
      <c r="O3268"/>
      <c r="P3268"/>
      <c r="Q3268"/>
      <c r="R3268"/>
      <c r="S3268"/>
      <c r="T3268"/>
      <c r="U3268"/>
      <c r="V3268"/>
      <c r="W3268"/>
      <c r="X3268"/>
      <c r="Y3268"/>
      <c r="Z3268"/>
      <c r="AA3268"/>
      <c r="AB3268"/>
    </row>
    <row r="3269" spans="1:28" x14ac:dyDescent="0.25">
      <c r="A3269"/>
      <c r="B3269"/>
      <c r="C3269"/>
      <c r="D3269"/>
      <c r="E3269"/>
      <c r="F3269"/>
      <c r="G3269"/>
      <c r="H3269"/>
      <c r="I3269"/>
      <c r="J3269"/>
      <c r="K3269"/>
      <c r="L3269"/>
      <c r="M3269"/>
      <c r="N3269"/>
      <c r="O3269"/>
      <c r="P3269"/>
      <c r="Q3269"/>
      <c r="R3269"/>
      <c r="S3269"/>
      <c r="T3269"/>
      <c r="U3269"/>
      <c r="V3269"/>
      <c r="W3269"/>
      <c r="X3269"/>
      <c r="Y3269"/>
      <c r="Z3269"/>
      <c r="AA3269"/>
      <c r="AB3269"/>
    </row>
    <row r="3270" spans="1:28" x14ac:dyDescent="0.25">
      <c r="A3270"/>
      <c r="B3270"/>
      <c r="C3270"/>
      <c r="D3270"/>
      <c r="E3270"/>
      <c r="F3270"/>
      <c r="G3270"/>
      <c r="H3270"/>
      <c r="I3270"/>
      <c r="J3270"/>
      <c r="K3270"/>
      <c r="L3270"/>
      <c r="M3270"/>
      <c r="N3270"/>
      <c r="O3270"/>
      <c r="P3270"/>
      <c r="Q3270"/>
      <c r="R3270"/>
      <c r="S3270"/>
      <c r="T3270"/>
      <c r="U3270"/>
      <c r="V3270"/>
      <c r="W3270"/>
      <c r="X3270"/>
      <c r="Y3270"/>
      <c r="Z3270"/>
      <c r="AA3270"/>
      <c r="AB3270"/>
    </row>
    <row r="3271" spans="1:28" x14ac:dyDescent="0.25">
      <c r="A3271"/>
      <c r="B3271"/>
      <c r="C3271"/>
      <c r="D3271"/>
      <c r="E3271"/>
      <c r="F3271"/>
      <c r="G3271"/>
      <c r="H3271"/>
      <c r="I3271"/>
      <c r="J3271"/>
      <c r="K3271"/>
      <c r="L3271"/>
      <c r="M3271"/>
      <c r="N3271"/>
      <c r="O3271"/>
      <c r="P3271"/>
      <c r="Q3271"/>
      <c r="R3271"/>
      <c r="S3271"/>
      <c r="T3271"/>
      <c r="U3271"/>
      <c r="V3271"/>
      <c r="W3271"/>
      <c r="X3271"/>
      <c r="Y3271"/>
      <c r="Z3271"/>
      <c r="AA3271"/>
      <c r="AB3271"/>
    </row>
    <row r="3272" spans="1:28" x14ac:dyDescent="0.25">
      <c r="A3272"/>
      <c r="B3272"/>
      <c r="C3272"/>
      <c r="D3272"/>
      <c r="E3272"/>
      <c r="F3272"/>
      <c r="G3272"/>
      <c r="H3272"/>
      <c r="I3272"/>
      <c r="J3272"/>
      <c r="K3272"/>
      <c r="L3272"/>
      <c r="M3272"/>
      <c r="N3272"/>
      <c r="O3272"/>
      <c r="P3272"/>
      <c r="Q3272"/>
      <c r="R3272"/>
      <c r="S3272"/>
      <c r="T3272"/>
      <c r="U3272"/>
      <c r="V3272"/>
      <c r="W3272"/>
      <c r="X3272"/>
      <c r="Y3272"/>
      <c r="Z3272"/>
      <c r="AA3272"/>
      <c r="AB3272"/>
    </row>
    <row r="3273" spans="1:28" x14ac:dyDescent="0.25">
      <c r="A3273"/>
      <c r="B3273"/>
      <c r="C3273"/>
      <c r="D3273"/>
      <c r="E3273"/>
      <c r="F3273"/>
      <c r="G3273"/>
      <c r="H3273"/>
      <c r="I3273"/>
      <c r="J3273"/>
      <c r="K3273"/>
      <c r="L3273"/>
      <c r="M3273"/>
      <c r="N3273"/>
      <c r="O3273"/>
      <c r="P3273"/>
      <c r="Q3273"/>
      <c r="R3273"/>
      <c r="S3273"/>
      <c r="T3273"/>
      <c r="U3273"/>
      <c r="V3273"/>
      <c r="W3273"/>
      <c r="X3273"/>
      <c r="Y3273"/>
      <c r="Z3273"/>
      <c r="AA3273"/>
      <c r="AB3273"/>
    </row>
    <row r="3274" spans="1:28" x14ac:dyDescent="0.25">
      <c r="A3274"/>
      <c r="B3274"/>
      <c r="C3274"/>
      <c r="D3274"/>
      <c r="E3274"/>
      <c r="F3274"/>
      <c r="G3274"/>
      <c r="H3274"/>
      <c r="I3274"/>
      <c r="J3274"/>
      <c r="K3274"/>
      <c r="L3274"/>
      <c r="M3274"/>
      <c r="N3274"/>
      <c r="O3274"/>
      <c r="P3274"/>
      <c r="Q3274"/>
      <c r="R3274"/>
      <c r="S3274"/>
      <c r="T3274"/>
      <c r="U3274"/>
      <c r="V3274"/>
      <c r="W3274"/>
      <c r="X3274"/>
      <c r="Y3274"/>
      <c r="Z3274"/>
      <c r="AA3274"/>
      <c r="AB3274"/>
    </row>
    <row r="3275" spans="1:28" x14ac:dyDescent="0.25">
      <c r="A3275"/>
      <c r="B3275"/>
      <c r="C3275"/>
      <c r="D3275"/>
      <c r="E3275"/>
      <c r="F3275"/>
      <c r="G3275"/>
      <c r="H3275"/>
      <c r="I3275"/>
      <c r="J3275"/>
      <c r="K3275"/>
      <c r="L3275"/>
      <c r="M3275"/>
      <c r="N3275"/>
      <c r="O3275"/>
      <c r="P3275"/>
      <c r="Q3275"/>
      <c r="R3275"/>
      <c r="S3275"/>
      <c r="T3275"/>
      <c r="U3275"/>
      <c r="V3275"/>
      <c r="W3275"/>
      <c r="X3275"/>
      <c r="Y3275"/>
      <c r="Z3275"/>
      <c r="AA3275"/>
      <c r="AB3275"/>
    </row>
    <row r="3276" spans="1:28" x14ac:dyDescent="0.25">
      <c r="A3276"/>
      <c r="B3276"/>
      <c r="C3276"/>
      <c r="D3276"/>
      <c r="E3276"/>
      <c r="F3276"/>
      <c r="G3276"/>
      <c r="H3276"/>
      <c r="I3276"/>
      <c r="J3276"/>
      <c r="K3276"/>
      <c r="L3276"/>
      <c r="M3276"/>
      <c r="N3276"/>
      <c r="O3276"/>
      <c r="P3276"/>
      <c r="Q3276"/>
      <c r="R3276"/>
      <c r="S3276"/>
      <c r="T3276"/>
      <c r="U3276"/>
      <c r="V3276"/>
      <c r="W3276"/>
      <c r="X3276"/>
      <c r="Y3276"/>
      <c r="Z3276"/>
      <c r="AA3276"/>
      <c r="AB3276"/>
    </row>
    <row r="3277" spans="1:28" x14ac:dyDescent="0.25">
      <c r="A3277"/>
      <c r="B3277"/>
      <c r="C3277"/>
      <c r="D3277"/>
      <c r="E3277"/>
      <c r="F3277"/>
      <c r="G3277"/>
      <c r="H3277"/>
      <c r="I3277"/>
      <c r="J3277"/>
      <c r="K3277"/>
      <c r="L3277"/>
      <c r="M3277"/>
      <c r="N3277"/>
      <c r="O3277"/>
      <c r="P3277"/>
      <c r="Q3277"/>
      <c r="R3277"/>
      <c r="S3277"/>
      <c r="T3277"/>
      <c r="U3277"/>
      <c r="V3277"/>
      <c r="W3277"/>
      <c r="X3277"/>
      <c r="Y3277"/>
      <c r="Z3277"/>
      <c r="AA3277"/>
      <c r="AB3277"/>
    </row>
    <row r="3278" spans="1:28" x14ac:dyDescent="0.25">
      <c r="A3278"/>
      <c r="B3278"/>
      <c r="C3278"/>
      <c r="D3278"/>
      <c r="E3278"/>
      <c r="F3278"/>
      <c r="G3278"/>
      <c r="H3278"/>
      <c r="I3278"/>
      <c r="J3278"/>
      <c r="K3278"/>
      <c r="L3278"/>
      <c r="M3278"/>
      <c r="N3278"/>
      <c r="O3278"/>
      <c r="P3278"/>
      <c r="Q3278"/>
      <c r="R3278"/>
      <c r="S3278"/>
      <c r="T3278"/>
      <c r="U3278"/>
      <c r="V3278"/>
      <c r="W3278"/>
      <c r="X3278"/>
      <c r="Y3278"/>
      <c r="Z3278"/>
      <c r="AA3278"/>
      <c r="AB3278"/>
    </row>
    <row r="3279" spans="1:28" x14ac:dyDescent="0.25">
      <c r="A3279"/>
      <c r="B3279"/>
      <c r="C3279"/>
      <c r="D3279"/>
      <c r="E3279"/>
      <c r="F3279"/>
      <c r="G3279"/>
      <c r="H3279"/>
      <c r="I3279"/>
      <c r="J3279"/>
      <c r="K3279"/>
      <c r="L3279"/>
      <c r="M3279"/>
      <c r="N3279"/>
      <c r="O3279"/>
      <c r="P3279"/>
      <c r="Q3279"/>
      <c r="R3279"/>
      <c r="S3279"/>
      <c r="T3279"/>
      <c r="U3279"/>
      <c r="V3279"/>
      <c r="W3279"/>
      <c r="X3279"/>
      <c r="Y3279"/>
      <c r="Z3279"/>
      <c r="AA3279"/>
      <c r="AB3279"/>
    </row>
    <row r="3280" spans="1:28" x14ac:dyDescent="0.25">
      <c r="A3280"/>
      <c r="B3280"/>
      <c r="C3280"/>
      <c r="D3280"/>
      <c r="E3280"/>
      <c r="F3280"/>
      <c r="G3280"/>
      <c r="H3280"/>
      <c r="I3280"/>
      <c r="J3280"/>
      <c r="K3280"/>
      <c r="L3280"/>
      <c r="M3280"/>
      <c r="N3280"/>
      <c r="O3280"/>
      <c r="P3280"/>
      <c r="Q3280"/>
      <c r="R3280"/>
      <c r="S3280"/>
      <c r="T3280"/>
      <c r="U3280"/>
      <c r="V3280"/>
      <c r="W3280"/>
      <c r="X3280"/>
      <c r="Y3280"/>
      <c r="Z3280"/>
      <c r="AA3280"/>
      <c r="AB3280"/>
    </row>
    <row r="3281" spans="1:28" x14ac:dyDescent="0.25">
      <c r="A3281"/>
      <c r="B3281"/>
      <c r="C3281"/>
      <c r="D3281"/>
      <c r="E3281"/>
      <c r="F3281"/>
      <c r="G3281"/>
      <c r="H3281"/>
      <c r="I3281"/>
      <c r="J3281"/>
      <c r="K3281"/>
      <c r="L3281"/>
      <c r="M3281"/>
      <c r="N3281"/>
      <c r="O3281"/>
      <c r="P3281"/>
      <c r="Q3281"/>
      <c r="R3281"/>
      <c r="S3281"/>
      <c r="T3281"/>
      <c r="U3281"/>
      <c r="V3281"/>
      <c r="W3281"/>
      <c r="X3281"/>
      <c r="Y3281"/>
      <c r="Z3281"/>
      <c r="AA3281"/>
      <c r="AB3281"/>
    </row>
    <row r="3282" spans="1:28" x14ac:dyDescent="0.25">
      <c r="A3282"/>
      <c r="B3282"/>
      <c r="C3282"/>
      <c r="D3282"/>
      <c r="E3282"/>
      <c r="F3282"/>
      <c r="G3282"/>
      <c r="H3282"/>
      <c r="I3282"/>
      <c r="J3282"/>
      <c r="K3282"/>
      <c r="L3282"/>
      <c r="M3282"/>
      <c r="N3282"/>
      <c r="O3282"/>
      <c r="P3282"/>
      <c r="Q3282"/>
      <c r="R3282"/>
      <c r="S3282"/>
      <c r="T3282"/>
      <c r="U3282"/>
      <c r="V3282"/>
      <c r="W3282"/>
      <c r="X3282"/>
      <c r="Y3282"/>
      <c r="Z3282"/>
      <c r="AA3282"/>
      <c r="AB3282"/>
    </row>
    <row r="3283" spans="1:28" x14ac:dyDescent="0.25">
      <c r="A3283"/>
      <c r="B3283"/>
      <c r="C3283"/>
      <c r="D3283"/>
      <c r="E3283"/>
      <c r="F3283"/>
      <c r="G3283"/>
      <c r="H3283"/>
      <c r="I3283"/>
      <c r="J3283"/>
      <c r="K3283"/>
      <c r="L3283"/>
      <c r="M3283"/>
      <c r="N3283"/>
      <c r="O3283"/>
      <c r="P3283"/>
      <c r="Q3283"/>
      <c r="R3283"/>
      <c r="S3283"/>
      <c r="T3283"/>
      <c r="U3283"/>
      <c r="V3283"/>
      <c r="W3283"/>
      <c r="X3283"/>
      <c r="Y3283"/>
      <c r="Z3283"/>
      <c r="AA3283"/>
      <c r="AB3283"/>
    </row>
    <row r="3284" spans="1:28" x14ac:dyDescent="0.25">
      <c r="A3284"/>
      <c r="B3284"/>
      <c r="C3284"/>
      <c r="D3284"/>
      <c r="E3284"/>
      <c r="F3284"/>
      <c r="G3284"/>
      <c r="H3284"/>
      <c r="I3284"/>
      <c r="J3284"/>
      <c r="K3284"/>
      <c r="L3284"/>
      <c r="M3284"/>
      <c r="N3284"/>
      <c r="O3284"/>
      <c r="P3284"/>
      <c r="Q3284"/>
      <c r="R3284"/>
      <c r="S3284"/>
      <c r="T3284"/>
      <c r="U3284"/>
      <c r="V3284"/>
      <c r="W3284"/>
      <c r="X3284"/>
      <c r="Y3284"/>
      <c r="Z3284"/>
      <c r="AA3284"/>
      <c r="AB3284"/>
    </row>
    <row r="3285" spans="1:28" x14ac:dyDescent="0.25">
      <c r="A3285"/>
      <c r="B3285"/>
      <c r="C3285"/>
      <c r="D3285"/>
      <c r="E3285"/>
      <c r="F3285"/>
      <c r="G3285"/>
      <c r="H3285"/>
      <c r="I3285"/>
      <c r="J3285"/>
      <c r="K3285"/>
      <c r="L3285"/>
      <c r="M3285"/>
      <c r="N3285"/>
      <c r="O3285"/>
      <c r="P3285"/>
      <c r="Q3285"/>
      <c r="R3285"/>
      <c r="S3285"/>
      <c r="T3285"/>
      <c r="U3285"/>
      <c r="V3285"/>
      <c r="W3285"/>
      <c r="X3285"/>
      <c r="Y3285"/>
      <c r="Z3285"/>
      <c r="AA3285"/>
      <c r="AB3285"/>
    </row>
    <row r="3286" spans="1:28" x14ac:dyDescent="0.25">
      <c r="A3286"/>
      <c r="B3286"/>
      <c r="C3286"/>
      <c r="D3286"/>
      <c r="E3286"/>
      <c r="F3286"/>
      <c r="G3286"/>
      <c r="H3286"/>
      <c r="I3286"/>
      <c r="J3286"/>
      <c r="K3286"/>
      <c r="L3286"/>
      <c r="M3286"/>
      <c r="N3286"/>
      <c r="O3286"/>
      <c r="P3286"/>
      <c r="Q3286"/>
      <c r="R3286"/>
      <c r="S3286"/>
      <c r="T3286"/>
      <c r="U3286"/>
      <c r="V3286"/>
      <c r="W3286"/>
      <c r="X3286"/>
      <c r="Y3286"/>
      <c r="Z3286"/>
      <c r="AA3286"/>
      <c r="AB3286"/>
    </row>
    <row r="3287" spans="1:28" x14ac:dyDescent="0.25">
      <c r="A3287"/>
      <c r="B3287"/>
      <c r="C3287"/>
      <c r="D3287"/>
      <c r="E3287"/>
      <c r="F3287"/>
      <c r="G3287"/>
      <c r="H3287"/>
      <c r="I3287"/>
      <c r="J3287"/>
      <c r="K3287"/>
      <c r="L3287"/>
      <c r="M3287"/>
      <c r="N3287"/>
      <c r="O3287"/>
      <c r="P3287"/>
      <c r="Q3287"/>
      <c r="R3287"/>
      <c r="S3287"/>
      <c r="T3287"/>
      <c r="U3287"/>
      <c r="V3287"/>
      <c r="W3287"/>
      <c r="X3287"/>
      <c r="Y3287"/>
      <c r="Z3287"/>
      <c r="AA3287"/>
      <c r="AB3287"/>
    </row>
    <row r="3288" spans="1:28" x14ac:dyDescent="0.25">
      <c r="A3288"/>
      <c r="B3288"/>
      <c r="C3288"/>
      <c r="D3288"/>
      <c r="E3288"/>
      <c r="F3288"/>
      <c r="G3288"/>
      <c r="H3288"/>
      <c r="I3288"/>
      <c r="J3288"/>
      <c r="K3288"/>
      <c r="L3288"/>
      <c r="M3288"/>
      <c r="N3288"/>
      <c r="O3288"/>
      <c r="P3288"/>
      <c r="Q3288"/>
      <c r="R3288"/>
      <c r="S3288"/>
      <c r="T3288"/>
      <c r="U3288"/>
      <c r="V3288"/>
      <c r="W3288"/>
      <c r="X3288"/>
      <c r="Y3288"/>
      <c r="Z3288"/>
      <c r="AA3288"/>
      <c r="AB3288"/>
    </row>
    <row r="3289" spans="1:28" x14ac:dyDescent="0.25">
      <c r="A3289"/>
      <c r="B3289"/>
      <c r="C3289"/>
      <c r="D3289"/>
      <c r="E3289"/>
      <c r="F3289"/>
      <c r="G3289"/>
      <c r="H3289"/>
      <c r="I3289"/>
      <c r="J3289"/>
      <c r="K3289"/>
      <c r="L3289"/>
      <c r="M3289"/>
      <c r="N3289"/>
      <c r="O3289"/>
      <c r="P3289"/>
      <c r="Q3289"/>
      <c r="R3289"/>
      <c r="S3289"/>
      <c r="T3289"/>
      <c r="U3289"/>
      <c r="V3289"/>
      <c r="W3289"/>
      <c r="X3289"/>
      <c r="Y3289"/>
      <c r="Z3289"/>
      <c r="AA3289"/>
      <c r="AB3289"/>
    </row>
    <row r="3290" spans="1:28" x14ac:dyDescent="0.25">
      <c r="A3290"/>
      <c r="B3290"/>
      <c r="C3290"/>
      <c r="D3290"/>
      <c r="E3290"/>
      <c r="F3290"/>
      <c r="G3290"/>
      <c r="H3290"/>
      <c r="I3290"/>
      <c r="J3290"/>
      <c r="K3290"/>
      <c r="L3290"/>
      <c r="M3290"/>
      <c r="N3290"/>
      <c r="O3290"/>
      <c r="P3290"/>
      <c r="Q3290"/>
      <c r="R3290"/>
      <c r="S3290"/>
      <c r="T3290"/>
      <c r="U3290"/>
      <c r="V3290"/>
      <c r="W3290"/>
      <c r="X3290"/>
      <c r="Y3290"/>
      <c r="Z3290"/>
      <c r="AA3290"/>
      <c r="AB3290"/>
    </row>
    <row r="3291" spans="1:28" x14ac:dyDescent="0.25">
      <c r="A3291"/>
      <c r="B3291"/>
      <c r="C3291"/>
      <c r="D3291"/>
      <c r="E3291"/>
      <c r="F3291"/>
      <c r="G3291"/>
      <c r="H3291"/>
      <c r="I3291"/>
      <c r="J3291"/>
      <c r="K3291"/>
      <c r="L3291"/>
      <c r="M3291"/>
      <c r="N3291"/>
      <c r="O3291"/>
      <c r="P3291"/>
      <c r="Q3291"/>
      <c r="R3291"/>
      <c r="S3291"/>
      <c r="T3291"/>
      <c r="U3291"/>
      <c r="V3291"/>
      <c r="W3291"/>
      <c r="X3291"/>
      <c r="Y3291"/>
      <c r="Z3291"/>
      <c r="AA3291"/>
      <c r="AB3291"/>
    </row>
    <row r="3292" spans="1:28" x14ac:dyDescent="0.25">
      <c r="A3292"/>
      <c r="B3292"/>
      <c r="C3292"/>
      <c r="D3292"/>
      <c r="E3292"/>
      <c r="F3292"/>
      <c r="G3292"/>
      <c r="H3292"/>
      <c r="I3292"/>
      <c r="J3292"/>
      <c r="K3292"/>
      <c r="L3292"/>
      <c r="M3292"/>
      <c r="N3292"/>
      <c r="O3292"/>
      <c r="P3292"/>
      <c r="Q3292"/>
      <c r="R3292"/>
      <c r="S3292"/>
      <c r="T3292"/>
      <c r="U3292"/>
      <c r="V3292"/>
      <c r="W3292"/>
      <c r="X3292"/>
      <c r="Y3292"/>
      <c r="Z3292"/>
      <c r="AA3292"/>
      <c r="AB3292"/>
    </row>
    <row r="3293" spans="1:28" x14ac:dyDescent="0.25">
      <c r="A3293"/>
      <c r="B3293"/>
      <c r="C3293"/>
      <c r="D3293"/>
      <c r="E3293"/>
      <c r="F3293"/>
      <c r="G3293"/>
      <c r="H3293"/>
      <c r="I3293"/>
      <c r="J3293"/>
      <c r="K3293"/>
      <c r="L3293"/>
      <c r="M3293"/>
      <c r="N3293"/>
      <c r="O3293"/>
      <c r="P3293"/>
      <c r="Q3293"/>
      <c r="R3293"/>
      <c r="S3293"/>
      <c r="T3293"/>
      <c r="U3293"/>
      <c r="V3293"/>
      <c r="W3293"/>
      <c r="X3293"/>
      <c r="Y3293"/>
      <c r="Z3293"/>
      <c r="AA3293"/>
      <c r="AB3293"/>
    </row>
    <row r="3294" spans="1:28" x14ac:dyDescent="0.25">
      <c r="A3294"/>
      <c r="B3294"/>
      <c r="C3294"/>
      <c r="D3294"/>
      <c r="E3294"/>
      <c r="F3294"/>
      <c r="G3294"/>
      <c r="H3294"/>
      <c r="I3294"/>
      <c r="J3294"/>
      <c r="K3294"/>
      <c r="L3294"/>
      <c r="M3294"/>
      <c r="N3294"/>
      <c r="O3294"/>
      <c r="P3294"/>
      <c r="Q3294"/>
      <c r="R3294"/>
      <c r="S3294"/>
      <c r="T3294"/>
      <c r="U3294"/>
      <c r="V3294"/>
      <c r="W3294"/>
      <c r="X3294"/>
      <c r="Y3294"/>
      <c r="Z3294"/>
      <c r="AA3294"/>
      <c r="AB3294"/>
    </row>
    <row r="3295" spans="1:28" x14ac:dyDescent="0.25">
      <c r="A3295"/>
      <c r="B3295"/>
      <c r="C3295"/>
      <c r="D3295"/>
      <c r="E3295"/>
      <c r="F3295"/>
      <c r="G3295"/>
      <c r="H3295"/>
      <c r="I3295"/>
      <c r="J3295"/>
      <c r="K3295"/>
      <c r="L3295"/>
      <c r="M3295"/>
      <c r="N3295"/>
      <c r="O3295"/>
      <c r="P3295"/>
      <c r="Q3295"/>
      <c r="R3295"/>
      <c r="S3295"/>
      <c r="T3295"/>
      <c r="U3295"/>
      <c r="V3295"/>
      <c r="W3295"/>
      <c r="X3295"/>
      <c r="Y3295"/>
      <c r="Z3295"/>
      <c r="AA3295"/>
      <c r="AB3295"/>
    </row>
    <row r="3296" spans="1:28" x14ac:dyDescent="0.25">
      <c r="A3296"/>
      <c r="B3296"/>
      <c r="C3296"/>
      <c r="D3296"/>
      <c r="E3296"/>
      <c r="F3296"/>
      <c r="G3296"/>
      <c r="H3296"/>
      <c r="I3296"/>
      <c r="J3296"/>
      <c r="K3296"/>
      <c r="L3296"/>
      <c r="M3296"/>
      <c r="N3296"/>
      <c r="O3296"/>
      <c r="P3296"/>
      <c r="Q3296"/>
      <c r="R3296"/>
      <c r="S3296"/>
      <c r="T3296"/>
      <c r="U3296"/>
      <c r="V3296"/>
      <c r="W3296"/>
      <c r="X3296"/>
      <c r="Y3296"/>
      <c r="Z3296"/>
      <c r="AA3296"/>
      <c r="AB3296"/>
    </row>
    <row r="3297" spans="1:28" x14ac:dyDescent="0.25">
      <c r="A3297"/>
      <c r="B3297"/>
      <c r="C3297"/>
      <c r="D3297"/>
      <c r="E3297"/>
      <c r="F3297"/>
      <c r="G3297"/>
      <c r="H3297"/>
      <c r="I3297"/>
      <c r="J3297"/>
      <c r="K3297"/>
      <c r="L3297"/>
      <c r="M3297"/>
      <c r="N3297"/>
      <c r="O3297"/>
      <c r="P3297"/>
      <c r="Q3297"/>
      <c r="R3297"/>
      <c r="S3297"/>
      <c r="T3297"/>
      <c r="U3297"/>
      <c r="V3297"/>
      <c r="W3297"/>
      <c r="X3297"/>
      <c r="Y3297"/>
      <c r="Z3297"/>
      <c r="AA3297"/>
      <c r="AB3297"/>
    </row>
    <row r="3298" spans="1:28" x14ac:dyDescent="0.25">
      <c r="A3298"/>
      <c r="B3298"/>
      <c r="C3298"/>
      <c r="D3298"/>
      <c r="E3298"/>
      <c r="F3298"/>
      <c r="G3298"/>
      <c r="H3298"/>
      <c r="I3298"/>
      <c r="J3298"/>
      <c r="K3298"/>
      <c r="L3298"/>
      <c r="M3298"/>
      <c r="N3298"/>
      <c r="O3298"/>
      <c r="P3298"/>
      <c r="Q3298"/>
      <c r="R3298"/>
      <c r="S3298"/>
      <c r="T3298"/>
      <c r="U3298"/>
      <c r="V3298"/>
      <c r="W3298"/>
      <c r="X3298"/>
      <c r="Y3298"/>
      <c r="Z3298"/>
      <c r="AA3298"/>
      <c r="AB3298"/>
    </row>
    <row r="3299" spans="1:28" x14ac:dyDescent="0.25">
      <c r="A3299"/>
      <c r="B3299"/>
      <c r="C3299"/>
      <c r="D3299"/>
      <c r="E3299"/>
      <c r="F3299"/>
      <c r="G3299"/>
      <c r="H3299"/>
      <c r="I3299"/>
      <c r="J3299"/>
      <c r="K3299"/>
      <c r="L3299"/>
      <c r="M3299"/>
      <c r="N3299"/>
      <c r="O3299"/>
      <c r="P3299"/>
      <c r="Q3299"/>
      <c r="R3299"/>
      <c r="S3299"/>
      <c r="T3299"/>
      <c r="U3299"/>
      <c r="V3299"/>
      <c r="W3299"/>
      <c r="X3299"/>
      <c r="Y3299"/>
      <c r="Z3299"/>
      <c r="AA3299"/>
      <c r="AB3299"/>
    </row>
    <row r="3300" spans="1:28" x14ac:dyDescent="0.25">
      <c r="A3300"/>
      <c r="B3300"/>
      <c r="C3300"/>
      <c r="D3300"/>
      <c r="E3300"/>
      <c r="F3300"/>
      <c r="G3300"/>
      <c r="H3300"/>
      <c r="I3300"/>
      <c r="J3300"/>
      <c r="K3300"/>
      <c r="L3300"/>
      <c r="M3300"/>
      <c r="N3300"/>
      <c r="O3300"/>
      <c r="P3300"/>
      <c r="Q3300"/>
      <c r="R3300"/>
      <c r="S3300"/>
      <c r="T3300"/>
      <c r="U3300"/>
      <c r="V3300"/>
      <c r="W3300"/>
      <c r="X3300"/>
      <c r="Y3300"/>
      <c r="Z3300"/>
      <c r="AA3300"/>
      <c r="AB3300"/>
    </row>
    <row r="3301" spans="1:28" x14ac:dyDescent="0.25">
      <c r="A3301"/>
      <c r="B3301"/>
      <c r="C3301"/>
      <c r="D3301"/>
      <c r="E3301"/>
      <c r="F3301"/>
      <c r="G3301"/>
      <c r="H3301"/>
      <c r="I3301"/>
      <c r="J3301"/>
      <c r="K3301"/>
      <c r="L3301"/>
      <c r="M3301"/>
      <c r="N3301"/>
      <c r="O3301"/>
      <c r="P3301"/>
      <c r="Q3301"/>
      <c r="R3301"/>
      <c r="S3301"/>
      <c r="T3301"/>
      <c r="U3301"/>
      <c r="V3301"/>
      <c r="W3301"/>
      <c r="X3301"/>
      <c r="Y3301"/>
      <c r="Z3301"/>
      <c r="AA3301"/>
      <c r="AB3301"/>
    </row>
    <row r="3302" spans="1:28" x14ac:dyDescent="0.25">
      <c r="A3302"/>
      <c r="B3302"/>
      <c r="C3302"/>
      <c r="D3302"/>
      <c r="E3302"/>
      <c r="F3302"/>
      <c r="G3302"/>
      <c r="H3302"/>
      <c r="I3302"/>
      <c r="J3302"/>
      <c r="K3302"/>
      <c r="L3302"/>
      <c r="M3302"/>
      <c r="N3302"/>
      <c r="O3302"/>
      <c r="P3302"/>
      <c r="Q3302"/>
      <c r="R3302"/>
      <c r="S3302"/>
      <c r="T3302"/>
      <c r="U3302"/>
      <c r="V3302"/>
      <c r="W3302"/>
      <c r="X3302"/>
      <c r="Y3302"/>
      <c r="Z3302"/>
      <c r="AA3302"/>
      <c r="AB3302"/>
    </row>
    <row r="3303" spans="1:28" x14ac:dyDescent="0.25">
      <c r="A3303"/>
      <c r="B3303"/>
      <c r="C3303"/>
      <c r="D3303"/>
      <c r="E3303"/>
      <c r="F3303"/>
      <c r="G3303"/>
      <c r="H3303"/>
      <c r="I3303"/>
      <c r="J3303"/>
      <c r="K3303"/>
      <c r="L3303"/>
      <c r="M3303"/>
      <c r="N3303"/>
      <c r="O3303"/>
      <c r="P3303"/>
      <c r="Q3303"/>
      <c r="R3303"/>
      <c r="S3303"/>
      <c r="T3303"/>
      <c r="U3303"/>
      <c r="V3303"/>
      <c r="W3303"/>
      <c r="X3303"/>
      <c r="Y3303"/>
      <c r="Z3303"/>
      <c r="AA3303"/>
      <c r="AB3303"/>
    </row>
    <row r="3304" spans="1:28" x14ac:dyDescent="0.25">
      <c r="A3304"/>
      <c r="B3304"/>
      <c r="C3304"/>
      <c r="D3304"/>
      <c r="E3304"/>
      <c r="F3304"/>
      <c r="G3304"/>
      <c r="H3304"/>
      <c r="I3304"/>
      <c r="J3304"/>
      <c r="K3304"/>
      <c r="L3304"/>
      <c r="M3304"/>
      <c r="N3304"/>
      <c r="O3304"/>
      <c r="P3304"/>
      <c r="Q3304"/>
      <c r="R3304"/>
      <c r="S3304"/>
      <c r="T3304"/>
      <c r="U3304"/>
      <c r="V3304"/>
      <c r="W3304"/>
      <c r="X3304"/>
      <c r="Y3304"/>
      <c r="Z3304"/>
      <c r="AA3304"/>
      <c r="AB3304"/>
    </row>
    <row r="3305" spans="1:28" x14ac:dyDescent="0.25">
      <c r="A3305"/>
      <c r="B3305"/>
      <c r="C3305"/>
      <c r="D3305"/>
      <c r="E3305"/>
      <c r="F3305"/>
      <c r="G3305"/>
      <c r="H3305"/>
      <c r="I3305"/>
      <c r="J3305"/>
      <c r="K3305"/>
      <c r="L3305"/>
      <c r="M3305"/>
      <c r="N3305"/>
      <c r="O3305"/>
      <c r="P3305"/>
      <c r="Q3305"/>
      <c r="R3305"/>
      <c r="S3305"/>
      <c r="T3305"/>
      <c r="U3305"/>
      <c r="V3305"/>
      <c r="W3305"/>
      <c r="X3305"/>
      <c r="Y3305"/>
      <c r="Z3305"/>
      <c r="AA3305"/>
      <c r="AB3305"/>
    </row>
    <row r="3306" spans="1:28" x14ac:dyDescent="0.25">
      <c r="A3306"/>
      <c r="B3306"/>
      <c r="C3306"/>
      <c r="D3306"/>
      <c r="E3306"/>
      <c r="F3306"/>
      <c r="G3306"/>
      <c r="H3306"/>
      <c r="I3306"/>
      <c r="J3306"/>
      <c r="K3306"/>
      <c r="L3306"/>
      <c r="M3306"/>
      <c r="N3306"/>
      <c r="O3306"/>
      <c r="P3306"/>
      <c r="Q3306"/>
      <c r="R3306"/>
      <c r="S3306"/>
      <c r="T3306"/>
      <c r="U3306"/>
      <c r="V3306"/>
      <c r="W3306"/>
      <c r="X3306"/>
      <c r="Y3306"/>
      <c r="Z3306"/>
      <c r="AA3306"/>
      <c r="AB3306"/>
    </row>
    <row r="3307" spans="1:28" x14ac:dyDescent="0.25">
      <c r="A3307"/>
      <c r="B3307"/>
      <c r="C3307"/>
      <c r="D3307"/>
      <c r="E3307"/>
      <c r="F3307"/>
      <c r="G3307"/>
      <c r="H3307"/>
      <c r="I3307"/>
      <c r="J3307"/>
      <c r="K3307"/>
      <c r="L3307"/>
      <c r="M3307"/>
      <c r="N3307"/>
      <c r="O3307"/>
      <c r="P3307"/>
      <c r="Q3307"/>
      <c r="R3307"/>
      <c r="S3307"/>
      <c r="T3307"/>
      <c r="U3307"/>
      <c r="V3307"/>
      <c r="W3307"/>
      <c r="X3307"/>
      <c r="Y3307"/>
      <c r="Z3307"/>
      <c r="AA3307"/>
      <c r="AB3307"/>
    </row>
    <row r="3308" spans="1:28" x14ac:dyDescent="0.25">
      <c r="A3308"/>
      <c r="B3308"/>
      <c r="C3308"/>
      <c r="D3308"/>
      <c r="E3308"/>
      <c r="F3308"/>
      <c r="G3308"/>
      <c r="H3308"/>
      <c r="I3308"/>
      <c r="J3308"/>
      <c r="K3308"/>
      <c r="L3308"/>
      <c r="M3308"/>
      <c r="N3308"/>
      <c r="O3308"/>
      <c r="P3308"/>
      <c r="Q3308"/>
      <c r="R3308"/>
      <c r="S3308"/>
      <c r="T3308"/>
      <c r="U3308"/>
      <c r="V3308"/>
      <c r="W3308"/>
      <c r="X3308"/>
      <c r="Y3308"/>
      <c r="Z3308"/>
      <c r="AA3308"/>
      <c r="AB3308"/>
    </row>
    <row r="3309" spans="1:28" x14ac:dyDescent="0.25">
      <c r="A3309"/>
      <c r="B3309"/>
      <c r="C3309"/>
      <c r="D3309"/>
      <c r="E3309"/>
      <c r="F3309"/>
      <c r="G3309"/>
      <c r="H3309"/>
      <c r="I3309"/>
      <c r="J3309"/>
      <c r="K3309"/>
      <c r="L3309"/>
      <c r="M3309"/>
      <c r="N3309"/>
      <c r="O3309"/>
      <c r="P3309"/>
      <c r="Q3309"/>
      <c r="R3309"/>
      <c r="S3309"/>
      <c r="T3309"/>
      <c r="U3309"/>
      <c r="V3309"/>
      <c r="W3309"/>
      <c r="X3309"/>
      <c r="Y3309"/>
      <c r="Z3309"/>
      <c r="AA3309"/>
      <c r="AB3309"/>
    </row>
    <row r="3310" spans="1:28" x14ac:dyDescent="0.25">
      <c r="A3310"/>
      <c r="B3310"/>
      <c r="C3310"/>
      <c r="D3310"/>
      <c r="E3310"/>
      <c r="F3310"/>
      <c r="G3310"/>
      <c r="H3310"/>
      <c r="I3310"/>
      <c r="J3310"/>
      <c r="K3310"/>
      <c r="L3310"/>
      <c r="M3310"/>
      <c r="N3310"/>
      <c r="O3310"/>
      <c r="P3310"/>
      <c r="Q3310"/>
      <c r="R3310"/>
      <c r="S3310"/>
      <c r="T3310"/>
      <c r="U3310"/>
      <c r="V3310"/>
      <c r="W3310"/>
      <c r="X3310"/>
      <c r="Y3310"/>
      <c r="Z3310"/>
      <c r="AA3310"/>
      <c r="AB3310"/>
    </row>
    <row r="3311" spans="1:28" x14ac:dyDescent="0.25">
      <c r="A3311"/>
      <c r="B3311"/>
      <c r="C3311"/>
      <c r="D3311"/>
      <c r="E3311"/>
      <c r="F3311"/>
      <c r="G3311"/>
      <c r="H3311"/>
      <c r="I3311"/>
      <c r="J3311"/>
      <c r="K3311"/>
      <c r="L3311"/>
      <c r="M3311"/>
      <c r="N3311"/>
      <c r="O3311"/>
      <c r="P3311"/>
      <c r="Q3311"/>
      <c r="R3311"/>
      <c r="S3311"/>
      <c r="T3311"/>
      <c r="U3311"/>
      <c r="V3311"/>
      <c r="W3311"/>
      <c r="X3311"/>
      <c r="Y3311"/>
      <c r="Z3311"/>
      <c r="AA3311"/>
      <c r="AB3311"/>
    </row>
    <row r="3312" spans="1:28" x14ac:dyDescent="0.25">
      <c r="A3312"/>
      <c r="B3312"/>
      <c r="C3312"/>
      <c r="D3312"/>
      <c r="E3312"/>
      <c r="F3312"/>
      <c r="G3312"/>
      <c r="H3312"/>
      <c r="I3312"/>
      <c r="J3312"/>
      <c r="K3312"/>
      <c r="L3312"/>
      <c r="M3312"/>
      <c r="N3312"/>
      <c r="O3312"/>
      <c r="P3312"/>
      <c r="Q3312"/>
      <c r="R3312"/>
      <c r="S3312"/>
      <c r="T3312"/>
      <c r="U3312"/>
      <c r="V3312"/>
      <c r="W3312"/>
      <c r="X3312"/>
      <c r="Y3312"/>
      <c r="Z3312"/>
      <c r="AA3312"/>
      <c r="AB3312"/>
    </row>
    <row r="3313" spans="1:28" x14ac:dyDescent="0.25">
      <c r="A3313"/>
      <c r="B3313"/>
      <c r="C3313"/>
      <c r="D3313"/>
      <c r="E3313"/>
      <c r="F3313"/>
      <c r="G3313"/>
      <c r="H3313"/>
      <c r="I3313"/>
      <c r="J3313"/>
      <c r="K3313"/>
      <c r="L3313"/>
      <c r="M3313"/>
      <c r="N3313"/>
      <c r="O3313"/>
      <c r="P3313"/>
      <c r="Q3313"/>
      <c r="R3313"/>
      <c r="S3313"/>
      <c r="T3313"/>
      <c r="U3313"/>
      <c r="V3313"/>
      <c r="W3313"/>
      <c r="X3313"/>
      <c r="Y3313"/>
      <c r="Z3313"/>
      <c r="AA3313"/>
      <c r="AB3313"/>
    </row>
    <row r="3314" spans="1:28" x14ac:dyDescent="0.25">
      <c r="A3314"/>
      <c r="B3314"/>
      <c r="C3314"/>
      <c r="D3314"/>
      <c r="E3314"/>
      <c r="F3314"/>
      <c r="G3314"/>
      <c r="H3314"/>
      <c r="I3314"/>
      <c r="J3314"/>
      <c r="K3314"/>
      <c r="L3314"/>
      <c r="M3314"/>
      <c r="N3314"/>
      <c r="O3314"/>
      <c r="P3314"/>
      <c r="Q3314"/>
      <c r="R3314"/>
      <c r="S3314"/>
      <c r="T3314"/>
      <c r="U3314"/>
      <c r="V3314"/>
      <c r="W3314"/>
      <c r="X3314"/>
      <c r="Y3314"/>
      <c r="Z3314"/>
      <c r="AA3314"/>
      <c r="AB3314"/>
    </row>
    <row r="3315" spans="1:28" x14ac:dyDescent="0.25">
      <c r="A3315"/>
      <c r="B3315"/>
      <c r="C3315"/>
      <c r="D3315"/>
      <c r="E3315"/>
      <c r="F3315"/>
      <c r="G3315"/>
      <c r="H3315"/>
      <c r="I3315"/>
      <c r="J3315"/>
      <c r="K3315"/>
      <c r="L3315"/>
      <c r="M3315"/>
      <c r="N3315"/>
      <c r="O3315"/>
      <c r="P3315"/>
      <c r="Q3315"/>
      <c r="R3315"/>
      <c r="S3315"/>
      <c r="T3315"/>
      <c r="U3315"/>
      <c r="V3315"/>
      <c r="W3315"/>
      <c r="X3315"/>
      <c r="Y3315"/>
      <c r="Z3315"/>
      <c r="AA3315"/>
      <c r="AB3315"/>
    </row>
    <row r="3316" spans="1:28" x14ac:dyDescent="0.25">
      <c r="A3316"/>
      <c r="B3316"/>
      <c r="C3316"/>
      <c r="D3316"/>
      <c r="E3316"/>
      <c r="F3316"/>
      <c r="G3316"/>
      <c r="H3316"/>
      <c r="I3316"/>
      <c r="J3316"/>
      <c r="K3316"/>
      <c r="L3316"/>
      <c r="M3316"/>
      <c r="N3316"/>
      <c r="O3316"/>
      <c r="P3316"/>
      <c r="Q3316"/>
      <c r="R3316"/>
      <c r="S3316"/>
      <c r="T3316"/>
      <c r="U3316"/>
      <c r="V3316"/>
      <c r="W3316"/>
      <c r="X3316"/>
      <c r="Y3316"/>
      <c r="Z3316"/>
      <c r="AA3316"/>
      <c r="AB3316"/>
    </row>
    <row r="3317" spans="1:28" x14ac:dyDescent="0.25">
      <c r="A3317"/>
      <c r="B3317"/>
      <c r="C3317"/>
      <c r="D3317"/>
      <c r="E3317"/>
      <c r="F3317"/>
      <c r="G3317"/>
      <c r="H3317"/>
      <c r="I3317"/>
      <c r="J3317"/>
      <c r="K3317"/>
      <c r="L3317"/>
      <c r="M3317"/>
      <c r="N3317"/>
      <c r="O3317"/>
      <c r="P3317"/>
      <c r="Q3317"/>
      <c r="R3317"/>
      <c r="S3317"/>
      <c r="T3317"/>
      <c r="U3317"/>
      <c r="V3317"/>
      <c r="W3317"/>
      <c r="X3317"/>
      <c r="Y3317"/>
      <c r="Z3317"/>
      <c r="AA3317"/>
      <c r="AB3317"/>
    </row>
    <row r="3318" spans="1:28" x14ac:dyDescent="0.25">
      <c r="A3318"/>
      <c r="B3318"/>
      <c r="C3318"/>
      <c r="D3318"/>
      <c r="E3318"/>
      <c r="F3318"/>
      <c r="G3318"/>
      <c r="H3318"/>
      <c r="I3318"/>
      <c r="J3318"/>
      <c r="K3318"/>
      <c r="L3318"/>
      <c r="M3318"/>
      <c r="N3318"/>
      <c r="O3318"/>
      <c r="P3318"/>
      <c r="Q3318"/>
      <c r="R3318"/>
      <c r="S3318"/>
      <c r="T3318"/>
      <c r="U3318"/>
      <c r="V3318"/>
      <c r="W3318"/>
      <c r="X3318"/>
      <c r="Y3318"/>
      <c r="Z3318"/>
      <c r="AA3318"/>
      <c r="AB3318"/>
    </row>
    <row r="3319" spans="1:28" x14ac:dyDescent="0.25">
      <c r="A3319"/>
      <c r="B3319"/>
      <c r="C3319"/>
      <c r="D3319"/>
      <c r="E3319"/>
      <c r="F3319"/>
      <c r="G3319"/>
      <c r="H3319"/>
      <c r="I3319"/>
      <c r="J3319"/>
      <c r="K3319"/>
      <c r="L3319"/>
      <c r="M3319"/>
      <c r="N3319"/>
      <c r="O3319"/>
      <c r="P3319"/>
      <c r="Q3319"/>
      <c r="R3319"/>
      <c r="S3319"/>
      <c r="T3319"/>
      <c r="U3319"/>
      <c r="V3319"/>
      <c r="W3319"/>
      <c r="X3319"/>
      <c r="Y3319"/>
      <c r="Z3319"/>
      <c r="AA3319"/>
      <c r="AB3319"/>
    </row>
    <row r="3320" spans="1:28" x14ac:dyDescent="0.25">
      <c r="A3320"/>
      <c r="B3320"/>
      <c r="C3320"/>
      <c r="D3320"/>
      <c r="E3320"/>
      <c r="F3320"/>
      <c r="G3320"/>
      <c r="H3320"/>
      <c r="I3320"/>
      <c r="J3320"/>
      <c r="K3320"/>
      <c r="L3320"/>
      <c r="M3320"/>
      <c r="N3320"/>
      <c r="O3320"/>
      <c r="P3320"/>
      <c r="Q3320"/>
      <c r="R3320"/>
      <c r="S3320"/>
      <c r="T3320"/>
      <c r="U3320"/>
      <c r="V3320"/>
      <c r="W3320"/>
      <c r="X3320"/>
      <c r="Y3320"/>
      <c r="Z3320"/>
      <c r="AA3320"/>
      <c r="AB3320"/>
    </row>
    <row r="3321" spans="1:28" x14ac:dyDescent="0.25">
      <c r="A3321"/>
      <c r="B3321"/>
      <c r="C3321"/>
      <c r="D3321"/>
      <c r="E3321"/>
      <c r="F3321"/>
      <c r="G3321"/>
      <c r="H3321"/>
      <c r="I3321"/>
      <c r="J3321"/>
      <c r="K3321"/>
      <c r="L3321"/>
      <c r="M3321"/>
      <c r="N3321"/>
      <c r="O3321"/>
      <c r="P3321"/>
      <c r="Q3321"/>
      <c r="R3321"/>
      <c r="S3321"/>
      <c r="T3321"/>
      <c r="U3321"/>
      <c r="V3321"/>
      <c r="W3321"/>
      <c r="X3321"/>
      <c r="Y3321"/>
      <c r="Z3321"/>
      <c r="AA3321"/>
      <c r="AB3321"/>
    </row>
    <row r="3322" spans="1:28" x14ac:dyDescent="0.25">
      <c r="A3322"/>
      <c r="B3322"/>
      <c r="C3322"/>
      <c r="D3322"/>
      <c r="E3322"/>
      <c r="F3322"/>
      <c r="G3322"/>
      <c r="H3322"/>
      <c r="I3322"/>
      <c r="J3322"/>
      <c r="K3322"/>
      <c r="L3322"/>
      <c r="M3322"/>
      <c r="N3322"/>
      <c r="O3322"/>
      <c r="P3322"/>
      <c r="Q3322"/>
      <c r="R3322"/>
      <c r="S3322"/>
      <c r="T3322"/>
      <c r="U3322"/>
      <c r="V3322"/>
      <c r="W3322"/>
      <c r="X3322"/>
      <c r="Y3322"/>
      <c r="Z3322"/>
      <c r="AA3322"/>
      <c r="AB3322"/>
    </row>
    <row r="3323" spans="1:28" x14ac:dyDescent="0.25">
      <c r="A3323"/>
      <c r="B3323"/>
      <c r="C3323"/>
      <c r="D3323"/>
      <c r="E3323"/>
      <c r="F3323"/>
      <c r="G3323"/>
      <c r="H3323"/>
      <c r="I3323"/>
      <c r="J3323"/>
      <c r="K3323"/>
      <c r="L3323"/>
      <c r="M3323"/>
      <c r="N3323"/>
      <c r="O3323"/>
      <c r="P3323"/>
      <c r="Q3323"/>
      <c r="R3323"/>
      <c r="S3323"/>
      <c r="T3323"/>
      <c r="U3323"/>
      <c r="V3323"/>
      <c r="W3323"/>
      <c r="X3323"/>
      <c r="Y3323"/>
      <c r="Z3323"/>
      <c r="AA3323"/>
      <c r="AB3323"/>
    </row>
    <row r="3324" spans="1:28" x14ac:dyDescent="0.25">
      <c r="A3324"/>
      <c r="B3324"/>
      <c r="C3324"/>
      <c r="D3324"/>
      <c r="E3324"/>
      <c r="F3324"/>
      <c r="G3324"/>
      <c r="H3324"/>
      <c r="I3324"/>
      <c r="J3324"/>
      <c r="K3324"/>
      <c r="L3324"/>
      <c r="M3324"/>
      <c r="N3324"/>
      <c r="O3324"/>
      <c r="P3324"/>
      <c r="Q3324"/>
      <c r="R3324"/>
      <c r="S3324"/>
      <c r="T3324"/>
      <c r="U3324"/>
      <c r="V3324"/>
      <c r="W3324"/>
      <c r="X3324"/>
      <c r="Y3324"/>
      <c r="Z3324"/>
      <c r="AA3324"/>
      <c r="AB3324"/>
    </row>
    <row r="3325" spans="1:28" x14ac:dyDescent="0.25">
      <c r="A3325"/>
      <c r="B3325"/>
      <c r="C3325"/>
      <c r="D3325"/>
      <c r="E3325"/>
      <c r="F3325"/>
      <c r="G3325"/>
      <c r="H3325"/>
      <c r="I3325"/>
      <c r="J3325"/>
      <c r="K3325"/>
      <c r="L3325"/>
      <c r="M3325"/>
      <c r="N3325"/>
      <c r="O3325"/>
      <c r="P3325"/>
      <c r="Q3325"/>
      <c r="R3325"/>
      <c r="S3325"/>
      <c r="T3325"/>
      <c r="U3325"/>
      <c r="V3325"/>
      <c r="W3325"/>
      <c r="X3325"/>
      <c r="Y3325"/>
      <c r="Z3325"/>
      <c r="AA3325"/>
      <c r="AB3325"/>
    </row>
    <row r="3326" spans="1:28" x14ac:dyDescent="0.25">
      <c r="A3326"/>
      <c r="B3326"/>
      <c r="C3326"/>
      <c r="D3326"/>
      <c r="E3326"/>
      <c r="F3326"/>
      <c r="G3326"/>
      <c r="H3326"/>
      <c r="I3326"/>
      <c r="J3326"/>
      <c r="K3326"/>
      <c r="L3326"/>
      <c r="M3326"/>
      <c r="N3326"/>
      <c r="O3326"/>
      <c r="P3326"/>
      <c r="Q3326"/>
      <c r="R3326"/>
      <c r="S3326"/>
      <c r="T3326"/>
      <c r="U3326"/>
      <c r="V3326"/>
      <c r="W3326"/>
      <c r="X3326"/>
      <c r="Y3326"/>
      <c r="Z3326"/>
      <c r="AA3326"/>
      <c r="AB3326"/>
    </row>
    <row r="3327" spans="1:28" x14ac:dyDescent="0.25">
      <c r="A3327"/>
      <c r="B3327"/>
      <c r="C3327"/>
      <c r="D3327"/>
      <c r="E3327"/>
      <c r="F3327"/>
      <c r="G3327"/>
      <c r="H3327"/>
      <c r="I3327"/>
      <c r="J3327"/>
      <c r="K3327"/>
      <c r="L3327"/>
      <c r="M3327"/>
      <c r="N3327"/>
      <c r="O3327"/>
      <c r="P3327"/>
      <c r="Q3327"/>
      <c r="R3327"/>
      <c r="S3327"/>
      <c r="T3327"/>
      <c r="U3327"/>
      <c r="V3327"/>
      <c r="W3327"/>
      <c r="X3327"/>
      <c r="Y3327"/>
      <c r="Z3327"/>
      <c r="AA3327"/>
      <c r="AB3327"/>
    </row>
    <row r="3328" spans="1:28" x14ac:dyDescent="0.25">
      <c r="A3328"/>
      <c r="B3328"/>
      <c r="C3328"/>
      <c r="D3328"/>
      <c r="E3328"/>
      <c r="F3328"/>
      <c r="G3328"/>
      <c r="H3328"/>
      <c r="I3328"/>
      <c r="J3328"/>
      <c r="K3328"/>
      <c r="L3328"/>
      <c r="M3328"/>
      <c r="N3328"/>
      <c r="O3328"/>
      <c r="P3328"/>
      <c r="Q3328"/>
      <c r="R3328"/>
      <c r="S3328"/>
      <c r="T3328"/>
      <c r="U3328"/>
      <c r="V3328"/>
      <c r="W3328"/>
      <c r="X3328"/>
      <c r="Y3328"/>
      <c r="Z3328"/>
      <c r="AA3328"/>
      <c r="AB3328"/>
    </row>
    <row r="3329" spans="1:28" x14ac:dyDescent="0.25">
      <c r="A3329"/>
      <c r="B3329"/>
      <c r="C3329"/>
      <c r="D3329"/>
      <c r="E3329"/>
      <c r="F3329"/>
      <c r="G3329"/>
      <c r="H3329"/>
      <c r="I3329"/>
      <c r="J3329"/>
      <c r="K3329"/>
      <c r="L3329"/>
      <c r="M3329"/>
      <c r="N3329"/>
      <c r="O3329"/>
      <c r="P3329"/>
      <c r="Q3329"/>
      <c r="R3329"/>
      <c r="S3329"/>
      <c r="T3329"/>
      <c r="U3329"/>
      <c r="V3329"/>
      <c r="W3329"/>
      <c r="X3329"/>
      <c r="Y3329"/>
      <c r="Z3329"/>
      <c r="AA3329"/>
      <c r="AB3329"/>
    </row>
    <row r="3330" spans="1:28" x14ac:dyDescent="0.25">
      <c r="A3330"/>
      <c r="B3330"/>
      <c r="C3330"/>
      <c r="D3330"/>
      <c r="E3330"/>
      <c r="F3330"/>
      <c r="G3330"/>
      <c r="H3330"/>
      <c r="I3330"/>
      <c r="J3330"/>
      <c r="K3330"/>
      <c r="L3330"/>
      <c r="M3330"/>
      <c r="N3330"/>
      <c r="O3330"/>
      <c r="P3330"/>
      <c r="Q3330"/>
      <c r="R3330"/>
      <c r="S3330"/>
      <c r="T3330"/>
      <c r="U3330"/>
      <c r="V3330"/>
      <c r="W3330"/>
      <c r="X3330"/>
      <c r="Y3330"/>
      <c r="Z3330"/>
      <c r="AA3330"/>
      <c r="AB3330"/>
    </row>
    <row r="3331" spans="1:28" x14ac:dyDescent="0.25">
      <c r="A3331"/>
      <c r="B3331"/>
      <c r="C3331"/>
      <c r="D3331"/>
      <c r="E3331"/>
      <c r="F3331"/>
      <c r="G3331"/>
      <c r="H3331"/>
      <c r="I3331"/>
      <c r="J3331"/>
      <c r="K3331"/>
      <c r="L3331"/>
      <c r="M3331"/>
      <c r="N3331"/>
      <c r="O3331"/>
      <c r="P3331"/>
      <c r="Q3331"/>
      <c r="R3331"/>
      <c r="S3331"/>
      <c r="T3331"/>
      <c r="U3331"/>
      <c r="V3331"/>
      <c r="W3331"/>
      <c r="X3331"/>
      <c r="Y3331"/>
      <c r="Z3331"/>
      <c r="AA3331"/>
      <c r="AB3331"/>
    </row>
    <row r="3332" spans="1:28" x14ac:dyDescent="0.25">
      <c r="A3332"/>
      <c r="B3332"/>
      <c r="C3332"/>
      <c r="D3332"/>
      <c r="E3332"/>
      <c r="F3332"/>
      <c r="G3332"/>
      <c r="H3332"/>
      <c r="I3332"/>
      <c r="J3332"/>
      <c r="K3332"/>
      <c r="L3332"/>
      <c r="M3332"/>
      <c r="N3332"/>
      <c r="O3332"/>
      <c r="P3332"/>
      <c r="Q3332"/>
      <c r="R3332"/>
      <c r="S3332"/>
      <c r="T3332"/>
      <c r="U3332"/>
      <c r="V3332"/>
      <c r="W3332"/>
      <c r="X3332"/>
      <c r="Y3332"/>
      <c r="Z3332"/>
      <c r="AA3332"/>
      <c r="AB3332"/>
    </row>
    <row r="3333" spans="1:28" x14ac:dyDescent="0.25">
      <c r="A3333"/>
      <c r="B3333"/>
      <c r="C3333"/>
      <c r="D3333"/>
      <c r="E3333"/>
      <c r="F3333"/>
      <c r="G3333"/>
      <c r="H3333"/>
      <c r="I3333"/>
      <c r="J3333"/>
      <c r="K3333"/>
      <c r="L3333"/>
      <c r="M3333"/>
      <c r="N3333"/>
      <c r="O3333"/>
      <c r="P3333"/>
      <c r="Q3333"/>
      <c r="R3333"/>
      <c r="S3333"/>
      <c r="T3333"/>
      <c r="U3333"/>
      <c r="V3333"/>
      <c r="W3333"/>
      <c r="X3333"/>
      <c r="Y3333"/>
      <c r="Z3333"/>
      <c r="AA3333"/>
      <c r="AB3333"/>
    </row>
    <row r="3334" spans="1:28" x14ac:dyDescent="0.25">
      <c r="A3334"/>
      <c r="B3334"/>
      <c r="C3334"/>
      <c r="D3334"/>
      <c r="E3334"/>
      <c r="F3334"/>
      <c r="G3334"/>
      <c r="H3334"/>
      <c r="I3334"/>
      <c r="J3334"/>
      <c r="K3334"/>
      <c r="L3334"/>
      <c r="M3334"/>
      <c r="N3334"/>
      <c r="O3334"/>
      <c r="P3334"/>
      <c r="Q3334"/>
      <c r="R3334"/>
      <c r="S3334"/>
      <c r="T3334"/>
      <c r="U3334"/>
      <c r="V3334"/>
      <c r="W3334"/>
      <c r="X3334"/>
      <c r="Y3334"/>
      <c r="Z3334"/>
      <c r="AA3334"/>
      <c r="AB3334"/>
    </row>
    <row r="3335" spans="1:28" x14ac:dyDescent="0.25">
      <c r="A3335"/>
      <c r="B3335"/>
      <c r="C3335"/>
      <c r="D3335"/>
      <c r="E3335"/>
      <c r="F3335"/>
      <c r="G3335"/>
      <c r="H3335"/>
      <c r="I3335"/>
      <c r="J3335"/>
      <c r="K3335"/>
      <c r="L3335"/>
      <c r="M3335"/>
      <c r="N3335"/>
      <c r="O3335"/>
      <c r="P3335"/>
      <c r="Q3335"/>
      <c r="R3335"/>
      <c r="S3335"/>
      <c r="T3335"/>
      <c r="U3335"/>
      <c r="V3335"/>
      <c r="W3335"/>
      <c r="X3335"/>
      <c r="Y3335"/>
      <c r="Z3335"/>
      <c r="AA3335"/>
      <c r="AB3335"/>
    </row>
    <row r="3336" spans="1:28" x14ac:dyDescent="0.25">
      <c r="A3336"/>
      <c r="B3336"/>
      <c r="C3336"/>
      <c r="D3336"/>
      <c r="E3336"/>
      <c r="F3336"/>
      <c r="G3336"/>
      <c r="H3336"/>
      <c r="I3336"/>
      <c r="J3336"/>
      <c r="K3336"/>
      <c r="L3336"/>
      <c r="M3336"/>
      <c r="N3336"/>
      <c r="O3336"/>
      <c r="P3336"/>
      <c r="Q3336"/>
      <c r="R3336"/>
      <c r="S3336"/>
      <c r="T3336"/>
      <c r="U3336"/>
      <c r="V3336"/>
      <c r="W3336"/>
      <c r="X3336"/>
      <c r="Y3336"/>
      <c r="Z3336"/>
      <c r="AA3336"/>
      <c r="AB3336"/>
    </row>
    <row r="3337" spans="1:28" x14ac:dyDescent="0.25">
      <c r="A3337"/>
      <c r="B3337"/>
      <c r="C3337"/>
      <c r="D3337"/>
      <c r="E3337"/>
      <c r="F3337"/>
      <c r="G3337"/>
      <c r="H3337"/>
      <c r="I3337"/>
      <c r="J3337"/>
      <c r="K3337"/>
      <c r="L3337"/>
      <c r="M3337"/>
      <c r="N3337"/>
      <c r="O3337"/>
      <c r="P3337"/>
      <c r="Q3337"/>
      <c r="R3337"/>
      <c r="S3337"/>
      <c r="T3337"/>
      <c r="U3337"/>
      <c r="V3337"/>
      <c r="W3337"/>
      <c r="X3337"/>
      <c r="Y3337"/>
      <c r="Z3337"/>
      <c r="AA3337"/>
      <c r="AB3337"/>
    </row>
    <row r="3338" spans="1:28" x14ac:dyDescent="0.25">
      <c r="A3338"/>
      <c r="B3338"/>
      <c r="C3338"/>
      <c r="D3338"/>
      <c r="E3338"/>
      <c r="F3338"/>
      <c r="G3338"/>
      <c r="H3338"/>
      <c r="I3338"/>
      <c r="J3338"/>
      <c r="K3338"/>
      <c r="L3338"/>
      <c r="M3338"/>
      <c r="N3338"/>
      <c r="O3338"/>
      <c r="P3338"/>
      <c r="Q3338"/>
      <c r="R3338"/>
      <c r="S3338"/>
      <c r="T3338"/>
      <c r="U3338"/>
      <c r="V3338"/>
      <c r="W3338"/>
      <c r="X3338"/>
      <c r="Y3338"/>
      <c r="Z3338"/>
      <c r="AA3338"/>
      <c r="AB3338"/>
    </row>
    <row r="3339" spans="1:28" x14ac:dyDescent="0.25">
      <c r="A3339"/>
      <c r="B3339"/>
      <c r="C3339"/>
      <c r="D3339"/>
      <c r="E3339"/>
      <c r="F3339"/>
      <c r="G3339"/>
      <c r="H3339"/>
      <c r="I3339"/>
      <c r="J3339"/>
      <c r="K3339"/>
      <c r="L3339"/>
      <c r="M3339"/>
      <c r="N3339"/>
      <c r="O3339"/>
      <c r="P3339"/>
      <c r="Q3339"/>
      <c r="R3339"/>
      <c r="S3339"/>
      <c r="T3339"/>
      <c r="U3339"/>
      <c r="V3339"/>
      <c r="W3339"/>
      <c r="X3339"/>
      <c r="Y3339"/>
      <c r="Z3339"/>
      <c r="AA3339"/>
      <c r="AB3339"/>
    </row>
    <row r="3340" spans="1:28" x14ac:dyDescent="0.25">
      <c r="A3340"/>
      <c r="B3340"/>
      <c r="C3340"/>
      <c r="D3340"/>
      <c r="E3340"/>
      <c r="F3340"/>
      <c r="G3340"/>
      <c r="H3340"/>
      <c r="I3340"/>
      <c r="J3340"/>
      <c r="K3340"/>
      <c r="L3340"/>
      <c r="M3340"/>
      <c r="N3340"/>
      <c r="O3340"/>
      <c r="P3340"/>
      <c r="Q3340"/>
      <c r="R3340"/>
      <c r="S3340"/>
      <c r="T3340"/>
      <c r="U3340"/>
      <c r="V3340"/>
      <c r="W3340"/>
      <c r="X3340"/>
      <c r="Y3340"/>
      <c r="Z3340"/>
      <c r="AA3340"/>
      <c r="AB3340"/>
    </row>
    <row r="3341" spans="1:28" x14ac:dyDescent="0.25">
      <c r="A3341"/>
      <c r="B3341"/>
      <c r="C3341"/>
      <c r="D3341"/>
      <c r="E3341"/>
      <c r="F3341"/>
      <c r="G3341"/>
      <c r="H3341"/>
      <c r="I3341"/>
      <c r="J3341"/>
      <c r="K3341"/>
      <c r="L3341"/>
      <c r="M3341"/>
      <c r="N3341"/>
      <c r="O3341"/>
      <c r="P3341"/>
      <c r="Q3341"/>
      <c r="R3341"/>
      <c r="S3341"/>
      <c r="T3341"/>
      <c r="U3341"/>
      <c r="V3341"/>
      <c r="W3341"/>
      <c r="X3341"/>
      <c r="Y3341"/>
      <c r="Z3341"/>
      <c r="AA3341"/>
      <c r="AB3341"/>
    </row>
    <row r="3342" spans="1:28" x14ac:dyDescent="0.25">
      <c r="A3342"/>
      <c r="B3342"/>
      <c r="C3342"/>
      <c r="D3342"/>
      <c r="E3342"/>
      <c r="F3342"/>
      <c r="G3342"/>
      <c r="H3342"/>
      <c r="I3342"/>
      <c r="J3342"/>
      <c r="K3342"/>
      <c r="L3342"/>
      <c r="M3342"/>
      <c r="N3342"/>
      <c r="O3342"/>
      <c r="P3342"/>
      <c r="Q3342"/>
      <c r="R3342"/>
      <c r="S3342"/>
      <c r="T3342"/>
      <c r="U3342"/>
      <c r="V3342"/>
      <c r="W3342"/>
      <c r="X3342"/>
      <c r="Y3342"/>
      <c r="Z3342"/>
      <c r="AA3342"/>
      <c r="AB3342"/>
    </row>
    <row r="3343" spans="1:28" x14ac:dyDescent="0.25">
      <c r="A3343"/>
      <c r="B3343"/>
      <c r="C3343"/>
      <c r="D3343"/>
      <c r="E3343"/>
      <c r="F3343"/>
      <c r="G3343"/>
      <c r="H3343"/>
      <c r="I3343"/>
      <c r="J3343"/>
      <c r="K3343"/>
      <c r="L3343"/>
      <c r="M3343"/>
      <c r="N3343"/>
      <c r="O3343"/>
      <c r="P3343"/>
      <c r="Q3343"/>
      <c r="R3343"/>
      <c r="S3343"/>
      <c r="T3343"/>
      <c r="U3343"/>
      <c r="V3343"/>
      <c r="W3343"/>
      <c r="X3343"/>
      <c r="Y3343"/>
      <c r="Z3343"/>
      <c r="AA3343"/>
      <c r="AB3343"/>
    </row>
    <row r="3344" spans="1:28" x14ac:dyDescent="0.25">
      <c r="A3344"/>
      <c r="B3344"/>
      <c r="C3344"/>
      <c r="D3344"/>
      <c r="E3344"/>
      <c r="F3344"/>
      <c r="G3344"/>
      <c r="H3344"/>
      <c r="I3344"/>
      <c r="J3344"/>
      <c r="K3344"/>
      <c r="L3344"/>
      <c r="M3344"/>
      <c r="N3344"/>
      <c r="O3344"/>
      <c r="P3344"/>
      <c r="Q3344"/>
      <c r="R3344"/>
      <c r="S3344"/>
      <c r="T3344"/>
      <c r="U3344"/>
      <c r="V3344"/>
      <c r="W3344"/>
      <c r="X3344"/>
      <c r="Y3344"/>
      <c r="Z3344"/>
      <c r="AA3344"/>
      <c r="AB3344"/>
    </row>
    <row r="3345" spans="1:28" x14ac:dyDescent="0.25">
      <c r="A3345"/>
      <c r="B3345"/>
      <c r="C3345"/>
      <c r="D3345"/>
      <c r="E3345"/>
      <c r="F3345"/>
      <c r="G3345"/>
      <c r="H3345"/>
      <c r="I3345"/>
      <c r="J3345"/>
      <c r="K3345"/>
      <c r="L3345"/>
      <c r="M3345"/>
      <c r="N3345"/>
      <c r="O3345"/>
      <c r="P3345"/>
      <c r="Q3345"/>
      <c r="R3345"/>
      <c r="S3345"/>
      <c r="T3345"/>
      <c r="U3345"/>
      <c r="V3345"/>
      <c r="W3345"/>
      <c r="X3345"/>
      <c r="Y3345"/>
      <c r="Z3345"/>
      <c r="AA3345"/>
      <c r="AB3345"/>
    </row>
    <row r="3346" spans="1:28" x14ac:dyDescent="0.25">
      <c r="A3346"/>
      <c r="B3346"/>
      <c r="C3346"/>
      <c r="D3346"/>
      <c r="E3346"/>
      <c r="F3346"/>
      <c r="G3346"/>
      <c r="H3346"/>
      <c r="I3346"/>
      <c r="J3346"/>
      <c r="K3346"/>
      <c r="L3346"/>
      <c r="M3346"/>
      <c r="N3346"/>
      <c r="O3346"/>
      <c r="P3346"/>
      <c r="Q3346"/>
      <c r="R3346"/>
      <c r="S3346"/>
      <c r="T3346"/>
      <c r="U3346"/>
      <c r="V3346"/>
      <c r="W3346"/>
      <c r="X3346"/>
      <c r="Y3346"/>
      <c r="Z3346"/>
      <c r="AA3346"/>
      <c r="AB3346"/>
    </row>
    <row r="3347" spans="1:28" x14ac:dyDescent="0.25">
      <c r="A3347"/>
      <c r="B3347"/>
      <c r="C3347"/>
      <c r="D3347"/>
      <c r="E3347"/>
      <c r="F3347"/>
      <c r="G3347"/>
      <c r="H3347"/>
      <c r="I3347"/>
      <c r="J3347"/>
      <c r="K3347"/>
      <c r="L3347"/>
      <c r="M3347"/>
      <c r="N3347"/>
      <c r="O3347"/>
      <c r="P3347"/>
      <c r="Q3347"/>
      <c r="R3347"/>
      <c r="S3347"/>
      <c r="T3347"/>
      <c r="U3347"/>
      <c r="V3347"/>
      <c r="W3347"/>
      <c r="X3347"/>
      <c r="Y3347"/>
      <c r="Z3347"/>
      <c r="AA3347"/>
      <c r="AB3347"/>
    </row>
    <row r="3348" spans="1:28" x14ac:dyDescent="0.25">
      <c r="A3348"/>
      <c r="B3348"/>
      <c r="C3348"/>
      <c r="D3348"/>
      <c r="E3348"/>
      <c r="F3348"/>
      <c r="G3348"/>
      <c r="H3348"/>
      <c r="I3348"/>
      <c r="J3348"/>
      <c r="K3348"/>
      <c r="L3348"/>
      <c r="M3348"/>
      <c r="N3348"/>
      <c r="O3348"/>
      <c r="P3348"/>
      <c r="Q3348"/>
      <c r="R3348"/>
      <c r="S3348"/>
      <c r="T3348"/>
      <c r="U3348"/>
      <c r="V3348"/>
      <c r="W3348"/>
      <c r="X3348"/>
      <c r="Y3348"/>
      <c r="Z3348"/>
      <c r="AA3348"/>
      <c r="AB3348"/>
    </row>
    <row r="3349" spans="1:28" x14ac:dyDescent="0.25">
      <c r="A3349"/>
      <c r="B3349"/>
      <c r="C3349"/>
      <c r="D3349"/>
      <c r="E3349"/>
      <c r="F3349"/>
      <c r="G3349"/>
      <c r="H3349"/>
      <c r="I3349"/>
      <c r="J3349"/>
      <c r="K3349"/>
      <c r="L3349"/>
      <c r="M3349"/>
      <c r="N3349"/>
      <c r="O3349"/>
      <c r="P3349"/>
      <c r="Q3349"/>
      <c r="R3349"/>
      <c r="S3349"/>
      <c r="T3349"/>
      <c r="U3349"/>
      <c r="V3349"/>
      <c r="W3349"/>
      <c r="X3349"/>
      <c r="Y3349"/>
      <c r="Z3349"/>
      <c r="AA3349"/>
      <c r="AB3349"/>
    </row>
    <row r="3350" spans="1:28" x14ac:dyDescent="0.25">
      <c r="A3350"/>
      <c r="B3350"/>
      <c r="C3350"/>
      <c r="D3350"/>
      <c r="E3350"/>
      <c r="F3350"/>
      <c r="G3350"/>
      <c r="H3350"/>
      <c r="I3350"/>
      <c r="J3350"/>
      <c r="K3350"/>
      <c r="L3350"/>
      <c r="M3350"/>
      <c r="N3350"/>
      <c r="O3350"/>
      <c r="P3350"/>
      <c r="Q3350"/>
      <c r="R3350"/>
      <c r="S3350"/>
      <c r="T3350"/>
      <c r="U3350"/>
      <c r="V3350"/>
      <c r="W3350"/>
      <c r="X3350"/>
      <c r="Y3350"/>
      <c r="Z3350"/>
      <c r="AA3350"/>
      <c r="AB3350"/>
    </row>
    <row r="3351" spans="1:28" x14ac:dyDescent="0.25">
      <c r="A3351"/>
      <c r="B3351"/>
      <c r="C3351"/>
      <c r="D3351"/>
      <c r="E3351"/>
      <c r="F3351"/>
      <c r="G3351"/>
      <c r="H3351"/>
      <c r="I3351"/>
      <c r="J3351"/>
      <c r="K3351"/>
      <c r="L3351"/>
      <c r="M3351"/>
      <c r="N3351"/>
      <c r="O3351"/>
      <c r="P3351"/>
      <c r="Q3351"/>
      <c r="R3351"/>
      <c r="S3351"/>
      <c r="T3351"/>
      <c r="U3351"/>
      <c r="V3351"/>
      <c r="W3351"/>
      <c r="X3351"/>
      <c r="Y3351"/>
      <c r="Z3351"/>
      <c r="AA3351"/>
      <c r="AB3351"/>
    </row>
    <row r="3352" spans="1:28" x14ac:dyDescent="0.25">
      <c r="A3352"/>
      <c r="B3352"/>
      <c r="C3352"/>
      <c r="D3352"/>
      <c r="E3352"/>
      <c r="F3352"/>
      <c r="G3352"/>
      <c r="H3352"/>
      <c r="I3352"/>
      <c r="J3352"/>
      <c r="K3352"/>
      <c r="L3352"/>
      <c r="M3352"/>
      <c r="N3352"/>
      <c r="O3352"/>
      <c r="P3352"/>
      <c r="Q3352"/>
      <c r="R3352"/>
      <c r="S3352"/>
      <c r="T3352"/>
      <c r="U3352"/>
      <c r="V3352"/>
      <c r="W3352"/>
      <c r="X3352"/>
      <c r="Y3352"/>
      <c r="Z3352"/>
      <c r="AA3352"/>
      <c r="AB3352"/>
    </row>
    <row r="3353" spans="1:28" x14ac:dyDescent="0.25">
      <c r="A3353"/>
      <c r="B3353"/>
      <c r="C3353"/>
      <c r="D3353"/>
      <c r="E3353"/>
      <c r="F3353"/>
      <c r="G3353"/>
      <c r="H3353"/>
      <c r="I3353"/>
      <c r="J3353"/>
      <c r="K3353"/>
      <c r="L3353"/>
      <c r="M3353"/>
      <c r="N3353"/>
      <c r="O3353"/>
      <c r="P3353"/>
      <c r="Q3353"/>
      <c r="R3353"/>
      <c r="S3353"/>
      <c r="T3353"/>
      <c r="U3353"/>
      <c r="V3353"/>
      <c r="W3353"/>
      <c r="X3353"/>
      <c r="Y3353"/>
      <c r="Z3353"/>
      <c r="AA3353"/>
      <c r="AB3353"/>
    </row>
    <row r="3354" spans="1:28" x14ac:dyDescent="0.25">
      <c r="A3354"/>
      <c r="B3354"/>
      <c r="C3354"/>
      <c r="D3354"/>
      <c r="E3354"/>
      <c r="F3354"/>
      <c r="G3354"/>
      <c r="H3354"/>
      <c r="I3354"/>
      <c r="J3354"/>
      <c r="K3354"/>
      <c r="L3354"/>
      <c r="M3354"/>
      <c r="N3354"/>
      <c r="O3354"/>
      <c r="P3354"/>
      <c r="Q3354"/>
      <c r="R3354"/>
      <c r="S3354"/>
      <c r="T3354"/>
      <c r="U3354"/>
      <c r="V3354"/>
      <c r="W3354"/>
      <c r="X3354"/>
      <c r="Y3354"/>
      <c r="Z3354"/>
      <c r="AA3354"/>
      <c r="AB3354"/>
    </row>
    <row r="3355" spans="1:28" x14ac:dyDescent="0.25">
      <c r="A3355"/>
      <c r="B3355"/>
      <c r="C3355"/>
      <c r="D3355"/>
      <c r="E3355"/>
      <c r="F3355"/>
      <c r="G3355"/>
      <c r="H3355"/>
      <c r="I3355"/>
      <c r="J3355"/>
      <c r="K3355"/>
      <c r="L3355"/>
      <c r="M3355"/>
      <c r="N3355"/>
      <c r="O3355"/>
      <c r="P3355"/>
      <c r="Q3355"/>
      <c r="R3355"/>
      <c r="S3355"/>
      <c r="T3355"/>
      <c r="U3355"/>
      <c r="V3355"/>
      <c r="W3355"/>
      <c r="X3355"/>
      <c r="Y3355"/>
      <c r="Z3355"/>
      <c r="AA3355"/>
      <c r="AB3355"/>
    </row>
    <row r="3356" spans="1:28" x14ac:dyDescent="0.25">
      <c r="A3356"/>
      <c r="B3356"/>
      <c r="C3356"/>
      <c r="D3356"/>
      <c r="E3356"/>
      <c r="F3356"/>
      <c r="G3356"/>
      <c r="H3356"/>
      <c r="I3356"/>
      <c r="J3356"/>
      <c r="K3356"/>
      <c r="L3356"/>
      <c r="M3356"/>
      <c r="N3356"/>
      <c r="O3356"/>
      <c r="P3356"/>
      <c r="Q3356"/>
      <c r="R3356"/>
      <c r="S3356"/>
      <c r="T3356"/>
      <c r="U3356"/>
      <c r="V3356"/>
      <c r="W3356"/>
      <c r="X3356"/>
      <c r="Y3356"/>
      <c r="Z3356"/>
      <c r="AA3356"/>
      <c r="AB3356"/>
    </row>
    <row r="3357" spans="1:28" x14ac:dyDescent="0.25">
      <c r="A3357"/>
      <c r="B3357"/>
      <c r="C3357"/>
      <c r="D3357"/>
      <c r="E3357"/>
      <c r="F3357"/>
      <c r="G3357"/>
      <c r="H3357"/>
      <c r="I3357"/>
      <c r="J3357"/>
      <c r="K3357"/>
      <c r="L3357"/>
      <c r="M3357"/>
      <c r="N3357"/>
      <c r="O3357"/>
      <c r="P3357"/>
      <c r="Q3357"/>
      <c r="R3357"/>
      <c r="S3357"/>
      <c r="T3357"/>
      <c r="U3357"/>
      <c r="V3357"/>
      <c r="W3357"/>
      <c r="X3357"/>
      <c r="Y3357"/>
      <c r="Z3357"/>
      <c r="AA3357"/>
      <c r="AB3357"/>
    </row>
    <row r="3358" spans="1:28" x14ac:dyDescent="0.25">
      <c r="A3358"/>
      <c r="B3358"/>
      <c r="C3358"/>
      <c r="D3358"/>
      <c r="E3358"/>
      <c r="F3358"/>
      <c r="G3358"/>
      <c r="H3358"/>
      <c r="I3358"/>
      <c r="J3358"/>
      <c r="K3358"/>
      <c r="L3358"/>
      <c r="M3358"/>
      <c r="N3358"/>
      <c r="O3358"/>
      <c r="P3358"/>
      <c r="Q3358"/>
      <c r="R3358"/>
      <c r="S3358"/>
      <c r="T3358"/>
      <c r="U3358"/>
      <c r="V3358"/>
      <c r="W3358"/>
      <c r="X3358"/>
      <c r="Y3358"/>
      <c r="Z3358"/>
      <c r="AA3358"/>
      <c r="AB3358"/>
    </row>
    <row r="3359" spans="1:28" x14ac:dyDescent="0.25">
      <c r="A3359"/>
      <c r="B3359"/>
      <c r="C3359"/>
      <c r="D3359"/>
      <c r="E3359"/>
      <c r="F3359"/>
      <c r="G3359"/>
      <c r="H3359"/>
      <c r="I3359"/>
      <c r="J3359"/>
      <c r="K3359"/>
      <c r="L3359"/>
      <c r="M3359"/>
      <c r="N3359"/>
      <c r="O3359"/>
      <c r="P3359"/>
      <c r="Q3359"/>
      <c r="R3359"/>
      <c r="S3359"/>
      <c r="T3359"/>
      <c r="U3359"/>
      <c r="V3359"/>
      <c r="W3359"/>
      <c r="X3359"/>
      <c r="Y3359"/>
      <c r="Z3359"/>
      <c r="AA3359"/>
      <c r="AB3359"/>
    </row>
    <row r="3360" spans="1:28" x14ac:dyDescent="0.25">
      <c r="A3360"/>
      <c r="B3360"/>
      <c r="C3360"/>
      <c r="D3360"/>
      <c r="E3360"/>
      <c r="F3360"/>
      <c r="G3360"/>
      <c r="H3360"/>
      <c r="I3360"/>
      <c r="J3360"/>
      <c r="K3360"/>
      <c r="L3360"/>
      <c r="M3360"/>
      <c r="N3360"/>
      <c r="O3360"/>
      <c r="P3360"/>
      <c r="Q3360"/>
      <c r="R3360"/>
      <c r="S3360"/>
      <c r="T3360"/>
      <c r="U3360"/>
      <c r="V3360"/>
      <c r="W3360"/>
      <c r="X3360"/>
      <c r="Y3360"/>
      <c r="Z3360"/>
      <c r="AA3360"/>
      <c r="AB3360"/>
    </row>
    <row r="3361" spans="1:28" x14ac:dyDescent="0.25">
      <c r="A3361"/>
      <c r="B3361"/>
      <c r="C3361"/>
      <c r="D3361"/>
      <c r="E3361"/>
      <c r="F3361"/>
      <c r="G3361"/>
      <c r="H3361"/>
      <c r="I3361"/>
      <c r="J3361"/>
      <c r="K3361"/>
      <c r="L3361"/>
      <c r="M3361"/>
      <c r="N3361"/>
      <c r="O3361"/>
      <c r="P3361"/>
      <c r="Q3361"/>
      <c r="R3361"/>
      <c r="S3361"/>
      <c r="T3361"/>
      <c r="U3361"/>
      <c r="V3361"/>
      <c r="W3361"/>
      <c r="X3361"/>
      <c r="Y3361"/>
      <c r="Z3361"/>
      <c r="AA3361"/>
      <c r="AB3361"/>
    </row>
    <row r="3362" spans="1:28" x14ac:dyDescent="0.25">
      <c r="A3362"/>
      <c r="B3362"/>
      <c r="C3362"/>
      <c r="D3362"/>
      <c r="E3362"/>
      <c r="F3362"/>
      <c r="G3362"/>
      <c r="H3362"/>
      <c r="I3362"/>
      <c r="J3362"/>
      <c r="K3362"/>
      <c r="L3362"/>
      <c r="M3362"/>
      <c r="N3362"/>
      <c r="O3362"/>
      <c r="P3362"/>
      <c r="Q3362"/>
      <c r="R3362"/>
      <c r="S3362"/>
      <c r="T3362"/>
      <c r="U3362"/>
      <c r="V3362"/>
      <c r="W3362"/>
      <c r="X3362"/>
      <c r="Y3362"/>
      <c r="Z3362"/>
      <c r="AA3362"/>
      <c r="AB3362"/>
    </row>
    <row r="3363" spans="1:28" x14ac:dyDescent="0.25">
      <c r="A3363"/>
      <c r="B3363"/>
      <c r="C3363"/>
      <c r="D3363"/>
      <c r="E3363"/>
      <c r="F3363"/>
      <c r="G3363"/>
      <c r="H3363"/>
      <c r="I3363"/>
      <c r="J3363"/>
      <c r="K3363"/>
      <c r="L3363"/>
      <c r="M3363"/>
      <c r="N3363"/>
      <c r="O3363"/>
      <c r="P3363"/>
      <c r="Q3363"/>
      <c r="R3363"/>
      <c r="S3363"/>
      <c r="T3363"/>
      <c r="U3363"/>
      <c r="V3363"/>
      <c r="W3363"/>
      <c r="X3363"/>
      <c r="Y3363"/>
      <c r="Z3363"/>
      <c r="AA3363"/>
      <c r="AB3363"/>
    </row>
    <row r="3364" spans="1:28" x14ac:dyDescent="0.25">
      <c r="A3364"/>
      <c r="B3364"/>
      <c r="C3364"/>
      <c r="D3364"/>
      <c r="E3364"/>
      <c r="F3364"/>
      <c r="G3364"/>
      <c r="H3364"/>
      <c r="I3364"/>
      <c r="J3364"/>
      <c r="K3364"/>
      <c r="L3364"/>
      <c r="M3364"/>
      <c r="N3364"/>
      <c r="O3364"/>
      <c r="P3364"/>
      <c r="Q3364"/>
      <c r="R3364"/>
      <c r="S3364"/>
      <c r="T3364"/>
      <c r="U3364"/>
      <c r="V3364"/>
      <c r="W3364"/>
      <c r="X3364"/>
      <c r="Y3364"/>
      <c r="Z3364"/>
      <c r="AA3364"/>
      <c r="AB3364"/>
    </row>
    <row r="3365" spans="1:28" x14ac:dyDescent="0.25">
      <c r="A3365"/>
      <c r="B3365"/>
      <c r="C3365"/>
      <c r="D3365"/>
      <c r="E3365"/>
      <c r="F3365"/>
      <c r="G3365"/>
      <c r="H3365"/>
      <c r="I3365"/>
      <c r="J3365"/>
      <c r="K3365"/>
      <c r="L3365"/>
      <c r="M3365"/>
      <c r="N3365"/>
      <c r="O3365"/>
      <c r="P3365"/>
      <c r="Q3365"/>
      <c r="R3365"/>
      <c r="S3365"/>
      <c r="T3365"/>
      <c r="U3365"/>
      <c r="V3365"/>
      <c r="W3365"/>
      <c r="X3365"/>
      <c r="Y3365"/>
      <c r="Z3365"/>
      <c r="AA3365"/>
      <c r="AB3365"/>
    </row>
    <row r="3366" spans="1:28" x14ac:dyDescent="0.25">
      <c r="A3366"/>
      <c r="B3366"/>
      <c r="C3366"/>
      <c r="D3366"/>
      <c r="E3366"/>
      <c r="F3366"/>
      <c r="G3366"/>
      <c r="H3366"/>
      <c r="I3366"/>
      <c r="J3366"/>
      <c r="K3366"/>
      <c r="L3366"/>
      <c r="M3366"/>
      <c r="N3366"/>
      <c r="O3366"/>
      <c r="P3366"/>
      <c r="Q3366"/>
      <c r="R3366"/>
      <c r="S3366"/>
      <c r="T3366"/>
      <c r="U3366"/>
      <c r="V3366"/>
      <c r="W3366"/>
      <c r="X3366"/>
      <c r="Y3366"/>
      <c r="Z3366"/>
      <c r="AA3366"/>
      <c r="AB3366"/>
    </row>
    <row r="3367" spans="1:28" x14ac:dyDescent="0.25">
      <c r="A3367"/>
      <c r="B3367"/>
      <c r="C3367"/>
      <c r="D3367"/>
      <c r="E3367"/>
      <c r="F3367"/>
      <c r="G3367"/>
      <c r="H3367"/>
      <c r="I3367"/>
      <c r="J3367"/>
      <c r="K3367"/>
      <c r="L3367"/>
      <c r="M3367"/>
      <c r="N3367"/>
      <c r="O3367"/>
      <c r="P3367"/>
      <c r="Q3367"/>
      <c r="R3367"/>
      <c r="S3367"/>
      <c r="T3367"/>
      <c r="U3367"/>
      <c r="V3367"/>
      <c r="W3367"/>
      <c r="X3367"/>
      <c r="Y3367"/>
      <c r="Z3367"/>
      <c r="AA3367"/>
      <c r="AB3367"/>
    </row>
    <row r="3368" spans="1:28" x14ac:dyDescent="0.25">
      <c r="A3368"/>
      <c r="B3368"/>
      <c r="C3368"/>
      <c r="D3368"/>
      <c r="E3368"/>
      <c r="F3368"/>
      <c r="G3368"/>
      <c r="H3368"/>
      <c r="I3368"/>
      <c r="J3368"/>
      <c r="K3368"/>
      <c r="L3368"/>
      <c r="M3368"/>
      <c r="N3368"/>
      <c r="O3368"/>
      <c r="P3368"/>
      <c r="Q3368"/>
      <c r="R3368"/>
      <c r="S3368"/>
      <c r="T3368"/>
      <c r="U3368"/>
      <c r="V3368"/>
      <c r="W3368"/>
      <c r="X3368"/>
      <c r="Y3368"/>
      <c r="Z3368"/>
      <c r="AA3368"/>
      <c r="AB3368"/>
    </row>
    <row r="3369" spans="1:28" x14ac:dyDescent="0.25">
      <c r="A3369"/>
      <c r="B3369"/>
      <c r="C3369"/>
      <c r="D3369"/>
      <c r="E3369"/>
      <c r="F3369"/>
      <c r="G3369"/>
      <c r="H3369"/>
      <c r="I3369"/>
      <c r="J3369"/>
      <c r="K3369"/>
      <c r="L3369"/>
      <c r="M3369"/>
      <c r="N3369"/>
      <c r="O3369"/>
      <c r="P3369"/>
      <c r="Q3369"/>
      <c r="R3369"/>
      <c r="S3369"/>
      <c r="T3369"/>
      <c r="U3369"/>
      <c r="V3369"/>
      <c r="W3369"/>
      <c r="X3369"/>
      <c r="Y3369"/>
      <c r="Z3369"/>
      <c r="AA3369"/>
      <c r="AB3369"/>
    </row>
    <row r="3370" spans="1:28" x14ac:dyDescent="0.25">
      <c r="A3370"/>
      <c r="B3370"/>
      <c r="C3370"/>
      <c r="D3370"/>
      <c r="E3370"/>
      <c r="F3370"/>
      <c r="G3370"/>
      <c r="H3370"/>
      <c r="I3370"/>
      <c r="J3370"/>
      <c r="K3370"/>
      <c r="L3370"/>
      <c r="M3370"/>
      <c r="N3370"/>
      <c r="O3370"/>
      <c r="P3370"/>
      <c r="Q3370"/>
      <c r="R3370"/>
      <c r="S3370"/>
      <c r="T3370"/>
      <c r="U3370"/>
      <c r="V3370"/>
      <c r="W3370"/>
      <c r="X3370"/>
      <c r="Y3370"/>
      <c r="Z3370"/>
      <c r="AA3370"/>
      <c r="AB3370"/>
    </row>
    <row r="3371" spans="1:28" x14ac:dyDescent="0.25">
      <c r="A3371"/>
      <c r="B3371"/>
      <c r="C3371"/>
      <c r="D3371"/>
      <c r="E3371"/>
      <c r="F3371"/>
      <c r="G3371"/>
      <c r="H3371"/>
      <c r="I3371"/>
      <c r="J3371"/>
      <c r="K3371"/>
      <c r="L3371"/>
      <c r="M3371"/>
      <c r="N3371"/>
      <c r="O3371"/>
      <c r="P3371"/>
      <c r="Q3371"/>
      <c r="R3371"/>
      <c r="S3371"/>
      <c r="T3371"/>
      <c r="U3371"/>
      <c r="V3371"/>
      <c r="W3371"/>
      <c r="X3371"/>
      <c r="Y3371"/>
      <c r="Z3371"/>
      <c r="AA3371"/>
      <c r="AB3371"/>
    </row>
    <row r="3372" spans="1:28" x14ac:dyDescent="0.25">
      <c r="A3372"/>
      <c r="B3372"/>
      <c r="C3372"/>
      <c r="D3372"/>
      <c r="E3372"/>
      <c r="F3372"/>
      <c r="G3372"/>
      <c r="H3372"/>
      <c r="I3372"/>
      <c r="J3372"/>
      <c r="K3372"/>
      <c r="L3372"/>
      <c r="M3372"/>
      <c r="N3372"/>
      <c r="O3372"/>
      <c r="P3372"/>
      <c r="Q3372"/>
      <c r="R3372"/>
      <c r="S3372"/>
      <c r="T3372"/>
      <c r="U3372"/>
      <c r="V3372"/>
      <c r="W3372"/>
      <c r="X3372"/>
      <c r="Y3372"/>
      <c r="Z3372"/>
      <c r="AA3372"/>
      <c r="AB3372"/>
    </row>
    <row r="3373" spans="1:28" x14ac:dyDescent="0.25">
      <c r="A3373"/>
      <c r="B3373"/>
      <c r="C3373"/>
      <c r="D3373"/>
      <c r="E3373"/>
      <c r="F3373"/>
      <c r="G3373"/>
      <c r="H3373"/>
      <c r="I3373"/>
      <c r="J3373"/>
      <c r="K3373"/>
      <c r="L3373"/>
      <c r="M3373"/>
      <c r="N3373"/>
      <c r="O3373"/>
      <c r="P3373"/>
      <c r="Q3373"/>
      <c r="R3373"/>
      <c r="S3373"/>
      <c r="T3373"/>
      <c r="U3373"/>
      <c r="V3373"/>
      <c r="W3373"/>
      <c r="X3373"/>
      <c r="Y3373"/>
      <c r="Z3373"/>
      <c r="AA3373"/>
      <c r="AB3373"/>
    </row>
    <row r="3374" spans="1:28" x14ac:dyDescent="0.25">
      <c r="A3374"/>
      <c r="B3374"/>
      <c r="C3374"/>
      <c r="D3374"/>
      <c r="E3374"/>
      <c r="F3374"/>
      <c r="G3374"/>
      <c r="H3374"/>
      <c r="I3374"/>
      <c r="J3374"/>
      <c r="K3374"/>
      <c r="L3374"/>
      <c r="M3374"/>
      <c r="N3374"/>
      <c r="O3374"/>
      <c r="P3374"/>
      <c r="Q3374"/>
      <c r="R3374"/>
      <c r="S3374"/>
      <c r="T3374"/>
      <c r="U3374"/>
      <c r="V3374"/>
      <c r="W3374"/>
      <c r="X3374"/>
      <c r="Y3374"/>
      <c r="Z3374"/>
      <c r="AA3374"/>
      <c r="AB3374"/>
    </row>
    <row r="3375" spans="1:28" x14ac:dyDescent="0.25">
      <c r="A3375"/>
      <c r="B3375"/>
      <c r="C3375"/>
      <c r="D3375"/>
      <c r="E3375"/>
      <c r="F3375"/>
      <c r="G3375"/>
      <c r="H3375"/>
      <c r="I3375"/>
      <c r="J3375"/>
      <c r="K3375"/>
      <c r="L3375"/>
      <c r="M3375"/>
      <c r="N3375"/>
      <c r="O3375"/>
      <c r="P3375"/>
      <c r="Q3375"/>
      <c r="R3375"/>
      <c r="S3375"/>
      <c r="T3375"/>
      <c r="U3375"/>
      <c r="V3375"/>
      <c r="W3375"/>
      <c r="X3375"/>
      <c r="Y3375"/>
      <c r="Z3375"/>
      <c r="AA3375"/>
      <c r="AB3375"/>
    </row>
    <row r="3376" spans="1:28" x14ac:dyDescent="0.25">
      <c r="A3376"/>
      <c r="B3376"/>
      <c r="C3376"/>
      <c r="D3376"/>
      <c r="E3376"/>
      <c r="F3376"/>
      <c r="G3376"/>
      <c r="H3376"/>
      <c r="I3376"/>
      <c r="J3376"/>
      <c r="K3376"/>
      <c r="L3376"/>
      <c r="M3376"/>
      <c r="N3376"/>
      <c r="O3376"/>
      <c r="P3376"/>
      <c r="Q3376"/>
      <c r="R3376"/>
      <c r="S3376"/>
      <c r="T3376"/>
      <c r="U3376"/>
      <c r="V3376"/>
      <c r="W3376"/>
      <c r="X3376"/>
      <c r="Y3376"/>
      <c r="Z3376"/>
      <c r="AA3376"/>
      <c r="AB3376"/>
    </row>
    <row r="3377" spans="1:28" x14ac:dyDescent="0.25">
      <c r="A3377"/>
      <c r="B3377"/>
      <c r="C3377"/>
      <c r="D3377"/>
      <c r="E3377"/>
      <c r="F3377"/>
      <c r="G3377"/>
      <c r="H3377"/>
      <c r="I3377"/>
      <c r="J3377"/>
      <c r="K3377"/>
      <c r="L3377"/>
      <c r="M3377"/>
      <c r="N3377"/>
      <c r="O3377"/>
      <c r="P3377"/>
      <c r="Q3377"/>
      <c r="R3377"/>
      <c r="S3377"/>
      <c r="T3377"/>
      <c r="U3377"/>
      <c r="V3377"/>
      <c r="W3377"/>
      <c r="X3377"/>
      <c r="Y3377"/>
      <c r="Z3377"/>
      <c r="AA3377"/>
      <c r="AB3377"/>
    </row>
    <row r="3378" spans="1:28" x14ac:dyDescent="0.25">
      <c r="A3378"/>
      <c r="B3378"/>
      <c r="C3378"/>
      <c r="D3378"/>
      <c r="E3378"/>
      <c r="F3378"/>
      <c r="G3378"/>
      <c r="H3378"/>
      <c r="I3378"/>
      <c r="J3378"/>
      <c r="K3378"/>
      <c r="L3378"/>
      <c r="M3378"/>
      <c r="N3378"/>
      <c r="O3378"/>
      <c r="P3378"/>
      <c r="Q3378"/>
      <c r="R3378"/>
      <c r="S3378"/>
      <c r="T3378"/>
      <c r="U3378"/>
      <c r="V3378"/>
      <c r="W3378"/>
      <c r="X3378"/>
      <c r="Y3378"/>
      <c r="Z3378"/>
      <c r="AA3378"/>
      <c r="AB3378"/>
    </row>
    <row r="3379" spans="1:28" x14ac:dyDescent="0.25">
      <c r="A3379"/>
      <c r="B3379"/>
      <c r="C3379"/>
      <c r="D3379"/>
      <c r="E3379"/>
      <c r="F3379"/>
      <c r="G3379"/>
      <c r="H3379"/>
      <c r="I3379"/>
      <c r="J3379"/>
      <c r="K3379"/>
      <c r="L3379"/>
      <c r="M3379"/>
      <c r="N3379"/>
      <c r="O3379"/>
      <c r="P3379"/>
      <c r="Q3379"/>
      <c r="R3379"/>
      <c r="S3379"/>
      <c r="T3379"/>
      <c r="U3379"/>
      <c r="V3379"/>
      <c r="W3379"/>
      <c r="X3379"/>
      <c r="Y3379"/>
      <c r="Z3379"/>
      <c r="AA3379"/>
      <c r="AB3379"/>
    </row>
    <row r="3380" spans="1:28" x14ac:dyDescent="0.25">
      <c r="A3380"/>
      <c r="B3380"/>
      <c r="C3380"/>
      <c r="D3380"/>
      <c r="E3380"/>
      <c r="F3380"/>
      <c r="G3380"/>
      <c r="H3380"/>
      <c r="I3380"/>
      <c r="J3380"/>
      <c r="K3380"/>
      <c r="L3380"/>
      <c r="M3380"/>
      <c r="N3380"/>
      <c r="O3380"/>
      <c r="P3380"/>
      <c r="Q3380"/>
      <c r="R3380"/>
      <c r="S3380"/>
      <c r="T3380"/>
      <c r="U3380"/>
      <c r="V3380"/>
      <c r="W3380"/>
      <c r="X3380"/>
      <c r="Y3380"/>
      <c r="Z3380"/>
      <c r="AA3380"/>
      <c r="AB3380"/>
    </row>
    <row r="3381" spans="1:28" x14ac:dyDescent="0.25">
      <c r="A3381"/>
      <c r="B3381"/>
      <c r="C3381"/>
      <c r="D3381"/>
      <c r="E3381"/>
      <c r="F3381"/>
      <c r="G3381"/>
      <c r="H3381"/>
      <c r="I3381"/>
      <c r="J3381"/>
      <c r="K3381"/>
      <c r="L3381"/>
      <c r="M3381"/>
      <c r="N3381"/>
      <c r="O3381"/>
      <c r="P3381"/>
      <c r="Q3381"/>
      <c r="R3381"/>
      <c r="S3381"/>
      <c r="T3381"/>
      <c r="U3381"/>
      <c r="V3381"/>
      <c r="W3381"/>
      <c r="X3381"/>
      <c r="Y3381"/>
      <c r="Z3381"/>
      <c r="AA3381"/>
      <c r="AB3381"/>
    </row>
    <row r="3382" spans="1:28" x14ac:dyDescent="0.25">
      <c r="A3382"/>
      <c r="B3382"/>
      <c r="C3382"/>
      <c r="D3382"/>
      <c r="E3382"/>
      <c r="F3382"/>
      <c r="G3382"/>
      <c r="H3382"/>
      <c r="I3382"/>
      <c r="J3382"/>
      <c r="K3382"/>
      <c r="L3382"/>
      <c r="M3382"/>
      <c r="N3382"/>
      <c r="O3382"/>
      <c r="P3382"/>
      <c r="Q3382"/>
      <c r="R3382"/>
      <c r="S3382"/>
      <c r="T3382"/>
      <c r="U3382"/>
      <c r="V3382"/>
      <c r="W3382"/>
      <c r="X3382"/>
      <c r="Y3382"/>
      <c r="Z3382"/>
      <c r="AA3382"/>
      <c r="AB3382"/>
    </row>
    <row r="3383" spans="1:28" x14ac:dyDescent="0.25">
      <c r="A3383"/>
      <c r="B3383"/>
      <c r="C3383"/>
      <c r="D3383"/>
      <c r="E3383"/>
      <c r="F3383"/>
      <c r="G3383"/>
      <c r="H3383"/>
      <c r="I3383"/>
      <c r="J3383"/>
      <c r="K3383"/>
      <c r="L3383"/>
      <c r="M3383"/>
      <c r="N3383"/>
      <c r="O3383"/>
      <c r="P3383"/>
      <c r="Q3383"/>
      <c r="R3383"/>
      <c r="S3383"/>
      <c r="T3383"/>
      <c r="U3383"/>
      <c r="V3383"/>
      <c r="W3383"/>
      <c r="X3383"/>
      <c r="Y3383"/>
      <c r="Z3383"/>
      <c r="AA3383"/>
      <c r="AB3383"/>
    </row>
    <row r="3384" spans="1:28" x14ac:dyDescent="0.25">
      <c r="A3384"/>
      <c r="B3384"/>
      <c r="C3384"/>
      <c r="D3384"/>
      <c r="E3384"/>
      <c r="F3384"/>
      <c r="G3384"/>
      <c r="H3384"/>
      <c r="I3384"/>
      <c r="J3384"/>
      <c r="K3384"/>
      <c r="L3384"/>
      <c r="M3384"/>
      <c r="N3384"/>
      <c r="O3384"/>
      <c r="P3384"/>
      <c r="Q3384"/>
      <c r="R3384"/>
      <c r="S3384"/>
      <c r="T3384"/>
      <c r="U3384"/>
      <c r="V3384"/>
      <c r="W3384"/>
      <c r="X3384"/>
      <c r="Y3384"/>
      <c r="Z3384"/>
      <c r="AA3384"/>
      <c r="AB3384"/>
    </row>
    <row r="3385" spans="1:28" x14ac:dyDescent="0.25">
      <c r="A3385"/>
      <c r="B3385"/>
      <c r="C3385"/>
      <c r="D3385"/>
      <c r="E3385"/>
      <c r="F3385"/>
      <c r="G3385"/>
      <c r="H3385"/>
      <c r="I3385"/>
      <c r="J3385"/>
      <c r="K3385"/>
      <c r="L3385"/>
      <c r="M3385"/>
      <c r="N3385"/>
      <c r="O3385"/>
      <c r="P3385"/>
      <c r="Q3385"/>
      <c r="R3385"/>
      <c r="S3385"/>
      <c r="T3385"/>
      <c r="U3385"/>
      <c r="V3385"/>
      <c r="W3385"/>
      <c r="X3385"/>
      <c r="Y3385"/>
      <c r="Z3385"/>
      <c r="AA3385"/>
      <c r="AB3385"/>
    </row>
    <row r="3386" spans="1:28" x14ac:dyDescent="0.25">
      <c r="A3386"/>
      <c r="B3386"/>
      <c r="C3386"/>
      <c r="D3386"/>
      <c r="E3386"/>
      <c r="F3386"/>
      <c r="G3386"/>
      <c r="H3386"/>
      <c r="I3386"/>
      <c r="J3386"/>
      <c r="K3386"/>
      <c r="L3386"/>
      <c r="M3386"/>
      <c r="N3386"/>
      <c r="O3386"/>
      <c r="P3386"/>
      <c r="Q3386"/>
      <c r="R3386"/>
      <c r="S3386"/>
      <c r="T3386"/>
      <c r="U3386"/>
      <c r="V3386"/>
      <c r="W3386"/>
      <c r="X3386"/>
      <c r="Y3386"/>
      <c r="Z3386"/>
      <c r="AA3386"/>
      <c r="AB3386"/>
    </row>
    <row r="3387" spans="1:28" x14ac:dyDescent="0.25">
      <c r="A3387"/>
      <c r="B3387"/>
      <c r="C3387"/>
      <c r="D3387"/>
      <c r="E3387"/>
      <c r="F3387"/>
      <c r="G3387"/>
      <c r="H3387"/>
      <c r="I3387"/>
      <c r="J3387"/>
      <c r="K3387"/>
      <c r="L3387"/>
      <c r="M3387"/>
      <c r="N3387"/>
      <c r="O3387"/>
      <c r="P3387"/>
      <c r="Q3387"/>
      <c r="R3387"/>
      <c r="S3387"/>
      <c r="T3387"/>
      <c r="U3387"/>
      <c r="V3387"/>
      <c r="W3387"/>
      <c r="X3387"/>
      <c r="Y3387"/>
      <c r="Z3387"/>
      <c r="AA3387"/>
      <c r="AB3387"/>
    </row>
    <row r="3388" spans="1:28" x14ac:dyDescent="0.25">
      <c r="A3388"/>
      <c r="B3388"/>
      <c r="C3388"/>
      <c r="D3388"/>
      <c r="E3388"/>
      <c r="F3388"/>
      <c r="G3388"/>
      <c r="H3388"/>
      <c r="I3388"/>
      <c r="J3388"/>
      <c r="K3388"/>
      <c r="L3388"/>
      <c r="M3388"/>
      <c r="N3388"/>
      <c r="O3388"/>
      <c r="P3388"/>
      <c r="Q3388"/>
      <c r="R3388"/>
      <c r="S3388"/>
      <c r="T3388"/>
      <c r="U3388"/>
      <c r="V3388"/>
      <c r="W3388"/>
      <c r="X3388"/>
      <c r="Y3388"/>
      <c r="Z3388"/>
      <c r="AA3388"/>
      <c r="AB3388"/>
    </row>
    <row r="3389" spans="1:28" x14ac:dyDescent="0.25">
      <c r="A3389"/>
      <c r="B3389"/>
      <c r="C3389"/>
      <c r="D3389"/>
      <c r="E3389"/>
      <c r="F3389"/>
      <c r="G3389"/>
      <c r="H3389"/>
      <c r="I3389"/>
      <c r="J3389"/>
      <c r="K3389"/>
      <c r="L3389"/>
      <c r="M3389"/>
      <c r="N3389"/>
      <c r="O3389"/>
      <c r="P3389"/>
      <c r="Q3389"/>
      <c r="R3389"/>
      <c r="S3389"/>
      <c r="T3389"/>
      <c r="U3389"/>
      <c r="V3389"/>
      <c r="W3389"/>
      <c r="X3389"/>
      <c r="Y3389"/>
      <c r="Z3389"/>
      <c r="AA3389"/>
      <c r="AB3389"/>
    </row>
    <row r="3390" spans="1:28" x14ac:dyDescent="0.25">
      <c r="A3390"/>
      <c r="B3390"/>
      <c r="C3390"/>
      <c r="D3390"/>
      <c r="E3390"/>
      <c r="F3390"/>
      <c r="G3390"/>
      <c r="H3390"/>
      <c r="I3390"/>
      <c r="J3390"/>
      <c r="K3390"/>
      <c r="L3390"/>
      <c r="M3390"/>
      <c r="N3390"/>
      <c r="O3390"/>
      <c r="P3390"/>
      <c r="Q3390"/>
      <c r="R3390"/>
      <c r="S3390"/>
      <c r="T3390"/>
      <c r="U3390"/>
      <c r="V3390"/>
      <c r="W3390"/>
      <c r="X3390"/>
      <c r="Y3390"/>
      <c r="Z3390"/>
      <c r="AA3390"/>
      <c r="AB3390"/>
    </row>
    <row r="3391" spans="1:28" x14ac:dyDescent="0.25">
      <c r="A3391"/>
      <c r="B3391"/>
      <c r="C3391"/>
      <c r="D3391"/>
      <c r="E3391"/>
      <c r="F3391"/>
      <c r="G3391"/>
      <c r="H3391"/>
      <c r="I3391"/>
      <c r="J3391"/>
      <c r="K3391"/>
      <c r="L3391"/>
      <c r="M3391"/>
      <c r="N3391"/>
      <c r="O3391"/>
      <c r="P3391"/>
      <c r="Q3391"/>
      <c r="R3391"/>
      <c r="S3391"/>
      <c r="T3391"/>
      <c r="U3391"/>
      <c r="V3391"/>
      <c r="W3391"/>
      <c r="X3391"/>
      <c r="Y3391"/>
      <c r="Z3391"/>
      <c r="AA3391"/>
      <c r="AB3391"/>
    </row>
    <row r="3392" spans="1:28" x14ac:dyDescent="0.25">
      <c r="A3392"/>
      <c r="B3392"/>
      <c r="C3392"/>
      <c r="D3392"/>
      <c r="E3392"/>
      <c r="F3392"/>
      <c r="G3392"/>
      <c r="H3392"/>
      <c r="I3392"/>
      <c r="J3392"/>
      <c r="K3392"/>
      <c r="L3392"/>
      <c r="M3392"/>
      <c r="N3392"/>
      <c r="O3392"/>
      <c r="P3392"/>
      <c r="Q3392"/>
      <c r="R3392"/>
      <c r="S3392"/>
      <c r="T3392"/>
      <c r="U3392"/>
      <c r="V3392"/>
      <c r="W3392"/>
      <c r="X3392"/>
      <c r="Y3392"/>
      <c r="Z3392"/>
      <c r="AA3392"/>
      <c r="AB3392"/>
    </row>
    <row r="3393" spans="1:28" x14ac:dyDescent="0.25">
      <c r="A3393"/>
      <c r="B3393"/>
      <c r="C3393"/>
      <c r="D3393"/>
      <c r="E3393"/>
      <c r="F3393"/>
      <c r="G3393"/>
      <c r="H3393"/>
      <c r="I3393"/>
      <c r="J3393"/>
      <c r="K3393"/>
      <c r="L3393"/>
      <c r="M3393"/>
      <c r="N3393"/>
      <c r="O3393"/>
      <c r="P3393"/>
      <c r="Q3393"/>
      <c r="R3393"/>
      <c r="S3393"/>
      <c r="T3393"/>
      <c r="U3393"/>
      <c r="V3393"/>
      <c r="W3393"/>
      <c r="X3393"/>
      <c r="Y3393"/>
      <c r="Z3393"/>
      <c r="AA3393"/>
      <c r="AB3393"/>
    </row>
    <row r="3394" spans="1:28" x14ac:dyDescent="0.25">
      <c r="A3394"/>
      <c r="B3394"/>
      <c r="C3394"/>
      <c r="D3394"/>
      <c r="E3394"/>
      <c r="F3394"/>
      <c r="G3394"/>
      <c r="H3394"/>
      <c r="I3394"/>
      <c r="J3394"/>
      <c r="K3394"/>
      <c r="L3394"/>
      <c r="M3394"/>
      <c r="N3394"/>
      <c r="O3394"/>
      <c r="P3394"/>
      <c r="Q3394"/>
      <c r="R3394"/>
      <c r="S3394"/>
      <c r="T3394"/>
      <c r="U3394"/>
      <c r="V3394"/>
      <c r="W3394"/>
      <c r="X3394"/>
      <c r="Y3394"/>
      <c r="Z3394"/>
      <c r="AA3394"/>
      <c r="AB3394"/>
    </row>
    <row r="3395" spans="1:28" x14ac:dyDescent="0.25">
      <c r="A3395"/>
      <c r="B3395"/>
      <c r="C3395"/>
      <c r="D3395"/>
      <c r="E3395"/>
      <c r="F3395"/>
      <c r="G3395"/>
      <c r="H3395"/>
      <c r="I3395"/>
      <c r="J3395"/>
      <c r="K3395"/>
      <c r="L3395"/>
      <c r="M3395"/>
      <c r="N3395"/>
      <c r="O3395"/>
      <c r="P3395"/>
      <c r="Q3395"/>
      <c r="R3395"/>
      <c r="S3395"/>
      <c r="T3395"/>
      <c r="U3395"/>
      <c r="V3395"/>
      <c r="W3395"/>
      <c r="X3395"/>
      <c r="Y3395"/>
      <c r="Z3395"/>
      <c r="AA3395"/>
      <c r="AB3395"/>
    </row>
    <row r="3396" spans="1:28" x14ac:dyDescent="0.25">
      <c r="A3396"/>
      <c r="B3396"/>
      <c r="C3396"/>
      <c r="D3396"/>
      <c r="E3396"/>
      <c r="F3396"/>
      <c r="G3396"/>
      <c r="H3396"/>
      <c r="I3396"/>
      <c r="J3396"/>
      <c r="K3396"/>
      <c r="L3396"/>
      <c r="M3396"/>
      <c r="N3396"/>
      <c r="O3396"/>
      <c r="P3396"/>
      <c r="Q3396"/>
      <c r="R3396"/>
      <c r="S3396"/>
      <c r="T3396"/>
      <c r="U3396"/>
      <c r="V3396"/>
      <c r="W3396"/>
      <c r="X3396"/>
      <c r="Y3396"/>
      <c r="Z3396"/>
      <c r="AA3396"/>
      <c r="AB3396"/>
    </row>
    <row r="3397" spans="1:28" x14ac:dyDescent="0.25">
      <c r="A3397"/>
      <c r="B3397"/>
      <c r="C3397"/>
      <c r="D3397"/>
      <c r="E3397"/>
      <c r="F3397"/>
      <c r="G3397"/>
      <c r="H3397"/>
      <c r="I3397"/>
      <c r="J3397"/>
      <c r="K3397"/>
      <c r="L3397"/>
      <c r="M3397"/>
      <c r="N3397"/>
      <c r="O3397"/>
      <c r="P3397"/>
      <c r="Q3397"/>
      <c r="R3397"/>
      <c r="S3397"/>
      <c r="T3397"/>
      <c r="U3397"/>
      <c r="V3397"/>
      <c r="W3397"/>
      <c r="X3397"/>
      <c r="Y3397"/>
      <c r="Z3397"/>
      <c r="AA3397"/>
      <c r="AB3397"/>
    </row>
    <row r="3398" spans="1:28" x14ac:dyDescent="0.25">
      <c r="A3398"/>
      <c r="B3398"/>
      <c r="C3398"/>
      <c r="D3398"/>
      <c r="E3398"/>
      <c r="F3398"/>
      <c r="G3398"/>
      <c r="H3398"/>
      <c r="I3398"/>
      <c r="J3398"/>
      <c r="K3398"/>
      <c r="L3398"/>
      <c r="M3398"/>
      <c r="N3398"/>
      <c r="O3398"/>
      <c r="P3398"/>
      <c r="Q3398"/>
      <c r="R3398"/>
      <c r="S3398"/>
      <c r="T3398"/>
      <c r="U3398"/>
      <c r="V3398"/>
      <c r="W3398"/>
      <c r="X3398"/>
      <c r="Y3398"/>
      <c r="Z3398"/>
      <c r="AA3398"/>
      <c r="AB3398"/>
    </row>
    <row r="3399" spans="1:28" x14ac:dyDescent="0.25">
      <c r="A3399"/>
      <c r="B3399"/>
      <c r="C3399"/>
      <c r="D3399"/>
      <c r="E3399"/>
      <c r="F3399"/>
      <c r="G3399"/>
      <c r="H3399"/>
      <c r="I3399"/>
      <c r="J3399"/>
      <c r="K3399"/>
      <c r="L3399"/>
      <c r="M3399"/>
      <c r="N3399"/>
      <c r="O3399"/>
      <c r="P3399"/>
      <c r="Q3399"/>
      <c r="R3399"/>
      <c r="S3399"/>
      <c r="T3399"/>
      <c r="U3399"/>
      <c r="V3399"/>
      <c r="W3399"/>
      <c r="X3399"/>
      <c r="Y3399"/>
      <c r="Z3399"/>
      <c r="AA3399"/>
      <c r="AB3399"/>
    </row>
    <row r="3400" spans="1:28" x14ac:dyDescent="0.25">
      <c r="A3400"/>
      <c r="B3400"/>
      <c r="C3400"/>
      <c r="D3400"/>
      <c r="E3400"/>
      <c r="F3400"/>
      <c r="G3400"/>
      <c r="H3400"/>
      <c r="I3400"/>
      <c r="J3400"/>
      <c r="K3400"/>
      <c r="L3400"/>
      <c r="M3400"/>
      <c r="N3400"/>
      <c r="O3400"/>
      <c r="P3400"/>
      <c r="Q3400"/>
      <c r="R3400"/>
      <c r="S3400"/>
      <c r="T3400"/>
      <c r="U3400"/>
      <c r="V3400"/>
      <c r="W3400"/>
      <c r="X3400"/>
      <c r="Y3400"/>
      <c r="Z3400"/>
      <c r="AA3400"/>
      <c r="AB3400"/>
    </row>
    <row r="3401" spans="1:28" x14ac:dyDescent="0.25">
      <c r="A3401"/>
      <c r="B3401"/>
      <c r="C3401"/>
      <c r="D3401"/>
      <c r="E3401"/>
      <c r="F3401"/>
      <c r="G3401"/>
      <c r="H3401"/>
      <c r="I3401"/>
      <c r="J3401"/>
      <c r="K3401"/>
      <c r="L3401"/>
      <c r="M3401"/>
      <c r="N3401"/>
      <c r="O3401"/>
      <c r="P3401"/>
      <c r="Q3401"/>
      <c r="R3401"/>
      <c r="S3401"/>
      <c r="T3401"/>
      <c r="U3401"/>
      <c r="V3401"/>
      <c r="W3401"/>
      <c r="X3401"/>
      <c r="Y3401"/>
      <c r="Z3401"/>
      <c r="AA3401"/>
      <c r="AB3401"/>
    </row>
    <row r="3402" spans="1:28" x14ac:dyDescent="0.25">
      <c r="A3402"/>
      <c r="B3402"/>
      <c r="C3402"/>
      <c r="D3402"/>
      <c r="E3402"/>
      <c r="F3402"/>
      <c r="G3402"/>
      <c r="H3402"/>
      <c r="I3402"/>
      <c r="J3402"/>
      <c r="K3402"/>
      <c r="L3402"/>
      <c r="M3402"/>
      <c r="N3402"/>
      <c r="O3402"/>
      <c r="P3402"/>
      <c r="Q3402"/>
      <c r="R3402"/>
      <c r="S3402"/>
      <c r="T3402"/>
      <c r="U3402"/>
      <c r="V3402"/>
      <c r="W3402"/>
      <c r="X3402"/>
      <c r="Y3402"/>
      <c r="Z3402"/>
      <c r="AA3402"/>
      <c r="AB3402"/>
    </row>
    <row r="3403" spans="1:28" x14ac:dyDescent="0.25">
      <c r="A3403"/>
      <c r="B3403"/>
      <c r="C3403"/>
      <c r="D3403"/>
      <c r="E3403"/>
      <c r="F3403"/>
      <c r="G3403"/>
      <c r="H3403"/>
      <c r="I3403"/>
      <c r="J3403"/>
      <c r="K3403"/>
      <c r="L3403"/>
      <c r="M3403"/>
      <c r="N3403"/>
      <c r="O3403"/>
      <c r="P3403"/>
      <c r="Q3403"/>
      <c r="R3403"/>
      <c r="S3403"/>
      <c r="T3403"/>
      <c r="U3403"/>
      <c r="V3403"/>
      <c r="W3403"/>
      <c r="X3403"/>
      <c r="Y3403"/>
      <c r="Z3403"/>
      <c r="AA3403"/>
      <c r="AB3403"/>
    </row>
    <row r="3404" spans="1:28" x14ac:dyDescent="0.25">
      <c r="A3404"/>
      <c r="B3404"/>
      <c r="C3404"/>
      <c r="D3404"/>
      <c r="E3404"/>
      <c r="F3404"/>
      <c r="G3404"/>
      <c r="H3404"/>
      <c r="I3404"/>
      <c r="J3404"/>
      <c r="K3404"/>
      <c r="L3404"/>
      <c r="M3404"/>
      <c r="N3404"/>
      <c r="O3404"/>
      <c r="P3404"/>
      <c r="Q3404"/>
      <c r="R3404"/>
      <c r="S3404"/>
      <c r="T3404"/>
      <c r="U3404"/>
      <c r="V3404"/>
      <c r="W3404"/>
      <c r="X3404"/>
      <c r="Y3404"/>
      <c r="Z3404"/>
      <c r="AA3404"/>
      <c r="AB3404"/>
    </row>
    <row r="3405" spans="1:28" x14ac:dyDescent="0.25">
      <c r="A3405"/>
      <c r="B3405"/>
      <c r="C3405"/>
      <c r="D3405"/>
      <c r="E3405"/>
      <c r="F3405"/>
      <c r="G3405"/>
      <c r="H3405"/>
      <c r="I3405"/>
      <c r="J3405"/>
      <c r="K3405"/>
      <c r="L3405"/>
      <c r="M3405"/>
      <c r="N3405"/>
      <c r="O3405"/>
      <c r="P3405"/>
      <c r="Q3405"/>
      <c r="R3405"/>
      <c r="S3405"/>
      <c r="T3405"/>
      <c r="U3405"/>
      <c r="V3405"/>
      <c r="W3405"/>
      <c r="X3405"/>
      <c r="Y3405"/>
      <c r="Z3405"/>
      <c r="AA3405"/>
      <c r="AB3405"/>
    </row>
    <row r="3406" spans="1:28" x14ac:dyDescent="0.25">
      <c r="A3406"/>
      <c r="B3406"/>
      <c r="C3406"/>
      <c r="D3406"/>
      <c r="E3406"/>
      <c r="F3406"/>
      <c r="G3406"/>
      <c r="H3406"/>
      <c r="I3406"/>
      <c r="J3406"/>
      <c r="K3406"/>
      <c r="L3406"/>
      <c r="M3406"/>
      <c r="N3406"/>
      <c r="O3406"/>
      <c r="P3406"/>
      <c r="Q3406"/>
      <c r="R3406"/>
      <c r="S3406"/>
      <c r="T3406"/>
      <c r="U3406"/>
      <c r="V3406"/>
      <c r="W3406"/>
      <c r="X3406"/>
      <c r="Y3406"/>
      <c r="Z3406"/>
      <c r="AA3406"/>
      <c r="AB3406"/>
    </row>
    <row r="3407" spans="1:28" x14ac:dyDescent="0.25">
      <c r="A3407"/>
      <c r="B3407"/>
      <c r="C3407"/>
      <c r="D3407"/>
      <c r="E3407"/>
      <c r="F3407"/>
      <c r="G3407"/>
      <c r="H3407"/>
      <c r="I3407"/>
      <c r="J3407"/>
      <c r="K3407"/>
      <c r="L3407"/>
      <c r="M3407"/>
      <c r="N3407"/>
      <c r="O3407"/>
      <c r="P3407"/>
      <c r="Q3407"/>
      <c r="R3407"/>
      <c r="S3407"/>
      <c r="T3407"/>
      <c r="U3407"/>
      <c r="V3407"/>
      <c r="W3407"/>
      <c r="X3407"/>
      <c r="Y3407"/>
      <c r="Z3407"/>
      <c r="AA3407"/>
      <c r="AB3407"/>
    </row>
    <row r="3408" spans="1:28" x14ac:dyDescent="0.25">
      <c r="A3408"/>
      <c r="B3408"/>
      <c r="C3408"/>
      <c r="D3408"/>
      <c r="E3408"/>
      <c r="F3408"/>
      <c r="G3408"/>
      <c r="H3408"/>
      <c r="I3408"/>
      <c r="J3408"/>
      <c r="K3408"/>
      <c r="L3408"/>
      <c r="M3408"/>
      <c r="N3408"/>
      <c r="O3408"/>
      <c r="P3408"/>
      <c r="Q3408"/>
      <c r="R3408"/>
      <c r="S3408"/>
      <c r="T3408"/>
      <c r="U3408"/>
      <c r="V3408"/>
      <c r="W3408"/>
      <c r="X3408"/>
      <c r="Y3408"/>
      <c r="Z3408"/>
      <c r="AA3408"/>
      <c r="AB3408"/>
    </row>
    <row r="3409" spans="1:28" x14ac:dyDescent="0.25">
      <c r="A3409"/>
      <c r="B3409"/>
      <c r="C3409"/>
      <c r="D3409"/>
      <c r="E3409"/>
      <c r="F3409"/>
      <c r="G3409"/>
      <c r="H3409"/>
      <c r="I3409"/>
      <c r="J3409"/>
      <c r="K3409"/>
      <c r="L3409"/>
      <c r="M3409"/>
      <c r="N3409"/>
      <c r="O3409"/>
      <c r="P3409"/>
      <c r="Q3409"/>
      <c r="R3409"/>
      <c r="S3409"/>
      <c r="T3409"/>
      <c r="U3409"/>
      <c r="V3409"/>
      <c r="W3409"/>
      <c r="X3409"/>
      <c r="Y3409"/>
      <c r="Z3409"/>
      <c r="AA3409"/>
      <c r="AB3409"/>
    </row>
    <row r="3410" spans="1:28" x14ac:dyDescent="0.25">
      <c r="A3410"/>
      <c r="B3410"/>
      <c r="C3410"/>
      <c r="D3410"/>
      <c r="E3410"/>
      <c r="F3410"/>
      <c r="G3410"/>
      <c r="H3410"/>
      <c r="I3410"/>
      <c r="J3410"/>
      <c r="K3410"/>
      <c r="L3410"/>
      <c r="M3410"/>
      <c r="N3410"/>
      <c r="O3410"/>
      <c r="P3410"/>
      <c r="Q3410"/>
      <c r="R3410"/>
      <c r="S3410"/>
      <c r="T3410"/>
      <c r="U3410"/>
      <c r="V3410"/>
      <c r="W3410"/>
      <c r="X3410"/>
      <c r="Y3410"/>
      <c r="Z3410"/>
      <c r="AA3410"/>
      <c r="AB3410"/>
    </row>
    <row r="3411" spans="1:28" x14ac:dyDescent="0.25">
      <c r="A3411"/>
      <c r="B3411"/>
      <c r="C3411"/>
      <c r="D3411"/>
      <c r="E3411"/>
      <c r="F3411"/>
      <c r="G3411"/>
      <c r="H3411"/>
      <c r="I3411"/>
      <c r="J3411"/>
      <c r="K3411"/>
      <c r="L3411"/>
      <c r="M3411"/>
      <c r="N3411"/>
      <c r="O3411"/>
      <c r="P3411"/>
      <c r="Q3411"/>
      <c r="R3411"/>
      <c r="S3411"/>
      <c r="T3411"/>
      <c r="U3411"/>
      <c r="V3411"/>
      <c r="W3411"/>
      <c r="X3411"/>
      <c r="Y3411"/>
      <c r="Z3411"/>
      <c r="AA3411"/>
      <c r="AB3411"/>
    </row>
    <row r="3412" spans="1:28" x14ac:dyDescent="0.25">
      <c r="A3412"/>
      <c r="B3412"/>
      <c r="C3412"/>
      <c r="D3412"/>
      <c r="E3412"/>
      <c r="F3412"/>
      <c r="G3412"/>
      <c r="H3412"/>
      <c r="I3412"/>
      <c r="J3412"/>
      <c r="K3412"/>
      <c r="L3412"/>
      <c r="M3412"/>
      <c r="N3412"/>
      <c r="O3412"/>
      <c r="P3412"/>
      <c r="Q3412"/>
      <c r="R3412"/>
      <c r="S3412"/>
      <c r="T3412"/>
      <c r="U3412"/>
      <c r="V3412"/>
      <c r="W3412"/>
      <c r="X3412"/>
      <c r="Y3412"/>
      <c r="Z3412"/>
      <c r="AA3412"/>
      <c r="AB3412"/>
    </row>
    <row r="3413" spans="1:28" x14ac:dyDescent="0.25">
      <c r="A3413"/>
      <c r="B3413"/>
      <c r="C3413"/>
      <c r="D3413"/>
      <c r="E3413"/>
      <c r="F3413"/>
      <c r="G3413"/>
      <c r="H3413"/>
      <c r="I3413"/>
      <c r="J3413"/>
      <c r="K3413"/>
      <c r="L3413"/>
      <c r="M3413"/>
      <c r="N3413"/>
      <c r="O3413"/>
      <c r="P3413"/>
      <c r="Q3413"/>
      <c r="R3413"/>
      <c r="S3413"/>
      <c r="T3413"/>
      <c r="U3413"/>
      <c r="V3413"/>
      <c r="W3413"/>
      <c r="X3413"/>
      <c r="Y3413"/>
      <c r="Z3413"/>
      <c r="AA3413"/>
      <c r="AB3413"/>
    </row>
    <row r="3414" spans="1:28" x14ac:dyDescent="0.25">
      <c r="A3414"/>
      <c r="B3414"/>
      <c r="C3414"/>
      <c r="D3414"/>
      <c r="E3414"/>
      <c r="F3414"/>
      <c r="G3414"/>
      <c r="H3414"/>
      <c r="I3414"/>
      <c r="J3414"/>
      <c r="K3414"/>
      <c r="L3414"/>
      <c r="M3414"/>
      <c r="N3414"/>
      <c r="O3414"/>
      <c r="P3414"/>
      <c r="Q3414"/>
      <c r="R3414"/>
      <c r="S3414"/>
      <c r="T3414"/>
      <c r="U3414"/>
      <c r="V3414"/>
      <c r="W3414"/>
      <c r="X3414"/>
      <c r="Y3414"/>
      <c r="Z3414"/>
      <c r="AA3414"/>
      <c r="AB3414"/>
    </row>
    <row r="3415" spans="1:28" x14ac:dyDescent="0.25">
      <c r="A3415"/>
      <c r="B3415"/>
      <c r="C3415"/>
      <c r="D3415"/>
      <c r="E3415"/>
      <c r="F3415"/>
      <c r="G3415"/>
      <c r="H3415"/>
      <c r="I3415"/>
      <c r="J3415"/>
      <c r="K3415"/>
      <c r="L3415"/>
      <c r="M3415"/>
      <c r="N3415"/>
      <c r="O3415"/>
      <c r="P3415"/>
      <c r="Q3415"/>
      <c r="R3415"/>
      <c r="S3415"/>
      <c r="T3415"/>
      <c r="U3415"/>
      <c r="V3415"/>
      <c r="W3415"/>
      <c r="X3415"/>
      <c r="Y3415"/>
      <c r="Z3415"/>
      <c r="AA3415"/>
      <c r="AB3415"/>
    </row>
    <row r="3416" spans="1:28" x14ac:dyDescent="0.25">
      <c r="A3416"/>
      <c r="B3416"/>
      <c r="C3416"/>
      <c r="D3416"/>
      <c r="E3416"/>
      <c r="F3416"/>
      <c r="G3416"/>
      <c r="H3416"/>
      <c r="I3416"/>
      <c r="J3416"/>
      <c r="K3416"/>
      <c r="L3416"/>
      <c r="M3416"/>
      <c r="N3416"/>
      <c r="O3416"/>
      <c r="P3416"/>
      <c r="Q3416"/>
      <c r="R3416"/>
      <c r="S3416"/>
      <c r="T3416"/>
      <c r="U3416"/>
      <c r="V3416"/>
      <c r="W3416"/>
      <c r="X3416"/>
      <c r="Y3416"/>
      <c r="Z3416"/>
      <c r="AA3416"/>
      <c r="AB3416"/>
    </row>
    <row r="3417" spans="1:28" x14ac:dyDescent="0.25">
      <c r="A3417"/>
      <c r="B3417"/>
      <c r="C3417"/>
      <c r="D3417"/>
      <c r="E3417"/>
      <c r="F3417"/>
      <c r="G3417"/>
      <c r="H3417"/>
      <c r="I3417"/>
      <c r="J3417"/>
      <c r="K3417"/>
      <c r="L3417"/>
      <c r="M3417"/>
      <c r="N3417"/>
      <c r="O3417"/>
      <c r="P3417"/>
      <c r="Q3417"/>
      <c r="R3417"/>
      <c r="S3417"/>
      <c r="T3417"/>
      <c r="U3417"/>
      <c r="V3417"/>
      <c r="W3417"/>
      <c r="X3417"/>
      <c r="Y3417"/>
      <c r="Z3417"/>
      <c r="AA3417"/>
      <c r="AB3417"/>
    </row>
    <row r="3418" spans="1:28" x14ac:dyDescent="0.25">
      <c r="A3418"/>
      <c r="B3418"/>
      <c r="C3418"/>
      <c r="D3418"/>
      <c r="E3418"/>
      <c r="F3418"/>
      <c r="G3418"/>
      <c r="H3418"/>
      <c r="I3418"/>
      <c r="J3418"/>
      <c r="K3418"/>
      <c r="L3418"/>
      <c r="M3418"/>
      <c r="N3418"/>
      <c r="O3418"/>
      <c r="P3418"/>
      <c r="Q3418"/>
      <c r="R3418"/>
      <c r="S3418"/>
      <c r="T3418"/>
      <c r="U3418"/>
      <c r="V3418"/>
      <c r="W3418"/>
      <c r="X3418"/>
      <c r="Y3418"/>
      <c r="Z3418"/>
      <c r="AA3418"/>
      <c r="AB3418"/>
    </row>
    <row r="3419" spans="1:28" x14ac:dyDescent="0.25">
      <c r="A3419"/>
      <c r="B3419"/>
      <c r="C3419"/>
      <c r="D3419"/>
      <c r="E3419"/>
      <c r="F3419"/>
      <c r="G3419"/>
      <c r="H3419"/>
      <c r="I3419"/>
      <c r="J3419"/>
      <c r="K3419"/>
      <c r="L3419"/>
      <c r="M3419"/>
      <c r="N3419"/>
      <c r="O3419"/>
      <c r="P3419"/>
      <c r="Q3419"/>
      <c r="R3419"/>
      <c r="S3419"/>
      <c r="T3419"/>
      <c r="U3419"/>
      <c r="V3419"/>
      <c r="W3419"/>
      <c r="X3419"/>
      <c r="Y3419"/>
      <c r="Z3419"/>
      <c r="AA3419"/>
      <c r="AB3419"/>
    </row>
    <row r="3420" spans="1:28" x14ac:dyDescent="0.25">
      <c r="A3420"/>
      <c r="B3420"/>
      <c r="C3420"/>
      <c r="D3420"/>
      <c r="E3420"/>
      <c r="F3420"/>
      <c r="G3420"/>
      <c r="H3420"/>
      <c r="I3420"/>
      <c r="J3420"/>
      <c r="K3420"/>
      <c r="L3420"/>
      <c r="M3420"/>
      <c r="N3420"/>
      <c r="O3420"/>
      <c r="P3420"/>
      <c r="Q3420"/>
      <c r="R3420"/>
      <c r="S3420"/>
      <c r="T3420"/>
      <c r="U3420"/>
      <c r="V3420"/>
      <c r="W3420"/>
      <c r="X3420"/>
      <c r="Y3420"/>
      <c r="Z3420"/>
      <c r="AA3420"/>
      <c r="AB3420"/>
    </row>
    <row r="3421" spans="1:28" x14ac:dyDescent="0.25">
      <c r="A3421"/>
      <c r="B3421"/>
      <c r="C3421"/>
      <c r="D3421"/>
      <c r="E3421"/>
      <c r="F3421"/>
      <c r="G3421"/>
      <c r="H3421"/>
      <c r="I3421"/>
      <c r="J3421"/>
      <c r="K3421"/>
      <c r="L3421"/>
      <c r="M3421"/>
      <c r="N3421"/>
      <c r="O3421"/>
      <c r="P3421"/>
      <c r="Q3421"/>
      <c r="R3421"/>
      <c r="S3421"/>
      <c r="T3421"/>
      <c r="U3421"/>
      <c r="V3421"/>
      <c r="W3421"/>
      <c r="X3421"/>
      <c r="Y3421"/>
      <c r="Z3421"/>
      <c r="AA3421"/>
      <c r="AB3421"/>
    </row>
    <row r="3422" spans="1:28" x14ac:dyDescent="0.25">
      <c r="A3422"/>
      <c r="B3422"/>
      <c r="C3422"/>
      <c r="D3422"/>
      <c r="E3422"/>
      <c r="F3422"/>
      <c r="G3422"/>
      <c r="H3422"/>
      <c r="I3422"/>
      <c r="J3422"/>
      <c r="K3422"/>
      <c r="L3422"/>
      <c r="M3422"/>
      <c r="N3422"/>
      <c r="O3422"/>
      <c r="P3422"/>
      <c r="Q3422"/>
      <c r="R3422"/>
      <c r="S3422"/>
      <c r="T3422"/>
      <c r="U3422"/>
      <c r="V3422"/>
      <c r="W3422"/>
      <c r="X3422"/>
      <c r="Y3422"/>
      <c r="Z3422"/>
      <c r="AA3422"/>
      <c r="AB3422"/>
    </row>
    <row r="3423" spans="1:28" x14ac:dyDescent="0.25">
      <c r="A3423"/>
      <c r="B3423"/>
      <c r="C3423"/>
      <c r="D3423"/>
      <c r="E3423"/>
      <c r="F3423"/>
      <c r="G3423"/>
      <c r="H3423"/>
      <c r="I3423"/>
      <c r="J3423"/>
      <c r="K3423"/>
      <c r="L3423"/>
      <c r="M3423"/>
      <c r="N3423"/>
      <c r="O3423"/>
      <c r="P3423"/>
      <c r="Q3423"/>
      <c r="R3423"/>
      <c r="S3423"/>
      <c r="T3423"/>
      <c r="U3423"/>
      <c r="V3423"/>
      <c r="W3423"/>
      <c r="X3423"/>
      <c r="Y3423"/>
      <c r="Z3423"/>
      <c r="AA3423"/>
      <c r="AB3423"/>
    </row>
    <row r="3424" spans="1:28" x14ac:dyDescent="0.25">
      <c r="A3424"/>
      <c r="B3424"/>
      <c r="C3424"/>
      <c r="D3424"/>
      <c r="E3424"/>
      <c r="F3424"/>
      <c r="G3424"/>
      <c r="H3424"/>
      <c r="I3424"/>
      <c r="J3424"/>
      <c r="K3424"/>
      <c r="L3424"/>
      <c r="M3424"/>
      <c r="N3424"/>
      <c r="O3424"/>
      <c r="P3424"/>
      <c r="Q3424"/>
      <c r="R3424"/>
      <c r="S3424"/>
      <c r="T3424"/>
      <c r="U3424"/>
      <c r="V3424"/>
      <c r="W3424"/>
      <c r="X3424"/>
      <c r="Y3424"/>
      <c r="Z3424"/>
      <c r="AA3424"/>
      <c r="AB3424"/>
    </row>
    <row r="3425" spans="1:28" x14ac:dyDescent="0.25">
      <c r="A3425"/>
      <c r="B3425"/>
      <c r="C3425"/>
      <c r="D3425"/>
      <c r="E3425"/>
      <c r="F3425"/>
      <c r="G3425"/>
      <c r="H3425"/>
      <c r="I3425"/>
      <c r="J3425"/>
      <c r="K3425"/>
      <c r="L3425"/>
      <c r="M3425"/>
      <c r="N3425"/>
      <c r="O3425"/>
      <c r="P3425"/>
      <c r="Q3425"/>
      <c r="R3425"/>
      <c r="S3425"/>
      <c r="T3425"/>
      <c r="U3425"/>
      <c r="V3425"/>
      <c r="W3425"/>
      <c r="X3425"/>
      <c r="Y3425"/>
      <c r="Z3425"/>
      <c r="AA3425"/>
      <c r="AB3425"/>
    </row>
    <row r="3426" spans="1:28" x14ac:dyDescent="0.25">
      <c r="A3426"/>
      <c r="B3426"/>
      <c r="C3426"/>
      <c r="D3426"/>
      <c r="E3426"/>
      <c r="F3426"/>
      <c r="G3426"/>
      <c r="H3426"/>
      <c r="I3426"/>
      <c r="J3426"/>
      <c r="K3426"/>
      <c r="L3426"/>
      <c r="M3426"/>
      <c r="N3426"/>
      <c r="O3426"/>
      <c r="P3426"/>
      <c r="Q3426"/>
      <c r="R3426"/>
      <c r="S3426"/>
      <c r="T3426"/>
      <c r="U3426"/>
      <c r="V3426"/>
      <c r="W3426"/>
      <c r="X3426"/>
      <c r="Y3426"/>
      <c r="Z3426"/>
      <c r="AA3426"/>
      <c r="AB3426"/>
    </row>
    <row r="3427" spans="1:28" x14ac:dyDescent="0.25">
      <c r="A3427"/>
      <c r="B3427"/>
      <c r="C3427"/>
      <c r="D3427"/>
      <c r="E3427"/>
      <c r="F3427"/>
      <c r="G3427"/>
      <c r="H3427"/>
      <c r="I3427"/>
      <c r="J3427"/>
      <c r="K3427"/>
      <c r="L3427"/>
      <c r="M3427"/>
      <c r="N3427"/>
      <c r="O3427"/>
      <c r="P3427"/>
      <c r="Q3427"/>
      <c r="R3427"/>
      <c r="S3427"/>
      <c r="T3427"/>
      <c r="U3427"/>
      <c r="V3427"/>
      <c r="W3427"/>
      <c r="X3427"/>
      <c r="Y3427"/>
      <c r="Z3427"/>
      <c r="AA3427"/>
      <c r="AB3427"/>
    </row>
    <row r="3428" spans="1:28" x14ac:dyDescent="0.25">
      <c r="A3428"/>
      <c r="B3428"/>
      <c r="C3428"/>
      <c r="D3428"/>
      <c r="E3428"/>
      <c r="F3428"/>
      <c r="G3428"/>
      <c r="H3428"/>
      <c r="I3428"/>
      <c r="J3428"/>
      <c r="K3428"/>
      <c r="L3428"/>
      <c r="M3428"/>
      <c r="N3428"/>
      <c r="O3428"/>
      <c r="P3428"/>
      <c r="Q3428"/>
      <c r="R3428"/>
      <c r="S3428"/>
      <c r="T3428"/>
      <c r="U3428"/>
      <c r="V3428"/>
      <c r="W3428"/>
      <c r="X3428"/>
      <c r="Y3428"/>
      <c r="Z3428"/>
      <c r="AA3428"/>
      <c r="AB3428"/>
    </row>
    <row r="3429" spans="1:28" x14ac:dyDescent="0.25">
      <c r="A3429"/>
      <c r="B3429"/>
      <c r="C3429"/>
      <c r="D3429"/>
      <c r="E3429"/>
      <c r="F3429"/>
      <c r="G3429"/>
      <c r="H3429"/>
      <c r="I3429"/>
      <c r="J3429"/>
      <c r="K3429"/>
      <c r="L3429"/>
      <c r="M3429"/>
      <c r="N3429"/>
      <c r="O3429"/>
      <c r="P3429"/>
      <c r="Q3429"/>
      <c r="R3429"/>
      <c r="S3429"/>
      <c r="T3429"/>
      <c r="U3429"/>
      <c r="V3429"/>
      <c r="W3429"/>
      <c r="X3429"/>
      <c r="Y3429"/>
      <c r="Z3429"/>
      <c r="AA3429"/>
      <c r="AB3429"/>
    </row>
    <row r="3430" spans="1:28" x14ac:dyDescent="0.25">
      <c r="A3430"/>
      <c r="B3430"/>
      <c r="C3430"/>
      <c r="D3430"/>
      <c r="E3430"/>
      <c r="F3430"/>
      <c r="G3430"/>
      <c r="H3430"/>
      <c r="I3430"/>
      <c r="J3430"/>
      <c r="K3430"/>
      <c r="L3430"/>
      <c r="M3430"/>
      <c r="N3430"/>
      <c r="O3430"/>
      <c r="P3430"/>
      <c r="Q3430"/>
      <c r="R3430"/>
      <c r="S3430"/>
      <c r="T3430"/>
      <c r="U3430"/>
      <c r="V3430"/>
      <c r="W3430"/>
      <c r="X3430"/>
      <c r="Y3430"/>
      <c r="Z3430"/>
      <c r="AA3430"/>
      <c r="AB3430"/>
    </row>
    <row r="3431" spans="1:28" x14ac:dyDescent="0.25">
      <c r="A3431"/>
      <c r="B3431"/>
      <c r="C3431"/>
      <c r="D3431"/>
      <c r="E3431"/>
      <c r="F3431"/>
      <c r="G3431"/>
      <c r="H3431"/>
      <c r="I3431"/>
      <c r="J3431"/>
      <c r="K3431"/>
      <c r="L3431"/>
      <c r="M3431"/>
      <c r="N3431"/>
      <c r="O3431"/>
      <c r="P3431"/>
      <c r="Q3431"/>
      <c r="R3431"/>
      <c r="S3431"/>
      <c r="T3431"/>
      <c r="U3431"/>
      <c r="V3431"/>
      <c r="W3431"/>
      <c r="X3431"/>
      <c r="Y3431"/>
      <c r="Z3431"/>
      <c r="AA3431"/>
      <c r="AB3431"/>
    </row>
    <row r="3432" spans="1:28" x14ac:dyDescent="0.25">
      <c r="A3432"/>
      <c r="B3432"/>
      <c r="C3432"/>
      <c r="D3432"/>
      <c r="E3432"/>
      <c r="F3432"/>
      <c r="G3432"/>
      <c r="H3432"/>
      <c r="I3432"/>
      <c r="J3432"/>
      <c r="K3432"/>
      <c r="L3432"/>
      <c r="M3432"/>
      <c r="N3432"/>
      <c r="O3432"/>
      <c r="P3432"/>
      <c r="Q3432"/>
      <c r="R3432"/>
      <c r="S3432"/>
      <c r="T3432"/>
      <c r="U3432"/>
      <c r="V3432"/>
      <c r="W3432"/>
      <c r="X3432"/>
      <c r="Y3432"/>
      <c r="Z3432"/>
      <c r="AA3432"/>
      <c r="AB3432"/>
    </row>
    <row r="3433" spans="1:28" x14ac:dyDescent="0.25">
      <c r="A3433"/>
      <c r="B3433"/>
      <c r="C3433"/>
      <c r="D3433"/>
      <c r="E3433"/>
      <c r="F3433"/>
      <c r="G3433"/>
      <c r="H3433"/>
      <c r="I3433"/>
      <c r="J3433"/>
      <c r="K3433"/>
      <c r="L3433"/>
      <c r="M3433"/>
      <c r="N3433"/>
      <c r="O3433"/>
      <c r="P3433"/>
      <c r="Q3433"/>
      <c r="R3433"/>
      <c r="S3433"/>
      <c r="T3433"/>
      <c r="U3433"/>
      <c r="V3433"/>
      <c r="W3433"/>
      <c r="X3433"/>
      <c r="Y3433"/>
      <c r="Z3433"/>
      <c r="AA3433"/>
      <c r="AB3433"/>
    </row>
    <row r="3434" spans="1:28" x14ac:dyDescent="0.25">
      <c r="A3434"/>
      <c r="B3434"/>
      <c r="C3434"/>
      <c r="D3434"/>
      <c r="E3434"/>
      <c r="F3434"/>
      <c r="G3434"/>
      <c r="H3434"/>
      <c r="I3434"/>
      <c r="J3434"/>
      <c r="K3434"/>
      <c r="L3434"/>
      <c r="M3434"/>
      <c r="N3434"/>
      <c r="O3434"/>
      <c r="P3434"/>
      <c r="Q3434"/>
      <c r="R3434"/>
      <c r="S3434"/>
      <c r="T3434"/>
      <c r="U3434"/>
      <c r="V3434"/>
      <c r="W3434"/>
      <c r="X3434"/>
      <c r="Y3434"/>
      <c r="Z3434"/>
      <c r="AA3434"/>
      <c r="AB3434"/>
    </row>
    <row r="3435" spans="1:28" x14ac:dyDescent="0.25">
      <c r="A3435"/>
      <c r="B3435"/>
      <c r="C3435"/>
      <c r="D3435"/>
      <c r="E3435"/>
      <c r="F3435"/>
      <c r="G3435"/>
      <c r="H3435"/>
      <c r="I3435"/>
      <c r="J3435"/>
      <c r="K3435"/>
      <c r="L3435"/>
      <c r="M3435"/>
      <c r="N3435"/>
      <c r="O3435"/>
      <c r="P3435"/>
      <c r="Q3435"/>
      <c r="R3435"/>
      <c r="S3435"/>
      <c r="T3435"/>
      <c r="U3435"/>
      <c r="V3435"/>
      <c r="W3435"/>
      <c r="X3435"/>
      <c r="Y3435"/>
      <c r="Z3435"/>
      <c r="AA3435"/>
      <c r="AB3435"/>
    </row>
    <row r="3436" spans="1:28" x14ac:dyDescent="0.25">
      <c r="A3436"/>
      <c r="B3436"/>
      <c r="C3436"/>
      <c r="D3436"/>
      <c r="E3436"/>
      <c r="F3436"/>
      <c r="G3436"/>
      <c r="H3436"/>
      <c r="I3436"/>
      <c r="J3436"/>
      <c r="K3436"/>
      <c r="L3436"/>
      <c r="M3436"/>
      <c r="N3436"/>
      <c r="O3436"/>
      <c r="P3436"/>
      <c r="Q3436"/>
      <c r="R3436"/>
      <c r="S3436"/>
      <c r="T3436"/>
      <c r="U3436"/>
      <c r="V3436"/>
      <c r="W3436"/>
      <c r="X3436"/>
      <c r="Y3436"/>
      <c r="Z3436"/>
      <c r="AA3436"/>
      <c r="AB3436"/>
    </row>
    <row r="3437" spans="1:28" x14ac:dyDescent="0.25">
      <c r="A3437"/>
      <c r="B3437"/>
      <c r="C3437"/>
      <c r="D3437"/>
      <c r="E3437"/>
      <c r="F3437"/>
      <c r="G3437"/>
      <c r="H3437"/>
      <c r="I3437"/>
      <c r="J3437"/>
      <c r="K3437"/>
      <c r="L3437"/>
      <c r="M3437"/>
      <c r="N3437"/>
      <c r="O3437"/>
      <c r="P3437"/>
      <c r="Q3437"/>
      <c r="R3437"/>
      <c r="S3437"/>
      <c r="T3437"/>
      <c r="U3437"/>
      <c r="V3437"/>
      <c r="W3437"/>
      <c r="X3437"/>
      <c r="Y3437"/>
      <c r="Z3437"/>
      <c r="AA3437"/>
      <c r="AB3437"/>
    </row>
    <row r="3438" spans="1:28" x14ac:dyDescent="0.25">
      <c r="A3438"/>
      <c r="B3438"/>
      <c r="C3438"/>
      <c r="D3438"/>
      <c r="E3438"/>
      <c r="F3438"/>
      <c r="G3438"/>
      <c r="H3438"/>
      <c r="I3438"/>
      <c r="J3438"/>
      <c r="K3438"/>
      <c r="L3438"/>
      <c r="M3438"/>
      <c r="N3438"/>
      <c r="O3438"/>
      <c r="P3438"/>
      <c r="Q3438"/>
      <c r="R3438"/>
      <c r="S3438"/>
      <c r="T3438"/>
      <c r="U3438"/>
      <c r="V3438"/>
      <c r="W3438"/>
      <c r="X3438"/>
      <c r="Y3438"/>
      <c r="Z3438"/>
      <c r="AA3438"/>
      <c r="AB3438"/>
    </row>
    <row r="3439" spans="1:28" x14ac:dyDescent="0.25">
      <c r="A3439"/>
      <c r="B3439"/>
      <c r="C3439"/>
      <c r="D3439"/>
      <c r="E3439"/>
      <c r="F3439"/>
      <c r="G3439"/>
      <c r="H3439"/>
      <c r="I3439"/>
      <c r="J3439"/>
      <c r="K3439"/>
      <c r="L3439"/>
      <c r="M3439"/>
      <c r="N3439"/>
      <c r="O3439"/>
      <c r="P3439"/>
      <c r="Q3439"/>
      <c r="R3439"/>
      <c r="S3439"/>
      <c r="T3439"/>
      <c r="U3439"/>
      <c r="V3439"/>
      <c r="W3439"/>
      <c r="X3439"/>
      <c r="Y3439"/>
      <c r="Z3439"/>
      <c r="AA3439"/>
      <c r="AB3439"/>
    </row>
    <row r="3440" spans="1:28" x14ac:dyDescent="0.25">
      <c r="A3440"/>
      <c r="B3440"/>
      <c r="C3440"/>
      <c r="D3440"/>
      <c r="E3440"/>
      <c r="F3440"/>
      <c r="G3440"/>
      <c r="H3440"/>
      <c r="I3440"/>
      <c r="J3440"/>
      <c r="K3440"/>
      <c r="L3440"/>
      <c r="M3440"/>
      <c r="N3440"/>
      <c r="O3440"/>
      <c r="P3440"/>
      <c r="Q3440"/>
      <c r="R3440"/>
      <c r="S3440"/>
      <c r="T3440"/>
      <c r="U3440"/>
      <c r="V3440"/>
      <c r="W3440"/>
      <c r="X3440"/>
      <c r="Y3440"/>
      <c r="Z3440"/>
      <c r="AA3440"/>
      <c r="AB3440"/>
    </row>
    <row r="3441" spans="1:28" x14ac:dyDescent="0.25">
      <c r="A3441"/>
      <c r="B3441"/>
      <c r="C3441"/>
      <c r="D3441"/>
      <c r="E3441"/>
      <c r="F3441"/>
      <c r="G3441"/>
      <c r="H3441"/>
      <c r="I3441"/>
      <c r="J3441"/>
      <c r="K3441"/>
      <c r="L3441"/>
      <c r="M3441"/>
      <c r="N3441"/>
      <c r="O3441"/>
      <c r="P3441"/>
      <c r="Q3441"/>
      <c r="R3441"/>
      <c r="S3441"/>
      <c r="T3441"/>
      <c r="U3441"/>
      <c r="V3441"/>
      <c r="W3441"/>
      <c r="X3441"/>
      <c r="Y3441"/>
      <c r="Z3441"/>
      <c r="AA3441"/>
      <c r="AB3441"/>
    </row>
    <row r="3442" spans="1:28" x14ac:dyDescent="0.25">
      <c r="A3442"/>
      <c r="B3442"/>
      <c r="C3442"/>
      <c r="D3442"/>
      <c r="E3442"/>
      <c r="F3442"/>
      <c r="G3442"/>
      <c r="H3442"/>
      <c r="I3442"/>
      <c r="J3442"/>
      <c r="K3442"/>
      <c r="L3442"/>
      <c r="M3442"/>
      <c r="N3442"/>
      <c r="O3442"/>
      <c r="P3442"/>
      <c r="Q3442"/>
      <c r="R3442"/>
      <c r="S3442"/>
      <c r="T3442"/>
      <c r="U3442"/>
      <c r="V3442"/>
      <c r="W3442"/>
      <c r="X3442"/>
      <c r="Y3442"/>
      <c r="Z3442"/>
      <c r="AA3442"/>
      <c r="AB3442"/>
    </row>
    <row r="3443" spans="1:28" x14ac:dyDescent="0.25">
      <c r="A3443"/>
      <c r="B3443"/>
      <c r="C3443"/>
      <c r="D3443"/>
      <c r="E3443"/>
      <c r="F3443"/>
      <c r="G3443"/>
      <c r="H3443"/>
      <c r="I3443"/>
      <c r="J3443"/>
      <c r="K3443"/>
      <c r="L3443"/>
      <c r="M3443"/>
      <c r="N3443"/>
      <c r="O3443"/>
      <c r="P3443"/>
      <c r="Q3443"/>
      <c r="R3443"/>
      <c r="S3443"/>
      <c r="T3443"/>
      <c r="U3443"/>
      <c r="V3443"/>
      <c r="W3443"/>
      <c r="X3443"/>
      <c r="Y3443"/>
      <c r="Z3443"/>
      <c r="AA3443"/>
      <c r="AB3443"/>
    </row>
    <row r="3444" spans="1:28" x14ac:dyDescent="0.25">
      <c r="A3444"/>
      <c r="B3444"/>
      <c r="C3444"/>
      <c r="D3444"/>
      <c r="E3444"/>
      <c r="F3444"/>
      <c r="G3444"/>
      <c r="H3444"/>
      <c r="I3444"/>
      <c r="J3444"/>
      <c r="K3444"/>
      <c r="L3444"/>
      <c r="M3444"/>
      <c r="N3444"/>
      <c r="O3444"/>
      <c r="P3444"/>
      <c r="Q3444"/>
      <c r="R3444"/>
      <c r="S3444"/>
      <c r="T3444"/>
      <c r="U3444"/>
      <c r="V3444"/>
      <c r="W3444"/>
      <c r="X3444"/>
      <c r="Y3444"/>
      <c r="Z3444"/>
      <c r="AA3444"/>
      <c r="AB3444"/>
    </row>
    <row r="3445" spans="1:28" x14ac:dyDescent="0.25">
      <c r="A3445"/>
      <c r="B3445"/>
      <c r="C3445"/>
      <c r="D3445"/>
      <c r="E3445"/>
      <c r="F3445"/>
      <c r="G3445"/>
      <c r="H3445"/>
      <c r="I3445"/>
      <c r="J3445"/>
      <c r="K3445"/>
      <c r="L3445"/>
      <c r="M3445"/>
      <c r="N3445"/>
      <c r="O3445"/>
      <c r="P3445"/>
      <c r="Q3445"/>
      <c r="R3445"/>
      <c r="S3445"/>
      <c r="T3445"/>
      <c r="U3445"/>
      <c r="V3445"/>
      <c r="W3445"/>
      <c r="X3445"/>
      <c r="Y3445"/>
      <c r="Z3445"/>
      <c r="AA3445"/>
      <c r="AB3445"/>
    </row>
    <row r="3446" spans="1:28" x14ac:dyDescent="0.25">
      <c r="A3446"/>
      <c r="B3446"/>
      <c r="C3446"/>
      <c r="D3446"/>
      <c r="E3446"/>
      <c r="F3446"/>
      <c r="G3446"/>
      <c r="H3446"/>
      <c r="I3446"/>
      <c r="J3446"/>
      <c r="K3446"/>
      <c r="L3446"/>
      <c r="M3446"/>
      <c r="N3446"/>
      <c r="O3446"/>
      <c r="P3446"/>
      <c r="Q3446"/>
      <c r="R3446"/>
      <c r="S3446"/>
      <c r="T3446"/>
      <c r="U3446"/>
      <c r="V3446"/>
      <c r="W3446"/>
      <c r="X3446"/>
      <c r="Y3446"/>
      <c r="Z3446"/>
      <c r="AA3446"/>
      <c r="AB3446"/>
    </row>
    <row r="3447" spans="1:28" x14ac:dyDescent="0.25">
      <c r="A3447"/>
      <c r="B3447"/>
      <c r="C3447"/>
      <c r="D3447"/>
      <c r="E3447"/>
      <c r="F3447"/>
      <c r="G3447"/>
      <c r="H3447"/>
      <c r="I3447"/>
      <c r="J3447"/>
      <c r="K3447"/>
      <c r="L3447"/>
      <c r="M3447"/>
      <c r="N3447"/>
      <c r="O3447"/>
      <c r="P3447"/>
      <c r="Q3447"/>
      <c r="R3447"/>
      <c r="S3447"/>
      <c r="T3447"/>
      <c r="U3447"/>
      <c r="V3447"/>
      <c r="W3447"/>
      <c r="X3447"/>
      <c r="Y3447"/>
      <c r="Z3447"/>
      <c r="AA3447"/>
      <c r="AB3447"/>
    </row>
    <row r="3448" spans="1:28" x14ac:dyDescent="0.25">
      <c r="A3448"/>
      <c r="B3448"/>
      <c r="C3448"/>
      <c r="D3448"/>
      <c r="E3448"/>
      <c r="F3448"/>
      <c r="G3448"/>
      <c r="H3448"/>
      <c r="I3448"/>
      <c r="J3448"/>
      <c r="K3448"/>
      <c r="L3448"/>
      <c r="M3448"/>
      <c r="N3448"/>
      <c r="O3448"/>
      <c r="P3448"/>
      <c r="Q3448"/>
      <c r="R3448"/>
      <c r="S3448"/>
      <c r="T3448"/>
      <c r="U3448"/>
      <c r="V3448"/>
      <c r="W3448"/>
      <c r="X3448"/>
      <c r="Y3448"/>
      <c r="Z3448"/>
      <c r="AA3448"/>
      <c r="AB3448"/>
    </row>
    <row r="3449" spans="1:28" x14ac:dyDescent="0.25">
      <c r="A3449"/>
      <c r="B3449"/>
      <c r="C3449"/>
      <c r="D3449"/>
      <c r="E3449"/>
      <c r="F3449"/>
      <c r="G3449"/>
      <c r="H3449"/>
      <c r="I3449"/>
      <c r="J3449"/>
      <c r="K3449"/>
      <c r="L3449"/>
      <c r="M3449"/>
      <c r="N3449"/>
      <c r="O3449"/>
      <c r="P3449"/>
      <c r="Q3449"/>
      <c r="R3449"/>
      <c r="S3449"/>
      <c r="T3449"/>
      <c r="U3449"/>
      <c r="V3449"/>
      <c r="W3449"/>
      <c r="X3449"/>
      <c r="Y3449"/>
      <c r="Z3449"/>
      <c r="AA3449"/>
      <c r="AB3449"/>
    </row>
    <row r="3450" spans="1:28" x14ac:dyDescent="0.25">
      <c r="A3450"/>
      <c r="B3450"/>
      <c r="C3450"/>
      <c r="D3450"/>
      <c r="E3450"/>
      <c r="F3450"/>
      <c r="G3450"/>
      <c r="H3450"/>
      <c r="I3450"/>
      <c r="J3450"/>
      <c r="K3450"/>
      <c r="L3450"/>
      <c r="M3450"/>
      <c r="N3450"/>
      <c r="O3450"/>
      <c r="P3450"/>
      <c r="Q3450"/>
      <c r="R3450"/>
      <c r="S3450"/>
      <c r="T3450"/>
      <c r="U3450"/>
      <c r="V3450"/>
      <c r="W3450"/>
      <c r="X3450"/>
      <c r="Y3450"/>
      <c r="Z3450"/>
      <c r="AA3450"/>
      <c r="AB3450"/>
    </row>
    <row r="3451" spans="1:28" x14ac:dyDescent="0.25">
      <c r="A3451"/>
      <c r="B3451"/>
      <c r="C3451"/>
      <c r="D3451"/>
      <c r="E3451"/>
      <c r="F3451"/>
      <c r="G3451"/>
      <c r="H3451"/>
      <c r="I3451"/>
      <c r="J3451"/>
      <c r="K3451"/>
      <c r="L3451"/>
      <c r="M3451"/>
      <c r="N3451"/>
      <c r="O3451"/>
      <c r="P3451"/>
      <c r="Q3451"/>
      <c r="R3451"/>
      <c r="S3451"/>
      <c r="T3451"/>
      <c r="U3451"/>
      <c r="V3451"/>
      <c r="W3451"/>
      <c r="X3451"/>
      <c r="Y3451"/>
      <c r="Z3451"/>
      <c r="AA3451"/>
      <c r="AB3451"/>
    </row>
    <row r="3452" spans="1:28" x14ac:dyDescent="0.25">
      <c r="A3452"/>
      <c r="B3452"/>
      <c r="C3452"/>
      <c r="D3452"/>
      <c r="E3452"/>
      <c r="F3452"/>
      <c r="G3452"/>
      <c r="H3452"/>
      <c r="I3452"/>
      <c r="J3452"/>
      <c r="K3452"/>
      <c r="L3452"/>
      <c r="M3452"/>
      <c r="N3452"/>
      <c r="O3452"/>
      <c r="P3452"/>
      <c r="Q3452"/>
      <c r="R3452"/>
      <c r="S3452"/>
      <c r="T3452"/>
      <c r="U3452"/>
      <c r="V3452"/>
      <c r="W3452"/>
      <c r="X3452"/>
      <c r="Y3452"/>
      <c r="Z3452"/>
      <c r="AA3452"/>
      <c r="AB3452"/>
    </row>
    <row r="3453" spans="1:28" x14ac:dyDescent="0.25">
      <c r="A3453"/>
      <c r="B3453"/>
      <c r="C3453"/>
      <c r="D3453"/>
      <c r="E3453"/>
      <c r="F3453"/>
      <c r="G3453"/>
      <c r="H3453"/>
      <c r="I3453"/>
      <c r="J3453"/>
      <c r="K3453"/>
      <c r="L3453"/>
      <c r="M3453"/>
      <c r="N3453"/>
      <c r="O3453"/>
      <c r="P3453"/>
      <c r="Q3453"/>
      <c r="R3453"/>
      <c r="S3453"/>
      <c r="T3453"/>
      <c r="U3453"/>
      <c r="V3453"/>
      <c r="W3453"/>
      <c r="X3453"/>
      <c r="Y3453"/>
      <c r="Z3453"/>
      <c r="AA3453"/>
      <c r="AB3453"/>
    </row>
    <row r="3454" spans="1:28" x14ac:dyDescent="0.25">
      <c r="A3454"/>
      <c r="B3454"/>
      <c r="C3454"/>
      <c r="D3454"/>
      <c r="E3454"/>
      <c r="F3454"/>
      <c r="G3454"/>
      <c r="H3454"/>
      <c r="I3454"/>
      <c r="J3454"/>
      <c r="K3454"/>
      <c r="L3454"/>
      <c r="M3454"/>
      <c r="N3454"/>
      <c r="O3454"/>
      <c r="P3454"/>
      <c r="Q3454"/>
      <c r="R3454"/>
      <c r="S3454"/>
      <c r="T3454"/>
      <c r="U3454"/>
      <c r="V3454"/>
      <c r="W3454"/>
      <c r="X3454"/>
      <c r="Y3454"/>
      <c r="Z3454"/>
      <c r="AA3454"/>
      <c r="AB3454"/>
    </row>
    <row r="3455" spans="1:28" x14ac:dyDescent="0.25">
      <c r="A3455"/>
      <c r="B3455"/>
      <c r="C3455"/>
      <c r="D3455"/>
      <c r="E3455"/>
      <c r="F3455"/>
      <c r="G3455"/>
      <c r="H3455"/>
      <c r="I3455"/>
      <c r="J3455"/>
      <c r="K3455"/>
      <c r="L3455"/>
      <c r="M3455"/>
      <c r="N3455"/>
      <c r="O3455"/>
      <c r="P3455"/>
      <c r="Q3455"/>
      <c r="R3455"/>
      <c r="S3455"/>
      <c r="T3455"/>
      <c r="U3455"/>
      <c r="V3455"/>
      <c r="W3455"/>
      <c r="X3455"/>
      <c r="Y3455"/>
      <c r="Z3455"/>
      <c r="AA3455"/>
      <c r="AB3455"/>
    </row>
    <row r="3456" spans="1:28" x14ac:dyDescent="0.25">
      <c r="A3456"/>
      <c r="B3456"/>
      <c r="C3456"/>
      <c r="D3456"/>
      <c r="E3456"/>
      <c r="F3456"/>
      <c r="G3456"/>
      <c r="H3456"/>
      <c r="I3456"/>
      <c r="J3456"/>
      <c r="K3456"/>
      <c r="L3456"/>
      <c r="M3456"/>
      <c r="N3456"/>
      <c r="O3456"/>
      <c r="P3456"/>
      <c r="Q3456"/>
      <c r="R3456"/>
      <c r="S3456"/>
      <c r="T3456"/>
      <c r="U3456"/>
      <c r="V3456"/>
      <c r="W3456"/>
      <c r="X3456"/>
      <c r="Y3456"/>
      <c r="Z3456"/>
      <c r="AA3456"/>
      <c r="AB3456"/>
    </row>
    <row r="3457" spans="1:28" x14ac:dyDescent="0.25">
      <c r="A3457"/>
      <c r="B3457"/>
      <c r="C3457"/>
      <c r="D3457"/>
      <c r="E3457"/>
      <c r="F3457"/>
      <c r="G3457"/>
      <c r="H3457"/>
      <c r="I3457"/>
      <c r="J3457"/>
      <c r="K3457"/>
      <c r="L3457"/>
      <c r="M3457"/>
      <c r="N3457"/>
      <c r="O3457"/>
      <c r="P3457"/>
      <c r="Q3457"/>
      <c r="R3457"/>
      <c r="S3457"/>
      <c r="T3457"/>
      <c r="U3457"/>
      <c r="V3457"/>
      <c r="W3457"/>
      <c r="X3457"/>
      <c r="Y3457"/>
      <c r="Z3457"/>
      <c r="AA3457"/>
      <c r="AB3457"/>
    </row>
    <row r="3458" spans="1:28" x14ac:dyDescent="0.25">
      <c r="A3458"/>
      <c r="B3458"/>
      <c r="C3458"/>
      <c r="D3458"/>
      <c r="E3458"/>
      <c r="F3458"/>
      <c r="G3458"/>
      <c r="H3458"/>
      <c r="I3458"/>
      <c r="J3458"/>
      <c r="K3458"/>
      <c r="L3458"/>
      <c r="M3458"/>
      <c r="N3458"/>
      <c r="O3458"/>
      <c r="P3458"/>
      <c r="Q3458"/>
      <c r="R3458"/>
      <c r="S3458"/>
      <c r="T3458"/>
      <c r="U3458"/>
      <c r="V3458"/>
      <c r="W3458"/>
      <c r="X3458"/>
      <c r="Y3458"/>
      <c r="Z3458"/>
      <c r="AA3458"/>
      <c r="AB3458"/>
    </row>
    <row r="3459" spans="1:28" x14ac:dyDescent="0.25">
      <c r="A3459"/>
      <c r="B3459"/>
      <c r="C3459"/>
      <c r="D3459"/>
      <c r="E3459"/>
      <c r="F3459"/>
      <c r="G3459"/>
      <c r="H3459"/>
      <c r="I3459"/>
      <c r="J3459"/>
      <c r="K3459"/>
      <c r="L3459"/>
      <c r="M3459"/>
      <c r="N3459"/>
      <c r="O3459"/>
      <c r="P3459"/>
      <c r="Q3459"/>
      <c r="R3459"/>
      <c r="S3459"/>
      <c r="T3459"/>
      <c r="U3459"/>
      <c r="V3459"/>
      <c r="W3459"/>
      <c r="X3459"/>
      <c r="Y3459"/>
      <c r="Z3459"/>
      <c r="AA3459"/>
      <c r="AB3459"/>
    </row>
    <row r="3460" spans="1:28" x14ac:dyDescent="0.25">
      <c r="A3460"/>
      <c r="B3460"/>
      <c r="C3460"/>
      <c r="D3460"/>
      <c r="E3460"/>
      <c r="F3460"/>
      <c r="G3460"/>
      <c r="H3460"/>
      <c r="I3460"/>
      <c r="J3460"/>
      <c r="K3460"/>
      <c r="L3460"/>
      <c r="M3460"/>
      <c r="N3460"/>
      <c r="O3460"/>
      <c r="P3460"/>
      <c r="Q3460"/>
      <c r="R3460"/>
      <c r="S3460"/>
      <c r="T3460"/>
      <c r="U3460"/>
      <c r="V3460"/>
      <c r="W3460"/>
      <c r="X3460"/>
      <c r="Y3460"/>
      <c r="Z3460"/>
      <c r="AA3460"/>
      <c r="AB3460"/>
    </row>
    <row r="3461" spans="1:28" x14ac:dyDescent="0.25">
      <c r="A3461"/>
      <c r="B3461"/>
      <c r="C3461"/>
      <c r="D3461"/>
      <c r="E3461"/>
      <c r="F3461"/>
      <c r="G3461"/>
      <c r="H3461"/>
      <c r="I3461"/>
      <c r="J3461"/>
      <c r="K3461"/>
      <c r="L3461"/>
      <c r="M3461"/>
      <c r="N3461"/>
      <c r="O3461"/>
      <c r="P3461"/>
      <c r="Q3461"/>
      <c r="R3461"/>
      <c r="S3461"/>
      <c r="T3461"/>
      <c r="U3461"/>
      <c r="V3461"/>
      <c r="W3461"/>
      <c r="X3461"/>
      <c r="Y3461"/>
      <c r="Z3461"/>
      <c r="AA3461"/>
      <c r="AB3461"/>
    </row>
    <row r="3462" spans="1:28" x14ac:dyDescent="0.25">
      <c r="A3462"/>
      <c r="B3462"/>
      <c r="C3462"/>
      <c r="D3462"/>
      <c r="E3462"/>
      <c r="F3462"/>
      <c r="G3462"/>
      <c r="H3462"/>
      <c r="I3462"/>
      <c r="J3462"/>
      <c r="K3462"/>
      <c r="L3462"/>
      <c r="M3462"/>
      <c r="N3462"/>
      <c r="O3462"/>
      <c r="P3462"/>
      <c r="Q3462"/>
      <c r="R3462"/>
      <c r="S3462"/>
      <c r="T3462"/>
      <c r="U3462"/>
      <c r="V3462"/>
      <c r="W3462"/>
      <c r="X3462"/>
      <c r="Y3462"/>
      <c r="Z3462"/>
      <c r="AA3462"/>
      <c r="AB3462"/>
    </row>
    <row r="3463" spans="1:28" x14ac:dyDescent="0.25">
      <c r="A3463"/>
      <c r="B3463"/>
      <c r="C3463"/>
      <c r="D3463"/>
      <c r="E3463"/>
      <c r="F3463"/>
      <c r="G3463"/>
      <c r="H3463"/>
      <c r="I3463"/>
      <c r="J3463"/>
      <c r="K3463"/>
      <c r="L3463"/>
      <c r="M3463"/>
      <c r="N3463"/>
      <c r="O3463"/>
      <c r="P3463"/>
      <c r="Q3463"/>
      <c r="R3463"/>
      <c r="S3463"/>
      <c r="T3463"/>
      <c r="U3463"/>
      <c r="V3463"/>
      <c r="W3463"/>
      <c r="X3463"/>
      <c r="Y3463"/>
      <c r="Z3463"/>
      <c r="AA3463"/>
      <c r="AB3463"/>
    </row>
    <row r="3464" spans="1:28" x14ac:dyDescent="0.25">
      <c r="A3464"/>
      <c r="B3464"/>
      <c r="C3464"/>
      <c r="D3464"/>
      <c r="E3464"/>
      <c r="F3464"/>
      <c r="G3464"/>
      <c r="H3464"/>
      <c r="I3464"/>
      <c r="J3464"/>
      <c r="K3464"/>
      <c r="L3464"/>
      <c r="M3464"/>
      <c r="N3464"/>
      <c r="O3464"/>
      <c r="P3464"/>
      <c r="Q3464"/>
      <c r="R3464"/>
      <c r="S3464"/>
      <c r="T3464"/>
      <c r="U3464"/>
      <c r="V3464"/>
      <c r="W3464"/>
      <c r="X3464"/>
      <c r="Y3464"/>
      <c r="Z3464"/>
      <c r="AA3464"/>
      <c r="AB3464"/>
    </row>
    <row r="3465" spans="1:28" x14ac:dyDescent="0.25">
      <c r="A3465"/>
      <c r="B3465"/>
      <c r="C3465"/>
      <c r="D3465"/>
      <c r="E3465"/>
      <c r="F3465"/>
      <c r="G3465"/>
      <c r="H3465"/>
      <c r="I3465"/>
      <c r="J3465"/>
      <c r="K3465"/>
      <c r="L3465"/>
      <c r="M3465"/>
      <c r="N3465"/>
      <c r="O3465"/>
      <c r="P3465"/>
      <c r="Q3465"/>
      <c r="R3465"/>
      <c r="S3465"/>
      <c r="T3465"/>
      <c r="U3465"/>
      <c r="V3465"/>
      <c r="W3465"/>
      <c r="X3465"/>
      <c r="Y3465"/>
      <c r="Z3465"/>
      <c r="AA3465"/>
      <c r="AB3465"/>
    </row>
    <row r="3466" spans="1:28" x14ac:dyDescent="0.25">
      <c r="A3466"/>
      <c r="B3466"/>
      <c r="C3466"/>
      <c r="D3466"/>
      <c r="E3466"/>
      <c r="F3466"/>
      <c r="G3466"/>
      <c r="H3466"/>
      <c r="I3466"/>
      <c r="J3466"/>
      <c r="K3466"/>
      <c r="L3466"/>
      <c r="M3466"/>
      <c r="N3466"/>
      <c r="O3466"/>
      <c r="P3466"/>
      <c r="Q3466"/>
      <c r="R3466"/>
      <c r="S3466"/>
      <c r="T3466"/>
      <c r="U3466"/>
      <c r="V3466"/>
      <c r="W3466"/>
      <c r="X3466"/>
      <c r="Y3466"/>
      <c r="Z3466"/>
      <c r="AA3466"/>
      <c r="AB3466"/>
    </row>
    <row r="3467" spans="1:28" x14ac:dyDescent="0.25">
      <c r="A3467"/>
      <c r="B3467"/>
      <c r="C3467"/>
      <c r="D3467"/>
      <c r="E3467"/>
      <c r="F3467"/>
      <c r="G3467"/>
      <c r="H3467"/>
      <c r="I3467"/>
      <c r="J3467"/>
      <c r="K3467"/>
      <c r="L3467"/>
      <c r="M3467"/>
      <c r="N3467"/>
      <c r="O3467"/>
      <c r="P3467"/>
      <c r="Q3467"/>
      <c r="R3467"/>
      <c r="S3467"/>
      <c r="T3467"/>
      <c r="U3467"/>
      <c r="V3467"/>
      <c r="W3467"/>
      <c r="X3467"/>
      <c r="Y3467"/>
      <c r="Z3467"/>
      <c r="AA3467"/>
      <c r="AB3467"/>
    </row>
    <row r="3468" spans="1:28" x14ac:dyDescent="0.25">
      <c r="A3468"/>
      <c r="B3468"/>
      <c r="C3468"/>
      <c r="D3468"/>
      <c r="E3468"/>
      <c r="F3468"/>
      <c r="G3468"/>
      <c r="H3468"/>
      <c r="I3468"/>
      <c r="J3468"/>
      <c r="K3468"/>
      <c r="L3468"/>
      <c r="M3468"/>
      <c r="N3468"/>
      <c r="O3468"/>
      <c r="P3468"/>
      <c r="Q3468"/>
      <c r="R3468"/>
      <c r="S3468"/>
      <c r="T3468"/>
      <c r="U3468"/>
      <c r="V3468"/>
      <c r="W3468"/>
      <c r="X3468"/>
      <c r="Y3468"/>
      <c r="Z3468"/>
      <c r="AA3468"/>
      <c r="AB3468"/>
    </row>
    <row r="3469" spans="1:28" x14ac:dyDescent="0.25">
      <c r="A3469"/>
      <c r="B3469"/>
      <c r="C3469"/>
      <c r="D3469"/>
      <c r="E3469"/>
      <c r="F3469"/>
      <c r="G3469"/>
      <c r="H3469"/>
      <c r="I3469"/>
      <c r="J3469"/>
      <c r="K3469"/>
      <c r="L3469"/>
      <c r="M3469"/>
      <c r="N3469"/>
      <c r="O3469"/>
      <c r="P3469"/>
      <c r="Q3469"/>
      <c r="R3469"/>
      <c r="S3469"/>
      <c r="T3469"/>
      <c r="U3469"/>
      <c r="V3469"/>
      <c r="W3469"/>
      <c r="X3469"/>
      <c r="Y3469"/>
      <c r="Z3469"/>
      <c r="AA3469"/>
      <c r="AB3469"/>
    </row>
    <row r="3470" spans="1:28" x14ac:dyDescent="0.25">
      <c r="A3470"/>
      <c r="B3470"/>
      <c r="C3470"/>
      <c r="D3470"/>
      <c r="E3470"/>
      <c r="F3470"/>
      <c r="G3470"/>
      <c r="H3470"/>
      <c r="I3470"/>
      <c r="J3470"/>
      <c r="K3470"/>
      <c r="L3470"/>
      <c r="M3470"/>
      <c r="N3470"/>
      <c r="O3470"/>
      <c r="P3470"/>
      <c r="Q3470"/>
      <c r="R3470"/>
      <c r="S3470"/>
      <c r="T3470"/>
      <c r="U3470"/>
      <c r="V3470"/>
      <c r="W3470"/>
      <c r="X3470"/>
      <c r="Y3470"/>
      <c r="Z3470"/>
      <c r="AA3470"/>
      <c r="AB3470"/>
    </row>
    <row r="3471" spans="1:28" x14ac:dyDescent="0.25">
      <c r="A3471"/>
      <c r="B3471"/>
      <c r="C3471"/>
      <c r="D3471"/>
      <c r="E3471"/>
      <c r="F3471"/>
      <c r="G3471"/>
      <c r="H3471"/>
      <c r="I3471"/>
      <c r="J3471"/>
      <c r="K3471"/>
      <c r="L3471"/>
      <c r="M3471"/>
      <c r="N3471"/>
      <c r="O3471"/>
      <c r="P3471"/>
      <c r="Q3471"/>
      <c r="R3471"/>
      <c r="S3471"/>
      <c r="T3471"/>
      <c r="U3471"/>
      <c r="V3471"/>
      <c r="W3471"/>
      <c r="X3471"/>
      <c r="Y3471"/>
      <c r="Z3471"/>
      <c r="AA3471"/>
      <c r="AB3471"/>
    </row>
    <row r="3472" spans="1:28" x14ac:dyDescent="0.25">
      <c r="A3472"/>
      <c r="B3472"/>
      <c r="C3472"/>
      <c r="D3472"/>
      <c r="E3472"/>
      <c r="F3472"/>
      <c r="G3472"/>
      <c r="H3472"/>
      <c r="I3472"/>
      <c r="J3472"/>
      <c r="K3472"/>
      <c r="L3472"/>
      <c r="M3472"/>
      <c r="N3472"/>
      <c r="O3472"/>
      <c r="P3472"/>
      <c r="Q3472"/>
      <c r="R3472"/>
      <c r="S3472"/>
      <c r="T3472"/>
      <c r="U3472"/>
      <c r="V3472"/>
      <c r="W3472"/>
      <c r="X3472"/>
      <c r="Y3472"/>
      <c r="Z3472"/>
      <c r="AA3472"/>
      <c r="AB3472"/>
    </row>
    <row r="3473" spans="1:28" x14ac:dyDescent="0.25">
      <c r="A3473"/>
      <c r="B3473"/>
      <c r="C3473"/>
      <c r="D3473"/>
      <c r="E3473"/>
      <c r="F3473"/>
      <c r="G3473"/>
      <c r="H3473"/>
      <c r="I3473"/>
      <c r="J3473"/>
      <c r="K3473"/>
      <c r="L3473"/>
      <c r="M3473"/>
      <c r="N3473"/>
      <c r="O3473"/>
      <c r="P3473"/>
      <c r="Q3473"/>
      <c r="R3473"/>
      <c r="S3473"/>
      <c r="T3473"/>
      <c r="U3473"/>
      <c r="V3473"/>
      <c r="W3473"/>
      <c r="X3473"/>
      <c r="Y3473"/>
      <c r="Z3473"/>
      <c r="AA3473"/>
      <c r="AB3473"/>
    </row>
    <row r="3474" spans="1:28" x14ac:dyDescent="0.25">
      <c r="A3474"/>
      <c r="B3474"/>
      <c r="C3474"/>
      <c r="D3474"/>
      <c r="E3474"/>
      <c r="F3474"/>
      <c r="G3474"/>
      <c r="H3474"/>
      <c r="I3474"/>
      <c r="J3474"/>
      <c r="K3474"/>
      <c r="L3474"/>
      <c r="M3474"/>
      <c r="N3474"/>
      <c r="O3474"/>
      <c r="P3474"/>
      <c r="Q3474"/>
      <c r="R3474"/>
      <c r="S3474"/>
      <c r="T3474"/>
      <c r="U3474"/>
      <c r="V3474"/>
      <c r="W3474"/>
      <c r="X3474"/>
      <c r="Y3474"/>
      <c r="Z3474"/>
      <c r="AA3474"/>
      <c r="AB3474"/>
    </row>
    <row r="3475" spans="1:28" x14ac:dyDescent="0.25">
      <c r="A3475"/>
      <c r="B3475"/>
      <c r="C3475"/>
      <c r="D3475"/>
      <c r="E3475"/>
      <c r="F3475"/>
      <c r="G3475"/>
      <c r="H3475"/>
      <c r="I3475"/>
      <c r="J3475"/>
      <c r="K3475"/>
      <c r="L3475"/>
      <c r="M3475"/>
      <c r="N3475"/>
      <c r="O3475"/>
      <c r="P3475"/>
      <c r="Q3475"/>
      <c r="R3475"/>
      <c r="S3475"/>
      <c r="T3475"/>
      <c r="U3475"/>
      <c r="V3475"/>
      <c r="W3475"/>
      <c r="X3475"/>
      <c r="Y3475"/>
      <c r="Z3475"/>
      <c r="AA3475"/>
      <c r="AB3475"/>
    </row>
    <row r="3476" spans="1:28" x14ac:dyDescent="0.25">
      <c r="A3476"/>
      <c r="B3476"/>
      <c r="C3476"/>
      <c r="D3476"/>
      <c r="E3476"/>
      <c r="F3476"/>
      <c r="G3476"/>
      <c r="H3476"/>
      <c r="I3476"/>
      <c r="J3476"/>
      <c r="K3476"/>
      <c r="L3476"/>
      <c r="M3476"/>
      <c r="N3476"/>
      <c r="O3476"/>
      <c r="P3476"/>
      <c r="Q3476"/>
      <c r="R3476"/>
      <c r="S3476"/>
      <c r="T3476"/>
      <c r="U3476"/>
      <c r="V3476"/>
      <c r="W3476"/>
      <c r="X3476"/>
      <c r="Y3476"/>
      <c r="Z3476"/>
      <c r="AA3476"/>
      <c r="AB3476"/>
    </row>
    <row r="3477" spans="1:28" x14ac:dyDescent="0.25">
      <c r="A3477"/>
      <c r="B3477"/>
      <c r="C3477"/>
      <c r="D3477"/>
      <c r="E3477"/>
      <c r="F3477"/>
      <c r="G3477"/>
      <c r="H3477"/>
      <c r="I3477"/>
      <c r="J3477"/>
      <c r="K3477"/>
      <c r="L3477"/>
      <c r="M3477"/>
      <c r="N3477"/>
      <c r="O3477"/>
      <c r="P3477"/>
      <c r="Q3477"/>
      <c r="R3477"/>
      <c r="S3477"/>
      <c r="T3477"/>
      <c r="U3477"/>
      <c r="V3477"/>
      <c r="W3477"/>
      <c r="X3477"/>
      <c r="Y3477"/>
      <c r="Z3477"/>
      <c r="AA3477"/>
      <c r="AB3477"/>
    </row>
    <row r="3478" spans="1:28" x14ac:dyDescent="0.25">
      <c r="A3478"/>
      <c r="B3478"/>
      <c r="C3478"/>
      <c r="D3478"/>
      <c r="E3478"/>
      <c r="F3478"/>
      <c r="G3478"/>
      <c r="H3478"/>
      <c r="I3478"/>
      <c r="J3478"/>
      <c r="K3478"/>
      <c r="L3478"/>
      <c r="M3478"/>
      <c r="N3478"/>
      <c r="O3478"/>
      <c r="P3478"/>
      <c r="Q3478"/>
      <c r="R3478"/>
      <c r="S3478"/>
      <c r="T3478"/>
      <c r="U3478"/>
      <c r="V3478"/>
      <c r="W3478"/>
      <c r="X3478"/>
      <c r="Y3478"/>
      <c r="Z3478"/>
      <c r="AA3478"/>
      <c r="AB3478"/>
    </row>
    <row r="3479" spans="1:28" x14ac:dyDescent="0.25">
      <c r="A3479"/>
      <c r="B3479"/>
      <c r="C3479"/>
      <c r="D3479"/>
      <c r="E3479"/>
      <c r="F3479"/>
      <c r="G3479"/>
      <c r="H3479"/>
      <c r="I3479"/>
      <c r="J3479"/>
      <c r="K3479"/>
      <c r="L3479"/>
      <c r="M3479"/>
      <c r="N3479"/>
      <c r="O3479"/>
      <c r="P3479"/>
      <c r="Q3479"/>
      <c r="R3479"/>
      <c r="S3479"/>
      <c r="T3479"/>
      <c r="U3479"/>
      <c r="V3479"/>
      <c r="W3479"/>
      <c r="X3479"/>
      <c r="Y3479"/>
      <c r="Z3479"/>
      <c r="AA3479"/>
      <c r="AB3479"/>
    </row>
    <row r="3480" spans="1:28" x14ac:dyDescent="0.25">
      <c r="A3480"/>
      <c r="B3480"/>
      <c r="C3480"/>
      <c r="D3480"/>
      <c r="E3480"/>
      <c r="F3480"/>
      <c r="G3480"/>
      <c r="H3480"/>
      <c r="I3480"/>
      <c r="J3480"/>
      <c r="K3480"/>
      <c r="L3480"/>
      <c r="M3480"/>
      <c r="N3480"/>
      <c r="O3480"/>
      <c r="P3480"/>
      <c r="Q3480"/>
      <c r="R3480"/>
      <c r="S3480"/>
      <c r="T3480"/>
      <c r="U3480"/>
      <c r="V3480"/>
      <c r="W3480"/>
      <c r="X3480"/>
      <c r="Y3480"/>
      <c r="Z3480"/>
      <c r="AA3480"/>
      <c r="AB3480"/>
    </row>
    <row r="3481" spans="1:28" x14ac:dyDescent="0.25">
      <c r="A3481"/>
      <c r="B3481"/>
      <c r="C3481"/>
      <c r="D3481"/>
      <c r="E3481"/>
      <c r="F3481"/>
      <c r="G3481"/>
      <c r="H3481"/>
      <c r="I3481"/>
      <c r="J3481"/>
      <c r="K3481"/>
      <c r="L3481"/>
      <c r="M3481"/>
      <c r="N3481"/>
      <c r="O3481"/>
      <c r="P3481"/>
      <c r="Q3481"/>
      <c r="R3481"/>
      <c r="S3481"/>
      <c r="T3481"/>
      <c r="U3481"/>
      <c r="V3481"/>
      <c r="W3481"/>
      <c r="X3481"/>
      <c r="Y3481"/>
      <c r="Z3481"/>
      <c r="AA3481"/>
      <c r="AB3481"/>
    </row>
    <row r="3482" spans="1:28" x14ac:dyDescent="0.25">
      <c r="A3482"/>
      <c r="B3482"/>
      <c r="C3482"/>
      <c r="D3482"/>
      <c r="E3482"/>
      <c r="F3482"/>
      <c r="G3482"/>
      <c r="H3482"/>
      <c r="I3482"/>
      <c r="J3482"/>
      <c r="K3482"/>
      <c r="L3482"/>
      <c r="M3482"/>
      <c r="N3482"/>
      <c r="O3482"/>
      <c r="P3482"/>
      <c r="Q3482"/>
      <c r="R3482"/>
      <c r="S3482"/>
      <c r="T3482"/>
      <c r="U3482"/>
      <c r="V3482"/>
      <c r="W3482"/>
      <c r="X3482"/>
      <c r="Y3482"/>
      <c r="Z3482"/>
      <c r="AA3482"/>
      <c r="AB3482"/>
    </row>
    <row r="3483" spans="1:28" x14ac:dyDescent="0.25">
      <c r="A3483"/>
      <c r="B3483"/>
      <c r="C3483"/>
      <c r="D3483"/>
      <c r="E3483"/>
      <c r="F3483"/>
      <c r="G3483"/>
      <c r="H3483"/>
      <c r="I3483"/>
      <c r="J3483"/>
      <c r="K3483"/>
      <c r="L3483"/>
      <c r="M3483"/>
      <c r="N3483"/>
      <c r="O3483"/>
      <c r="P3483"/>
      <c r="Q3483"/>
      <c r="R3483"/>
      <c r="S3483"/>
      <c r="T3483"/>
      <c r="U3483"/>
      <c r="V3483"/>
      <c r="W3483"/>
      <c r="X3483"/>
      <c r="Y3483"/>
      <c r="Z3483"/>
      <c r="AA3483"/>
      <c r="AB3483"/>
    </row>
    <row r="3484" spans="1:28" x14ac:dyDescent="0.25">
      <c r="A3484"/>
      <c r="B3484"/>
      <c r="C3484"/>
      <c r="D3484"/>
      <c r="E3484"/>
      <c r="F3484"/>
      <c r="G3484"/>
      <c r="H3484"/>
      <c r="I3484"/>
      <c r="J3484"/>
      <c r="K3484"/>
      <c r="L3484"/>
      <c r="M3484"/>
      <c r="N3484"/>
      <c r="O3484"/>
      <c r="P3484"/>
      <c r="Q3484"/>
      <c r="R3484"/>
      <c r="S3484"/>
      <c r="T3484"/>
      <c r="U3484"/>
      <c r="V3484"/>
      <c r="W3484"/>
      <c r="X3484"/>
      <c r="Y3484"/>
      <c r="Z3484"/>
      <c r="AA3484"/>
      <c r="AB3484"/>
    </row>
    <row r="3485" spans="1:28" x14ac:dyDescent="0.25">
      <c r="A3485"/>
      <c r="B3485"/>
      <c r="C3485"/>
      <c r="D3485"/>
      <c r="E3485"/>
      <c r="F3485"/>
      <c r="G3485"/>
      <c r="H3485"/>
      <c r="I3485"/>
      <c r="J3485"/>
      <c r="K3485"/>
      <c r="L3485"/>
      <c r="M3485"/>
      <c r="N3485"/>
      <c r="O3485"/>
      <c r="P3485"/>
      <c r="Q3485"/>
      <c r="R3485"/>
      <c r="S3485"/>
      <c r="T3485"/>
      <c r="U3485"/>
      <c r="V3485"/>
      <c r="W3485"/>
      <c r="X3485"/>
      <c r="Y3485"/>
      <c r="Z3485"/>
      <c r="AA3485"/>
      <c r="AB3485"/>
    </row>
    <row r="3486" spans="1:28" x14ac:dyDescent="0.25">
      <c r="A3486"/>
      <c r="B3486"/>
      <c r="C3486"/>
      <c r="D3486"/>
      <c r="E3486"/>
      <c r="F3486"/>
      <c r="G3486"/>
      <c r="H3486"/>
      <c r="I3486"/>
      <c r="J3486"/>
      <c r="K3486"/>
      <c r="L3486"/>
      <c r="M3486"/>
      <c r="N3486"/>
      <c r="O3486"/>
      <c r="P3486"/>
      <c r="Q3486"/>
      <c r="R3486"/>
      <c r="S3486"/>
      <c r="T3486"/>
      <c r="U3486"/>
      <c r="V3486"/>
      <c r="W3486"/>
      <c r="X3486"/>
      <c r="Y3486"/>
      <c r="Z3486"/>
      <c r="AA3486"/>
      <c r="AB3486"/>
    </row>
    <row r="3487" spans="1:28" x14ac:dyDescent="0.25">
      <c r="A3487"/>
      <c r="B3487"/>
      <c r="C3487"/>
      <c r="D3487"/>
      <c r="E3487"/>
      <c r="F3487"/>
      <c r="G3487"/>
      <c r="H3487"/>
      <c r="I3487"/>
      <c r="J3487"/>
      <c r="K3487"/>
      <c r="L3487"/>
      <c r="M3487"/>
      <c r="N3487"/>
      <c r="O3487"/>
      <c r="P3487"/>
      <c r="Q3487"/>
      <c r="R3487"/>
      <c r="S3487"/>
      <c r="T3487"/>
      <c r="U3487"/>
      <c r="V3487"/>
      <c r="W3487"/>
      <c r="X3487"/>
      <c r="Y3487"/>
      <c r="Z3487"/>
      <c r="AA3487"/>
      <c r="AB3487"/>
    </row>
    <row r="3488" spans="1:28" x14ac:dyDescent="0.25">
      <c r="A3488"/>
      <c r="B3488"/>
      <c r="C3488"/>
      <c r="D3488"/>
      <c r="E3488"/>
      <c r="F3488"/>
      <c r="G3488"/>
      <c r="H3488"/>
      <c r="I3488"/>
      <c r="J3488"/>
      <c r="K3488"/>
      <c r="L3488"/>
      <c r="M3488"/>
      <c r="N3488"/>
      <c r="O3488"/>
      <c r="P3488"/>
      <c r="Q3488"/>
      <c r="R3488"/>
      <c r="S3488"/>
      <c r="T3488"/>
      <c r="U3488"/>
      <c r="V3488"/>
      <c r="W3488"/>
      <c r="X3488"/>
      <c r="Y3488"/>
      <c r="Z3488"/>
      <c r="AA3488"/>
      <c r="AB3488"/>
    </row>
    <row r="3489" spans="1:28" x14ac:dyDescent="0.25">
      <c r="A3489"/>
      <c r="B3489"/>
      <c r="C3489"/>
      <c r="D3489"/>
      <c r="E3489"/>
      <c r="F3489"/>
      <c r="G3489"/>
      <c r="H3489"/>
      <c r="I3489"/>
      <c r="J3489"/>
      <c r="K3489"/>
      <c r="L3489"/>
      <c r="M3489"/>
      <c r="N3489"/>
      <c r="O3489"/>
      <c r="P3489"/>
      <c r="Q3489"/>
      <c r="R3489"/>
      <c r="S3489"/>
      <c r="T3489"/>
      <c r="U3489"/>
      <c r="V3489"/>
      <c r="W3489"/>
      <c r="X3489"/>
      <c r="Y3489"/>
      <c r="Z3489"/>
      <c r="AA3489"/>
      <c r="AB3489"/>
    </row>
    <row r="3490" spans="1:28" x14ac:dyDescent="0.25">
      <c r="A3490"/>
      <c r="B3490"/>
      <c r="C3490"/>
      <c r="D3490"/>
      <c r="E3490"/>
      <c r="F3490"/>
      <c r="G3490"/>
      <c r="H3490"/>
      <c r="I3490"/>
      <c r="J3490"/>
      <c r="K3490"/>
      <c r="L3490"/>
      <c r="M3490"/>
      <c r="N3490"/>
      <c r="O3490"/>
      <c r="P3490"/>
      <c r="Q3490"/>
      <c r="R3490"/>
      <c r="S3490"/>
      <c r="T3490"/>
      <c r="U3490"/>
      <c r="V3490"/>
      <c r="W3490"/>
      <c r="X3490"/>
      <c r="Y3490"/>
      <c r="Z3490"/>
      <c r="AA3490"/>
      <c r="AB3490"/>
    </row>
    <row r="3491" spans="1:28" x14ac:dyDescent="0.25">
      <c r="A3491"/>
      <c r="B3491"/>
      <c r="C3491"/>
      <c r="D3491"/>
      <c r="E3491"/>
      <c r="F3491"/>
      <c r="G3491"/>
      <c r="H3491"/>
      <c r="I3491"/>
      <c r="J3491"/>
      <c r="K3491"/>
      <c r="L3491"/>
      <c r="M3491"/>
      <c r="N3491"/>
      <c r="O3491"/>
      <c r="P3491"/>
      <c r="Q3491"/>
      <c r="R3491"/>
      <c r="S3491"/>
      <c r="T3491"/>
      <c r="U3491"/>
      <c r="V3491"/>
      <c r="W3491"/>
      <c r="X3491"/>
      <c r="Y3491"/>
      <c r="Z3491"/>
      <c r="AA3491"/>
      <c r="AB3491"/>
    </row>
    <row r="3492" spans="1:28" x14ac:dyDescent="0.25">
      <c r="A3492"/>
      <c r="B3492"/>
      <c r="C3492"/>
      <c r="D3492"/>
      <c r="E3492"/>
      <c r="F3492"/>
      <c r="G3492"/>
      <c r="H3492"/>
      <c r="I3492"/>
      <c r="J3492"/>
      <c r="K3492"/>
      <c r="L3492"/>
      <c r="M3492"/>
      <c r="N3492"/>
      <c r="O3492"/>
      <c r="P3492"/>
      <c r="Q3492"/>
      <c r="R3492"/>
      <c r="S3492"/>
      <c r="T3492"/>
      <c r="U3492"/>
      <c r="V3492"/>
      <c r="W3492"/>
      <c r="X3492"/>
      <c r="Y3492"/>
      <c r="Z3492"/>
      <c r="AA3492"/>
      <c r="AB3492"/>
    </row>
    <row r="3493" spans="1:28" x14ac:dyDescent="0.25">
      <c r="A3493"/>
      <c r="B3493"/>
      <c r="C3493"/>
      <c r="D3493"/>
      <c r="E3493"/>
      <c r="F3493"/>
      <c r="G3493"/>
      <c r="H3493"/>
      <c r="I3493"/>
      <c r="J3493"/>
      <c r="K3493"/>
      <c r="L3493"/>
      <c r="M3493"/>
      <c r="N3493"/>
      <c r="O3493"/>
      <c r="P3493"/>
      <c r="Q3493"/>
      <c r="R3493"/>
      <c r="S3493"/>
      <c r="T3493"/>
      <c r="U3493"/>
      <c r="V3493"/>
      <c r="W3493"/>
      <c r="X3493"/>
      <c r="Y3493"/>
      <c r="Z3493"/>
      <c r="AA3493"/>
      <c r="AB3493"/>
    </row>
    <row r="3494" spans="1:28" x14ac:dyDescent="0.25">
      <c r="A3494"/>
      <c r="B3494"/>
      <c r="C3494"/>
      <c r="D3494"/>
      <c r="E3494"/>
      <c r="F3494"/>
      <c r="G3494"/>
      <c r="H3494"/>
      <c r="I3494"/>
      <c r="J3494"/>
      <c r="K3494"/>
      <c r="L3494"/>
      <c r="M3494"/>
      <c r="N3494"/>
      <c r="O3494"/>
      <c r="P3494"/>
      <c r="Q3494"/>
      <c r="R3494"/>
      <c r="S3494"/>
      <c r="T3494"/>
      <c r="U3494"/>
      <c r="V3494"/>
      <c r="W3494"/>
      <c r="X3494"/>
      <c r="Y3494"/>
      <c r="Z3494"/>
      <c r="AA3494"/>
      <c r="AB3494"/>
    </row>
    <row r="3495" spans="1:28" x14ac:dyDescent="0.25">
      <c r="A3495"/>
      <c r="B3495"/>
      <c r="C3495"/>
      <c r="D3495"/>
      <c r="E3495"/>
      <c r="F3495"/>
      <c r="G3495"/>
      <c r="H3495"/>
      <c r="I3495"/>
      <c r="J3495"/>
      <c r="K3495"/>
      <c r="L3495"/>
      <c r="M3495"/>
      <c r="N3495"/>
      <c r="O3495"/>
      <c r="P3495"/>
      <c r="Q3495"/>
      <c r="R3495"/>
      <c r="S3495"/>
      <c r="T3495"/>
      <c r="U3495"/>
      <c r="V3495"/>
      <c r="W3495"/>
      <c r="X3495"/>
      <c r="Y3495"/>
      <c r="Z3495"/>
      <c r="AA3495"/>
      <c r="AB3495"/>
    </row>
    <row r="3496" spans="1:28" x14ac:dyDescent="0.25">
      <c r="A3496"/>
      <c r="B3496"/>
      <c r="C3496"/>
      <c r="D3496"/>
      <c r="E3496"/>
      <c r="F3496"/>
      <c r="G3496"/>
      <c r="H3496"/>
      <c r="I3496"/>
      <c r="J3496"/>
      <c r="K3496"/>
      <c r="L3496"/>
      <c r="M3496"/>
      <c r="N3496"/>
      <c r="O3496"/>
      <c r="P3496"/>
      <c r="Q3496"/>
      <c r="R3496"/>
      <c r="S3496"/>
      <c r="T3496"/>
      <c r="U3496"/>
      <c r="V3496"/>
      <c r="W3496"/>
      <c r="X3496"/>
      <c r="Y3496"/>
      <c r="Z3496"/>
      <c r="AA3496"/>
      <c r="AB3496"/>
    </row>
    <row r="3497" spans="1:28" x14ac:dyDescent="0.25">
      <c r="A3497"/>
      <c r="B3497"/>
      <c r="C3497"/>
      <c r="D3497"/>
      <c r="E3497"/>
      <c r="F3497"/>
      <c r="G3497"/>
      <c r="H3497"/>
      <c r="I3497"/>
      <c r="J3497"/>
      <c r="K3497"/>
      <c r="L3497"/>
      <c r="M3497"/>
      <c r="N3497"/>
      <c r="O3497"/>
      <c r="P3497"/>
      <c r="Q3497"/>
      <c r="R3497"/>
      <c r="S3497"/>
      <c r="T3497"/>
      <c r="U3497"/>
      <c r="V3497"/>
      <c r="W3497"/>
      <c r="X3497"/>
      <c r="Y3497"/>
      <c r="Z3497"/>
      <c r="AA3497"/>
      <c r="AB3497"/>
    </row>
    <row r="3498" spans="1:28" x14ac:dyDescent="0.25">
      <c r="A3498"/>
      <c r="B3498"/>
      <c r="C3498"/>
      <c r="D3498"/>
      <c r="E3498"/>
      <c r="F3498"/>
      <c r="G3498"/>
      <c r="H3498"/>
      <c r="I3498"/>
      <c r="J3498"/>
      <c r="K3498"/>
      <c r="L3498"/>
      <c r="M3498"/>
      <c r="N3498"/>
      <c r="O3498"/>
      <c r="P3498"/>
      <c r="Q3498"/>
      <c r="R3498"/>
      <c r="S3498"/>
      <c r="T3498"/>
      <c r="U3498"/>
      <c r="V3498"/>
      <c r="W3498"/>
      <c r="X3498"/>
      <c r="Y3498"/>
      <c r="Z3498"/>
      <c r="AA3498"/>
      <c r="AB3498"/>
    </row>
    <row r="3499" spans="1:28" x14ac:dyDescent="0.25">
      <c r="A3499"/>
      <c r="B3499"/>
      <c r="C3499"/>
      <c r="D3499"/>
      <c r="E3499"/>
      <c r="F3499"/>
      <c r="G3499"/>
      <c r="H3499"/>
      <c r="I3499"/>
      <c r="J3499"/>
      <c r="K3499"/>
      <c r="L3499"/>
      <c r="M3499"/>
      <c r="N3499"/>
      <c r="O3499"/>
      <c r="P3499"/>
      <c r="Q3499"/>
      <c r="R3499"/>
      <c r="S3499"/>
      <c r="T3499"/>
      <c r="U3499"/>
      <c r="V3499"/>
      <c r="W3499"/>
      <c r="X3499"/>
      <c r="Y3499"/>
      <c r="Z3499"/>
      <c r="AA3499"/>
      <c r="AB3499"/>
    </row>
    <row r="3500" spans="1:28" x14ac:dyDescent="0.25">
      <c r="A3500"/>
      <c r="B3500"/>
      <c r="C3500"/>
      <c r="D3500"/>
      <c r="E3500"/>
      <c r="F3500"/>
      <c r="G3500"/>
      <c r="H3500"/>
      <c r="I3500"/>
      <c r="J3500"/>
      <c r="K3500"/>
      <c r="L3500"/>
      <c r="M3500"/>
      <c r="N3500"/>
      <c r="O3500"/>
      <c r="P3500"/>
      <c r="Q3500"/>
      <c r="R3500"/>
      <c r="S3500"/>
      <c r="T3500"/>
      <c r="U3500"/>
      <c r="V3500"/>
      <c r="W3500"/>
      <c r="X3500"/>
      <c r="Y3500"/>
      <c r="Z3500"/>
      <c r="AA3500"/>
      <c r="AB3500"/>
    </row>
    <row r="3501" spans="1:28" x14ac:dyDescent="0.25">
      <c r="A3501"/>
      <c r="B3501"/>
      <c r="C3501"/>
      <c r="D3501"/>
      <c r="E3501"/>
      <c r="F3501"/>
      <c r="G3501"/>
      <c r="H3501"/>
      <c r="I3501"/>
      <c r="J3501"/>
      <c r="K3501"/>
      <c r="L3501"/>
      <c r="M3501"/>
      <c r="N3501"/>
      <c r="O3501"/>
      <c r="P3501"/>
      <c r="Q3501"/>
      <c r="R3501"/>
      <c r="S3501"/>
      <c r="T3501"/>
      <c r="U3501"/>
      <c r="V3501"/>
      <c r="W3501"/>
      <c r="X3501"/>
      <c r="Y3501"/>
      <c r="Z3501"/>
      <c r="AA3501"/>
      <c r="AB3501"/>
    </row>
    <row r="3502" spans="1:28" x14ac:dyDescent="0.25">
      <c r="A3502"/>
      <c r="B3502"/>
      <c r="C3502"/>
      <c r="D3502"/>
      <c r="E3502"/>
      <c r="F3502"/>
      <c r="G3502"/>
      <c r="H3502"/>
      <c r="I3502"/>
      <c r="J3502"/>
      <c r="K3502"/>
      <c r="L3502"/>
      <c r="M3502"/>
      <c r="N3502"/>
      <c r="O3502"/>
      <c r="P3502"/>
      <c r="Q3502"/>
      <c r="R3502"/>
      <c r="S3502"/>
      <c r="T3502"/>
      <c r="U3502"/>
      <c r="V3502"/>
      <c r="W3502"/>
      <c r="X3502"/>
      <c r="Y3502"/>
      <c r="Z3502"/>
      <c r="AA3502"/>
      <c r="AB3502"/>
    </row>
    <row r="3503" spans="1:28" x14ac:dyDescent="0.25">
      <c r="A3503"/>
      <c r="B3503"/>
      <c r="C3503"/>
      <c r="D3503"/>
      <c r="E3503"/>
      <c r="F3503"/>
      <c r="G3503"/>
      <c r="H3503"/>
      <c r="I3503"/>
      <c r="J3503"/>
      <c r="K3503"/>
      <c r="L3503"/>
      <c r="M3503"/>
      <c r="N3503"/>
      <c r="O3503"/>
      <c r="P3503"/>
      <c r="Q3503"/>
      <c r="R3503"/>
      <c r="S3503"/>
      <c r="T3503"/>
      <c r="U3503"/>
      <c r="V3503"/>
      <c r="W3503"/>
      <c r="X3503"/>
      <c r="Y3503"/>
      <c r="Z3503"/>
      <c r="AA3503"/>
      <c r="AB3503"/>
    </row>
    <row r="3504" spans="1:28" x14ac:dyDescent="0.25">
      <c r="A3504"/>
      <c r="B3504"/>
      <c r="C3504"/>
      <c r="D3504"/>
      <c r="E3504"/>
      <c r="F3504"/>
      <c r="G3504"/>
      <c r="H3504"/>
      <c r="I3504"/>
      <c r="J3504"/>
      <c r="K3504"/>
      <c r="L3504"/>
      <c r="M3504"/>
      <c r="N3504"/>
      <c r="O3504"/>
      <c r="P3504"/>
      <c r="Q3504"/>
      <c r="R3504"/>
      <c r="S3504"/>
      <c r="T3504"/>
      <c r="U3504"/>
      <c r="V3504"/>
      <c r="W3504"/>
      <c r="X3504"/>
      <c r="Y3504"/>
      <c r="Z3504"/>
      <c r="AA3504"/>
      <c r="AB3504"/>
    </row>
    <row r="3505" spans="1:28" x14ac:dyDescent="0.25">
      <c r="A3505"/>
      <c r="B3505"/>
      <c r="C3505"/>
      <c r="D3505"/>
      <c r="E3505"/>
      <c r="F3505"/>
      <c r="G3505"/>
      <c r="H3505"/>
      <c r="I3505"/>
      <c r="J3505"/>
      <c r="K3505"/>
      <c r="L3505"/>
      <c r="M3505"/>
      <c r="N3505"/>
      <c r="O3505"/>
      <c r="P3505"/>
      <c r="Q3505"/>
      <c r="R3505"/>
      <c r="S3505"/>
      <c r="T3505"/>
      <c r="U3505"/>
      <c r="V3505"/>
      <c r="W3505"/>
      <c r="X3505"/>
      <c r="Y3505"/>
      <c r="Z3505"/>
      <c r="AA3505"/>
      <c r="AB3505"/>
    </row>
    <row r="3506" spans="1:28" x14ac:dyDescent="0.25">
      <c r="A3506"/>
      <c r="B3506"/>
      <c r="C3506"/>
      <c r="D3506"/>
      <c r="E3506"/>
      <c r="F3506"/>
      <c r="G3506"/>
      <c r="H3506"/>
      <c r="I3506"/>
      <c r="J3506"/>
      <c r="K3506"/>
      <c r="L3506"/>
      <c r="M3506"/>
      <c r="N3506"/>
      <c r="O3506"/>
      <c r="P3506"/>
      <c r="Q3506"/>
      <c r="R3506"/>
      <c r="S3506"/>
      <c r="T3506"/>
      <c r="U3506"/>
      <c r="V3506"/>
      <c r="W3506"/>
      <c r="X3506"/>
      <c r="Y3506"/>
      <c r="Z3506"/>
      <c r="AA3506"/>
      <c r="AB3506"/>
    </row>
    <row r="3507" spans="1:28" x14ac:dyDescent="0.25">
      <c r="A3507"/>
      <c r="B3507"/>
      <c r="C3507"/>
      <c r="D3507"/>
      <c r="E3507"/>
      <c r="F3507"/>
      <c r="G3507"/>
      <c r="H3507"/>
      <c r="I3507"/>
      <c r="J3507"/>
      <c r="K3507"/>
      <c r="L3507"/>
      <c r="M3507"/>
      <c r="N3507"/>
      <c r="O3507"/>
      <c r="P3507"/>
      <c r="Q3507"/>
      <c r="R3507"/>
      <c r="S3507"/>
      <c r="T3507"/>
      <c r="U3507"/>
      <c r="V3507"/>
      <c r="W3507"/>
      <c r="X3507"/>
      <c r="Y3507"/>
      <c r="Z3507"/>
      <c r="AA3507"/>
      <c r="AB3507"/>
    </row>
    <row r="3508" spans="1:28" x14ac:dyDescent="0.25">
      <c r="A3508"/>
      <c r="B3508"/>
      <c r="C3508"/>
      <c r="D3508"/>
      <c r="E3508"/>
      <c r="F3508"/>
      <c r="G3508"/>
      <c r="H3508"/>
      <c r="I3508"/>
      <c r="J3508"/>
      <c r="K3508"/>
      <c r="L3508"/>
      <c r="M3508"/>
      <c r="N3508"/>
      <c r="O3508"/>
      <c r="P3508"/>
      <c r="Q3508"/>
      <c r="R3508"/>
      <c r="S3508"/>
      <c r="T3508"/>
      <c r="U3508"/>
      <c r="V3508"/>
      <c r="W3508"/>
      <c r="X3508"/>
      <c r="Y3508"/>
      <c r="Z3508"/>
      <c r="AA3508"/>
      <c r="AB3508"/>
    </row>
    <row r="3509" spans="1:28" x14ac:dyDescent="0.25">
      <c r="A3509"/>
      <c r="B3509"/>
      <c r="C3509"/>
      <c r="D3509"/>
      <c r="E3509"/>
      <c r="F3509"/>
      <c r="G3509"/>
      <c r="H3509"/>
      <c r="I3509"/>
      <c r="J3509"/>
      <c r="K3509"/>
      <c r="L3509"/>
      <c r="M3509"/>
      <c r="N3509"/>
      <c r="O3509"/>
      <c r="P3509"/>
      <c r="Q3509"/>
      <c r="R3509"/>
      <c r="S3509"/>
      <c r="T3509"/>
      <c r="U3509"/>
      <c r="V3509"/>
      <c r="W3509"/>
      <c r="X3509"/>
      <c r="Y3509"/>
      <c r="Z3509"/>
      <c r="AA3509"/>
      <c r="AB3509"/>
    </row>
    <row r="3510" spans="1:28" x14ac:dyDescent="0.25">
      <c r="A3510"/>
      <c r="B3510"/>
      <c r="C3510"/>
      <c r="D3510"/>
      <c r="E3510"/>
      <c r="F3510"/>
      <c r="G3510"/>
      <c r="H3510"/>
      <c r="I3510"/>
      <c r="J3510"/>
      <c r="K3510"/>
      <c r="L3510"/>
      <c r="M3510"/>
      <c r="N3510"/>
      <c r="O3510"/>
      <c r="P3510"/>
      <c r="Q3510"/>
      <c r="R3510"/>
      <c r="S3510"/>
      <c r="T3510"/>
      <c r="U3510"/>
      <c r="V3510"/>
      <c r="W3510"/>
      <c r="X3510"/>
      <c r="Y3510"/>
      <c r="Z3510"/>
      <c r="AA3510"/>
      <c r="AB3510"/>
    </row>
    <row r="3511" spans="1:28" x14ac:dyDescent="0.25">
      <c r="A3511"/>
      <c r="B3511"/>
      <c r="C3511"/>
      <c r="D3511"/>
      <c r="E3511"/>
      <c r="F3511"/>
      <c r="G3511"/>
      <c r="H3511"/>
      <c r="I3511"/>
      <c r="J3511"/>
      <c r="K3511"/>
      <c r="L3511"/>
      <c r="M3511"/>
      <c r="N3511"/>
      <c r="O3511"/>
      <c r="P3511"/>
      <c r="Q3511"/>
      <c r="R3511"/>
      <c r="S3511"/>
      <c r="T3511"/>
      <c r="U3511"/>
      <c r="V3511"/>
      <c r="W3511"/>
      <c r="X3511"/>
      <c r="Y3511"/>
      <c r="Z3511"/>
      <c r="AA3511"/>
      <c r="AB3511"/>
    </row>
    <row r="3512" spans="1:28" x14ac:dyDescent="0.25">
      <c r="A3512"/>
      <c r="B3512"/>
      <c r="C3512"/>
      <c r="D3512"/>
      <c r="E3512"/>
      <c r="F3512"/>
      <c r="G3512"/>
      <c r="H3512"/>
      <c r="I3512"/>
      <c r="J3512"/>
      <c r="K3512"/>
      <c r="L3512"/>
      <c r="M3512"/>
      <c r="N3512"/>
      <c r="O3512"/>
      <c r="P3512"/>
      <c r="Q3512"/>
      <c r="R3512"/>
      <c r="S3512"/>
      <c r="T3512"/>
      <c r="U3512"/>
      <c r="V3512"/>
      <c r="W3512"/>
      <c r="X3512"/>
      <c r="Y3512"/>
      <c r="Z3512"/>
      <c r="AA3512"/>
      <c r="AB3512"/>
    </row>
    <row r="3513" spans="1:28" x14ac:dyDescent="0.25">
      <c r="A3513"/>
      <c r="B3513"/>
      <c r="C3513"/>
      <c r="D3513"/>
      <c r="E3513"/>
      <c r="F3513"/>
      <c r="G3513"/>
      <c r="H3513"/>
      <c r="I3513"/>
      <c r="J3513"/>
      <c r="K3513"/>
      <c r="L3513"/>
      <c r="M3513"/>
      <c r="N3513"/>
      <c r="O3513"/>
      <c r="P3513"/>
      <c r="Q3513"/>
      <c r="R3513"/>
      <c r="S3513"/>
      <c r="T3513"/>
      <c r="U3513"/>
      <c r="V3513"/>
      <c r="W3513"/>
      <c r="X3513"/>
      <c r="Y3513"/>
      <c r="Z3513"/>
      <c r="AA3513"/>
      <c r="AB3513"/>
    </row>
    <row r="3514" spans="1:28" x14ac:dyDescent="0.25">
      <c r="A3514"/>
      <c r="B3514"/>
      <c r="C3514"/>
      <c r="D3514"/>
      <c r="E3514"/>
      <c r="F3514"/>
      <c r="G3514"/>
      <c r="H3514"/>
      <c r="I3514"/>
      <c r="J3514"/>
      <c r="K3514"/>
      <c r="L3514"/>
      <c r="M3514"/>
      <c r="N3514"/>
      <c r="O3514"/>
      <c r="P3514"/>
      <c r="Q3514"/>
      <c r="R3514"/>
      <c r="S3514"/>
      <c r="T3514"/>
      <c r="U3514"/>
      <c r="V3514"/>
      <c r="W3514"/>
      <c r="X3514"/>
      <c r="Y3514"/>
      <c r="Z3514"/>
      <c r="AA3514"/>
      <c r="AB3514"/>
    </row>
    <row r="3515" spans="1:28" x14ac:dyDescent="0.25">
      <c r="A3515"/>
      <c r="B3515"/>
      <c r="C3515"/>
      <c r="D3515"/>
      <c r="E3515"/>
      <c r="F3515"/>
      <c r="G3515"/>
      <c r="H3515"/>
      <c r="I3515"/>
      <c r="J3515"/>
      <c r="K3515"/>
      <c r="L3515"/>
      <c r="M3515"/>
      <c r="N3515"/>
      <c r="O3515"/>
      <c r="P3515"/>
      <c r="Q3515"/>
      <c r="R3515"/>
      <c r="S3515"/>
      <c r="T3515"/>
      <c r="U3515"/>
      <c r="V3515"/>
      <c r="W3515"/>
      <c r="X3515"/>
      <c r="Y3515"/>
      <c r="Z3515"/>
      <c r="AA3515"/>
      <c r="AB3515"/>
    </row>
    <row r="3516" spans="1:28" x14ac:dyDescent="0.25">
      <c r="A3516"/>
      <c r="B3516"/>
      <c r="C3516"/>
      <c r="D3516"/>
      <c r="E3516"/>
      <c r="F3516"/>
      <c r="G3516"/>
      <c r="H3516"/>
      <c r="I3516"/>
      <c r="J3516"/>
      <c r="K3516"/>
      <c r="L3516"/>
      <c r="M3516"/>
      <c r="N3516"/>
      <c r="O3516"/>
      <c r="P3516"/>
      <c r="Q3516"/>
      <c r="R3516"/>
      <c r="S3516"/>
      <c r="T3516"/>
      <c r="U3516"/>
      <c r="V3516"/>
      <c r="W3516"/>
      <c r="X3516"/>
      <c r="Y3516"/>
      <c r="Z3516"/>
      <c r="AA3516"/>
      <c r="AB3516"/>
    </row>
    <row r="3517" spans="1:28" x14ac:dyDescent="0.25">
      <c r="A3517"/>
      <c r="B3517"/>
      <c r="C3517"/>
      <c r="D3517"/>
      <c r="E3517"/>
      <c r="F3517"/>
      <c r="G3517"/>
      <c r="H3517"/>
      <c r="I3517"/>
      <c r="J3517"/>
      <c r="K3517"/>
      <c r="L3517"/>
      <c r="M3517"/>
      <c r="N3517"/>
      <c r="O3517"/>
      <c r="P3517"/>
      <c r="Q3517"/>
      <c r="R3517"/>
      <c r="S3517"/>
      <c r="T3517"/>
      <c r="U3517"/>
      <c r="V3517"/>
      <c r="W3517"/>
      <c r="X3517"/>
      <c r="Y3517"/>
      <c r="Z3517"/>
      <c r="AA3517"/>
      <c r="AB3517"/>
    </row>
    <row r="3518" spans="1:28" x14ac:dyDescent="0.25">
      <c r="A3518"/>
      <c r="B3518"/>
      <c r="C3518"/>
      <c r="D3518"/>
      <c r="E3518"/>
      <c r="F3518"/>
      <c r="G3518"/>
      <c r="H3518"/>
      <c r="I3518"/>
      <c r="J3518"/>
      <c r="K3518"/>
      <c r="L3518"/>
      <c r="M3518"/>
      <c r="N3518"/>
      <c r="O3518"/>
      <c r="P3518"/>
      <c r="Q3518"/>
      <c r="R3518"/>
      <c r="S3518"/>
      <c r="T3518"/>
      <c r="U3518"/>
      <c r="V3518"/>
      <c r="W3518"/>
      <c r="X3518"/>
      <c r="Y3518"/>
      <c r="Z3518"/>
      <c r="AA3518"/>
      <c r="AB3518"/>
    </row>
    <row r="3519" spans="1:28" x14ac:dyDescent="0.25">
      <c r="A3519"/>
      <c r="B3519"/>
      <c r="C3519"/>
      <c r="D3519"/>
      <c r="E3519"/>
      <c r="F3519"/>
      <c r="G3519"/>
      <c r="H3519"/>
      <c r="I3519"/>
      <c r="J3519"/>
      <c r="K3519"/>
      <c r="L3519"/>
      <c r="M3519"/>
      <c r="N3519"/>
      <c r="O3519"/>
      <c r="P3519"/>
      <c r="Q3519"/>
      <c r="R3519"/>
      <c r="S3519"/>
      <c r="T3519"/>
      <c r="U3519"/>
      <c r="V3519"/>
      <c r="W3519"/>
      <c r="X3519"/>
      <c r="Y3519"/>
      <c r="Z3519"/>
      <c r="AA3519"/>
      <c r="AB3519"/>
    </row>
    <row r="3520" spans="1:28" x14ac:dyDescent="0.25">
      <c r="A3520"/>
      <c r="B3520"/>
      <c r="C3520"/>
      <c r="D3520"/>
      <c r="E3520"/>
      <c r="F3520"/>
      <c r="G3520"/>
      <c r="H3520"/>
      <c r="I3520"/>
      <c r="J3520"/>
      <c r="K3520"/>
      <c r="L3520"/>
      <c r="M3520"/>
      <c r="N3520"/>
      <c r="O3520"/>
      <c r="P3520"/>
      <c r="Q3520"/>
      <c r="R3520"/>
      <c r="S3520"/>
      <c r="T3520"/>
      <c r="U3520"/>
      <c r="V3520"/>
      <c r="W3520"/>
      <c r="X3520"/>
      <c r="Y3520"/>
      <c r="Z3520"/>
      <c r="AA3520"/>
      <c r="AB3520"/>
    </row>
    <row r="3521" spans="1:28" x14ac:dyDescent="0.25">
      <c r="A3521"/>
      <c r="B3521"/>
      <c r="C3521"/>
      <c r="D3521"/>
      <c r="E3521"/>
      <c r="F3521"/>
      <c r="G3521"/>
      <c r="H3521"/>
      <c r="I3521"/>
      <c r="J3521"/>
      <c r="K3521"/>
      <c r="L3521"/>
      <c r="M3521"/>
      <c r="N3521"/>
      <c r="O3521"/>
      <c r="P3521"/>
      <c r="Q3521"/>
      <c r="R3521"/>
      <c r="S3521"/>
      <c r="T3521"/>
      <c r="U3521"/>
      <c r="V3521"/>
      <c r="W3521"/>
      <c r="X3521"/>
      <c r="Y3521"/>
      <c r="Z3521"/>
      <c r="AA3521"/>
      <c r="AB3521"/>
    </row>
    <row r="3522" spans="1:28" x14ac:dyDescent="0.25">
      <c r="A3522"/>
      <c r="B3522"/>
      <c r="C3522"/>
      <c r="D3522"/>
      <c r="E3522"/>
      <c r="F3522"/>
      <c r="G3522"/>
      <c r="H3522"/>
      <c r="I3522"/>
      <c r="J3522"/>
      <c r="K3522"/>
      <c r="L3522"/>
      <c r="M3522"/>
      <c r="N3522"/>
      <c r="O3522"/>
      <c r="P3522"/>
      <c r="Q3522"/>
      <c r="R3522"/>
      <c r="S3522"/>
      <c r="T3522"/>
      <c r="U3522"/>
      <c r="V3522"/>
      <c r="W3522"/>
      <c r="X3522"/>
      <c r="Y3522"/>
      <c r="Z3522"/>
      <c r="AA3522"/>
      <c r="AB3522"/>
    </row>
    <row r="3523" spans="1:28" x14ac:dyDescent="0.25">
      <c r="A3523"/>
      <c r="B3523"/>
      <c r="C3523"/>
      <c r="D3523"/>
      <c r="E3523"/>
      <c r="F3523"/>
      <c r="G3523"/>
      <c r="H3523"/>
      <c r="I3523"/>
      <c r="J3523"/>
      <c r="K3523"/>
      <c r="L3523"/>
      <c r="M3523"/>
      <c r="N3523"/>
      <c r="O3523"/>
      <c r="P3523"/>
      <c r="Q3523"/>
      <c r="R3523"/>
      <c r="S3523"/>
      <c r="T3523"/>
      <c r="U3523"/>
      <c r="V3523"/>
      <c r="W3523"/>
      <c r="X3523"/>
      <c r="Y3523"/>
      <c r="Z3523"/>
      <c r="AA3523"/>
      <c r="AB3523"/>
    </row>
    <row r="3524" spans="1:28" x14ac:dyDescent="0.25">
      <c r="A3524"/>
      <c r="B3524"/>
      <c r="C3524"/>
      <c r="D3524"/>
      <c r="E3524"/>
      <c r="F3524"/>
      <c r="G3524"/>
      <c r="H3524"/>
      <c r="I3524"/>
      <c r="J3524"/>
      <c r="K3524"/>
      <c r="L3524"/>
      <c r="M3524"/>
      <c r="N3524"/>
      <c r="O3524"/>
      <c r="P3524"/>
      <c r="Q3524"/>
      <c r="R3524"/>
      <c r="S3524"/>
      <c r="T3524"/>
      <c r="U3524"/>
      <c r="V3524"/>
      <c r="W3524"/>
      <c r="X3524"/>
      <c r="Y3524"/>
      <c r="Z3524"/>
      <c r="AA3524"/>
      <c r="AB3524"/>
    </row>
    <row r="3525" spans="1:28" x14ac:dyDescent="0.25">
      <c r="A3525"/>
      <c r="B3525"/>
      <c r="C3525"/>
      <c r="D3525"/>
      <c r="E3525"/>
      <c r="F3525"/>
      <c r="G3525"/>
      <c r="H3525"/>
      <c r="I3525"/>
      <c r="J3525"/>
      <c r="K3525"/>
      <c r="L3525"/>
      <c r="M3525"/>
      <c r="N3525"/>
      <c r="O3525"/>
      <c r="P3525"/>
      <c r="Q3525"/>
      <c r="R3525"/>
      <c r="S3525"/>
      <c r="T3525"/>
      <c r="U3525"/>
      <c r="V3525"/>
      <c r="W3525"/>
      <c r="X3525"/>
      <c r="Y3525"/>
      <c r="Z3525"/>
      <c r="AA3525"/>
      <c r="AB3525"/>
    </row>
    <row r="3526" spans="1:28" x14ac:dyDescent="0.25">
      <c r="A3526"/>
      <c r="B3526"/>
      <c r="C3526"/>
      <c r="D3526"/>
      <c r="E3526"/>
      <c r="F3526"/>
      <c r="G3526"/>
      <c r="H3526"/>
      <c r="I3526"/>
      <c r="J3526"/>
      <c r="K3526"/>
      <c r="L3526"/>
      <c r="M3526"/>
      <c r="N3526"/>
      <c r="O3526"/>
      <c r="P3526"/>
      <c r="Q3526"/>
      <c r="R3526"/>
      <c r="S3526"/>
      <c r="T3526"/>
      <c r="U3526"/>
      <c r="V3526"/>
      <c r="W3526"/>
      <c r="X3526"/>
      <c r="Y3526"/>
      <c r="Z3526"/>
      <c r="AA3526"/>
      <c r="AB3526"/>
    </row>
    <row r="3527" spans="1:28" x14ac:dyDescent="0.25">
      <c r="A3527"/>
      <c r="B3527"/>
      <c r="C3527"/>
      <c r="D3527"/>
      <c r="E3527"/>
      <c r="F3527"/>
      <c r="G3527"/>
      <c r="H3527"/>
      <c r="I3527"/>
      <c r="J3527"/>
      <c r="K3527"/>
      <c r="L3527"/>
      <c r="M3527"/>
      <c r="N3527"/>
      <c r="O3527"/>
      <c r="P3527"/>
      <c r="Q3527"/>
      <c r="R3527"/>
      <c r="S3527"/>
      <c r="T3527"/>
      <c r="U3527"/>
      <c r="V3527"/>
      <c r="W3527"/>
      <c r="X3527"/>
      <c r="Y3527"/>
      <c r="Z3527"/>
      <c r="AA3527"/>
      <c r="AB3527"/>
    </row>
    <row r="3528" spans="1:28" x14ac:dyDescent="0.25">
      <c r="A3528"/>
      <c r="B3528"/>
      <c r="C3528"/>
      <c r="D3528"/>
      <c r="E3528"/>
      <c r="F3528"/>
      <c r="G3528"/>
      <c r="H3528"/>
      <c r="I3528"/>
      <c r="J3528"/>
      <c r="K3528"/>
      <c r="L3528"/>
      <c r="M3528"/>
      <c r="N3528"/>
      <c r="O3528"/>
      <c r="P3528"/>
      <c r="Q3528"/>
      <c r="R3528"/>
      <c r="S3528"/>
      <c r="T3528"/>
      <c r="U3528"/>
      <c r="V3528"/>
      <c r="W3528"/>
      <c r="X3528"/>
      <c r="Y3528"/>
      <c r="Z3528"/>
      <c r="AA3528"/>
      <c r="AB3528"/>
    </row>
    <row r="3529" spans="1:28" x14ac:dyDescent="0.25">
      <c r="A3529"/>
      <c r="B3529"/>
      <c r="C3529"/>
      <c r="D3529"/>
      <c r="E3529"/>
      <c r="F3529"/>
      <c r="G3529"/>
      <c r="H3529"/>
      <c r="I3529"/>
      <c r="J3529"/>
      <c r="K3529"/>
      <c r="L3529"/>
      <c r="M3529"/>
      <c r="N3529"/>
      <c r="O3529"/>
      <c r="P3529"/>
      <c r="Q3529"/>
      <c r="R3529"/>
      <c r="S3529"/>
      <c r="T3529"/>
      <c r="U3529"/>
      <c r="V3529"/>
      <c r="W3529"/>
      <c r="X3529"/>
      <c r="Y3529"/>
      <c r="Z3529"/>
      <c r="AA3529"/>
      <c r="AB3529"/>
    </row>
    <row r="3530" spans="1:28" x14ac:dyDescent="0.25">
      <c r="A3530"/>
      <c r="B3530"/>
      <c r="C3530"/>
      <c r="D3530"/>
      <c r="E3530"/>
      <c r="F3530"/>
      <c r="G3530"/>
      <c r="H3530"/>
      <c r="I3530"/>
      <c r="J3530"/>
      <c r="K3530"/>
      <c r="L3530"/>
      <c r="M3530"/>
      <c r="N3530"/>
      <c r="O3530"/>
      <c r="P3530"/>
      <c r="Q3530"/>
      <c r="R3530"/>
      <c r="S3530"/>
      <c r="T3530"/>
      <c r="U3530"/>
      <c r="V3530"/>
      <c r="W3530"/>
      <c r="X3530"/>
      <c r="Y3530"/>
      <c r="Z3530"/>
      <c r="AA3530"/>
      <c r="AB3530"/>
    </row>
    <row r="3531" spans="1:28" x14ac:dyDescent="0.25">
      <c r="A3531"/>
      <c r="B3531"/>
      <c r="C3531"/>
      <c r="D3531"/>
      <c r="E3531"/>
      <c r="F3531"/>
      <c r="G3531"/>
      <c r="H3531"/>
      <c r="I3531"/>
      <c r="J3531"/>
      <c r="K3531"/>
      <c r="L3531"/>
      <c r="M3531"/>
      <c r="N3531"/>
      <c r="O3531"/>
      <c r="P3531"/>
      <c r="Q3531"/>
      <c r="R3531"/>
      <c r="S3531"/>
      <c r="T3531"/>
      <c r="U3531"/>
      <c r="V3531"/>
      <c r="W3531"/>
      <c r="X3531"/>
      <c r="Y3531"/>
      <c r="Z3531"/>
      <c r="AA3531"/>
      <c r="AB3531"/>
    </row>
    <row r="3532" spans="1:28" x14ac:dyDescent="0.25">
      <c r="A3532"/>
      <c r="B3532"/>
      <c r="C3532"/>
      <c r="D3532"/>
      <c r="E3532"/>
      <c r="F3532"/>
      <c r="G3532"/>
      <c r="H3532"/>
      <c r="I3532"/>
      <c r="J3532"/>
      <c r="K3532"/>
      <c r="L3532"/>
      <c r="M3532"/>
      <c r="N3532"/>
      <c r="O3532"/>
      <c r="P3532"/>
      <c r="Q3532"/>
      <c r="R3532"/>
      <c r="S3532"/>
      <c r="T3532"/>
      <c r="U3532"/>
      <c r="V3532"/>
      <c r="W3532"/>
      <c r="X3532"/>
      <c r="Y3532"/>
      <c r="Z3532"/>
      <c r="AA3532"/>
      <c r="AB3532"/>
    </row>
    <row r="3533" spans="1:28" x14ac:dyDescent="0.25">
      <c r="A3533"/>
      <c r="B3533"/>
      <c r="C3533"/>
      <c r="D3533"/>
      <c r="E3533"/>
      <c r="F3533"/>
      <c r="G3533"/>
      <c r="H3533"/>
      <c r="I3533"/>
      <c r="J3533"/>
      <c r="K3533"/>
      <c r="L3533"/>
      <c r="M3533"/>
      <c r="N3533"/>
      <c r="O3533"/>
      <c r="P3533"/>
      <c r="Q3533"/>
      <c r="R3533"/>
      <c r="S3533"/>
      <c r="T3533"/>
      <c r="U3533"/>
      <c r="V3533"/>
      <c r="W3533"/>
      <c r="X3533"/>
      <c r="Y3533"/>
      <c r="Z3533"/>
      <c r="AA3533"/>
      <c r="AB3533"/>
    </row>
    <row r="3534" spans="1:28" x14ac:dyDescent="0.25">
      <c r="A3534"/>
      <c r="B3534"/>
      <c r="C3534"/>
      <c r="D3534"/>
      <c r="E3534"/>
      <c r="F3534"/>
      <c r="G3534"/>
      <c r="H3534"/>
      <c r="I3534"/>
      <c r="J3534"/>
      <c r="K3534"/>
      <c r="L3534"/>
      <c r="M3534"/>
      <c r="N3534"/>
      <c r="O3534"/>
      <c r="P3534"/>
      <c r="Q3534"/>
      <c r="R3534"/>
      <c r="S3534"/>
      <c r="T3534"/>
      <c r="U3534"/>
      <c r="V3534"/>
      <c r="W3534"/>
      <c r="X3534"/>
      <c r="Y3534"/>
      <c r="Z3534"/>
      <c r="AA3534"/>
      <c r="AB3534"/>
    </row>
    <row r="3535" spans="1:28" x14ac:dyDescent="0.25">
      <c r="A3535"/>
      <c r="B3535"/>
      <c r="C3535"/>
      <c r="D3535"/>
      <c r="E3535"/>
      <c r="F3535"/>
      <c r="G3535"/>
      <c r="H3535"/>
      <c r="I3535"/>
      <c r="J3535"/>
      <c r="K3535"/>
      <c r="L3535"/>
      <c r="M3535"/>
      <c r="N3535"/>
      <c r="O3535"/>
      <c r="P3535"/>
      <c r="Q3535"/>
      <c r="R3535"/>
      <c r="S3535"/>
      <c r="T3535"/>
      <c r="U3535"/>
      <c r="V3535"/>
      <c r="W3535"/>
      <c r="X3535"/>
      <c r="Y3535"/>
      <c r="Z3535"/>
      <c r="AA3535"/>
      <c r="AB3535"/>
    </row>
    <row r="3536" spans="1:28" x14ac:dyDescent="0.25">
      <c r="A3536"/>
      <c r="B3536"/>
      <c r="C3536"/>
      <c r="D3536"/>
      <c r="E3536"/>
      <c r="F3536"/>
      <c r="G3536"/>
      <c r="H3536"/>
      <c r="I3536"/>
      <c r="J3536"/>
      <c r="K3536"/>
      <c r="L3536"/>
      <c r="M3536"/>
      <c r="N3536"/>
      <c r="O3536"/>
      <c r="P3536"/>
      <c r="Q3536"/>
      <c r="R3536"/>
      <c r="S3536"/>
      <c r="T3536"/>
      <c r="U3536"/>
      <c r="V3536"/>
      <c r="W3536"/>
      <c r="X3536"/>
      <c r="Y3536"/>
      <c r="Z3536"/>
      <c r="AA3536"/>
      <c r="AB3536"/>
    </row>
    <row r="3537" spans="1:28" x14ac:dyDescent="0.25">
      <c r="A3537"/>
      <c r="B3537"/>
      <c r="C3537"/>
      <c r="D3537"/>
      <c r="E3537"/>
      <c r="F3537"/>
      <c r="G3537"/>
      <c r="H3537"/>
      <c r="I3537"/>
      <c r="J3537"/>
      <c r="K3537"/>
      <c r="L3537"/>
      <c r="M3537"/>
      <c r="N3537"/>
      <c r="O3537"/>
      <c r="P3537"/>
      <c r="Q3537"/>
      <c r="R3537"/>
      <c r="S3537"/>
      <c r="T3537"/>
      <c r="U3537"/>
      <c r="V3537"/>
      <c r="W3537"/>
      <c r="X3537"/>
      <c r="Y3537"/>
      <c r="Z3537"/>
      <c r="AA3537"/>
      <c r="AB3537"/>
    </row>
    <row r="3538" spans="1:28" x14ac:dyDescent="0.25">
      <c r="A3538"/>
      <c r="B3538"/>
      <c r="C3538"/>
      <c r="D3538"/>
      <c r="E3538"/>
      <c r="F3538"/>
      <c r="G3538"/>
      <c r="H3538"/>
      <c r="I3538"/>
      <c r="J3538"/>
      <c r="K3538"/>
      <c r="L3538"/>
      <c r="M3538"/>
      <c r="N3538"/>
      <c r="O3538"/>
      <c r="P3538"/>
      <c r="Q3538"/>
      <c r="R3538"/>
      <c r="S3538"/>
      <c r="T3538"/>
      <c r="U3538"/>
      <c r="V3538"/>
      <c r="W3538"/>
      <c r="X3538"/>
      <c r="Y3538"/>
      <c r="Z3538"/>
      <c r="AA3538"/>
      <c r="AB3538"/>
    </row>
    <row r="3539" spans="1:28" x14ac:dyDescent="0.25">
      <c r="A3539"/>
      <c r="B3539"/>
      <c r="C3539"/>
      <c r="D3539"/>
      <c r="E3539"/>
      <c r="F3539"/>
      <c r="G3539"/>
      <c r="H3539"/>
      <c r="I3539"/>
      <c r="J3539"/>
      <c r="K3539"/>
      <c r="L3539"/>
      <c r="M3539"/>
      <c r="N3539"/>
      <c r="O3539"/>
      <c r="P3539"/>
      <c r="Q3539"/>
      <c r="R3539"/>
      <c r="S3539"/>
      <c r="T3539"/>
      <c r="U3539"/>
      <c r="V3539"/>
      <c r="W3539"/>
      <c r="X3539"/>
      <c r="Y3539"/>
      <c r="Z3539"/>
      <c r="AA3539"/>
      <c r="AB3539"/>
    </row>
    <row r="3540" spans="1:28" x14ac:dyDescent="0.25">
      <c r="A3540"/>
      <c r="B3540"/>
      <c r="C3540"/>
      <c r="D3540"/>
      <c r="E3540"/>
      <c r="F3540"/>
      <c r="G3540"/>
      <c r="H3540"/>
      <c r="I3540"/>
      <c r="J3540"/>
      <c r="K3540"/>
      <c r="L3540"/>
      <c r="M3540"/>
      <c r="N3540"/>
      <c r="O3540"/>
      <c r="P3540"/>
      <c r="Q3540"/>
      <c r="R3540"/>
      <c r="S3540"/>
      <c r="T3540"/>
      <c r="U3540"/>
      <c r="V3540"/>
      <c r="W3540"/>
      <c r="X3540"/>
      <c r="Y3540"/>
      <c r="Z3540"/>
      <c r="AA3540"/>
      <c r="AB3540"/>
    </row>
    <row r="3541" spans="1:28" x14ac:dyDescent="0.25">
      <c r="A3541"/>
      <c r="B3541"/>
      <c r="C3541"/>
      <c r="D3541"/>
      <c r="E3541"/>
      <c r="F3541"/>
      <c r="G3541"/>
      <c r="H3541"/>
      <c r="I3541"/>
      <c r="J3541"/>
      <c r="K3541"/>
      <c r="L3541"/>
      <c r="M3541"/>
      <c r="N3541"/>
      <c r="O3541"/>
      <c r="P3541"/>
      <c r="Q3541"/>
      <c r="R3541"/>
      <c r="S3541"/>
      <c r="T3541"/>
      <c r="U3541"/>
      <c r="V3541"/>
      <c r="W3541"/>
      <c r="X3541"/>
      <c r="Y3541"/>
      <c r="Z3541"/>
      <c r="AA3541"/>
      <c r="AB3541"/>
    </row>
    <row r="3542" spans="1:28" x14ac:dyDescent="0.25">
      <c r="A3542"/>
      <c r="B3542"/>
      <c r="C3542"/>
      <c r="D3542"/>
      <c r="E3542"/>
      <c r="F3542"/>
      <c r="G3542"/>
      <c r="H3542"/>
      <c r="I3542"/>
      <c r="J3542"/>
      <c r="K3542"/>
      <c r="L3542"/>
      <c r="M3542"/>
      <c r="N3542"/>
      <c r="O3542"/>
      <c r="P3542"/>
      <c r="Q3542"/>
      <c r="R3542"/>
      <c r="S3542"/>
      <c r="T3542"/>
      <c r="U3542"/>
      <c r="V3542"/>
      <c r="W3542"/>
      <c r="X3542"/>
      <c r="Y3542"/>
      <c r="Z3542"/>
      <c r="AA3542"/>
      <c r="AB3542"/>
    </row>
    <row r="3543" spans="1:28" x14ac:dyDescent="0.25">
      <c r="A3543"/>
      <c r="B3543"/>
      <c r="C3543"/>
      <c r="D3543"/>
      <c r="E3543"/>
      <c r="F3543"/>
      <c r="G3543"/>
      <c r="H3543"/>
      <c r="I3543"/>
      <c r="J3543"/>
      <c r="K3543"/>
      <c r="L3543"/>
      <c r="M3543"/>
      <c r="N3543"/>
      <c r="O3543"/>
      <c r="P3543"/>
      <c r="Q3543"/>
      <c r="R3543"/>
      <c r="S3543"/>
      <c r="T3543"/>
      <c r="U3543"/>
      <c r="V3543"/>
      <c r="W3543"/>
      <c r="X3543"/>
      <c r="Y3543"/>
      <c r="Z3543"/>
      <c r="AA3543"/>
      <c r="AB3543"/>
    </row>
    <row r="3544" spans="1:28" x14ac:dyDescent="0.25">
      <c r="A3544"/>
      <c r="B3544"/>
      <c r="C3544"/>
      <c r="D3544"/>
      <c r="E3544"/>
      <c r="F3544"/>
      <c r="G3544"/>
      <c r="H3544"/>
      <c r="I3544"/>
      <c r="J3544"/>
      <c r="K3544"/>
      <c r="L3544"/>
      <c r="M3544"/>
      <c r="N3544"/>
      <c r="O3544"/>
      <c r="P3544"/>
      <c r="Q3544"/>
      <c r="R3544"/>
      <c r="S3544"/>
      <c r="T3544"/>
      <c r="U3544"/>
      <c r="V3544"/>
      <c r="W3544"/>
      <c r="X3544"/>
      <c r="Y3544"/>
      <c r="Z3544"/>
      <c r="AA3544"/>
      <c r="AB3544"/>
    </row>
    <row r="3545" spans="1:28" x14ac:dyDescent="0.25">
      <c r="A3545"/>
      <c r="B3545"/>
      <c r="C3545"/>
      <c r="D3545"/>
      <c r="E3545"/>
      <c r="F3545"/>
      <c r="G3545"/>
      <c r="H3545"/>
      <c r="I3545"/>
      <c r="J3545"/>
      <c r="K3545"/>
      <c r="L3545"/>
      <c r="M3545"/>
      <c r="N3545"/>
      <c r="O3545"/>
      <c r="P3545"/>
      <c r="Q3545"/>
      <c r="R3545"/>
      <c r="S3545"/>
      <c r="T3545"/>
      <c r="U3545"/>
      <c r="V3545"/>
      <c r="W3545"/>
      <c r="X3545"/>
      <c r="Y3545"/>
      <c r="Z3545"/>
      <c r="AA3545"/>
      <c r="AB3545"/>
    </row>
    <row r="3546" spans="1:28" x14ac:dyDescent="0.25">
      <c r="A3546"/>
      <c r="B3546"/>
      <c r="C3546"/>
      <c r="D3546"/>
      <c r="E3546"/>
      <c r="F3546"/>
      <c r="G3546"/>
      <c r="H3546"/>
      <c r="I3546"/>
      <c r="J3546"/>
      <c r="K3546"/>
      <c r="L3546"/>
      <c r="M3546"/>
      <c r="N3546"/>
      <c r="O3546"/>
      <c r="P3546"/>
      <c r="Q3546"/>
      <c r="R3546"/>
      <c r="S3546"/>
      <c r="T3546"/>
      <c r="U3546"/>
      <c r="V3546"/>
      <c r="W3546"/>
      <c r="X3546"/>
      <c r="Y3546"/>
      <c r="Z3546"/>
      <c r="AA3546"/>
      <c r="AB3546"/>
    </row>
    <row r="3547" spans="1:28" x14ac:dyDescent="0.25">
      <c r="A3547"/>
      <c r="B3547"/>
      <c r="C3547"/>
      <c r="D3547"/>
      <c r="E3547"/>
      <c r="F3547"/>
      <c r="G3547"/>
      <c r="H3547"/>
      <c r="I3547"/>
      <c r="J3547"/>
      <c r="K3547"/>
      <c r="L3547"/>
      <c r="M3547"/>
      <c r="N3547"/>
      <c r="O3547"/>
      <c r="P3547"/>
      <c r="Q3547"/>
      <c r="R3547"/>
      <c r="S3547"/>
      <c r="T3547"/>
      <c r="U3547"/>
      <c r="V3547"/>
      <c r="W3547"/>
      <c r="X3547"/>
      <c r="Y3547"/>
      <c r="Z3547"/>
      <c r="AA3547"/>
      <c r="AB3547"/>
    </row>
    <row r="3548" spans="1:28" x14ac:dyDescent="0.25">
      <c r="A3548"/>
      <c r="B3548"/>
      <c r="C3548"/>
      <c r="D3548"/>
      <c r="E3548"/>
      <c r="F3548"/>
      <c r="G3548"/>
      <c r="H3548"/>
      <c r="I3548"/>
      <c r="J3548"/>
      <c r="K3548"/>
      <c r="L3548"/>
      <c r="M3548"/>
      <c r="N3548"/>
      <c r="O3548"/>
      <c r="P3548"/>
      <c r="Q3548"/>
      <c r="R3548"/>
      <c r="S3548"/>
      <c r="T3548"/>
      <c r="U3548"/>
      <c r="V3548"/>
      <c r="W3548"/>
      <c r="X3548"/>
      <c r="Y3548"/>
      <c r="Z3548"/>
      <c r="AA3548"/>
      <c r="AB3548"/>
    </row>
    <row r="3549" spans="1:28" x14ac:dyDescent="0.25">
      <c r="A3549"/>
      <c r="B3549"/>
      <c r="C3549"/>
      <c r="D3549"/>
      <c r="E3549"/>
      <c r="F3549"/>
      <c r="G3549"/>
      <c r="H3549"/>
      <c r="I3549"/>
      <c r="J3549"/>
      <c r="K3549"/>
      <c r="L3549"/>
      <c r="M3549"/>
      <c r="N3549"/>
      <c r="O3549"/>
      <c r="P3549"/>
      <c r="Q3549"/>
      <c r="R3549"/>
      <c r="S3549"/>
      <c r="T3549"/>
      <c r="U3549"/>
      <c r="V3549"/>
      <c r="W3549"/>
      <c r="X3549"/>
      <c r="Y3549"/>
      <c r="Z3549"/>
      <c r="AA3549"/>
      <c r="AB3549"/>
    </row>
    <row r="3550" spans="1:28" x14ac:dyDescent="0.25">
      <c r="A3550"/>
      <c r="B3550"/>
      <c r="C3550"/>
      <c r="D3550"/>
      <c r="E3550"/>
      <c r="F3550"/>
      <c r="G3550"/>
      <c r="H3550"/>
      <c r="I3550"/>
      <c r="J3550"/>
      <c r="K3550"/>
      <c r="L3550"/>
      <c r="M3550"/>
      <c r="N3550"/>
      <c r="O3550"/>
      <c r="P3550"/>
      <c r="Q3550"/>
      <c r="R3550"/>
      <c r="S3550"/>
      <c r="T3550"/>
      <c r="U3550"/>
      <c r="V3550"/>
      <c r="W3550"/>
      <c r="X3550"/>
      <c r="Y3550"/>
      <c r="Z3550"/>
      <c r="AA3550"/>
      <c r="AB3550"/>
    </row>
    <row r="3551" spans="1:28" x14ac:dyDescent="0.25">
      <c r="A3551"/>
      <c r="B3551"/>
      <c r="C3551"/>
      <c r="D3551"/>
      <c r="E3551"/>
      <c r="F3551"/>
      <c r="G3551"/>
      <c r="H3551"/>
      <c r="I3551"/>
      <c r="J3551"/>
      <c r="K3551"/>
      <c r="L3551"/>
      <c r="M3551"/>
      <c r="N3551"/>
      <c r="O3551"/>
      <c r="P3551"/>
      <c r="Q3551"/>
      <c r="R3551"/>
      <c r="S3551"/>
      <c r="T3551"/>
      <c r="U3551"/>
      <c r="V3551"/>
      <c r="W3551"/>
      <c r="X3551"/>
      <c r="Y3551"/>
      <c r="Z3551"/>
      <c r="AA3551"/>
      <c r="AB3551"/>
    </row>
    <row r="3552" spans="1:28" x14ac:dyDescent="0.25">
      <c r="A3552"/>
      <c r="B3552"/>
      <c r="C3552"/>
      <c r="D3552"/>
      <c r="E3552"/>
      <c r="F3552"/>
      <c r="G3552"/>
      <c r="H3552"/>
      <c r="I3552"/>
      <c r="J3552"/>
      <c r="K3552"/>
      <c r="L3552"/>
      <c r="M3552"/>
      <c r="N3552"/>
      <c r="O3552"/>
      <c r="P3552"/>
      <c r="Q3552"/>
      <c r="R3552"/>
      <c r="S3552"/>
      <c r="T3552"/>
      <c r="U3552"/>
      <c r="V3552"/>
      <c r="W3552"/>
      <c r="X3552"/>
      <c r="Y3552"/>
      <c r="Z3552"/>
      <c r="AA3552"/>
      <c r="AB3552"/>
    </row>
    <row r="3553" spans="1:28" x14ac:dyDescent="0.25">
      <c r="A3553"/>
      <c r="B3553"/>
      <c r="C3553"/>
      <c r="D3553"/>
      <c r="E3553"/>
      <c r="F3553"/>
      <c r="G3553"/>
      <c r="H3553"/>
      <c r="I3553"/>
      <c r="J3553"/>
      <c r="K3553"/>
      <c r="L3553"/>
      <c r="M3553"/>
      <c r="N3553"/>
      <c r="O3553"/>
      <c r="P3553"/>
      <c r="Q3553"/>
      <c r="R3553"/>
      <c r="S3553"/>
      <c r="T3553"/>
      <c r="U3553"/>
      <c r="V3553"/>
      <c r="W3553"/>
      <c r="X3553"/>
      <c r="Y3553"/>
      <c r="Z3553"/>
      <c r="AA3553"/>
      <c r="AB3553"/>
    </row>
    <row r="3554" spans="1:28" x14ac:dyDescent="0.25">
      <c r="A3554"/>
      <c r="B3554"/>
      <c r="C3554"/>
      <c r="D3554"/>
      <c r="E3554"/>
      <c r="F3554"/>
      <c r="G3554"/>
      <c r="H3554"/>
      <c r="I3554"/>
      <c r="J3554"/>
      <c r="K3554"/>
      <c r="L3554"/>
      <c r="M3554"/>
      <c r="N3554"/>
      <c r="O3554"/>
      <c r="P3554"/>
      <c r="Q3554"/>
      <c r="R3554"/>
      <c r="S3554"/>
      <c r="T3554"/>
      <c r="U3554"/>
      <c r="V3554"/>
      <c r="W3554"/>
      <c r="X3554"/>
      <c r="Y3554"/>
      <c r="Z3554"/>
      <c r="AA3554"/>
      <c r="AB3554"/>
    </row>
    <row r="3555" spans="1:28" x14ac:dyDescent="0.25">
      <c r="A3555"/>
      <c r="B3555"/>
      <c r="C3555"/>
      <c r="D3555"/>
      <c r="E3555"/>
      <c r="F3555"/>
      <c r="G3555"/>
      <c r="H3555"/>
      <c r="I3555"/>
      <c r="J3555"/>
      <c r="K3555"/>
      <c r="L3555"/>
      <c r="M3555"/>
      <c r="N3555"/>
      <c r="O3555"/>
      <c r="P3555"/>
      <c r="Q3555"/>
      <c r="R3555"/>
      <c r="S3555"/>
      <c r="T3555"/>
      <c r="U3555"/>
      <c r="V3555"/>
      <c r="W3555"/>
      <c r="X3555"/>
      <c r="Y3555"/>
      <c r="Z3555"/>
      <c r="AA3555"/>
      <c r="AB3555"/>
    </row>
    <row r="3556" spans="1:28" x14ac:dyDescent="0.25">
      <c r="A3556"/>
      <c r="B3556"/>
      <c r="C3556"/>
      <c r="D3556"/>
      <c r="E3556"/>
      <c r="F3556"/>
      <c r="G3556"/>
      <c r="H3556"/>
      <c r="I3556"/>
      <c r="J3556"/>
      <c r="K3556"/>
      <c r="L3556"/>
      <c r="M3556"/>
      <c r="N3556"/>
      <c r="O3556"/>
      <c r="P3556"/>
      <c r="Q3556"/>
      <c r="R3556"/>
      <c r="S3556"/>
      <c r="T3556"/>
      <c r="U3556"/>
      <c r="V3556"/>
      <c r="W3556"/>
      <c r="X3556"/>
      <c r="Y3556"/>
      <c r="Z3556"/>
      <c r="AA3556"/>
      <c r="AB3556"/>
    </row>
    <row r="3557" spans="1:28" x14ac:dyDescent="0.25">
      <c r="A3557"/>
      <c r="B3557"/>
      <c r="C3557"/>
      <c r="D3557"/>
      <c r="E3557"/>
      <c r="F3557"/>
      <c r="G3557"/>
      <c r="H3557"/>
      <c r="I3557"/>
      <c r="J3557"/>
      <c r="K3557"/>
      <c r="L3557"/>
      <c r="M3557"/>
      <c r="N3557"/>
      <c r="O3557"/>
      <c r="P3557"/>
      <c r="Q3557"/>
      <c r="R3557"/>
      <c r="S3557"/>
      <c r="T3557"/>
      <c r="U3557"/>
      <c r="V3557"/>
      <c r="W3557"/>
      <c r="X3557"/>
      <c r="Y3557"/>
      <c r="Z3557"/>
      <c r="AA3557"/>
      <c r="AB3557"/>
    </row>
    <row r="3558" spans="1:28" x14ac:dyDescent="0.25">
      <c r="A3558"/>
      <c r="B3558"/>
      <c r="C3558"/>
      <c r="D3558"/>
      <c r="E3558"/>
      <c r="F3558"/>
      <c r="G3558"/>
      <c r="H3558"/>
      <c r="I3558"/>
      <c r="J3558"/>
      <c r="K3558"/>
      <c r="L3558"/>
      <c r="M3558"/>
      <c r="N3558"/>
      <c r="O3558"/>
      <c r="P3558"/>
      <c r="Q3558"/>
      <c r="R3558"/>
      <c r="S3558"/>
      <c r="T3558"/>
      <c r="U3558"/>
      <c r="V3558"/>
      <c r="W3558"/>
      <c r="X3558"/>
      <c r="Y3558"/>
      <c r="Z3558"/>
      <c r="AA3558"/>
      <c r="AB3558"/>
    </row>
    <row r="3559" spans="1:28" x14ac:dyDescent="0.25">
      <c r="A3559"/>
      <c r="B3559"/>
      <c r="C3559"/>
      <c r="D3559"/>
      <c r="E3559"/>
      <c r="F3559"/>
      <c r="G3559"/>
      <c r="H3559"/>
      <c r="I3559"/>
      <c r="J3559"/>
      <c r="K3559"/>
      <c r="L3559"/>
      <c r="M3559"/>
      <c r="N3559"/>
      <c r="O3559"/>
      <c r="P3559"/>
      <c r="Q3559"/>
      <c r="R3559"/>
      <c r="S3559"/>
      <c r="T3559"/>
      <c r="U3559"/>
      <c r="V3559"/>
      <c r="W3559"/>
      <c r="X3559"/>
      <c r="Y3559"/>
      <c r="Z3559"/>
      <c r="AA3559"/>
      <c r="AB3559"/>
    </row>
    <row r="3560" spans="1:28" x14ac:dyDescent="0.25">
      <c r="A3560"/>
      <c r="B3560"/>
      <c r="C3560"/>
      <c r="D3560"/>
      <c r="E3560"/>
      <c r="F3560"/>
      <c r="G3560"/>
      <c r="H3560"/>
      <c r="I3560"/>
      <c r="J3560"/>
      <c r="K3560"/>
      <c r="L3560"/>
      <c r="M3560"/>
      <c r="N3560"/>
      <c r="O3560"/>
      <c r="P3560"/>
      <c r="Q3560"/>
      <c r="R3560"/>
      <c r="S3560"/>
      <c r="T3560"/>
      <c r="U3560"/>
      <c r="V3560"/>
      <c r="W3560"/>
      <c r="X3560"/>
      <c r="Y3560"/>
      <c r="Z3560"/>
      <c r="AA3560"/>
      <c r="AB3560"/>
    </row>
    <row r="3561" spans="1:28" x14ac:dyDescent="0.25">
      <c r="A3561"/>
      <c r="B3561"/>
      <c r="C3561"/>
      <c r="D3561"/>
      <c r="E3561"/>
      <c r="F3561"/>
      <c r="G3561"/>
      <c r="H3561"/>
      <c r="I3561"/>
      <c r="J3561"/>
      <c r="K3561"/>
      <c r="L3561"/>
      <c r="M3561"/>
      <c r="N3561"/>
      <c r="O3561"/>
      <c r="P3561"/>
      <c r="Q3561"/>
      <c r="R3561"/>
      <c r="S3561"/>
      <c r="T3561"/>
      <c r="U3561"/>
      <c r="V3561"/>
      <c r="W3561"/>
      <c r="X3561"/>
      <c r="Y3561"/>
      <c r="Z3561"/>
      <c r="AA3561"/>
      <c r="AB3561"/>
    </row>
    <row r="3562" spans="1:28" x14ac:dyDescent="0.25">
      <c r="A3562"/>
      <c r="B3562"/>
      <c r="C3562"/>
      <c r="D3562"/>
      <c r="E3562"/>
      <c r="F3562"/>
      <c r="G3562"/>
      <c r="H3562"/>
      <c r="I3562"/>
      <c r="J3562"/>
      <c r="K3562"/>
      <c r="L3562"/>
      <c r="M3562"/>
      <c r="N3562"/>
      <c r="O3562"/>
      <c r="P3562"/>
      <c r="Q3562"/>
      <c r="R3562"/>
      <c r="S3562"/>
      <c r="T3562"/>
      <c r="U3562"/>
      <c r="V3562"/>
      <c r="W3562"/>
      <c r="X3562"/>
      <c r="Y3562"/>
      <c r="Z3562"/>
      <c r="AA3562"/>
      <c r="AB3562"/>
    </row>
    <row r="3563" spans="1:28" x14ac:dyDescent="0.25">
      <c r="A3563"/>
      <c r="B3563"/>
      <c r="C3563"/>
      <c r="D3563"/>
      <c r="E3563"/>
      <c r="F3563"/>
      <c r="G3563"/>
      <c r="H3563"/>
      <c r="I3563"/>
      <c r="J3563"/>
      <c r="K3563"/>
      <c r="L3563"/>
      <c r="M3563"/>
      <c r="N3563"/>
      <c r="O3563"/>
      <c r="P3563"/>
      <c r="Q3563"/>
      <c r="R3563"/>
      <c r="S3563"/>
      <c r="T3563"/>
      <c r="U3563"/>
      <c r="V3563"/>
      <c r="W3563"/>
      <c r="X3563"/>
      <c r="Y3563"/>
      <c r="Z3563"/>
      <c r="AA3563"/>
      <c r="AB3563"/>
    </row>
    <row r="3564" spans="1:28" x14ac:dyDescent="0.25">
      <c r="A3564"/>
      <c r="B3564"/>
      <c r="C3564"/>
      <c r="D3564"/>
      <c r="E3564"/>
      <c r="F3564"/>
      <c r="G3564"/>
      <c r="H3564"/>
      <c r="I3564"/>
      <c r="J3564"/>
      <c r="K3564"/>
      <c r="L3564"/>
      <c r="M3564"/>
      <c r="N3564"/>
      <c r="O3564"/>
      <c r="P3564"/>
      <c r="Q3564"/>
      <c r="R3564"/>
      <c r="S3564"/>
      <c r="T3564"/>
      <c r="U3564"/>
      <c r="V3564"/>
      <c r="W3564"/>
      <c r="X3564"/>
      <c r="Y3564"/>
      <c r="Z3564"/>
      <c r="AA3564"/>
      <c r="AB3564"/>
    </row>
    <row r="3565" spans="1:28" x14ac:dyDescent="0.25">
      <c r="A3565"/>
      <c r="B3565"/>
      <c r="C3565"/>
      <c r="D3565"/>
      <c r="E3565"/>
      <c r="F3565"/>
      <c r="G3565"/>
      <c r="H3565"/>
      <c r="I3565"/>
      <c r="J3565"/>
      <c r="K3565"/>
      <c r="L3565"/>
      <c r="M3565"/>
      <c r="N3565"/>
      <c r="O3565"/>
      <c r="P3565"/>
      <c r="Q3565"/>
      <c r="R3565"/>
      <c r="S3565"/>
      <c r="T3565"/>
      <c r="U3565"/>
      <c r="V3565"/>
      <c r="W3565"/>
      <c r="X3565"/>
      <c r="Y3565"/>
      <c r="Z3565"/>
      <c r="AA3565"/>
      <c r="AB3565"/>
    </row>
    <row r="3566" spans="1:28" x14ac:dyDescent="0.25">
      <c r="A3566"/>
      <c r="B3566"/>
      <c r="C3566"/>
      <c r="D3566"/>
      <c r="E3566"/>
      <c r="F3566"/>
      <c r="G3566"/>
      <c r="H3566"/>
      <c r="I3566"/>
      <c r="J3566"/>
      <c r="K3566"/>
      <c r="L3566"/>
      <c r="M3566"/>
      <c r="N3566"/>
      <c r="O3566"/>
      <c r="P3566"/>
      <c r="Q3566"/>
      <c r="R3566"/>
      <c r="S3566"/>
      <c r="T3566"/>
      <c r="U3566"/>
      <c r="V3566"/>
      <c r="W3566"/>
      <c r="X3566"/>
      <c r="Y3566"/>
      <c r="Z3566"/>
      <c r="AA3566"/>
      <c r="AB3566"/>
    </row>
    <row r="3567" spans="1:28" x14ac:dyDescent="0.25">
      <c r="A3567"/>
      <c r="B3567"/>
      <c r="C3567"/>
      <c r="D3567"/>
      <c r="E3567"/>
      <c r="F3567"/>
      <c r="G3567"/>
      <c r="H3567"/>
      <c r="I3567"/>
      <c r="J3567"/>
      <c r="K3567"/>
      <c r="L3567"/>
      <c r="M3567"/>
      <c r="N3567"/>
      <c r="O3567"/>
      <c r="P3567"/>
      <c r="Q3567"/>
      <c r="R3567"/>
      <c r="S3567"/>
      <c r="T3567"/>
      <c r="U3567"/>
      <c r="V3567"/>
      <c r="W3567"/>
      <c r="X3567"/>
      <c r="Y3567"/>
      <c r="Z3567"/>
      <c r="AA3567"/>
      <c r="AB3567"/>
    </row>
    <row r="3568" spans="1:28" x14ac:dyDescent="0.25">
      <c r="A3568"/>
      <c r="B3568"/>
      <c r="C3568"/>
      <c r="D3568"/>
      <c r="E3568"/>
      <c r="F3568"/>
      <c r="G3568"/>
      <c r="H3568"/>
      <c r="I3568"/>
      <c r="J3568"/>
      <c r="K3568"/>
      <c r="L3568"/>
      <c r="M3568"/>
      <c r="N3568"/>
      <c r="O3568"/>
      <c r="P3568"/>
      <c r="Q3568"/>
      <c r="R3568"/>
      <c r="S3568"/>
      <c r="T3568"/>
      <c r="U3568"/>
      <c r="V3568"/>
      <c r="W3568"/>
      <c r="X3568"/>
      <c r="Y3568"/>
      <c r="Z3568"/>
      <c r="AA3568"/>
      <c r="AB3568"/>
    </row>
    <row r="3569" spans="1:28" x14ac:dyDescent="0.25">
      <c r="A3569"/>
      <c r="B3569"/>
      <c r="C3569"/>
      <c r="D3569"/>
      <c r="E3569"/>
      <c r="F3569"/>
      <c r="G3569"/>
      <c r="H3569"/>
      <c r="I3569"/>
      <c r="J3569"/>
      <c r="K3569"/>
      <c r="L3569"/>
      <c r="M3569"/>
      <c r="N3569"/>
      <c r="O3569"/>
      <c r="P3569"/>
      <c r="Q3569"/>
      <c r="R3569"/>
      <c r="S3569"/>
      <c r="T3569"/>
      <c r="U3569"/>
      <c r="V3569"/>
      <c r="W3569"/>
      <c r="X3569"/>
      <c r="Y3569"/>
      <c r="Z3569"/>
      <c r="AA3569"/>
      <c r="AB3569"/>
    </row>
    <row r="3570" spans="1:28" x14ac:dyDescent="0.25">
      <c r="A3570"/>
      <c r="B3570"/>
      <c r="C3570"/>
      <c r="D3570"/>
      <c r="E3570"/>
      <c r="F3570"/>
      <c r="G3570"/>
      <c r="H3570"/>
      <c r="I3570"/>
      <c r="J3570"/>
      <c r="K3570"/>
      <c r="L3570"/>
      <c r="M3570"/>
      <c r="N3570"/>
      <c r="O3570"/>
      <c r="P3570"/>
      <c r="Q3570"/>
      <c r="R3570"/>
      <c r="S3570"/>
      <c r="T3570"/>
      <c r="U3570"/>
      <c r="V3570"/>
      <c r="W3570"/>
      <c r="X3570"/>
      <c r="Y3570"/>
      <c r="Z3570"/>
      <c r="AA3570"/>
      <c r="AB3570"/>
    </row>
    <row r="3571" spans="1:28" x14ac:dyDescent="0.25">
      <c r="A3571"/>
      <c r="B3571"/>
      <c r="C3571"/>
      <c r="D3571"/>
      <c r="E3571"/>
      <c r="F3571"/>
      <c r="G3571"/>
      <c r="H3571"/>
      <c r="I3571"/>
      <c r="J3571"/>
      <c r="K3571"/>
      <c r="L3571"/>
      <c r="M3571"/>
      <c r="N3571"/>
      <c r="O3571"/>
      <c r="P3571"/>
      <c r="Q3571"/>
      <c r="R3571"/>
      <c r="S3571"/>
      <c r="T3571"/>
      <c r="U3571"/>
      <c r="V3571"/>
      <c r="W3571"/>
      <c r="X3571"/>
      <c r="Y3571"/>
      <c r="Z3571"/>
      <c r="AA3571"/>
      <c r="AB3571"/>
    </row>
    <row r="3572" spans="1:28" x14ac:dyDescent="0.25">
      <c r="A3572"/>
      <c r="B3572"/>
      <c r="C3572"/>
      <c r="D3572"/>
      <c r="E3572"/>
      <c r="F3572"/>
      <c r="G3572"/>
      <c r="H3572"/>
      <c r="I3572"/>
      <c r="J3572"/>
      <c r="K3572"/>
      <c r="L3572"/>
      <c r="M3572"/>
      <c r="N3572"/>
      <c r="O3572"/>
      <c r="P3572"/>
      <c r="Q3572"/>
      <c r="R3572"/>
      <c r="S3572"/>
      <c r="T3572"/>
      <c r="U3572"/>
      <c r="V3572"/>
      <c r="W3572"/>
      <c r="X3572"/>
      <c r="Y3572"/>
      <c r="Z3572"/>
      <c r="AA3572"/>
      <c r="AB3572"/>
    </row>
    <row r="3573" spans="1:28" x14ac:dyDescent="0.25">
      <c r="A3573"/>
      <c r="B3573"/>
      <c r="C3573"/>
      <c r="D3573"/>
      <c r="E3573"/>
      <c r="F3573"/>
      <c r="G3573"/>
      <c r="H3573"/>
      <c r="I3573"/>
      <c r="J3573"/>
      <c r="K3573"/>
      <c r="L3573"/>
      <c r="M3573"/>
      <c r="N3573"/>
      <c r="O3573"/>
      <c r="P3573"/>
      <c r="Q3573"/>
      <c r="R3573"/>
      <c r="S3573"/>
      <c r="T3573"/>
      <c r="U3573"/>
      <c r="V3573"/>
      <c r="W3573"/>
      <c r="X3573"/>
      <c r="Y3573"/>
      <c r="Z3573"/>
      <c r="AA3573"/>
      <c r="AB3573"/>
    </row>
    <row r="3574" spans="1:28" x14ac:dyDescent="0.25">
      <c r="A3574"/>
      <c r="B3574"/>
      <c r="C3574"/>
      <c r="D3574"/>
      <c r="E3574"/>
      <c r="F3574"/>
      <c r="G3574"/>
      <c r="H3574"/>
      <c r="I3574"/>
      <c r="J3574"/>
      <c r="K3574"/>
      <c r="L3574"/>
      <c r="M3574"/>
      <c r="N3574"/>
      <c r="O3574"/>
      <c r="P3574"/>
      <c r="Q3574"/>
      <c r="R3574"/>
      <c r="S3574"/>
      <c r="T3574"/>
      <c r="U3574"/>
      <c r="V3574"/>
      <c r="W3574"/>
      <c r="X3574"/>
      <c r="Y3574"/>
      <c r="Z3574"/>
      <c r="AA3574"/>
      <c r="AB3574"/>
    </row>
    <row r="3575" spans="1:28" x14ac:dyDescent="0.25">
      <c r="A3575"/>
      <c r="B3575"/>
      <c r="C3575"/>
      <c r="D3575"/>
      <c r="E3575"/>
      <c r="F3575"/>
      <c r="G3575"/>
      <c r="H3575"/>
      <c r="I3575"/>
      <c r="J3575"/>
      <c r="K3575"/>
      <c r="L3575"/>
      <c r="M3575"/>
      <c r="N3575"/>
      <c r="O3575"/>
      <c r="P3575"/>
      <c r="Q3575"/>
      <c r="R3575"/>
      <c r="S3575"/>
      <c r="T3575"/>
      <c r="U3575"/>
      <c r="V3575"/>
      <c r="W3575"/>
      <c r="X3575"/>
      <c r="Y3575"/>
      <c r="Z3575"/>
      <c r="AA3575"/>
      <c r="AB3575"/>
    </row>
    <row r="3576" spans="1:28" x14ac:dyDescent="0.25">
      <c r="A3576"/>
      <c r="B3576"/>
      <c r="C3576"/>
      <c r="D3576"/>
      <c r="E3576"/>
      <c r="F3576"/>
      <c r="G3576"/>
      <c r="H3576"/>
      <c r="I3576"/>
      <c r="J3576"/>
      <c r="K3576"/>
      <c r="L3576"/>
      <c r="M3576"/>
      <c r="N3576"/>
      <c r="O3576"/>
      <c r="P3576"/>
      <c r="Q3576"/>
      <c r="R3576"/>
      <c r="S3576"/>
      <c r="T3576"/>
      <c r="U3576"/>
      <c r="V3576"/>
      <c r="W3576"/>
      <c r="X3576"/>
      <c r="Y3576"/>
      <c r="Z3576"/>
      <c r="AA3576"/>
      <c r="AB3576"/>
    </row>
    <row r="3577" spans="1:28" x14ac:dyDescent="0.25">
      <c r="A3577"/>
      <c r="B3577"/>
      <c r="C3577"/>
      <c r="D3577"/>
      <c r="E3577"/>
      <c r="F3577"/>
      <c r="G3577"/>
      <c r="H3577"/>
      <c r="I3577"/>
      <c r="J3577"/>
      <c r="K3577"/>
      <c r="L3577"/>
      <c r="M3577"/>
      <c r="N3577"/>
      <c r="O3577"/>
      <c r="P3577"/>
      <c r="Q3577"/>
      <c r="R3577"/>
      <c r="S3577"/>
      <c r="T3577"/>
      <c r="U3577"/>
      <c r="V3577"/>
      <c r="W3577"/>
      <c r="X3577"/>
      <c r="Y3577"/>
      <c r="Z3577"/>
      <c r="AA3577"/>
      <c r="AB3577"/>
    </row>
    <row r="3578" spans="1:28" x14ac:dyDescent="0.25">
      <c r="A3578"/>
      <c r="B3578"/>
      <c r="C3578"/>
      <c r="D3578"/>
      <c r="E3578"/>
      <c r="F3578"/>
      <c r="G3578"/>
      <c r="H3578"/>
      <c r="I3578"/>
      <c r="J3578"/>
      <c r="K3578"/>
      <c r="L3578"/>
      <c r="M3578"/>
      <c r="N3578"/>
      <c r="O3578"/>
      <c r="P3578"/>
      <c r="Q3578"/>
      <c r="R3578"/>
      <c r="S3578"/>
      <c r="T3578"/>
      <c r="U3578"/>
      <c r="V3578"/>
      <c r="W3578"/>
      <c r="X3578"/>
      <c r="Y3578"/>
      <c r="Z3578"/>
      <c r="AA3578"/>
      <c r="AB3578"/>
    </row>
    <row r="3579" spans="1:28" x14ac:dyDescent="0.25">
      <c r="A3579"/>
      <c r="B3579"/>
      <c r="C3579"/>
      <c r="D3579"/>
      <c r="E3579"/>
      <c r="F3579"/>
      <c r="G3579"/>
      <c r="H3579"/>
      <c r="I3579"/>
      <c r="J3579"/>
      <c r="K3579"/>
      <c r="L3579"/>
      <c r="M3579"/>
      <c r="N3579"/>
      <c r="O3579"/>
      <c r="P3579"/>
      <c r="Q3579"/>
      <c r="R3579"/>
      <c r="S3579"/>
      <c r="T3579"/>
      <c r="U3579"/>
      <c r="V3579"/>
      <c r="W3579"/>
      <c r="X3579"/>
      <c r="Y3579"/>
      <c r="Z3579"/>
      <c r="AA3579"/>
      <c r="AB3579"/>
    </row>
    <row r="3580" spans="1:28" x14ac:dyDescent="0.25">
      <c r="A3580"/>
      <c r="B3580"/>
      <c r="C3580"/>
      <c r="D3580"/>
      <c r="E3580"/>
      <c r="F3580"/>
      <c r="G3580"/>
      <c r="H3580"/>
      <c r="I3580"/>
      <c r="J3580"/>
      <c r="K3580"/>
      <c r="L3580"/>
      <c r="M3580"/>
      <c r="N3580"/>
      <c r="O3580"/>
      <c r="P3580"/>
      <c r="Q3580"/>
      <c r="R3580"/>
      <c r="S3580"/>
      <c r="T3580"/>
      <c r="U3580"/>
      <c r="V3580"/>
      <c r="W3580"/>
      <c r="X3580"/>
      <c r="Y3580"/>
      <c r="Z3580"/>
      <c r="AA3580"/>
      <c r="AB3580"/>
    </row>
    <row r="3581" spans="1:28" x14ac:dyDescent="0.25">
      <c r="A3581"/>
      <c r="B3581"/>
      <c r="C3581"/>
      <c r="D3581"/>
      <c r="E3581"/>
      <c r="F3581"/>
      <c r="G3581"/>
      <c r="H3581"/>
      <c r="I3581"/>
      <c r="J3581"/>
      <c r="K3581"/>
      <c r="L3581"/>
      <c r="M3581"/>
      <c r="N3581"/>
      <c r="O3581"/>
      <c r="P3581"/>
      <c r="Q3581"/>
      <c r="R3581"/>
      <c r="S3581"/>
      <c r="T3581"/>
      <c r="U3581"/>
      <c r="V3581"/>
      <c r="W3581"/>
      <c r="X3581"/>
      <c r="Y3581"/>
      <c r="Z3581"/>
      <c r="AA3581"/>
      <c r="AB3581"/>
    </row>
    <row r="3582" spans="1:28" x14ac:dyDescent="0.25">
      <c r="A3582"/>
      <c r="B3582"/>
      <c r="C3582"/>
      <c r="D3582"/>
      <c r="E3582"/>
      <c r="F3582"/>
      <c r="G3582"/>
      <c r="H3582"/>
      <c r="I3582"/>
      <c r="J3582"/>
      <c r="K3582"/>
      <c r="L3582"/>
      <c r="M3582"/>
      <c r="N3582"/>
      <c r="O3582"/>
      <c r="P3582"/>
      <c r="Q3582"/>
      <c r="R3582"/>
      <c r="S3582"/>
      <c r="T3582"/>
      <c r="U3582"/>
      <c r="V3582"/>
      <c r="W3582"/>
      <c r="X3582"/>
      <c r="Y3582"/>
      <c r="Z3582"/>
      <c r="AA3582"/>
      <c r="AB3582"/>
    </row>
    <row r="3583" spans="1:28" x14ac:dyDescent="0.25">
      <c r="A3583"/>
      <c r="B3583"/>
      <c r="C3583"/>
      <c r="D3583"/>
      <c r="E3583"/>
      <c r="F3583"/>
      <c r="G3583"/>
      <c r="H3583"/>
      <c r="I3583"/>
      <c r="J3583"/>
      <c r="K3583"/>
      <c r="L3583"/>
      <c r="M3583"/>
      <c r="N3583"/>
      <c r="O3583"/>
      <c r="P3583"/>
      <c r="Q3583"/>
      <c r="R3583"/>
      <c r="S3583"/>
      <c r="T3583"/>
      <c r="U3583"/>
      <c r="V3583"/>
      <c r="W3583"/>
      <c r="X3583"/>
      <c r="Y3583"/>
      <c r="Z3583"/>
      <c r="AA3583"/>
      <c r="AB3583"/>
    </row>
    <row r="3584" spans="1:28" x14ac:dyDescent="0.25">
      <c r="A3584"/>
      <c r="B3584"/>
      <c r="C3584"/>
      <c r="D3584"/>
      <c r="E3584"/>
      <c r="F3584"/>
      <c r="G3584"/>
      <c r="H3584"/>
      <c r="I3584"/>
      <c r="J3584"/>
      <c r="K3584"/>
      <c r="L3584"/>
      <c r="M3584"/>
      <c r="N3584"/>
      <c r="O3584"/>
      <c r="P3584"/>
      <c r="Q3584"/>
      <c r="R3584"/>
      <c r="S3584"/>
      <c r="T3584"/>
      <c r="U3584"/>
      <c r="V3584"/>
      <c r="W3584"/>
      <c r="X3584"/>
      <c r="Y3584"/>
      <c r="Z3584"/>
      <c r="AA3584"/>
      <c r="AB3584"/>
    </row>
    <row r="3585" spans="1:28" x14ac:dyDescent="0.25">
      <c r="A3585"/>
      <c r="B3585"/>
      <c r="C3585"/>
      <c r="D3585"/>
      <c r="E3585"/>
      <c r="F3585"/>
      <c r="G3585"/>
      <c r="H3585"/>
      <c r="I3585"/>
      <c r="J3585"/>
      <c r="K3585"/>
      <c r="L3585"/>
      <c r="M3585"/>
      <c r="N3585"/>
      <c r="O3585"/>
      <c r="P3585"/>
      <c r="Q3585"/>
      <c r="R3585"/>
      <c r="S3585"/>
      <c r="T3585"/>
      <c r="U3585"/>
      <c r="V3585"/>
      <c r="W3585"/>
      <c r="X3585"/>
      <c r="Y3585"/>
      <c r="Z3585"/>
      <c r="AA3585"/>
      <c r="AB3585"/>
    </row>
    <row r="3586" spans="1:28" x14ac:dyDescent="0.25">
      <c r="A3586"/>
      <c r="B3586"/>
      <c r="C3586"/>
      <c r="D3586"/>
      <c r="E3586"/>
      <c r="F3586"/>
      <c r="G3586"/>
      <c r="H3586"/>
      <c r="I3586"/>
      <c r="J3586"/>
      <c r="K3586"/>
      <c r="L3586"/>
      <c r="M3586"/>
      <c r="N3586"/>
      <c r="O3586"/>
      <c r="P3586"/>
      <c r="Q3586"/>
      <c r="R3586"/>
      <c r="S3586"/>
      <c r="T3586"/>
      <c r="U3586"/>
      <c r="V3586"/>
      <c r="W3586"/>
      <c r="X3586"/>
      <c r="Y3586"/>
      <c r="Z3586"/>
      <c r="AA3586"/>
      <c r="AB3586"/>
    </row>
    <row r="3587" spans="1:28" x14ac:dyDescent="0.25">
      <c r="A3587"/>
      <c r="B3587"/>
      <c r="C3587"/>
      <c r="D3587"/>
      <c r="E3587"/>
      <c r="F3587"/>
      <c r="G3587"/>
      <c r="H3587"/>
      <c r="I3587"/>
      <c r="J3587"/>
      <c r="K3587"/>
      <c r="L3587"/>
      <c r="M3587"/>
      <c r="N3587"/>
      <c r="O3587"/>
      <c r="P3587"/>
      <c r="Q3587"/>
      <c r="R3587"/>
      <c r="S3587"/>
      <c r="T3587"/>
      <c r="U3587"/>
      <c r="V3587"/>
      <c r="W3587"/>
      <c r="X3587"/>
      <c r="Y3587"/>
      <c r="Z3587"/>
      <c r="AA3587"/>
      <c r="AB3587"/>
    </row>
    <row r="3588" spans="1:28" x14ac:dyDescent="0.25">
      <c r="A3588"/>
      <c r="B3588"/>
      <c r="C3588"/>
      <c r="D3588"/>
      <c r="E3588"/>
      <c r="F3588"/>
      <c r="G3588"/>
      <c r="H3588"/>
      <c r="I3588"/>
      <c r="J3588"/>
      <c r="K3588"/>
      <c r="L3588"/>
      <c r="M3588"/>
      <c r="N3588"/>
      <c r="O3588"/>
      <c r="P3588"/>
      <c r="Q3588"/>
      <c r="R3588"/>
      <c r="S3588"/>
      <c r="T3588"/>
      <c r="U3588"/>
      <c r="V3588"/>
      <c r="W3588"/>
      <c r="X3588"/>
      <c r="Y3588"/>
      <c r="Z3588"/>
      <c r="AA3588"/>
      <c r="AB3588"/>
    </row>
    <row r="3589" spans="1:28" x14ac:dyDescent="0.25">
      <c r="A3589"/>
      <c r="B3589"/>
      <c r="C3589"/>
      <c r="D3589"/>
      <c r="E3589"/>
      <c r="F3589"/>
      <c r="G3589"/>
      <c r="H3589"/>
      <c r="I3589"/>
      <c r="J3589"/>
      <c r="K3589"/>
      <c r="L3589"/>
      <c r="M3589"/>
      <c r="N3589"/>
      <c r="O3589"/>
      <c r="P3589"/>
      <c r="Q3589"/>
      <c r="R3589"/>
      <c r="S3589"/>
      <c r="T3589"/>
      <c r="U3589"/>
      <c r="V3589"/>
      <c r="W3589"/>
      <c r="X3589"/>
      <c r="Y3589"/>
      <c r="Z3589"/>
      <c r="AA3589"/>
      <c r="AB3589"/>
    </row>
    <row r="3590" spans="1:28" x14ac:dyDescent="0.25">
      <c r="A3590"/>
      <c r="B3590"/>
      <c r="C3590"/>
      <c r="D3590"/>
      <c r="E3590"/>
      <c r="F3590"/>
      <c r="G3590"/>
      <c r="H3590"/>
      <c r="I3590"/>
      <c r="J3590"/>
      <c r="K3590"/>
      <c r="L3590"/>
      <c r="M3590"/>
      <c r="N3590"/>
      <c r="O3590"/>
      <c r="P3590"/>
      <c r="Q3590"/>
      <c r="R3590"/>
      <c r="S3590"/>
      <c r="T3590"/>
      <c r="U3590"/>
      <c r="V3590"/>
      <c r="W3590"/>
      <c r="X3590"/>
      <c r="Y3590"/>
      <c r="Z3590"/>
      <c r="AA3590"/>
      <c r="AB3590"/>
    </row>
    <row r="3591" spans="1:28" x14ac:dyDescent="0.25">
      <c r="A3591"/>
      <c r="B3591"/>
      <c r="C3591"/>
      <c r="D3591"/>
      <c r="E3591"/>
      <c r="F3591"/>
      <c r="G3591"/>
      <c r="H3591"/>
      <c r="I3591"/>
      <c r="J3591"/>
      <c r="K3591"/>
      <c r="L3591"/>
      <c r="M3591"/>
      <c r="N3591"/>
      <c r="O3591"/>
      <c r="P3591"/>
      <c r="Q3591"/>
      <c r="R3591"/>
      <c r="S3591"/>
      <c r="T3591"/>
      <c r="U3591"/>
      <c r="V3591"/>
      <c r="W3591"/>
      <c r="X3591"/>
      <c r="Y3591"/>
      <c r="Z3591"/>
      <c r="AA3591"/>
      <c r="AB3591"/>
    </row>
    <row r="3592" spans="1:28" x14ac:dyDescent="0.25">
      <c r="A3592"/>
      <c r="B3592"/>
      <c r="C3592"/>
      <c r="D3592"/>
      <c r="E3592"/>
      <c r="F3592"/>
      <c r="G3592"/>
      <c r="H3592"/>
      <c r="I3592"/>
      <c r="J3592"/>
      <c r="K3592"/>
      <c r="L3592"/>
      <c r="M3592"/>
      <c r="N3592"/>
      <c r="O3592"/>
      <c r="P3592"/>
      <c r="Q3592"/>
      <c r="R3592"/>
      <c r="S3592"/>
      <c r="T3592"/>
      <c r="U3592"/>
      <c r="V3592"/>
      <c r="W3592"/>
      <c r="X3592"/>
      <c r="Y3592"/>
      <c r="Z3592"/>
      <c r="AA3592"/>
      <c r="AB3592"/>
    </row>
    <row r="3593" spans="1:28" x14ac:dyDescent="0.25">
      <c r="A3593"/>
      <c r="B3593"/>
      <c r="C3593"/>
      <c r="D3593"/>
      <c r="E3593"/>
      <c r="F3593"/>
      <c r="G3593"/>
      <c r="H3593"/>
      <c r="I3593"/>
      <c r="J3593"/>
      <c r="K3593"/>
      <c r="L3593"/>
      <c r="M3593"/>
      <c r="N3593"/>
      <c r="O3593"/>
      <c r="P3593"/>
      <c r="Q3593"/>
      <c r="R3593"/>
      <c r="S3593"/>
      <c r="T3593"/>
      <c r="U3593"/>
      <c r="V3593"/>
      <c r="W3593"/>
      <c r="X3593"/>
      <c r="Y3593"/>
      <c r="Z3593"/>
      <c r="AA3593"/>
      <c r="AB3593"/>
    </row>
    <row r="3594" spans="1:28" x14ac:dyDescent="0.25">
      <c r="A3594"/>
      <c r="B3594"/>
      <c r="C3594"/>
      <c r="D3594"/>
      <c r="E3594"/>
      <c r="F3594"/>
      <c r="G3594"/>
      <c r="H3594"/>
      <c r="I3594"/>
      <c r="J3594"/>
      <c r="K3594"/>
      <c r="L3594"/>
      <c r="M3594"/>
      <c r="N3594"/>
      <c r="O3594"/>
      <c r="P3594"/>
      <c r="Q3594"/>
      <c r="R3594"/>
      <c r="S3594"/>
      <c r="T3594"/>
      <c r="U3594"/>
      <c r="V3594"/>
      <c r="W3594"/>
      <c r="X3594"/>
      <c r="Y3594"/>
      <c r="Z3594"/>
      <c r="AA3594"/>
      <c r="AB3594"/>
    </row>
    <row r="3595" spans="1:28" x14ac:dyDescent="0.25">
      <c r="A3595"/>
      <c r="B3595"/>
      <c r="C3595"/>
      <c r="D3595"/>
      <c r="E3595"/>
      <c r="F3595"/>
      <c r="G3595"/>
      <c r="H3595"/>
      <c r="I3595"/>
      <c r="J3595"/>
      <c r="K3595"/>
      <c r="L3595"/>
      <c r="M3595"/>
      <c r="N3595"/>
      <c r="O3595"/>
      <c r="P3595"/>
      <c r="Q3595"/>
      <c r="R3595"/>
      <c r="S3595"/>
      <c r="T3595"/>
      <c r="U3595"/>
      <c r="V3595"/>
      <c r="W3595"/>
      <c r="X3595"/>
      <c r="Y3595"/>
      <c r="Z3595"/>
      <c r="AA3595"/>
      <c r="AB3595"/>
    </row>
    <row r="3596" spans="1:28" x14ac:dyDescent="0.25">
      <c r="A3596"/>
      <c r="B3596"/>
      <c r="C3596"/>
      <c r="D3596"/>
      <c r="E3596"/>
      <c r="F3596"/>
      <c r="G3596"/>
      <c r="H3596"/>
      <c r="I3596"/>
      <c r="J3596"/>
      <c r="K3596"/>
      <c r="L3596"/>
      <c r="M3596"/>
      <c r="N3596"/>
      <c r="O3596"/>
      <c r="P3596"/>
      <c r="Q3596"/>
      <c r="R3596"/>
      <c r="S3596"/>
      <c r="T3596"/>
      <c r="U3596"/>
      <c r="V3596"/>
      <c r="W3596"/>
      <c r="X3596"/>
      <c r="Y3596"/>
      <c r="Z3596"/>
      <c r="AA3596"/>
      <c r="AB3596"/>
    </row>
    <row r="3597" spans="1:28" x14ac:dyDescent="0.25">
      <c r="A3597"/>
      <c r="B3597"/>
      <c r="C3597"/>
      <c r="D3597"/>
      <c r="E3597"/>
      <c r="F3597"/>
      <c r="G3597"/>
      <c r="H3597"/>
      <c r="I3597"/>
      <c r="J3597"/>
      <c r="K3597"/>
      <c r="L3597"/>
      <c r="M3597"/>
      <c r="N3597"/>
      <c r="O3597"/>
      <c r="P3597"/>
      <c r="Q3597"/>
      <c r="R3597"/>
      <c r="S3597"/>
      <c r="T3597"/>
      <c r="U3597"/>
      <c r="V3597"/>
      <c r="W3597"/>
      <c r="X3597"/>
      <c r="Y3597"/>
      <c r="Z3597"/>
      <c r="AA3597"/>
      <c r="AB3597"/>
    </row>
    <row r="3598" spans="1:28" x14ac:dyDescent="0.25">
      <c r="A3598"/>
      <c r="B3598"/>
      <c r="C3598"/>
      <c r="D3598"/>
      <c r="E3598"/>
      <c r="F3598"/>
      <c r="G3598"/>
      <c r="H3598"/>
      <c r="I3598"/>
      <c r="J3598"/>
      <c r="K3598"/>
      <c r="L3598"/>
      <c r="M3598"/>
      <c r="N3598"/>
      <c r="O3598"/>
      <c r="P3598"/>
      <c r="Q3598"/>
      <c r="R3598"/>
      <c r="S3598"/>
      <c r="T3598"/>
      <c r="U3598"/>
      <c r="V3598"/>
      <c r="W3598"/>
      <c r="X3598"/>
      <c r="Y3598"/>
      <c r="Z3598"/>
      <c r="AA3598"/>
      <c r="AB3598"/>
    </row>
    <row r="3599" spans="1:28" x14ac:dyDescent="0.25">
      <c r="A3599"/>
      <c r="B3599"/>
      <c r="C3599"/>
      <c r="D3599"/>
      <c r="E3599"/>
      <c r="F3599"/>
      <c r="G3599"/>
      <c r="H3599"/>
      <c r="I3599"/>
      <c r="J3599"/>
      <c r="K3599"/>
      <c r="L3599"/>
      <c r="M3599"/>
      <c r="N3599"/>
      <c r="O3599"/>
      <c r="P3599"/>
      <c r="Q3599"/>
      <c r="R3599"/>
      <c r="S3599"/>
      <c r="T3599"/>
      <c r="U3599"/>
      <c r="V3599"/>
      <c r="W3599"/>
      <c r="X3599"/>
      <c r="Y3599"/>
      <c r="Z3599"/>
      <c r="AA3599"/>
      <c r="AB3599"/>
    </row>
    <row r="3600" spans="1:28" x14ac:dyDescent="0.25">
      <c r="A3600"/>
      <c r="B3600"/>
      <c r="C3600"/>
      <c r="D3600"/>
      <c r="E3600"/>
      <c r="F3600"/>
      <c r="G3600"/>
      <c r="H3600"/>
      <c r="I3600"/>
      <c r="J3600"/>
      <c r="K3600"/>
      <c r="L3600"/>
      <c r="M3600"/>
      <c r="N3600"/>
      <c r="O3600"/>
      <c r="P3600"/>
      <c r="Q3600"/>
      <c r="R3600"/>
      <c r="S3600"/>
      <c r="T3600"/>
      <c r="U3600"/>
      <c r="V3600"/>
      <c r="W3600"/>
      <c r="X3600"/>
      <c r="Y3600"/>
      <c r="Z3600"/>
      <c r="AA3600"/>
      <c r="AB3600"/>
    </row>
    <row r="3601" spans="1:28" x14ac:dyDescent="0.25">
      <c r="A3601"/>
      <c r="B3601"/>
      <c r="C3601"/>
      <c r="D3601"/>
      <c r="E3601"/>
      <c r="F3601"/>
      <c r="G3601"/>
      <c r="H3601"/>
      <c r="I3601"/>
      <c r="J3601"/>
      <c r="K3601"/>
      <c r="L3601"/>
      <c r="M3601"/>
      <c r="N3601"/>
      <c r="O3601"/>
      <c r="P3601"/>
      <c r="Q3601"/>
      <c r="R3601"/>
      <c r="S3601"/>
      <c r="T3601"/>
      <c r="U3601"/>
      <c r="V3601"/>
      <c r="W3601"/>
      <c r="X3601"/>
      <c r="Y3601"/>
      <c r="Z3601"/>
      <c r="AA3601"/>
      <c r="AB3601"/>
    </row>
    <row r="3602" spans="1:28" x14ac:dyDescent="0.25">
      <c r="A3602"/>
      <c r="B3602"/>
      <c r="C3602"/>
      <c r="D3602"/>
      <c r="E3602"/>
      <c r="F3602"/>
      <c r="G3602"/>
      <c r="H3602"/>
      <c r="I3602"/>
      <c r="J3602"/>
      <c r="K3602"/>
      <c r="L3602"/>
      <c r="M3602"/>
      <c r="N3602"/>
      <c r="O3602"/>
      <c r="P3602"/>
      <c r="Q3602"/>
      <c r="R3602"/>
      <c r="S3602"/>
      <c r="T3602"/>
      <c r="U3602"/>
      <c r="V3602"/>
      <c r="W3602"/>
      <c r="X3602"/>
      <c r="Y3602"/>
      <c r="Z3602"/>
      <c r="AA3602"/>
      <c r="AB3602"/>
    </row>
    <row r="3603" spans="1:28" x14ac:dyDescent="0.25">
      <c r="A3603"/>
      <c r="B3603"/>
      <c r="C3603"/>
      <c r="D3603"/>
      <c r="E3603"/>
      <c r="F3603"/>
      <c r="G3603"/>
      <c r="H3603"/>
      <c r="I3603"/>
      <c r="J3603"/>
      <c r="K3603"/>
      <c r="L3603"/>
      <c r="M3603"/>
      <c r="N3603"/>
      <c r="O3603"/>
      <c r="P3603"/>
      <c r="Q3603"/>
      <c r="R3603"/>
      <c r="S3603"/>
      <c r="T3603"/>
      <c r="U3603"/>
      <c r="V3603"/>
      <c r="W3603"/>
      <c r="X3603"/>
      <c r="Y3603"/>
      <c r="Z3603"/>
      <c r="AA3603"/>
      <c r="AB3603"/>
    </row>
    <row r="3604" spans="1:28" x14ac:dyDescent="0.25">
      <c r="A3604"/>
      <c r="B3604"/>
      <c r="C3604"/>
      <c r="D3604"/>
      <c r="E3604"/>
      <c r="F3604"/>
      <c r="G3604"/>
      <c r="H3604"/>
      <c r="I3604"/>
      <c r="J3604"/>
      <c r="K3604"/>
      <c r="L3604"/>
      <c r="M3604"/>
      <c r="N3604"/>
      <c r="O3604"/>
      <c r="P3604"/>
      <c r="Q3604"/>
      <c r="R3604"/>
      <c r="S3604"/>
      <c r="T3604"/>
      <c r="U3604"/>
      <c r="V3604"/>
      <c r="W3604"/>
      <c r="X3604"/>
      <c r="Y3604"/>
      <c r="Z3604"/>
      <c r="AA3604"/>
      <c r="AB3604"/>
    </row>
    <row r="3605" spans="1:28" x14ac:dyDescent="0.25">
      <c r="A3605"/>
      <c r="B3605"/>
      <c r="C3605"/>
      <c r="D3605"/>
      <c r="E3605"/>
      <c r="F3605"/>
      <c r="G3605"/>
      <c r="H3605"/>
      <c r="I3605"/>
      <c r="J3605"/>
      <c r="K3605"/>
      <c r="L3605"/>
      <c r="M3605"/>
      <c r="N3605"/>
      <c r="O3605"/>
      <c r="P3605"/>
      <c r="Q3605"/>
      <c r="R3605"/>
      <c r="S3605"/>
      <c r="T3605"/>
      <c r="U3605"/>
      <c r="V3605"/>
      <c r="W3605"/>
      <c r="X3605"/>
      <c r="Y3605"/>
      <c r="Z3605"/>
      <c r="AA3605"/>
      <c r="AB3605"/>
    </row>
    <row r="3606" spans="1:28" x14ac:dyDescent="0.25">
      <c r="A3606"/>
      <c r="B3606"/>
      <c r="C3606"/>
      <c r="D3606"/>
      <c r="E3606"/>
      <c r="F3606"/>
      <c r="G3606"/>
      <c r="H3606"/>
      <c r="I3606"/>
      <c r="J3606"/>
      <c r="K3606"/>
      <c r="L3606"/>
      <c r="M3606"/>
      <c r="N3606"/>
      <c r="O3606"/>
      <c r="P3606"/>
      <c r="Q3606"/>
      <c r="R3606"/>
      <c r="S3606"/>
      <c r="T3606"/>
      <c r="U3606"/>
      <c r="V3606"/>
      <c r="W3606"/>
      <c r="X3606"/>
      <c r="Y3606"/>
      <c r="Z3606"/>
      <c r="AA3606"/>
      <c r="AB3606"/>
    </row>
    <row r="3607" spans="1:28" x14ac:dyDescent="0.25">
      <c r="A3607"/>
      <c r="B3607"/>
      <c r="C3607"/>
      <c r="D3607"/>
      <c r="E3607"/>
      <c r="F3607"/>
      <c r="G3607"/>
      <c r="H3607"/>
      <c r="I3607"/>
      <c r="J3607"/>
      <c r="K3607"/>
      <c r="L3607"/>
      <c r="M3607"/>
      <c r="N3607"/>
      <c r="O3607"/>
      <c r="P3607"/>
      <c r="Q3607"/>
      <c r="R3607"/>
      <c r="S3607"/>
      <c r="T3607"/>
      <c r="U3607"/>
      <c r="V3607"/>
      <c r="W3607"/>
      <c r="X3607"/>
      <c r="Y3607"/>
      <c r="Z3607"/>
      <c r="AA3607"/>
      <c r="AB3607"/>
    </row>
    <row r="3608" spans="1:28" x14ac:dyDescent="0.25">
      <c r="A3608"/>
      <c r="B3608"/>
      <c r="C3608"/>
      <c r="D3608"/>
      <c r="E3608"/>
      <c r="F3608"/>
      <c r="G3608"/>
      <c r="H3608"/>
      <c r="I3608"/>
      <c r="J3608"/>
      <c r="K3608"/>
      <c r="L3608"/>
      <c r="M3608"/>
      <c r="N3608"/>
      <c r="O3608"/>
      <c r="P3608"/>
      <c r="Q3608"/>
      <c r="R3608"/>
      <c r="S3608"/>
      <c r="T3608"/>
      <c r="U3608"/>
      <c r="V3608"/>
      <c r="W3608"/>
      <c r="X3608"/>
      <c r="Y3608"/>
      <c r="Z3608"/>
      <c r="AA3608"/>
      <c r="AB3608"/>
    </row>
    <row r="3609" spans="1:28" x14ac:dyDescent="0.25">
      <c r="A3609"/>
      <c r="B3609"/>
      <c r="C3609"/>
      <c r="D3609"/>
      <c r="E3609"/>
      <c r="F3609"/>
      <c r="G3609"/>
      <c r="H3609"/>
      <c r="I3609"/>
      <c r="J3609"/>
      <c r="K3609"/>
      <c r="L3609"/>
      <c r="M3609"/>
      <c r="N3609"/>
      <c r="O3609"/>
      <c r="P3609"/>
      <c r="Q3609"/>
      <c r="R3609"/>
      <c r="S3609"/>
      <c r="T3609"/>
      <c r="U3609"/>
      <c r="V3609"/>
      <c r="W3609"/>
      <c r="X3609"/>
      <c r="Y3609"/>
      <c r="Z3609"/>
      <c r="AA3609"/>
      <c r="AB3609"/>
    </row>
    <row r="3610" spans="1:28" x14ac:dyDescent="0.25">
      <c r="A3610"/>
      <c r="B3610"/>
      <c r="C3610"/>
      <c r="D3610"/>
      <c r="E3610"/>
      <c r="F3610"/>
      <c r="G3610"/>
      <c r="H3610"/>
      <c r="I3610"/>
      <c r="J3610"/>
      <c r="K3610"/>
      <c r="L3610"/>
      <c r="M3610"/>
      <c r="N3610"/>
      <c r="O3610"/>
      <c r="P3610"/>
      <c r="Q3610"/>
      <c r="R3610"/>
      <c r="S3610"/>
      <c r="T3610"/>
      <c r="U3610"/>
      <c r="V3610"/>
      <c r="W3610"/>
      <c r="X3610"/>
      <c r="Y3610"/>
      <c r="Z3610"/>
      <c r="AA3610"/>
      <c r="AB3610"/>
    </row>
    <row r="3611" spans="1:28" x14ac:dyDescent="0.25">
      <c r="A3611"/>
      <c r="B3611"/>
      <c r="C3611"/>
      <c r="D3611"/>
      <c r="E3611"/>
      <c r="F3611"/>
      <c r="G3611"/>
      <c r="H3611"/>
      <c r="I3611"/>
      <c r="J3611"/>
      <c r="K3611"/>
      <c r="L3611"/>
      <c r="M3611"/>
      <c r="N3611"/>
      <c r="O3611"/>
      <c r="P3611"/>
      <c r="Q3611"/>
      <c r="R3611"/>
      <c r="S3611"/>
      <c r="T3611"/>
      <c r="U3611"/>
      <c r="V3611"/>
      <c r="W3611"/>
      <c r="X3611"/>
      <c r="Y3611"/>
      <c r="Z3611"/>
      <c r="AA3611"/>
      <c r="AB3611"/>
    </row>
    <row r="3612" spans="1:28" x14ac:dyDescent="0.25">
      <c r="A3612"/>
      <c r="B3612"/>
      <c r="C3612"/>
      <c r="D3612"/>
      <c r="E3612"/>
      <c r="F3612"/>
      <c r="G3612"/>
      <c r="H3612"/>
      <c r="I3612"/>
      <c r="J3612"/>
      <c r="K3612"/>
      <c r="L3612"/>
      <c r="M3612"/>
      <c r="N3612"/>
      <c r="O3612"/>
      <c r="P3612"/>
      <c r="Q3612"/>
      <c r="R3612"/>
      <c r="S3612"/>
      <c r="T3612"/>
      <c r="U3612"/>
      <c r="V3612"/>
      <c r="W3612"/>
      <c r="X3612"/>
      <c r="Y3612"/>
      <c r="Z3612"/>
      <c r="AA3612"/>
      <c r="AB3612"/>
    </row>
    <row r="3613" spans="1:28" x14ac:dyDescent="0.25">
      <c r="A3613"/>
      <c r="B3613"/>
      <c r="C3613"/>
      <c r="D3613"/>
      <c r="E3613"/>
      <c r="F3613"/>
      <c r="G3613"/>
      <c r="H3613"/>
      <c r="I3613"/>
      <c r="J3613"/>
      <c r="K3613"/>
      <c r="L3613"/>
      <c r="M3613"/>
      <c r="N3613"/>
      <c r="O3613"/>
      <c r="P3613"/>
      <c r="Q3613"/>
      <c r="R3613"/>
      <c r="S3613"/>
      <c r="T3613"/>
      <c r="U3613"/>
      <c r="V3613"/>
      <c r="W3613"/>
      <c r="X3613"/>
      <c r="Y3613"/>
      <c r="Z3613"/>
      <c r="AA3613"/>
      <c r="AB3613"/>
    </row>
    <row r="3614" spans="1:28" x14ac:dyDescent="0.25">
      <c r="A3614"/>
      <c r="B3614"/>
      <c r="C3614"/>
      <c r="D3614"/>
      <c r="E3614"/>
      <c r="F3614"/>
      <c r="G3614"/>
      <c r="H3614"/>
      <c r="I3614"/>
      <c r="J3614"/>
      <c r="K3614"/>
      <c r="L3614"/>
      <c r="M3614"/>
      <c r="N3614"/>
      <c r="O3614"/>
      <c r="P3614"/>
      <c r="Q3614"/>
      <c r="R3614"/>
      <c r="S3614"/>
      <c r="T3614"/>
      <c r="U3614"/>
      <c r="V3614"/>
      <c r="W3614"/>
      <c r="X3614"/>
      <c r="Y3614"/>
      <c r="Z3614"/>
      <c r="AA3614"/>
      <c r="AB3614"/>
    </row>
    <row r="3615" spans="1:28" x14ac:dyDescent="0.25">
      <c r="A3615"/>
      <c r="B3615"/>
      <c r="C3615"/>
      <c r="D3615"/>
      <c r="E3615"/>
      <c r="F3615"/>
      <c r="G3615"/>
      <c r="H3615"/>
      <c r="I3615"/>
      <c r="J3615"/>
      <c r="K3615"/>
      <c r="L3615"/>
      <c r="M3615"/>
      <c r="N3615"/>
      <c r="O3615"/>
      <c r="P3615"/>
      <c r="Q3615"/>
      <c r="R3615"/>
      <c r="S3615"/>
      <c r="T3615"/>
      <c r="U3615"/>
      <c r="V3615"/>
      <c r="W3615"/>
      <c r="X3615"/>
      <c r="Y3615"/>
      <c r="Z3615"/>
      <c r="AA3615"/>
      <c r="AB3615"/>
    </row>
    <row r="3616" spans="1:28" x14ac:dyDescent="0.25">
      <c r="A3616"/>
      <c r="B3616"/>
      <c r="C3616"/>
      <c r="D3616"/>
      <c r="E3616"/>
      <c r="F3616"/>
      <c r="G3616"/>
      <c r="H3616"/>
      <c r="I3616"/>
      <c r="J3616"/>
      <c r="K3616"/>
      <c r="L3616"/>
      <c r="M3616"/>
      <c r="N3616"/>
      <c r="O3616"/>
      <c r="P3616"/>
      <c r="Q3616"/>
      <c r="R3616"/>
      <c r="S3616"/>
      <c r="T3616"/>
      <c r="U3616"/>
      <c r="V3616"/>
      <c r="W3616"/>
      <c r="X3616"/>
      <c r="Y3616"/>
      <c r="Z3616"/>
      <c r="AA3616"/>
      <c r="AB3616"/>
    </row>
    <row r="3617" spans="1:28" x14ac:dyDescent="0.25">
      <c r="A3617"/>
      <c r="B3617"/>
      <c r="C3617"/>
      <c r="D3617"/>
      <c r="E3617"/>
      <c r="F3617"/>
      <c r="G3617"/>
      <c r="H3617"/>
      <c r="I3617"/>
      <c r="J3617"/>
      <c r="K3617"/>
      <c r="L3617"/>
      <c r="M3617"/>
      <c r="N3617"/>
      <c r="O3617"/>
      <c r="P3617"/>
      <c r="Q3617"/>
      <c r="R3617"/>
      <c r="S3617"/>
      <c r="T3617"/>
      <c r="U3617"/>
      <c r="V3617"/>
      <c r="W3617"/>
      <c r="X3617"/>
      <c r="Y3617"/>
      <c r="Z3617"/>
      <c r="AA3617"/>
      <c r="AB3617"/>
    </row>
    <row r="3618" spans="1:28" x14ac:dyDescent="0.25">
      <c r="A3618"/>
      <c r="B3618"/>
      <c r="C3618"/>
      <c r="D3618"/>
      <c r="E3618"/>
      <c r="F3618"/>
      <c r="G3618"/>
      <c r="H3618"/>
      <c r="I3618"/>
      <c r="J3618"/>
      <c r="K3618"/>
      <c r="L3618"/>
      <c r="M3618"/>
      <c r="N3618"/>
      <c r="O3618"/>
      <c r="P3618"/>
      <c r="Q3618"/>
      <c r="R3618"/>
      <c r="S3618"/>
      <c r="T3618"/>
      <c r="U3618"/>
      <c r="V3618"/>
      <c r="W3618"/>
      <c r="X3618"/>
      <c r="Y3618"/>
      <c r="Z3618"/>
      <c r="AA3618"/>
      <c r="AB3618"/>
    </row>
    <row r="3619" spans="1:28" x14ac:dyDescent="0.25">
      <c r="A3619"/>
      <c r="B3619"/>
      <c r="C3619"/>
      <c r="D3619"/>
      <c r="E3619"/>
      <c r="F3619"/>
      <c r="G3619"/>
      <c r="H3619"/>
      <c r="I3619"/>
      <c r="J3619"/>
      <c r="K3619"/>
      <c r="L3619"/>
      <c r="M3619"/>
      <c r="N3619"/>
      <c r="O3619"/>
      <c r="P3619"/>
      <c r="Q3619"/>
      <c r="R3619"/>
      <c r="S3619"/>
      <c r="T3619"/>
      <c r="U3619"/>
      <c r="V3619"/>
      <c r="W3619"/>
      <c r="X3619"/>
      <c r="Y3619"/>
      <c r="Z3619"/>
      <c r="AA3619"/>
      <c r="AB3619"/>
    </row>
    <row r="3620" spans="1:28" x14ac:dyDescent="0.25">
      <c r="A3620"/>
      <c r="B3620"/>
      <c r="C3620"/>
      <c r="D3620"/>
      <c r="E3620"/>
      <c r="F3620"/>
      <c r="G3620"/>
      <c r="H3620"/>
      <c r="I3620"/>
      <c r="J3620"/>
      <c r="K3620"/>
      <c r="L3620"/>
      <c r="M3620"/>
      <c r="N3620"/>
      <c r="O3620"/>
      <c r="P3620"/>
      <c r="Q3620"/>
      <c r="R3620"/>
      <c r="S3620"/>
      <c r="T3620"/>
      <c r="U3620"/>
      <c r="V3620"/>
      <c r="W3620"/>
      <c r="X3620"/>
      <c r="Y3620"/>
      <c r="Z3620"/>
      <c r="AA3620"/>
      <c r="AB3620"/>
    </row>
    <row r="3621" spans="1:28" x14ac:dyDescent="0.25">
      <c r="A3621"/>
      <c r="B3621"/>
      <c r="C3621"/>
      <c r="D3621"/>
      <c r="E3621"/>
      <c r="F3621"/>
      <c r="G3621"/>
      <c r="H3621"/>
      <c r="I3621"/>
      <c r="J3621"/>
      <c r="K3621"/>
      <c r="L3621"/>
      <c r="M3621"/>
      <c r="N3621"/>
      <c r="O3621"/>
      <c r="P3621"/>
      <c r="Q3621"/>
      <c r="R3621"/>
      <c r="S3621"/>
      <c r="T3621"/>
      <c r="U3621"/>
      <c r="V3621"/>
      <c r="W3621"/>
      <c r="X3621"/>
      <c r="Y3621"/>
      <c r="Z3621"/>
      <c r="AA3621"/>
      <c r="AB3621"/>
    </row>
    <row r="3622" spans="1:28" x14ac:dyDescent="0.25">
      <c r="A3622"/>
      <c r="B3622"/>
      <c r="C3622"/>
      <c r="D3622"/>
      <c r="E3622"/>
      <c r="F3622"/>
      <c r="G3622"/>
      <c r="H3622"/>
      <c r="I3622"/>
      <c r="J3622"/>
      <c r="K3622"/>
      <c r="L3622"/>
      <c r="M3622"/>
      <c r="N3622"/>
      <c r="O3622"/>
      <c r="P3622"/>
      <c r="Q3622"/>
      <c r="R3622"/>
      <c r="S3622"/>
      <c r="T3622"/>
      <c r="U3622"/>
      <c r="V3622"/>
      <c r="W3622"/>
      <c r="X3622"/>
      <c r="Y3622"/>
      <c r="Z3622"/>
      <c r="AA3622"/>
      <c r="AB3622"/>
    </row>
    <row r="3623" spans="1:28" x14ac:dyDescent="0.25">
      <c r="A3623"/>
      <c r="B3623"/>
      <c r="C3623"/>
      <c r="D3623"/>
      <c r="E3623"/>
      <c r="F3623"/>
      <c r="G3623"/>
      <c r="H3623"/>
      <c r="I3623"/>
      <c r="J3623"/>
      <c r="K3623"/>
      <c r="L3623"/>
      <c r="M3623"/>
      <c r="N3623"/>
      <c r="O3623"/>
      <c r="P3623"/>
      <c r="Q3623"/>
      <c r="R3623"/>
      <c r="S3623"/>
      <c r="T3623"/>
      <c r="U3623"/>
      <c r="V3623"/>
      <c r="W3623"/>
      <c r="X3623"/>
      <c r="Y3623"/>
      <c r="Z3623"/>
      <c r="AA3623"/>
      <c r="AB3623"/>
    </row>
    <row r="3624" spans="1:28" x14ac:dyDescent="0.25">
      <c r="A3624"/>
      <c r="B3624"/>
      <c r="C3624"/>
      <c r="D3624"/>
      <c r="E3624"/>
      <c r="F3624"/>
      <c r="G3624"/>
      <c r="H3624"/>
      <c r="I3624"/>
      <c r="J3624"/>
      <c r="K3624"/>
      <c r="L3624"/>
      <c r="M3624"/>
      <c r="N3624"/>
      <c r="O3624"/>
      <c r="P3624"/>
      <c r="Q3624"/>
      <c r="R3624"/>
      <c r="S3624"/>
      <c r="T3624"/>
      <c r="U3624"/>
      <c r="V3624"/>
      <c r="W3624"/>
      <c r="X3624"/>
      <c r="Y3624"/>
      <c r="Z3624"/>
      <c r="AA3624"/>
      <c r="AB3624"/>
    </row>
    <row r="3625" spans="1:28" x14ac:dyDescent="0.25">
      <c r="A3625"/>
      <c r="B3625"/>
      <c r="C3625"/>
      <c r="D3625"/>
      <c r="E3625"/>
      <c r="F3625"/>
      <c r="G3625"/>
      <c r="H3625"/>
      <c r="I3625"/>
      <c r="J3625"/>
      <c r="K3625"/>
      <c r="L3625"/>
      <c r="M3625"/>
      <c r="N3625"/>
      <c r="O3625"/>
      <c r="P3625"/>
      <c r="Q3625"/>
      <c r="R3625"/>
      <c r="S3625"/>
      <c r="T3625"/>
      <c r="U3625"/>
      <c r="V3625"/>
      <c r="W3625"/>
      <c r="X3625"/>
      <c r="Y3625"/>
      <c r="Z3625"/>
      <c r="AA3625"/>
      <c r="AB3625"/>
    </row>
    <row r="3626" spans="1:28" x14ac:dyDescent="0.25">
      <c r="A3626"/>
      <c r="B3626"/>
      <c r="C3626"/>
      <c r="D3626"/>
      <c r="E3626"/>
      <c r="F3626"/>
      <c r="G3626"/>
      <c r="H3626"/>
      <c r="I3626"/>
      <c r="J3626"/>
      <c r="K3626"/>
      <c r="L3626"/>
      <c r="M3626"/>
      <c r="N3626"/>
      <c r="O3626"/>
      <c r="P3626"/>
      <c r="Q3626"/>
      <c r="R3626"/>
      <c r="S3626"/>
      <c r="T3626"/>
      <c r="U3626"/>
      <c r="V3626"/>
      <c r="W3626"/>
      <c r="X3626"/>
      <c r="Y3626"/>
      <c r="Z3626"/>
      <c r="AA3626"/>
      <c r="AB3626"/>
    </row>
    <row r="3627" spans="1:28" x14ac:dyDescent="0.25">
      <c r="A3627"/>
      <c r="B3627"/>
      <c r="C3627"/>
      <c r="D3627"/>
      <c r="E3627"/>
      <c r="F3627"/>
      <c r="G3627"/>
      <c r="H3627"/>
      <c r="I3627"/>
      <c r="J3627"/>
      <c r="K3627"/>
      <c r="L3627"/>
      <c r="M3627"/>
      <c r="N3627"/>
      <c r="O3627"/>
      <c r="P3627"/>
      <c r="Q3627"/>
      <c r="R3627"/>
      <c r="S3627"/>
      <c r="T3627"/>
      <c r="U3627"/>
      <c r="V3627"/>
      <c r="W3627"/>
      <c r="X3627"/>
      <c r="Y3627"/>
      <c r="Z3627"/>
      <c r="AA3627"/>
      <c r="AB3627"/>
    </row>
    <row r="3628" spans="1:28" x14ac:dyDescent="0.25">
      <c r="A3628"/>
      <c r="B3628"/>
      <c r="C3628"/>
      <c r="D3628"/>
      <c r="E3628"/>
      <c r="F3628"/>
      <c r="G3628"/>
      <c r="H3628"/>
      <c r="I3628"/>
      <c r="J3628"/>
      <c r="K3628"/>
      <c r="L3628"/>
      <c r="M3628"/>
      <c r="N3628"/>
      <c r="O3628"/>
      <c r="P3628"/>
      <c r="Q3628"/>
      <c r="R3628"/>
      <c r="S3628"/>
      <c r="T3628"/>
      <c r="U3628"/>
      <c r="V3628"/>
      <c r="W3628"/>
      <c r="X3628"/>
      <c r="Y3628"/>
      <c r="Z3628"/>
      <c r="AA3628"/>
      <c r="AB3628"/>
    </row>
    <row r="3629" spans="1:28" x14ac:dyDescent="0.25">
      <c r="A3629"/>
      <c r="B3629"/>
      <c r="C3629"/>
      <c r="D3629"/>
      <c r="E3629"/>
      <c r="F3629"/>
      <c r="G3629"/>
      <c r="H3629"/>
      <c r="I3629"/>
      <c r="J3629"/>
      <c r="K3629"/>
      <c r="L3629"/>
      <c r="M3629"/>
      <c r="N3629"/>
      <c r="O3629"/>
      <c r="P3629"/>
      <c r="Q3629"/>
      <c r="R3629"/>
      <c r="S3629"/>
      <c r="T3629"/>
      <c r="U3629"/>
      <c r="V3629"/>
      <c r="W3629"/>
      <c r="X3629"/>
      <c r="Y3629"/>
      <c r="Z3629"/>
      <c r="AA3629"/>
      <c r="AB3629"/>
    </row>
    <row r="3630" spans="1:28" x14ac:dyDescent="0.25">
      <c r="A3630"/>
      <c r="B3630"/>
      <c r="C3630"/>
      <c r="D3630"/>
      <c r="E3630"/>
      <c r="F3630"/>
      <c r="G3630"/>
      <c r="H3630"/>
      <c r="I3630"/>
      <c r="J3630"/>
      <c r="K3630"/>
      <c r="L3630"/>
      <c r="M3630"/>
      <c r="N3630"/>
      <c r="O3630"/>
      <c r="P3630"/>
      <c r="Q3630"/>
      <c r="R3630"/>
      <c r="S3630"/>
      <c r="T3630"/>
      <c r="U3630"/>
      <c r="V3630"/>
      <c r="W3630"/>
      <c r="X3630"/>
      <c r="Y3630"/>
      <c r="Z3630"/>
      <c r="AA3630"/>
      <c r="AB3630"/>
    </row>
    <row r="3631" spans="1:28" x14ac:dyDescent="0.25">
      <c r="A3631"/>
      <c r="B3631"/>
      <c r="C3631"/>
      <c r="D3631"/>
      <c r="E3631"/>
      <c r="F3631"/>
      <c r="G3631"/>
      <c r="H3631"/>
      <c r="I3631"/>
      <c r="J3631"/>
      <c r="K3631"/>
      <c r="L3631"/>
      <c r="M3631"/>
      <c r="N3631"/>
      <c r="O3631"/>
      <c r="P3631"/>
      <c r="Q3631"/>
      <c r="R3631"/>
      <c r="S3631"/>
      <c r="T3631"/>
      <c r="U3631"/>
      <c r="V3631"/>
      <c r="W3631"/>
      <c r="X3631"/>
      <c r="Y3631"/>
      <c r="Z3631"/>
      <c r="AA3631"/>
      <c r="AB3631"/>
    </row>
    <row r="3632" spans="1:28" x14ac:dyDescent="0.25">
      <c r="A3632"/>
      <c r="B3632"/>
      <c r="C3632"/>
      <c r="D3632"/>
      <c r="E3632"/>
      <c r="F3632"/>
      <c r="G3632"/>
      <c r="H3632"/>
      <c r="I3632"/>
      <c r="J3632"/>
      <c r="K3632"/>
      <c r="L3632"/>
      <c r="M3632"/>
      <c r="N3632"/>
      <c r="O3632"/>
      <c r="P3632"/>
      <c r="Q3632"/>
      <c r="R3632"/>
      <c r="S3632"/>
      <c r="T3632"/>
      <c r="U3632"/>
      <c r="V3632"/>
      <c r="W3632"/>
      <c r="X3632"/>
      <c r="Y3632"/>
      <c r="Z3632"/>
      <c r="AA3632"/>
      <c r="AB3632"/>
    </row>
    <row r="3633" spans="1:28" x14ac:dyDescent="0.25">
      <c r="A3633"/>
      <c r="B3633"/>
      <c r="C3633"/>
      <c r="D3633"/>
      <c r="E3633"/>
      <c r="F3633"/>
      <c r="G3633"/>
      <c r="H3633"/>
      <c r="I3633"/>
      <c r="J3633"/>
      <c r="K3633"/>
      <c r="L3633"/>
      <c r="M3633"/>
      <c r="N3633"/>
      <c r="O3633"/>
      <c r="P3633"/>
      <c r="Q3633"/>
      <c r="R3633"/>
      <c r="S3633"/>
      <c r="T3633"/>
      <c r="U3633"/>
      <c r="V3633"/>
      <c r="W3633"/>
      <c r="X3633"/>
      <c r="Y3633"/>
      <c r="Z3633"/>
      <c r="AA3633"/>
      <c r="AB3633"/>
    </row>
    <row r="3634" spans="1:28" x14ac:dyDescent="0.25">
      <c r="A3634"/>
      <c r="B3634"/>
      <c r="C3634"/>
      <c r="D3634"/>
      <c r="E3634"/>
      <c r="F3634"/>
      <c r="G3634"/>
      <c r="H3634"/>
      <c r="I3634"/>
      <c r="J3634"/>
      <c r="K3634"/>
      <c r="L3634"/>
      <c r="M3634"/>
      <c r="N3634"/>
      <c r="O3634"/>
      <c r="P3634"/>
      <c r="Q3634"/>
      <c r="R3634"/>
      <c r="S3634"/>
      <c r="T3634"/>
      <c r="U3634"/>
      <c r="V3634"/>
      <c r="W3634"/>
      <c r="X3634"/>
      <c r="Y3634"/>
      <c r="Z3634"/>
      <c r="AA3634"/>
      <c r="AB3634"/>
    </row>
    <row r="3635" spans="1:28" x14ac:dyDescent="0.25">
      <c r="A3635"/>
      <c r="B3635"/>
      <c r="C3635"/>
      <c r="D3635"/>
      <c r="E3635"/>
      <c r="F3635"/>
      <c r="G3635"/>
      <c r="H3635"/>
      <c r="I3635"/>
      <c r="J3635"/>
      <c r="K3635"/>
      <c r="L3635"/>
      <c r="M3635"/>
      <c r="N3635"/>
      <c r="O3635"/>
      <c r="P3635"/>
      <c r="Q3635"/>
      <c r="R3635"/>
      <c r="S3635"/>
      <c r="T3635"/>
      <c r="U3635"/>
      <c r="V3635"/>
      <c r="W3635"/>
      <c r="X3635"/>
      <c r="Y3635"/>
      <c r="Z3635"/>
      <c r="AA3635"/>
      <c r="AB3635"/>
    </row>
    <row r="3636" spans="1:28" x14ac:dyDescent="0.25">
      <c r="A3636"/>
      <c r="B3636"/>
      <c r="C3636"/>
      <c r="D3636"/>
      <c r="E3636"/>
      <c r="F3636"/>
      <c r="G3636"/>
      <c r="H3636"/>
      <c r="I3636"/>
      <c r="J3636"/>
      <c r="K3636"/>
      <c r="L3636"/>
      <c r="M3636"/>
      <c r="N3636"/>
      <c r="O3636"/>
      <c r="P3636"/>
      <c r="Q3636"/>
      <c r="R3636"/>
      <c r="S3636"/>
      <c r="T3636"/>
      <c r="U3636"/>
      <c r="V3636"/>
      <c r="W3636"/>
      <c r="X3636"/>
      <c r="Y3636"/>
      <c r="Z3636"/>
      <c r="AA3636"/>
      <c r="AB3636"/>
    </row>
    <row r="3637" spans="1:28" x14ac:dyDescent="0.25">
      <c r="A3637"/>
      <c r="B3637"/>
      <c r="C3637"/>
      <c r="D3637"/>
      <c r="E3637"/>
      <c r="F3637"/>
      <c r="G3637"/>
      <c r="H3637"/>
      <c r="I3637"/>
      <c r="J3637"/>
      <c r="K3637"/>
      <c r="L3637"/>
      <c r="M3637"/>
      <c r="N3637"/>
      <c r="O3637"/>
      <c r="P3637"/>
      <c r="Q3637"/>
      <c r="R3637"/>
      <c r="S3637"/>
      <c r="T3637"/>
      <c r="U3637"/>
      <c r="V3637"/>
      <c r="W3637"/>
      <c r="X3637"/>
      <c r="Y3637"/>
      <c r="Z3637"/>
      <c r="AA3637"/>
      <c r="AB3637"/>
    </row>
    <row r="3638" spans="1:28" x14ac:dyDescent="0.25">
      <c r="A3638"/>
      <c r="B3638"/>
      <c r="C3638"/>
      <c r="D3638"/>
      <c r="E3638"/>
      <c r="F3638"/>
      <c r="G3638"/>
      <c r="H3638"/>
      <c r="I3638"/>
      <c r="J3638"/>
      <c r="K3638"/>
      <c r="L3638"/>
      <c r="M3638"/>
      <c r="N3638"/>
      <c r="O3638"/>
      <c r="P3638"/>
      <c r="Q3638"/>
      <c r="R3638"/>
      <c r="S3638"/>
      <c r="T3638"/>
      <c r="U3638"/>
      <c r="V3638"/>
      <c r="W3638"/>
      <c r="X3638"/>
      <c r="Y3638"/>
      <c r="Z3638"/>
      <c r="AA3638"/>
      <c r="AB3638"/>
    </row>
    <row r="3639" spans="1:28" x14ac:dyDescent="0.25">
      <c r="A3639"/>
      <c r="B3639"/>
      <c r="C3639"/>
      <c r="D3639"/>
      <c r="E3639"/>
      <c r="F3639"/>
      <c r="G3639"/>
      <c r="H3639"/>
      <c r="I3639"/>
      <c r="J3639"/>
      <c r="K3639"/>
      <c r="L3639"/>
      <c r="M3639"/>
      <c r="N3639"/>
      <c r="O3639"/>
      <c r="P3639"/>
      <c r="Q3639"/>
      <c r="R3639"/>
      <c r="S3639"/>
      <c r="T3639"/>
      <c r="U3639"/>
      <c r="V3639"/>
      <c r="W3639"/>
      <c r="X3639"/>
      <c r="Y3639"/>
      <c r="Z3639"/>
      <c r="AA3639"/>
      <c r="AB3639"/>
    </row>
    <row r="3640" spans="1:28" x14ac:dyDescent="0.25">
      <c r="A3640"/>
      <c r="B3640"/>
      <c r="C3640"/>
      <c r="D3640"/>
      <c r="E3640"/>
      <c r="F3640"/>
      <c r="G3640"/>
      <c r="H3640"/>
      <c r="I3640"/>
      <c r="J3640"/>
      <c r="K3640"/>
      <c r="L3640"/>
      <c r="M3640"/>
      <c r="N3640"/>
      <c r="O3640"/>
      <c r="P3640"/>
      <c r="Q3640"/>
      <c r="R3640"/>
      <c r="S3640"/>
      <c r="T3640"/>
      <c r="U3640"/>
      <c r="V3640"/>
      <c r="W3640"/>
      <c r="X3640"/>
      <c r="Y3640"/>
      <c r="Z3640"/>
      <c r="AA3640"/>
      <c r="AB3640"/>
    </row>
    <row r="3641" spans="1:28" x14ac:dyDescent="0.25">
      <c r="A3641"/>
      <c r="B3641"/>
      <c r="C3641"/>
      <c r="D3641"/>
      <c r="E3641"/>
      <c r="F3641"/>
      <c r="G3641"/>
      <c r="H3641"/>
      <c r="I3641"/>
      <c r="J3641"/>
      <c r="K3641"/>
      <c r="L3641"/>
      <c r="M3641"/>
      <c r="N3641"/>
      <c r="O3641"/>
      <c r="P3641"/>
      <c r="Q3641"/>
      <c r="R3641"/>
      <c r="S3641"/>
      <c r="T3641"/>
      <c r="U3641"/>
      <c r="V3641"/>
      <c r="W3641"/>
      <c r="X3641"/>
      <c r="Y3641"/>
      <c r="Z3641"/>
      <c r="AA3641"/>
      <c r="AB3641"/>
    </row>
    <row r="3642" spans="1:28" x14ac:dyDescent="0.25">
      <c r="A3642"/>
      <c r="B3642"/>
      <c r="C3642"/>
      <c r="D3642"/>
      <c r="E3642"/>
      <c r="F3642"/>
      <c r="G3642"/>
      <c r="H3642"/>
      <c r="I3642"/>
      <c r="J3642"/>
      <c r="K3642"/>
      <c r="L3642"/>
      <c r="M3642"/>
      <c r="N3642"/>
      <c r="O3642"/>
      <c r="P3642"/>
      <c r="Q3642"/>
      <c r="R3642"/>
      <c r="S3642"/>
      <c r="T3642"/>
      <c r="U3642"/>
      <c r="V3642"/>
      <c r="W3642"/>
      <c r="X3642"/>
      <c r="Y3642"/>
      <c r="Z3642"/>
      <c r="AA3642"/>
      <c r="AB3642"/>
    </row>
    <row r="3643" spans="1:28" x14ac:dyDescent="0.25">
      <c r="A3643"/>
      <c r="B3643"/>
      <c r="C3643"/>
      <c r="D3643"/>
      <c r="E3643"/>
      <c r="F3643"/>
      <c r="G3643"/>
      <c r="H3643"/>
      <c r="I3643"/>
      <c r="J3643"/>
      <c r="K3643"/>
      <c r="L3643"/>
      <c r="M3643"/>
      <c r="N3643"/>
      <c r="O3643"/>
      <c r="P3643"/>
      <c r="Q3643"/>
      <c r="R3643"/>
      <c r="S3643"/>
      <c r="T3643"/>
      <c r="U3643"/>
      <c r="V3643"/>
      <c r="W3643"/>
      <c r="X3643"/>
      <c r="Y3643"/>
      <c r="Z3643"/>
      <c r="AA3643"/>
      <c r="AB3643"/>
    </row>
    <row r="3644" spans="1:28" x14ac:dyDescent="0.25">
      <c r="A3644"/>
      <c r="B3644"/>
      <c r="C3644"/>
      <c r="D3644"/>
      <c r="E3644"/>
      <c r="F3644"/>
      <c r="G3644"/>
      <c r="H3644"/>
      <c r="I3644"/>
      <c r="J3644"/>
      <c r="K3644"/>
      <c r="L3644"/>
      <c r="M3644"/>
      <c r="N3644"/>
      <c r="O3644"/>
      <c r="P3644"/>
      <c r="Q3644"/>
      <c r="R3644"/>
      <c r="S3644"/>
      <c r="T3644"/>
      <c r="U3644"/>
      <c r="V3644"/>
      <c r="W3644"/>
      <c r="X3644"/>
      <c r="Y3644"/>
      <c r="Z3644"/>
      <c r="AA3644"/>
      <c r="AB3644"/>
    </row>
    <row r="3645" spans="1:28" x14ac:dyDescent="0.25">
      <c r="A3645"/>
      <c r="B3645"/>
      <c r="C3645"/>
      <c r="D3645"/>
      <c r="E3645"/>
      <c r="F3645"/>
      <c r="G3645"/>
      <c r="H3645"/>
      <c r="I3645"/>
      <c r="J3645"/>
      <c r="K3645"/>
      <c r="L3645"/>
      <c r="M3645"/>
      <c r="N3645"/>
      <c r="O3645"/>
      <c r="P3645"/>
      <c r="Q3645"/>
      <c r="R3645"/>
      <c r="S3645"/>
      <c r="T3645"/>
      <c r="U3645"/>
      <c r="V3645"/>
      <c r="W3645"/>
      <c r="X3645"/>
      <c r="Y3645"/>
      <c r="Z3645"/>
      <c r="AA3645"/>
      <c r="AB3645"/>
    </row>
    <row r="3646" spans="1:28" x14ac:dyDescent="0.25">
      <c r="A3646"/>
      <c r="B3646"/>
      <c r="C3646"/>
      <c r="D3646"/>
      <c r="E3646"/>
      <c r="F3646"/>
      <c r="G3646"/>
      <c r="H3646"/>
      <c r="I3646"/>
      <c r="J3646"/>
      <c r="K3646"/>
      <c r="L3646"/>
      <c r="M3646"/>
      <c r="N3646"/>
      <c r="O3646"/>
      <c r="P3646"/>
      <c r="Q3646"/>
      <c r="R3646"/>
      <c r="S3646"/>
      <c r="T3646"/>
      <c r="U3646"/>
      <c r="V3646"/>
      <c r="W3646"/>
      <c r="X3646"/>
      <c r="Y3646"/>
      <c r="Z3646"/>
      <c r="AA3646"/>
      <c r="AB3646"/>
    </row>
    <row r="3647" spans="1:28" x14ac:dyDescent="0.25">
      <c r="A3647"/>
      <c r="B3647"/>
      <c r="C3647"/>
      <c r="D3647"/>
      <c r="E3647"/>
      <c r="F3647"/>
      <c r="G3647"/>
      <c r="H3647"/>
      <c r="I3647"/>
      <c r="J3647"/>
      <c r="K3647"/>
      <c r="L3647"/>
      <c r="M3647"/>
      <c r="N3647"/>
      <c r="O3647"/>
      <c r="P3647"/>
      <c r="Q3647"/>
      <c r="R3647"/>
      <c r="S3647"/>
      <c r="T3647"/>
      <c r="U3647"/>
      <c r="V3647"/>
      <c r="W3647"/>
      <c r="X3647"/>
      <c r="Y3647"/>
      <c r="Z3647"/>
      <c r="AA3647"/>
      <c r="AB3647"/>
    </row>
    <row r="3648" spans="1:28" x14ac:dyDescent="0.25">
      <c r="A3648"/>
      <c r="B3648"/>
      <c r="C3648"/>
      <c r="D3648"/>
      <c r="E3648"/>
      <c r="F3648"/>
      <c r="G3648"/>
      <c r="H3648"/>
      <c r="I3648"/>
      <c r="J3648"/>
      <c r="K3648"/>
      <c r="L3648"/>
      <c r="M3648"/>
      <c r="N3648"/>
      <c r="O3648"/>
      <c r="P3648"/>
      <c r="Q3648"/>
      <c r="R3648"/>
      <c r="S3648"/>
      <c r="T3648"/>
      <c r="U3648"/>
      <c r="V3648"/>
      <c r="W3648"/>
      <c r="X3648"/>
      <c r="Y3648"/>
      <c r="Z3648"/>
      <c r="AA3648"/>
      <c r="AB3648"/>
    </row>
    <row r="3649" spans="1:28" x14ac:dyDescent="0.25">
      <c r="A3649"/>
      <c r="B3649"/>
      <c r="C3649"/>
      <c r="D3649"/>
      <c r="E3649"/>
      <c r="F3649"/>
      <c r="G3649"/>
      <c r="H3649"/>
      <c r="I3649"/>
      <c r="J3649"/>
      <c r="K3649"/>
      <c r="L3649"/>
      <c r="M3649"/>
      <c r="N3649"/>
      <c r="O3649"/>
      <c r="P3649"/>
      <c r="Q3649"/>
      <c r="R3649"/>
      <c r="S3649"/>
      <c r="T3649"/>
      <c r="U3649"/>
      <c r="V3649"/>
      <c r="W3649"/>
      <c r="X3649"/>
      <c r="Y3649"/>
      <c r="Z3649"/>
      <c r="AA3649"/>
      <c r="AB3649"/>
    </row>
    <row r="3650" spans="1:28" x14ac:dyDescent="0.25">
      <c r="A3650"/>
      <c r="B3650"/>
      <c r="C3650"/>
      <c r="D3650"/>
      <c r="E3650"/>
      <c r="F3650"/>
      <c r="G3650"/>
      <c r="H3650"/>
      <c r="I3650"/>
      <c r="J3650"/>
      <c r="K3650"/>
      <c r="L3650"/>
      <c r="M3650"/>
      <c r="N3650"/>
      <c r="O3650"/>
      <c r="P3650"/>
      <c r="Q3650"/>
      <c r="R3650"/>
      <c r="S3650"/>
      <c r="T3650"/>
      <c r="U3650"/>
      <c r="V3650"/>
      <c r="W3650"/>
      <c r="X3650"/>
      <c r="Y3650"/>
      <c r="Z3650"/>
      <c r="AA3650"/>
      <c r="AB3650"/>
    </row>
    <row r="3651" spans="1:28" x14ac:dyDescent="0.25">
      <c r="A3651"/>
      <c r="B3651"/>
      <c r="C3651"/>
      <c r="D3651"/>
      <c r="E3651"/>
      <c r="F3651"/>
      <c r="G3651"/>
      <c r="H3651"/>
      <c r="I3651"/>
      <c r="J3651"/>
      <c r="K3651"/>
      <c r="L3651"/>
      <c r="M3651"/>
      <c r="N3651"/>
      <c r="O3651"/>
      <c r="P3651"/>
      <c r="Q3651"/>
      <c r="R3651"/>
      <c r="S3651"/>
      <c r="T3651"/>
      <c r="U3651"/>
      <c r="V3651"/>
      <c r="W3651"/>
      <c r="X3651"/>
      <c r="Y3651"/>
      <c r="Z3651"/>
      <c r="AA3651"/>
      <c r="AB3651"/>
    </row>
    <row r="3652" spans="1:28" x14ac:dyDescent="0.25">
      <c r="A3652"/>
      <c r="B3652"/>
      <c r="C3652"/>
      <c r="D3652"/>
      <c r="E3652"/>
      <c r="F3652"/>
      <c r="G3652"/>
      <c r="H3652"/>
      <c r="I3652"/>
      <c r="J3652"/>
      <c r="K3652"/>
      <c r="L3652"/>
      <c r="M3652"/>
      <c r="N3652"/>
      <c r="O3652"/>
      <c r="P3652"/>
      <c r="Q3652"/>
      <c r="R3652"/>
      <c r="S3652"/>
      <c r="T3652"/>
      <c r="U3652"/>
      <c r="V3652"/>
      <c r="W3652"/>
      <c r="X3652"/>
      <c r="Y3652"/>
      <c r="Z3652"/>
      <c r="AA3652"/>
      <c r="AB3652"/>
    </row>
    <row r="3653" spans="1:28" x14ac:dyDescent="0.25">
      <c r="A3653"/>
      <c r="B3653"/>
      <c r="C3653"/>
      <c r="D3653"/>
      <c r="E3653"/>
      <c r="F3653"/>
      <c r="G3653"/>
      <c r="H3653"/>
      <c r="I3653"/>
      <c r="J3653"/>
      <c r="K3653"/>
      <c r="L3653"/>
      <c r="M3653"/>
      <c r="N3653"/>
      <c r="O3653"/>
      <c r="P3653"/>
      <c r="Q3653"/>
      <c r="R3653"/>
      <c r="S3653"/>
      <c r="T3653"/>
      <c r="U3653"/>
      <c r="V3653"/>
      <c r="W3653"/>
      <c r="X3653"/>
      <c r="Y3653"/>
      <c r="Z3653"/>
      <c r="AA3653"/>
      <c r="AB3653"/>
    </row>
    <row r="3654" spans="1:28" x14ac:dyDescent="0.25">
      <c r="A3654"/>
      <c r="B3654"/>
      <c r="C3654"/>
      <c r="D3654"/>
      <c r="E3654"/>
      <c r="F3654"/>
      <c r="G3654"/>
      <c r="H3654"/>
      <c r="I3654"/>
      <c r="J3654"/>
      <c r="K3654"/>
      <c r="L3654"/>
      <c r="M3654"/>
      <c r="N3654"/>
      <c r="O3654"/>
      <c r="P3654"/>
      <c r="Q3654"/>
      <c r="R3654"/>
      <c r="S3654"/>
      <c r="T3654"/>
      <c r="U3654"/>
      <c r="V3654"/>
      <c r="W3654"/>
      <c r="X3654"/>
      <c r="Y3654"/>
      <c r="Z3654"/>
      <c r="AA3654"/>
      <c r="AB3654"/>
    </row>
    <row r="3655" spans="1:28" x14ac:dyDescent="0.25">
      <c r="A3655"/>
      <c r="B3655"/>
      <c r="C3655"/>
      <c r="D3655"/>
      <c r="E3655"/>
      <c r="F3655"/>
      <c r="G3655"/>
      <c r="H3655"/>
      <c r="I3655"/>
      <c r="J3655"/>
      <c r="K3655"/>
      <c r="L3655"/>
      <c r="M3655"/>
      <c r="N3655"/>
      <c r="O3655"/>
      <c r="P3655"/>
      <c r="Q3655"/>
      <c r="R3655"/>
      <c r="S3655"/>
      <c r="T3655"/>
      <c r="U3655"/>
      <c r="V3655"/>
      <c r="W3655"/>
      <c r="X3655"/>
      <c r="Y3655"/>
      <c r="Z3655"/>
      <c r="AA3655"/>
      <c r="AB3655"/>
    </row>
    <row r="3656" spans="1:28" x14ac:dyDescent="0.25">
      <c r="A3656"/>
      <c r="B3656"/>
      <c r="C3656"/>
      <c r="D3656"/>
      <c r="E3656"/>
      <c r="F3656"/>
      <c r="G3656"/>
      <c r="H3656"/>
      <c r="I3656"/>
      <c r="J3656"/>
      <c r="K3656"/>
      <c r="L3656"/>
      <c r="M3656"/>
      <c r="N3656"/>
      <c r="O3656"/>
      <c r="P3656"/>
      <c r="Q3656"/>
      <c r="R3656"/>
      <c r="S3656"/>
      <c r="T3656"/>
      <c r="U3656"/>
      <c r="V3656"/>
      <c r="W3656"/>
      <c r="X3656"/>
      <c r="Y3656"/>
      <c r="Z3656"/>
      <c r="AA3656"/>
      <c r="AB3656"/>
    </row>
    <row r="3657" spans="1:28" x14ac:dyDescent="0.25">
      <c r="A3657"/>
      <c r="B3657"/>
      <c r="C3657"/>
      <c r="D3657"/>
      <c r="E3657"/>
      <c r="F3657"/>
      <c r="G3657"/>
      <c r="H3657"/>
      <c r="I3657"/>
      <c r="J3657"/>
      <c r="K3657"/>
      <c r="L3657"/>
      <c r="M3657"/>
      <c r="N3657"/>
      <c r="O3657"/>
      <c r="P3657"/>
      <c r="Q3657"/>
      <c r="R3657"/>
      <c r="S3657"/>
      <c r="T3657"/>
      <c r="U3657"/>
      <c r="V3657"/>
      <c r="W3657"/>
      <c r="X3657"/>
      <c r="Y3657"/>
      <c r="Z3657"/>
      <c r="AA3657"/>
      <c r="AB3657"/>
    </row>
    <row r="3658" spans="1:28" x14ac:dyDescent="0.25">
      <c r="A3658"/>
      <c r="B3658"/>
      <c r="C3658"/>
      <c r="D3658"/>
      <c r="E3658"/>
      <c r="F3658"/>
      <c r="G3658"/>
      <c r="H3658"/>
      <c r="I3658"/>
      <c r="J3658"/>
      <c r="K3658"/>
      <c r="L3658"/>
      <c r="M3658"/>
      <c r="N3658"/>
      <c r="O3658"/>
      <c r="P3658"/>
      <c r="Q3658"/>
      <c r="R3658"/>
      <c r="S3658"/>
      <c r="T3658"/>
      <c r="U3658"/>
      <c r="V3658"/>
      <c r="W3658"/>
      <c r="X3658"/>
      <c r="Y3658"/>
      <c r="Z3658"/>
      <c r="AA3658"/>
      <c r="AB3658"/>
    </row>
    <row r="3659" spans="1:28" x14ac:dyDescent="0.25">
      <c r="A3659"/>
      <c r="B3659"/>
      <c r="C3659"/>
      <c r="D3659"/>
      <c r="E3659"/>
      <c r="F3659"/>
      <c r="G3659"/>
      <c r="H3659"/>
      <c r="I3659"/>
      <c r="J3659"/>
      <c r="K3659"/>
      <c r="L3659"/>
      <c r="M3659"/>
      <c r="N3659"/>
      <c r="O3659"/>
      <c r="P3659"/>
      <c r="Q3659"/>
      <c r="R3659"/>
      <c r="S3659"/>
      <c r="T3659"/>
      <c r="U3659"/>
      <c r="V3659"/>
      <c r="W3659"/>
      <c r="X3659"/>
      <c r="Y3659"/>
      <c r="Z3659"/>
      <c r="AA3659"/>
      <c r="AB3659"/>
    </row>
    <row r="3660" spans="1:28" x14ac:dyDescent="0.25">
      <c r="A3660"/>
      <c r="B3660"/>
      <c r="C3660"/>
      <c r="D3660"/>
      <c r="E3660"/>
      <c r="F3660"/>
      <c r="G3660"/>
      <c r="H3660"/>
      <c r="I3660"/>
      <c r="J3660"/>
      <c r="K3660"/>
      <c r="L3660"/>
      <c r="M3660"/>
      <c r="N3660"/>
      <c r="O3660"/>
      <c r="P3660"/>
      <c r="Q3660"/>
      <c r="R3660"/>
      <c r="S3660"/>
      <c r="T3660"/>
      <c r="U3660"/>
      <c r="V3660"/>
      <c r="W3660"/>
      <c r="X3660"/>
      <c r="Y3660"/>
      <c r="Z3660"/>
      <c r="AA3660"/>
      <c r="AB3660"/>
    </row>
    <row r="3661" spans="1:28" x14ac:dyDescent="0.25">
      <c r="A3661"/>
      <c r="B3661"/>
      <c r="C3661"/>
      <c r="D3661"/>
      <c r="E3661"/>
      <c r="F3661"/>
      <c r="G3661"/>
      <c r="H3661"/>
      <c r="I3661"/>
      <c r="J3661"/>
      <c r="K3661"/>
      <c r="L3661"/>
      <c r="M3661"/>
      <c r="N3661"/>
      <c r="O3661"/>
      <c r="P3661"/>
      <c r="Q3661"/>
      <c r="R3661"/>
      <c r="S3661"/>
      <c r="T3661"/>
      <c r="U3661"/>
      <c r="V3661"/>
      <c r="W3661"/>
      <c r="X3661"/>
      <c r="Y3661"/>
      <c r="Z3661"/>
      <c r="AA3661"/>
      <c r="AB3661"/>
    </row>
    <row r="3662" spans="1:28" x14ac:dyDescent="0.25">
      <c r="A3662"/>
      <c r="B3662"/>
      <c r="C3662"/>
      <c r="D3662"/>
      <c r="E3662"/>
      <c r="F3662"/>
      <c r="G3662"/>
      <c r="H3662"/>
      <c r="I3662"/>
      <c r="J3662"/>
      <c r="K3662"/>
      <c r="L3662"/>
      <c r="M3662"/>
      <c r="N3662"/>
      <c r="O3662"/>
      <c r="P3662"/>
      <c r="Q3662"/>
      <c r="R3662"/>
      <c r="S3662"/>
      <c r="T3662"/>
      <c r="U3662"/>
      <c r="V3662"/>
      <c r="W3662"/>
      <c r="X3662"/>
      <c r="Y3662"/>
      <c r="Z3662"/>
      <c r="AA3662"/>
      <c r="AB3662"/>
    </row>
    <row r="3663" spans="1:28" x14ac:dyDescent="0.25">
      <c r="A3663"/>
      <c r="B3663"/>
      <c r="C3663"/>
      <c r="D3663"/>
      <c r="E3663"/>
      <c r="F3663"/>
      <c r="G3663"/>
      <c r="H3663"/>
      <c r="I3663"/>
      <c r="J3663"/>
      <c r="K3663"/>
      <c r="L3663"/>
      <c r="M3663"/>
      <c r="N3663"/>
      <c r="O3663"/>
      <c r="P3663"/>
      <c r="Q3663"/>
      <c r="R3663"/>
      <c r="S3663"/>
      <c r="T3663"/>
      <c r="U3663"/>
      <c r="V3663"/>
      <c r="W3663"/>
      <c r="X3663"/>
      <c r="Y3663"/>
      <c r="Z3663"/>
      <c r="AA3663"/>
      <c r="AB3663"/>
    </row>
    <row r="3664" spans="1:28" x14ac:dyDescent="0.25">
      <c r="A3664"/>
      <c r="B3664"/>
      <c r="C3664"/>
      <c r="D3664"/>
      <c r="E3664"/>
      <c r="F3664"/>
      <c r="G3664"/>
      <c r="H3664"/>
      <c r="I3664"/>
      <c r="J3664"/>
      <c r="K3664"/>
      <c r="L3664"/>
      <c r="M3664"/>
      <c r="N3664"/>
      <c r="O3664"/>
      <c r="P3664"/>
      <c r="Q3664"/>
      <c r="R3664"/>
      <c r="S3664"/>
      <c r="T3664"/>
      <c r="U3664"/>
      <c r="V3664"/>
      <c r="W3664"/>
      <c r="X3664"/>
      <c r="Y3664"/>
      <c r="Z3664"/>
      <c r="AA3664"/>
      <c r="AB3664"/>
    </row>
    <row r="3665" spans="1:28" x14ac:dyDescent="0.25">
      <c r="A3665"/>
      <c r="B3665"/>
      <c r="C3665"/>
      <c r="D3665"/>
      <c r="E3665"/>
      <c r="F3665"/>
      <c r="G3665"/>
      <c r="H3665"/>
      <c r="I3665"/>
      <c r="J3665"/>
      <c r="K3665"/>
      <c r="L3665"/>
      <c r="M3665"/>
      <c r="N3665"/>
      <c r="O3665"/>
      <c r="P3665"/>
      <c r="Q3665"/>
      <c r="R3665"/>
      <c r="S3665"/>
      <c r="T3665"/>
      <c r="U3665"/>
      <c r="V3665"/>
      <c r="W3665"/>
      <c r="X3665"/>
      <c r="Y3665"/>
      <c r="Z3665"/>
      <c r="AA3665"/>
      <c r="AB3665"/>
    </row>
    <row r="3666" spans="1:28" x14ac:dyDescent="0.25">
      <c r="A3666"/>
      <c r="B3666"/>
      <c r="C3666"/>
      <c r="D3666"/>
      <c r="E3666"/>
      <c r="F3666"/>
      <c r="G3666"/>
      <c r="H3666"/>
      <c r="I3666"/>
      <c r="J3666"/>
      <c r="K3666"/>
      <c r="L3666"/>
      <c r="M3666"/>
      <c r="N3666"/>
      <c r="O3666"/>
      <c r="P3666"/>
      <c r="Q3666"/>
      <c r="R3666"/>
      <c r="S3666"/>
      <c r="T3666"/>
      <c r="U3666"/>
      <c r="V3666"/>
      <c r="W3666"/>
      <c r="X3666"/>
      <c r="Y3666"/>
      <c r="Z3666"/>
      <c r="AA3666"/>
      <c r="AB3666"/>
    </row>
    <row r="3667" spans="1:28" x14ac:dyDescent="0.25">
      <c r="A3667"/>
      <c r="B3667"/>
      <c r="C3667"/>
      <c r="D3667"/>
      <c r="E3667"/>
      <c r="F3667"/>
      <c r="G3667"/>
      <c r="H3667"/>
      <c r="I3667"/>
      <c r="J3667"/>
      <c r="K3667"/>
      <c r="L3667"/>
      <c r="M3667"/>
      <c r="N3667"/>
      <c r="O3667"/>
      <c r="P3667"/>
      <c r="Q3667"/>
      <c r="R3667"/>
      <c r="S3667"/>
      <c r="T3667"/>
      <c r="U3667"/>
      <c r="V3667"/>
      <c r="W3667"/>
      <c r="X3667"/>
      <c r="Y3667"/>
      <c r="Z3667"/>
      <c r="AA3667"/>
      <c r="AB3667"/>
    </row>
    <row r="3668" spans="1:28" x14ac:dyDescent="0.25">
      <c r="A3668"/>
      <c r="B3668"/>
      <c r="C3668"/>
      <c r="D3668"/>
      <c r="E3668"/>
      <c r="F3668"/>
      <c r="G3668"/>
      <c r="H3668"/>
      <c r="I3668"/>
      <c r="J3668"/>
      <c r="K3668"/>
      <c r="L3668"/>
      <c r="M3668"/>
      <c r="N3668"/>
      <c r="O3668"/>
      <c r="P3668"/>
      <c r="Q3668"/>
      <c r="R3668"/>
      <c r="S3668"/>
      <c r="T3668"/>
      <c r="U3668"/>
      <c r="V3668"/>
      <c r="W3668"/>
      <c r="X3668"/>
      <c r="Y3668"/>
      <c r="Z3668"/>
      <c r="AA3668"/>
      <c r="AB3668"/>
    </row>
    <row r="3669" spans="1:28" x14ac:dyDescent="0.25">
      <c r="A3669"/>
      <c r="B3669"/>
      <c r="C3669"/>
      <c r="D3669"/>
      <c r="E3669"/>
      <c r="F3669"/>
      <c r="G3669"/>
      <c r="H3669"/>
      <c r="I3669"/>
      <c r="J3669"/>
      <c r="K3669"/>
      <c r="L3669"/>
      <c r="M3669"/>
      <c r="N3669"/>
      <c r="O3669"/>
      <c r="P3669"/>
      <c r="Q3669"/>
      <c r="R3669"/>
      <c r="S3669"/>
      <c r="T3669"/>
      <c r="U3669"/>
      <c r="V3669"/>
      <c r="W3669"/>
      <c r="X3669"/>
      <c r="Y3669"/>
      <c r="Z3669"/>
      <c r="AA3669"/>
      <c r="AB3669"/>
    </row>
    <row r="3670" spans="1:28" x14ac:dyDescent="0.25">
      <c r="A3670"/>
      <c r="B3670"/>
      <c r="C3670"/>
      <c r="D3670"/>
      <c r="E3670"/>
      <c r="F3670"/>
      <c r="G3670"/>
      <c r="H3670"/>
      <c r="I3670"/>
      <c r="J3670"/>
      <c r="K3670"/>
      <c r="L3670"/>
      <c r="M3670"/>
      <c r="N3670"/>
      <c r="O3670"/>
      <c r="P3670"/>
      <c r="Q3670"/>
      <c r="R3670"/>
      <c r="S3670"/>
      <c r="T3670"/>
      <c r="U3670"/>
      <c r="V3670"/>
      <c r="W3670"/>
      <c r="X3670"/>
      <c r="Y3670"/>
      <c r="Z3670"/>
      <c r="AA3670"/>
      <c r="AB3670"/>
    </row>
    <row r="3671" spans="1:28" x14ac:dyDescent="0.25">
      <c r="A3671"/>
      <c r="B3671"/>
      <c r="C3671"/>
      <c r="D3671"/>
      <c r="E3671"/>
      <c r="F3671"/>
      <c r="G3671"/>
      <c r="H3671"/>
      <c r="I3671"/>
      <c r="J3671"/>
      <c r="K3671"/>
      <c r="L3671"/>
      <c r="M3671"/>
      <c r="N3671"/>
      <c r="O3671"/>
      <c r="P3671"/>
      <c r="Q3671"/>
      <c r="R3671"/>
      <c r="S3671"/>
      <c r="T3671"/>
      <c r="U3671"/>
      <c r="V3671"/>
      <c r="W3671"/>
      <c r="X3671"/>
      <c r="Y3671"/>
      <c r="Z3671"/>
      <c r="AA3671"/>
      <c r="AB3671"/>
    </row>
    <row r="3672" spans="1:28" x14ac:dyDescent="0.25">
      <c r="A3672"/>
      <c r="B3672"/>
      <c r="C3672"/>
      <c r="D3672"/>
      <c r="E3672"/>
      <c r="F3672"/>
      <c r="G3672"/>
      <c r="H3672"/>
      <c r="I3672"/>
      <c r="J3672"/>
      <c r="K3672"/>
      <c r="L3672"/>
      <c r="M3672"/>
      <c r="N3672"/>
      <c r="O3672"/>
      <c r="P3672"/>
      <c r="Q3672"/>
      <c r="R3672"/>
      <c r="S3672"/>
      <c r="T3672"/>
      <c r="U3672"/>
      <c r="V3672"/>
      <c r="W3672"/>
      <c r="X3672"/>
      <c r="Y3672"/>
      <c r="Z3672"/>
      <c r="AA3672"/>
      <c r="AB3672"/>
    </row>
    <row r="3673" spans="1:28" x14ac:dyDescent="0.25">
      <c r="A3673"/>
      <c r="B3673"/>
      <c r="C3673"/>
      <c r="D3673"/>
      <c r="E3673"/>
      <c r="F3673"/>
      <c r="G3673"/>
      <c r="H3673"/>
      <c r="I3673"/>
      <c r="J3673"/>
      <c r="K3673"/>
      <c r="L3673"/>
      <c r="M3673"/>
      <c r="N3673"/>
      <c r="O3673"/>
      <c r="P3673"/>
      <c r="Q3673"/>
      <c r="R3673"/>
      <c r="S3673"/>
      <c r="T3673"/>
      <c r="U3673"/>
      <c r="V3673"/>
      <c r="W3673"/>
      <c r="X3673"/>
      <c r="Y3673"/>
      <c r="Z3673"/>
      <c r="AA3673"/>
      <c r="AB3673"/>
    </row>
    <row r="3674" spans="1:28" x14ac:dyDescent="0.25">
      <c r="A3674"/>
      <c r="B3674"/>
      <c r="C3674"/>
      <c r="D3674"/>
      <c r="E3674"/>
      <c r="F3674"/>
      <c r="G3674"/>
      <c r="H3674"/>
      <c r="I3674"/>
      <c r="J3674"/>
      <c r="K3674"/>
      <c r="L3674"/>
      <c r="M3674"/>
      <c r="N3674"/>
      <c r="O3674"/>
      <c r="P3674"/>
      <c r="Q3674"/>
      <c r="R3674"/>
      <c r="S3674"/>
      <c r="T3674"/>
      <c r="U3674"/>
      <c r="V3674"/>
      <c r="W3674"/>
      <c r="X3674"/>
      <c r="Y3674"/>
      <c r="Z3674"/>
      <c r="AA3674"/>
      <c r="AB3674"/>
    </row>
    <row r="3675" spans="1:28" x14ac:dyDescent="0.25">
      <c r="A3675"/>
      <c r="B3675"/>
      <c r="C3675"/>
      <c r="D3675"/>
      <c r="E3675"/>
      <c r="F3675"/>
      <c r="G3675"/>
      <c r="H3675"/>
      <c r="I3675"/>
      <c r="J3675"/>
      <c r="K3675"/>
      <c r="L3675"/>
      <c r="M3675"/>
      <c r="N3675"/>
      <c r="O3675"/>
      <c r="P3675"/>
      <c r="Q3675"/>
      <c r="R3675"/>
      <c r="S3675"/>
      <c r="T3675"/>
      <c r="U3675"/>
      <c r="V3675"/>
      <c r="W3675"/>
      <c r="X3675"/>
      <c r="Y3675"/>
      <c r="Z3675"/>
      <c r="AA3675"/>
      <c r="AB3675"/>
    </row>
    <row r="3676" spans="1:28" x14ac:dyDescent="0.25">
      <c r="A3676"/>
      <c r="B3676"/>
      <c r="C3676"/>
      <c r="D3676"/>
      <c r="E3676"/>
      <c r="F3676"/>
      <c r="G3676"/>
      <c r="H3676"/>
      <c r="I3676"/>
      <c r="J3676"/>
      <c r="K3676"/>
      <c r="L3676"/>
      <c r="M3676"/>
      <c r="N3676"/>
      <c r="O3676"/>
      <c r="P3676"/>
      <c r="Q3676"/>
      <c r="R3676"/>
      <c r="S3676"/>
      <c r="T3676"/>
      <c r="U3676"/>
      <c r="V3676"/>
      <c r="W3676"/>
      <c r="X3676"/>
      <c r="Y3676"/>
      <c r="Z3676"/>
      <c r="AA3676"/>
      <c r="AB3676"/>
    </row>
    <row r="3677" spans="1:28" x14ac:dyDescent="0.25">
      <c r="A3677"/>
      <c r="B3677"/>
      <c r="C3677"/>
      <c r="D3677"/>
      <c r="E3677"/>
      <c r="F3677"/>
      <c r="G3677"/>
      <c r="H3677"/>
      <c r="I3677"/>
      <c r="J3677"/>
      <c r="K3677"/>
      <c r="L3677"/>
      <c r="M3677"/>
      <c r="N3677"/>
      <c r="O3677"/>
      <c r="P3677"/>
      <c r="Q3677"/>
      <c r="R3677"/>
      <c r="S3677"/>
      <c r="T3677"/>
      <c r="U3677"/>
      <c r="V3677"/>
      <c r="W3677"/>
      <c r="X3677"/>
      <c r="Y3677"/>
      <c r="Z3677"/>
      <c r="AA3677"/>
      <c r="AB3677"/>
    </row>
    <row r="3678" spans="1:28" x14ac:dyDescent="0.25">
      <c r="A3678"/>
      <c r="B3678"/>
      <c r="C3678"/>
      <c r="D3678"/>
      <c r="E3678"/>
      <c r="F3678"/>
      <c r="G3678"/>
      <c r="H3678"/>
      <c r="I3678"/>
      <c r="J3678"/>
      <c r="K3678"/>
      <c r="L3678"/>
      <c r="M3678"/>
      <c r="N3678"/>
      <c r="O3678"/>
      <c r="P3678"/>
      <c r="Q3678"/>
      <c r="R3678"/>
      <c r="S3678"/>
      <c r="T3678"/>
      <c r="U3678"/>
      <c r="V3678"/>
      <c r="W3678"/>
      <c r="X3678"/>
      <c r="Y3678"/>
      <c r="Z3678"/>
      <c r="AA3678"/>
      <c r="AB3678"/>
    </row>
    <row r="3679" spans="1:28" x14ac:dyDescent="0.25">
      <c r="A3679"/>
      <c r="B3679"/>
      <c r="C3679"/>
      <c r="D3679"/>
      <c r="E3679"/>
      <c r="F3679"/>
      <c r="G3679"/>
      <c r="H3679"/>
      <c r="I3679"/>
      <c r="J3679"/>
      <c r="K3679"/>
      <c r="L3679"/>
      <c r="M3679"/>
      <c r="N3679"/>
      <c r="O3679"/>
      <c r="P3679"/>
      <c r="Q3679"/>
      <c r="R3679"/>
      <c r="S3679"/>
      <c r="T3679"/>
      <c r="U3679"/>
      <c r="V3679"/>
      <c r="W3679"/>
      <c r="X3679"/>
      <c r="Y3679"/>
      <c r="Z3679"/>
      <c r="AA3679"/>
      <c r="AB3679"/>
    </row>
    <row r="3680" spans="1:28" x14ac:dyDescent="0.25">
      <c r="A3680"/>
      <c r="B3680"/>
      <c r="C3680"/>
      <c r="D3680"/>
      <c r="E3680"/>
      <c r="F3680"/>
      <c r="G3680"/>
      <c r="H3680"/>
      <c r="I3680"/>
      <c r="J3680"/>
      <c r="K3680"/>
      <c r="L3680"/>
      <c r="M3680"/>
      <c r="N3680"/>
      <c r="O3680"/>
      <c r="P3680"/>
      <c r="Q3680"/>
      <c r="R3680"/>
      <c r="S3680"/>
      <c r="T3680"/>
      <c r="U3680"/>
      <c r="V3680"/>
      <c r="W3680"/>
      <c r="X3680"/>
      <c r="Y3680"/>
      <c r="Z3680"/>
      <c r="AA3680"/>
      <c r="AB3680"/>
    </row>
    <row r="3681" spans="1:28" x14ac:dyDescent="0.25">
      <c r="A3681"/>
      <c r="B3681"/>
      <c r="C3681"/>
      <c r="D3681"/>
      <c r="E3681"/>
      <c r="F3681"/>
      <c r="G3681"/>
      <c r="H3681"/>
      <c r="I3681"/>
      <c r="J3681"/>
      <c r="K3681"/>
      <c r="L3681"/>
      <c r="M3681"/>
      <c r="N3681"/>
      <c r="O3681"/>
      <c r="P3681"/>
      <c r="Q3681"/>
      <c r="R3681"/>
      <c r="S3681"/>
      <c r="T3681"/>
      <c r="U3681"/>
      <c r="V3681"/>
      <c r="W3681"/>
      <c r="X3681"/>
      <c r="Y3681"/>
      <c r="Z3681"/>
      <c r="AA3681"/>
      <c r="AB3681"/>
    </row>
    <row r="3682" spans="1:28" x14ac:dyDescent="0.25">
      <c r="A3682"/>
      <c r="B3682"/>
      <c r="C3682"/>
      <c r="D3682"/>
      <c r="E3682"/>
      <c r="F3682"/>
      <c r="G3682"/>
      <c r="H3682"/>
      <c r="I3682"/>
      <c r="J3682"/>
      <c r="K3682"/>
      <c r="L3682"/>
      <c r="M3682"/>
      <c r="N3682"/>
      <c r="O3682"/>
      <c r="P3682"/>
      <c r="Q3682"/>
      <c r="R3682"/>
      <c r="S3682"/>
      <c r="T3682"/>
      <c r="U3682"/>
      <c r="V3682"/>
      <c r="W3682"/>
      <c r="X3682"/>
      <c r="Y3682"/>
      <c r="Z3682"/>
      <c r="AA3682"/>
      <c r="AB3682"/>
    </row>
    <row r="3683" spans="1:28" x14ac:dyDescent="0.25">
      <c r="A3683"/>
      <c r="B3683"/>
      <c r="C3683"/>
      <c r="D3683"/>
      <c r="E3683"/>
      <c r="F3683"/>
      <c r="G3683"/>
      <c r="H3683"/>
      <c r="I3683"/>
      <c r="J3683"/>
      <c r="K3683"/>
      <c r="L3683"/>
      <c r="M3683"/>
      <c r="N3683"/>
      <c r="O3683"/>
      <c r="P3683"/>
      <c r="Q3683"/>
      <c r="R3683"/>
      <c r="S3683"/>
      <c r="T3683"/>
      <c r="U3683"/>
      <c r="V3683"/>
      <c r="W3683"/>
      <c r="X3683"/>
      <c r="Y3683"/>
      <c r="Z3683"/>
      <c r="AA3683"/>
      <c r="AB3683"/>
    </row>
    <row r="3684" spans="1:28" x14ac:dyDescent="0.25">
      <c r="A3684"/>
      <c r="B3684"/>
      <c r="C3684"/>
      <c r="D3684"/>
      <c r="E3684"/>
      <c r="F3684"/>
      <c r="G3684"/>
      <c r="H3684"/>
      <c r="I3684"/>
      <c r="J3684"/>
      <c r="K3684"/>
      <c r="L3684"/>
      <c r="M3684"/>
      <c r="N3684"/>
      <c r="O3684"/>
      <c r="P3684"/>
      <c r="Q3684"/>
      <c r="R3684"/>
      <c r="S3684"/>
      <c r="T3684"/>
      <c r="U3684"/>
      <c r="V3684"/>
      <c r="W3684"/>
      <c r="X3684"/>
      <c r="Y3684"/>
      <c r="Z3684"/>
      <c r="AA3684"/>
      <c r="AB3684"/>
    </row>
    <row r="3685" spans="1:28" x14ac:dyDescent="0.25">
      <c r="A3685"/>
      <c r="B3685"/>
      <c r="C3685"/>
      <c r="D3685"/>
      <c r="E3685"/>
      <c r="F3685"/>
      <c r="G3685"/>
      <c r="H3685"/>
      <c r="I3685"/>
      <c r="J3685"/>
      <c r="K3685"/>
      <c r="L3685"/>
      <c r="M3685"/>
      <c r="N3685"/>
      <c r="O3685"/>
      <c r="P3685"/>
      <c r="Q3685"/>
      <c r="R3685"/>
      <c r="S3685"/>
      <c r="T3685"/>
      <c r="U3685"/>
      <c r="V3685"/>
      <c r="W3685"/>
      <c r="X3685"/>
      <c r="Y3685"/>
      <c r="Z3685"/>
      <c r="AA3685"/>
      <c r="AB3685"/>
    </row>
    <row r="3686" spans="1:28" x14ac:dyDescent="0.25">
      <c r="A3686"/>
      <c r="B3686"/>
      <c r="C3686"/>
      <c r="D3686"/>
      <c r="E3686"/>
      <c r="F3686"/>
      <c r="G3686"/>
      <c r="H3686"/>
      <c r="I3686"/>
      <c r="J3686"/>
      <c r="K3686"/>
      <c r="L3686"/>
      <c r="M3686"/>
      <c r="N3686"/>
      <c r="O3686"/>
      <c r="P3686"/>
      <c r="Q3686"/>
      <c r="R3686"/>
      <c r="S3686"/>
      <c r="T3686"/>
      <c r="U3686"/>
      <c r="V3686"/>
      <c r="W3686"/>
      <c r="X3686"/>
      <c r="Y3686"/>
      <c r="Z3686"/>
      <c r="AA3686"/>
      <c r="AB3686"/>
    </row>
    <row r="3687" spans="1:28" x14ac:dyDescent="0.25">
      <c r="A3687"/>
      <c r="B3687"/>
      <c r="C3687"/>
      <c r="D3687"/>
      <c r="E3687"/>
      <c r="F3687"/>
      <c r="G3687"/>
      <c r="H3687"/>
      <c r="I3687"/>
      <c r="J3687"/>
      <c r="K3687"/>
      <c r="L3687"/>
      <c r="M3687"/>
      <c r="N3687"/>
      <c r="O3687"/>
      <c r="P3687"/>
      <c r="Q3687"/>
      <c r="R3687"/>
      <c r="S3687"/>
      <c r="T3687"/>
      <c r="U3687"/>
      <c r="V3687"/>
      <c r="W3687"/>
      <c r="X3687"/>
      <c r="Y3687"/>
      <c r="Z3687"/>
      <c r="AA3687"/>
      <c r="AB3687"/>
    </row>
    <row r="3688" spans="1:28" x14ac:dyDescent="0.25">
      <c r="A3688"/>
      <c r="B3688"/>
      <c r="C3688"/>
      <c r="D3688"/>
      <c r="E3688"/>
      <c r="F3688"/>
      <c r="G3688"/>
      <c r="H3688"/>
      <c r="I3688"/>
      <c r="J3688"/>
      <c r="K3688"/>
      <c r="L3688"/>
      <c r="M3688"/>
      <c r="N3688"/>
      <c r="O3688"/>
      <c r="P3688"/>
      <c r="Q3688"/>
      <c r="R3688"/>
      <c r="S3688"/>
      <c r="T3688"/>
      <c r="U3688"/>
      <c r="V3688"/>
      <c r="W3688"/>
      <c r="X3688"/>
      <c r="Y3688"/>
      <c r="Z3688"/>
      <c r="AA3688"/>
      <c r="AB3688"/>
    </row>
    <row r="3689" spans="1:28" x14ac:dyDescent="0.25">
      <c r="A3689"/>
      <c r="B3689"/>
      <c r="C3689"/>
      <c r="D3689"/>
      <c r="E3689"/>
      <c r="F3689"/>
      <c r="G3689"/>
      <c r="H3689"/>
      <c r="I3689"/>
      <c r="J3689"/>
      <c r="K3689"/>
      <c r="L3689"/>
      <c r="M3689"/>
      <c r="N3689"/>
      <c r="O3689"/>
      <c r="P3689"/>
      <c r="Q3689"/>
      <c r="R3689"/>
      <c r="S3689"/>
      <c r="T3689"/>
      <c r="U3689"/>
      <c r="V3689"/>
      <c r="W3689"/>
      <c r="X3689"/>
      <c r="Y3689"/>
      <c r="Z3689"/>
      <c r="AA3689"/>
      <c r="AB3689"/>
    </row>
    <row r="3690" spans="1:28" x14ac:dyDescent="0.25">
      <c r="A3690"/>
      <c r="B3690"/>
      <c r="C3690"/>
      <c r="D3690"/>
      <c r="E3690"/>
      <c r="F3690"/>
      <c r="G3690"/>
      <c r="H3690"/>
      <c r="I3690"/>
      <c r="J3690"/>
      <c r="K3690"/>
      <c r="L3690"/>
      <c r="M3690"/>
      <c r="N3690"/>
      <c r="O3690"/>
      <c r="P3690"/>
      <c r="Q3690"/>
      <c r="R3690"/>
      <c r="S3690"/>
      <c r="T3690"/>
      <c r="U3690"/>
      <c r="V3690"/>
      <c r="W3690"/>
      <c r="X3690"/>
      <c r="Y3690"/>
      <c r="Z3690"/>
      <c r="AA3690"/>
      <c r="AB3690"/>
    </row>
    <row r="3691" spans="1:28" x14ac:dyDescent="0.25">
      <c r="A3691"/>
      <c r="B3691"/>
      <c r="C3691"/>
      <c r="D3691"/>
      <c r="E3691"/>
      <c r="F3691"/>
      <c r="G3691"/>
      <c r="H3691"/>
      <c r="I3691"/>
      <c r="J3691"/>
      <c r="K3691"/>
      <c r="L3691"/>
      <c r="M3691"/>
      <c r="N3691"/>
      <c r="O3691"/>
      <c r="P3691"/>
      <c r="Q3691"/>
      <c r="R3691"/>
      <c r="S3691"/>
      <c r="T3691"/>
      <c r="U3691"/>
      <c r="V3691"/>
      <c r="W3691"/>
      <c r="X3691"/>
      <c r="Y3691"/>
      <c r="Z3691"/>
      <c r="AA3691"/>
      <c r="AB3691"/>
    </row>
    <row r="3692" spans="1:28" x14ac:dyDescent="0.25">
      <c r="A3692"/>
      <c r="B3692"/>
      <c r="C3692"/>
      <c r="D3692"/>
      <c r="E3692"/>
      <c r="F3692"/>
      <c r="G3692"/>
      <c r="H3692"/>
      <c r="I3692"/>
      <c r="J3692"/>
      <c r="K3692"/>
      <c r="L3692"/>
      <c r="M3692"/>
      <c r="N3692"/>
      <c r="O3692"/>
      <c r="P3692"/>
      <c r="Q3692"/>
      <c r="R3692"/>
      <c r="S3692"/>
      <c r="T3692"/>
      <c r="U3692"/>
      <c r="V3692"/>
      <c r="W3692"/>
      <c r="X3692"/>
      <c r="Y3692"/>
      <c r="Z3692"/>
      <c r="AA3692"/>
      <c r="AB3692"/>
    </row>
    <row r="3693" spans="1:28" x14ac:dyDescent="0.25">
      <c r="A3693"/>
      <c r="B3693"/>
      <c r="C3693"/>
      <c r="D3693"/>
      <c r="E3693"/>
      <c r="F3693"/>
      <c r="G3693"/>
      <c r="H3693"/>
      <c r="I3693"/>
      <c r="J3693"/>
      <c r="K3693"/>
      <c r="L3693"/>
      <c r="M3693"/>
      <c r="N3693"/>
      <c r="O3693"/>
      <c r="P3693"/>
      <c r="Q3693"/>
      <c r="R3693"/>
      <c r="S3693"/>
      <c r="T3693"/>
      <c r="U3693"/>
      <c r="V3693"/>
      <c r="W3693"/>
      <c r="X3693"/>
      <c r="Y3693"/>
      <c r="Z3693"/>
      <c r="AA3693"/>
      <c r="AB3693"/>
    </row>
    <row r="3694" spans="1:28" x14ac:dyDescent="0.25">
      <c r="A3694"/>
      <c r="B3694"/>
      <c r="C3694"/>
      <c r="D3694"/>
      <c r="E3694"/>
      <c r="F3694"/>
      <c r="G3694"/>
      <c r="H3694"/>
      <c r="I3694"/>
      <c r="J3694"/>
      <c r="K3694"/>
      <c r="L3694"/>
      <c r="M3694"/>
      <c r="N3694"/>
      <c r="O3694"/>
      <c r="P3694"/>
      <c r="Q3694"/>
      <c r="R3694"/>
      <c r="S3694"/>
      <c r="T3694"/>
      <c r="U3694"/>
      <c r="V3694"/>
      <c r="W3694"/>
      <c r="X3694"/>
      <c r="Y3694"/>
      <c r="Z3694"/>
      <c r="AA3694"/>
      <c r="AB3694"/>
    </row>
    <row r="3695" spans="1:28" x14ac:dyDescent="0.25">
      <c r="A3695"/>
      <c r="B3695"/>
      <c r="C3695"/>
      <c r="D3695"/>
      <c r="E3695"/>
      <c r="F3695"/>
      <c r="G3695"/>
      <c r="H3695"/>
      <c r="I3695"/>
      <c r="J3695"/>
      <c r="K3695"/>
      <c r="L3695"/>
      <c r="M3695"/>
      <c r="N3695"/>
      <c r="O3695"/>
      <c r="P3695"/>
      <c r="Q3695"/>
      <c r="R3695"/>
      <c r="S3695"/>
      <c r="T3695"/>
      <c r="U3695"/>
      <c r="V3695"/>
      <c r="W3695"/>
      <c r="X3695"/>
      <c r="Y3695"/>
      <c r="Z3695"/>
      <c r="AA3695"/>
      <c r="AB3695"/>
    </row>
    <row r="3696" spans="1:28" x14ac:dyDescent="0.25">
      <c r="A3696"/>
      <c r="B3696"/>
      <c r="C3696"/>
      <c r="D3696"/>
      <c r="E3696"/>
      <c r="F3696"/>
      <c r="G3696"/>
      <c r="H3696"/>
      <c r="I3696"/>
      <c r="J3696"/>
      <c r="K3696"/>
      <c r="L3696"/>
      <c r="M3696"/>
      <c r="N3696"/>
      <c r="O3696"/>
      <c r="P3696"/>
      <c r="Q3696"/>
      <c r="R3696"/>
      <c r="S3696"/>
      <c r="T3696"/>
      <c r="U3696"/>
      <c r="V3696"/>
      <c r="W3696"/>
      <c r="X3696"/>
      <c r="Y3696"/>
      <c r="Z3696"/>
      <c r="AA3696"/>
      <c r="AB3696"/>
    </row>
    <row r="3697" spans="1:28" x14ac:dyDescent="0.25">
      <c r="A3697"/>
      <c r="B3697"/>
      <c r="C3697"/>
      <c r="D3697"/>
      <c r="E3697"/>
      <c r="F3697"/>
      <c r="G3697"/>
      <c r="H3697"/>
      <c r="I3697"/>
      <c r="J3697"/>
      <c r="K3697"/>
      <c r="L3697"/>
      <c r="M3697"/>
      <c r="N3697"/>
      <c r="O3697"/>
      <c r="P3697"/>
      <c r="Q3697"/>
      <c r="R3697"/>
      <c r="S3697"/>
      <c r="T3697"/>
      <c r="U3697"/>
      <c r="V3697"/>
      <c r="W3697"/>
      <c r="X3697"/>
      <c r="Y3697"/>
      <c r="Z3697"/>
      <c r="AA3697"/>
      <c r="AB3697"/>
    </row>
    <row r="3698" spans="1:28" x14ac:dyDescent="0.25">
      <c r="A3698"/>
      <c r="B3698"/>
      <c r="C3698"/>
      <c r="D3698"/>
      <c r="E3698"/>
      <c r="F3698"/>
      <c r="G3698"/>
      <c r="H3698"/>
      <c r="I3698"/>
      <c r="J3698"/>
      <c r="K3698"/>
      <c r="L3698"/>
      <c r="M3698"/>
      <c r="N3698"/>
      <c r="O3698"/>
      <c r="P3698"/>
      <c r="Q3698"/>
      <c r="R3698"/>
      <c r="S3698"/>
      <c r="T3698"/>
      <c r="U3698"/>
      <c r="V3698"/>
      <c r="W3698"/>
      <c r="X3698"/>
      <c r="Y3698"/>
      <c r="Z3698"/>
      <c r="AA3698"/>
      <c r="AB3698"/>
    </row>
    <row r="3699" spans="1:28" x14ac:dyDescent="0.25">
      <c r="A3699"/>
      <c r="B3699"/>
      <c r="C3699"/>
      <c r="D3699"/>
      <c r="E3699"/>
      <c r="F3699"/>
      <c r="G3699"/>
      <c r="H3699"/>
      <c r="I3699"/>
      <c r="J3699"/>
      <c r="K3699"/>
      <c r="L3699"/>
      <c r="M3699"/>
      <c r="N3699"/>
      <c r="O3699"/>
      <c r="P3699"/>
      <c r="Q3699"/>
      <c r="R3699"/>
      <c r="S3699"/>
      <c r="T3699"/>
      <c r="U3699"/>
      <c r="V3699"/>
      <c r="W3699"/>
      <c r="X3699"/>
      <c r="Y3699"/>
      <c r="Z3699"/>
      <c r="AA3699"/>
      <c r="AB3699"/>
    </row>
    <row r="3700" spans="1:28" x14ac:dyDescent="0.25">
      <c r="A3700"/>
      <c r="B3700"/>
      <c r="C3700"/>
      <c r="D3700"/>
      <c r="E3700"/>
      <c r="F3700"/>
      <c r="G3700"/>
      <c r="H3700"/>
      <c r="I3700"/>
      <c r="J3700"/>
      <c r="K3700"/>
      <c r="L3700"/>
      <c r="M3700"/>
      <c r="N3700"/>
      <c r="O3700"/>
      <c r="P3700"/>
      <c r="Q3700"/>
      <c r="R3700"/>
      <c r="S3700"/>
      <c r="T3700"/>
      <c r="U3700"/>
      <c r="V3700"/>
      <c r="W3700"/>
      <c r="X3700"/>
      <c r="Y3700"/>
      <c r="Z3700"/>
      <c r="AA3700"/>
      <c r="AB3700"/>
    </row>
    <row r="3701" spans="1:28" x14ac:dyDescent="0.25">
      <c r="A3701"/>
      <c r="B3701"/>
      <c r="C3701"/>
      <c r="D3701"/>
      <c r="E3701"/>
      <c r="F3701"/>
      <c r="G3701"/>
      <c r="H3701"/>
      <c r="I3701"/>
      <c r="J3701"/>
      <c r="K3701"/>
      <c r="L3701"/>
      <c r="M3701"/>
      <c r="N3701"/>
      <c r="O3701"/>
      <c r="P3701"/>
      <c r="Q3701"/>
      <c r="R3701"/>
      <c r="S3701"/>
      <c r="T3701"/>
      <c r="U3701"/>
      <c r="V3701"/>
      <c r="W3701"/>
      <c r="X3701"/>
      <c r="Y3701"/>
      <c r="Z3701"/>
      <c r="AA3701"/>
      <c r="AB3701"/>
    </row>
    <row r="3702" spans="1:28" x14ac:dyDescent="0.25">
      <c r="A3702"/>
      <c r="B3702"/>
      <c r="C3702"/>
      <c r="D3702"/>
      <c r="E3702"/>
      <c r="F3702"/>
      <c r="G3702"/>
      <c r="H3702"/>
      <c r="I3702"/>
      <c r="J3702"/>
      <c r="K3702"/>
      <c r="L3702"/>
      <c r="M3702"/>
      <c r="N3702"/>
      <c r="O3702"/>
      <c r="P3702"/>
      <c r="Q3702"/>
      <c r="R3702"/>
      <c r="S3702"/>
      <c r="T3702"/>
      <c r="U3702"/>
      <c r="V3702"/>
      <c r="W3702"/>
      <c r="X3702"/>
      <c r="Y3702"/>
      <c r="Z3702"/>
      <c r="AA3702"/>
      <c r="AB3702"/>
    </row>
    <row r="3703" spans="1:28" x14ac:dyDescent="0.25">
      <c r="A3703"/>
      <c r="B3703"/>
      <c r="C3703"/>
      <c r="D3703"/>
      <c r="E3703"/>
      <c r="F3703"/>
      <c r="G3703"/>
      <c r="H3703"/>
      <c r="I3703"/>
      <c r="J3703"/>
      <c r="K3703"/>
      <c r="L3703"/>
      <c r="M3703"/>
      <c r="N3703"/>
      <c r="O3703"/>
      <c r="P3703"/>
      <c r="Q3703"/>
      <c r="R3703"/>
      <c r="S3703"/>
      <c r="T3703"/>
      <c r="U3703"/>
      <c r="V3703"/>
      <c r="W3703"/>
      <c r="X3703"/>
      <c r="Y3703"/>
      <c r="Z3703"/>
      <c r="AA3703"/>
      <c r="AB3703"/>
    </row>
    <row r="3704" spans="1:28" x14ac:dyDescent="0.25">
      <c r="A3704"/>
      <c r="B3704"/>
      <c r="C3704"/>
      <c r="D3704"/>
      <c r="E3704"/>
      <c r="F3704"/>
      <c r="G3704"/>
      <c r="H3704"/>
      <c r="I3704"/>
      <c r="J3704"/>
      <c r="K3704"/>
      <c r="L3704"/>
      <c r="M3704"/>
      <c r="N3704"/>
      <c r="O3704"/>
      <c r="P3704"/>
      <c r="Q3704"/>
      <c r="R3704"/>
      <c r="S3704"/>
      <c r="T3704"/>
      <c r="U3704"/>
      <c r="V3704"/>
      <c r="W3704"/>
      <c r="X3704"/>
      <c r="Y3704"/>
      <c r="Z3704"/>
      <c r="AA3704"/>
      <c r="AB3704"/>
    </row>
    <row r="3705" spans="1:28" x14ac:dyDescent="0.25">
      <c r="A3705"/>
      <c r="B3705"/>
      <c r="C3705"/>
      <c r="D3705"/>
      <c r="E3705"/>
      <c r="F3705"/>
      <c r="G3705"/>
      <c r="H3705"/>
      <c r="I3705"/>
      <c r="J3705"/>
      <c r="K3705"/>
      <c r="L3705"/>
      <c r="M3705"/>
      <c r="N3705"/>
      <c r="O3705"/>
      <c r="P3705"/>
      <c r="Q3705"/>
      <c r="R3705"/>
      <c r="S3705"/>
      <c r="T3705"/>
      <c r="U3705"/>
      <c r="V3705"/>
      <c r="W3705"/>
      <c r="X3705"/>
      <c r="Y3705"/>
      <c r="Z3705"/>
      <c r="AA3705"/>
      <c r="AB3705"/>
    </row>
    <row r="3706" spans="1:28" x14ac:dyDescent="0.25">
      <c r="A3706"/>
      <c r="B3706"/>
      <c r="C3706"/>
      <c r="D3706"/>
      <c r="E3706"/>
      <c r="F3706"/>
      <c r="G3706"/>
      <c r="H3706"/>
      <c r="I3706"/>
      <c r="J3706"/>
      <c r="K3706"/>
      <c r="L3706"/>
      <c r="M3706"/>
      <c r="N3706"/>
      <c r="O3706"/>
      <c r="P3706"/>
      <c r="Q3706"/>
      <c r="R3706"/>
      <c r="S3706"/>
      <c r="T3706"/>
      <c r="U3706"/>
      <c r="V3706"/>
      <c r="W3706"/>
      <c r="X3706"/>
      <c r="Y3706"/>
      <c r="Z3706"/>
      <c r="AA3706"/>
      <c r="AB3706"/>
    </row>
    <row r="3707" spans="1:28" x14ac:dyDescent="0.25">
      <c r="A3707"/>
      <c r="B3707"/>
      <c r="C3707"/>
      <c r="D3707"/>
      <c r="E3707"/>
      <c r="F3707"/>
      <c r="G3707"/>
      <c r="H3707"/>
      <c r="I3707"/>
      <c r="J3707"/>
      <c r="K3707"/>
      <c r="L3707"/>
      <c r="M3707"/>
      <c r="N3707"/>
      <c r="O3707"/>
      <c r="P3707"/>
      <c r="Q3707"/>
      <c r="R3707"/>
      <c r="S3707"/>
      <c r="T3707"/>
      <c r="U3707"/>
      <c r="V3707"/>
      <c r="W3707"/>
      <c r="X3707"/>
      <c r="Y3707"/>
      <c r="Z3707"/>
      <c r="AA3707"/>
      <c r="AB3707"/>
    </row>
    <row r="3708" spans="1:28" x14ac:dyDescent="0.25">
      <c r="A3708"/>
      <c r="B3708"/>
      <c r="C3708"/>
      <c r="D3708"/>
      <c r="E3708"/>
      <c r="F3708"/>
      <c r="G3708"/>
      <c r="H3708"/>
      <c r="I3708"/>
      <c r="J3708"/>
      <c r="K3708"/>
      <c r="L3708"/>
      <c r="M3708"/>
      <c r="N3708"/>
      <c r="O3708"/>
      <c r="P3708"/>
      <c r="Q3708"/>
      <c r="R3708"/>
      <c r="S3708"/>
      <c r="T3708"/>
      <c r="U3708"/>
      <c r="V3708"/>
      <c r="W3708"/>
      <c r="X3708"/>
      <c r="Y3708"/>
      <c r="Z3708"/>
      <c r="AA3708"/>
      <c r="AB3708"/>
    </row>
    <row r="3709" spans="1:28" x14ac:dyDescent="0.25">
      <c r="A3709"/>
      <c r="B3709"/>
      <c r="C3709"/>
      <c r="D3709"/>
      <c r="E3709"/>
      <c r="F3709"/>
      <c r="G3709"/>
      <c r="H3709"/>
      <c r="I3709"/>
      <c r="J3709"/>
      <c r="K3709"/>
      <c r="L3709"/>
      <c r="M3709"/>
      <c r="N3709"/>
      <c r="O3709"/>
      <c r="P3709"/>
      <c r="Q3709"/>
      <c r="R3709"/>
      <c r="S3709"/>
      <c r="T3709"/>
      <c r="U3709"/>
      <c r="V3709"/>
      <c r="W3709"/>
      <c r="X3709"/>
      <c r="Y3709"/>
      <c r="Z3709"/>
      <c r="AA3709"/>
      <c r="AB3709"/>
    </row>
    <row r="3710" spans="1:28" x14ac:dyDescent="0.25">
      <c r="A3710"/>
      <c r="B3710"/>
      <c r="C3710"/>
      <c r="D3710"/>
      <c r="E3710"/>
      <c r="F3710"/>
      <c r="G3710"/>
      <c r="H3710"/>
      <c r="I3710"/>
      <c r="J3710"/>
      <c r="K3710"/>
      <c r="L3710"/>
      <c r="M3710"/>
      <c r="N3710"/>
      <c r="O3710"/>
      <c r="P3710"/>
      <c r="Q3710"/>
      <c r="R3710"/>
      <c r="S3710"/>
      <c r="T3710"/>
      <c r="U3710"/>
      <c r="V3710"/>
      <c r="W3710"/>
      <c r="X3710"/>
      <c r="Y3710"/>
      <c r="Z3710"/>
      <c r="AA3710"/>
      <c r="AB3710"/>
    </row>
    <row r="3711" spans="1:28" x14ac:dyDescent="0.25">
      <c r="A3711"/>
      <c r="B3711"/>
      <c r="C3711"/>
      <c r="D3711"/>
      <c r="E3711"/>
      <c r="F3711"/>
      <c r="G3711"/>
      <c r="H3711"/>
      <c r="I3711"/>
      <c r="J3711"/>
      <c r="K3711"/>
      <c r="L3711"/>
      <c r="M3711"/>
      <c r="N3711"/>
      <c r="O3711"/>
      <c r="P3711"/>
      <c r="Q3711"/>
      <c r="R3711"/>
      <c r="S3711"/>
      <c r="T3711"/>
      <c r="U3711"/>
      <c r="V3711"/>
      <c r="W3711"/>
      <c r="X3711"/>
      <c r="Y3711"/>
      <c r="Z3711"/>
      <c r="AA3711"/>
      <c r="AB3711"/>
    </row>
    <row r="3712" spans="1:28" x14ac:dyDescent="0.25">
      <c r="A3712"/>
      <c r="B3712"/>
      <c r="C3712"/>
      <c r="D3712"/>
      <c r="E3712"/>
      <c r="F3712"/>
      <c r="G3712"/>
      <c r="H3712"/>
      <c r="I3712"/>
      <c r="J3712"/>
      <c r="K3712"/>
      <c r="L3712"/>
      <c r="M3712"/>
      <c r="N3712"/>
      <c r="O3712"/>
      <c r="P3712"/>
      <c r="Q3712"/>
      <c r="R3712"/>
      <c r="S3712"/>
      <c r="T3712"/>
      <c r="U3712"/>
      <c r="V3712"/>
      <c r="W3712"/>
      <c r="X3712"/>
      <c r="Y3712"/>
      <c r="Z3712"/>
      <c r="AA3712"/>
      <c r="AB3712"/>
    </row>
    <row r="3713" spans="1:28" x14ac:dyDescent="0.25">
      <c r="A3713"/>
      <c r="B3713"/>
      <c r="C3713"/>
      <c r="D3713"/>
      <c r="E3713"/>
      <c r="F3713"/>
      <c r="G3713"/>
      <c r="H3713"/>
      <c r="I3713"/>
      <c r="J3713"/>
      <c r="K3713"/>
      <c r="L3713"/>
      <c r="M3713"/>
      <c r="N3713"/>
      <c r="O3713"/>
      <c r="P3713"/>
      <c r="Q3713"/>
      <c r="R3713"/>
      <c r="S3713"/>
      <c r="T3713"/>
      <c r="U3713"/>
      <c r="V3713"/>
      <c r="W3713"/>
      <c r="X3713"/>
      <c r="Y3713"/>
      <c r="Z3713"/>
      <c r="AA3713"/>
      <c r="AB3713"/>
    </row>
    <row r="3714" spans="1:28" x14ac:dyDescent="0.25">
      <c r="A3714"/>
      <c r="B3714"/>
      <c r="C3714"/>
      <c r="D3714"/>
      <c r="E3714"/>
      <c r="F3714"/>
      <c r="G3714"/>
      <c r="H3714"/>
      <c r="I3714"/>
      <c r="J3714"/>
      <c r="K3714"/>
      <c r="L3714"/>
      <c r="M3714"/>
      <c r="N3714"/>
      <c r="O3714"/>
      <c r="P3714"/>
      <c r="Q3714"/>
      <c r="R3714"/>
      <c r="S3714"/>
      <c r="T3714"/>
      <c r="U3714"/>
      <c r="V3714"/>
      <c r="W3714"/>
      <c r="X3714"/>
      <c r="Y3714"/>
      <c r="Z3714"/>
      <c r="AA3714"/>
      <c r="AB3714"/>
    </row>
    <row r="3715" spans="1:28" x14ac:dyDescent="0.25">
      <c r="A3715"/>
      <c r="B3715"/>
      <c r="C3715"/>
      <c r="D3715"/>
      <c r="E3715"/>
      <c r="F3715"/>
      <c r="G3715"/>
      <c r="H3715"/>
      <c r="I3715"/>
      <c r="J3715"/>
      <c r="K3715"/>
      <c r="L3715"/>
      <c r="M3715"/>
      <c r="N3715"/>
      <c r="O3715"/>
      <c r="P3715"/>
      <c r="Q3715"/>
      <c r="R3715"/>
      <c r="S3715"/>
      <c r="T3715"/>
      <c r="U3715"/>
      <c r="V3715"/>
      <c r="W3715"/>
      <c r="X3715"/>
      <c r="Y3715"/>
      <c r="Z3715"/>
      <c r="AA3715"/>
      <c r="AB3715"/>
    </row>
    <row r="3716" spans="1:28" x14ac:dyDescent="0.25">
      <c r="A3716"/>
      <c r="B3716"/>
      <c r="C3716"/>
      <c r="D3716"/>
      <c r="E3716"/>
      <c r="F3716"/>
      <c r="G3716"/>
      <c r="H3716"/>
      <c r="I3716"/>
      <c r="J3716"/>
      <c r="K3716"/>
      <c r="L3716"/>
      <c r="M3716"/>
      <c r="N3716"/>
      <c r="O3716"/>
      <c r="P3716"/>
      <c r="Q3716"/>
      <c r="R3716"/>
      <c r="S3716"/>
      <c r="T3716"/>
      <c r="U3716"/>
      <c r="V3716"/>
      <c r="W3716"/>
      <c r="X3716"/>
      <c r="Y3716"/>
      <c r="Z3716"/>
      <c r="AA3716"/>
      <c r="AB3716"/>
    </row>
    <row r="3717" spans="1:28" x14ac:dyDescent="0.25">
      <c r="A3717"/>
      <c r="B3717"/>
      <c r="C3717"/>
      <c r="D3717"/>
      <c r="E3717"/>
      <c r="F3717"/>
      <c r="G3717"/>
      <c r="H3717"/>
      <c r="I3717"/>
      <c r="J3717"/>
      <c r="K3717"/>
      <c r="L3717"/>
      <c r="M3717"/>
      <c r="N3717"/>
      <c r="O3717"/>
      <c r="P3717"/>
      <c r="Q3717"/>
      <c r="R3717"/>
      <c r="S3717"/>
      <c r="T3717"/>
      <c r="U3717"/>
      <c r="V3717"/>
      <c r="W3717"/>
      <c r="X3717"/>
      <c r="Y3717"/>
      <c r="Z3717"/>
      <c r="AA3717"/>
      <c r="AB3717"/>
    </row>
    <row r="3718" spans="1:28" x14ac:dyDescent="0.25">
      <c r="A3718"/>
      <c r="B3718"/>
      <c r="C3718"/>
      <c r="D3718"/>
      <c r="E3718"/>
      <c r="F3718"/>
      <c r="G3718"/>
      <c r="H3718"/>
      <c r="I3718"/>
      <c r="J3718"/>
      <c r="K3718"/>
      <c r="L3718"/>
      <c r="M3718"/>
      <c r="N3718"/>
      <c r="O3718"/>
      <c r="P3718"/>
      <c r="Q3718"/>
      <c r="R3718"/>
      <c r="S3718"/>
      <c r="T3718"/>
      <c r="U3718"/>
      <c r="V3718"/>
      <c r="W3718"/>
      <c r="X3718"/>
      <c r="Y3718"/>
      <c r="Z3718"/>
      <c r="AA3718"/>
      <c r="AB3718"/>
    </row>
    <row r="3719" spans="1:28" x14ac:dyDescent="0.25">
      <c r="A3719"/>
      <c r="B3719"/>
      <c r="C3719"/>
      <c r="D3719"/>
      <c r="E3719"/>
      <c r="F3719"/>
      <c r="G3719"/>
      <c r="H3719"/>
      <c r="I3719"/>
      <c r="J3719"/>
      <c r="K3719"/>
      <c r="L3719"/>
      <c r="M3719"/>
      <c r="N3719"/>
      <c r="O3719"/>
      <c r="P3719"/>
      <c r="Q3719"/>
      <c r="R3719"/>
      <c r="S3719"/>
      <c r="T3719"/>
      <c r="U3719"/>
      <c r="V3719"/>
      <c r="W3719"/>
      <c r="X3719"/>
      <c r="Y3719"/>
      <c r="Z3719"/>
      <c r="AA3719"/>
      <c r="AB3719"/>
    </row>
    <row r="3720" spans="1:28" x14ac:dyDescent="0.25">
      <c r="A3720"/>
      <c r="B3720"/>
      <c r="C3720"/>
      <c r="D3720"/>
      <c r="E3720"/>
      <c r="F3720"/>
      <c r="G3720"/>
      <c r="H3720"/>
      <c r="I3720"/>
      <c r="J3720"/>
      <c r="K3720"/>
      <c r="L3720"/>
      <c r="M3720"/>
      <c r="N3720"/>
      <c r="O3720"/>
      <c r="P3720"/>
      <c r="Q3720"/>
      <c r="R3720"/>
      <c r="S3720"/>
      <c r="T3720"/>
      <c r="U3720"/>
      <c r="V3720"/>
      <c r="W3720"/>
      <c r="X3720"/>
      <c r="Y3720"/>
      <c r="Z3720"/>
      <c r="AA3720"/>
      <c r="AB3720"/>
    </row>
    <row r="3721" spans="1:28" x14ac:dyDescent="0.25">
      <c r="A3721"/>
      <c r="B3721"/>
      <c r="C3721"/>
      <c r="D3721"/>
      <c r="E3721"/>
      <c r="F3721"/>
      <c r="G3721"/>
      <c r="H3721"/>
      <c r="I3721"/>
      <c r="J3721"/>
      <c r="K3721"/>
      <c r="L3721"/>
      <c r="M3721"/>
      <c r="N3721"/>
      <c r="O3721"/>
      <c r="P3721"/>
      <c r="Q3721"/>
      <c r="R3721"/>
      <c r="S3721"/>
      <c r="T3721"/>
      <c r="U3721"/>
      <c r="V3721"/>
      <c r="W3721"/>
      <c r="X3721"/>
      <c r="Y3721"/>
      <c r="Z3721"/>
      <c r="AA3721"/>
      <c r="AB3721"/>
    </row>
    <row r="3722" spans="1:28" x14ac:dyDescent="0.25">
      <c r="A3722"/>
      <c r="B3722"/>
      <c r="C3722"/>
      <c r="D3722"/>
      <c r="E3722"/>
      <c r="F3722"/>
      <c r="G3722"/>
      <c r="H3722"/>
      <c r="I3722"/>
      <c r="J3722"/>
      <c r="K3722"/>
      <c r="L3722"/>
      <c r="M3722"/>
      <c r="N3722"/>
      <c r="O3722"/>
      <c r="P3722"/>
      <c r="Q3722"/>
      <c r="R3722"/>
      <c r="S3722"/>
      <c r="T3722"/>
      <c r="U3722"/>
      <c r="V3722"/>
      <c r="W3722"/>
      <c r="X3722"/>
      <c r="Y3722"/>
      <c r="Z3722"/>
      <c r="AA3722"/>
      <c r="AB3722"/>
    </row>
    <row r="3723" spans="1:28" x14ac:dyDescent="0.25">
      <c r="A3723"/>
      <c r="B3723"/>
      <c r="C3723"/>
      <c r="D3723"/>
      <c r="E3723"/>
      <c r="F3723"/>
      <c r="G3723"/>
      <c r="H3723"/>
      <c r="I3723"/>
      <c r="J3723"/>
      <c r="K3723"/>
      <c r="L3723"/>
      <c r="M3723"/>
      <c r="N3723"/>
      <c r="O3723"/>
      <c r="P3723"/>
      <c r="Q3723"/>
      <c r="R3723"/>
      <c r="S3723"/>
      <c r="T3723"/>
      <c r="U3723"/>
      <c r="V3723"/>
      <c r="W3723"/>
      <c r="X3723"/>
      <c r="Y3723"/>
      <c r="Z3723"/>
      <c r="AA3723"/>
      <c r="AB3723"/>
    </row>
    <row r="3724" spans="1:28" x14ac:dyDescent="0.25">
      <c r="A3724"/>
      <c r="B3724"/>
      <c r="C3724"/>
      <c r="D3724"/>
      <c r="E3724"/>
      <c r="F3724"/>
      <c r="G3724"/>
      <c r="H3724"/>
      <c r="I3724"/>
      <c r="J3724"/>
      <c r="K3724"/>
      <c r="L3724"/>
      <c r="M3724"/>
      <c r="N3724"/>
      <c r="O3724"/>
      <c r="P3724"/>
      <c r="Q3724"/>
      <c r="R3724"/>
      <c r="S3724"/>
      <c r="T3724"/>
      <c r="U3724"/>
      <c r="V3724"/>
      <c r="W3724"/>
      <c r="X3724"/>
      <c r="Y3724"/>
      <c r="Z3724"/>
      <c r="AA3724"/>
      <c r="AB3724"/>
    </row>
    <row r="3725" spans="1:28" x14ac:dyDescent="0.25">
      <c r="A3725"/>
      <c r="B3725"/>
      <c r="C3725"/>
      <c r="D3725"/>
      <c r="E3725"/>
      <c r="F3725"/>
      <c r="G3725"/>
      <c r="H3725"/>
      <c r="I3725"/>
      <c r="J3725"/>
      <c r="K3725"/>
      <c r="L3725"/>
      <c r="M3725"/>
      <c r="N3725"/>
      <c r="O3725"/>
      <c r="P3725"/>
      <c r="Q3725"/>
      <c r="R3725"/>
      <c r="S3725"/>
      <c r="T3725"/>
      <c r="U3725"/>
      <c r="V3725"/>
      <c r="W3725"/>
      <c r="X3725"/>
      <c r="Y3725"/>
      <c r="Z3725"/>
      <c r="AA3725"/>
      <c r="AB3725"/>
    </row>
    <row r="3726" spans="1:28" x14ac:dyDescent="0.25">
      <c r="A3726"/>
      <c r="B3726"/>
      <c r="C3726"/>
      <c r="D3726"/>
      <c r="E3726"/>
      <c r="F3726"/>
      <c r="G3726"/>
      <c r="H3726"/>
      <c r="I3726"/>
      <c r="J3726"/>
      <c r="K3726"/>
      <c r="L3726"/>
      <c r="M3726"/>
      <c r="N3726"/>
      <c r="O3726"/>
      <c r="P3726"/>
      <c r="Q3726"/>
      <c r="R3726"/>
      <c r="S3726"/>
      <c r="T3726"/>
      <c r="U3726"/>
      <c r="V3726"/>
      <c r="W3726"/>
      <c r="X3726"/>
      <c r="Y3726"/>
      <c r="Z3726"/>
      <c r="AA3726"/>
      <c r="AB3726"/>
    </row>
    <row r="3727" spans="1:28" x14ac:dyDescent="0.25">
      <c r="A3727"/>
      <c r="B3727"/>
      <c r="C3727"/>
      <c r="D3727"/>
      <c r="E3727"/>
      <c r="F3727"/>
      <c r="G3727"/>
      <c r="H3727"/>
      <c r="I3727"/>
      <c r="J3727"/>
      <c r="K3727"/>
      <c r="L3727"/>
      <c r="M3727"/>
      <c r="N3727"/>
      <c r="O3727"/>
      <c r="P3727"/>
      <c r="Q3727"/>
      <c r="R3727"/>
      <c r="S3727"/>
      <c r="T3727"/>
      <c r="U3727"/>
      <c r="V3727"/>
      <c r="W3727"/>
      <c r="X3727"/>
      <c r="Y3727"/>
      <c r="Z3727"/>
      <c r="AA3727"/>
      <c r="AB3727"/>
    </row>
    <row r="3728" spans="1:28" x14ac:dyDescent="0.25">
      <c r="A3728"/>
      <c r="B3728"/>
      <c r="C3728"/>
      <c r="D3728"/>
      <c r="E3728"/>
      <c r="F3728"/>
      <c r="G3728"/>
      <c r="H3728"/>
      <c r="I3728"/>
      <c r="J3728"/>
      <c r="K3728"/>
      <c r="L3728"/>
      <c r="M3728"/>
      <c r="N3728"/>
      <c r="O3728"/>
      <c r="P3728"/>
      <c r="Q3728"/>
      <c r="R3728"/>
      <c r="S3728"/>
      <c r="T3728"/>
      <c r="U3728"/>
      <c r="V3728"/>
      <c r="W3728"/>
      <c r="X3728"/>
      <c r="Y3728"/>
      <c r="Z3728"/>
      <c r="AA3728"/>
      <c r="AB3728"/>
    </row>
    <row r="3729" spans="1:28" x14ac:dyDescent="0.25">
      <c r="A3729"/>
      <c r="B3729"/>
      <c r="C3729"/>
      <c r="D3729"/>
      <c r="E3729"/>
      <c r="F3729"/>
      <c r="G3729"/>
      <c r="H3729"/>
      <c r="I3729"/>
      <c r="J3729"/>
      <c r="K3729"/>
      <c r="L3729"/>
      <c r="M3729"/>
      <c r="N3729"/>
      <c r="O3729"/>
      <c r="P3729"/>
      <c r="Q3729"/>
      <c r="R3729"/>
      <c r="S3729"/>
      <c r="T3729"/>
      <c r="U3729"/>
      <c r="V3729"/>
      <c r="W3729"/>
      <c r="X3729"/>
      <c r="Y3729"/>
      <c r="Z3729"/>
      <c r="AA3729"/>
      <c r="AB3729"/>
    </row>
    <row r="3730" spans="1:28" x14ac:dyDescent="0.25">
      <c r="A3730"/>
      <c r="B3730"/>
      <c r="C3730"/>
      <c r="D3730"/>
      <c r="E3730"/>
      <c r="F3730"/>
      <c r="G3730"/>
      <c r="H3730"/>
      <c r="I3730"/>
      <c r="J3730"/>
      <c r="K3730"/>
      <c r="L3730"/>
      <c r="M3730"/>
      <c r="N3730"/>
      <c r="O3730"/>
      <c r="P3730"/>
      <c r="Q3730"/>
      <c r="R3730"/>
      <c r="S3730"/>
      <c r="T3730"/>
      <c r="U3730"/>
      <c r="V3730"/>
      <c r="W3730"/>
      <c r="X3730"/>
      <c r="Y3730"/>
      <c r="Z3730"/>
      <c r="AA3730"/>
      <c r="AB3730"/>
    </row>
    <row r="3731" spans="1:28" x14ac:dyDescent="0.25">
      <c r="A3731"/>
      <c r="B3731"/>
      <c r="C3731"/>
      <c r="D3731"/>
      <c r="E3731"/>
      <c r="F3731"/>
      <c r="G3731"/>
      <c r="H3731"/>
      <c r="I3731"/>
      <c r="J3731"/>
      <c r="K3731"/>
      <c r="L3731"/>
      <c r="M3731"/>
      <c r="N3731"/>
      <c r="O3731"/>
      <c r="P3731"/>
      <c r="Q3731"/>
      <c r="R3731"/>
      <c r="S3731"/>
      <c r="T3731"/>
      <c r="U3731"/>
      <c r="V3731"/>
      <c r="W3731"/>
      <c r="X3731"/>
      <c r="Y3731"/>
      <c r="Z3731"/>
      <c r="AA3731"/>
      <c r="AB3731"/>
    </row>
    <row r="3732" spans="1:28" x14ac:dyDescent="0.25">
      <c r="A3732"/>
      <c r="B3732"/>
      <c r="C3732"/>
      <c r="D3732"/>
      <c r="E3732"/>
      <c r="F3732"/>
      <c r="G3732"/>
      <c r="H3732"/>
      <c r="I3732"/>
      <c r="J3732"/>
      <c r="K3732"/>
      <c r="L3732"/>
      <c r="M3732"/>
      <c r="N3732"/>
      <c r="O3732"/>
      <c r="P3732"/>
      <c r="Q3732"/>
      <c r="R3732"/>
      <c r="S3732"/>
      <c r="T3732"/>
      <c r="U3732"/>
      <c r="V3732"/>
      <c r="W3732"/>
      <c r="X3732"/>
      <c r="Y3732"/>
      <c r="Z3732"/>
      <c r="AA3732"/>
      <c r="AB3732"/>
    </row>
    <row r="3733" spans="1:28" x14ac:dyDescent="0.25">
      <c r="A3733"/>
      <c r="B3733"/>
      <c r="C3733"/>
      <c r="D3733"/>
      <c r="E3733"/>
      <c r="F3733"/>
      <c r="G3733"/>
      <c r="H3733"/>
      <c r="I3733"/>
      <c r="J3733"/>
      <c r="K3733"/>
      <c r="L3733"/>
      <c r="M3733"/>
      <c r="N3733"/>
      <c r="O3733"/>
      <c r="P3733"/>
      <c r="Q3733"/>
      <c r="R3733"/>
      <c r="S3733"/>
      <c r="T3733"/>
      <c r="U3733"/>
      <c r="V3733"/>
      <c r="W3733"/>
      <c r="X3733"/>
      <c r="Y3733"/>
      <c r="Z3733"/>
      <c r="AA3733"/>
      <c r="AB3733"/>
    </row>
    <row r="3734" spans="1:28" x14ac:dyDescent="0.25">
      <c r="A3734"/>
      <c r="B3734"/>
      <c r="C3734"/>
      <c r="D3734"/>
      <c r="E3734"/>
      <c r="F3734"/>
      <c r="G3734"/>
      <c r="H3734"/>
      <c r="I3734"/>
      <c r="J3734"/>
      <c r="K3734"/>
      <c r="L3734"/>
      <c r="M3734"/>
      <c r="N3734"/>
      <c r="O3734"/>
      <c r="P3734"/>
      <c r="Q3734"/>
      <c r="R3734"/>
      <c r="S3734"/>
      <c r="T3734"/>
      <c r="U3734"/>
      <c r="V3734"/>
      <c r="W3734"/>
      <c r="X3734"/>
      <c r="Y3734"/>
      <c r="Z3734"/>
      <c r="AA3734"/>
      <c r="AB3734"/>
    </row>
    <row r="3735" spans="1:28" x14ac:dyDescent="0.25">
      <c r="A3735"/>
      <c r="B3735"/>
      <c r="C3735"/>
      <c r="D3735"/>
      <c r="E3735"/>
      <c r="F3735"/>
      <c r="G3735"/>
      <c r="H3735"/>
      <c r="I3735"/>
      <c r="J3735"/>
      <c r="K3735"/>
      <c r="L3735"/>
      <c r="M3735"/>
      <c r="N3735"/>
      <c r="O3735"/>
      <c r="P3735"/>
      <c r="Q3735"/>
      <c r="R3735"/>
      <c r="S3735"/>
      <c r="T3735"/>
      <c r="U3735"/>
      <c r="V3735"/>
      <c r="W3735"/>
      <c r="X3735"/>
      <c r="Y3735"/>
      <c r="Z3735"/>
      <c r="AA3735"/>
      <c r="AB3735"/>
    </row>
    <row r="3736" spans="1:28" x14ac:dyDescent="0.25">
      <c r="A3736"/>
      <c r="B3736"/>
      <c r="C3736"/>
      <c r="D3736"/>
      <c r="E3736"/>
      <c r="F3736"/>
      <c r="G3736"/>
      <c r="H3736"/>
      <c r="I3736"/>
      <c r="J3736"/>
      <c r="K3736"/>
      <c r="L3736"/>
      <c r="M3736"/>
      <c r="N3736"/>
      <c r="O3736"/>
      <c r="P3736"/>
      <c r="Q3736"/>
      <c r="R3736"/>
      <c r="S3736"/>
      <c r="T3736"/>
      <c r="U3736"/>
      <c r="V3736"/>
      <c r="W3736"/>
      <c r="X3736"/>
      <c r="Y3736"/>
      <c r="Z3736"/>
      <c r="AA3736"/>
      <c r="AB3736"/>
    </row>
    <row r="3737" spans="1:28" x14ac:dyDescent="0.25">
      <c r="A3737"/>
      <c r="B3737"/>
      <c r="C3737"/>
      <c r="D3737"/>
      <c r="E3737"/>
      <c r="F3737"/>
      <c r="G3737"/>
      <c r="H3737"/>
      <c r="I3737"/>
      <c r="J3737"/>
      <c r="K3737"/>
      <c r="L3737"/>
      <c r="M3737"/>
      <c r="N3737"/>
      <c r="O3737"/>
      <c r="P3737"/>
      <c r="Q3737"/>
      <c r="R3737"/>
      <c r="S3737"/>
      <c r="T3737"/>
      <c r="U3737"/>
      <c r="V3737"/>
      <c r="W3737"/>
      <c r="X3737"/>
      <c r="Y3737"/>
      <c r="Z3737"/>
      <c r="AA3737"/>
      <c r="AB3737"/>
    </row>
    <row r="3738" spans="1:28" x14ac:dyDescent="0.25">
      <c r="A3738"/>
      <c r="B3738"/>
      <c r="C3738"/>
      <c r="D3738"/>
      <c r="E3738"/>
      <c r="F3738"/>
      <c r="G3738"/>
      <c r="H3738"/>
      <c r="I3738"/>
      <c r="J3738"/>
      <c r="K3738"/>
      <c r="L3738"/>
      <c r="M3738"/>
      <c r="N3738"/>
      <c r="O3738"/>
      <c r="P3738"/>
      <c r="Q3738"/>
      <c r="R3738"/>
      <c r="S3738"/>
      <c r="T3738"/>
      <c r="U3738"/>
      <c r="V3738"/>
      <c r="W3738"/>
      <c r="X3738"/>
      <c r="Y3738"/>
      <c r="Z3738"/>
      <c r="AA3738"/>
      <c r="AB3738"/>
    </row>
    <row r="3739" spans="1:28" x14ac:dyDescent="0.25">
      <c r="A3739"/>
      <c r="B3739"/>
      <c r="C3739"/>
      <c r="D3739"/>
      <c r="E3739"/>
      <c r="F3739"/>
      <c r="G3739"/>
      <c r="H3739"/>
      <c r="I3739"/>
      <c r="J3739"/>
      <c r="K3739"/>
      <c r="L3739"/>
      <c r="M3739"/>
      <c r="N3739"/>
      <c r="O3739"/>
      <c r="P3739"/>
      <c r="Q3739"/>
      <c r="R3739"/>
      <c r="S3739"/>
      <c r="T3739"/>
      <c r="U3739"/>
      <c r="V3739"/>
      <c r="W3739"/>
      <c r="X3739"/>
      <c r="Y3739"/>
      <c r="Z3739"/>
      <c r="AA3739"/>
      <c r="AB3739"/>
    </row>
    <row r="3740" spans="1:28" x14ac:dyDescent="0.25">
      <c r="A3740"/>
      <c r="B3740"/>
      <c r="C3740"/>
      <c r="D3740"/>
      <c r="E3740"/>
      <c r="F3740"/>
      <c r="G3740"/>
      <c r="H3740"/>
      <c r="I3740"/>
      <c r="J3740"/>
      <c r="K3740"/>
      <c r="L3740"/>
      <c r="M3740"/>
      <c r="N3740"/>
      <c r="O3740"/>
      <c r="P3740"/>
      <c r="Q3740"/>
      <c r="R3740"/>
      <c r="S3740"/>
      <c r="T3740"/>
      <c r="U3740"/>
      <c r="V3740"/>
      <c r="W3740"/>
      <c r="X3740"/>
      <c r="Y3740"/>
      <c r="Z3740"/>
      <c r="AA3740"/>
      <c r="AB3740"/>
    </row>
    <row r="3741" spans="1:28" x14ac:dyDescent="0.25">
      <c r="A3741"/>
      <c r="B3741"/>
      <c r="C3741"/>
      <c r="D3741"/>
      <c r="E3741"/>
      <c r="F3741"/>
      <c r="G3741"/>
      <c r="H3741"/>
      <c r="I3741"/>
      <c r="J3741"/>
      <c r="K3741"/>
      <c r="L3741"/>
      <c r="M3741"/>
      <c r="N3741"/>
      <c r="O3741"/>
      <c r="P3741"/>
      <c r="Q3741"/>
      <c r="R3741"/>
      <c r="S3741"/>
      <c r="T3741"/>
      <c r="U3741"/>
      <c r="V3741"/>
      <c r="W3741"/>
      <c r="X3741"/>
      <c r="Y3741"/>
      <c r="Z3741"/>
      <c r="AA3741"/>
      <c r="AB3741"/>
    </row>
    <row r="3742" spans="1:28" x14ac:dyDescent="0.25">
      <c r="A3742"/>
      <c r="B3742"/>
      <c r="C3742"/>
      <c r="D3742"/>
      <c r="E3742"/>
      <c r="F3742"/>
      <c r="G3742"/>
      <c r="H3742"/>
      <c r="I3742"/>
      <c r="J3742"/>
      <c r="K3742"/>
      <c r="L3742"/>
      <c r="M3742"/>
      <c r="N3742"/>
      <c r="O3742"/>
      <c r="P3742"/>
      <c r="Q3742"/>
      <c r="R3742"/>
      <c r="S3742"/>
      <c r="T3742"/>
      <c r="U3742"/>
      <c r="V3742"/>
      <c r="W3742"/>
      <c r="X3742"/>
      <c r="Y3742"/>
      <c r="Z3742"/>
      <c r="AA3742"/>
      <c r="AB3742"/>
    </row>
    <row r="3743" spans="1:28" x14ac:dyDescent="0.25">
      <c r="A3743"/>
      <c r="B3743"/>
      <c r="C3743"/>
      <c r="D3743"/>
      <c r="E3743"/>
      <c r="F3743"/>
      <c r="G3743"/>
      <c r="H3743"/>
      <c r="I3743"/>
      <c r="J3743"/>
      <c r="K3743"/>
      <c r="L3743"/>
      <c r="M3743"/>
      <c r="N3743"/>
      <c r="O3743"/>
      <c r="P3743"/>
      <c r="Q3743"/>
      <c r="R3743"/>
      <c r="S3743"/>
      <c r="T3743"/>
      <c r="U3743"/>
      <c r="V3743"/>
      <c r="W3743"/>
      <c r="X3743"/>
      <c r="Y3743"/>
      <c r="Z3743"/>
      <c r="AA3743"/>
      <c r="AB3743"/>
    </row>
    <row r="3744" spans="1:28" x14ac:dyDescent="0.25">
      <c r="A3744"/>
      <c r="B3744"/>
      <c r="C3744"/>
      <c r="D3744"/>
      <c r="E3744"/>
      <c r="F3744"/>
      <c r="G3744"/>
      <c r="H3744"/>
      <c r="I3744"/>
      <c r="J3744"/>
      <c r="K3744"/>
      <c r="L3744"/>
      <c r="M3744"/>
      <c r="N3744"/>
      <c r="O3744"/>
      <c r="P3744"/>
      <c r="Q3744"/>
      <c r="R3744"/>
      <c r="S3744"/>
      <c r="T3744"/>
      <c r="U3744"/>
      <c r="V3744"/>
      <c r="W3744"/>
      <c r="X3744"/>
      <c r="Y3744"/>
      <c r="Z3744"/>
      <c r="AA3744"/>
      <c r="AB3744"/>
    </row>
    <row r="3745" spans="1:28" x14ac:dyDescent="0.25">
      <c r="A3745"/>
      <c r="B3745"/>
      <c r="C3745"/>
      <c r="D3745"/>
      <c r="E3745"/>
      <c r="F3745"/>
      <c r="G3745"/>
      <c r="H3745"/>
      <c r="I3745"/>
      <c r="J3745"/>
      <c r="K3745"/>
      <c r="L3745"/>
      <c r="M3745"/>
      <c r="N3745"/>
      <c r="O3745"/>
      <c r="P3745"/>
      <c r="Q3745"/>
      <c r="R3745"/>
      <c r="S3745"/>
      <c r="T3745"/>
      <c r="U3745"/>
      <c r="V3745"/>
      <c r="W3745"/>
      <c r="X3745"/>
      <c r="Y3745"/>
      <c r="Z3745"/>
      <c r="AA3745"/>
      <c r="AB3745"/>
    </row>
    <row r="3746" spans="1:28" x14ac:dyDescent="0.25">
      <c r="A3746"/>
      <c r="B3746"/>
      <c r="C3746"/>
      <c r="D3746"/>
      <c r="E3746"/>
      <c r="F3746"/>
      <c r="G3746"/>
      <c r="H3746"/>
      <c r="I3746"/>
      <c r="J3746"/>
      <c r="K3746"/>
      <c r="L3746"/>
      <c r="M3746"/>
      <c r="N3746"/>
      <c r="O3746"/>
      <c r="P3746"/>
      <c r="Q3746"/>
      <c r="R3746"/>
      <c r="S3746"/>
      <c r="T3746"/>
      <c r="U3746"/>
      <c r="V3746"/>
      <c r="W3746"/>
      <c r="X3746"/>
      <c r="Y3746"/>
      <c r="Z3746"/>
      <c r="AA3746"/>
      <c r="AB3746"/>
    </row>
    <row r="3747" spans="1:28" x14ac:dyDescent="0.25">
      <c r="A3747"/>
      <c r="B3747"/>
      <c r="C3747"/>
      <c r="D3747"/>
      <c r="E3747"/>
      <c r="F3747"/>
      <c r="G3747"/>
      <c r="H3747"/>
      <c r="I3747"/>
      <c r="J3747"/>
      <c r="K3747"/>
      <c r="L3747"/>
      <c r="M3747"/>
      <c r="N3747"/>
      <c r="O3747"/>
      <c r="P3747"/>
      <c r="Q3747"/>
      <c r="R3747"/>
      <c r="S3747"/>
      <c r="T3747"/>
      <c r="U3747"/>
      <c r="V3747"/>
      <c r="W3747"/>
      <c r="X3747"/>
      <c r="Y3747"/>
      <c r="Z3747"/>
      <c r="AA3747"/>
      <c r="AB3747"/>
    </row>
    <row r="3748" spans="1:28" x14ac:dyDescent="0.25">
      <c r="A3748"/>
      <c r="B3748"/>
      <c r="C3748"/>
      <c r="D3748"/>
      <c r="E3748"/>
      <c r="F3748"/>
      <c r="G3748"/>
      <c r="H3748"/>
      <c r="I3748"/>
      <c r="J3748"/>
      <c r="K3748"/>
      <c r="L3748"/>
      <c r="M3748"/>
      <c r="N3748"/>
      <c r="O3748"/>
      <c r="P3748"/>
      <c r="Q3748"/>
      <c r="R3748"/>
      <c r="S3748"/>
      <c r="T3748"/>
      <c r="U3748"/>
      <c r="V3748"/>
      <c r="W3748"/>
      <c r="X3748"/>
      <c r="Y3748"/>
      <c r="Z3748"/>
      <c r="AA3748"/>
      <c r="AB3748"/>
    </row>
    <row r="3749" spans="1:28" x14ac:dyDescent="0.25">
      <c r="A3749"/>
      <c r="B3749"/>
      <c r="C3749"/>
      <c r="D3749"/>
      <c r="E3749"/>
      <c r="F3749"/>
      <c r="G3749"/>
      <c r="H3749"/>
      <c r="I3749"/>
      <c r="J3749"/>
      <c r="K3749"/>
      <c r="L3749"/>
      <c r="M3749"/>
      <c r="N3749"/>
      <c r="O3749"/>
      <c r="P3749"/>
      <c r="Q3749"/>
      <c r="R3749"/>
      <c r="S3749"/>
      <c r="T3749"/>
      <c r="U3749"/>
      <c r="V3749"/>
      <c r="W3749"/>
      <c r="X3749"/>
      <c r="Y3749"/>
      <c r="Z3749"/>
      <c r="AA3749"/>
      <c r="AB3749"/>
    </row>
    <row r="3750" spans="1:28" x14ac:dyDescent="0.25">
      <c r="A3750"/>
      <c r="B3750"/>
      <c r="C3750"/>
      <c r="D3750"/>
      <c r="E3750"/>
      <c r="F3750"/>
      <c r="G3750"/>
      <c r="H3750"/>
      <c r="I3750"/>
      <c r="J3750"/>
      <c r="K3750"/>
      <c r="L3750"/>
      <c r="M3750"/>
      <c r="N3750"/>
      <c r="O3750"/>
      <c r="P3750"/>
      <c r="Q3750"/>
      <c r="R3750"/>
      <c r="S3750"/>
      <c r="T3750"/>
      <c r="U3750"/>
      <c r="V3750"/>
      <c r="W3750"/>
      <c r="X3750"/>
      <c r="Y3750"/>
      <c r="Z3750"/>
      <c r="AA3750"/>
      <c r="AB3750"/>
    </row>
    <row r="3751" spans="1:28" x14ac:dyDescent="0.25">
      <c r="A3751"/>
      <c r="B3751"/>
      <c r="C3751"/>
      <c r="D3751"/>
      <c r="E3751"/>
      <c r="F3751"/>
      <c r="G3751"/>
      <c r="H3751"/>
      <c r="I3751"/>
      <c r="J3751"/>
      <c r="K3751"/>
      <c r="L3751"/>
      <c r="M3751"/>
      <c r="N3751"/>
      <c r="O3751"/>
      <c r="P3751"/>
      <c r="Q3751"/>
      <c r="R3751"/>
      <c r="S3751"/>
      <c r="T3751"/>
      <c r="U3751"/>
      <c r="V3751"/>
      <c r="W3751"/>
      <c r="X3751"/>
      <c r="Y3751"/>
      <c r="Z3751"/>
      <c r="AA3751"/>
      <c r="AB3751"/>
    </row>
    <row r="3752" spans="1:28" x14ac:dyDescent="0.25">
      <c r="A3752"/>
      <c r="B3752"/>
      <c r="C3752"/>
      <c r="D3752"/>
      <c r="E3752"/>
      <c r="F3752"/>
      <c r="G3752"/>
      <c r="H3752"/>
      <c r="I3752"/>
      <c r="J3752"/>
      <c r="K3752"/>
      <c r="L3752"/>
      <c r="M3752"/>
      <c r="N3752"/>
      <c r="O3752"/>
      <c r="P3752"/>
      <c r="Q3752"/>
      <c r="R3752"/>
      <c r="S3752"/>
      <c r="T3752"/>
      <c r="U3752"/>
      <c r="V3752"/>
      <c r="W3752"/>
      <c r="X3752"/>
      <c r="Y3752"/>
      <c r="Z3752"/>
      <c r="AA3752"/>
      <c r="AB3752"/>
    </row>
    <row r="3753" spans="1:28" x14ac:dyDescent="0.25">
      <c r="A3753"/>
      <c r="B3753"/>
      <c r="C3753"/>
      <c r="D3753"/>
      <c r="E3753"/>
      <c r="F3753"/>
      <c r="G3753"/>
      <c r="H3753"/>
      <c r="I3753"/>
      <c r="J3753"/>
      <c r="K3753"/>
      <c r="L3753"/>
      <c r="M3753"/>
      <c r="N3753"/>
      <c r="O3753"/>
      <c r="P3753"/>
      <c r="Q3753"/>
      <c r="R3753"/>
      <c r="S3753"/>
      <c r="T3753"/>
      <c r="U3753"/>
      <c r="V3753"/>
      <c r="W3753"/>
      <c r="X3753"/>
      <c r="Y3753"/>
      <c r="Z3753"/>
      <c r="AA3753"/>
      <c r="AB3753"/>
    </row>
    <row r="3754" spans="1:28" x14ac:dyDescent="0.25">
      <c r="A3754"/>
      <c r="B3754"/>
      <c r="C3754"/>
      <c r="D3754"/>
      <c r="E3754"/>
      <c r="F3754"/>
      <c r="G3754"/>
      <c r="H3754"/>
      <c r="I3754"/>
      <c r="J3754"/>
      <c r="K3754"/>
      <c r="L3754"/>
      <c r="M3754"/>
      <c r="N3754"/>
      <c r="O3754"/>
      <c r="P3754"/>
      <c r="Q3754"/>
      <c r="R3754"/>
      <c r="S3754"/>
      <c r="T3754"/>
      <c r="U3754"/>
      <c r="V3754"/>
      <c r="W3754"/>
      <c r="X3754"/>
      <c r="Y3754"/>
      <c r="Z3754"/>
      <c r="AA3754"/>
      <c r="AB3754"/>
    </row>
    <row r="3755" spans="1:28" x14ac:dyDescent="0.25">
      <c r="A3755"/>
      <c r="B3755"/>
      <c r="C3755"/>
      <c r="D3755"/>
      <c r="E3755"/>
      <c r="F3755"/>
      <c r="G3755"/>
      <c r="H3755"/>
      <c r="I3755"/>
      <c r="J3755"/>
      <c r="K3755"/>
      <c r="L3755"/>
      <c r="M3755"/>
      <c r="N3755"/>
      <c r="O3755"/>
      <c r="P3755"/>
      <c r="Q3755"/>
      <c r="R3755"/>
      <c r="S3755"/>
      <c r="T3755"/>
      <c r="U3755"/>
      <c r="V3755"/>
      <c r="W3755"/>
      <c r="X3755"/>
      <c r="Y3755"/>
      <c r="Z3755"/>
      <c r="AA3755"/>
      <c r="AB3755"/>
    </row>
    <row r="3756" spans="1:28" x14ac:dyDescent="0.25">
      <c r="A3756"/>
      <c r="B3756"/>
      <c r="C3756"/>
      <c r="D3756"/>
      <c r="E3756"/>
      <c r="F3756"/>
      <c r="G3756"/>
      <c r="H3756"/>
      <c r="I3756"/>
      <c r="J3756"/>
      <c r="K3756"/>
      <c r="L3756"/>
      <c r="M3756"/>
      <c r="N3756"/>
      <c r="O3756"/>
      <c r="P3756"/>
      <c r="Q3756"/>
      <c r="R3756"/>
      <c r="S3756"/>
      <c r="T3756"/>
      <c r="U3756"/>
      <c r="V3756"/>
      <c r="W3756"/>
      <c r="X3756"/>
      <c r="Y3756"/>
      <c r="Z3756"/>
      <c r="AA3756"/>
      <c r="AB3756"/>
    </row>
    <row r="3757" spans="1:28" x14ac:dyDescent="0.25">
      <c r="A3757"/>
      <c r="B3757"/>
      <c r="C3757"/>
      <c r="D3757"/>
      <c r="E3757"/>
      <c r="F3757"/>
      <c r="G3757"/>
      <c r="H3757"/>
      <c r="I3757"/>
      <c r="J3757"/>
      <c r="K3757"/>
      <c r="L3757"/>
      <c r="M3757"/>
      <c r="N3757"/>
      <c r="O3757"/>
      <c r="P3757"/>
      <c r="Q3757"/>
      <c r="R3757"/>
      <c r="S3757"/>
      <c r="T3757"/>
      <c r="U3757"/>
      <c r="V3757"/>
      <c r="W3757"/>
      <c r="X3757"/>
      <c r="Y3757"/>
      <c r="Z3757"/>
      <c r="AA3757"/>
      <c r="AB3757"/>
    </row>
    <row r="3758" spans="1:28" x14ac:dyDescent="0.25">
      <c r="A3758"/>
      <c r="B3758"/>
      <c r="C3758"/>
      <c r="D3758"/>
      <c r="E3758"/>
      <c r="F3758"/>
      <c r="G3758"/>
      <c r="H3758"/>
      <c r="I3758"/>
      <c r="J3758"/>
      <c r="K3758"/>
      <c r="L3758"/>
      <c r="M3758"/>
      <c r="N3758"/>
      <c r="O3758"/>
      <c r="P3758"/>
      <c r="Q3758"/>
      <c r="R3758"/>
      <c r="S3758"/>
      <c r="T3758"/>
      <c r="U3758"/>
      <c r="V3758"/>
      <c r="W3758"/>
      <c r="X3758"/>
      <c r="Y3758"/>
      <c r="Z3758"/>
      <c r="AA3758"/>
      <c r="AB3758"/>
    </row>
    <row r="3759" spans="1:28" x14ac:dyDescent="0.25">
      <c r="A3759"/>
      <c r="B3759"/>
      <c r="C3759"/>
      <c r="D3759"/>
      <c r="E3759"/>
      <c r="F3759"/>
      <c r="G3759"/>
      <c r="H3759"/>
      <c r="I3759"/>
      <c r="J3759"/>
      <c r="K3759"/>
      <c r="L3759"/>
      <c r="M3759"/>
      <c r="N3759"/>
      <c r="O3759"/>
      <c r="P3759"/>
      <c r="Q3759"/>
      <c r="R3759"/>
      <c r="S3759"/>
      <c r="T3759"/>
      <c r="U3759"/>
      <c r="V3759"/>
      <c r="W3759"/>
      <c r="X3759"/>
      <c r="Y3759"/>
      <c r="Z3759"/>
      <c r="AA3759"/>
      <c r="AB3759"/>
    </row>
    <row r="3760" spans="1:28" x14ac:dyDescent="0.25">
      <c r="A3760"/>
      <c r="B3760"/>
      <c r="C3760"/>
      <c r="D3760"/>
      <c r="E3760"/>
      <c r="F3760"/>
      <c r="G3760"/>
      <c r="H3760"/>
      <c r="I3760"/>
      <c r="J3760"/>
      <c r="K3760"/>
      <c r="L3760"/>
      <c r="M3760"/>
      <c r="N3760"/>
      <c r="O3760"/>
      <c r="P3760"/>
      <c r="Q3760"/>
      <c r="R3760"/>
      <c r="S3760"/>
      <c r="T3760"/>
      <c r="U3760"/>
      <c r="V3760"/>
      <c r="W3760"/>
      <c r="X3760"/>
      <c r="Y3760"/>
      <c r="Z3760"/>
      <c r="AA3760"/>
      <c r="AB3760"/>
    </row>
    <row r="3761" spans="1:28" x14ac:dyDescent="0.25">
      <c r="A3761"/>
      <c r="B3761"/>
      <c r="C3761"/>
      <c r="D3761"/>
      <c r="E3761"/>
      <c r="F3761"/>
      <c r="G3761"/>
      <c r="H3761"/>
      <c r="I3761"/>
      <c r="J3761"/>
      <c r="K3761"/>
      <c r="L3761"/>
      <c r="M3761"/>
      <c r="N3761"/>
      <c r="O3761"/>
      <c r="P3761"/>
      <c r="Q3761"/>
      <c r="R3761"/>
      <c r="S3761"/>
      <c r="T3761"/>
      <c r="U3761"/>
      <c r="V3761"/>
      <c r="W3761"/>
      <c r="X3761"/>
      <c r="Y3761"/>
      <c r="Z3761"/>
      <c r="AA3761"/>
      <c r="AB3761"/>
    </row>
    <row r="3762" spans="1:28" x14ac:dyDescent="0.25">
      <c r="A3762"/>
      <c r="B3762"/>
      <c r="C3762"/>
      <c r="D3762"/>
      <c r="E3762"/>
      <c r="F3762"/>
      <c r="G3762"/>
      <c r="H3762"/>
      <c r="I3762"/>
      <c r="J3762"/>
      <c r="K3762"/>
      <c r="L3762"/>
      <c r="M3762"/>
      <c r="N3762"/>
      <c r="O3762"/>
      <c r="P3762"/>
      <c r="Q3762"/>
      <c r="R3762"/>
      <c r="S3762"/>
      <c r="T3762"/>
      <c r="U3762"/>
      <c r="V3762"/>
      <c r="W3762"/>
      <c r="X3762"/>
      <c r="Y3762"/>
      <c r="Z3762"/>
      <c r="AA3762"/>
      <c r="AB3762"/>
    </row>
    <row r="3763" spans="1:28" x14ac:dyDescent="0.25">
      <c r="A3763"/>
      <c r="B3763"/>
      <c r="C3763"/>
      <c r="D3763"/>
      <c r="E3763"/>
      <c r="F3763"/>
      <c r="G3763"/>
      <c r="H3763"/>
      <c r="I3763"/>
      <c r="J3763"/>
      <c r="K3763"/>
      <c r="L3763"/>
      <c r="M3763"/>
      <c r="N3763"/>
      <c r="O3763"/>
      <c r="P3763"/>
      <c r="Q3763"/>
      <c r="R3763"/>
      <c r="S3763"/>
      <c r="T3763"/>
      <c r="U3763"/>
      <c r="V3763"/>
      <c r="W3763"/>
      <c r="X3763"/>
      <c r="Y3763"/>
      <c r="Z3763"/>
      <c r="AA3763"/>
      <c r="AB3763"/>
    </row>
    <row r="3764" spans="1:28" x14ac:dyDescent="0.25">
      <c r="A3764"/>
      <c r="B3764"/>
      <c r="C3764"/>
      <c r="D3764"/>
      <c r="E3764"/>
      <c r="F3764"/>
      <c r="G3764"/>
      <c r="H3764"/>
      <c r="I3764"/>
      <c r="J3764"/>
      <c r="K3764"/>
      <c r="L3764"/>
      <c r="M3764"/>
      <c r="N3764"/>
      <c r="O3764"/>
      <c r="P3764"/>
      <c r="Q3764"/>
      <c r="R3764"/>
      <c r="S3764"/>
      <c r="T3764"/>
      <c r="U3764"/>
      <c r="V3764"/>
      <c r="W3764"/>
      <c r="X3764"/>
      <c r="Y3764"/>
      <c r="Z3764"/>
      <c r="AA3764"/>
      <c r="AB3764"/>
    </row>
    <row r="3765" spans="1:28" x14ac:dyDescent="0.25">
      <c r="A3765"/>
      <c r="B3765"/>
      <c r="C3765"/>
      <c r="D3765"/>
      <c r="E3765"/>
      <c r="F3765"/>
      <c r="G3765"/>
      <c r="H3765"/>
      <c r="I3765"/>
      <c r="J3765"/>
      <c r="K3765"/>
      <c r="L3765"/>
      <c r="M3765"/>
      <c r="N3765"/>
      <c r="O3765"/>
      <c r="P3765"/>
      <c r="Q3765"/>
      <c r="R3765"/>
      <c r="S3765"/>
      <c r="T3765"/>
      <c r="U3765"/>
      <c r="V3765"/>
      <c r="W3765"/>
      <c r="X3765"/>
      <c r="Y3765"/>
      <c r="Z3765"/>
      <c r="AA3765"/>
      <c r="AB3765"/>
    </row>
    <row r="3766" spans="1:28" x14ac:dyDescent="0.25">
      <c r="A3766"/>
      <c r="B3766"/>
      <c r="C3766"/>
      <c r="D3766"/>
      <c r="E3766"/>
      <c r="F3766"/>
      <c r="G3766"/>
      <c r="H3766"/>
      <c r="I3766"/>
      <c r="J3766"/>
      <c r="K3766"/>
      <c r="L3766"/>
      <c r="M3766"/>
      <c r="N3766"/>
      <c r="O3766"/>
      <c r="P3766"/>
      <c r="Q3766"/>
      <c r="R3766"/>
      <c r="S3766"/>
      <c r="T3766"/>
      <c r="U3766"/>
      <c r="V3766"/>
      <c r="W3766"/>
      <c r="X3766"/>
      <c r="Y3766"/>
      <c r="Z3766"/>
      <c r="AA3766"/>
      <c r="AB3766"/>
    </row>
    <row r="3767" spans="1:28" x14ac:dyDescent="0.25">
      <c r="A3767"/>
      <c r="B3767"/>
      <c r="C3767"/>
      <c r="D3767"/>
      <c r="E3767"/>
      <c r="F3767"/>
      <c r="G3767"/>
      <c r="H3767"/>
      <c r="I3767"/>
      <c r="J3767"/>
      <c r="K3767"/>
      <c r="L3767"/>
      <c r="M3767"/>
      <c r="N3767"/>
      <c r="O3767"/>
      <c r="P3767"/>
      <c r="Q3767"/>
      <c r="R3767"/>
      <c r="S3767"/>
      <c r="T3767"/>
      <c r="U3767"/>
      <c r="V3767"/>
      <c r="W3767"/>
      <c r="X3767"/>
      <c r="Y3767"/>
      <c r="Z3767"/>
      <c r="AA3767"/>
      <c r="AB3767"/>
    </row>
    <row r="3768" spans="1:28" x14ac:dyDescent="0.25">
      <c r="A3768"/>
      <c r="B3768"/>
      <c r="C3768"/>
      <c r="D3768"/>
      <c r="E3768"/>
      <c r="F3768"/>
      <c r="G3768"/>
      <c r="H3768"/>
      <c r="I3768"/>
      <c r="J3768"/>
      <c r="K3768"/>
      <c r="L3768"/>
      <c r="M3768"/>
      <c r="N3768"/>
      <c r="O3768"/>
      <c r="P3768"/>
      <c r="Q3768"/>
      <c r="R3768"/>
      <c r="S3768"/>
      <c r="T3768"/>
      <c r="U3768"/>
      <c r="V3768"/>
      <c r="W3768"/>
      <c r="X3768"/>
      <c r="Y3768"/>
      <c r="Z3768"/>
      <c r="AA3768"/>
      <c r="AB3768"/>
    </row>
    <row r="3769" spans="1:28" x14ac:dyDescent="0.25">
      <c r="A3769"/>
      <c r="B3769"/>
      <c r="C3769"/>
      <c r="D3769"/>
      <c r="E3769"/>
      <c r="F3769"/>
      <c r="G3769"/>
      <c r="H3769"/>
      <c r="I3769"/>
      <c r="J3769"/>
      <c r="K3769"/>
      <c r="L3769"/>
      <c r="M3769"/>
      <c r="N3769"/>
      <c r="O3769"/>
      <c r="P3769"/>
      <c r="Q3769"/>
      <c r="R3769"/>
      <c r="S3769"/>
      <c r="T3769"/>
      <c r="U3769"/>
      <c r="V3769"/>
      <c r="W3769"/>
      <c r="X3769"/>
      <c r="Y3769"/>
      <c r="Z3769"/>
      <c r="AA3769"/>
      <c r="AB3769"/>
    </row>
    <row r="3770" spans="1:28" x14ac:dyDescent="0.25">
      <c r="A3770"/>
      <c r="B3770"/>
      <c r="C3770"/>
      <c r="D3770"/>
      <c r="E3770"/>
      <c r="F3770"/>
      <c r="G3770"/>
      <c r="H3770"/>
      <c r="I3770"/>
      <c r="J3770"/>
      <c r="K3770"/>
      <c r="L3770"/>
      <c r="M3770"/>
      <c r="N3770"/>
      <c r="O3770"/>
      <c r="P3770"/>
      <c r="Q3770"/>
      <c r="R3770"/>
      <c r="S3770"/>
      <c r="T3770"/>
      <c r="U3770"/>
      <c r="V3770"/>
      <c r="W3770"/>
      <c r="X3770"/>
      <c r="Y3770"/>
      <c r="Z3770"/>
      <c r="AA3770"/>
      <c r="AB3770"/>
    </row>
    <row r="3771" spans="1:28" x14ac:dyDescent="0.25">
      <c r="A3771"/>
      <c r="B3771"/>
      <c r="C3771"/>
      <c r="D3771"/>
      <c r="E3771"/>
      <c r="F3771"/>
      <c r="G3771"/>
      <c r="H3771"/>
      <c r="I3771"/>
      <c r="J3771"/>
      <c r="K3771"/>
      <c r="L3771"/>
      <c r="M3771"/>
      <c r="N3771"/>
      <c r="O3771"/>
      <c r="P3771"/>
      <c r="Q3771"/>
      <c r="R3771"/>
      <c r="S3771"/>
      <c r="T3771"/>
      <c r="U3771"/>
      <c r="V3771"/>
      <c r="W3771"/>
      <c r="X3771"/>
      <c r="Y3771"/>
      <c r="Z3771"/>
      <c r="AA3771"/>
      <c r="AB3771"/>
    </row>
    <row r="3772" spans="1:28" x14ac:dyDescent="0.25">
      <c r="A3772"/>
      <c r="B3772"/>
      <c r="C3772"/>
      <c r="D3772"/>
      <c r="E3772"/>
      <c r="F3772"/>
      <c r="G3772"/>
      <c r="H3772"/>
      <c r="I3772"/>
      <c r="J3772"/>
      <c r="K3772"/>
      <c r="L3772"/>
      <c r="M3772"/>
      <c r="N3772"/>
      <c r="O3772"/>
      <c r="P3772"/>
      <c r="Q3772"/>
      <c r="R3772"/>
      <c r="S3772"/>
      <c r="T3772"/>
      <c r="U3772"/>
      <c r="V3772"/>
      <c r="W3772"/>
      <c r="X3772"/>
      <c r="Y3772"/>
      <c r="Z3772"/>
      <c r="AA3772"/>
      <c r="AB3772"/>
    </row>
    <row r="3773" spans="1:28" x14ac:dyDescent="0.25">
      <c r="A3773"/>
      <c r="B3773"/>
      <c r="C3773"/>
      <c r="D3773"/>
      <c r="E3773"/>
      <c r="F3773"/>
      <c r="G3773"/>
      <c r="H3773"/>
      <c r="I3773"/>
      <c r="J3773"/>
      <c r="K3773"/>
      <c r="L3773"/>
      <c r="M3773"/>
      <c r="N3773"/>
      <c r="O3773"/>
      <c r="P3773"/>
      <c r="Q3773"/>
      <c r="R3773"/>
      <c r="S3773"/>
      <c r="T3773"/>
      <c r="U3773"/>
      <c r="V3773"/>
      <c r="W3773"/>
      <c r="X3773"/>
      <c r="Y3773"/>
      <c r="Z3773"/>
      <c r="AA3773"/>
      <c r="AB3773"/>
    </row>
    <row r="3774" spans="1:28" x14ac:dyDescent="0.25">
      <c r="A3774"/>
      <c r="B3774"/>
      <c r="C3774"/>
      <c r="D3774"/>
      <c r="E3774"/>
      <c r="F3774"/>
      <c r="G3774"/>
      <c r="H3774"/>
      <c r="I3774"/>
      <c r="J3774"/>
      <c r="K3774"/>
      <c r="L3774"/>
      <c r="M3774"/>
      <c r="N3774"/>
      <c r="O3774"/>
      <c r="P3774"/>
      <c r="Q3774"/>
      <c r="R3774"/>
      <c r="S3774"/>
      <c r="T3774"/>
      <c r="U3774"/>
      <c r="V3774"/>
      <c r="W3774"/>
      <c r="X3774"/>
      <c r="Y3774"/>
      <c r="Z3774"/>
      <c r="AA3774"/>
      <c r="AB3774"/>
    </row>
    <row r="3775" spans="1:28" x14ac:dyDescent="0.25">
      <c r="A3775"/>
      <c r="B3775"/>
      <c r="C3775"/>
      <c r="D3775"/>
      <c r="E3775"/>
      <c r="F3775"/>
      <c r="G3775"/>
      <c r="H3775"/>
      <c r="I3775"/>
      <c r="J3775"/>
      <c r="K3775"/>
      <c r="L3775"/>
      <c r="M3775"/>
      <c r="N3775"/>
      <c r="O3775"/>
      <c r="P3775"/>
      <c r="Q3775"/>
      <c r="R3775"/>
      <c r="S3775"/>
      <c r="T3775"/>
      <c r="U3775"/>
      <c r="V3775"/>
      <c r="W3775"/>
      <c r="X3775"/>
      <c r="Y3775"/>
      <c r="Z3775"/>
      <c r="AA3775"/>
      <c r="AB3775"/>
    </row>
    <row r="3776" spans="1:28" x14ac:dyDescent="0.25">
      <c r="A3776"/>
      <c r="B3776"/>
      <c r="C3776"/>
      <c r="D3776"/>
      <c r="E3776"/>
      <c r="F3776"/>
      <c r="G3776"/>
      <c r="H3776"/>
      <c r="I3776"/>
      <c r="J3776"/>
      <c r="K3776"/>
      <c r="L3776"/>
      <c r="M3776"/>
      <c r="N3776"/>
      <c r="O3776"/>
      <c r="P3776"/>
      <c r="Q3776"/>
      <c r="R3776"/>
      <c r="S3776"/>
      <c r="T3776"/>
      <c r="U3776"/>
      <c r="V3776"/>
      <c r="W3776"/>
      <c r="X3776"/>
      <c r="Y3776"/>
      <c r="Z3776"/>
      <c r="AA3776"/>
      <c r="AB3776"/>
    </row>
    <row r="3777" spans="1:28" x14ac:dyDescent="0.25">
      <c r="A3777"/>
      <c r="B3777"/>
      <c r="C3777"/>
      <c r="D3777"/>
      <c r="E3777"/>
      <c r="F3777"/>
      <c r="G3777"/>
      <c r="H3777"/>
      <c r="I3777"/>
      <c r="J3777"/>
      <c r="K3777"/>
      <c r="L3777"/>
      <c r="M3777"/>
      <c r="N3777"/>
      <c r="O3777"/>
      <c r="P3777"/>
      <c r="Q3777"/>
      <c r="R3777"/>
      <c r="S3777"/>
      <c r="T3777"/>
      <c r="U3777"/>
      <c r="V3777"/>
      <c r="W3777"/>
      <c r="X3777"/>
      <c r="Y3777"/>
      <c r="Z3777"/>
      <c r="AA3777"/>
      <c r="AB3777"/>
    </row>
    <row r="3778" spans="1:28" x14ac:dyDescent="0.25">
      <c r="A3778"/>
      <c r="B3778"/>
      <c r="C3778"/>
      <c r="D3778"/>
      <c r="E3778"/>
      <c r="F3778"/>
      <c r="G3778"/>
      <c r="H3778"/>
      <c r="I3778"/>
      <c r="J3778"/>
      <c r="K3778"/>
      <c r="L3778"/>
      <c r="M3778"/>
      <c r="N3778"/>
      <c r="O3778"/>
      <c r="P3778"/>
      <c r="Q3778"/>
      <c r="R3778"/>
      <c r="S3778"/>
      <c r="T3778"/>
      <c r="U3778"/>
      <c r="V3778"/>
      <c r="W3778"/>
      <c r="X3778"/>
      <c r="Y3778"/>
      <c r="Z3778"/>
      <c r="AA3778"/>
      <c r="AB3778"/>
    </row>
    <row r="3779" spans="1:28" x14ac:dyDescent="0.25">
      <c r="A3779"/>
      <c r="B3779"/>
      <c r="C3779"/>
      <c r="D3779"/>
      <c r="E3779"/>
      <c r="F3779"/>
      <c r="G3779"/>
      <c r="H3779"/>
      <c r="I3779"/>
      <c r="J3779"/>
      <c r="K3779"/>
      <c r="L3779"/>
      <c r="M3779"/>
      <c r="N3779"/>
      <c r="O3779"/>
      <c r="P3779"/>
      <c r="Q3779"/>
      <c r="R3779"/>
      <c r="S3779"/>
      <c r="T3779"/>
      <c r="U3779"/>
      <c r="V3779"/>
      <c r="W3779"/>
      <c r="X3779"/>
      <c r="Y3779"/>
      <c r="Z3779"/>
      <c r="AA3779"/>
      <c r="AB3779"/>
    </row>
    <row r="3780" spans="1:28" x14ac:dyDescent="0.25">
      <c r="A3780"/>
      <c r="B3780"/>
      <c r="C3780"/>
      <c r="D3780"/>
      <c r="E3780"/>
      <c r="F3780"/>
      <c r="G3780"/>
      <c r="H3780"/>
      <c r="I3780"/>
      <c r="J3780"/>
      <c r="K3780"/>
      <c r="L3780"/>
      <c r="M3780"/>
      <c r="N3780"/>
      <c r="O3780"/>
      <c r="P3780"/>
      <c r="Q3780"/>
      <c r="R3780"/>
      <c r="S3780"/>
      <c r="T3780"/>
      <c r="U3780"/>
      <c r="V3780"/>
      <c r="W3780"/>
      <c r="X3780"/>
      <c r="Y3780"/>
      <c r="Z3780"/>
      <c r="AA3780"/>
      <c r="AB3780"/>
    </row>
    <row r="3781" spans="1:28" x14ac:dyDescent="0.25">
      <c r="A3781"/>
      <c r="B3781"/>
      <c r="C3781"/>
      <c r="D3781"/>
      <c r="E3781"/>
      <c r="F3781"/>
      <c r="G3781"/>
      <c r="H3781"/>
      <c r="I3781"/>
      <c r="J3781"/>
      <c r="K3781"/>
      <c r="L3781"/>
      <c r="M3781"/>
      <c r="N3781"/>
      <c r="O3781"/>
      <c r="P3781"/>
      <c r="Q3781"/>
      <c r="R3781"/>
      <c r="S3781"/>
      <c r="T3781"/>
      <c r="U3781"/>
      <c r="V3781"/>
      <c r="W3781"/>
      <c r="X3781"/>
      <c r="Y3781"/>
      <c r="Z3781"/>
      <c r="AA3781"/>
      <c r="AB3781"/>
    </row>
    <row r="3782" spans="1:28" x14ac:dyDescent="0.25">
      <c r="A3782"/>
      <c r="B3782"/>
      <c r="C3782"/>
      <c r="D3782"/>
      <c r="E3782"/>
      <c r="F3782"/>
      <c r="G3782"/>
      <c r="H3782"/>
      <c r="I3782"/>
      <c r="J3782"/>
      <c r="K3782"/>
      <c r="L3782"/>
      <c r="M3782"/>
      <c r="N3782"/>
      <c r="O3782"/>
      <c r="P3782"/>
      <c r="Q3782"/>
      <c r="R3782"/>
      <c r="S3782"/>
      <c r="T3782"/>
      <c r="U3782"/>
      <c r="V3782"/>
      <c r="W3782"/>
      <c r="X3782"/>
      <c r="Y3782"/>
      <c r="Z3782"/>
      <c r="AA3782"/>
      <c r="AB3782"/>
    </row>
    <row r="3783" spans="1:28" x14ac:dyDescent="0.25">
      <c r="A3783"/>
      <c r="B3783"/>
      <c r="C3783"/>
      <c r="D3783"/>
      <c r="E3783"/>
      <c r="F3783"/>
      <c r="G3783"/>
      <c r="H3783"/>
      <c r="I3783"/>
      <c r="J3783"/>
      <c r="K3783"/>
      <c r="L3783"/>
      <c r="M3783"/>
      <c r="N3783"/>
      <c r="O3783"/>
      <c r="P3783"/>
      <c r="Q3783"/>
      <c r="R3783"/>
      <c r="S3783"/>
      <c r="T3783"/>
      <c r="U3783"/>
      <c r="V3783"/>
      <c r="W3783"/>
      <c r="X3783"/>
      <c r="Y3783"/>
      <c r="Z3783"/>
      <c r="AA3783"/>
      <c r="AB3783"/>
    </row>
    <row r="3784" spans="1:28" x14ac:dyDescent="0.25">
      <c r="A3784"/>
      <c r="B3784"/>
      <c r="C3784"/>
      <c r="D3784"/>
      <c r="E3784"/>
      <c r="F3784"/>
      <c r="G3784"/>
      <c r="H3784"/>
      <c r="I3784"/>
      <c r="J3784"/>
      <c r="K3784"/>
      <c r="L3784"/>
      <c r="M3784"/>
      <c r="N3784"/>
      <c r="O3784"/>
      <c r="P3784"/>
      <c r="Q3784"/>
      <c r="R3784"/>
      <c r="S3784"/>
      <c r="T3784"/>
      <c r="U3784"/>
      <c r="V3784"/>
      <c r="W3784"/>
      <c r="X3784"/>
      <c r="Y3784"/>
      <c r="Z3784"/>
      <c r="AA3784"/>
      <c r="AB3784"/>
    </row>
    <row r="3785" spans="1:28" x14ac:dyDescent="0.25">
      <c r="A3785"/>
      <c r="B3785"/>
      <c r="C3785"/>
      <c r="D3785"/>
      <c r="E3785"/>
      <c r="F3785"/>
      <c r="G3785"/>
      <c r="H3785"/>
      <c r="I3785"/>
      <c r="J3785"/>
      <c r="K3785"/>
      <c r="L3785"/>
      <c r="M3785"/>
      <c r="N3785"/>
      <c r="O3785"/>
      <c r="P3785"/>
      <c r="Q3785"/>
      <c r="R3785"/>
      <c r="S3785"/>
      <c r="T3785"/>
      <c r="U3785"/>
      <c r="V3785"/>
      <c r="W3785"/>
      <c r="X3785"/>
      <c r="Y3785"/>
      <c r="Z3785"/>
      <c r="AA3785"/>
      <c r="AB3785"/>
    </row>
    <row r="3786" spans="1:28" x14ac:dyDescent="0.25">
      <c r="A3786"/>
      <c r="B3786"/>
      <c r="C3786"/>
      <c r="D3786"/>
      <c r="E3786"/>
      <c r="F3786"/>
      <c r="G3786"/>
      <c r="H3786"/>
      <c r="I3786"/>
      <c r="J3786"/>
      <c r="K3786"/>
      <c r="L3786"/>
      <c r="M3786"/>
      <c r="N3786"/>
      <c r="O3786"/>
      <c r="P3786"/>
      <c r="Q3786"/>
      <c r="R3786"/>
      <c r="S3786"/>
      <c r="T3786"/>
      <c r="U3786"/>
      <c r="V3786"/>
      <c r="W3786"/>
      <c r="X3786"/>
      <c r="Y3786"/>
      <c r="Z3786"/>
      <c r="AA3786"/>
      <c r="AB3786"/>
    </row>
    <row r="3787" spans="1:28" x14ac:dyDescent="0.25">
      <c r="A3787"/>
      <c r="B3787"/>
      <c r="C3787"/>
      <c r="D3787"/>
      <c r="E3787"/>
      <c r="F3787"/>
      <c r="G3787"/>
      <c r="H3787"/>
      <c r="I3787"/>
      <c r="J3787"/>
      <c r="K3787"/>
      <c r="L3787"/>
      <c r="M3787"/>
      <c r="N3787"/>
      <c r="O3787"/>
      <c r="P3787"/>
      <c r="Q3787"/>
      <c r="R3787"/>
      <c r="S3787"/>
      <c r="T3787"/>
      <c r="U3787"/>
      <c r="V3787"/>
      <c r="W3787"/>
      <c r="X3787"/>
      <c r="Y3787"/>
      <c r="Z3787"/>
      <c r="AA3787"/>
      <c r="AB3787"/>
    </row>
    <row r="3788" spans="1:28" x14ac:dyDescent="0.25">
      <c r="A3788"/>
      <c r="B3788"/>
      <c r="C3788"/>
      <c r="D3788"/>
      <c r="E3788"/>
      <c r="F3788"/>
      <c r="G3788"/>
      <c r="H3788"/>
      <c r="I3788"/>
      <c r="J3788"/>
      <c r="K3788"/>
      <c r="L3788"/>
      <c r="M3788"/>
      <c r="N3788"/>
      <c r="O3788"/>
      <c r="P3788"/>
      <c r="Q3788"/>
      <c r="R3788"/>
      <c r="S3788"/>
      <c r="T3788"/>
      <c r="U3788"/>
      <c r="V3788"/>
      <c r="W3788"/>
      <c r="X3788"/>
      <c r="Y3788"/>
      <c r="Z3788"/>
      <c r="AA3788"/>
      <c r="AB3788"/>
    </row>
    <row r="3789" spans="1:28" x14ac:dyDescent="0.25">
      <c r="A3789"/>
      <c r="B3789"/>
      <c r="C3789"/>
      <c r="D3789"/>
      <c r="E3789"/>
      <c r="F3789"/>
      <c r="G3789"/>
      <c r="H3789"/>
      <c r="I3789"/>
      <c r="J3789"/>
      <c r="K3789"/>
      <c r="L3789"/>
      <c r="M3789"/>
      <c r="N3789"/>
      <c r="O3789"/>
      <c r="P3789"/>
      <c r="Q3789"/>
      <c r="R3789"/>
      <c r="S3789"/>
      <c r="T3789"/>
      <c r="U3789"/>
      <c r="V3789"/>
      <c r="W3789"/>
      <c r="X3789"/>
      <c r="Y3789"/>
      <c r="Z3789"/>
      <c r="AA3789"/>
      <c r="AB3789"/>
    </row>
    <row r="3790" spans="1:28" x14ac:dyDescent="0.25">
      <c r="A3790"/>
      <c r="B3790"/>
      <c r="C3790"/>
      <c r="D3790"/>
      <c r="E3790"/>
      <c r="F3790"/>
      <c r="G3790"/>
      <c r="H3790"/>
      <c r="I3790"/>
      <c r="J3790"/>
      <c r="K3790"/>
      <c r="L3790"/>
      <c r="M3790"/>
      <c r="N3790"/>
      <c r="O3790"/>
      <c r="P3790"/>
      <c r="Q3790"/>
      <c r="R3790"/>
      <c r="S3790"/>
      <c r="T3790"/>
      <c r="U3790"/>
      <c r="V3790"/>
      <c r="W3790"/>
      <c r="X3790"/>
      <c r="Y3790"/>
      <c r="Z3790"/>
      <c r="AA3790"/>
      <c r="AB3790"/>
    </row>
    <row r="3791" spans="1:28" x14ac:dyDescent="0.25">
      <c r="A3791"/>
      <c r="B3791"/>
      <c r="C3791"/>
      <c r="D3791"/>
      <c r="E3791"/>
      <c r="F3791"/>
      <c r="G3791"/>
      <c r="H3791"/>
      <c r="I3791"/>
      <c r="J3791"/>
      <c r="K3791"/>
      <c r="L3791"/>
      <c r="M3791"/>
      <c r="N3791"/>
      <c r="O3791"/>
      <c r="P3791"/>
      <c r="Q3791"/>
      <c r="R3791"/>
      <c r="S3791"/>
      <c r="T3791"/>
      <c r="U3791"/>
      <c r="V3791"/>
      <c r="W3791"/>
      <c r="X3791"/>
      <c r="Y3791"/>
      <c r="Z3791"/>
      <c r="AA3791"/>
      <c r="AB3791"/>
    </row>
    <row r="3792" spans="1:28" x14ac:dyDescent="0.25">
      <c r="A3792"/>
      <c r="B3792"/>
      <c r="C3792"/>
      <c r="D3792"/>
      <c r="E3792"/>
      <c r="F3792"/>
      <c r="G3792"/>
      <c r="H3792"/>
      <c r="I3792"/>
      <c r="J3792"/>
      <c r="K3792"/>
      <c r="L3792"/>
      <c r="M3792"/>
      <c r="N3792"/>
      <c r="O3792"/>
      <c r="P3792"/>
      <c r="Q3792"/>
      <c r="R3792"/>
      <c r="S3792"/>
      <c r="T3792"/>
      <c r="U3792"/>
      <c r="V3792"/>
      <c r="W3792"/>
      <c r="X3792"/>
      <c r="Y3792"/>
      <c r="Z3792"/>
      <c r="AA3792"/>
      <c r="AB3792"/>
    </row>
    <row r="3793" spans="1:28" x14ac:dyDescent="0.25">
      <c r="A3793"/>
      <c r="B3793"/>
      <c r="C3793"/>
      <c r="D3793"/>
      <c r="E3793"/>
      <c r="F3793"/>
      <c r="G3793"/>
      <c r="H3793"/>
      <c r="I3793"/>
      <c r="J3793"/>
      <c r="K3793"/>
      <c r="L3793"/>
      <c r="M3793"/>
      <c r="N3793"/>
      <c r="O3793"/>
      <c r="P3793"/>
      <c r="Q3793"/>
      <c r="R3793"/>
      <c r="S3793"/>
      <c r="T3793"/>
      <c r="U3793"/>
      <c r="V3793"/>
      <c r="W3793"/>
      <c r="X3793"/>
      <c r="Y3793"/>
      <c r="Z3793"/>
      <c r="AA3793"/>
      <c r="AB3793"/>
    </row>
    <row r="3794" spans="1:28" x14ac:dyDescent="0.25">
      <c r="A3794"/>
      <c r="B3794"/>
      <c r="C3794"/>
      <c r="D3794"/>
      <c r="E3794"/>
      <c r="F3794"/>
      <c r="G3794"/>
      <c r="H3794"/>
      <c r="I3794"/>
      <c r="J3794"/>
      <c r="K3794"/>
      <c r="L3794"/>
      <c r="M3794"/>
      <c r="N3794"/>
      <c r="O3794"/>
      <c r="P3794"/>
      <c r="Q3794"/>
      <c r="R3794"/>
      <c r="S3794"/>
      <c r="T3794"/>
      <c r="U3794"/>
      <c r="V3794"/>
      <c r="W3794"/>
      <c r="X3794"/>
      <c r="Y3794"/>
      <c r="Z3794"/>
      <c r="AA3794"/>
      <c r="AB3794"/>
    </row>
    <row r="3795" spans="1:28" x14ac:dyDescent="0.25">
      <c r="A3795"/>
      <c r="B3795"/>
      <c r="C3795"/>
      <c r="D3795"/>
      <c r="E3795"/>
      <c r="F3795"/>
      <c r="G3795"/>
      <c r="H3795"/>
      <c r="I3795"/>
      <c r="J3795"/>
      <c r="K3795"/>
      <c r="L3795"/>
      <c r="M3795"/>
      <c r="N3795"/>
      <c r="O3795"/>
      <c r="P3795"/>
      <c r="Q3795"/>
      <c r="R3795"/>
      <c r="S3795"/>
      <c r="T3795"/>
      <c r="U3795"/>
      <c r="V3795"/>
      <c r="W3795"/>
      <c r="X3795"/>
      <c r="Y3795"/>
      <c r="Z3795"/>
      <c r="AA3795"/>
      <c r="AB3795"/>
    </row>
    <row r="3796" spans="1:28" x14ac:dyDescent="0.25">
      <c r="A3796"/>
      <c r="B3796"/>
      <c r="C3796"/>
      <c r="D3796"/>
      <c r="E3796"/>
      <c r="F3796"/>
      <c r="G3796"/>
      <c r="H3796"/>
      <c r="I3796"/>
      <c r="J3796"/>
      <c r="K3796"/>
      <c r="L3796"/>
      <c r="M3796"/>
      <c r="N3796"/>
      <c r="O3796"/>
      <c r="P3796"/>
      <c r="Q3796"/>
      <c r="R3796"/>
      <c r="S3796"/>
      <c r="T3796"/>
      <c r="U3796"/>
      <c r="V3796"/>
      <c r="W3796"/>
      <c r="X3796"/>
      <c r="Y3796"/>
      <c r="Z3796"/>
      <c r="AA3796"/>
      <c r="AB3796"/>
    </row>
    <row r="3797" spans="1:28" x14ac:dyDescent="0.25">
      <c r="A3797"/>
      <c r="B3797"/>
      <c r="C3797"/>
      <c r="D3797"/>
      <c r="E3797"/>
      <c r="F3797"/>
      <c r="G3797"/>
      <c r="H3797"/>
      <c r="I3797"/>
      <c r="J3797"/>
      <c r="K3797"/>
      <c r="L3797"/>
      <c r="M3797"/>
      <c r="N3797"/>
      <c r="O3797"/>
      <c r="P3797"/>
      <c r="Q3797"/>
      <c r="R3797"/>
      <c r="S3797"/>
      <c r="T3797"/>
      <c r="U3797"/>
      <c r="V3797"/>
      <c r="W3797"/>
      <c r="X3797"/>
      <c r="Y3797"/>
      <c r="Z3797"/>
      <c r="AA3797"/>
      <c r="AB3797"/>
    </row>
    <row r="3798" spans="1:28" x14ac:dyDescent="0.25">
      <c r="A3798"/>
      <c r="B3798"/>
      <c r="C3798"/>
      <c r="D3798"/>
      <c r="E3798"/>
      <c r="F3798"/>
      <c r="G3798"/>
      <c r="H3798"/>
      <c r="I3798"/>
      <c r="J3798"/>
      <c r="K3798"/>
      <c r="L3798"/>
      <c r="M3798"/>
      <c r="N3798"/>
      <c r="O3798"/>
      <c r="P3798"/>
      <c r="Q3798"/>
      <c r="R3798"/>
      <c r="S3798"/>
      <c r="T3798"/>
      <c r="U3798"/>
      <c r="V3798"/>
      <c r="W3798"/>
      <c r="X3798"/>
      <c r="Y3798"/>
      <c r="Z3798"/>
      <c r="AA3798"/>
      <c r="AB3798"/>
    </row>
    <row r="3799" spans="1:28" x14ac:dyDescent="0.25">
      <c r="A3799"/>
      <c r="B3799"/>
      <c r="C3799"/>
      <c r="D3799"/>
      <c r="E3799"/>
      <c r="F3799"/>
      <c r="G3799"/>
      <c r="H3799"/>
      <c r="I3799"/>
      <c r="J3799"/>
      <c r="K3799"/>
      <c r="L3799"/>
      <c r="M3799"/>
      <c r="N3799"/>
      <c r="O3799"/>
      <c r="P3799"/>
      <c r="Q3799"/>
      <c r="R3799"/>
      <c r="S3799"/>
      <c r="T3799"/>
      <c r="U3799"/>
      <c r="V3799"/>
      <c r="W3799"/>
      <c r="X3799"/>
      <c r="Y3799"/>
      <c r="Z3799"/>
      <c r="AA3799"/>
      <c r="AB3799"/>
    </row>
    <row r="3800" spans="1:28" x14ac:dyDescent="0.25">
      <c r="A3800"/>
      <c r="B3800"/>
      <c r="C3800"/>
      <c r="D3800"/>
      <c r="E3800"/>
      <c r="F3800"/>
      <c r="G3800"/>
      <c r="H3800"/>
      <c r="I3800"/>
      <c r="J3800"/>
      <c r="K3800"/>
      <c r="L3800"/>
      <c r="M3800"/>
      <c r="N3800"/>
      <c r="O3800"/>
      <c r="P3800"/>
      <c r="Q3800"/>
      <c r="R3800"/>
      <c r="S3800"/>
      <c r="T3800"/>
      <c r="U3800"/>
      <c r="V3800"/>
      <c r="W3800"/>
      <c r="X3800"/>
      <c r="Y3800"/>
      <c r="Z3800"/>
      <c r="AA3800"/>
      <c r="AB3800"/>
    </row>
    <row r="3801" spans="1:28" x14ac:dyDescent="0.25">
      <c r="A3801"/>
      <c r="B3801"/>
      <c r="C3801"/>
      <c r="D3801"/>
      <c r="E3801"/>
      <c r="F3801"/>
      <c r="G3801"/>
      <c r="H3801"/>
      <c r="I3801"/>
      <c r="J3801"/>
      <c r="K3801"/>
      <c r="L3801"/>
      <c r="M3801"/>
      <c r="N3801"/>
      <c r="O3801"/>
      <c r="P3801"/>
      <c r="Q3801"/>
      <c r="R3801"/>
      <c r="S3801"/>
      <c r="T3801"/>
      <c r="U3801"/>
      <c r="V3801"/>
      <c r="W3801"/>
      <c r="X3801"/>
      <c r="Y3801"/>
      <c r="Z3801"/>
      <c r="AA3801"/>
      <c r="AB3801"/>
    </row>
    <row r="3802" spans="1:28" x14ac:dyDescent="0.25">
      <c r="A3802"/>
      <c r="B3802"/>
      <c r="C3802"/>
      <c r="D3802"/>
      <c r="E3802"/>
      <c r="F3802"/>
      <c r="G3802"/>
      <c r="H3802"/>
      <c r="I3802"/>
      <c r="J3802"/>
      <c r="K3802"/>
      <c r="L3802"/>
      <c r="M3802"/>
      <c r="N3802"/>
      <c r="O3802"/>
      <c r="P3802"/>
      <c r="Q3802"/>
      <c r="R3802"/>
      <c r="S3802"/>
      <c r="T3802"/>
      <c r="U3802"/>
      <c r="V3802"/>
      <c r="W3802"/>
      <c r="X3802"/>
      <c r="Y3802"/>
      <c r="Z3802"/>
      <c r="AA3802"/>
      <c r="AB3802"/>
    </row>
    <row r="3803" spans="1:28" x14ac:dyDescent="0.25">
      <c r="A3803"/>
      <c r="B3803"/>
      <c r="C3803"/>
      <c r="D3803"/>
      <c r="E3803"/>
      <c r="F3803"/>
      <c r="G3803"/>
      <c r="H3803"/>
      <c r="I3803"/>
      <c r="J3803"/>
      <c r="K3803"/>
      <c r="L3803"/>
      <c r="M3803"/>
      <c r="N3803"/>
      <c r="O3803"/>
      <c r="P3803"/>
      <c r="Q3803"/>
      <c r="R3803"/>
      <c r="S3803"/>
      <c r="T3803"/>
      <c r="U3803"/>
      <c r="V3803"/>
      <c r="W3803"/>
      <c r="X3803"/>
      <c r="Y3803"/>
      <c r="Z3803"/>
      <c r="AA3803"/>
      <c r="AB3803"/>
    </row>
    <row r="3804" spans="1:28" x14ac:dyDescent="0.25">
      <c r="A3804"/>
      <c r="B3804"/>
      <c r="C3804"/>
      <c r="D3804"/>
      <c r="E3804"/>
      <c r="F3804"/>
      <c r="G3804"/>
      <c r="H3804"/>
      <c r="I3804"/>
      <c r="J3804"/>
      <c r="K3804"/>
      <c r="L3804"/>
      <c r="M3804"/>
      <c r="N3804"/>
      <c r="O3804"/>
      <c r="P3804"/>
      <c r="Q3804"/>
      <c r="R3804"/>
      <c r="S3804"/>
      <c r="T3804"/>
      <c r="U3804"/>
      <c r="V3804"/>
      <c r="W3804"/>
      <c r="X3804"/>
      <c r="Y3804"/>
      <c r="Z3804"/>
      <c r="AA3804"/>
      <c r="AB3804"/>
    </row>
    <row r="3805" spans="1:28" x14ac:dyDescent="0.25">
      <c r="A3805"/>
      <c r="B3805"/>
      <c r="C3805"/>
      <c r="D3805"/>
      <c r="E3805"/>
      <c r="F3805"/>
      <c r="G3805"/>
      <c r="H3805"/>
      <c r="I3805"/>
      <c r="J3805"/>
      <c r="K3805"/>
      <c r="L3805"/>
      <c r="M3805"/>
      <c r="N3805"/>
      <c r="O3805"/>
      <c r="P3805"/>
      <c r="Q3805"/>
      <c r="R3805"/>
      <c r="S3805"/>
      <c r="T3805"/>
      <c r="U3805"/>
      <c r="V3805"/>
      <c r="W3805"/>
      <c r="X3805"/>
      <c r="Y3805"/>
      <c r="Z3805"/>
      <c r="AA3805"/>
      <c r="AB3805"/>
    </row>
    <row r="3806" spans="1:28" x14ac:dyDescent="0.25">
      <c r="A3806"/>
      <c r="B3806"/>
      <c r="C3806"/>
      <c r="D3806"/>
      <c r="E3806"/>
      <c r="F3806"/>
      <c r="G3806"/>
      <c r="H3806"/>
      <c r="I3806"/>
      <c r="J3806"/>
      <c r="K3806"/>
      <c r="L3806"/>
      <c r="M3806"/>
      <c r="N3806"/>
      <c r="O3806"/>
      <c r="P3806"/>
      <c r="Q3806"/>
      <c r="R3806"/>
      <c r="S3806"/>
      <c r="T3806"/>
      <c r="U3806"/>
      <c r="V3806"/>
      <c r="W3806"/>
      <c r="X3806"/>
      <c r="Y3806"/>
      <c r="Z3806"/>
      <c r="AA3806"/>
      <c r="AB3806"/>
    </row>
    <row r="3807" spans="1:28" x14ac:dyDescent="0.25">
      <c r="A3807"/>
      <c r="B3807"/>
      <c r="C3807"/>
      <c r="D3807"/>
      <c r="E3807"/>
      <c r="F3807"/>
      <c r="G3807"/>
      <c r="H3807"/>
      <c r="I3807"/>
      <c r="J3807"/>
      <c r="K3807"/>
      <c r="L3807"/>
      <c r="M3807"/>
      <c r="N3807"/>
      <c r="O3807"/>
      <c r="P3807"/>
      <c r="Q3807"/>
      <c r="R3807"/>
      <c r="S3807"/>
      <c r="T3807"/>
      <c r="U3807"/>
      <c r="V3807"/>
      <c r="W3807"/>
      <c r="X3807"/>
      <c r="Y3807"/>
      <c r="Z3807"/>
      <c r="AA3807"/>
      <c r="AB3807"/>
    </row>
    <row r="3808" spans="1:28" x14ac:dyDescent="0.25">
      <c r="A3808"/>
      <c r="B3808"/>
      <c r="C3808"/>
      <c r="D3808"/>
      <c r="E3808"/>
      <c r="F3808"/>
      <c r="G3808"/>
      <c r="H3808"/>
      <c r="I3808"/>
      <c r="J3808"/>
      <c r="K3808"/>
      <c r="L3808"/>
      <c r="M3808"/>
      <c r="N3808"/>
      <c r="O3808"/>
      <c r="P3808"/>
      <c r="Q3808"/>
      <c r="R3808"/>
      <c r="S3808"/>
      <c r="T3808"/>
      <c r="U3808"/>
      <c r="V3808"/>
      <c r="W3808"/>
      <c r="X3808"/>
      <c r="Y3808"/>
      <c r="Z3808"/>
      <c r="AA3808"/>
      <c r="AB3808"/>
    </row>
    <row r="3809" spans="1:28" x14ac:dyDescent="0.25">
      <c r="A3809"/>
      <c r="B3809"/>
      <c r="C3809"/>
      <c r="D3809"/>
      <c r="E3809"/>
      <c r="F3809"/>
      <c r="G3809"/>
      <c r="H3809"/>
      <c r="I3809"/>
      <c r="J3809"/>
      <c r="K3809"/>
      <c r="L3809"/>
      <c r="M3809"/>
      <c r="N3809"/>
      <c r="O3809"/>
      <c r="P3809"/>
      <c r="Q3809"/>
      <c r="R3809"/>
      <c r="S3809"/>
      <c r="T3809"/>
      <c r="U3809"/>
      <c r="V3809"/>
      <c r="W3809"/>
      <c r="X3809"/>
      <c r="Y3809"/>
      <c r="Z3809"/>
      <c r="AA3809"/>
      <c r="AB3809"/>
    </row>
    <row r="3810" spans="1:28" x14ac:dyDescent="0.25">
      <c r="A3810"/>
      <c r="B3810"/>
      <c r="C3810"/>
      <c r="D3810"/>
      <c r="E3810"/>
      <c r="F3810"/>
      <c r="G3810"/>
      <c r="H3810"/>
      <c r="I3810"/>
      <c r="J3810"/>
      <c r="K3810"/>
      <c r="L3810"/>
      <c r="M3810"/>
      <c r="N3810"/>
      <c r="O3810"/>
      <c r="P3810"/>
      <c r="Q3810"/>
      <c r="R3810"/>
      <c r="S3810"/>
      <c r="T3810"/>
      <c r="U3810"/>
      <c r="V3810"/>
      <c r="W3810"/>
      <c r="X3810"/>
      <c r="Y3810"/>
      <c r="Z3810"/>
      <c r="AA3810"/>
      <c r="AB3810"/>
    </row>
    <row r="3811" spans="1:28" x14ac:dyDescent="0.25">
      <c r="A3811"/>
      <c r="B3811"/>
      <c r="C3811"/>
      <c r="D3811"/>
      <c r="E3811"/>
      <c r="F3811"/>
      <c r="G3811"/>
      <c r="H3811"/>
      <c r="I3811"/>
      <c r="J3811"/>
      <c r="K3811"/>
      <c r="L3811"/>
      <c r="M3811"/>
      <c r="N3811"/>
      <c r="O3811"/>
      <c r="P3811"/>
      <c r="Q3811"/>
      <c r="R3811"/>
      <c r="S3811"/>
      <c r="T3811"/>
      <c r="U3811"/>
      <c r="V3811"/>
      <c r="W3811"/>
      <c r="X3811"/>
      <c r="Y3811"/>
      <c r="Z3811"/>
      <c r="AA3811"/>
      <c r="AB3811"/>
    </row>
    <row r="3812" spans="1:28" x14ac:dyDescent="0.25">
      <c r="A3812"/>
      <c r="B3812"/>
      <c r="C3812"/>
      <c r="D3812"/>
      <c r="E3812"/>
      <c r="F3812"/>
      <c r="G3812"/>
      <c r="H3812"/>
      <c r="I3812"/>
      <c r="J3812"/>
      <c r="K3812"/>
      <c r="L3812"/>
      <c r="M3812"/>
      <c r="N3812"/>
      <c r="O3812"/>
      <c r="P3812"/>
      <c r="Q3812"/>
      <c r="R3812"/>
      <c r="S3812"/>
      <c r="T3812"/>
      <c r="U3812"/>
      <c r="V3812"/>
      <c r="W3812"/>
      <c r="X3812"/>
      <c r="Y3812"/>
      <c r="Z3812"/>
      <c r="AA3812"/>
      <c r="AB3812"/>
    </row>
    <row r="3813" spans="1:28" x14ac:dyDescent="0.25">
      <c r="A3813"/>
      <c r="B3813"/>
      <c r="C3813"/>
      <c r="D3813"/>
      <c r="E3813"/>
      <c r="F3813"/>
      <c r="G3813"/>
      <c r="H3813"/>
      <c r="I3813"/>
      <c r="J3813"/>
      <c r="K3813"/>
      <c r="L3813"/>
      <c r="M3813"/>
      <c r="N3813"/>
      <c r="O3813"/>
      <c r="P3813"/>
      <c r="Q3813"/>
      <c r="R3813"/>
      <c r="S3813"/>
      <c r="T3813"/>
      <c r="U3813"/>
      <c r="V3813"/>
      <c r="W3813"/>
      <c r="X3813"/>
      <c r="Y3813"/>
      <c r="Z3813"/>
      <c r="AA3813"/>
      <c r="AB3813"/>
    </row>
    <row r="3814" spans="1:28" x14ac:dyDescent="0.25">
      <c r="A3814"/>
      <c r="B3814"/>
      <c r="C3814"/>
      <c r="D3814"/>
      <c r="E3814"/>
      <c r="F3814"/>
      <c r="G3814"/>
      <c r="H3814"/>
      <c r="I3814"/>
      <c r="J3814"/>
      <c r="K3814"/>
      <c r="L3814"/>
      <c r="M3814"/>
      <c r="N3814"/>
      <c r="O3814"/>
      <c r="P3814"/>
      <c r="Q3814"/>
      <c r="R3814"/>
      <c r="S3814"/>
      <c r="T3814"/>
      <c r="U3814"/>
      <c r="V3814"/>
      <c r="W3814"/>
      <c r="X3814"/>
      <c r="Y3814"/>
      <c r="Z3814"/>
      <c r="AA3814"/>
      <c r="AB3814"/>
    </row>
    <row r="3815" spans="1:28" x14ac:dyDescent="0.25">
      <c r="A3815"/>
      <c r="B3815"/>
      <c r="C3815"/>
      <c r="D3815"/>
      <c r="E3815"/>
      <c r="F3815"/>
      <c r="G3815"/>
      <c r="H3815"/>
      <c r="I3815"/>
      <c r="J3815"/>
      <c r="K3815"/>
      <c r="L3815"/>
      <c r="M3815"/>
      <c r="N3815"/>
      <c r="O3815"/>
      <c r="P3815"/>
      <c r="Q3815"/>
      <c r="R3815"/>
      <c r="S3815"/>
      <c r="T3815"/>
      <c r="U3815"/>
      <c r="V3815"/>
      <c r="W3815"/>
      <c r="X3815"/>
      <c r="Y3815"/>
      <c r="Z3815"/>
      <c r="AA3815"/>
      <c r="AB3815"/>
    </row>
    <row r="3816" spans="1:28" x14ac:dyDescent="0.25">
      <c r="A3816"/>
      <c r="B3816"/>
      <c r="C3816"/>
      <c r="D3816"/>
      <c r="E3816"/>
      <c r="F3816"/>
      <c r="G3816"/>
      <c r="H3816"/>
      <c r="I3816"/>
      <c r="J3816"/>
      <c r="K3816"/>
      <c r="L3816"/>
      <c r="M3816"/>
      <c r="N3816"/>
      <c r="O3816"/>
      <c r="P3816"/>
      <c r="Q3816"/>
      <c r="R3816"/>
      <c r="S3816"/>
      <c r="T3816"/>
      <c r="U3816"/>
      <c r="V3816"/>
      <c r="W3816"/>
      <c r="X3816"/>
      <c r="Y3816"/>
      <c r="Z3816"/>
      <c r="AA3816"/>
      <c r="AB3816"/>
    </row>
    <row r="3817" spans="1:28" x14ac:dyDescent="0.25">
      <c r="A3817"/>
      <c r="B3817"/>
      <c r="C3817"/>
      <c r="D3817"/>
      <c r="E3817"/>
      <c r="F3817"/>
      <c r="G3817"/>
      <c r="H3817"/>
      <c r="I3817"/>
      <c r="J3817"/>
      <c r="K3817"/>
      <c r="L3817"/>
      <c r="M3817"/>
      <c r="N3817"/>
      <c r="O3817"/>
      <c r="P3817"/>
      <c r="Q3817"/>
      <c r="R3817"/>
      <c r="S3817"/>
      <c r="T3817"/>
      <c r="U3817"/>
      <c r="V3817"/>
      <c r="W3817"/>
      <c r="X3817"/>
      <c r="Y3817"/>
      <c r="Z3817"/>
      <c r="AA3817"/>
      <c r="AB3817"/>
    </row>
    <row r="3818" spans="1:28" x14ac:dyDescent="0.25">
      <c r="A3818"/>
      <c r="B3818"/>
      <c r="C3818"/>
      <c r="D3818"/>
      <c r="E3818"/>
      <c r="F3818"/>
      <c r="G3818"/>
      <c r="H3818"/>
      <c r="I3818"/>
      <c r="J3818"/>
      <c r="K3818"/>
      <c r="L3818"/>
      <c r="M3818"/>
      <c r="N3818"/>
      <c r="O3818"/>
      <c r="P3818"/>
      <c r="Q3818"/>
      <c r="R3818"/>
      <c r="S3818"/>
      <c r="T3818"/>
      <c r="U3818"/>
      <c r="V3818"/>
      <c r="W3818"/>
      <c r="X3818"/>
      <c r="Y3818"/>
      <c r="Z3818"/>
      <c r="AA3818"/>
      <c r="AB3818"/>
    </row>
    <row r="3819" spans="1:28" x14ac:dyDescent="0.25">
      <c r="A3819"/>
      <c r="B3819"/>
      <c r="C3819"/>
      <c r="D3819"/>
      <c r="E3819"/>
      <c r="F3819"/>
      <c r="G3819"/>
      <c r="H3819"/>
      <c r="I3819"/>
      <c r="J3819"/>
      <c r="K3819"/>
      <c r="L3819"/>
      <c r="M3819"/>
      <c r="N3819"/>
      <c r="O3819"/>
      <c r="P3819"/>
      <c r="Q3819"/>
      <c r="R3819"/>
      <c r="S3819"/>
      <c r="T3819"/>
      <c r="U3819"/>
      <c r="V3819"/>
      <c r="W3819"/>
      <c r="X3819"/>
      <c r="Y3819"/>
      <c r="Z3819"/>
      <c r="AA3819"/>
      <c r="AB3819"/>
    </row>
    <row r="3820" spans="1:28" x14ac:dyDescent="0.25">
      <c r="A3820"/>
      <c r="B3820"/>
      <c r="C3820"/>
      <c r="D3820"/>
      <c r="E3820"/>
      <c r="F3820"/>
      <c r="G3820"/>
      <c r="H3820"/>
      <c r="I3820"/>
      <c r="J3820"/>
      <c r="K3820"/>
      <c r="L3820"/>
      <c r="M3820"/>
      <c r="N3820"/>
      <c r="O3820"/>
      <c r="P3820"/>
      <c r="Q3820"/>
      <c r="R3820"/>
      <c r="S3820"/>
      <c r="T3820"/>
      <c r="U3820"/>
      <c r="V3820"/>
      <c r="W3820"/>
      <c r="X3820"/>
      <c r="Y3820"/>
      <c r="Z3820"/>
      <c r="AA3820"/>
      <c r="AB3820"/>
    </row>
    <row r="3821" spans="1:28" x14ac:dyDescent="0.25">
      <c r="A3821"/>
      <c r="B3821"/>
      <c r="C3821"/>
      <c r="D3821"/>
      <c r="E3821"/>
      <c r="F3821"/>
      <c r="G3821"/>
      <c r="H3821"/>
      <c r="I3821"/>
      <c r="J3821"/>
      <c r="K3821"/>
      <c r="L3821"/>
      <c r="M3821"/>
      <c r="N3821"/>
      <c r="O3821"/>
      <c r="P3821"/>
      <c r="Q3821"/>
      <c r="R3821"/>
      <c r="S3821"/>
      <c r="T3821"/>
      <c r="U3821"/>
      <c r="V3821"/>
      <c r="W3821"/>
      <c r="X3821"/>
      <c r="Y3821"/>
      <c r="Z3821"/>
      <c r="AA3821"/>
      <c r="AB3821"/>
    </row>
    <row r="3822" spans="1:28" x14ac:dyDescent="0.25">
      <c r="A3822"/>
      <c r="B3822"/>
      <c r="C3822"/>
      <c r="D3822"/>
      <c r="E3822"/>
      <c r="F3822"/>
      <c r="G3822"/>
      <c r="H3822"/>
      <c r="I3822"/>
      <c r="J3822"/>
      <c r="K3822"/>
      <c r="L3822"/>
      <c r="M3822"/>
      <c r="N3822"/>
      <c r="O3822"/>
      <c r="P3822"/>
      <c r="Q3822"/>
      <c r="R3822"/>
      <c r="S3822"/>
      <c r="T3822"/>
      <c r="U3822"/>
      <c r="V3822"/>
      <c r="W3822"/>
      <c r="X3822"/>
      <c r="Y3822"/>
      <c r="Z3822"/>
      <c r="AA3822"/>
      <c r="AB3822"/>
    </row>
    <row r="3823" spans="1:28" x14ac:dyDescent="0.25">
      <c r="A3823"/>
      <c r="B3823"/>
      <c r="C3823"/>
      <c r="D3823"/>
      <c r="E3823"/>
      <c r="F3823"/>
      <c r="G3823"/>
      <c r="H3823"/>
      <c r="I3823"/>
      <c r="J3823"/>
      <c r="K3823"/>
      <c r="L3823"/>
      <c r="M3823"/>
      <c r="N3823"/>
      <c r="O3823"/>
      <c r="P3823"/>
      <c r="Q3823"/>
      <c r="R3823"/>
      <c r="S3823"/>
      <c r="T3823"/>
      <c r="U3823"/>
      <c r="V3823"/>
      <c r="W3823"/>
      <c r="X3823"/>
      <c r="Y3823"/>
      <c r="Z3823"/>
      <c r="AA3823"/>
      <c r="AB3823"/>
    </row>
    <row r="3824" spans="1:28" x14ac:dyDescent="0.25">
      <c r="A3824"/>
      <c r="B3824"/>
      <c r="C3824"/>
      <c r="D3824"/>
      <c r="E3824"/>
      <c r="F3824"/>
      <c r="G3824"/>
      <c r="H3824"/>
      <c r="I3824"/>
      <c r="J3824"/>
      <c r="K3824"/>
      <c r="L3824"/>
      <c r="M3824"/>
      <c r="N3824"/>
      <c r="O3824"/>
      <c r="P3824"/>
      <c r="Q3824"/>
      <c r="R3824"/>
      <c r="S3824"/>
      <c r="T3824"/>
      <c r="U3824"/>
      <c r="V3824"/>
      <c r="W3824"/>
      <c r="X3824"/>
      <c r="Y3824"/>
      <c r="Z3824"/>
      <c r="AA3824"/>
      <c r="AB3824"/>
    </row>
    <row r="3825" spans="1:28" x14ac:dyDescent="0.25">
      <c r="A3825"/>
      <c r="B3825"/>
      <c r="C3825"/>
      <c r="D3825"/>
      <c r="E3825"/>
      <c r="F3825"/>
      <c r="G3825"/>
      <c r="H3825"/>
      <c r="I3825"/>
      <c r="J3825"/>
      <c r="K3825"/>
      <c r="L3825"/>
      <c r="M3825"/>
      <c r="N3825"/>
      <c r="O3825"/>
      <c r="P3825"/>
      <c r="Q3825"/>
      <c r="R3825"/>
      <c r="S3825"/>
      <c r="T3825"/>
      <c r="U3825"/>
      <c r="V3825"/>
      <c r="W3825"/>
      <c r="X3825"/>
      <c r="Y3825"/>
      <c r="Z3825"/>
      <c r="AA3825"/>
      <c r="AB3825"/>
    </row>
    <row r="3826" spans="1:28" x14ac:dyDescent="0.25">
      <c r="A3826"/>
      <c r="B3826"/>
      <c r="C3826"/>
      <c r="D3826"/>
      <c r="E3826"/>
      <c r="F3826"/>
      <c r="G3826"/>
      <c r="H3826"/>
      <c r="I3826"/>
      <c r="J3826"/>
      <c r="K3826"/>
      <c r="L3826"/>
      <c r="M3826"/>
      <c r="N3826"/>
      <c r="O3826"/>
      <c r="P3826"/>
      <c r="Q3826"/>
      <c r="R3826"/>
      <c r="S3826"/>
      <c r="T3826"/>
      <c r="U3826"/>
      <c r="V3826"/>
      <c r="W3826"/>
      <c r="X3826"/>
      <c r="Y3826"/>
      <c r="Z3826"/>
      <c r="AA3826"/>
      <c r="AB3826"/>
    </row>
    <row r="3827" spans="1:28" x14ac:dyDescent="0.25">
      <c r="A3827"/>
      <c r="B3827"/>
      <c r="C3827"/>
      <c r="D3827"/>
      <c r="E3827"/>
      <c r="F3827"/>
      <c r="G3827"/>
      <c r="H3827"/>
      <c r="I3827"/>
      <c r="J3827"/>
      <c r="K3827"/>
      <c r="L3827"/>
      <c r="M3827"/>
      <c r="N3827"/>
      <c r="O3827"/>
      <c r="P3827"/>
      <c r="Q3827"/>
      <c r="R3827"/>
      <c r="S3827"/>
      <c r="T3827"/>
      <c r="U3827"/>
      <c r="V3827"/>
      <c r="W3827"/>
      <c r="X3827"/>
      <c r="Y3827"/>
      <c r="Z3827"/>
      <c r="AA3827"/>
      <c r="AB3827"/>
    </row>
    <row r="3828" spans="1:28" x14ac:dyDescent="0.25">
      <c r="A3828"/>
      <c r="B3828"/>
      <c r="C3828"/>
      <c r="D3828"/>
      <c r="E3828"/>
      <c r="F3828"/>
      <c r="G3828"/>
      <c r="H3828"/>
      <c r="I3828"/>
      <c r="J3828"/>
      <c r="K3828"/>
      <c r="L3828"/>
      <c r="M3828"/>
      <c r="N3828"/>
      <c r="O3828"/>
      <c r="P3828"/>
      <c r="Q3828"/>
      <c r="R3828"/>
      <c r="S3828"/>
      <c r="T3828"/>
      <c r="U3828"/>
      <c r="V3828"/>
      <c r="W3828"/>
      <c r="X3828"/>
      <c r="Y3828"/>
      <c r="Z3828"/>
      <c r="AA3828"/>
      <c r="AB3828"/>
    </row>
    <row r="3829" spans="1:28" x14ac:dyDescent="0.25">
      <c r="A3829"/>
      <c r="B3829"/>
      <c r="C3829"/>
      <c r="D3829"/>
      <c r="E3829"/>
      <c r="F3829"/>
      <c r="G3829"/>
      <c r="H3829"/>
      <c r="I3829"/>
      <c r="J3829"/>
      <c r="K3829"/>
      <c r="L3829"/>
      <c r="M3829"/>
      <c r="N3829"/>
      <c r="O3829"/>
      <c r="P3829"/>
      <c r="Q3829"/>
      <c r="R3829"/>
      <c r="S3829"/>
      <c r="T3829"/>
      <c r="U3829"/>
      <c r="V3829"/>
      <c r="W3829"/>
      <c r="X3829"/>
      <c r="Y3829"/>
      <c r="Z3829"/>
      <c r="AA3829"/>
      <c r="AB3829"/>
    </row>
    <row r="3830" spans="1:28" x14ac:dyDescent="0.25">
      <c r="A3830"/>
      <c r="B3830"/>
      <c r="C3830"/>
      <c r="D3830"/>
      <c r="E3830"/>
      <c r="F3830"/>
      <c r="G3830"/>
      <c r="H3830"/>
      <c r="I3830"/>
      <c r="J3830"/>
      <c r="K3830"/>
      <c r="L3830"/>
      <c r="M3830"/>
      <c r="N3830"/>
      <c r="O3830"/>
      <c r="P3830"/>
      <c r="Q3830"/>
      <c r="R3830"/>
      <c r="S3830"/>
      <c r="T3830"/>
      <c r="U3830"/>
      <c r="V3830"/>
      <c r="W3830"/>
      <c r="X3830"/>
      <c r="Y3830"/>
      <c r="Z3830"/>
      <c r="AA3830"/>
      <c r="AB3830"/>
    </row>
    <row r="3831" spans="1:28" x14ac:dyDescent="0.25">
      <c r="A3831"/>
      <c r="B3831"/>
      <c r="C3831"/>
      <c r="D3831"/>
      <c r="E3831"/>
      <c r="F3831"/>
      <c r="G3831"/>
      <c r="H3831"/>
      <c r="I3831"/>
      <c r="J3831"/>
      <c r="K3831"/>
      <c r="L3831"/>
      <c r="M3831"/>
      <c r="N3831"/>
      <c r="O3831"/>
      <c r="P3831"/>
      <c r="Q3831"/>
      <c r="R3831"/>
      <c r="S3831"/>
      <c r="T3831"/>
      <c r="U3831"/>
      <c r="V3831"/>
      <c r="W3831"/>
      <c r="X3831"/>
      <c r="Y3831"/>
      <c r="Z3831"/>
      <c r="AA3831"/>
      <c r="AB3831"/>
    </row>
    <row r="3832" spans="1:28" x14ac:dyDescent="0.25">
      <c r="A3832"/>
      <c r="B3832"/>
      <c r="C3832"/>
      <c r="D3832"/>
      <c r="E3832"/>
      <c r="F3832"/>
      <c r="G3832"/>
      <c r="H3832"/>
      <c r="I3832"/>
      <c r="J3832"/>
      <c r="K3832"/>
      <c r="L3832"/>
      <c r="M3832"/>
      <c r="N3832"/>
      <c r="O3832"/>
      <c r="P3832"/>
      <c r="Q3832"/>
      <c r="R3832"/>
      <c r="S3832"/>
      <c r="T3832"/>
      <c r="U3832"/>
      <c r="V3832"/>
      <c r="W3832"/>
      <c r="X3832"/>
      <c r="Y3832"/>
      <c r="Z3832"/>
      <c r="AA3832"/>
      <c r="AB3832"/>
    </row>
    <row r="3833" spans="1:28" x14ac:dyDescent="0.25">
      <c r="A3833"/>
      <c r="B3833"/>
      <c r="C3833"/>
      <c r="D3833"/>
      <c r="E3833"/>
      <c r="F3833"/>
      <c r="G3833"/>
      <c r="H3833"/>
      <c r="I3833"/>
      <c r="J3833"/>
      <c r="K3833"/>
      <c r="L3833"/>
      <c r="M3833"/>
      <c r="N3833"/>
      <c r="O3833"/>
      <c r="P3833"/>
      <c r="Q3833"/>
      <c r="R3833"/>
      <c r="S3833"/>
      <c r="T3833"/>
      <c r="U3833"/>
      <c r="V3833"/>
      <c r="W3833"/>
      <c r="X3833"/>
      <c r="Y3833"/>
      <c r="Z3833"/>
      <c r="AA3833"/>
      <c r="AB3833"/>
    </row>
    <row r="3834" spans="1:28" x14ac:dyDescent="0.25">
      <c r="A3834"/>
      <c r="B3834"/>
      <c r="C3834"/>
      <c r="D3834"/>
      <c r="E3834"/>
      <c r="F3834"/>
      <c r="G3834"/>
      <c r="H3834"/>
      <c r="I3834"/>
      <c r="J3834"/>
      <c r="K3834"/>
      <c r="L3834"/>
      <c r="M3834"/>
      <c r="N3834"/>
      <c r="O3834"/>
      <c r="P3834"/>
      <c r="Q3834"/>
      <c r="R3834"/>
      <c r="S3834"/>
      <c r="T3834"/>
      <c r="U3834"/>
      <c r="V3834"/>
      <c r="W3834"/>
      <c r="X3834"/>
      <c r="Y3834"/>
      <c r="Z3834"/>
      <c r="AA3834"/>
      <c r="AB3834"/>
    </row>
    <row r="3835" spans="1:28" x14ac:dyDescent="0.25">
      <c r="A3835"/>
      <c r="B3835"/>
      <c r="C3835"/>
      <c r="D3835"/>
      <c r="E3835"/>
      <c r="F3835"/>
      <c r="G3835"/>
      <c r="H3835"/>
      <c r="I3835"/>
      <c r="J3835"/>
      <c r="K3835"/>
      <c r="L3835"/>
      <c r="M3835"/>
      <c r="N3835"/>
      <c r="O3835"/>
      <c r="P3835"/>
      <c r="Q3835"/>
      <c r="R3835"/>
      <c r="S3835"/>
      <c r="T3835"/>
      <c r="U3835"/>
      <c r="V3835"/>
      <c r="W3835"/>
      <c r="X3835"/>
      <c r="Y3835"/>
      <c r="Z3835"/>
      <c r="AA3835"/>
      <c r="AB3835"/>
    </row>
    <row r="3836" spans="1:28" x14ac:dyDescent="0.25">
      <c r="A3836"/>
      <c r="B3836"/>
      <c r="C3836"/>
      <c r="D3836"/>
      <c r="E3836"/>
      <c r="F3836"/>
      <c r="G3836"/>
      <c r="H3836"/>
      <c r="I3836"/>
      <c r="J3836"/>
      <c r="K3836"/>
      <c r="L3836"/>
      <c r="M3836"/>
      <c r="N3836"/>
      <c r="O3836"/>
      <c r="P3836"/>
      <c r="Q3836"/>
      <c r="R3836"/>
      <c r="S3836"/>
      <c r="T3836"/>
      <c r="U3836"/>
      <c r="V3836"/>
      <c r="W3836"/>
      <c r="X3836"/>
      <c r="Y3836"/>
      <c r="Z3836"/>
      <c r="AA3836"/>
      <c r="AB3836"/>
    </row>
    <row r="3837" spans="1:28" x14ac:dyDescent="0.25">
      <c r="A3837"/>
      <c r="B3837"/>
      <c r="C3837"/>
      <c r="D3837"/>
      <c r="E3837"/>
      <c r="F3837"/>
      <c r="G3837"/>
      <c r="H3837"/>
      <c r="I3837"/>
      <c r="J3837"/>
      <c r="K3837"/>
      <c r="L3837"/>
      <c r="M3837"/>
      <c r="N3837"/>
      <c r="O3837"/>
      <c r="P3837"/>
      <c r="Q3837"/>
      <c r="R3837"/>
      <c r="S3837"/>
      <c r="T3837"/>
      <c r="U3837"/>
      <c r="V3837"/>
      <c r="W3837"/>
      <c r="X3837"/>
      <c r="Y3837"/>
      <c r="Z3837"/>
      <c r="AA3837"/>
      <c r="AB3837"/>
    </row>
    <row r="3838" spans="1:28" x14ac:dyDescent="0.25">
      <c r="A3838"/>
      <c r="B3838"/>
      <c r="C3838"/>
      <c r="D3838"/>
      <c r="E3838"/>
      <c r="F3838"/>
      <c r="G3838"/>
      <c r="H3838"/>
      <c r="I3838"/>
      <c r="J3838"/>
      <c r="K3838"/>
      <c r="L3838"/>
      <c r="M3838"/>
      <c r="N3838"/>
      <c r="O3838"/>
      <c r="P3838"/>
      <c r="Q3838"/>
      <c r="R3838"/>
      <c r="S3838"/>
      <c r="T3838"/>
      <c r="U3838"/>
      <c r="V3838"/>
      <c r="W3838"/>
      <c r="X3838"/>
      <c r="Y3838"/>
      <c r="Z3838"/>
      <c r="AA3838"/>
      <c r="AB3838"/>
    </row>
    <row r="3839" spans="1:28" x14ac:dyDescent="0.25">
      <c r="A3839"/>
      <c r="B3839"/>
      <c r="C3839"/>
      <c r="D3839"/>
      <c r="E3839"/>
      <c r="F3839"/>
      <c r="G3839"/>
      <c r="H3839"/>
      <c r="I3839"/>
      <c r="J3839"/>
      <c r="K3839"/>
      <c r="L3839"/>
      <c r="M3839"/>
      <c r="N3839"/>
      <c r="O3839"/>
      <c r="P3839"/>
      <c r="Q3839"/>
      <c r="R3839"/>
      <c r="S3839"/>
      <c r="T3839"/>
      <c r="U3839"/>
      <c r="V3839"/>
      <c r="W3839"/>
      <c r="X3839"/>
      <c r="Y3839"/>
      <c r="Z3839"/>
      <c r="AA3839"/>
      <c r="AB3839"/>
    </row>
    <row r="3840" spans="1:28" x14ac:dyDescent="0.25">
      <c r="A3840"/>
      <c r="B3840"/>
      <c r="C3840"/>
      <c r="D3840"/>
      <c r="E3840"/>
      <c r="F3840"/>
      <c r="G3840"/>
      <c r="H3840"/>
      <c r="I3840"/>
      <c r="J3840"/>
      <c r="K3840"/>
      <c r="L3840"/>
      <c r="M3840"/>
      <c r="N3840"/>
      <c r="O3840"/>
      <c r="P3840"/>
      <c r="Q3840"/>
      <c r="R3840"/>
      <c r="S3840"/>
      <c r="T3840"/>
      <c r="U3840"/>
      <c r="V3840"/>
      <c r="W3840"/>
      <c r="X3840"/>
      <c r="Y3840"/>
      <c r="Z3840"/>
      <c r="AA3840"/>
      <c r="AB3840"/>
    </row>
    <row r="3841" spans="1:28" x14ac:dyDescent="0.25">
      <c r="A3841"/>
      <c r="B3841"/>
      <c r="C3841"/>
      <c r="D3841"/>
      <c r="E3841"/>
      <c r="F3841"/>
      <c r="G3841"/>
      <c r="H3841"/>
      <c r="I3841"/>
      <c r="J3841"/>
      <c r="K3841"/>
      <c r="L3841"/>
      <c r="M3841"/>
      <c r="N3841"/>
      <c r="O3841"/>
      <c r="P3841"/>
      <c r="Q3841"/>
      <c r="R3841"/>
      <c r="S3841"/>
      <c r="T3841"/>
      <c r="U3841"/>
      <c r="V3841"/>
      <c r="W3841"/>
      <c r="X3841"/>
      <c r="Y3841"/>
      <c r="Z3841"/>
      <c r="AA3841"/>
      <c r="AB3841"/>
    </row>
    <row r="3842" spans="1:28" x14ac:dyDescent="0.25">
      <c r="A3842"/>
      <c r="B3842"/>
      <c r="C3842"/>
      <c r="D3842"/>
      <c r="E3842"/>
      <c r="F3842"/>
      <c r="G3842"/>
      <c r="H3842"/>
      <c r="I3842"/>
      <c r="J3842"/>
      <c r="K3842"/>
      <c r="L3842"/>
      <c r="M3842"/>
      <c r="N3842"/>
      <c r="O3842"/>
      <c r="P3842"/>
      <c r="Q3842"/>
      <c r="R3842"/>
      <c r="S3842"/>
      <c r="T3842"/>
      <c r="U3842"/>
      <c r="V3842"/>
      <c r="W3842"/>
      <c r="X3842"/>
      <c r="Y3842"/>
      <c r="Z3842"/>
      <c r="AA3842"/>
      <c r="AB3842"/>
    </row>
    <row r="3843" spans="1:28" x14ac:dyDescent="0.25">
      <c r="A3843"/>
      <c r="B3843"/>
      <c r="C3843"/>
      <c r="D3843"/>
      <c r="E3843"/>
      <c r="F3843"/>
      <c r="G3843"/>
      <c r="H3843"/>
      <c r="I3843"/>
      <c r="J3843"/>
      <c r="K3843"/>
      <c r="L3843"/>
      <c r="M3843"/>
      <c r="N3843"/>
      <c r="O3843"/>
      <c r="P3843"/>
      <c r="Q3843"/>
      <c r="R3843"/>
      <c r="S3843"/>
      <c r="T3843"/>
      <c r="U3843"/>
      <c r="V3843"/>
      <c r="W3843"/>
      <c r="X3843"/>
      <c r="Y3843"/>
      <c r="Z3843"/>
      <c r="AA3843"/>
      <c r="AB3843"/>
    </row>
    <row r="3844" spans="1:28" x14ac:dyDescent="0.25">
      <c r="A3844"/>
      <c r="B3844"/>
      <c r="C3844"/>
      <c r="D3844"/>
      <c r="E3844"/>
      <c r="F3844"/>
      <c r="G3844"/>
      <c r="H3844"/>
      <c r="I3844"/>
      <c r="J3844"/>
      <c r="K3844"/>
      <c r="L3844"/>
      <c r="M3844"/>
      <c r="N3844"/>
      <c r="O3844"/>
      <c r="P3844"/>
      <c r="Q3844"/>
      <c r="R3844"/>
      <c r="S3844"/>
      <c r="T3844"/>
      <c r="U3844"/>
      <c r="V3844"/>
      <c r="W3844"/>
      <c r="X3844"/>
      <c r="Y3844"/>
      <c r="Z3844"/>
      <c r="AA3844"/>
      <c r="AB3844"/>
    </row>
    <row r="3845" spans="1:28" x14ac:dyDescent="0.25">
      <c r="A3845"/>
      <c r="B3845"/>
      <c r="C3845"/>
      <c r="D3845"/>
      <c r="E3845"/>
      <c r="F3845"/>
      <c r="G3845"/>
      <c r="H3845"/>
      <c r="I3845"/>
      <c r="J3845"/>
      <c r="K3845"/>
      <c r="L3845"/>
      <c r="M3845"/>
      <c r="N3845"/>
      <c r="O3845"/>
      <c r="P3845"/>
      <c r="Q3845"/>
      <c r="R3845"/>
      <c r="S3845"/>
      <c r="T3845"/>
      <c r="U3845"/>
      <c r="V3845"/>
      <c r="W3845"/>
      <c r="X3845"/>
      <c r="Y3845"/>
      <c r="Z3845"/>
      <c r="AA3845"/>
      <c r="AB3845"/>
    </row>
    <row r="3846" spans="1:28" x14ac:dyDescent="0.25">
      <c r="A3846"/>
      <c r="B3846"/>
      <c r="C3846"/>
      <c r="D3846"/>
      <c r="E3846"/>
      <c r="F3846"/>
      <c r="G3846"/>
      <c r="H3846"/>
      <c r="I3846"/>
      <c r="J3846"/>
      <c r="K3846"/>
      <c r="L3846"/>
      <c r="M3846"/>
      <c r="N3846"/>
      <c r="O3846"/>
      <c r="P3846"/>
      <c r="Q3846"/>
      <c r="R3846"/>
      <c r="S3846"/>
      <c r="T3846"/>
      <c r="U3846"/>
      <c r="V3846"/>
      <c r="W3846"/>
      <c r="X3846"/>
      <c r="Y3846"/>
      <c r="Z3846"/>
      <c r="AA3846"/>
      <c r="AB3846"/>
    </row>
    <row r="3847" spans="1:28" x14ac:dyDescent="0.25">
      <c r="A3847"/>
      <c r="B3847"/>
      <c r="C3847"/>
      <c r="D3847"/>
      <c r="E3847"/>
      <c r="F3847"/>
      <c r="G3847"/>
      <c r="H3847"/>
      <c r="I3847"/>
      <c r="J3847"/>
      <c r="K3847"/>
      <c r="L3847"/>
      <c r="M3847"/>
      <c r="N3847"/>
      <c r="O3847"/>
      <c r="P3847"/>
      <c r="Q3847"/>
      <c r="R3847"/>
      <c r="S3847"/>
      <c r="T3847"/>
      <c r="U3847"/>
      <c r="V3847"/>
      <c r="W3847"/>
      <c r="X3847"/>
      <c r="Y3847"/>
      <c r="Z3847"/>
      <c r="AA3847"/>
      <c r="AB3847"/>
    </row>
    <row r="3848" spans="1:28" x14ac:dyDescent="0.25">
      <c r="A3848"/>
      <c r="B3848"/>
      <c r="C3848"/>
      <c r="D3848"/>
      <c r="E3848"/>
      <c r="F3848"/>
      <c r="G3848"/>
      <c r="H3848"/>
      <c r="I3848"/>
      <c r="J3848"/>
      <c r="K3848"/>
      <c r="L3848"/>
      <c r="M3848"/>
      <c r="N3848"/>
      <c r="O3848"/>
      <c r="P3848"/>
      <c r="Q3848"/>
      <c r="R3848"/>
      <c r="S3848"/>
      <c r="T3848"/>
      <c r="U3848"/>
      <c r="V3848"/>
      <c r="W3848"/>
      <c r="X3848"/>
      <c r="Y3848"/>
      <c r="Z3848"/>
      <c r="AA3848"/>
      <c r="AB3848"/>
    </row>
    <row r="3849" spans="1:28" x14ac:dyDescent="0.25">
      <c r="A3849"/>
      <c r="B3849"/>
      <c r="C3849"/>
      <c r="D3849"/>
      <c r="E3849"/>
      <c r="F3849"/>
      <c r="G3849"/>
      <c r="H3849"/>
      <c r="I3849"/>
      <c r="J3849"/>
      <c r="K3849"/>
      <c r="L3849"/>
      <c r="M3849"/>
      <c r="N3849"/>
      <c r="O3849"/>
      <c r="P3849"/>
      <c r="Q3849"/>
      <c r="R3849"/>
      <c r="S3849"/>
      <c r="T3849"/>
      <c r="U3849"/>
      <c r="V3849"/>
      <c r="W3849"/>
      <c r="X3849"/>
      <c r="Y3849"/>
      <c r="Z3849"/>
      <c r="AA3849"/>
      <c r="AB3849"/>
    </row>
    <row r="3850" spans="1:28" x14ac:dyDescent="0.25">
      <c r="A3850"/>
      <c r="B3850"/>
      <c r="C3850"/>
      <c r="D3850"/>
      <c r="E3850"/>
      <c r="F3850"/>
      <c r="G3850"/>
      <c r="H3850"/>
      <c r="I3850"/>
      <c r="J3850"/>
      <c r="K3850"/>
      <c r="L3850"/>
      <c r="M3850"/>
      <c r="N3850"/>
      <c r="O3850"/>
      <c r="P3850"/>
      <c r="Q3850"/>
      <c r="R3850"/>
      <c r="S3850"/>
      <c r="T3850"/>
      <c r="U3850"/>
      <c r="V3850"/>
      <c r="W3850"/>
      <c r="X3850"/>
      <c r="Y3850"/>
      <c r="Z3850"/>
      <c r="AA3850"/>
      <c r="AB3850"/>
    </row>
    <row r="3851" spans="1:28" x14ac:dyDescent="0.25">
      <c r="A3851"/>
      <c r="B3851"/>
      <c r="C3851"/>
      <c r="D3851"/>
      <c r="E3851"/>
      <c r="F3851"/>
      <c r="G3851"/>
      <c r="H3851"/>
      <c r="I3851"/>
      <c r="J3851"/>
      <c r="K3851"/>
      <c r="L3851"/>
      <c r="M3851"/>
      <c r="N3851"/>
      <c r="O3851"/>
      <c r="P3851"/>
      <c r="Q3851"/>
      <c r="R3851"/>
      <c r="S3851"/>
      <c r="T3851"/>
      <c r="U3851"/>
      <c r="V3851"/>
      <c r="W3851"/>
      <c r="X3851"/>
      <c r="Y3851"/>
      <c r="Z3851"/>
      <c r="AA3851"/>
      <c r="AB3851"/>
    </row>
    <row r="3852" spans="1:28" x14ac:dyDescent="0.25">
      <c r="A3852"/>
      <c r="B3852"/>
      <c r="C3852"/>
      <c r="D3852"/>
      <c r="E3852"/>
      <c r="F3852"/>
      <c r="G3852"/>
      <c r="H3852"/>
      <c r="I3852"/>
      <c r="J3852"/>
      <c r="K3852"/>
      <c r="L3852"/>
      <c r="M3852"/>
      <c r="N3852"/>
      <c r="O3852"/>
      <c r="P3852"/>
      <c r="Q3852"/>
      <c r="R3852"/>
      <c r="S3852"/>
      <c r="T3852"/>
      <c r="U3852"/>
      <c r="V3852"/>
      <c r="W3852"/>
      <c r="X3852"/>
      <c r="Y3852"/>
      <c r="Z3852"/>
      <c r="AA3852"/>
      <c r="AB3852"/>
    </row>
    <row r="3853" spans="1:28" x14ac:dyDescent="0.25">
      <c r="A3853"/>
      <c r="B3853"/>
      <c r="C3853"/>
      <c r="D3853"/>
      <c r="E3853"/>
      <c r="F3853"/>
      <c r="G3853"/>
      <c r="H3853"/>
      <c r="I3853"/>
      <c r="J3853"/>
      <c r="K3853"/>
      <c r="L3853"/>
      <c r="M3853"/>
      <c r="N3853"/>
      <c r="O3853"/>
      <c r="P3853"/>
      <c r="Q3853"/>
      <c r="R3853"/>
      <c r="S3853"/>
      <c r="T3853"/>
      <c r="U3853"/>
      <c r="V3853"/>
      <c r="W3853"/>
      <c r="X3853"/>
      <c r="Y3853"/>
      <c r="Z3853"/>
      <c r="AA3853"/>
      <c r="AB3853"/>
    </row>
    <row r="3854" spans="1:28" x14ac:dyDescent="0.25">
      <c r="A3854"/>
      <c r="B3854"/>
      <c r="C3854"/>
      <c r="D3854"/>
      <c r="E3854"/>
      <c r="F3854"/>
      <c r="G3854"/>
      <c r="H3854"/>
      <c r="I3854"/>
      <c r="J3854"/>
      <c r="K3854"/>
      <c r="L3854"/>
      <c r="M3854"/>
      <c r="N3854"/>
      <c r="O3854"/>
      <c r="P3854"/>
      <c r="Q3854"/>
      <c r="R3854"/>
      <c r="S3854"/>
      <c r="T3854"/>
      <c r="U3854"/>
      <c r="V3854"/>
      <c r="W3854"/>
      <c r="X3854"/>
      <c r="Y3854"/>
      <c r="Z3854"/>
      <c r="AA3854"/>
      <c r="AB3854"/>
    </row>
    <row r="3855" spans="1:28" x14ac:dyDescent="0.25">
      <c r="A3855"/>
      <c r="B3855"/>
      <c r="C3855"/>
      <c r="D3855"/>
      <c r="E3855"/>
      <c r="F3855"/>
      <c r="G3855"/>
      <c r="H3855"/>
      <c r="I3855"/>
      <c r="J3855"/>
      <c r="K3855"/>
      <c r="L3855"/>
      <c r="M3855"/>
      <c r="N3855"/>
      <c r="O3855"/>
      <c r="P3855"/>
      <c r="Q3855"/>
      <c r="R3855"/>
      <c r="S3855"/>
      <c r="T3855"/>
      <c r="U3855"/>
      <c r="V3855"/>
      <c r="W3855"/>
      <c r="X3855"/>
      <c r="Y3855"/>
      <c r="Z3855"/>
      <c r="AA3855"/>
      <c r="AB3855"/>
    </row>
    <row r="3856" spans="1:28" x14ac:dyDescent="0.25">
      <c r="A3856"/>
      <c r="B3856"/>
      <c r="C3856"/>
      <c r="D3856"/>
      <c r="E3856"/>
      <c r="F3856"/>
      <c r="G3856"/>
      <c r="H3856"/>
      <c r="I3856"/>
      <c r="J3856"/>
      <c r="K3856"/>
      <c r="L3856"/>
      <c r="M3856"/>
      <c r="N3856"/>
      <c r="O3856"/>
      <c r="P3856"/>
      <c r="Q3856"/>
      <c r="R3856"/>
      <c r="S3856"/>
      <c r="T3856"/>
      <c r="U3856"/>
      <c r="V3856"/>
      <c r="W3856"/>
      <c r="X3856"/>
      <c r="Y3856"/>
      <c r="Z3856"/>
      <c r="AA3856"/>
      <c r="AB3856"/>
    </row>
    <row r="3857" spans="1:28" x14ac:dyDescent="0.25">
      <c r="A3857"/>
      <c r="B3857"/>
      <c r="C3857"/>
      <c r="D3857"/>
      <c r="E3857"/>
      <c r="F3857"/>
      <c r="G3857"/>
      <c r="H3857"/>
      <c r="I3857"/>
      <c r="J3857"/>
      <c r="K3857"/>
      <c r="L3857"/>
      <c r="M3857"/>
      <c r="N3857"/>
      <c r="O3857"/>
      <c r="P3857"/>
      <c r="Q3857"/>
      <c r="R3857"/>
      <c r="S3857"/>
      <c r="T3857"/>
      <c r="U3857"/>
      <c r="V3857"/>
      <c r="W3857"/>
      <c r="X3857"/>
      <c r="Y3857"/>
      <c r="Z3857"/>
      <c r="AA3857"/>
      <c r="AB3857"/>
    </row>
    <row r="3858" spans="1:28" x14ac:dyDescent="0.25">
      <c r="A3858"/>
      <c r="B3858"/>
      <c r="C3858"/>
      <c r="D3858"/>
      <c r="E3858"/>
      <c r="F3858"/>
      <c r="G3858"/>
      <c r="H3858"/>
      <c r="I3858"/>
      <c r="J3858"/>
      <c r="K3858"/>
      <c r="L3858"/>
      <c r="M3858"/>
      <c r="N3858"/>
      <c r="O3858"/>
      <c r="P3858"/>
      <c r="Q3858"/>
      <c r="R3858"/>
      <c r="S3858"/>
      <c r="T3858"/>
      <c r="U3858"/>
      <c r="V3858"/>
      <c r="W3858"/>
      <c r="X3858"/>
      <c r="Y3858"/>
      <c r="Z3858"/>
      <c r="AA3858"/>
      <c r="AB3858"/>
    </row>
    <row r="3859" spans="1:28" x14ac:dyDescent="0.25">
      <c r="A3859"/>
      <c r="B3859"/>
      <c r="C3859"/>
      <c r="D3859"/>
      <c r="E3859"/>
      <c r="F3859"/>
      <c r="G3859"/>
      <c r="H3859"/>
      <c r="I3859"/>
      <c r="J3859"/>
      <c r="K3859"/>
      <c r="L3859"/>
      <c r="M3859"/>
      <c r="N3859"/>
      <c r="O3859"/>
      <c r="P3859"/>
      <c r="Q3859"/>
      <c r="R3859"/>
      <c r="S3859"/>
      <c r="T3859"/>
      <c r="U3859"/>
      <c r="V3859"/>
      <c r="W3859"/>
      <c r="X3859"/>
      <c r="Y3859"/>
      <c r="Z3859"/>
      <c r="AA3859"/>
      <c r="AB3859"/>
    </row>
    <row r="3860" spans="1:28" x14ac:dyDescent="0.25">
      <c r="A3860"/>
      <c r="B3860"/>
      <c r="C3860"/>
      <c r="D3860"/>
      <c r="E3860"/>
      <c r="F3860"/>
      <c r="G3860"/>
      <c r="H3860"/>
      <c r="I3860"/>
      <c r="J3860"/>
      <c r="K3860"/>
      <c r="L3860"/>
      <c r="M3860"/>
      <c r="N3860"/>
      <c r="O3860"/>
      <c r="P3860"/>
      <c r="Q3860"/>
      <c r="R3860"/>
      <c r="S3860"/>
      <c r="T3860"/>
      <c r="U3860"/>
      <c r="V3860"/>
      <c r="W3860"/>
      <c r="X3860"/>
      <c r="Y3860"/>
      <c r="Z3860"/>
      <c r="AA3860"/>
      <c r="AB3860"/>
    </row>
    <row r="3861" spans="1:28" x14ac:dyDescent="0.25">
      <c r="A3861"/>
      <c r="B3861"/>
      <c r="C3861"/>
      <c r="D3861"/>
      <c r="E3861"/>
      <c r="F3861"/>
      <c r="G3861"/>
      <c r="H3861"/>
      <c r="I3861"/>
      <c r="J3861"/>
      <c r="K3861"/>
      <c r="L3861"/>
      <c r="M3861"/>
      <c r="N3861"/>
      <c r="O3861"/>
      <c r="P3861"/>
      <c r="Q3861"/>
      <c r="R3861"/>
      <c r="S3861"/>
      <c r="T3861"/>
      <c r="U3861"/>
      <c r="V3861"/>
      <c r="W3861"/>
      <c r="X3861"/>
      <c r="Y3861"/>
      <c r="Z3861"/>
      <c r="AA3861"/>
      <c r="AB3861"/>
    </row>
    <row r="3862" spans="1:28" x14ac:dyDescent="0.25">
      <c r="A3862"/>
      <c r="B3862"/>
      <c r="C3862"/>
      <c r="D3862"/>
      <c r="E3862"/>
      <c r="F3862"/>
      <c r="G3862"/>
      <c r="H3862"/>
      <c r="I3862"/>
      <c r="J3862"/>
      <c r="K3862"/>
      <c r="L3862"/>
      <c r="M3862"/>
      <c r="N3862"/>
      <c r="O3862"/>
      <c r="P3862"/>
      <c r="Q3862"/>
      <c r="R3862"/>
      <c r="S3862"/>
      <c r="T3862"/>
      <c r="U3862"/>
      <c r="V3862"/>
      <c r="W3862"/>
      <c r="X3862"/>
      <c r="Y3862"/>
      <c r="Z3862"/>
      <c r="AA3862"/>
      <c r="AB3862"/>
    </row>
    <row r="3863" spans="1:28" x14ac:dyDescent="0.25">
      <c r="A3863"/>
      <c r="B3863"/>
      <c r="C3863"/>
      <c r="D3863"/>
      <c r="E3863"/>
      <c r="F3863"/>
      <c r="G3863"/>
      <c r="H3863"/>
      <c r="I3863"/>
      <c r="J3863"/>
      <c r="K3863"/>
      <c r="L3863"/>
      <c r="M3863"/>
      <c r="N3863"/>
      <c r="O3863"/>
      <c r="P3863"/>
      <c r="Q3863"/>
      <c r="R3863"/>
      <c r="S3863"/>
      <c r="T3863"/>
      <c r="U3863"/>
      <c r="V3863"/>
      <c r="W3863"/>
      <c r="X3863"/>
      <c r="Y3863"/>
      <c r="Z3863"/>
      <c r="AA3863"/>
      <c r="AB3863"/>
    </row>
    <row r="3864" spans="1:28" x14ac:dyDescent="0.25">
      <c r="A3864"/>
      <c r="B3864"/>
      <c r="C3864"/>
      <c r="D3864"/>
      <c r="E3864"/>
      <c r="F3864"/>
      <c r="G3864"/>
      <c r="H3864"/>
      <c r="I3864"/>
      <c r="J3864"/>
      <c r="K3864"/>
      <c r="L3864"/>
      <c r="M3864"/>
      <c r="N3864"/>
      <c r="O3864"/>
      <c r="P3864"/>
      <c r="Q3864"/>
      <c r="R3864"/>
      <c r="S3864"/>
      <c r="T3864"/>
      <c r="U3864"/>
      <c r="V3864"/>
      <c r="W3864"/>
      <c r="X3864"/>
      <c r="Y3864"/>
      <c r="Z3864"/>
      <c r="AA3864"/>
      <c r="AB3864"/>
    </row>
    <row r="3865" spans="1:28" x14ac:dyDescent="0.25">
      <c r="A3865"/>
      <c r="B3865"/>
      <c r="C3865"/>
      <c r="D3865"/>
      <c r="E3865"/>
      <c r="F3865"/>
      <c r="G3865"/>
      <c r="H3865"/>
      <c r="I3865"/>
      <c r="J3865"/>
      <c r="K3865"/>
      <c r="L3865"/>
      <c r="M3865"/>
      <c r="N3865"/>
      <c r="O3865"/>
      <c r="P3865"/>
      <c r="Q3865"/>
      <c r="R3865"/>
      <c r="S3865"/>
      <c r="T3865"/>
      <c r="U3865"/>
      <c r="V3865"/>
      <c r="W3865"/>
      <c r="X3865"/>
      <c r="Y3865"/>
      <c r="Z3865"/>
      <c r="AA3865"/>
      <c r="AB3865"/>
    </row>
    <row r="3866" spans="1:28" x14ac:dyDescent="0.25">
      <c r="A3866"/>
      <c r="B3866"/>
      <c r="C3866"/>
      <c r="D3866"/>
      <c r="E3866"/>
      <c r="F3866"/>
      <c r="G3866"/>
      <c r="H3866"/>
      <c r="I3866"/>
      <c r="J3866"/>
      <c r="K3866"/>
      <c r="L3866"/>
      <c r="M3866"/>
      <c r="N3866"/>
      <c r="O3866"/>
      <c r="P3866"/>
      <c r="Q3866"/>
      <c r="R3866"/>
      <c r="S3866"/>
      <c r="T3866"/>
      <c r="U3866"/>
      <c r="V3866"/>
      <c r="W3866"/>
      <c r="X3866"/>
      <c r="Y3866"/>
      <c r="Z3866"/>
      <c r="AA3866"/>
      <c r="AB3866"/>
    </row>
    <row r="3867" spans="1:28" x14ac:dyDescent="0.25">
      <c r="A3867"/>
      <c r="B3867"/>
      <c r="C3867"/>
      <c r="D3867"/>
      <c r="E3867"/>
      <c r="F3867"/>
      <c r="G3867"/>
      <c r="H3867"/>
      <c r="I3867"/>
      <c r="J3867"/>
      <c r="K3867"/>
      <c r="L3867"/>
      <c r="M3867"/>
      <c r="N3867"/>
      <c r="O3867"/>
      <c r="P3867"/>
      <c r="Q3867"/>
      <c r="R3867"/>
      <c r="S3867"/>
      <c r="T3867"/>
      <c r="U3867"/>
      <c r="V3867"/>
      <c r="W3867"/>
      <c r="X3867"/>
      <c r="Y3867"/>
      <c r="Z3867"/>
      <c r="AA3867"/>
      <c r="AB3867"/>
    </row>
    <row r="3868" spans="1:28" x14ac:dyDescent="0.25">
      <c r="A3868"/>
      <c r="B3868"/>
      <c r="C3868"/>
      <c r="D3868"/>
      <c r="E3868"/>
      <c r="F3868"/>
      <c r="G3868"/>
      <c r="H3868"/>
      <c r="I3868"/>
      <c r="J3868"/>
      <c r="K3868"/>
      <c r="L3868"/>
      <c r="M3868"/>
      <c r="N3868"/>
      <c r="O3868"/>
      <c r="P3868"/>
      <c r="Q3868"/>
      <c r="R3868"/>
      <c r="S3868"/>
      <c r="T3868"/>
      <c r="U3868"/>
      <c r="V3868"/>
      <c r="W3868"/>
      <c r="X3868"/>
      <c r="Y3868"/>
      <c r="Z3868"/>
      <c r="AA3868"/>
      <c r="AB3868"/>
    </row>
    <row r="3869" spans="1:28" x14ac:dyDescent="0.25">
      <c r="A3869"/>
      <c r="B3869"/>
      <c r="C3869"/>
      <c r="D3869"/>
      <c r="E3869"/>
      <c r="F3869"/>
      <c r="G3869"/>
      <c r="H3869"/>
      <c r="I3869"/>
      <c r="J3869"/>
      <c r="K3869"/>
      <c r="L3869"/>
      <c r="M3869"/>
      <c r="N3869"/>
      <c r="O3869"/>
      <c r="P3869"/>
      <c r="Q3869"/>
      <c r="R3869"/>
      <c r="S3869"/>
      <c r="T3869"/>
      <c r="U3869"/>
      <c r="V3869"/>
      <c r="W3869"/>
      <c r="X3869"/>
      <c r="Y3869"/>
      <c r="Z3869"/>
      <c r="AA3869"/>
      <c r="AB3869"/>
    </row>
    <row r="3870" spans="1:28" x14ac:dyDescent="0.25">
      <c r="A3870"/>
      <c r="B3870"/>
      <c r="C3870"/>
      <c r="D3870"/>
      <c r="E3870"/>
      <c r="F3870"/>
      <c r="G3870"/>
      <c r="H3870"/>
      <c r="I3870"/>
      <c r="J3870"/>
      <c r="K3870"/>
      <c r="L3870"/>
      <c r="M3870"/>
      <c r="N3870"/>
      <c r="O3870"/>
      <c r="P3870"/>
      <c r="Q3870"/>
      <c r="R3870"/>
      <c r="S3870"/>
      <c r="T3870"/>
      <c r="U3870"/>
      <c r="V3870"/>
      <c r="W3870"/>
      <c r="X3870"/>
      <c r="Y3870"/>
      <c r="Z3870"/>
      <c r="AA3870"/>
      <c r="AB3870"/>
    </row>
    <row r="3871" spans="1:28" x14ac:dyDescent="0.25">
      <c r="A3871"/>
      <c r="B3871"/>
      <c r="C3871"/>
      <c r="D3871"/>
      <c r="E3871"/>
      <c r="F3871"/>
      <c r="G3871"/>
      <c r="H3871"/>
      <c r="I3871"/>
      <c r="J3871"/>
      <c r="K3871"/>
      <c r="L3871"/>
      <c r="M3871"/>
      <c r="N3871"/>
      <c r="O3871"/>
      <c r="P3871"/>
      <c r="Q3871"/>
      <c r="R3871"/>
      <c r="S3871"/>
      <c r="T3871"/>
      <c r="U3871"/>
      <c r="V3871"/>
      <c r="W3871"/>
      <c r="X3871"/>
      <c r="Y3871"/>
      <c r="Z3871"/>
      <c r="AA3871"/>
      <c r="AB3871"/>
    </row>
    <row r="3872" spans="1:28" x14ac:dyDescent="0.25">
      <c r="A3872"/>
      <c r="B3872"/>
      <c r="C3872"/>
      <c r="D3872"/>
      <c r="E3872"/>
      <c r="F3872"/>
      <c r="G3872"/>
      <c r="H3872"/>
      <c r="I3872"/>
      <c r="J3872"/>
      <c r="K3872"/>
      <c r="L3872"/>
      <c r="M3872"/>
      <c r="N3872"/>
      <c r="O3872"/>
      <c r="P3872"/>
      <c r="Q3872"/>
      <c r="R3872"/>
      <c r="S3872"/>
      <c r="T3872"/>
      <c r="U3872"/>
      <c r="V3872"/>
      <c r="W3872"/>
      <c r="X3872"/>
      <c r="Y3872"/>
      <c r="Z3872"/>
      <c r="AA3872"/>
      <c r="AB3872"/>
    </row>
    <row r="3873" spans="1:28" x14ac:dyDescent="0.25">
      <c r="A3873"/>
      <c r="B3873"/>
      <c r="C3873"/>
      <c r="D3873"/>
      <c r="E3873"/>
      <c r="F3873"/>
      <c r="G3873"/>
      <c r="H3873"/>
      <c r="I3873"/>
      <c r="J3873"/>
      <c r="K3873"/>
      <c r="L3873"/>
      <c r="M3873"/>
      <c r="N3873"/>
      <c r="O3873"/>
      <c r="P3873"/>
      <c r="Q3873"/>
      <c r="R3873"/>
      <c r="S3873"/>
      <c r="T3873"/>
      <c r="U3873"/>
      <c r="V3873"/>
      <c r="W3873"/>
      <c r="X3873"/>
      <c r="Y3873"/>
      <c r="Z3873"/>
      <c r="AA3873"/>
      <c r="AB3873"/>
    </row>
    <row r="3874" spans="1:28" x14ac:dyDescent="0.25">
      <c r="A3874"/>
      <c r="B3874"/>
      <c r="C3874"/>
      <c r="D3874"/>
      <c r="E3874"/>
      <c r="F3874"/>
      <c r="G3874"/>
      <c r="H3874"/>
      <c r="I3874"/>
      <c r="J3874"/>
      <c r="K3874"/>
      <c r="L3874"/>
      <c r="M3874"/>
      <c r="N3874"/>
      <c r="O3874"/>
      <c r="P3874"/>
      <c r="Q3874"/>
      <c r="R3874"/>
      <c r="S3874"/>
      <c r="T3874"/>
      <c r="U3874"/>
      <c r="V3874"/>
      <c r="W3874"/>
      <c r="X3874"/>
      <c r="Y3874"/>
      <c r="Z3874"/>
      <c r="AA3874"/>
      <c r="AB3874"/>
    </row>
    <row r="3875" spans="1:28" x14ac:dyDescent="0.25">
      <c r="A3875"/>
      <c r="B3875"/>
      <c r="C3875"/>
      <c r="D3875"/>
      <c r="E3875"/>
      <c r="F3875"/>
      <c r="G3875"/>
      <c r="H3875"/>
      <c r="I3875"/>
      <c r="J3875"/>
      <c r="K3875"/>
      <c r="L3875"/>
      <c r="M3875"/>
      <c r="N3875"/>
      <c r="O3875"/>
      <c r="P3875"/>
      <c r="Q3875"/>
      <c r="R3875"/>
      <c r="S3875"/>
      <c r="T3875"/>
      <c r="U3875"/>
      <c r="V3875"/>
      <c r="W3875"/>
      <c r="X3875"/>
      <c r="Y3875"/>
      <c r="Z3875"/>
      <c r="AA3875"/>
      <c r="AB3875"/>
    </row>
    <row r="3876" spans="1:28" x14ac:dyDescent="0.25">
      <c r="A3876"/>
      <c r="B3876"/>
      <c r="C3876"/>
      <c r="D3876"/>
      <c r="E3876"/>
      <c r="F3876"/>
      <c r="G3876"/>
      <c r="H3876"/>
      <c r="I3876"/>
      <c r="J3876"/>
      <c r="K3876"/>
      <c r="L3876"/>
      <c r="M3876"/>
      <c r="N3876"/>
      <c r="O3876"/>
      <c r="P3876"/>
      <c r="Q3876"/>
      <c r="R3876"/>
      <c r="S3876"/>
      <c r="T3876"/>
      <c r="U3876"/>
      <c r="V3876"/>
      <c r="W3876"/>
      <c r="X3876"/>
      <c r="Y3876"/>
      <c r="Z3876"/>
      <c r="AA3876"/>
      <c r="AB3876"/>
    </row>
    <row r="3877" spans="1:28" x14ac:dyDescent="0.25">
      <c r="A3877"/>
      <c r="B3877"/>
      <c r="C3877"/>
      <c r="D3877"/>
      <c r="E3877"/>
      <c r="F3877"/>
      <c r="G3877"/>
      <c r="H3877"/>
      <c r="I3877"/>
      <c r="J3877"/>
      <c r="K3877"/>
      <c r="L3877"/>
      <c r="M3877"/>
      <c r="N3877"/>
      <c r="O3877"/>
      <c r="P3877"/>
      <c r="Q3877"/>
      <c r="R3877"/>
      <c r="S3877"/>
      <c r="T3877"/>
      <c r="U3877"/>
      <c r="V3877"/>
      <c r="W3877"/>
      <c r="X3877"/>
      <c r="Y3877"/>
      <c r="Z3877"/>
      <c r="AA3877"/>
      <c r="AB3877"/>
    </row>
    <row r="3878" spans="1:28" x14ac:dyDescent="0.25">
      <c r="A3878"/>
      <c r="B3878"/>
      <c r="C3878"/>
      <c r="D3878"/>
      <c r="E3878"/>
      <c r="F3878"/>
      <c r="G3878"/>
      <c r="H3878"/>
      <c r="I3878"/>
      <c r="J3878"/>
      <c r="K3878"/>
      <c r="L3878"/>
      <c r="M3878"/>
      <c r="N3878"/>
      <c r="O3878"/>
      <c r="P3878"/>
      <c r="Q3878"/>
      <c r="R3878"/>
      <c r="S3878"/>
      <c r="T3878"/>
      <c r="U3878"/>
      <c r="V3878"/>
      <c r="W3878"/>
      <c r="X3878"/>
      <c r="Y3878"/>
      <c r="Z3878"/>
      <c r="AA3878"/>
      <c r="AB3878"/>
    </row>
    <row r="3879" spans="1:28" x14ac:dyDescent="0.25">
      <c r="A3879"/>
      <c r="B3879"/>
      <c r="C3879"/>
      <c r="D3879"/>
      <c r="E3879"/>
      <c r="F3879"/>
      <c r="G3879"/>
      <c r="H3879"/>
      <c r="I3879"/>
      <c r="J3879"/>
      <c r="K3879"/>
      <c r="L3879"/>
      <c r="M3879"/>
      <c r="N3879"/>
      <c r="O3879"/>
      <c r="P3879"/>
      <c r="Q3879"/>
      <c r="R3879"/>
      <c r="S3879"/>
      <c r="T3879"/>
      <c r="U3879"/>
      <c r="V3879"/>
      <c r="W3879"/>
      <c r="X3879"/>
      <c r="Y3879"/>
      <c r="Z3879"/>
      <c r="AA3879"/>
      <c r="AB3879"/>
    </row>
    <row r="3880" spans="1:28" x14ac:dyDescent="0.25">
      <c r="A3880"/>
      <c r="B3880"/>
      <c r="C3880"/>
      <c r="D3880"/>
      <c r="E3880"/>
      <c r="F3880"/>
      <c r="G3880"/>
      <c r="H3880"/>
      <c r="I3880"/>
      <c r="J3880"/>
      <c r="K3880"/>
      <c r="L3880"/>
      <c r="M3880"/>
      <c r="N3880"/>
      <c r="O3880"/>
      <c r="P3880"/>
      <c r="Q3880"/>
      <c r="R3880"/>
      <c r="S3880"/>
      <c r="T3880"/>
      <c r="U3880"/>
      <c r="V3880"/>
      <c r="W3880"/>
      <c r="X3880"/>
      <c r="Y3880"/>
      <c r="Z3880"/>
      <c r="AA3880"/>
      <c r="AB3880"/>
    </row>
    <row r="3881" spans="1:28" x14ac:dyDescent="0.25">
      <c r="A3881"/>
      <c r="B3881"/>
      <c r="C3881"/>
      <c r="D3881"/>
      <c r="E3881"/>
      <c r="F3881"/>
      <c r="G3881"/>
      <c r="H3881"/>
      <c r="I3881"/>
      <c r="J3881"/>
      <c r="K3881"/>
      <c r="L3881"/>
      <c r="M3881"/>
      <c r="N3881"/>
      <c r="O3881"/>
      <c r="P3881"/>
      <c r="Q3881"/>
      <c r="R3881"/>
      <c r="S3881"/>
      <c r="T3881"/>
      <c r="U3881"/>
      <c r="V3881"/>
      <c r="W3881"/>
      <c r="X3881"/>
      <c r="Y3881"/>
      <c r="Z3881"/>
      <c r="AA3881"/>
      <c r="AB3881"/>
    </row>
    <row r="3882" spans="1:28" x14ac:dyDescent="0.25">
      <c r="A3882"/>
      <c r="B3882"/>
      <c r="C3882"/>
      <c r="D3882"/>
      <c r="E3882"/>
      <c r="F3882"/>
      <c r="G3882"/>
      <c r="H3882"/>
      <c r="I3882"/>
      <c r="J3882"/>
      <c r="K3882"/>
      <c r="L3882"/>
      <c r="M3882"/>
      <c r="N3882"/>
      <c r="O3882"/>
      <c r="P3882"/>
      <c r="Q3882"/>
      <c r="R3882"/>
      <c r="S3882"/>
      <c r="T3882"/>
      <c r="U3882"/>
      <c r="V3882"/>
      <c r="W3882"/>
      <c r="X3882"/>
      <c r="Y3882"/>
      <c r="Z3882"/>
      <c r="AA3882"/>
      <c r="AB3882"/>
    </row>
    <row r="3883" spans="1:28" x14ac:dyDescent="0.25">
      <c r="A3883"/>
      <c r="B3883"/>
      <c r="C3883"/>
      <c r="D3883"/>
      <c r="E3883"/>
      <c r="F3883"/>
      <c r="G3883"/>
      <c r="H3883"/>
      <c r="I3883"/>
      <c r="J3883"/>
      <c r="K3883"/>
      <c r="L3883"/>
      <c r="M3883"/>
      <c r="N3883"/>
      <c r="O3883"/>
      <c r="P3883"/>
      <c r="Q3883"/>
      <c r="R3883"/>
      <c r="S3883"/>
      <c r="T3883"/>
      <c r="U3883"/>
      <c r="V3883"/>
      <c r="W3883"/>
      <c r="X3883"/>
      <c r="Y3883"/>
      <c r="Z3883"/>
      <c r="AA3883"/>
      <c r="AB3883"/>
    </row>
    <row r="3884" spans="1:28" x14ac:dyDescent="0.25">
      <c r="A3884"/>
      <c r="B3884"/>
      <c r="C3884"/>
      <c r="D3884"/>
      <c r="E3884"/>
      <c r="F3884"/>
      <c r="G3884"/>
      <c r="H3884"/>
      <c r="I3884"/>
      <c r="J3884"/>
      <c r="K3884"/>
      <c r="L3884"/>
      <c r="M3884"/>
      <c r="N3884"/>
      <c r="O3884"/>
      <c r="P3884"/>
      <c r="Q3884"/>
      <c r="R3884"/>
      <c r="S3884"/>
      <c r="T3884"/>
      <c r="U3884"/>
      <c r="V3884"/>
      <c r="W3884"/>
      <c r="X3884"/>
      <c r="Y3884"/>
      <c r="Z3884"/>
      <c r="AA3884"/>
      <c r="AB3884"/>
    </row>
    <row r="3885" spans="1:28" x14ac:dyDescent="0.25">
      <c r="A3885"/>
      <c r="B3885"/>
      <c r="C3885"/>
      <c r="D3885"/>
      <c r="E3885"/>
      <c r="F3885"/>
      <c r="G3885"/>
      <c r="H3885"/>
      <c r="I3885"/>
      <c r="J3885"/>
      <c r="K3885"/>
      <c r="L3885"/>
      <c r="M3885"/>
      <c r="N3885"/>
      <c r="O3885"/>
      <c r="P3885"/>
      <c r="Q3885"/>
      <c r="R3885"/>
      <c r="S3885"/>
      <c r="T3885"/>
      <c r="U3885"/>
      <c r="V3885"/>
      <c r="W3885"/>
      <c r="X3885"/>
      <c r="Y3885"/>
      <c r="Z3885"/>
      <c r="AA3885"/>
      <c r="AB3885"/>
    </row>
    <row r="3886" spans="1:28" x14ac:dyDescent="0.25">
      <c r="A3886"/>
      <c r="B3886"/>
      <c r="C3886"/>
      <c r="D3886"/>
      <c r="E3886"/>
      <c r="F3886"/>
      <c r="G3886"/>
      <c r="H3886"/>
      <c r="I3886"/>
      <c r="J3886"/>
      <c r="K3886"/>
      <c r="L3886"/>
      <c r="M3886"/>
      <c r="N3886"/>
      <c r="O3886"/>
      <c r="P3886"/>
      <c r="Q3886"/>
      <c r="R3886"/>
      <c r="S3886"/>
      <c r="T3886"/>
      <c r="U3886"/>
      <c r="V3886"/>
      <c r="W3886"/>
      <c r="X3886"/>
      <c r="Y3886"/>
      <c r="Z3886"/>
      <c r="AA3886"/>
      <c r="AB3886"/>
    </row>
    <row r="3887" spans="1:28" x14ac:dyDescent="0.25">
      <c r="A3887"/>
      <c r="B3887"/>
      <c r="C3887"/>
      <c r="D3887"/>
      <c r="E3887"/>
      <c r="F3887"/>
      <c r="G3887"/>
      <c r="H3887"/>
      <c r="I3887"/>
      <c r="J3887"/>
      <c r="K3887"/>
      <c r="L3887"/>
      <c r="M3887"/>
      <c r="N3887"/>
      <c r="O3887"/>
      <c r="P3887"/>
      <c r="Q3887"/>
      <c r="R3887"/>
      <c r="S3887"/>
      <c r="T3887"/>
      <c r="U3887"/>
      <c r="V3887"/>
      <c r="W3887"/>
      <c r="X3887"/>
      <c r="Y3887"/>
      <c r="Z3887"/>
      <c r="AA3887"/>
      <c r="AB3887"/>
    </row>
    <row r="3888" spans="1:28" x14ac:dyDescent="0.25">
      <c r="A3888"/>
      <c r="B3888"/>
      <c r="C3888"/>
      <c r="D3888"/>
      <c r="E3888"/>
      <c r="F3888"/>
      <c r="G3888"/>
      <c r="H3888"/>
      <c r="I3888"/>
      <c r="J3888"/>
      <c r="K3888"/>
      <c r="L3888"/>
      <c r="M3888"/>
      <c r="N3888"/>
      <c r="O3888"/>
      <c r="P3888"/>
      <c r="Q3888"/>
      <c r="R3888"/>
      <c r="S3888"/>
      <c r="T3888"/>
      <c r="U3888"/>
      <c r="V3888"/>
      <c r="W3888"/>
      <c r="X3888"/>
      <c r="Y3888"/>
      <c r="Z3888"/>
      <c r="AA3888"/>
      <c r="AB3888"/>
    </row>
    <row r="3889" spans="1:28" x14ac:dyDescent="0.25">
      <c r="A3889"/>
      <c r="B3889"/>
      <c r="C3889"/>
      <c r="D3889"/>
      <c r="E3889"/>
      <c r="F3889"/>
      <c r="G3889"/>
      <c r="H3889"/>
      <c r="I3889"/>
      <c r="J3889"/>
      <c r="K3889"/>
      <c r="L3889"/>
      <c r="M3889"/>
      <c r="N3889"/>
      <c r="O3889"/>
      <c r="P3889"/>
      <c r="Q3889"/>
      <c r="R3889"/>
      <c r="S3889"/>
      <c r="T3889"/>
      <c r="U3889"/>
      <c r="V3889"/>
      <c r="W3889"/>
      <c r="X3889"/>
      <c r="Y3889"/>
      <c r="Z3889"/>
      <c r="AA3889"/>
      <c r="AB3889"/>
    </row>
    <row r="3890" spans="1:28" x14ac:dyDescent="0.25">
      <c r="A3890"/>
      <c r="B3890"/>
      <c r="C3890"/>
      <c r="D3890"/>
      <c r="E3890"/>
      <c r="F3890"/>
      <c r="G3890"/>
      <c r="H3890"/>
      <c r="I3890"/>
      <c r="J3890"/>
      <c r="K3890"/>
      <c r="L3890"/>
      <c r="M3890"/>
      <c r="N3890"/>
      <c r="O3890"/>
      <c r="P3890"/>
      <c r="Q3890"/>
      <c r="R3890"/>
      <c r="S3890"/>
      <c r="T3890"/>
      <c r="U3890"/>
      <c r="V3890"/>
      <c r="W3890"/>
      <c r="X3890"/>
      <c r="Y3890"/>
      <c r="Z3890"/>
      <c r="AA3890"/>
      <c r="AB3890"/>
    </row>
    <row r="3891" spans="1:28" x14ac:dyDescent="0.25">
      <c r="A3891"/>
      <c r="B3891"/>
      <c r="C3891"/>
      <c r="D3891"/>
      <c r="E3891"/>
      <c r="F3891"/>
      <c r="G3891"/>
      <c r="H3891"/>
      <c r="I3891"/>
      <c r="J3891"/>
      <c r="K3891"/>
      <c r="L3891"/>
      <c r="M3891"/>
      <c r="N3891"/>
      <c r="O3891"/>
      <c r="P3891"/>
      <c r="Q3891"/>
      <c r="R3891"/>
      <c r="S3891"/>
      <c r="T3891"/>
      <c r="U3891"/>
      <c r="V3891"/>
      <c r="W3891"/>
      <c r="X3891"/>
      <c r="Y3891"/>
      <c r="Z3891"/>
      <c r="AA3891"/>
      <c r="AB3891"/>
    </row>
    <row r="3892" spans="1:28" x14ac:dyDescent="0.25">
      <c r="A3892"/>
      <c r="B3892"/>
      <c r="C3892"/>
      <c r="D3892"/>
      <c r="E3892"/>
      <c r="F3892"/>
      <c r="G3892"/>
      <c r="H3892"/>
      <c r="I3892"/>
      <c r="J3892"/>
      <c r="K3892"/>
      <c r="L3892"/>
      <c r="M3892"/>
      <c r="N3892"/>
      <c r="O3892"/>
      <c r="P3892"/>
      <c r="Q3892"/>
      <c r="R3892"/>
      <c r="S3892"/>
      <c r="T3892"/>
      <c r="U3892"/>
      <c r="V3892"/>
      <c r="W3892"/>
      <c r="X3892"/>
      <c r="Y3892"/>
      <c r="Z3892"/>
      <c r="AA3892"/>
      <c r="AB3892"/>
    </row>
    <row r="3893" spans="1:28" x14ac:dyDescent="0.25">
      <c r="A3893"/>
      <c r="B3893"/>
      <c r="C3893"/>
      <c r="D3893"/>
      <c r="E3893"/>
      <c r="F3893"/>
      <c r="G3893"/>
      <c r="H3893"/>
      <c r="I3893"/>
      <c r="J3893"/>
      <c r="K3893"/>
      <c r="L3893"/>
      <c r="M3893"/>
      <c r="N3893"/>
      <c r="O3893"/>
      <c r="P3893"/>
      <c r="Q3893"/>
      <c r="R3893"/>
      <c r="S3893"/>
      <c r="T3893"/>
      <c r="U3893"/>
      <c r="V3893"/>
      <c r="W3893"/>
      <c r="X3893"/>
      <c r="Y3893"/>
      <c r="Z3893"/>
      <c r="AA3893"/>
      <c r="AB3893"/>
    </row>
    <row r="3894" spans="1:28" x14ac:dyDescent="0.25">
      <c r="A3894"/>
      <c r="B3894"/>
      <c r="C3894"/>
      <c r="D3894"/>
      <c r="E3894"/>
      <c r="F3894"/>
      <c r="G3894"/>
      <c r="H3894"/>
      <c r="I3894"/>
      <c r="J3894"/>
      <c r="K3894"/>
      <c r="L3894"/>
      <c r="M3894"/>
      <c r="N3894"/>
      <c r="O3894"/>
      <c r="P3894"/>
      <c r="Q3894"/>
      <c r="R3894"/>
      <c r="S3894"/>
      <c r="T3894"/>
      <c r="U3894"/>
      <c r="V3894"/>
      <c r="W3894"/>
      <c r="X3894"/>
      <c r="Y3894"/>
      <c r="Z3894"/>
      <c r="AA3894"/>
      <c r="AB3894"/>
    </row>
    <row r="3895" spans="1:28" x14ac:dyDescent="0.25">
      <c r="A3895"/>
      <c r="B3895"/>
      <c r="C3895"/>
      <c r="D3895"/>
      <c r="E3895"/>
      <c r="F3895"/>
      <c r="G3895"/>
      <c r="H3895"/>
      <c r="I3895"/>
      <c r="J3895"/>
      <c r="K3895"/>
      <c r="L3895"/>
      <c r="M3895"/>
      <c r="N3895"/>
      <c r="O3895"/>
      <c r="P3895"/>
      <c r="Q3895"/>
      <c r="R3895"/>
      <c r="S3895"/>
      <c r="T3895"/>
      <c r="U3895"/>
      <c r="V3895"/>
      <c r="W3895"/>
      <c r="X3895"/>
      <c r="Y3895"/>
      <c r="Z3895"/>
      <c r="AA3895"/>
      <c r="AB3895"/>
    </row>
    <row r="3896" spans="1:28" x14ac:dyDescent="0.25">
      <c r="A3896"/>
      <c r="B3896"/>
      <c r="C3896"/>
      <c r="D3896"/>
      <c r="E3896"/>
      <c r="F3896"/>
      <c r="G3896"/>
      <c r="H3896"/>
      <c r="I3896"/>
      <c r="J3896"/>
      <c r="K3896"/>
      <c r="L3896"/>
      <c r="M3896"/>
      <c r="N3896"/>
      <c r="O3896"/>
      <c r="P3896"/>
      <c r="Q3896"/>
      <c r="R3896"/>
      <c r="S3896"/>
      <c r="T3896"/>
      <c r="U3896"/>
      <c r="V3896"/>
      <c r="W3896"/>
      <c r="X3896"/>
      <c r="Y3896"/>
      <c r="Z3896"/>
      <c r="AA3896"/>
      <c r="AB3896"/>
    </row>
    <row r="3897" spans="1:28" x14ac:dyDescent="0.25">
      <c r="A3897"/>
      <c r="B3897"/>
      <c r="C3897"/>
      <c r="D3897"/>
      <c r="E3897"/>
      <c r="F3897"/>
      <c r="G3897"/>
      <c r="H3897"/>
      <c r="I3897"/>
      <c r="J3897"/>
      <c r="K3897"/>
      <c r="L3897"/>
      <c r="M3897"/>
      <c r="N3897"/>
      <c r="O3897"/>
      <c r="P3897"/>
      <c r="Q3897"/>
      <c r="R3897"/>
      <c r="S3897"/>
      <c r="T3897"/>
      <c r="U3897"/>
      <c r="V3897"/>
      <c r="W3897"/>
      <c r="X3897"/>
      <c r="Y3897"/>
      <c r="Z3897"/>
      <c r="AA3897"/>
      <c r="AB3897"/>
    </row>
    <row r="3898" spans="1:28" x14ac:dyDescent="0.25">
      <c r="A3898"/>
      <c r="B3898"/>
      <c r="C3898"/>
      <c r="D3898"/>
      <c r="E3898"/>
      <c r="F3898"/>
      <c r="G3898"/>
      <c r="H3898"/>
      <c r="I3898"/>
      <c r="J3898"/>
      <c r="K3898"/>
      <c r="L3898"/>
      <c r="M3898"/>
      <c r="N3898"/>
      <c r="O3898"/>
      <c r="P3898"/>
      <c r="Q3898"/>
      <c r="R3898"/>
      <c r="S3898"/>
      <c r="T3898"/>
      <c r="U3898"/>
      <c r="V3898"/>
      <c r="W3898"/>
      <c r="X3898"/>
      <c r="Y3898"/>
      <c r="Z3898"/>
      <c r="AA3898"/>
      <c r="AB3898"/>
    </row>
    <row r="3899" spans="1:28" x14ac:dyDescent="0.25">
      <c r="A3899"/>
      <c r="B3899"/>
      <c r="C3899"/>
      <c r="D3899"/>
      <c r="E3899"/>
      <c r="F3899"/>
      <c r="G3899"/>
      <c r="H3899"/>
      <c r="I3899"/>
      <c r="J3899"/>
      <c r="K3899"/>
      <c r="L3899"/>
      <c r="M3899"/>
      <c r="N3899"/>
      <c r="O3899"/>
      <c r="P3899"/>
      <c r="Q3899"/>
      <c r="R3899"/>
      <c r="S3899"/>
      <c r="T3899"/>
      <c r="U3899"/>
      <c r="V3899"/>
      <c r="W3899"/>
      <c r="X3899"/>
      <c r="Y3899"/>
      <c r="Z3899"/>
      <c r="AA3899"/>
      <c r="AB3899"/>
    </row>
    <row r="3900" spans="1:28" x14ac:dyDescent="0.25">
      <c r="A3900"/>
      <c r="B3900"/>
      <c r="C3900"/>
      <c r="D3900"/>
      <c r="E3900"/>
      <c r="F3900"/>
      <c r="G3900"/>
      <c r="H3900"/>
      <c r="I3900"/>
      <c r="J3900"/>
      <c r="K3900"/>
      <c r="L3900"/>
      <c r="M3900"/>
      <c r="N3900"/>
      <c r="O3900"/>
      <c r="P3900"/>
      <c r="Q3900"/>
      <c r="R3900"/>
      <c r="S3900"/>
      <c r="T3900"/>
      <c r="U3900"/>
      <c r="V3900"/>
      <c r="W3900"/>
      <c r="X3900"/>
      <c r="Y3900"/>
      <c r="Z3900"/>
      <c r="AA3900"/>
      <c r="AB3900"/>
    </row>
    <row r="3901" spans="1:28" x14ac:dyDescent="0.25">
      <c r="A3901"/>
      <c r="B3901"/>
      <c r="C3901"/>
      <c r="D3901"/>
      <c r="E3901"/>
      <c r="F3901"/>
      <c r="G3901"/>
      <c r="H3901"/>
      <c r="I3901"/>
      <c r="J3901"/>
      <c r="K3901"/>
      <c r="L3901"/>
      <c r="M3901"/>
      <c r="N3901"/>
      <c r="O3901"/>
      <c r="P3901"/>
      <c r="Q3901"/>
      <c r="R3901"/>
      <c r="S3901"/>
      <c r="T3901"/>
      <c r="U3901"/>
      <c r="V3901"/>
      <c r="W3901"/>
      <c r="X3901"/>
      <c r="Y3901"/>
      <c r="Z3901"/>
      <c r="AA3901"/>
      <c r="AB3901"/>
    </row>
    <row r="3902" spans="1:28" x14ac:dyDescent="0.25">
      <c r="A3902"/>
      <c r="B3902"/>
      <c r="C3902"/>
      <c r="D3902"/>
      <c r="E3902"/>
      <c r="F3902"/>
      <c r="G3902"/>
      <c r="H3902"/>
      <c r="I3902"/>
      <c r="J3902"/>
      <c r="K3902"/>
      <c r="L3902"/>
      <c r="M3902"/>
      <c r="N3902"/>
      <c r="O3902"/>
      <c r="P3902"/>
      <c r="Q3902"/>
      <c r="R3902"/>
      <c r="S3902"/>
      <c r="T3902"/>
      <c r="U3902"/>
      <c r="V3902"/>
      <c r="W3902"/>
      <c r="X3902"/>
      <c r="Y3902"/>
      <c r="Z3902"/>
      <c r="AA3902"/>
      <c r="AB3902"/>
    </row>
    <row r="3903" spans="1:28" x14ac:dyDescent="0.25">
      <c r="A3903"/>
      <c r="B3903"/>
      <c r="C3903"/>
      <c r="D3903"/>
      <c r="E3903"/>
      <c r="F3903"/>
      <c r="G3903"/>
      <c r="H3903"/>
      <c r="I3903"/>
      <c r="J3903"/>
      <c r="K3903"/>
      <c r="L3903"/>
      <c r="M3903"/>
      <c r="N3903"/>
      <c r="O3903"/>
      <c r="P3903"/>
      <c r="Q3903"/>
      <c r="R3903"/>
      <c r="S3903"/>
      <c r="T3903"/>
      <c r="U3903"/>
      <c r="V3903"/>
      <c r="W3903"/>
      <c r="X3903"/>
      <c r="Y3903"/>
      <c r="Z3903"/>
      <c r="AA3903"/>
      <c r="AB3903"/>
    </row>
    <row r="3904" spans="1:28" x14ac:dyDescent="0.25">
      <c r="A3904"/>
      <c r="B3904"/>
      <c r="C3904"/>
      <c r="D3904"/>
      <c r="E3904"/>
      <c r="F3904"/>
      <c r="G3904"/>
      <c r="H3904"/>
      <c r="I3904"/>
      <c r="J3904"/>
      <c r="K3904"/>
      <c r="L3904"/>
      <c r="M3904"/>
      <c r="N3904"/>
      <c r="O3904"/>
      <c r="P3904"/>
      <c r="Q3904"/>
      <c r="R3904"/>
      <c r="S3904"/>
      <c r="T3904"/>
      <c r="U3904"/>
      <c r="V3904"/>
      <c r="W3904"/>
      <c r="X3904"/>
      <c r="Y3904"/>
      <c r="Z3904"/>
      <c r="AA3904"/>
      <c r="AB3904"/>
    </row>
    <row r="3905" spans="1:28" x14ac:dyDescent="0.25">
      <c r="A3905"/>
      <c r="B3905"/>
      <c r="C3905"/>
      <c r="D3905"/>
      <c r="E3905"/>
      <c r="F3905"/>
      <c r="G3905"/>
      <c r="H3905"/>
      <c r="I3905"/>
      <c r="J3905"/>
      <c r="K3905"/>
      <c r="L3905"/>
      <c r="M3905"/>
      <c r="N3905"/>
      <c r="O3905"/>
      <c r="P3905"/>
      <c r="Q3905"/>
      <c r="R3905"/>
      <c r="S3905"/>
      <c r="T3905"/>
      <c r="U3905"/>
      <c r="V3905"/>
      <c r="W3905"/>
      <c r="X3905"/>
      <c r="Y3905"/>
      <c r="Z3905"/>
      <c r="AA3905"/>
      <c r="AB3905"/>
    </row>
    <row r="3906" spans="1:28" x14ac:dyDescent="0.25">
      <c r="A3906"/>
      <c r="B3906"/>
      <c r="C3906"/>
      <c r="D3906"/>
      <c r="E3906"/>
      <c r="F3906"/>
      <c r="G3906"/>
      <c r="H3906"/>
      <c r="I3906"/>
      <c r="J3906"/>
      <c r="K3906"/>
      <c r="L3906"/>
      <c r="M3906"/>
      <c r="N3906"/>
      <c r="O3906"/>
      <c r="P3906"/>
      <c r="Q3906"/>
      <c r="R3906"/>
      <c r="S3906"/>
      <c r="T3906"/>
      <c r="U3906"/>
      <c r="V3906"/>
      <c r="W3906"/>
      <c r="X3906"/>
      <c r="Y3906"/>
      <c r="Z3906"/>
      <c r="AA3906"/>
      <c r="AB3906"/>
    </row>
    <row r="3907" spans="1:28" x14ac:dyDescent="0.25">
      <c r="A3907"/>
      <c r="B3907"/>
      <c r="C3907"/>
      <c r="D3907"/>
      <c r="E3907"/>
      <c r="F3907"/>
      <c r="G3907"/>
      <c r="H3907"/>
      <c r="I3907"/>
      <c r="J3907"/>
      <c r="K3907"/>
      <c r="L3907"/>
      <c r="M3907"/>
      <c r="N3907"/>
      <c r="O3907"/>
      <c r="P3907"/>
      <c r="Q3907"/>
      <c r="R3907"/>
      <c r="S3907"/>
      <c r="T3907"/>
      <c r="U3907"/>
      <c r="V3907"/>
      <c r="W3907"/>
      <c r="X3907"/>
      <c r="Y3907"/>
      <c r="Z3907"/>
      <c r="AA3907"/>
      <c r="AB3907"/>
    </row>
    <row r="3908" spans="1:28" x14ac:dyDescent="0.25">
      <c r="A3908"/>
      <c r="B3908"/>
      <c r="C3908"/>
      <c r="D3908"/>
      <c r="E3908"/>
      <c r="F3908"/>
      <c r="G3908"/>
      <c r="H3908"/>
      <c r="I3908"/>
      <c r="J3908"/>
      <c r="K3908"/>
      <c r="L3908"/>
      <c r="M3908"/>
      <c r="N3908"/>
      <c r="O3908"/>
      <c r="P3908"/>
      <c r="Q3908"/>
      <c r="R3908"/>
      <c r="S3908"/>
      <c r="T3908"/>
      <c r="U3908"/>
      <c r="V3908"/>
      <c r="W3908"/>
      <c r="X3908"/>
      <c r="Y3908"/>
      <c r="Z3908"/>
      <c r="AA3908"/>
      <c r="AB3908"/>
    </row>
    <row r="3909" spans="1:28" x14ac:dyDescent="0.25">
      <c r="A3909"/>
      <c r="B3909"/>
      <c r="C3909"/>
      <c r="D3909"/>
      <c r="E3909"/>
      <c r="F3909"/>
      <c r="G3909"/>
      <c r="H3909"/>
      <c r="I3909"/>
      <c r="J3909"/>
      <c r="K3909"/>
      <c r="L3909"/>
      <c r="M3909"/>
      <c r="N3909"/>
      <c r="O3909"/>
      <c r="P3909"/>
      <c r="Q3909"/>
      <c r="R3909"/>
      <c r="S3909"/>
      <c r="T3909"/>
      <c r="U3909"/>
      <c r="V3909"/>
      <c r="W3909"/>
      <c r="X3909"/>
      <c r="Y3909"/>
      <c r="Z3909"/>
      <c r="AA3909"/>
      <c r="AB3909"/>
    </row>
    <row r="3910" spans="1:28" x14ac:dyDescent="0.25">
      <c r="A3910"/>
      <c r="B3910"/>
      <c r="C3910"/>
      <c r="D3910"/>
      <c r="E3910"/>
      <c r="F3910"/>
      <c r="G3910"/>
      <c r="H3910"/>
      <c r="I3910"/>
      <c r="J3910"/>
      <c r="K3910"/>
      <c r="L3910"/>
      <c r="M3910"/>
      <c r="N3910"/>
      <c r="O3910"/>
      <c r="P3910"/>
      <c r="Q3910"/>
      <c r="R3910"/>
      <c r="S3910"/>
      <c r="T3910"/>
      <c r="U3910"/>
      <c r="V3910"/>
      <c r="W3910"/>
      <c r="X3910"/>
      <c r="Y3910"/>
      <c r="Z3910"/>
      <c r="AA3910"/>
      <c r="AB3910"/>
    </row>
    <row r="3911" spans="1:28" x14ac:dyDescent="0.25">
      <c r="A3911"/>
      <c r="B3911"/>
      <c r="C3911"/>
      <c r="D3911"/>
      <c r="E3911"/>
      <c r="F3911"/>
      <c r="G3911"/>
      <c r="H3911"/>
      <c r="I3911"/>
      <c r="J3911"/>
      <c r="K3911"/>
      <c r="L3911"/>
      <c r="M3911"/>
      <c r="N3911"/>
      <c r="O3911"/>
      <c r="P3911"/>
      <c r="Q3911"/>
      <c r="R3911"/>
      <c r="S3911"/>
      <c r="T3911"/>
      <c r="U3911"/>
      <c r="V3911"/>
      <c r="W3911"/>
      <c r="X3911"/>
      <c r="Y3911"/>
      <c r="Z3911"/>
      <c r="AA3911"/>
      <c r="AB3911"/>
    </row>
    <row r="3912" spans="1:28" x14ac:dyDescent="0.25">
      <c r="A3912"/>
      <c r="B3912"/>
      <c r="C3912"/>
      <c r="D3912"/>
      <c r="E3912"/>
      <c r="F3912"/>
      <c r="G3912"/>
      <c r="H3912"/>
      <c r="I3912"/>
      <c r="J3912"/>
      <c r="K3912"/>
      <c r="L3912"/>
      <c r="M3912"/>
      <c r="N3912"/>
      <c r="O3912"/>
      <c r="P3912"/>
      <c r="Q3912"/>
      <c r="R3912"/>
      <c r="S3912"/>
      <c r="T3912"/>
      <c r="U3912"/>
      <c r="V3912"/>
      <c r="W3912"/>
      <c r="X3912"/>
      <c r="Y3912"/>
      <c r="Z3912"/>
      <c r="AA3912"/>
      <c r="AB3912"/>
    </row>
    <row r="3913" spans="1:28" x14ac:dyDescent="0.25">
      <c r="A3913"/>
      <c r="B3913"/>
      <c r="C3913"/>
      <c r="D3913"/>
      <c r="E3913"/>
      <c r="F3913"/>
      <c r="G3913"/>
      <c r="H3913"/>
      <c r="I3913"/>
      <c r="J3913"/>
      <c r="K3913"/>
      <c r="L3913"/>
      <c r="M3913"/>
      <c r="N3913"/>
      <c r="O3913"/>
      <c r="P3913"/>
      <c r="Q3913"/>
      <c r="R3913"/>
      <c r="S3913"/>
      <c r="T3913"/>
      <c r="U3913"/>
      <c r="V3913"/>
      <c r="W3913"/>
      <c r="X3913"/>
      <c r="Y3913"/>
      <c r="Z3913"/>
      <c r="AA3913"/>
      <c r="AB3913"/>
    </row>
    <row r="3914" spans="1:28" x14ac:dyDescent="0.25">
      <c r="A3914"/>
      <c r="B3914"/>
      <c r="C3914"/>
      <c r="D3914"/>
      <c r="E3914"/>
      <c r="F3914"/>
      <c r="G3914"/>
      <c r="H3914"/>
      <c r="I3914"/>
      <c r="J3914"/>
      <c r="K3914"/>
      <c r="L3914"/>
      <c r="M3914"/>
      <c r="N3914"/>
      <c r="O3914"/>
      <c r="P3914"/>
      <c r="Q3914"/>
      <c r="R3914"/>
      <c r="S3914"/>
      <c r="T3914"/>
      <c r="U3914"/>
      <c r="V3914"/>
      <c r="W3914"/>
      <c r="X3914"/>
      <c r="Y3914"/>
      <c r="Z3914"/>
      <c r="AA3914"/>
      <c r="AB3914"/>
    </row>
    <row r="3915" spans="1:28" x14ac:dyDescent="0.25">
      <c r="A3915"/>
      <c r="B3915"/>
      <c r="C3915"/>
      <c r="D3915"/>
      <c r="E3915"/>
      <c r="F3915"/>
      <c r="G3915"/>
      <c r="H3915"/>
      <c r="I3915"/>
      <c r="J3915"/>
      <c r="K3915"/>
      <c r="L3915"/>
      <c r="M3915"/>
      <c r="N3915"/>
      <c r="O3915"/>
      <c r="P3915"/>
      <c r="Q3915"/>
      <c r="R3915"/>
      <c r="S3915"/>
      <c r="T3915"/>
      <c r="U3915"/>
      <c r="V3915"/>
      <c r="W3915"/>
      <c r="X3915"/>
      <c r="Y3915"/>
      <c r="Z3915"/>
      <c r="AA3915"/>
      <c r="AB3915"/>
    </row>
    <row r="3916" spans="1:28" x14ac:dyDescent="0.25">
      <c r="A3916"/>
      <c r="B3916"/>
      <c r="C3916"/>
      <c r="D3916"/>
      <c r="E3916"/>
      <c r="F3916"/>
      <c r="G3916"/>
      <c r="H3916"/>
      <c r="I3916"/>
      <c r="J3916"/>
      <c r="K3916"/>
      <c r="L3916"/>
      <c r="M3916"/>
      <c r="N3916"/>
      <c r="O3916"/>
      <c r="P3916"/>
      <c r="Q3916"/>
      <c r="R3916"/>
      <c r="S3916"/>
      <c r="T3916"/>
      <c r="U3916"/>
      <c r="V3916"/>
      <c r="W3916"/>
      <c r="X3916"/>
      <c r="Y3916"/>
      <c r="Z3916"/>
      <c r="AA3916"/>
      <c r="AB3916"/>
    </row>
    <row r="3917" spans="1:28" x14ac:dyDescent="0.25">
      <c r="A3917"/>
      <c r="B3917"/>
      <c r="C3917"/>
      <c r="D3917"/>
      <c r="E3917"/>
      <c r="F3917"/>
      <c r="G3917"/>
      <c r="H3917"/>
      <c r="I3917"/>
      <c r="J3917"/>
      <c r="K3917"/>
      <c r="L3917"/>
      <c r="M3917"/>
      <c r="N3917"/>
      <c r="O3917"/>
      <c r="P3917"/>
      <c r="Q3917"/>
      <c r="R3917"/>
      <c r="S3917"/>
      <c r="T3917"/>
      <c r="U3917"/>
      <c r="V3917"/>
      <c r="W3917"/>
      <c r="X3917"/>
      <c r="Y3917"/>
      <c r="Z3917"/>
      <c r="AA3917"/>
      <c r="AB3917"/>
    </row>
    <row r="3918" spans="1:28" x14ac:dyDescent="0.25">
      <c r="A3918"/>
      <c r="B3918"/>
      <c r="C3918"/>
      <c r="D3918"/>
      <c r="E3918"/>
      <c r="F3918"/>
      <c r="G3918"/>
      <c r="H3918"/>
      <c r="I3918"/>
      <c r="J3918"/>
      <c r="K3918"/>
      <c r="L3918"/>
      <c r="M3918"/>
      <c r="N3918"/>
      <c r="O3918"/>
      <c r="P3918"/>
      <c r="Q3918"/>
      <c r="R3918"/>
      <c r="S3918"/>
      <c r="T3918"/>
      <c r="U3918"/>
      <c r="V3918"/>
      <c r="W3918"/>
      <c r="X3918"/>
      <c r="Y3918"/>
      <c r="Z3918"/>
      <c r="AA3918"/>
      <c r="AB3918"/>
    </row>
    <row r="3919" spans="1:28" x14ac:dyDescent="0.25">
      <c r="A3919"/>
      <c r="B3919"/>
      <c r="C3919"/>
      <c r="D3919"/>
      <c r="E3919"/>
      <c r="F3919"/>
      <c r="G3919"/>
      <c r="H3919"/>
      <c r="I3919"/>
      <c r="J3919"/>
      <c r="K3919"/>
      <c r="L3919"/>
      <c r="M3919"/>
      <c r="N3919"/>
      <c r="O3919"/>
      <c r="P3919"/>
      <c r="Q3919"/>
      <c r="R3919"/>
      <c r="S3919"/>
      <c r="T3919"/>
      <c r="U3919"/>
      <c r="V3919"/>
      <c r="W3919"/>
      <c r="X3919"/>
      <c r="Y3919"/>
      <c r="Z3919"/>
      <c r="AA3919"/>
      <c r="AB3919"/>
    </row>
    <row r="3920" spans="1:28" x14ac:dyDescent="0.25">
      <c r="A3920"/>
      <c r="B3920"/>
      <c r="C3920"/>
      <c r="D3920"/>
      <c r="E3920"/>
      <c r="F3920"/>
      <c r="G3920"/>
      <c r="H3920"/>
      <c r="I3920"/>
      <c r="J3920"/>
      <c r="K3920"/>
      <c r="L3920"/>
      <c r="M3920"/>
      <c r="N3920"/>
      <c r="O3920"/>
      <c r="P3920"/>
      <c r="Q3920"/>
      <c r="R3920"/>
      <c r="S3920"/>
      <c r="T3920"/>
      <c r="U3920"/>
      <c r="V3920"/>
      <c r="W3920"/>
      <c r="X3920"/>
      <c r="Y3920"/>
      <c r="Z3920"/>
      <c r="AA3920"/>
      <c r="AB3920"/>
    </row>
    <row r="3921" spans="1:28" x14ac:dyDescent="0.25">
      <c r="A3921"/>
      <c r="B3921"/>
      <c r="C3921"/>
      <c r="D3921"/>
      <c r="E3921"/>
      <c r="F3921"/>
      <c r="G3921"/>
      <c r="H3921"/>
      <c r="I3921"/>
      <c r="J3921"/>
      <c r="K3921"/>
      <c r="L3921"/>
      <c r="M3921"/>
      <c r="N3921"/>
      <c r="O3921"/>
      <c r="P3921"/>
      <c r="Q3921"/>
      <c r="R3921"/>
      <c r="S3921"/>
      <c r="T3921"/>
      <c r="U3921"/>
      <c r="V3921"/>
      <c r="W3921"/>
      <c r="X3921"/>
      <c r="Y3921"/>
      <c r="Z3921"/>
      <c r="AA3921"/>
      <c r="AB3921"/>
    </row>
    <row r="3922" spans="1:28" x14ac:dyDescent="0.25">
      <c r="A3922"/>
      <c r="B3922"/>
      <c r="C3922"/>
      <c r="D3922"/>
      <c r="E3922"/>
      <c r="F3922"/>
      <c r="G3922"/>
      <c r="H3922"/>
      <c r="I3922"/>
      <c r="J3922"/>
      <c r="K3922"/>
      <c r="L3922"/>
      <c r="M3922"/>
      <c r="N3922"/>
      <c r="O3922"/>
      <c r="P3922"/>
      <c r="Q3922"/>
      <c r="R3922"/>
      <c r="S3922"/>
      <c r="T3922"/>
      <c r="U3922"/>
      <c r="V3922"/>
      <c r="W3922"/>
      <c r="X3922"/>
      <c r="Y3922"/>
      <c r="Z3922"/>
      <c r="AA3922"/>
      <c r="AB3922"/>
    </row>
    <row r="3923" spans="1:28" x14ac:dyDescent="0.25">
      <c r="A3923"/>
      <c r="B3923"/>
      <c r="C3923"/>
      <c r="D3923"/>
      <c r="E3923"/>
      <c r="F3923"/>
      <c r="G3923"/>
      <c r="H3923"/>
      <c r="I3923"/>
      <c r="J3923"/>
      <c r="K3923"/>
      <c r="L3923"/>
      <c r="M3923"/>
      <c r="N3923"/>
      <c r="O3923"/>
      <c r="P3923"/>
      <c r="Q3923"/>
      <c r="R3923"/>
      <c r="S3923"/>
      <c r="T3923"/>
      <c r="U3923"/>
      <c r="V3923"/>
      <c r="W3923"/>
      <c r="X3923"/>
      <c r="Y3923"/>
      <c r="Z3923"/>
      <c r="AA3923"/>
      <c r="AB3923"/>
    </row>
    <row r="3924" spans="1:28" x14ac:dyDescent="0.25">
      <c r="A3924"/>
      <c r="B3924"/>
      <c r="C3924"/>
      <c r="D3924"/>
      <c r="E3924"/>
      <c r="F3924"/>
      <c r="G3924"/>
      <c r="H3924"/>
      <c r="I3924"/>
      <c r="J3924"/>
      <c r="K3924"/>
      <c r="L3924"/>
      <c r="M3924"/>
      <c r="N3924"/>
      <c r="O3924"/>
      <c r="P3924"/>
      <c r="Q3924"/>
      <c r="R3924"/>
      <c r="S3924"/>
      <c r="T3924"/>
      <c r="U3924"/>
      <c r="V3924"/>
      <c r="W3924"/>
      <c r="X3924"/>
      <c r="Y3924"/>
      <c r="Z3924"/>
      <c r="AA3924"/>
      <c r="AB3924"/>
    </row>
    <row r="3925" spans="1:28" x14ac:dyDescent="0.25">
      <c r="A3925"/>
      <c r="B3925"/>
      <c r="C3925"/>
      <c r="D3925"/>
      <c r="E3925"/>
      <c r="F3925"/>
      <c r="G3925"/>
      <c r="H3925"/>
      <c r="I3925"/>
      <c r="J3925"/>
      <c r="K3925"/>
      <c r="L3925"/>
      <c r="M3925"/>
      <c r="N3925"/>
      <c r="O3925"/>
      <c r="P3925"/>
      <c r="Q3925"/>
      <c r="R3925"/>
      <c r="S3925"/>
      <c r="T3925"/>
      <c r="U3925"/>
      <c r="V3925"/>
      <c r="W3925"/>
      <c r="X3925"/>
      <c r="Y3925"/>
      <c r="Z3925"/>
      <c r="AA3925"/>
      <c r="AB3925"/>
    </row>
    <row r="3926" spans="1:28" x14ac:dyDescent="0.25">
      <c r="A3926"/>
      <c r="B3926"/>
      <c r="C3926"/>
      <c r="D3926"/>
      <c r="E3926"/>
      <c r="F3926"/>
      <c r="G3926"/>
      <c r="H3926"/>
      <c r="I3926"/>
      <c r="J3926"/>
      <c r="K3926"/>
      <c r="L3926"/>
      <c r="M3926"/>
      <c r="N3926"/>
      <c r="O3926"/>
      <c r="P3926"/>
      <c r="Q3926"/>
      <c r="R3926"/>
      <c r="S3926"/>
      <c r="T3926"/>
      <c r="U3926"/>
      <c r="V3926"/>
      <c r="W3926"/>
      <c r="X3926"/>
      <c r="Y3926"/>
      <c r="Z3926"/>
      <c r="AA3926"/>
      <c r="AB3926"/>
    </row>
    <row r="3927" spans="1:28" x14ac:dyDescent="0.25">
      <c r="A3927"/>
      <c r="B3927"/>
      <c r="C3927"/>
      <c r="D3927"/>
      <c r="E3927"/>
      <c r="F3927"/>
      <c r="G3927"/>
      <c r="H3927"/>
      <c r="I3927"/>
      <c r="J3927"/>
      <c r="K3927"/>
      <c r="L3927"/>
      <c r="M3927"/>
      <c r="N3927"/>
      <c r="O3927"/>
      <c r="P3927"/>
      <c r="Q3927"/>
      <c r="R3927"/>
      <c r="S3927"/>
      <c r="T3927"/>
      <c r="U3927"/>
      <c r="V3927"/>
      <c r="W3927"/>
      <c r="X3927"/>
      <c r="Y3927"/>
      <c r="Z3927"/>
      <c r="AA3927"/>
      <c r="AB3927"/>
    </row>
    <row r="3928" spans="1:28" x14ac:dyDescent="0.25">
      <c r="A3928"/>
      <c r="B3928"/>
      <c r="C3928"/>
      <c r="D3928"/>
      <c r="E3928"/>
      <c r="F3928"/>
      <c r="G3928"/>
      <c r="H3928"/>
      <c r="I3928"/>
      <c r="J3928"/>
      <c r="K3928"/>
      <c r="L3928"/>
      <c r="M3928"/>
      <c r="N3928"/>
      <c r="O3928"/>
      <c r="P3928"/>
      <c r="Q3928"/>
      <c r="R3928"/>
      <c r="S3928"/>
      <c r="T3928"/>
      <c r="U3928"/>
      <c r="V3928"/>
      <c r="W3928"/>
      <c r="X3928"/>
      <c r="Y3928"/>
      <c r="Z3928"/>
      <c r="AA3928"/>
      <c r="AB3928"/>
    </row>
    <row r="3929" spans="1:28" x14ac:dyDescent="0.25">
      <c r="A3929"/>
      <c r="B3929"/>
      <c r="C3929"/>
      <c r="D3929"/>
      <c r="E3929"/>
      <c r="F3929"/>
      <c r="G3929"/>
      <c r="H3929"/>
      <c r="I3929"/>
      <c r="J3929"/>
      <c r="K3929"/>
      <c r="L3929"/>
      <c r="M3929"/>
      <c r="N3929"/>
      <c r="O3929"/>
      <c r="P3929"/>
      <c r="Q3929"/>
      <c r="R3929"/>
      <c r="S3929"/>
      <c r="T3929"/>
      <c r="U3929"/>
      <c r="V3929"/>
      <c r="W3929"/>
      <c r="X3929"/>
      <c r="Y3929"/>
      <c r="Z3929"/>
      <c r="AA3929"/>
      <c r="AB3929"/>
    </row>
    <row r="3930" spans="1:28" x14ac:dyDescent="0.25">
      <c r="A3930"/>
      <c r="B3930"/>
      <c r="C3930"/>
      <c r="D3930"/>
      <c r="E3930"/>
      <c r="F3930"/>
      <c r="G3930"/>
      <c r="H3930"/>
      <c r="I3930"/>
      <c r="J3930"/>
      <c r="K3930"/>
      <c r="L3930"/>
      <c r="M3930"/>
      <c r="N3930"/>
      <c r="O3930"/>
      <c r="P3930"/>
      <c r="Q3930"/>
      <c r="R3930"/>
      <c r="S3930"/>
      <c r="T3930"/>
      <c r="U3930"/>
      <c r="V3930"/>
      <c r="W3930"/>
      <c r="X3930"/>
      <c r="Y3930"/>
      <c r="Z3930"/>
      <c r="AA3930"/>
      <c r="AB3930"/>
    </row>
    <row r="3931" spans="1:28" x14ac:dyDescent="0.25">
      <c r="A3931"/>
      <c r="B3931"/>
      <c r="C3931"/>
      <c r="D3931"/>
      <c r="E3931"/>
      <c r="F3931"/>
      <c r="G3931"/>
      <c r="H3931"/>
      <c r="I3931"/>
      <c r="J3931"/>
      <c r="K3931"/>
      <c r="L3931"/>
      <c r="M3931"/>
      <c r="N3931"/>
      <c r="O3931"/>
      <c r="P3931"/>
      <c r="Q3931"/>
      <c r="R3931"/>
      <c r="S3931"/>
      <c r="T3931"/>
      <c r="U3931"/>
      <c r="V3931"/>
      <c r="W3931"/>
      <c r="X3931"/>
      <c r="Y3931"/>
      <c r="Z3931"/>
      <c r="AA3931"/>
      <c r="AB3931"/>
    </row>
    <row r="3932" spans="1:28" x14ac:dyDescent="0.25">
      <c r="A3932"/>
      <c r="B3932"/>
      <c r="C3932"/>
      <c r="D3932"/>
      <c r="E3932"/>
      <c r="F3932"/>
      <c r="G3932"/>
      <c r="H3932"/>
      <c r="I3932"/>
      <c r="J3932"/>
      <c r="K3932"/>
      <c r="L3932"/>
      <c r="M3932"/>
      <c r="N3932"/>
      <c r="O3932"/>
      <c r="P3932"/>
      <c r="Q3932"/>
      <c r="R3932"/>
      <c r="S3932"/>
      <c r="T3932"/>
      <c r="U3932"/>
      <c r="V3932"/>
      <c r="W3932"/>
      <c r="X3932"/>
      <c r="Y3932"/>
      <c r="Z3932"/>
      <c r="AA3932"/>
      <c r="AB3932"/>
    </row>
    <row r="3933" spans="1:28" x14ac:dyDescent="0.25">
      <c r="A3933"/>
      <c r="B3933"/>
      <c r="C3933"/>
      <c r="D3933"/>
      <c r="E3933"/>
      <c r="F3933"/>
      <c r="G3933"/>
      <c r="H3933"/>
      <c r="I3933"/>
      <c r="J3933"/>
      <c r="K3933"/>
      <c r="L3933"/>
      <c r="M3933"/>
      <c r="N3933"/>
      <c r="O3933"/>
      <c r="P3933"/>
      <c r="Q3933"/>
      <c r="R3933"/>
      <c r="S3933"/>
      <c r="T3933"/>
      <c r="U3933"/>
      <c r="V3933"/>
      <c r="W3933"/>
      <c r="X3933"/>
      <c r="Y3933"/>
      <c r="Z3933"/>
      <c r="AA3933"/>
      <c r="AB3933"/>
    </row>
    <row r="3934" spans="1:28" x14ac:dyDescent="0.25">
      <c r="A3934"/>
      <c r="B3934"/>
      <c r="C3934"/>
      <c r="D3934"/>
      <c r="E3934"/>
      <c r="F3934"/>
      <c r="G3934"/>
      <c r="H3934"/>
      <c r="I3934"/>
      <c r="J3934"/>
      <c r="K3934"/>
      <c r="L3934"/>
      <c r="M3934"/>
      <c r="N3934"/>
      <c r="O3934"/>
      <c r="P3934"/>
      <c r="Q3934"/>
      <c r="R3934"/>
      <c r="S3934"/>
      <c r="T3934"/>
      <c r="U3934"/>
      <c r="V3934"/>
      <c r="W3934"/>
      <c r="X3934"/>
      <c r="Y3934"/>
      <c r="Z3934"/>
      <c r="AA3934"/>
      <c r="AB3934"/>
    </row>
    <row r="3935" spans="1:28" x14ac:dyDescent="0.25">
      <c r="A3935"/>
      <c r="B3935"/>
      <c r="C3935"/>
      <c r="D3935"/>
      <c r="E3935"/>
      <c r="F3935"/>
      <c r="G3935"/>
      <c r="H3935"/>
      <c r="I3935"/>
      <c r="J3935"/>
      <c r="K3935"/>
      <c r="L3935"/>
      <c r="M3935"/>
      <c r="N3935"/>
      <c r="O3935"/>
      <c r="P3935"/>
      <c r="Q3935"/>
      <c r="R3935"/>
      <c r="S3935"/>
      <c r="T3935"/>
      <c r="U3935"/>
      <c r="V3935"/>
      <c r="W3935"/>
      <c r="X3935"/>
      <c r="Y3935"/>
      <c r="Z3935"/>
      <c r="AA3935"/>
      <c r="AB3935"/>
    </row>
    <row r="3936" spans="1:28" x14ac:dyDescent="0.25">
      <c r="A3936"/>
      <c r="B3936"/>
      <c r="C3936"/>
      <c r="D3936"/>
      <c r="E3936"/>
      <c r="F3936"/>
      <c r="G3936"/>
      <c r="H3936"/>
      <c r="I3936"/>
      <c r="J3936"/>
      <c r="K3936"/>
      <c r="L3936"/>
      <c r="M3936"/>
      <c r="N3936"/>
      <c r="O3936"/>
      <c r="P3936"/>
      <c r="Q3936"/>
      <c r="R3936"/>
      <c r="S3936"/>
      <c r="T3936"/>
      <c r="U3936"/>
      <c r="V3936"/>
      <c r="W3936"/>
      <c r="X3936"/>
      <c r="Y3936"/>
      <c r="Z3936"/>
      <c r="AA3936"/>
      <c r="AB3936"/>
    </row>
    <row r="3937" spans="1:28" x14ac:dyDescent="0.25">
      <c r="A3937"/>
      <c r="B3937"/>
      <c r="C3937"/>
      <c r="D3937"/>
      <c r="E3937"/>
      <c r="F3937"/>
      <c r="G3937"/>
      <c r="H3937"/>
      <c r="I3937"/>
      <c r="J3937"/>
      <c r="K3937"/>
      <c r="L3937"/>
      <c r="M3937"/>
      <c r="N3937"/>
      <c r="O3937"/>
      <c r="P3937"/>
      <c r="Q3937"/>
      <c r="R3937"/>
      <c r="S3937"/>
      <c r="T3937"/>
      <c r="U3937"/>
      <c r="V3937"/>
      <c r="W3937"/>
      <c r="X3937"/>
      <c r="Y3937"/>
      <c r="Z3937"/>
      <c r="AA3937"/>
      <c r="AB3937"/>
    </row>
    <row r="3938" spans="1:28" x14ac:dyDescent="0.25">
      <c r="A3938"/>
      <c r="B3938"/>
      <c r="C3938"/>
      <c r="D3938"/>
      <c r="E3938"/>
      <c r="F3938"/>
      <c r="G3938"/>
      <c r="H3938"/>
      <c r="I3938"/>
      <c r="J3938"/>
      <c r="K3938"/>
      <c r="L3938"/>
      <c r="M3938"/>
      <c r="N3938"/>
      <c r="O3938"/>
      <c r="P3938"/>
      <c r="Q3938"/>
      <c r="R3938"/>
      <c r="S3938"/>
      <c r="T3938"/>
      <c r="U3938"/>
      <c r="V3938"/>
      <c r="W3938"/>
      <c r="X3938"/>
      <c r="Y3938"/>
      <c r="Z3938"/>
      <c r="AA3938"/>
      <c r="AB3938"/>
    </row>
    <row r="3939" spans="1:28" x14ac:dyDescent="0.25">
      <c r="A3939"/>
      <c r="B3939"/>
      <c r="C3939"/>
      <c r="D3939"/>
      <c r="E3939"/>
      <c r="F3939"/>
      <c r="G3939"/>
      <c r="H3939"/>
      <c r="I3939"/>
      <c r="J3939"/>
      <c r="K3939"/>
      <c r="L3939"/>
      <c r="M3939"/>
      <c r="N3939"/>
      <c r="O3939"/>
      <c r="P3939"/>
      <c r="Q3939"/>
      <c r="R3939"/>
      <c r="S3939"/>
      <c r="T3939"/>
      <c r="U3939"/>
      <c r="V3939"/>
      <c r="W3939"/>
      <c r="X3939"/>
      <c r="Y3939"/>
      <c r="Z3939"/>
      <c r="AA3939"/>
      <c r="AB3939"/>
    </row>
    <row r="3940" spans="1:28" x14ac:dyDescent="0.25">
      <c r="A3940"/>
      <c r="B3940"/>
      <c r="C3940"/>
      <c r="D3940"/>
      <c r="E3940"/>
      <c r="F3940"/>
      <c r="G3940"/>
      <c r="H3940"/>
      <c r="I3940"/>
      <c r="J3940"/>
      <c r="K3940"/>
      <c r="L3940"/>
      <c r="M3940"/>
      <c r="N3940"/>
      <c r="O3940"/>
      <c r="P3940"/>
      <c r="Q3940"/>
      <c r="R3940"/>
      <c r="S3940"/>
      <c r="T3940"/>
      <c r="U3940"/>
      <c r="V3940"/>
      <c r="W3940"/>
      <c r="X3940"/>
      <c r="Y3940"/>
      <c r="Z3940"/>
      <c r="AA3940"/>
      <c r="AB3940"/>
    </row>
    <row r="3941" spans="1:28" x14ac:dyDescent="0.25">
      <c r="A3941"/>
      <c r="B3941"/>
      <c r="C3941"/>
      <c r="D3941"/>
      <c r="E3941"/>
      <c r="F3941"/>
      <c r="G3941"/>
      <c r="H3941"/>
      <c r="I3941"/>
      <c r="J3941"/>
      <c r="K3941"/>
      <c r="L3941"/>
      <c r="M3941"/>
      <c r="N3941"/>
      <c r="O3941"/>
      <c r="P3941"/>
      <c r="Q3941"/>
      <c r="R3941"/>
      <c r="S3941"/>
      <c r="T3941"/>
      <c r="U3941"/>
      <c r="V3941"/>
      <c r="W3941"/>
      <c r="X3941"/>
      <c r="Y3941"/>
      <c r="Z3941"/>
      <c r="AA3941"/>
      <c r="AB3941"/>
    </row>
    <row r="3942" spans="1:28" x14ac:dyDescent="0.25">
      <c r="A3942"/>
      <c r="B3942"/>
      <c r="C3942"/>
      <c r="D3942"/>
      <c r="E3942"/>
      <c r="F3942"/>
      <c r="G3942"/>
      <c r="H3942"/>
      <c r="I3942"/>
      <c r="J3942"/>
      <c r="K3942"/>
      <c r="L3942"/>
      <c r="M3942"/>
      <c r="N3942"/>
      <c r="O3942"/>
      <c r="P3942"/>
      <c r="Q3942"/>
      <c r="R3942"/>
      <c r="S3942"/>
      <c r="T3942"/>
      <c r="U3942"/>
      <c r="V3942"/>
      <c r="W3942"/>
      <c r="X3942"/>
      <c r="Y3942"/>
      <c r="Z3942"/>
      <c r="AA3942"/>
      <c r="AB3942"/>
    </row>
    <row r="3943" spans="1:28" x14ac:dyDescent="0.25">
      <c r="A3943"/>
      <c r="B3943"/>
      <c r="C3943"/>
      <c r="D3943"/>
      <c r="E3943"/>
      <c r="F3943"/>
      <c r="G3943"/>
      <c r="H3943"/>
      <c r="I3943"/>
      <c r="J3943"/>
      <c r="K3943"/>
      <c r="L3943"/>
      <c r="M3943"/>
      <c r="N3943"/>
      <c r="O3943"/>
      <c r="P3943"/>
      <c r="Q3943"/>
      <c r="R3943"/>
      <c r="S3943"/>
      <c r="T3943"/>
      <c r="U3943"/>
      <c r="V3943"/>
      <c r="W3943"/>
      <c r="X3943"/>
      <c r="Y3943"/>
      <c r="Z3943"/>
      <c r="AA3943"/>
      <c r="AB3943"/>
    </row>
    <row r="3944" spans="1:28" x14ac:dyDescent="0.25">
      <c r="A3944"/>
      <c r="B3944"/>
      <c r="C3944"/>
      <c r="D3944"/>
      <c r="E3944"/>
      <c r="F3944"/>
      <c r="G3944"/>
      <c r="H3944"/>
      <c r="I3944"/>
      <c r="J3944"/>
      <c r="K3944"/>
      <c r="L3944"/>
      <c r="M3944"/>
      <c r="N3944"/>
      <c r="O3944"/>
      <c r="P3944"/>
      <c r="Q3944"/>
      <c r="R3944"/>
      <c r="S3944"/>
      <c r="T3944"/>
      <c r="U3944"/>
      <c r="V3944"/>
      <c r="W3944"/>
      <c r="X3944"/>
      <c r="Y3944"/>
      <c r="Z3944"/>
      <c r="AA3944"/>
      <c r="AB3944"/>
    </row>
    <row r="3945" spans="1:28" x14ac:dyDescent="0.25">
      <c r="A3945"/>
      <c r="B3945"/>
      <c r="C3945"/>
      <c r="D3945"/>
      <c r="E3945"/>
      <c r="F3945"/>
      <c r="G3945"/>
      <c r="H3945"/>
      <c r="I3945"/>
      <c r="J3945"/>
      <c r="K3945"/>
      <c r="L3945"/>
      <c r="M3945"/>
      <c r="N3945"/>
      <c r="O3945"/>
      <c r="P3945"/>
      <c r="Q3945"/>
      <c r="R3945"/>
      <c r="S3945"/>
      <c r="T3945"/>
      <c r="U3945"/>
      <c r="V3945"/>
      <c r="W3945"/>
      <c r="X3945"/>
      <c r="Y3945"/>
      <c r="Z3945"/>
      <c r="AA3945"/>
      <c r="AB3945"/>
    </row>
    <row r="3946" spans="1:28" x14ac:dyDescent="0.25">
      <c r="A3946"/>
      <c r="B3946"/>
      <c r="C3946"/>
      <c r="D3946"/>
      <c r="E3946"/>
      <c r="F3946"/>
      <c r="G3946"/>
      <c r="H3946"/>
      <c r="I3946"/>
      <c r="J3946"/>
      <c r="K3946"/>
      <c r="L3946"/>
      <c r="M3946"/>
      <c r="N3946"/>
      <c r="O3946"/>
      <c r="P3946"/>
      <c r="Q3946"/>
      <c r="R3946"/>
      <c r="S3946"/>
      <c r="T3946"/>
      <c r="U3946"/>
      <c r="V3946"/>
      <c r="W3946"/>
      <c r="X3946"/>
      <c r="Y3946"/>
      <c r="Z3946"/>
      <c r="AA3946"/>
      <c r="AB3946"/>
    </row>
    <row r="3947" spans="1:28" x14ac:dyDescent="0.25">
      <c r="A3947"/>
      <c r="B3947"/>
      <c r="C3947"/>
      <c r="D3947"/>
      <c r="E3947"/>
      <c r="F3947"/>
      <c r="G3947"/>
      <c r="H3947"/>
      <c r="I3947"/>
      <c r="J3947"/>
      <c r="K3947"/>
      <c r="L3947"/>
      <c r="M3947"/>
      <c r="N3947"/>
      <c r="O3947"/>
      <c r="P3947"/>
      <c r="Q3947"/>
      <c r="R3947"/>
      <c r="S3947"/>
      <c r="T3947"/>
      <c r="U3947"/>
      <c r="V3947"/>
      <c r="W3947"/>
      <c r="X3947"/>
      <c r="Y3947"/>
      <c r="Z3947"/>
      <c r="AA3947"/>
      <c r="AB3947"/>
    </row>
    <row r="3948" spans="1:28" x14ac:dyDescent="0.25">
      <c r="A3948"/>
      <c r="B3948"/>
      <c r="C3948"/>
      <c r="D3948"/>
      <c r="E3948"/>
      <c r="F3948"/>
      <c r="G3948"/>
      <c r="H3948"/>
      <c r="I3948"/>
      <c r="J3948"/>
      <c r="K3948"/>
      <c r="L3948"/>
      <c r="M3948"/>
      <c r="N3948"/>
      <c r="O3948"/>
      <c r="P3948"/>
      <c r="Q3948"/>
      <c r="R3948"/>
      <c r="S3948"/>
      <c r="T3948"/>
      <c r="U3948"/>
      <c r="V3948"/>
      <c r="W3948"/>
      <c r="X3948"/>
      <c r="Y3948"/>
      <c r="Z3948"/>
      <c r="AA3948"/>
      <c r="AB3948"/>
    </row>
    <row r="3949" spans="1:28" x14ac:dyDescent="0.25">
      <c r="A3949"/>
      <c r="B3949"/>
      <c r="C3949"/>
      <c r="D3949"/>
      <c r="E3949"/>
      <c r="F3949"/>
      <c r="G3949"/>
      <c r="H3949"/>
      <c r="I3949"/>
      <c r="J3949"/>
      <c r="K3949"/>
      <c r="L3949"/>
      <c r="M3949"/>
      <c r="N3949"/>
      <c r="O3949"/>
      <c r="P3949"/>
      <c r="Q3949"/>
      <c r="R3949"/>
      <c r="S3949"/>
      <c r="T3949"/>
      <c r="U3949"/>
      <c r="V3949"/>
      <c r="W3949"/>
      <c r="X3949"/>
      <c r="Y3949"/>
      <c r="Z3949"/>
      <c r="AA3949"/>
      <c r="AB3949"/>
    </row>
    <row r="3950" spans="1:28" x14ac:dyDescent="0.25">
      <c r="A3950"/>
      <c r="B3950"/>
      <c r="C3950"/>
      <c r="D3950"/>
      <c r="E3950"/>
      <c r="F3950"/>
      <c r="G3950"/>
      <c r="H3950"/>
      <c r="I3950"/>
      <c r="J3950"/>
      <c r="K3950"/>
      <c r="L3950"/>
      <c r="M3950"/>
      <c r="N3950"/>
      <c r="O3950"/>
      <c r="P3950"/>
      <c r="Q3950"/>
      <c r="R3950"/>
      <c r="S3950"/>
      <c r="T3950"/>
      <c r="U3950"/>
      <c r="V3950"/>
      <c r="W3950"/>
      <c r="X3950"/>
      <c r="Y3950"/>
      <c r="Z3950"/>
      <c r="AA3950"/>
      <c r="AB3950"/>
    </row>
    <row r="3951" spans="1:28" x14ac:dyDescent="0.25">
      <c r="A3951"/>
      <c r="B3951"/>
      <c r="C3951"/>
      <c r="D3951"/>
      <c r="E3951"/>
      <c r="F3951"/>
      <c r="G3951"/>
      <c r="H3951"/>
      <c r="I3951"/>
      <c r="J3951"/>
      <c r="K3951"/>
      <c r="L3951"/>
      <c r="M3951"/>
      <c r="N3951"/>
      <c r="O3951"/>
      <c r="P3951"/>
      <c r="Q3951"/>
      <c r="R3951"/>
      <c r="S3951"/>
      <c r="T3951"/>
      <c r="U3951"/>
      <c r="V3951"/>
      <c r="W3951"/>
      <c r="X3951"/>
      <c r="Y3951"/>
      <c r="Z3951"/>
      <c r="AA3951"/>
      <c r="AB3951"/>
    </row>
    <row r="3952" spans="1:28" x14ac:dyDescent="0.25">
      <c r="A3952"/>
      <c r="B3952"/>
      <c r="C3952"/>
      <c r="D3952"/>
      <c r="E3952"/>
      <c r="F3952"/>
      <c r="G3952"/>
      <c r="H3952"/>
      <c r="I3952"/>
      <c r="J3952"/>
      <c r="K3952"/>
      <c r="L3952"/>
      <c r="M3952"/>
      <c r="N3952"/>
      <c r="O3952"/>
      <c r="P3952"/>
      <c r="Q3952"/>
      <c r="R3952"/>
      <c r="S3952"/>
      <c r="T3952"/>
      <c r="U3952"/>
      <c r="V3952"/>
      <c r="W3952"/>
      <c r="X3952"/>
      <c r="Y3952"/>
      <c r="Z3952"/>
      <c r="AA3952"/>
      <c r="AB3952"/>
    </row>
    <row r="3953" spans="1:28" x14ac:dyDescent="0.25">
      <c r="A3953"/>
      <c r="B3953"/>
      <c r="C3953"/>
      <c r="D3953"/>
      <c r="E3953"/>
      <c r="F3953"/>
      <c r="G3953"/>
      <c r="H3953"/>
      <c r="I3953"/>
      <c r="J3953"/>
      <c r="K3953"/>
      <c r="L3953"/>
      <c r="M3953"/>
      <c r="N3953"/>
      <c r="O3953"/>
      <c r="P3953"/>
      <c r="Q3953"/>
      <c r="R3953"/>
      <c r="S3953"/>
      <c r="T3953"/>
      <c r="U3953"/>
      <c r="V3953"/>
      <c r="W3953"/>
      <c r="X3953"/>
      <c r="Y3953"/>
      <c r="Z3953"/>
      <c r="AA3953"/>
      <c r="AB3953"/>
    </row>
    <row r="3954" spans="1:28" x14ac:dyDescent="0.25">
      <c r="A3954"/>
      <c r="B3954"/>
      <c r="C3954"/>
      <c r="D3954"/>
      <c r="E3954"/>
      <c r="F3954"/>
      <c r="G3954"/>
      <c r="H3954"/>
      <c r="I3954"/>
      <c r="J3954"/>
      <c r="K3954"/>
      <c r="L3954"/>
      <c r="M3954"/>
      <c r="N3954"/>
      <c r="O3954"/>
      <c r="P3954"/>
      <c r="Q3954"/>
      <c r="R3954"/>
      <c r="S3954"/>
      <c r="T3954"/>
      <c r="U3954"/>
      <c r="V3954"/>
      <c r="W3954"/>
      <c r="X3954"/>
      <c r="Y3954"/>
      <c r="Z3954"/>
      <c r="AA3954"/>
      <c r="AB3954"/>
    </row>
    <row r="3955" spans="1:28" x14ac:dyDescent="0.25">
      <c r="A3955"/>
      <c r="B3955"/>
      <c r="C3955"/>
      <c r="D3955"/>
      <c r="E3955"/>
      <c r="F3955"/>
      <c r="G3955"/>
      <c r="H3955"/>
      <c r="I3955"/>
      <c r="J3955"/>
      <c r="K3955"/>
      <c r="L3955"/>
      <c r="M3955"/>
      <c r="N3955"/>
      <c r="O3955"/>
      <c r="P3955"/>
      <c r="Q3955"/>
      <c r="R3955"/>
      <c r="S3955"/>
      <c r="T3955"/>
      <c r="U3955"/>
      <c r="V3955"/>
      <c r="W3955"/>
      <c r="X3955"/>
      <c r="Y3955"/>
      <c r="Z3955"/>
      <c r="AA3955"/>
      <c r="AB3955"/>
    </row>
    <row r="3956" spans="1:28" x14ac:dyDescent="0.25">
      <c r="A3956"/>
      <c r="B3956"/>
      <c r="C3956"/>
      <c r="D3956"/>
      <c r="E3956"/>
      <c r="F3956"/>
      <c r="G3956"/>
      <c r="H3956"/>
      <c r="I3956"/>
      <c r="J3956"/>
      <c r="K3956"/>
      <c r="L3956"/>
      <c r="M3956"/>
      <c r="N3956"/>
      <c r="O3956"/>
      <c r="P3956"/>
      <c r="Q3956"/>
      <c r="R3956"/>
      <c r="S3956"/>
      <c r="T3956"/>
      <c r="U3956"/>
      <c r="V3956"/>
      <c r="W3956"/>
      <c r="X3956"/>
      <c r="Y3956"/>
      <c r="Z3956"/>
      <c r="AA3956"/>
      <c r="AB3956"/>
    </row>
    <row r="3957" spans="1:28" x14ac:dyDescent="0.25">
      <c r="A3957"/>
      <c r="B3957"/>
      <c r="C3957"/>
      <c r="D3957"/>
      <c r="E3957"/>
      <c r="F3957"/>
      <c r="G3957"/>
      <c r="H3957"/>
      <c r="I3957"/>
      <c r="J3957"/>
      <c r="K3957"/>
      <c r="L3957"/>
      <c r="M3957"/>
      <c r="N3957"/>
      <c r="O3957"/>
      <c r="P3957"/>
      <c r="Q3957"/>
      <c r="R3957"/>
      <c r="S3957"/>
      <c r="T3957"/>
      <c r="U3957"/>
      <c r="V3957"/>
      <c r="W3957"/>
      <c r="X3957"/>
      <c r="Y3957"/>
      <c r="Z3957"/>
      <c r="AA3957"/>
      <c r="AB3957"/>
    </row>
    <row r="3958" spans="1:28" x14ac:dyDescent="0.25">
      <c r="A3958"/>
      <c r="B3958"/>
      <c r="C3958"/>
      <c r="D3958"/>
      <c r="E3958"/>
      <c r="F3958"/>
      <c r="G3958"/>
      <c r="H3958"/>
      <c r="I3958"/>
      <c r="J3958"/>
      <c r="K3958"/>
      <c r="L3958"/>
      <c r="M3958"/>
      <c r="N3958"/>
      <c r="O3958"/>
      <c r="P3958"/>
      <c r="Q3958"/>
      <c r="R3958"/>
      <c r="S3958"/>
      <c r="T3958"/>
      <c r="U3958"/>
      <c r="V3958"/>
      <c r="W3958"/>
      <c r="X3958"/>
      <c r="Y3958"/>
      <c r="Z3958"/>
      <c r="AA3958"/>
      <c r="AB3958"/>
    </row>
    <row r="3959" spans="1:28" x14ac:dyDescent="0.25">
      <c r="A3959"/>
      <c r="B3959"/>
      <c r="C3959"/>
      <c r="D3959"/>
      <c r="E3959"/>
      <c r="F3959"/>
      <c r="G3959"/>
      <c r="H3959"/>
      <c r="I3959"/>
      <c r="J3959"/>
      <c r="K3959"/>
      <c r="L3959"/>
      <c r="M3959"/>
      <c r="N3959"/>
      <c r="O3959"/>
      <c r="P3959"/>
      <c r="Q3959"/>
      <c r="R3959"/>
      <c r="S3959"/>
      <c r="T3959"/>
      <c r="U3959"/>
      <c r="V3959"/>
      <c r="W3959"/>
      <c r="X3959"/>
      <c r="Y3959"/>
      <c r="Z3959"/>
      <c r="AA3959"/>
      <c r="AB3959"/>
    </row>
    <row r="3960" spans="1:28" x14ac:dyDescent="0.25">
      <c r="A3960"/>
      <c r="B3960"/>
      <c r="C3960"/>
      <c r="D3960"/>
      <c r="E3960"/>
      <c r="F3960"/>
      <c r="G3960"/>
      <c r="H3960"/>
      <c r="I3960"/>
      <c r="J3960"/>
      <c r="K3960"/>
      <c r="L3960"/>
      <c r="M3960"/>
      <c r="N3960"/>
      <c r="O3960"/>
      <c r="P3960"/>
      <c r="Q3960"/>
      <c r="R3960"/>
      <c r="S3960"/>
      <c r="T3960"/>
      <c r="U3960"/>
      <c r="V3960"/>
      <c r="W3960"/>
      <c r="X3960"/>
      <c r="Y3960"/>
      <c r="Z3960"/>
      <c r="AA3960"/>
      <c r="AB3960"/>
    </row>
    <row r="3961" spans="1:28" x14ac:dyDescent="0.25">
      <c r="A3961"/>
      <c r="B3961"/>
      <c r="C3961"/>
      <c r="D3961"/>
      <c r="E3961"/>
      <c r="F3961"/>
      <c r="G3961"/>
      <c r="H3961"/>
      <c r="I3961"/>
      <c r="J3961"/>
      <c r="K3961"/>
      <c r="L3961"/>
      <c r="M3961"/>
      <c r="N3961"/>
      <c r="O3961"/>
      <c r="P3961"/>
      <c r="Q3961"/>
      <c r="R3961"/>
      <c r="S3961"/>
      <c r="T3961"/>
      <c r="U3961"/>
      <c r="V3961"/>
      <c r="W3961"/>
      <c r="X3961"/>
      <c r="Y3961"/>
      <c r="Z3961"/>
      <c r="AA3961"/>
      <c r="AB3961"/>
    </row>
    <row r="3962" spans="1:28" x14ac:dyDescent="0.25">
      <c r="A3962"/>
      <c r="B3962"/>
      <c r="C3962"/>
      <c r="D3962"/>
      <c r="E3962"/>
      <c r="F3962"/>
      <c r="G3962"/>
      <c r="H3962"/>
      <c r="I3962"/>
      <c r="J3962"/>
      <c r="K3962"/>
      <c r="L3962"/>
      <c r="M3962"/>
      <c r="N3962"/>
      <c r="O3962"/>
      <c r="P3962"/>
      <c r="Q3962"/>
      <c r="R3962"/>
      <c r="S3962"/>
      <c r="T3962"/>
      <c r="U3962"/>
      <c r="V3962"/>
      <c r="W3962"/>
      <c r="X3962"/>
      <c r="Y3962"/>
      <c r="Z3962"/>
      <c r="AA3962"/>
      <c r="AB3962"/>
    </row>
    <row r="3963" spans="1:28" x14ac:dyDescent="0.25">
      <c r="A3963"/>
      <c r="B3963"/>
      <c r="C3963"/>
      <c r="D3963"/>
      <c r="E3963"/>
      <c r="F3963"/>
      <c r="G3963"/>
      <c r="H3963"/>
      <c r="I3963"/>
      <c r="J3963"/>
      <c r="K3963"/>
      <c r="L3963"/>
      <c r="M3963"/>
      <c r="N3963"/>
      <c r="O3963"/>
      <c r="P3963"/>
      <c r="Q3963"/>
      <c r="R3963"/>
      <c r="S3963"/>
      <c r="T3963"/>
      <c r="U3963"/>
      <c r="V3963"/>
      <c r="W3963"/>
      <c r="X3963"/>
      <c r="Y3963"/>
      <c r="Z3963"/>
      <c r="AA3963"/>
      <c r="AB3963"/>
    </row>
    <row r="3964" spans="1:28" x14ac:dyDescent="0.25">
      <c r="A3964"/>
      <c r="B3964"/>
      <c r="C3964"/>
      <c r="D3964"/>
      <c r="E3964"/>
      <c r="F3964"/>
      <c r="G3964"/>
      <c r="H3964"/>
      <c r="I3964"/>
      <c r="J3964"/>
      <c r="K3964"/>
      <c r="L3964"/>
      <c r="M3964"/>
      <c r="N3964"/>
      <c r="O3964"/>
      <c r="P3964"/>
      <c r="Q3964"/>
      <c r="R3964"/>
      <c r="S3964"/>
      <c r="T3964"/>
      <c r="U3964"/>
      <c r="V3964"/>
      <c r="W3964"/>
      <c r="X3964"/>
      <c r="Y3964"/>
      <c r="Z3964"/>
      <c r="AA3964"/>
      <c r="AB3964"/>
    </row>
    <row r="3965" spans="1:28" x14ac:dyDescent="0.25">
      <c r="A3965"/>
      <c r="B3965"/>
      <c r="C3965"/>
      <c r="D3965"/>
      <c r="E3965"/>
      <c r="F3965"/>
      <c r="G3965"/>
      <c r="H3965"/>
      <c r="I3965"/>
      <c r="J3965"/>
      <c r="K3965"/>
      <c r="L3965"/>
      <c r="M3965"/>
      <c r="N3965"/>
      <c r="O3965"/>
      <c r="P3965"/>
      <c r="Q3965"/>
      <c r="R3965"/>
      <c r="S3965"/>
      <c r="T3965"/>
      <c r="U3965"/>
      <c r="V3965"/>
      <c r="W3965"/>
      <c r="X3965"/>
      <c r="Y3965"/>
      <c r="Z3965"/>
      <c r="AA3965"/>
      <c r="AB3965"/>
    </row>
    <row r="3966" spans="1:28" x14ac:dyDescent="0.25">
      <c r="A3966"/>
      <c r="B3966"/>
      <c r="C3966"/>
      <c r="D3966"/>
      <c r="E3966"/>
      <c r="F3966"/>
      <c r="G3966"/>
      <c r="H3966"/>
      <c r="I3966"/>
      <c r="J3966"/>
      <c r="K3966"/>
      <c r="L3966"/>
      <c r="M3966"/>
      <c r="N3966"/>
      <c r="O3966"/>
      <c r="P3966"/>
      <c r="Q3966"/>
      <c r="R3966"/>
      <c r="S3966"/>
      <c r="T3966"/>
      <c r="U3966"/>
      <c r="V3966"/>
      <c r="W3966"/>
      <c r="X3966"/>
      <c r="Y3966"/>
      <c r="Z3966"/>
      <c r="AA3966"/>
      <c r="AB3966"/>
    </row>
    <row r="3967" spans="1:28" x14ac:dyDescent="0.25">
      <c r="A3967"/>
      <c r="B3967"/>
      <c r="C3967"/>
      <c r="D3967"/>
      <c r="E3967"/>
      <c r="F3967"/>
      <c r="G3967"/>
      <c r="H3967"/>
      <c r="I3967"/>
      <c r="J3967"/>
      <c r="K3967"/>
      <c r="L3967"/>
      <c r="M3967"/>
      <c r="N3967"/>
      <c r="O3967"/>
      <c r="P3967"/>
      <c r="Q3967"/>
      <c r="R3967"/>
      <c r="S3967"/>
      <c r="T3967"/>
      <c r="U3967"/>
      <c r="V3967"/>
      <c r="W3967"/>
      <c r="X3967"/>
      <c r="Y3967"/>
      <c r="Z3967"/>
      <c r="AA3967"/>
      <c r="AB3967"/>
    </row>
    <row r="3968" spans="1:28" x14ac:dyDescent="0.25">
      <c r="A3968"/>
      <c r="B3968"/>
      <c r="C3968"/>
      <c r="D3968"/>
      <c r="E3968"/>
      <c r="F3968"/>
      <c r="G3968"/>
      <c r="H3968"/>
      <c r="I3968"/>
      <c r="J3968"/>
      <c r="K3968"/>
      <c r="L3968"/>
      <c r="M3968"/>
      <c r="N3968"/>
      <c r="O3968"/>
      <c r="P3968"/>
      <c r="Q3968"/>
      <c r="R3968"/>
      <c r="S3968"/>
      <c r="T3968"/>
      <c r="U3968"/>
      <c r="V3968"/>
      <c r="W3968"/>
      <c r="X3968"/>
      <c r="Y3968"/>
      <c r="Z3968"/>
      <c r="AA3968"/>
      <c r="AB3968"/>
    </row>
    <row r="3969" spans="1:28" x14ac:dyDescent="0.25">
      <c r="A3969"/>
      <c r="B3969"/>
      <c r="C3969"/>
      <c r="D3969"/>
      <c r="E3969"/>
      <c r="F3969"/>
      <c r="G3969"/>
      <c r="H3969"/>
      <c r="I3969"/>
      <c r="J3969"/>
      <c r="K3969"/>
      <c r="L3969"/>
      <c r="M3969"/>
      <c r="N3969"/>
      <c r="O3969"/>
      <c r="P3969"/>
      <c r="Q3969"/>
      <c r="R3969"/>
      <c r="S3969"/>
      <c r="T3969"/>
      <c r="U3969"/>
      <c r="V3969"/>
      <c r="W3969"/>
      <c r="X3969"/>
      <c r="Y3969"/>
      <c r="Z3969"/>
      <c r="AA3969"/>
      <c r="AB3969"/>
    </row>
    <row r="3970" spans="1:28" x14ac:dyDescent="0.25">
      <c r="A3970"/>
      <c r="B3970"/>
      <c r="C3970"/>
      <c r="D3970"/>
      <c r="E3970"/>
      <c r="F3970"/>
      <c r="G3970"/>
      <c r="H3970"/>
      <c r="I3970"/>
      <c r="J3970"/>
      <c r="K3970"/>
      <c r="L3970"/>
      <c r="M3970"/>
      <c r="N3970"/>
      <c r="O3970"/>
      <c r="P3970"/>
      <c r="Q3970"/>
      <c r="R3970"/>
      <c r="S3970"/>
      <c r="T3970"/>
      <c r="U3970"/>
      <c r="V3970"/>
      <c r="W3970"/>
      <c r="X3970"/>
      <c r="Y3970"/>
      <c r="Z3970"/>
      <c r="AA3970"/>
      <c r="AB3970"/>
    </row>
    <row r="3971" spans="1:28" x14ac:dyDescent="0.25">
      <c r="A3971"/>
      <c r="B3971"/>
      <c r="C3971"/>
      <c r="D3971"/>
      <c r="E3971"/>
      <c r="F3971"/>
      <c r="G3971"/>
      <c r="H3971"/>
      <c r="I3971"/>
      <c r="J3971"/>
      <c r="K3971"/>
      <c r="L3971"/>
      <c r="M3971"/>
      <c r="N3971"/>
      <c r="O3971"/>
      <c r="P3971"/>
      <c r="Q3971"/>
      <c r="R3971"/>
      <c r="S3971"/>
      <c r="T3971"/>
      <c r="U3971"/>
      <c r="V3971"/>
      <c r="W3971"/>
      <c r="X3971"/>
      <c r="Y3971"/>
      <c r="Z3971"/>
      <c r="AA3971"/>
      <c r="AB3971"/>
    </row>
    <row r="3972" spans="1:28" x14ac:dyDescent="0.25">
      <c r="A3972"/>
      <c r="B3972"/>
      <c r="C3972"/>
      <c r="D3972"/>
      <c r="E3972"/>
      <c r="F3972"/>
      <c r="G3972"/>
      <c r="H3972"/>
      <c r="I3972"/>
      <c r="J3972"/>
      <c r="K3972"/>
      <c r="L3972"/>
      <c r="M3972"/>
      <c r="N3972"/>
      <c r="O3972"/>
      <c r="P3972"/>
      <c r="Q3972"/>
      <c r="R3972"/>
      <c r="S3972"/>
      <c r="T3972"/>
      <c r="U3972"/>
      <c r="V3972"/>
      <c r="W3972"/>
      <c r="X3972"/>
      <c r="Y3972"/>
      <c r="Z3972"/>
      <c r="AA3972"/>
      <c r="AB3972"/>
    </row>
    <row r="3973" spans="1:28" x14ac:dyDescent="0.25">
      <c r="A3973"/>
      <c r="B3973"/>
      <c r="C3973"/>
      <c r="D3973"/>
      <c r="E3973"/>
      <c r="F3973"/>
      <c r="G3973"/>
      <c r="H3973"/>
      <c r="I3973"/>
      <c r="J3973"/>
      <c r="K3973"/>
      <c r="L3973"/>
      <c r="M3973"/>
      <c r="N3973"/>
      <c r="O3973"/>
      <c r="P3973"/>
      <c r="Q3973"/>
      <c r="R3973"/>
      <c r="S3973"/>
      <c r="T3973"/>
      <c r="U3973"/>
      <c r="V3973"/>
      <c r="W3973"/>
      <c r="X3973"/>
      <c r="Y3973"/>
      <c r="Z3973"/>
      <c r="AA3973"/>
      <c r="AB3973"/>
    </row>
    <row r="3974" spans="1:28" x14ac:dyDescent="0.25">
      <c r="A3974"/>
      <c r="B3974"/>
      <c r="C3974"/>
      <c r="D3974"/>
      <c r="E3974"/>
      <c r="F3974"/>
      <c r="G3974"/>
      <c r="H3974"/>
      <c r="I3974"/>
      <c r="J3974"/>
      <c r="K3974"/>
      <c r="L3974"/>
      <c r="M3974"/>
      <c r="N3974"/>
      <c r="O3974"/>
      <c r="P3974"/>
      <c r="Q3974"/>
      <c r="R3974"/>
      <c r="S3974"/>
      <c r="T3974"/>
      <c r="U3974"/>
      <c r="V3974"/>
      <c r="W3974"/>
      <c r="X3974"/>
      <c r="Y3974"/>
      <c r="Z3974"/>
      <c r="AA3974"/>
      <c r="AB3974"/>
    </row>
    <row r="3975" spans="1:28" x14ac:dyDescent="0.25">
      <c r="A3975"/>
      <c r="B3975"/>
      <c r="C3975"/>
      <c r="D3975"/>
      <c r="E3975"/>
      <c r="F3975"/>
      <c r="G3975"/>
      <c r="H3975"/>
      <c r="I3975"/>
      <c r="J3975"/>
      <c r="K3975"/>
      <c r="L3975"/>
      <c r="M3975"/>
      <c r="N3975"/>
      <c r="O3975"/>
      <c r="P3975"/>
      <c r="Q3975"/>
      <c r="R3975"/>
      <c r="S3975"/>
      <c r="T3975"/>
      <c r="U3975"/>
      <c r="V3975"/>
      <c r="W3975"/>
      <c r="X3975"/>
      <c r="Y3975"/>
      <c r="Z3975"/>
      <c r="AA3975"/>
      <c r="AB3975"/>
    </row>
    <row r="3976" spans="1:28" x14ac:dyDescent="0.25">
      <c r="A3976"/>
      <c r="B3976"/>
      <c r="C3976"/>
      <c r="D3976"/>
      <c r="E3976"/>
      <c r="F3976"/>
      <c r="G3976"/>
      <c r="H3976"/>
      <c r="I3976"/>
      <c r="J3976"/>
      <c r="K3976"/>
      <c r="L3976"/>
      <c r="M3976"/>
      <c r="N3976"/>
      <c r="O3976"/>
      <c r="P3976"/>
      <c r="Q3976"/>
      <c r="R3976"/>
      <c r="S3976"/>
      <c r="T3976"/>
      <c r="U3976"/>
      <c r="V3976"/>
      <c r="W3976"/>
      <c r="X3976"/>
      <c r="Y3976"/>
      <c r="Z3976"/>
      <c r="AA3976"/>
      <c r="AB3976"/>
    </row>
    <row r="3977" spans="1:28" x14ac:dyDescent="0.25">
      <c r="A3977"/>
      <c r="B3977"/>
      <c r="C3977"/>
      <c r="D3977"/>
      <c r="E3977"/>
      <c r="F3977"/>
      <c r="G3977"/>
      <c r="H3977"/>
      <c r="I3977"/>
      <c r="J3977"/>
      <c r="K3977"/>
      <c r="L3977"/>
      <c r="M3977"/>
      <c r="N3977"/>
      <c r="O3977"/>
      <c r="P3977"/>
      <c r="Q3977"/>
      <c r="R3977"/>
      <c r="S3977"/>
      <c r="T3977"/>
      <c r="U3977"/>
      <c r="V3977"/>
      <c r="W3977"/>
      <c r="X3977"/>
      <c r="Y3977"/>
      <c r="Z3977"/>
      <c r="AA3977"/>
      <c r="AB3977"/>
    </row>
    <row r="3978" spans="1:28" x14ac:dyDescent="0.25">
      <c r="A3978"/>
      <c r="B3978"/>
      <c r="C3978"/>
      <c r="D3978"/>
      <c r="E3978"/>
      <c r="F3978"/>
      <c r="G3978"/>
      <c r="H3978"/>
      <c r="I3978"/>
      <c r="J3978"/>
      <c r="K3978"/>
      <c r="L3978"/>
      <c r="M3978"/>
      <c r="N3978"/>
      <c r="O3978"/>
      <c r="P3978"/>
      <c r="Q3978"/>
      <c r="R3978"/>
      <c r="S3978"/>
      <c r="T3978"/>
      <c r="U3978"/>
      <c r="V3978"/>
      <c r="W3978"/>
      <c r="X3978"/>
      <c r="Y3978"/>
      <c r="Z3978"/>
      <c r="AA3978"/>
      <c r="AB3978"/>
    </row>
    <row r="3979" spans="1:28" x14ac:dyDescent="0.25">
      <c r="A3979"/>
      <c r="B3979"/>
      <c r="C3979"/>
      <c r="D3979"/>
      <c r="E3979"/>
      <c r="F3979"/>
      <c r="G3979"/>
      <c r="H3979"/>
      <c r="I3979"/>
      <c r="J3979"/>
      <c r="K3979"/>
      <c r="L3979"/>
      <c r="M3979"/>
      <c r="N3979"/>
      <c r="O3979"/>
      <c r="P3979"/>
      <c r="Q3979"/>
      <c r="R3979"/>
      <c r="S3979"/>
      <c r="T3979"/>
      <c r="U3979"/>
      <c r="V3979"/>
      <c r="W3979"/>
      <c r="X3979"/>
      <c r="Y3979"/>
      <c r="Z3979"/>
      <c r="AA3979"/>
      <c r="AB3979"/>
    </row>
    <row r="3980" spans="1:28" x14ac:dyDescent="0.25">
      <c r="A3980"/>
      <c r="B3980"/>
      <c r="C3980"/>
      <c r="D3980"/>
      <c r="E3980"/>
      <c r="F3980"/>
      <c r="G3980"/>
      <c r="H3980"/>
      <c r="I3980"/>
      <c r="J3980"/>
      <c r="K3980"/>
      <c r="L3980"/>
      <c r="M3980"/>
      <c r="N3980"/>
      <c r="O3980"/>
      <c r="P3980"/>
      <c r="Q3980"/>
      <c r="R3980"/>
      <c r="S3980"/>
      <c r="T3980"/>
      <c r="U3980"/>
      <c r="V3980"/>
      <c r="W3980"/>
      <c r="X3980"/>
      <c r="Y3980"/>
      <c r="Z3980"/>
      <c r="AA3980"/>
      <c r="AB3980"/>
    </row>
    <row r="3981" spans="1:28" x14ac:dyDescent="0.25">
      <c r="A3981"/>
      <c r="B3981"/>
      <c r="C3981"/>
      <c r="D3981"/>
      <c r="E3981"/>
      <c r="F3981"/>
      <c r="G3981"/>
      <c r="H3981"/>
      <c r="I3981"/>
      <c r="J3981"/>
      <c r="K3981"/>
      <c r="L3981"/>
      <c r="M3981"/>
      <c r="N3981"/>
      <c r="O3981"/>
      <c r="P3981"/>
      <c r="Q3981"/>
      <c r="R3981"/>
      <c r="S3981"/>
      <c r="T3981"/>
      <c r="U3981"/>
      <c r="V3981"/>
      <c r="W3981"/>
      <c r="X3981"/>
      <c r="Y3981"/>
      <c r="Z3981"/>
      <c r="AA3981"/>
      <c r="AB3981"/>
    </row>
    <row r="3982" spans="1:28" x14ac:dyDescent="0.25">
      <c r="A3982"/>
      <c r="B3982"/>
      <c r="C3982"/>
      <c r="D3982"/>
      <c r="E3982"/>
      <c r="F3982"/>
      <c r="G3982"/>
      <c r="H3982"/>
      <c r="I3982"/>
      <c r="J3982"/>
      <c r="K3982"/>
      <c r="L3982"/>
      <c r="M3982"/>
      <c r="N3982"/>
      <c r="O3982"/>
      <c r="P3982"/>
      <c r="Q3982"/>
      <c r="R3982"/>
      <c r="S3982"/>
      <c r="T3982"/>
      <c r="U3982"/>
      <c r="V3982"/>
      <c r="W3982"/>
      <c r="X3982"/>
      <c r="Y3982"/>
      <c r="Z3982"/>
      <c r="AA3982"/>
      <c r="AB3982"/>
    </row>
    <row r="3983" spans="1:28" x14ac:dyDescent="0.25">
      <c r="A3983"/>
      <c r="B3983"/>
      <c r="C3983"/>
      <c r="D3983"/>
      <c r="E3983"/>
      <c r="F3983"/>
      <c r="G3983"/>
      <c r="H3983"/>
      <c r="I3983"/>
      <c r="J3983"/>
      <c r="K3983"/>
      <c r="L3983"/>
      <c r="M3983"/>
      <c r="N3983"/>
      <c r="O3983"/>
      <c r="P3983"/>
      <c r="Q3983"/>
      <c r="R3983"/>
      <c r="S3983"/>
      <c r="T3983"/>
      <c r="U3983"/>
      <c r="V3983"/>
      <c r="W3983"/>
      <c r="X3983"/>
      <c r="Y3983"/>
      <c r="Z3983"/>
      <c r="AA3983"/>
      <c r="AB3983"/>
    </row>
    <row r="3984" spans="1:28" x14ac:dyDescent="0.25">
      <c r="A3984"/>
      <c r="B3984"/>
      <c r="C3984"/>
      <c r="D3984"/>
      <c r="E3984"/>
      <c r="F3984"/>
      <c r="G3984"/>
      <c r="H3984"/>
      <c r="I3984"/>
      <c r="J3984"/>
      <c r="K3984"/>
      <c r="L3984"/>
      <c r="M3984"/>
      <c r="N3984"/>
      <c r="O3984"/>
      <c r="P3984"/>
      <c r="Q3984"/>
      <c r="R3984"/>
      <c r="S3984"/>
      <c r="T3984"/>
      <c r="U3984"/>
      <c r="V3984"/>
      <c r="W3984"/>
      <c r="X3984"/>
      <c r="Y3984"/>
      <c r="Z3984"/>
      <c r="AA3984"/>
      <c r="AB3984"/>
    </row>
    <row r="3985" spans="1:28" x14ac:dyDescent="0.25">
      <c r="A3985"/>
      <c r="B3985"/>
      <c r="C3985"/>
      <c r="D3985"/>
      <c r="E3985"/>
      <c r="F3985"/>
      <c r="G3985"/>
      <c r="H3985"/>
      <c r="I3985"/>
      <c r="J3985"/>
      <c r="K3985"/>
      <c r="L3985"/>
      <c r="M3985"/>
      <c r="N3985"/>
      <c r="O3985"/>
      <c r="P3985"/>
      <c r="Q3985"/>
      <c r="R3985"/>
      <c r="S3985"/>
      <c r="T3985"/>
      <c r="U3985"/>
      <c r="V3985"/>
      <c r="W3985"/>
      <c r="X3985"/>
      <c r="Y3985"/>
      <c r="Z3985"/>
      <c r="AA3985"/>
      <c r="AB3985"/>
    </row>
    <row r="3986" spans="1:28" x14ac:dyDescent="0.25">
      <c r="A3986"/>
      <c r="B3986"/>
      <c r="C3986"/>
      <c r="D3986"/>
      <c r="E3986"/>
      <c r="F3986"/>
      <c r="G3986"/>
      <c r="H3986"/>
      <c r="I3986"/>
      <c r="J3986"/>
      <c r="K3986"/>
      <c r="L3986"/>
      <c r="M3986"/>
      <c r="N3986"/>
      <c r="O3986"/>
      <c r="P3986"/>
      <c r="Q3986"/>
      <c r="R3986"/>
      <c r="S3986"/>
      <c r="T3986"/>
      <c r="U3986"/>
      <c r="V3986"/>
      <c r="W3986"/>
      <c r="X3986"/>
      <c r="Y3986"/>
      <c r="Z3986"/>
      <c r="AA3986"/>
      <c r="AB3986"/>
    </row>
    <row r="3987" spans="1:28" x14ac:dyDescent="0.25">
      <c r="A3987"/>
      <c r="B3987"/>
      <c r="C3987"/>
      <c r="D3987"/>
      <c r="E3987"/>
      <c r="F3987"/>
      <c r="G3987"/>
      <c r="H3987"/>
      <c r="I3987"/>
      <c r="J3987"/>
      <c r="K3987"/>
      <c r="L3987"/>
      <c r="M3987"/>
      <c r="N3987"/>
      <c r="O3987"/>
      <c r="P3987"/>
      <c r="Q3987"/>
      <c r="R3987"/>
      <c r="S3987"/>
      <c r="T3987"/>
      <c r="U3987"/>
      <c r="V3987"/>
      <c r="W3987"/>
      <c r="X3987"/>
      <c r="Y3987"/>
      <c r="Z3987"/>
      <c r="AA3987"/>
      <c r="AB3987"/>
    </row>
    <row r="3988" spans="1:28" x14ac:dyDescent="0.25">
      <c r="A3988"/>
      <c r="B3988"/>
      <c r="C3988"/>
      <c r="D3988"/>
      <c r="E3988"/>
      <c r="F3988"/>
      <c r="G3988"/>
      <c r="H3988"/>
      <c r="I3988"/>
      <c r="J3988"/>
      <c r="K3988"/>
      <c r="L3988"/>
      <c r="M3988"/>
      <c r="N3988"/>
      <c r="O3988"/>
      <c r="P3988"/>
      <c r="Q3988"/>
      <c r="R3988"/>
      <c r="S3988"/>
      <c r="T3988"/>
      <c r="U3988"/>
      <c r="V3988"/>
      <c r="W3988"/>
      <c r="X3988"/>
      <c r="Y3988"/>
      <c r="Z3988"/>
      <c r="AA3988"/>
      <c r="AB3988"/>
    </row>
    <row r="3989" spans="1:28" x14ac:dyDescent="0.25">
      <c r="A3989"/>
      <c r="B3989"/>
      <c r="C3989"/>
      <c r="D3989"/>
      <c r="E3989"/>
      <c r="F3989"/>
      <c r="G3989"/>
      <c r="H3989"/>
      <c r="I3989"/>
      <c r="J3989"/>
      <c r="K3989"/>
      <c r="L3989"/>
      <c r="M3989"/>
      <c r="N3989"/>
      <c r="O3989"/>
      <c r="P3989"/>
      <c r="Q3989"/>
      <c r="R3989"/>
      <c r="S3989"/>
      <c r="T3989"/>
      <c r="U3989"/>
      <c r="V3989"/>
      <c r="W3989"/>
      <c r="X3989"/>
      <c r="Y3989"/>
      <c r="Z3989"/>
      <c r="AA3989"/>
      <c r="AB3989"/>
    </row>
    <row r="3990" spans="1:28" x14ac:dyDescent="0.25">
      <c r="A3990"/>
      <c r="B3990"/>
      <c r="C3990"/>
      <c r="D3990"/>
      <c r="E3990"/>
      <c r="F3990"/>
      <c r="G3990"/>
      <c r="H3990"/>
      <c r="I3990"/>
      <c r="J3990"/>
      <c r="K3990"/>
      <c r="L3990"/>
      <c r="M3990"/>
      <c r="N3990"/>
      <c r="O3990"/>
      <c r="P3990"/>
      <c r="Q3990"/>
      <c r="R3990"/>
      <c r="S3990"/>
      <c r="T3990"/>
      <c r="U3990"/>
      <c r="V3990"/>
      <c r="W3990"/>
      <c r="X3990"/>
      <c r="Y3990"/>
      <c r="Z3990"/>
      <c r="AA3990"/>
      <c r="AB3990"/>
    </row>
    <row r="3991" spans="1:28" x14ac:dyDescent="0.25">
      <c r="A3991"/>
      <c r="B3991"/>
      <c r="C3991"/>
      <c r="D3991"/>
      <c r="E3991"/>
      <c r="F3991"/>
      <c r="G3991"/>
      <c r="H3991"/>
      <c r="I3991"/>
      <c r="J3991"/>
      <c r="K3991"/>
      <c r="L3991"/>
      <c r="M3991"/>
      <c r="N3991"/>
      <c r="O3991"/>
      <c r="P3991"/>
      <c r="Q3991"/>
      <c r="R3991"/>
      <c r="S3991"/>
      <c r="T3991"/>
      <c r="U3991"/>
      <c r="V3991"/>
      <c r="W3991"/>
      <c r="X3991"/>
      <c r="Y3991"/>
      <c r="Z3991"/>
      <c r="AA3991"/>
      <c r="AB3991"/>
    </row>
    <row r="3992" spans="1:28" x14ac:dyDescent="0.25">
      <c r="A3992"/>
      <c r="B3992"/>
      <c r="C3992"/>
      <c r="D3992"/>
      <c r="E3992"/>
      <c r="F3992"/>
      <c r="G3992"/>
      <c r="H3992"/>
      <c r="I3992"/>
      <c r="J3992"/>
      <c r="K3992"/>
      <c r="L3992"/>
      <c r="M3992"/>
      <c r="N3992"/>
      <c r="O3992"/>
      <c r="P3992"/>
      <c r="Q3992"/>
      <c r="R3992"/>
      <c r="S3992"/>
      <c r="T3992"/>
      <c r="U3992"/>
      <c r="V3992"/>
      <c r="W3992"/>
      <c r="X3992"/>
      <c r="Y3992"/>
      <c r="Z3992"/>
      <c r="AA3992"/>
      <c r="AB3992"/>
    </row>
    <row r="3993" spans="1:28" x14ac:dyDescent="0.25">
      <c r="A3993"/>
      <c r="B3993"/>
      <c r="C3993"/>
      <c r="D3993"/>
      <c r="E3993"/>
      <c r="F3993"/>
      <c r="G3993"/>
      <c r="H3993"/>
      <c r="I3993"/>
      <c r="J3993"/>
      <c r="K3993"/>
      <c r="L3993"/>
      <c r="M3993"/>
      <c r="N3993"/>
      <c r="O3993"/>
      <c r="P3993"/>
      <c r="Q3993"/>
      <c r="R3993"/>
      <c r="S3993"/>
      <c r="T3993"/>
      <c r="U3993"/>
      <c r="V3993"/>
      <c r="W3993"/>
      <c r="X3993"/>
      <c r="Y3993"/>
      <c r="Z3993"/>
      <c r="AA3993"/>
      <c r="AB3993"/>
    </row>
    <row r="3994" spans="1:28" x14ac:dyDescent="0.25">
      <c r="A3994"/>
      <c r="B3994"/>
      <c r="C3994"/>
      <c r="D3994"/>
      <c r="E3994"/>
      <c r="F3994"/>
      <c r="G3994"/>
      <c r="H3994"/>
      <c r="I3994"/>
      <c r="J3994"/>
      <c r="K3994"/>
      <c r="L3994"/>
      <c r="M3994"/>
      <c r="N3994"/>
      <c r="O3994"/>
      <c r="P3994"/>
      <c r="Q3994"/>
      <c r="R3994"/>
      <c r="S3994"/>
      <c r="T3994"/>
      <c r="U3994"/>
      <c r="V3994"/>
      <c r="W3994"/>
      <c r="X3994"/>
      <c r="Y3994"/>
      <c r="Z3994"/>
      <c r="AA3994"/>
      <c r="AB3994"/>
    </row>
    <row r="3995" spans="1:28" x14ac:dyDescent="0.25">
      <c r="A3995"/>
      <c r="B3995"/>
      <c r="C3995"/>
      <c r="D3995"/>
      <c r="E3995"/>
      <c r="F3995"/>
      <c r="G3995"/>
      <c r="H3995"/>
      <c r="I3995"/>
      <c r="J3995"/>
      <c r="K3995"/>
      <c r="L3995"/>
      <c r="M3995"/>
      <c r="N3995"/>
      <c r="O3995"/>
      <c r="P3995"/>
      <c r="Q3995"/>
      <c r="R3995"/>
      <c r="S3995"/>
      <c r="T3995"/>
      <c r="U3995"/>
      <c r="V3995"/>
      <c r="W3995"/>
      <c r="X3995"/>
      <c r="Y3995"/>
      <c r="Z3995"/>
      <c r="AA3995"/>
      <c r="AB3995"/>
    </row>
    <row r="3996" spans="1:28" x14ac:dyDescent="0.25">
      <c r="A3996"/>
      <c r="B3996"/>
      <c r="C3996"/>
      <c r="D3996"/>
      <c r="E3996"/>
      <c r="F3996"/>
      <c r="G3996"/>
      <c r="H3996"/>
      <c r="I3996"/>
      <c r="J3996"/>
      <c r="K3996"/>
      <c r="L3996"/>
      <c r="M3996"/>
      <c r="N3996"/>
      <c r="O3996"/>
      <c r="P3996"/>
      <c r="Q3996"/>
      <c r="R3996"/>
      <c r="S3996"/>
      <c r="T3996"/>
      <c r="U3996"/>
      <c r="V3996"/>
      <c r="W3996"/>
      <c r="X3996"/>
      <c r="Y3996"/>
      <c r="Z3996"/>
      <c r="AA3996"/>
      <c r="AB3996"/>
    </row>
    <row r="3997" spans="1:28" x14ac:dyDescent="0.25">
      <c r="A3997"/>
      <c r="B3997"/>
      <c r="C3997"/>
      <c r="D3997"/>
      <c r="E3997"/>
      <c r="F3997"/>
      <c r="G3997"/>
      <c r="H3997"/>
      <c r="I3997"/>
      <c r="J3997"/>
      <c r="K3997"/>
      <c r="L3997"/>
      <c r="M3997"/>
      <c r="N3997"/>
      <c r="O3997"/>
      <c r="P3997"/>
      <c r="Q3997"/>
      <c r="R3997"/>
      <c r="S3997"/>
      <c r="T3997"/>
      <c r="U3997"/>
      <c r="V3997"/>
      <c r="W3997"/>
      <c r="X3997"/>
      <c r="Y3997"/>
      <c r="Z3997"/>
      <c r="AA3997"/>
      <c r="AB3997"/>
    </row>
    <row r="3998" spans="1:28" x14ac:dyDescent="0.25">
      <c r="A3998"/>
      <c r="B3998"/>
      <c r="C3998"/>
      <c r="D3998"/>
      <c r="E3998"/>
      <c r="F3998"/>
      <c r="G3998"/>
      <c r="H3998"/>
      <c r="I3998"/>
      <c r="J3998"/>
      <c r="K3998"/>
      <c r="L3998"/>
      <c r="M3998"/>
      <c r="N3998"/>
      <c r="O3998"/>
      <c r="P3998"/>
      <c r="Q3998"/>
      <c r="R3998"/>
      <c r="S3998"/>
      <c r="T3998"/>
      <c r="U3998"/>
      <c r="V3998"/>
      <c r="W3998"/>
      <c r="X3998"/>
      <c r="Y3998"/>
      <c r="Z3998"/>
      <c r="AA3998"/>
      <c r="AB3998"/>
    </row>
    <row r="3999" spans="1:28" x14ac:dyDescent="0.25">
      <c r="A3999"/>
      <c r="B3999"/>
      <c r="C3999"/>
      <c r="D3999"/>
      <c r="E3999"/>
      <c r="F3999"/>
      <c r="G3999"/>
      <c r="H3999"/>
      <c r="I3999"/>
      <c r="J3999"/>
      <c r="K3999"/>
      <c r="L3999"/>
      <c r="M3999"/>
      <c r="N3999"/>
      <c r="O3999"/>
      <c r="P3999"/>
      <c r="Q3999"/>
      <c r="R3999"/>
      <c r="S3999"/>
      <c r="T3999"/>
      <c r="U3999"/>
      <c r="V3999"/>
      <c r="W3999"/>
      <c r="X3999"/>
      <c r="Y3999"/>
      <c r="Z3999"/>
      <c r="AA3999"/>
      <c r="AB3999"/>
    </row>
    <row r="4000" spans="1:28" x14ac:dyDescent="0.25">
      <c r="A4000"/>
      <c r="B4000"/>
      <c r="C4000"/>
      <c r="D4000"/>
      <c r="E4000"/>
      <c r="F4000"/>
      <c r="G4000"/>
      <c r="H4000"/>
      <c r="I4000"/>
      <c r="J4000"/>
      <c r="K4000"/>
      <c r="L4000"/>
      <c r="M4000"/>
      <c r="N4000"/>
      <c r="O4000"/>
      <c r="P4000"/>
      <c r="Q4000"/>
      <c r="R4000"/>
      <c r="S4000"/>
      <c r="T4000"/>
      <c r="U4000"/>
      <c r="V4000"/>
      <c r="W4000"/>
      <c r="X4000"/>
      <c r="Y4000"/>
      <c r="Z4000"/>
      <c r="AA4000"/>
      <c r="AB4000"/>
    </row>
    <row r="4001" spans="1:28" x14ac:dyDescent="0.25">
      <c r="A4001"/>
      <c r="B4001"/>
      <c r="C4001"/>
      <c r="D4001"/>
      <c r="E4001"/>
      <c r="F4001"/>
      <c r="G4001"/>
      <c r="H4001"/>
      <c r="I4001"/>
      <c r="J4001"/>
      <c r="K4001"/>
      <c r="L4001"/>
      <c r="M4001"/>
      <c r="N4001"/>
      <c r="O4001"/>
      <c r="P4001"/>
      <c r="Q4001"/>
      <c r="R4001"/>
      <c r="S4001"/>
      <c r="T4001"/>
      <c r="U4001"/>
      <c r="V4001"/>
      <c r="W4001"/>
      <c r="X4001"/>
      <c r="Y4001"/>
      <c r="Z4001"/>
      <c r="AA4001"/>
      <c r="AB4001"/>
    </row>
    <row r="4002" spans="1:28" x14ac:dyDescent="0.25">
      <c r="A4002"/>
      <c r="B4002"/>
      <c r="C4002"/>
      <c r="D4002"/>
      <c r="E4002"/>
      <c r="F4002"/>
      <c r="G4002"/>
      <c r="H4002"/>
      <c r="I4002"/>
      <c r="J4002"/>
      <c r="K4002"/>
      <c r="L4002"/>
      <c r="M4002"/>
      <c r="N4002"/>
      <c r="O4002"/>
      <c r="P4002"/>
      <c r="Q4002"/>
      <c r="R4002"/>
      <c r="S4002"/>
      <c r="T4002"/>
      <c r="U4002"/>
      <c r="V4002"/>
      <c r="W4002"/>
      <c r="X4002"/>
      <c r="Y4002"/>
      <c r="Z4002"/>
      <c r="AA4002"/>
      <c r="AB4002"/>
    </row>
    <row r="4003" spans="1:28" x14ac:dyDescent="0.25">
      <c r="A4003"/>
      <c r="B4003"/>
      <c r="C4003"/>
      <c r="D4003"/>
      <c r="E4003"/>
      <c r="F4003"/>
      <c r="G4003"/>
      <c r="H4003"/>
      <c r="I4003"/>
      <c r="J4003"/>
      <c r="K4003"/>
      <c r="L4003"/>
      <c r="M4003"/>
      <c r="N4003"/>
      <c r="O4003"/>
      <c r="P4003"/>
      <c r="Q4003"/>
      <c r="R4003"/>
      <c r="S4003"/>
      <c r="T4003"/>
      <c r="U4003"/>
      <c r="V4003"/>
      <c r="W4003"/>
      <c r="X4003"/>
      <c r="Y4003"/>
      <c r="Z4003"/>
      <c r="AA4003"/>
      <c r="AB4003"/>
    </row>
    <row r="4004" spans="1:28" x14ac:dyDescent="0.25">
      <c r="A4004"/>
      <c r="B4004"/>
      <c r="C4004"/>
      <c r="D4004"/>
      <c r="E4004"/>
      <c r="F4004"/>
      <c r="G4004"/>
      <c r="H4004"/>
      <c r="I4004"/>
      <c r="J4004"/>
      <c r="K4004"/>
      <c r="L4004"/>
      <c r="M4004"/>
      <c r="N4004"/>
      <c r="O4004"/>
      <c r="P4004"/>
      <c r="Q4004"/>
      <c r="R4004"/>
      <c r="S4004"/>
      <c r="T4004"/>
      <c r="U4004"/>
      <c r="V4004"/>
      <c r="W4004"/>
      <c r="X4004"/>
      <c r="Y4004"/>
      <c r="Z4004"/>
      <c r="AA4004"/>
      <c r="AB4004"/>
    </row>
    <row r="4005" spans="1:28" x14ac:dyDescent="0.25">
      <c r="A4005"/>
      <c r="B4005"/>
      <c r="C4005"/>
      <c r="D4005"/>
      <c r="E4005"/>
      <c r="F4005"/>
      <c r="G4005"/>
      <c r="H4005"/>
      <c r="I4005"/>
      <c r="J4005"/>
      <c r="K4005"/>
      <c r="L4005"/>
      <c r="M4005"/>
      <c r="N4005"/>
      <c r="O4005"/>
      <c r="P4005"/>
      <c r="Q4005"/>
      <c r="R4005"/>
      <c r="S4005"/>
      <c r="T4005"/>
      <c r="U4005"/>
      <c r="V4005"/>
      <c r="W4005"/>
      <c r="X4005"/>
      <c r="Y4005"/>
      <c r="Z4005"/>
      <c r="AA4005"/>
      <c r="AB4005"/>
    </row>
    <row r="4006" spans="1:28" x14ac:dyDescent="0.25">
      <c r="A4006"/>
      <c r="B4006"/>
      <c r="C4006"/>
      <c r="D4006"/>
      <c r="E4006"/>
      <c r="F4006"/>
      <c r="G4006"/>
      <c r="H4006"/>
      <c r="I4006"/>
      <c r="J4006"/>
      <c r="K4006"/>
      <c r="L4006"/>
      <c r="M4006"/>
      <c r="N4006"/>
      <c r="O4006"/>
      <c r="P4006"/>
      <c r="Q4006"/>
      <c r="R4006"/>
      <c r="S4006"/>
      <c r="T4006"/>
      <c r="U4006"/>
      <c r="V4006"/>
      <c r="W4006"/>
      <c r="X4006"/>
      <c r="Y4006"/>
      <c r="Z4006"/>
      <c r="AA4006"/>
      <c r="AB4006"/>
    </row>
    <row r="4007" spans="1:28" x14ac:dyDescent="0.25">
      <c r="A4007"/>
      <c r="B4007"/>
      <c r="C4007"/>
      <c r="D4007"/>
      <c r="E4007"/>
      <c r="F4007"/>
      <c r="G4007"/>
      <c r="H4007"/>
      <c r="I4007"/>
      <c r="J4007"/>
      <c r="K4007"/>
      <c r="L4007"/>
      <c r="M4007"/>
      <c r="N4007"/>
      <c r="O4007"/>
      <c r="P4007"/>
      <c r="Q4007"/>
      <c r="R4007"/>
      <c r="S4007"/>
      <c r="T4007"/>
      <c r="U4007"/>
      <c r="V4007"/>
      <c r="W4007"/>
      <c r="X4007"/>
      <c r="Y4007"/>
      <c r="Z4007"/>
      <c r="AA4007"/>
      <c r="AB4007"/>
    </row>
    <row r="4008" spans="1:28" x14ac:dyDescent="0.25">
      <c r="A4008"/>
      <c r="B4008"/>
      <c r="C4008"/>
      <c r="D4008"/>
      <c r="E4008"/>
      <c r="F4008"/>
      <c r="G4008"/>
      <c r="H4008"/>
      <c r="I4008"/>
      <c r="J4008"/>
      <c r="K4008"/>
      <c r="L4008"/>
      <c r="M4008"/>
      <c r="N4008"/>
      <c r="O4008"/>
      <c r="P4008"/>
      <c r="Q4008"/>
      <c r="R4008"/>
      <c r="S4008"/>
      <c r="T4008"/>
      <c r="U4008"/>
      <c r="V4008"/>
      <c r="W4008"/>
      <c r="X4008"/>
      <c r="Y4008"/>
      <c r="Z4008"/>
      <c r="AA4008"/>
      <c r="AB4008"/>
    </row>
    <row r="4009" spans="1:28" x14ac:dyDescent="0.25">
      <c r="A4009"/>
      <c r="B4009"/>
      <c r="C4009"/>
      <c r="D4009"/>
      <c r="E4009"/>
      <c r="F4009"/>
      <c r="G4009"/>
      <c r="H4009"/>
      <c r="I4009"/>
      <c r="J4009"/>
      <c r="K4009"/>
      <c r="L4009"/>
      <c r="M4009"/>
      <c r="N4009"/>
      <c r="O4009"/>
      <c r="P4009"/>
      <c r="Q4009"/>
      <c r="R4009"/>
      <c r="S4009"/>
      <c r="T4009"/>
      <c r="U4009"/>
      <c r="V4009"/>
      <c r="W4009"/>
      <c r="X4009"/>
      <c r="Y4009"/>
      <c r="Z4009"/>
      <c r="AA4009"/>
      <c r="AB4009"/>
    </row>
    <row r="4010" spans="1:28" x14ac:dyDescent="0.25">
      <c r="A4010"/>
      <c r="B4010"/>
      <c r="C4010"/>
      <c r="D4010"/>
      <c r="E4010"/>
      <c r="F4010"/>
      <c r="G4010"/>
      <c r="H4010"/>
      <c r="I4010"/>
      <c r="J4010"/>
      <c r="K4010"/>
      <c r="L4010"/>
      <c r="M4010"/>
      <c r="N4010"/>
      <c r="O4010"/>
      <c r="P4010"/>
      <c r="Q4010"/>
      <c r="R4010"/>
      <c r="S4010"/>
      <c r="T4010"/>
      <c r="U4010"/>
      <c r="V4010"/>
      <c r="W4010"/>
      <c r="X4010"/>
      <c r="Y4010"/>
      <c r="Z4010"/>
      <c r="AA4010"/>
      <c r="AB4010"/>
    </row>
    <row r="4011" spans="1:28" x14ac:dyDescent="0.25">
      <c r="A4011"/>
      <c r="B4011"/>
      <c r="C4011"/>
      <c r="D4011"/>
      <c r="E4011"/>
      <c r="F4011"/>
      <c r="G4011"/>
      <c r="H4011"/>
      <c r="I4011"/>
      <c r="J4011"/>
      <c r="K4011"/>
      <c r="L4011"/>
      <c r="M4011"/>
      <c r="N4011"/>
      <c r="O4011"/>
      <c r="P4011"/>
      <c r="Q4011"/>
      <c r="R4011"/>
      <c r="S4011"/>
      <c r="T4011"/>
      <c r="U4011"/>
      <c r="V4011"/>
      <c r="W4011"/>
      <c r="X4011"/>
      <c r="Y4011"/>
      <c r="Z4011"/>
      <c r="AA4011"/>
      <c r="AB4011"/>
    </row>
    <row r="4012" spans="1:28" x14ac:dyDescent="0.25">
      <c r="A4012"/>
      <c r="B4012"/>
      <c r="C4012"/>
      <c r="D4012"/>
      <c r="E4012"/>
      <c r="F4012"/>
      <c r="G4012"/>
      <c r="H4012"/>
      <c r="I4012"/>
      <c r="J4012"/>
      <c r="K4012"/>
      <c r="L4012"/>
      <c r="M4012"/>
      <c r="N4012"/>
      <c r="O4012"/>
      <c r="P4012"/>
      <c r="Q4012"/>
      <c r="R4012"/>
      <c r="S4012"/>
      <c r="T4012"/>
      <c r="U4012"/>
      <c r="V4012"/>
      <c r="W4012"/>
      <c r="X4012"/>
      <c r="Y4012"/>
      <c r="Z4012"/>
      <c r="AA4012"/>
      <c r="AB4012"/>
    </row>
    <row r="4013" spans="1:28" x14ac:dyDescent="0.25">
      <c r="A4013"/>
      <c r="B4013"/>
      <c r="C4013"/>
      <c r="D4013"/>
      <c r="E4013"/>
      <c r="F4013"/>
      <c r="G4013"/>
      <c r="H4013"/>
      <c r="I4013"/>
      <c r="J4013"/>
      <c r="K4013"/>
      <c r="L4013"/>
      <c r="M4013"/>
      <c r="N4013"/>
      <c r="O4013"/>
      <c r="P4013"/>
      <c r="Q4013"/>
      <c r="R4013"/>
      <c r="S4013"/>
      <c r="T4013"/>
      <c r="U4013"/>
      <c r="V4013"/>
      <c r="W4013"/>
      <c r="X4013"/>
      <c r="Y4013"/>
      <c r="Z4013"/>
      <c r="AA4013"/>
      <c r="AB4013"/>
    </row>
    <row r="4014" spans="1:28" x14ac:dyDescent="0.25">
      <c r="A4014"/>
      <c r="B4014"/>
      <c r="C4014"/>
      <c r="D4014"/>
      <c r="E4014"/>
      <c r="F4014"/>
      <c r="G4014"/>
      <c r="H4014"/>
      <c r="I4014"/>
      <c r="J4014"/>
      <c r="K4014"/>
      <c r="L4014"/>
      <c r="M4014"/>
      <c r="N4014"/>
      <c r="O4014"/>
      <c r="P4014"/>
      <c r="Q4014"/>
      <c r="R4014"/>
      <c r="S4014"/>
      <c r="T4014"/>
      <c r="U4014"/>
      <c r="V4014"/>
      <c r="W4014"/>
      <c r="X4014"/>
      <c r="Y4014"/>
      <c r="Z4014"/>
      <c r="AA4014"/>
      <c r="AB4014"/>
    </row>
    <row r="4015" spans="1:28" x14ac:dyDescent="0.25">
      <c r="A4015"/>
      <c r="B4015"/>
      <c r="C4015"/>
      <c r="D4015"/>
      <c r="E4015"/>
      <c r="F4015"/>
      <c r="G4015"/>
      <c r="H4015"/>
      <c r="I4015"/>
      <c r="J4015"/>
      <c r="K4015"/>
      <c r="L4015"/>
      <c r="M4015"/>
      <c r="N4015"/>
      <c r="O4015"/>
      <c r="P4015"/>
      <c r="Q4015"/>
      <c r="R4015"/>
      <c r="S4015"/>
      <c r="T4015"/>
      <c r="U4015"/>
      <c r="V4015"/>
      <c r="W4015"/>
      <c r="X4015"/>
      <c r="Y4015"/>
      <c r="Z4015"/>
      <c r="AA4015"/>
      <c r="AB4015"/>
    </row>
    <row r="4016" spans="1:28" x14ac:dyDescent="0.25">
      <c r="A4016"/>
      <c r="B4016"/>
      <c r="C4016"/>
      <c r="D4016"/>
      <c r="E4016"/>
      <c r="F4016"/>
      <c r="G4016"/>
      <c r="H4016"/>
      <c r="I4016"/>
      <c r="J4016"/>
      <c r="K4016"/>
      <c r="L4016"/>
      <c r="M4016"/>
      <c r="N4016"/>
      <c r="O4016"/>
      <c r="P4016"/>
      <c r="Q4016"/>
      <c r="R4016"/>
      <c r="S4016"/>
      <c r="T4016"/>
      <c r="U4016"/>
      <c r="V4016"/>
      <c r="W4016"/>
      <c r="X4016"/>
      <c r="Y4016"/>
      <c r="Z4016"/>
      <c r="AA4016"/>
      <c r="AB4016"/>
    </row>
    <row r="4017" spans="1:28" x14ac:dyDescent="0.25">
      <c r="A4017"/>
      <c r="B4017"/>
      <c r="C4017"/>
      <c r="D4017"/>
      <c r="E4017"/>
      <c r="F4017"/>
      <c r="G4017"/>
      <c r="H4017"/>
      <c r="I4017"/>
      <c r="J4017"/>
      <c r="K4017"/>
      <c r="L4017"/>
      <c r="M4017"/>
      <c r="N4017"/>
      <c r="O4017"/>
      <c r="P4017"/>
      <c r="Q4017"/>
      <c r="R4017"/>
      <c r="S4017"/>
      <c r="T4017"/>
      <c r="U4017"/>
      <c r="V4017"/>
      <c r="W4017"/>
      <c r="X4017"/>
      <c r="Y4017"/>
      <c r="Z4017"/>
      <c r="AA4017"/>
      <c r="AB4017"/>
    </row>
    <row r="4018" spans="1:28" x14ac:dyDescent="0.25">
      <c r="A4018"/>
      <c r="B4018"/>
      <c r="C4018"/>
      <c r="D4018"/>
      <c r="E4018"/>
      <c r="F4018"/>
      <c r="G4018"/>
      <c r="H4018"/>
      <c r="I4018"/>
      <c r="J4018"/>
      <c r="K4018"/>
      <c r="L4018"/>
      <c r="M4018"/>
      <c r="N4018"/>
      <c r="O4018"/>
      <c r="P4018"/>
      <c r="Q4018"/>
      <c r="R4018"/>
      <c r="S4018"/>
      <c r="T4018"/>
      <c r="U4018"/>
      <c r="V4018"/>
      <c r="W4018"/>
      <c r="X4018"/>
      <c r="Y4018"/>
      <c r="Z4018"/>
      <c r="AA4018"/>
      <c r="AB4018"/>
    </row>
    <row r="4019" spans="1:28" x14ac:dyDescent="0.25">
      <c r="A4019"/>
      <c r="B4019"/>
      <c r="C4019"/>
      <c r="D4019"/>
      <c r="E4019"/>
      <c r="F4019"/>
      <c r="G4019"/>
      <c r="H4019"/>
      <c r="I4019"/>
      <c r="J4019"/>
      <c r="K4019"/>
      <c r="L4019"/>
      <c r="M4019"/>
      <c r="N4019"/>
      <c r="O4019"/>
      <c r="P4019"/>
      <c r="Q4019"/>
      <c r="R4019"/>
      <c r="S4019"/>
      <c r="T4019"/>
      <c r="U4019"/>
      <c r="V4019"/>
      <c r="W4019"/>
      <c r="X4019"/>
      <c r="Y4019"/>
      <c r="Z4019"/>
      <c r="AA4019"/>
      <c r="AB4019"/>
    </row>
    <row r="4020" spans="1:28" x14ac:dyDescent="0.25">
      <c r="A4020"/>
      <c r="B4020"/>
      <c r="C4020"/>
      <c r="D4020"/>
      <c r="E4020"/>
      <c r="F4020"/>
      <c r="G4020"/>
      <c r="H4020"/>
      <c r="I4020"/>
      <c r="J4020"/>
      <c r="K4020"/>
      <c r="L4020"/>
      <c r="M4020"/>
      <c r="N4020"/>
      <c r="O4020"/>
      <c r="P4020"/>
      <c r="Q4020"/>
      <c r="R4020"/>
      <c r="S4020"/>
      <c r="T4020"/>
      <c r="U4020"/>
      <c r="V4020"/>
      <c r="W4020"/>
      <c r="X4020"/>
      <c r="Y4020"/>
      <c r="Z4020"/>
      <c r="AA4020"/>
      <c r="AB4020"/>
    </row>
    <row r="4021" spans="1:28" x14ac:dyDescent="0.25">
      <c r="A4021"/>
      <c r="B4021"/>
      <c r="C4021"/>
      <c r="D4021"/>
      <c r="E4021"/>
      <c r="F4021"/>
      <c r="G4021"/>
      <c r="H4021"/>
      <c r="I4021"/>
      <c r="J4021"/>
      <c r="K4021"/>
      <c r="L4021"/>
      <c r="M4021"/>
      <c r="N4021"/>
      <c r="O4021"/>
      <c r="P4021"/>
      <c r="Q4021"/>
      <c r="R4021"/>
      <c r="S4021"/>
      <c r="T4021"/>
      <c r="U4021"/>
      <c r="V4021"/>
      <c r="W4021"/>
      <c r="X4021"/>
      <c r="Y4021"/>
      <c r="Z4021"/>
      <c r="AA4021"/>
      <c r="AB4021"/>
    </row>
    <row r="4022" spans="1:28" x14ac:dyDescent="0.25">
      <c r="A4022"/>
      <c r="B4022"/>
      <c r="C4022"/>
      <c r="D4022"/>
      <c r="E4022"/>
      <c r="F4022"/>
      <c r="G4022"/>
      <c r="H4022"/>
      <c r="I4022"/>
      <c r="J4022"/>
      <c r="K4022"/>
      <c r="L4022"/>
      <c r="M4022"/>
      <c r="N4022"/>
      <c r="O4022"/>
      <c r="P4022"/>
      <c r="Q4022"/>
      <c r="R4022"/>
      <c r="S4022"/>
      <c r="T4022"/>
      <c r="U4022"/>
      <c r="V4022"/>
      <c r="W4022"/>
      <c r="X4022"/>
      <c r="Y4022"/>
      <c r="Z4022"/>
      <c r="AA4022"/>
      <c r="AB4022"/>
    </row>
    <row r="4023" spans="1:28" x14ac:dyDescent="0.25">
      <c r="A4023"/>
      <c r="B4023"/>
      <c r="C4023"/>
      <c r="D4023"/>
      <c r="E4023"/>
      <c r="F4023"/>
      <c r="G4023"/>
      <c r="H4023"/>
      <c r="I4023"/>
      <c r="J4023"/>
      <c r="K4023"/>
      <c r="L4023"/>
      <c r="M4023"/>
      <c r="N4023"/>
      <c r="O4023"/>
      <c r="P4023"/>
      <c r="Q4023"/>
      <c r="R4023"/>
      <c r="S4023"/>
      <c r="T4023"/>
      <c r="U4023"/>
      <c r="V4023"/>
      <c r="W4023"/>
      <c r="X4023"/>
      <c r="Y4023"/>
      <c r="Z4023"/>
      <c r="AA4023"/>
      <c r="AB4023"/>
    </row>
    <row r="4024" spans="1:28" x14ac:dyDescent="0.25">
      <c r="A4024"/>
      <c r="B4024"/>
      <c r="C4024"/>
      <c r="D4024"/>
      <c r="E4024"/>
      <c r="F4024"/>
      <c r="G4024"/>
      <c r="H4024"/>
      <c r="I4024"/>
      <c r="J4024"/>
      <c r="K4024"/>
      <c r="L4024"/>
      <c r="M4024"/>
      <c r="N4024"/>
      <c r="O4024"/>
      <c r="P4024"/>
      <c r="Q4024"/>
      <c r="R4024"/>
      <c r="S4024"/>
      <c r="T4024"/>
      <c r="U4024"/>
      <c r="V4024"/>
      <c r="W4024"/>
      <c r="X4024"/>
      <c r="Y4024"/>
      <c r="Z4024"/>
      <c r="AA4024"/>
      <c r="AB4024"/>
    </row>
    <row r="4025" spans="1:28" x14ac:dyDescent="0.25">
      <c r="A4025"/>
      <c r="B4025"/>
      <c r="C4025"/>
      <c r="D4025"/>
      <c r="E4025"/>
      <c r="F4025"/>
      <c r="G4025"/>
      <c r="H4025"/>
      <c r="I4025"/>
      <c r="J4025"/>
      <c r="K4025"/>
      <c r="L4025"/>
      <c r="M4025"/>
      <c r="N4025"/>
      <c r="O4025"/>
      <c r="P4025"/>
      <c r="Q4025"/>
      <c r="R4025"/>
      <c r="S4025"/>
      <c r="T4025"/>
      <c r="U4025"/>
      <c r="V4025"/>
      <c r="W4025"/>
      <c r="X4025"/>
      <c r="Y4025"/>
      <c r="Z4025"/>
      <c r="AA4025"/>
      <c r="AB4025"/>
    </row>
    <row r="4026" spans="1:28" x14ac:dyDescent="0.25">
      <c r="A4026"/>
      <c r="B4026"/>
      <c r="C4026"/>
      <c r="D4026"/>
      <c r="E4026"/>
      <c r="F4026"/>
      <c r="G4026"/>
      <c r="H4026"/>
      <c r="I4026"/>
      <c r="J4026"/>
      <c r="K4026"/>
      <c r="L4026"/>
      <c r="M4026"/>
      <c r="N4026"/>
      <c r="O4026"/>
      <c r="P4026"/>
      <c r="Q4026"/>
      <c r="R4026"/>
      <c r="S4026"/>
      <c r="T4026"/>
      <c r="U4026"/>
      <c r="V4026"/>
      <c r="W4026"/>
      <c r="X4026"/>
      <c r="Y4026"/>
      <c r="Z4026"/>
      <c r="AA4026"/>
      <c r="AB4026"/>
    </row>
    <row r="4027" spans="1:28" x14ac:dyDescent="0.25">
      <c r="A4027"/>
      <c r="B4027"/>
      <c r="C4027"/>
      <c r="D4027"/>
      <c r="E4027"/>
      <c r="F4027"/>
      <c r="G4027"/>
      <c r="H4027"/>
      <c r="I4027"/>
      <c r="J4027"/>
      <c r="K4027"/>
      <c r="L4027"/>
      <c r="M4027"/>
      <c r="N4027"/>
      <c r="O4027"/>
      <c r="P4027"/>
      <c r="Q4027"/>
      <c r="R4027"/>
      <c r="S4027"/>
      <c r="T4027"/>
      <c r="U4027"/>
      <c r="V4027"/>
      <c r="W4027"/>
      <c r="X4027"/>
      <c r="Y4027"/>
      <c r="Z4027"/>
      <c r="AA4027"/>
      <c r="AB4027"/>
    </row>
    <row r="4028" spans="1:28" x14ac:dyDescent="0.25">
      <c r="A4028"/>
      <c r="B4028"/>
      <c r="C4028"/>
      <c r="D4028"/>
      <c r="E4028"/>
      <c r="F4028"/>
      <c r="G4028"/>
      <c r="H4028"/>
      <c r="I4028"/>
      <c r="J4028"/>
      <c r="K4028"/>
      <c r="L4028"/>
      <c r="M4028"/>
      <c r="N4028"/>
      <c r="O4028"/>
      <c r="P4028"/>
      <c r="Q4028"/>
      <c r="R4028"/>
      <c r="S4028"/>
      <c r="T4028"/>
      <c r="U4028"/>
      <c r="V4028"/>
      <c r="W4028"/>
      <c r="X4028"/>
      <c r="Y4028"/>
      <c r="Z4028"/>
      <c r="AA4028"/>
      <c r="AB4028"/>
    </row>
    <row r="4029" spans="1:28" x14ac:dyDescent="0.25">
      <c r="A4029"/>
      <c r="B4029"/>
      <c r="C4029"/>
      <c r="D4029"/>
      <c r="E4029"/>
      <c r="F4029"/>
      <c r="G4029"/>
      <c r="H4029"/>
      <c r="I4029"/>
      <c r="J4029"/>
      <c r="K4029"/>
      <c r="L4029"/>
      <c r="M4029"/>
      <c r="N4029"/>
      <c r="O4029"/>
      <c r="P4029"/>
      <c r="Q4029"/>
      <c r="R4029"/>
      <c r="S4029"/>
      <c r="T4029"/>
      <c r="U4029"/>
      <c r="V4029"/>
      <c r="W4029"/>
      <c r="X4029"/>
      <c r="Y4029"/>
      <c r="Z4029"/>
      <c r="AA4029"/>
      <c r="AB4029"/>
    </row>
    <row r="4030" spans="1:28" x14ac:dyDescent="0.25">
      <c r="A4030"/>
      <c r="B4030"/>
      <c r="C4030"/>
      <c r="D4030"/>
      <c r="E4030"/>
      <c r="F4030"/>
      <c r="G4030"/>
      <c r="H4030"/>
      <c r="I4030"/>
      <c r="J4030"/>
      <c r="K4030"/>
      <c r="L4030"/>
      <c r="M4030"/>
      <c r="N4030"/>
      <c r="O4030"/>
      <c r="P4030"/>
      <c r="Q4030"/>
      <c r="R4030"/>
      <c r="S4030"/>
      <c r="T4030"/>
      <c r="U4030"/>
      <c r="V4030"/>
      <c r="W4030"/>
      <c r="X4030"/>
      <c r="Y4030"/>
      <c r="Z4030"/>
      <c r="AA4030"/>
      <c r="AB4030"/>
    </row>
    <row r="4031" spans="1:28" x14ac:dyDescent="0.25">
      <c r="A4031"/>
      <c r="B4031"/>
      <c r="C4031"/>
      <c r="D4031"/>
      <c r="E4031"/>
      <c r="F4031"/>
      <c r="G4031"/>
      <c r="H4031"/>
      <c r="I4031"/>
      <c r="J4031"/>
      <c r="K4031"/>
      <c r="L4031"/>
      <c r="M4031"/>
      <c r="N4031"/>
      <c r="O4031"/>
      <c r="P4031"/>
      <c r="Q4031"/>
      <c r="R4031"/>
      <c r="S4031"/>
      <c r="T4031"/>
      <c r="U4031"/>
      <c r="V4031"/>
      <c r="W4031"/>
      <c r="X4031"/>
      <c r="Y4031"/>
      <c r="Z4031"/>
      <c r="AA4031"/>
      <c r="AB4031"/>
    </row>
    <row r="4032" spans="1:28" x14ac:dyDescent="0.25">
      <c r="A4032"/>
      <c r="B4032"/>
      <c r="C4032"/>
      <c r="D4032"/>
      <c r="E4032"/>
      <c r="F4032"/>
      <c r="G4032"/>
      <c r="H4032"/>
      <c r="I4032"/>
      <c r="J4032"/>
      <c r="K4032"/>
      <c r="L4032"/>
      <c r="M4032"/>
      <c r="N4032"/>
      <c r="O4032"/>
      <c r="P4032"/>
      <c r="Q4032"/>
      <c r="R4032"/>
      <c r="S4032"/>
      <c r="T4032"/>
      <c r="U4032"/>
      <c r="V4032"/>
      <c r="W4032"/>
      <c r="X4032"/>
      <c r="Y4032"/>
      <c r="Z4032"/>
      <c r="AA4032"/>
      <c r="AB4032"/>
    </row>
    <row r="4033" spans="1:28" x14ac:dyDescent="0.25">
      <c r="A4033"/>
      <c r="B4033"/>
      <c r="C4033"/>
      <c r="D4033"/>
      <c r="E4033"/>
      <c r="F4033"/>
      <c r="G4033"/>
      <c r="H4033"/>
      <c r="I4033"/>
      <c r="J4033"/>
      <c r="K4033"/>
      <c r="L4033"/>
      <c r="M4033"/>
      <c r="N4033"/>
      <c r="O4033"/>
      <c r="P4033"/>
      <c r="Q4033"/>
      <c r="R4033"/>
      <c r="S4033"/>
      <c r="T4033"/>
      <c r="U4033"/>
      <c r="V4033"/>
      <c r="W4033"/>
      <c r="X4033"/>
      <c r="Y4033"/>
      <c r="Z4033"/>
      <c r="AA4033"/>
      <c r="AB4033"/>
    </row>
    <row r="4034" spans="1:28" x14ac:dyDescent="0.25">
      <c r="A4034"/>
      <c r="B4034"/>
      <c r="C4034"/>
      <c r="D4034"/>
      <c r="E4034"/>
      <c r="F4034"/>
      <c r="G4034"/>
      <c r="H4034"/>
      <c r="I4034"/>
      <c r="J4034"/>
      <c r="K4034"/>
      <c r="L4034"/>
      <c r="M4034"/>
      <c r="N4034"/>
      <c r="O4034"/>
      <c r="P4034"/>
      <c r="Q4034"/>
      <c r="R4034"/>
      <c r="S4034"/>
      <c r="T4034"/>
      <c r="U4034"/>
      <c r="V4034"/>
      <c r="W4034"/>
      <c r="X4034"/>
      <c r="Y4034"/>
      <c r="Z4034"/>
      <c r="AA4034"/>
      <c r="AB4034"/>
    </row>
    <row r="4035" spans="1:28" x14ac:dyDescent="0.25">
      <c r="A4035"/>
      <c r="B4035"/>
      <c r="C4035"/>
      <c r="D4035"/>
      <c r="E4035"/>
      <c r="F4035"/>
      <c r="G4035"/>
      <c r="H4035"/>
      <c r="I4035"/>
      <c r="J4035"/>
      <c r="K4035"/>
      <c r="L4035"/>
      <c r="M4035"/>
      <c r="N4035"/>
      <c r="O4035"/>
      <c r="P4035"/>
      <c r="Q4035"/>
      <c r="R4035"/>
      <c r="S4035"/>
      <c r="T4035"/>
      <c r="U4035"/>
      <c r="V4035"/>
      <c r="W4035"/>
      <c r="X4035"/>
      <c r="Y4035"/>
      <c r="Z4035"/>
      <c r="AA4035"/>
      <c r="AB4035"/>
    </row>
    <row r="4036" spans="1:28" x14ac:dyDescent="0.25">
      <c r="A4036"/>
      <c r="B4036"/>
      <c r="C4036"/>
      <c r="D4036"/>
      <c r="E4036"/>
      <c r="F4036"/>
      <c r="G4036"/>
      <c r="H4036"/>
      <c r="I4036"/>
      <c r="J4036"/>
      <c r="K4036"/>
      <c r="L4036"/>
      <c r="M4036"/>
      <c r="N4036"/>
      <c r="O4036"/>
      <c r="P4036"/>
      <c r="Q4036"/>
      <c r="R4036"/>
      <c r="S4036"/>
      <c r="T4036"/>
      <c r="U4036"/>
      <c r="V4036"/>
      <c r="W4036"/>
      <c r="X4036"/>
      <c r="Y4036"/>
      <c r="Z4036"/>
      <c r="AA4036"/>
      <c r="AB4036"/>
    </row>
    <row r="4037" spans="1:28" x14ac:dyDescent="0.25">
      <c r="A4037"/>
      <c r="B4037"/>
      <c r="C4037"/>
      <c r="D4037"/>
      <c r="E4037"/>
      <c r="F4037"/>
      <c r="G4037"/>
      <c r="H4037"/>
      <c r="I4037"/>
      <c r="J4037"/>
      <c r="K4037"/>
      <c r="L4037"/>
      <c r="M4037"/>
      <c r="N4037"/>
      <c r="O4037"/>
      <c r="P4037"/>
      <c r="Q4037"/>
      <c r="R4037"/>
      <c r="S4037"/>
      <c r="T4037"/>
      <c r="U4037"/>
      <c r="V4037"/>
      <c r="W4037"/>
      <c r="X4037"/>
      <c r="Y4037"/>
      <c r="Z4037"/>
      <c r="AA4037"/>
      <c r="AB4037"/>
    </row>
    <row r="4038" spans="1:28" x14ac:dyDescent="0.25">
      <c r="A4038"/>
      <c r="B4038"/>
      <c r="C4038"/>
      <c r="D4038"/>
      <c r="E4038"/>
      <c r="F4038"/>
      <c r="G4038"/>
      <c r="H4038"/>
      <c r="I4038"/>
      <c r="J4038"/>
      <c r="K4038"/>
      <c r="L4038"/>
      <c r="M4038"/>
      <c r="N4038"/>
      <c r="O4038"/>
      <c r="P4038"/>
      <c r="Q4038"/>
      <c r="R4038"/>
      <c r="S4038"/>
      <c r="T4038"/>
      <c r="U4038"/>
      <c r="V4038"/>
      <c r="W4038"/>
      <c r="X4038"/>
      <c r="Y4038"/>
      <c r="Z4038"/>
      <c r="AA4038"/>
      <c r="AB4038"/>
    </row>
    <row r="4039" spans="1:28" x14ac:dyDescent="0.25">
      <c r="A4039"/>
      <c r="B4039"/>
      <c r="C4039"/>
      <c r="D4039"/>
      <c r="E4039"/>
      <c r="F4039"/>
      <c r="G4039"/>
      <c r="H4039"/>
      <c r="I4039"/>
      <c r="J4039"/>
      <c r="K4039"/>
      <c r="L4039"/>
      <c r="M4039"/>
      <c r="N4039"/>
      <c r="O4039"/>
      <c r="P4039"/>
      <c r="Q4039"/>
      <c r="R4039"/>
      <c r="S4039"/>
      <c r="T4039"/>
      <c r="U4039"/>
      <c r="V4039"/>
      <c r="W4039"/>
      <c r="X4039"/>
      <c r="Y4039"/>
      <c r="Z4039"/>
      <c r="AA4039"/>
      <c r="AB4039"/>
    </row>
    <row r="4040" spans="1:28" x14ac:dyDescent="0.25">
      <c r="A4040"/>
      <c r="B4040"/>
      <c r="C4040"/>
      <c r="D4040"/>
      <c r="E4040"/>
      <c r="F4040"/>
      <c r="G4040"/>
      <c r="H4040"/>
      <c r="I4040"/>
      <c r="J4040"/>
      <c r="K4040"/>
      <c r="L4040"/>
      <c r="M4040"/>
      <c r="N4040"/>
      <c r="O4040"/>
      <c r="P4040"/>
      <c r="Q4040"/>
      <c r="R4040"/>
      <c r="S4040"/>
      <c r="T4040"/>
      <c r="U4040"/>
      <c r="V4040"/>
      <c r="W4040"/>
      <c r="X4040"/>
      <c r="Y4040"/>
      <c r="Z4040"/>
      <c r="AA4040"/>
      <c r="AB4040"/>
    </row>
    <row r="4041" spans="1:28" x14ac:dyDescent="0.25">
      <c r="A4041"/>
      <c r="B4041"/>
      <c r="C4041"/>
      <c r="D4041"/>
      <c r="E4041"/>
      <c r="F4041"/>
      <c r="G4041"/>
      <c r="H4041"/>
      <c r="I4041"/>
      <c r="J4041"/>
      <c r="K4041"/>
      <c r="L4041"/>
      <c r="M4041"/>
      <c r="N4041"/>
      <c r="O4041"/>
      <c r="P4041"/>
      <c r="Q4041"/>
      <c r="R4041"/>
      <c r="S4041"/>
      <c r="T4041"/>
      <c r="U4041"/>
      <c r="V4041"/>
      <c r="W4041"/>
      <c r="X4041"/>
      <c r="Y4041"/>
      <c r="Z4041"/>
      <c r="AA4041"/>
      <c r="AB4041"/>
    </row>
    <row r="4042" spans="1:28" x14ac:dyDescent="0.25">
      <c r="A4042"/>
      <c r="B4042"/>
      <c r="C4042"/>
      <c r="D4042"/>
      <c r="E4042"/>
      <c r="F4042"/>
      <c r="G4042"/>
      <c r="H4042"/>
      <c r="I4042"/>
      <c r="J4042"/>
      <c r="K4042"/>
      <c r="L4042"/>
      <c r="M4042"/>
      <c r="N4042"/>
      <c r="O4042"/>
      <c r="P4042"/>
      <c r="Q4042"/>
      <c r="R4042"/>
      <c r="S4042"/>
      <c r="T4042"/>
      <c r="U4042"/>
      <c r="V4042"/>
      <c r="W4042"/>
      <c r="X4042"/>
      <c r="Y4042"/>
      <c r="Z4042"/>
      <c r="AA4042"/>
      <c r="AB4042"/>
    </row>
    <row r="4043" spans="1:28" x14ac:dyDescent="0.25">
      <c r="A4043"/>
      <c r="B4043"/>
      <c r="C4043"/>
      <c r="D4043"/>
      <c r="E4043"/>
      <c r="F4043"/>
      <c r="G4043"/>
      <c r="H4043"/>
      <c r="I4043"/>
      <c r="J4043"/>
      <c r="K4043"/>
      <c r="L4043"/>
      <c r="M4043"/>
      <c r="N4043"/>
      <c r="O4043"/>
      <c r="P4043"/>
      <c r="Q4043"/>
      <c r="R4043"/>
      <c r="S4043"/>
      <c r="T4043"/>
      <c r="U4043"/>
      <c r="V4043"/>
      <c r="W4043"/>
      <c r="X4043"/>
      <c r="Y4043"/>
      <c r="Z4043"/>
      <c r="AA4043"/>
      <c r="AB4043"/>
    </row>
    <row r="4044" spans="1:28" x14ac:dyDescent="0.25">
      <c r="A4044"/>
      <c r="B4044"/>
      <c r="C4044"/>
      <c r="D4044"/>
      <c r="E4044"/>
      <c r="F4044"/>
      <c r="G4044"/>
      <c r="H4044"/>
      <c r="I4044"/>
      <c r="J4044"/>
      <c r="K4044"/>
      <c r="L4044"/>
      <c r="M4044"/>
      <c r="N4044"/>
      <c r="O4044"/>
      <c r="P4044"/>
      <c r="Q4044"/>
      <c r="R4044"/>
      <c r="S4044"/>
      <c r="T4044"/>
      <c r="U4044"/>
      <c r="V4044"/>
      <c r="W4044"/>
      <c r="X4044"/>
      <c r="Y4044"/>
      <c r="Z4044"/>
      <c r="AA4044"/>
      <c r="AB4044"/>
    </row>
    <row r="4045" spans="1:28" x14ac:dyDescent="0.25">
      <c r="A4045"/>
      <c r="B4045"/>
      <c r="C4045"/>
      <c r="D4045"/>
      <c r="E4045"/>
      <c r="F4045"/>
      <c r="G4045"/>
      <c r="H4045"/>
      <c r="I4045"/>
      <c r="J4045"/>
      <c r="K4045"/>
      <c r="L4045"/>
      <c r="M4045"/>
      <c r="N4045"/>
      <c r="O4045"/>
      <c r="P4045"/>
      <c r="Q4045"/>
      <c r="R4045"/>
      <c r="S4045"/>
      <c r="T4045"/>
      <c r="U4045"/>
      <c r="V4045"/>
      <c r="W4045"/>
      <c r="X4045"/>
      <c r="Y4045"/>
      <c r="Z4045"/>
      <c r="AA4045"/>
      <c r="AB4045"/>
    </row>
    <row r="4046" spans="1:28" x14ac:dyDescent="0.25">
      <c r="A4046"/>
      <c r="B4046"/>
      <c r="C4046"/>
      <c r="D4046"/>
      <c r="E4046"/>
      <c r="F4046"/>
      <c r="G4046"/>
      <c r="H4046"/>
      <c r="I4046"/>
      <c r="J4046"/>
      <c r="K4046"/>
      <c r="L4046"/>
      <c r="M4046"/>
      <c r="N4046"/>
      <c r="O4046"/>
      <c r="P4046"/>
      <c r="Q4046"/>
      <c r="R4046"/>
      <c r="S4046"/>
      <c r="T4046"/>
      <c r="U4046"/>
      <c r="V4046"/>
      <c r="W4046"/>
      <c r="X4046"/>
      <c r="Y4046"/>
      <c r="Z4046"/>
      <c r="AA4046"/>
      <c r="AB4046"/>
    </row>
    <row r="4047" spans="1:28" x14ac:dyDescent="0.25">
      <c r="A4047"/>
      <c r="B4047"/>
      <c r="C4047"/>
      <c r="D4047"/>
      <c r="E4047"/>
      <c r="F4047"/>
      <c r="G4047"/>
      <c r="H4047"/>
      <c r="I4047"/>
      <c r="J4047"/>
      <c r="K4047"/>
      <c r="L4047"/>
      <c r="M4047"/>
      <c r="N4047"/>
      <c r="O4047"/>
      <c r="P4047"/>
      <c r="Q4047"/>
      <c r="R4047"/>
      <c r="S4047"/>
      <c r="T4047"/>
      <c r="U4047"/>
      <c r="V4047"/>
      <c r="W4047"/>
      <c r="X4047"/>
      <c r="Y4047"/>
      <c r="Z4047"/>
      <c r="AA4047"/>
      <c r="AB4047"/>
    </row>
    <row r="4048" spans="1:28" x14ac:dyDescent="0.25">
      <c r="A4048"/>
      <c r="B4048"/>
      <c r="C4048"/>
      <c r="D4048"/>
      <c r="E4048"/>
      <c r="F4048"/>
      <c r="G4048"/>
      <c r="H4048"/>
      <c r="I4048"/>
      <c r="J4048"/>
      <c r="K4048"/>
      <c r="L4048"/>
      <c r="M4048"/>
      <c r="N4048"/>
      <c r="O4048"/>
      <c r="P4048"/>
      <c r="Q4048"/>
      <c r="R4048"/>
      <c r="S4048"/>
      <c r="T4048"/>
      <c r="U4048"/>
      <c r="V4048"/>
      <c r="W4048"/>
      <c r="X4048"/>
      <c r="Y4048"/>
      <c r="Z4048"/>
      <c r="AA4048"/>
      <c r="AB4048"/>
    </row>
    <row r="4049" spans="1:28" x14ac:dyDescent="0.25">
      <c r="A4049"/>
      <c r="B4049"/>
      <c r="C4049"/>
      <c r="D4049"/>
      <c r="E4049"/>
      <c r="F4049"/>
      <c r="G4049"/>
      <c r="H4049"/>
      <c r="I4049"/>
      <c r="J4049"/>
      <c r="K4049"/>
      <c r="L4049"/>
      <c r="M4049"/>
      <c r="N4049"/>
      <c r="O4049"/>
      <c r="P4049"/>
      <c r="Q4049"/>
      <c r="R4049"/>
      <c r="S4049"/>
      <c r="T4049"/>
      <c r="U4049"/>
      <c r="V4049"/>
      <c r="W4049"/>
      <c r="X4049"/>
      <c r="Y4049"/>
      <c r="Z4049"/>
      <c r="AA4049"/>
      <c r="AB4049"/>
    </row>
    <row r="4050" spans="1:28" x14ac:dyDescent="0.25">
      <c r="A4050"/>
      <c r="B4050"/>
      <c r="C4050"/>
      <c r="D4050"/>
      <c r="E4050"/>
      <c r="F4050"/>
      <c r="G4050"/>
      <c r="H4050"/>
      <c r="I4050"/>
      <c r="J4050"/>
      <c r="K4050"/>
      <c r="L4050"/>
      <c r="M4050"/>
      <c r="N4050"/>
      <c r="O4050"/>
      <c r="P4050"/>
      <c r="Q4050"/>
      <c r="R4050"/>
      <c r="S4050"/>
      <c r="T4050"/>
      <c r="U4050"/>
      <c r="V4050"/>
      <c r="W4050"/>
      <c r="X4050"/>
      <c r="Y4050"/>
      <c r="Z4050"/>
      <c r="AA4050"/>
      <c r="AB4050"/>
    </row>
    <row r="4051" spans="1:28" x14ac:dyDescent="0.25">
      <c r="A4051"/>
      <c r="B4051"/>
      <c r="C4051"/>
      <c r="D4051"/>
      <c r="E4051"/>
      <c r="F4051"/>
      <c r="G4051"/>
      <c r="H4051"/>
      <c r="I4051"/>
      <c r="J4051"/>
      <c r="K4051"/>
      <c r="L4051"/>
      <c r="M4051"/>
      <c r="N4051"/>
      <c r="O4051"/>
      <c r="P4051"/>
      <c r="Q4051"/>
      <c r="R4051"/>
      <c r="S4051"/>
      <c r="T4051"/>
      <c r="U4051"/>
      <c r="V4051"/>
      <c r="W4051"/>
      <c r="X4051"/>
      <c r="Y4051"/>
      <c r="Z4051"/>
      <c r="AA4051"/>
      <c r="AB4051"/>
    </row>
    <row r="4052" spans="1:28" x14ac:dyDescent="0.25">
      <c r="A4052"/>
      <c r="B4052"/>
      <c r="C4052"/>
      <c r="D4052"/>
      <c r="E4052"/>
      <c r="F4052"/>
      <c r="G4052"/>
      <c r="H4052"/>
      <c r="I4052"/>
      <c r="J4052"/>
      <c r="K4052"/>
      <c r="L4052"/>
      <c r="M4052"/>
      <c r="N4052"/>
      <c r="O4052"/>
      <c r="P4052"/>
      <c r="Q4052"/>
      <c r="R4052"/>
      <c r="S4052"/>
      <c r="T4052"/>
      <c r="U4052"/>
      <c r="V4052"/>
      <c r="W4052"/>
      <c r="X4052"/>
      <c r="Y4052"/>
      <c r="Z4052"/>
      <c r="AA4052"/>
      <c r="AB4052"/>
    </row>
    <row r="4053" spans="1:28" x14ac:dyDescent="0.25">
      <c r="A4053"/>
      <c r="B4053"/>
      <c r="C4053"/>
      <c r="D4053"/>
      <c r="E4053"/>
      <c r="F4053"/>
      <c r="G4053"/>
      <c r="H4053"/>
      <c r="I4053"/>
      <c r="J4053"/>
      <c r="K4053"/>
      <c r="L4053"/>
      <c r="M4053"/>
      <c r="N4053"/>
      <c r="O4053"/>
      <c r="P4053"/>
      <c r="Q4053"/>
      <c r="R4053"/>
      <c r="S4053"/>
      <c r="T4053"/>
      <c r="U4053"/>
      <c r="V4053"/>
      <c r="W4053"/>
      <c r="X4053"/>
      <c r="Y4053"/>
      <c r="Z4053"/>
      <c r="AA4053"/>
      <c r="AB4053"/>
    </row>
    <row r="4054" spans="1:28" x14ac:dyDescent="0.25">
      <c r="A4054"/>
      <c r="B4054"/>
      <c r="C4054"/>
      <c r="D4054"/>
      <c r="E4054"/>
      <c r="F4054"/>
      <c r="G4054"/>
      <c r="H4054"/>
      <c r="I4054"/>
      <c r="J4054"/>
      <c r="K4054"/>
      <c r="L4054"/>
      <c r="M4054"/>
      <c r="N4054"/>
      <c r="O4054"/>
      <c r="P4054"/>
      <c r="Q4054"/>
      <c r="R4054"/>
      <c r="S4054"/>
      <c r="T4054"/>
      <c r="U4054"/>
      <c r="V4054"/>
      <c r="W4054"/>
      <c r="X4054"/>
      <c r="Y4054"/>
      <c r="Z4054"/>
      <c r="AA4054"/>
      <c r="AB4054"/>
    </row>
    <row r="4055" spans="1:28" x14ac:dyDescent="0.25">
      <c r="A4055"/>
      <c r="B4055"/>
      <c r="C4055"/>
      <c r="D4055"/>
      <c r="E4055"/>
      <c r="F4055"/>
      <c r="G4055"/>
      <c r="H4055"/>
      <c r="I4055"/>
      <c r="J4055"/>
      <c r="K4055"/>
      <c r="L4055"/>
      <c r="M4055"/>
      <c r="N4055"/>
      <c r="O4055"/>
      <c r="P4055"/>
      <c r="Q4055"/>
      <c r="R4055"/>
      <c r="S4055"/>
      <c r="T4055"/>
      <c r="U4055"/>
      <c r="V4055"/>
      <c r="W4055"/>
      <c r="X4055"/>
      <c r="Y4055"/>
      <c r="Z4055"/>
      <c r="AA4055"/>
      <c r="AB4055"/>
    </row>
    <row r="4056" spans="1:28" x14ac:dyDescent="0.25">
      <c r="A4056"/>
      <c r="B4056"/>
      <c r="C4056"/>
      <c r="D4056"/>
      <c r="E4056"/>
      <c r="F4056"/>
      <c r="G4056"/>
      <c r="H4056"/>
      <c r="I4056"/>
      <c r="J4056"/>
      <c r="K4056"/>
      <c r="L4056"/>
      <c r="M4056"/>
      <c r="N4056"/>
      <c r="O4056"/>
      <c r="P4056"/>
      <c r="Q4056"/>
      <c r="R4056"/>
      <c r="S4056"/>
      <c r="T4056"/>
      <c r="U4056"/>
      <c r="V4056"/>
      <c r="W4056"/>
      <c r="X4056"/>
      <c r="Y4056"/>
      <c r="Z4056"/>
      <c r="AA4056"/>
      <c r="AB4056"/>
    </row>
    <row r="4057" spans="1:28" x14ac:dyDescent="0.25">
      <c r="A4057"/>
      <c r="B4057"/>
      <c r="C4057"/>
      <c r="D4057"/>
      <c r="E4057"/>
      <c r="F4057"/>
      <c r="G4057"/>
      <c r="H4057"/>
      <c r="I4057"/>
      <c r="J4057"/>
      <c r="K4057"/>
      <c r="L4057"/>
      <c r="M4057"/>
      <c r="N4057"/>
      <c r="O4057"/>
      <c r="P4057"/>
      <c r="Q4057"/>
      <c r="R4057"/>
      <c r="S4057"/>
      <c r="T4057"/>
      <c r="U4057"/>
      <c r="V4057"/>
      <c r="W4057"/>
      <c r="X4057"/>
      <c r="Y4057"/>
      <c r="Z4057"/>
      <c r="AA4057"/>
      <c r="AB4057"/>
    </row>
    <row r="4058" spans="1:28" x14ac:dyDescent="0.25">
      <c r="A4058"/>
      <c r="B4058"/>
      <c r="C4058"/>
      <c r="D4058"/>
      <c r="E4058"/>
      <c r="F4058"/>
      <c r="G4058"/>
      <c r="H4058"/>
      <c r="I4058"/>
      <c r="J4058"/>
      <c r="K4058"/>
      <c r="L4058"/>
      <c r="M4058"/>
      <c r="N4058"/>
      <c r="O4058"/>
      <c r="P4058"/>
      <c r="Q4058"/>
      <c r="R4058"/>
      <c r="S4058"/>
      <c r="T4058"/>
      <c r="U4058"/>
      <c r="V4058"/>
      <c r="W4058"/>
      <c r="X4058"/>
      <c r="Y4058"/>
      <c r="Z4058"/>
      <c r="AA4058"/>
      <c r="AB4058"/>
    </row>
    <row r="4059" spans="1:28" x14ac:dyDescent="0.25">
      <c r="A4059"/>
      <c r="B4059"/>
      <c r="C4059"/>
      <c r="D4059"/>
      <c r="E4059"/>
      <c r="F4059"/>
      <c r="G4059"/>
      <c r="H4059"/>
      <c r="I4059"/>
      <c r="J4059"/>
      <c r="K4059"/>
      <c r="L4059"/>
      <c r="M4059"/>
      <c r="N4059"/>
      <c r="O4059"/>
      <c r="P4059"/>
      <c r="Q4059"/>
      <c r="R4059"/>
      <c r="S4059"/>
      <c r="T4059"/>
      <c r="U4059"/>
      <c r="V4059"/>
      <c r="W4059"/>
      <c r="X4059"/>
      <c r="Y4059"/>
      <c r="Z4059"/>
      <c r="AA4059"/>
      <c r="AB4059"/>
    </row>
    <row r="4060" spans="1:28" x14ac:dyDescent="0.25">
      <c r="A4060"/>
      <c r="B4060"/>
      <c r="C4060"/>
      <c r="D4060"/>
      <c r="E4060"/>
      <c r="F4060"/>
      <c r="G4060"/>
      <c r="H4060"/>
      <c r="I4060"/>
      <c r="J4060"/>
      <c r="K4060"/>
      <c r="L4060"/>
      <c r="M4060"/>
      <c r="N4060"/>
      <c r="O4060"/>
      <c r="P4060"/>
      <c r="Q4060"/>
      <c r="R4060"/>
      <c r="S4060"/>
      <c r="T4060"/>
      <c r="U4060"/>
      <c r="V4060"/>
      <c r="W4060"/>
      <c r="X4060"/>
      <c r="Y4060"/>
      <c r="Z4060"/>
      <c r="AA4060"/>
      <c r="AB4060"/>
    </row>
    <row r="4061" spans="1:28" x14ac:dyDescent="0.25">
      <c r="A4061"/>
      <c r="B4061"/>
      <c r="C4061"/>
      <c r="D4061"/>
      <c r="E4061"/>
      <c r="F4061"/>
      <c r="G4061"/>
      <c r="H4061"/>
      <c r="I4061"/>
      <c r="J4061"/>
      <c r="K4061"/>
      <c r="L4061"/>
      <c r="M4061"/>
      <c r="N4061"/>
      <c r="O4061"/>
      <c r="P4061"/>
      <c r="Q4061"/>
      <c r="R4061"/>
      <c r="S4061"/>
      <c r="T4061"/>
      <c r="U4061"/>
      <c r="V4061"/>
      <c r="W4061"/>
      <c r="X4061"/>
      <c r="Y4061"/>
      <c r="Z4061"/>
      <c r="AA4061"/>
      <c r="AB4061"/>
    </row>
    <row r="4062" spans="1:28" x14ac:dyDescent="0.25">
      <c r="A4062"/>
      <c r="B4062"/>
      <c r="C4062"/>
      <c r="D4062"/>
      <c r="E4062"/>
      <c r="F4062"/>
      <c r="G4062"/>
      <c r="H4062"/>
      <c r="I4062"/>
      <c r="J4062"/>
      <c r="K4062"/>
      <c r="L4062"/>
      <c r="M4062"/>
      <c r="N4062"/>
      <c r="O4062"/>
      <c r="P4062"/>
      <c r="Q4062"/>
      <c r="R4062"/>
      <c r="S4062"/>
      <c r="T4062"/>
      <c r="U4062"/>
      <c r="V4062"/>
      <c r="W4062"/>
      <c r="X4062"/>
      <c r="Y4062"/>
      <c r="Z4062"/>
      <c r="AA4062"/>
      <c r="AB4062"/>
    </row>
    <row r="4063" spans="1:28" x14ac:dyDescent="0.25">
      <c r="A4063"/>
      <c r="B4063"/>
      <c r="C4063"/>
      <c r="D4063"/>
      <c r="E4063"/>
      <c r="F4063"/>
      <c r="G4063"/>
      <c r="H4063"/>
      <c r="I4063"/>
      <c r="J4063"/>
      <c r="K4063"/>
      <c r="L4063"/>
      <c r="M4063"/>
      <c r="N4063"/>
      <c r="O4063"/>
      <c r="P4063"/>
      <c r="Q4063"/>
      <c r="R4063"/>
      <c r="S4063"/>
      <c r="T4063"/>
      <c r="U4063"/>
      <c r="V4063"/>
      <c r="W4063"/>
      <c r="X4063"/>
      <c r="Y4063"/>
      <c r="Z4063"/>
      <c r="AA4063"/>
      <c r="AB4063"/>
    </row>
    <row r="4064" spans="1:28" x14ac:dyDescent="0.25">
      <c r="A4064"/>
      <c r="B4064"/>
      <c r="C4064"/>
      <c r="D4064"/>
      <c r="E4064"/>
      <c r="F4064"/>
      <c r="G4064"/>
      <c r="H4064"/>
      <c r="I4064"/>
      <c r="J4064"/>
      <c r="K4064"/>
      <c r="L4064"/>
      <c r="M4064"/>
      <c r="N4064"/>
      <c r="O4064"/>
      <c r="P4064"/>
      <c r="Q4064"/>
      <c r="R4064"/>
      <c r="S4064"/>
      <c r="T4064"/>
      <c r="U4064"/>
      <c r="V4064"/>
      <c r="W4064"/>
      <c r="X4064"/>
      <c r="Y4064"/>
      <c r="Z4064"/>
      <c r="AA4064"/>
      <c r="AB4064"/>
    </row>
    <row r="4065" spans="1:28" x14ac:dyDescent="0.25">
      <c r="A4065"/>
      <c r="B4065"/>
      <c r="C4065"/>
      <c r="D4065"/>
      <c r="E4065"/>
      <c r="F4065"/>
      <c r="G4065"/>
      <c r="H4065"/>
      <c r="I4065"/>
      <c r="J4065"/>
      <c r="K4065"/>
      <c r="L4065"/>
      <c r="M4065"/>
      <c r="N4065"/>
      <c r="O4065"/>
      <c r="P4065"/>
      <c r="Q4065"/>
      <c r="R4065"/>
      <c r="S4065"/>
      <c r="T4065"/>
      <c r="U4065"/>
      <c r="V4065"/>
      <c r="W4065"/>
      <c r="X4065"/>
      <c r="Y4065"/>
      <c r="Z4065"/>
      <c r="AA4065"/>
      <c r="AB4065"/>
    </row>
    <row r="4066" spans="1:28" x14ac:dyDescent="0.25">
      <c r="A4066"/>
      <c r="B4066"/>
      <c r="C4066"/>
      <c r="D4066"/>
      <c r="E4066"/>
      <c r="F4066"/>
      <c r="G4066"/>
      <c r="H4066"/>
      <c r="I4066"/>
      <c r="J4066"/>
      <c r="K4066"/>
      <c r="L4066"/>
      <c r="M4066"/>
      <c r="N4066"/>
      <c r="O4066"/>
      <c r="P4066"/>
      <c r="Q4066"/>
      <c r="R4066"/>
      <c r="S4066"/>
      <c r="T4066"/>
      <c r="U4066"/>
      <c r="V4066"/>
      <c r="W4066"/>
      <c r="X4066"/>
      <c r="Y4066"/>
      <c r="Z4066"/>
      <c r="AA4066"/>
      <c r="AB4066"/>
    </row>
    <row r="4067" spans="1:28" x14ac:dyDescent="0.25">
      <c r="A4067"/>
      <c r="B4067"/>
      <c r="C4067"/>
      <c r="D4067"/>
      <c r="E4067"/>
      <c r="F4067"/>
      <c r="G4067"/>
      <c r="H4067"/>
      <c r="I4067"/>
      <c r="J4067"/>
      <c r="K4067"/>
      <c r="L4067"/>
      <c r="M4067"/>
      <c r="N4067"/>
      <c r="O4067"/>
      <c r="P4067"/>
      <c r="Q4067"/>
      <c r="R4067"/>
      <c r="S4067"/>
      <c r="T4067"/>
      <c r="U4067"/>
      <c r="V4067"/>
      <c r="W4067"/>
      <c r="X4067"/>
      <c r="Y4067"/>
      <c r="Z4067"/>
      <c r="AA4067"/>
      <c r="AB4067"/>
    </row>
    <row r="4068" spans="1:28" x14ac:dyDescent="0.25">
      <c r="A4068"/>
      <c r="B4068"/>
      <c r="C4068"/>
      <c r="D4068"/>
      <c r="E4068"/>
      <c r="F4068"/>
      <c r="G4068"/>
      <c r="H4068"/>
      <c r="I4068"/>
      <c r="J4068"/>
      <c r="K4068"/>
      <c r="L4068"/>
      <c r="M4068"/>
      <c r="N4068"/>
      <c r="O4068"/>
      <c r="P4068"/>
      <c r="Q4068"/>
      <c r="R4068"/>
      <c r="S4068"/>
      <c r="T4068"/>
      <c r="U4068"/>
      <c r="V4068"/>
      <c r="W4068"/>
      <c r="X4068"/>
      <c r="Y4068"/>
      <c r="Z4068"/>
      <c r="AA4068"/>
      <c r="AB4068"/>
    </row>
    <row r="4069" spans="1:28" x14ac:dyDescent="0.25">
      <c r="A4069"/>
      <c r="B4069"/>
      <c r="C4069"/>
      <c r="D4069"/>
      <c r="E4069"/>
      <c r="F4069"/>
      <c r="G4069"/>
      <c r="H4069"/>
      <c r="I4069"/>
      <c r="J4069"/>
      <c r="K4069"/>
      <c r="L4069"/>
      <c r="M4069"/>
      <c r="N4069"/>
      <c r="O4069"/>
      <c r="P4069"/>
      <c r="Q4069"/>
      <c r="R4069"/>
      <c r="S4069"/>
      <c r="T4069"/>
      <c r="U4069"/>
      <c r="V4069"/>
      <c r="W4069"/>
      <c r="X4069"/>
      <c r="Y4069"/>
      <c r="Z4069"/>
      <c r="AA4069"/>
      <c r="AB4069"/>
    </row>
    <row r="4070" spans="1:28" x14ac:dyDescent="0.25">
      <c r="A4070"/>
      <c r="B4070"/>
      <c r="C4070"/>
      <c r="D4070"/>
      <c r="E4070"/>
      <c r="F4070"/>
      <c r="G4070"/>
      <c r="H4070"/>
      <c r="I4070"/>
      <c r="J4070"/>
      <c r="K4070"/>
      <c r="L4070"/>
      <c r="M4070"/>
      <c r="N4070"/>
      <c r="O4070"/>
      <c r="P4070"/>
      <c r="Q4070"/>
      <c r="R4070"/>
      <c r="S4070"/>
      <c r="T4070"/>
      <c r="U4070"/>
      <c r="V4070"/>
      <c r="W4070"/>
      <c r="X4070"/>
      <c r="Y4070"/>
      <c r="Z4070"/>
      <c r="AA4070"/>
      <c r="AB4070"/>
    </row>
    <row r="4071" spans="1:28" x14ac:dyDescent="0.25">
      <c r="A4071"/>
      <c r="B4071"/>
      <c r="C4071"/>
      <c r="D4071"/>
      <c r="E4071"/>
      <c r="F4071"/>
      <c r="G4071"/>
      <c r="H4071"/>
      <c r="I4071"/>
      <c r="J4071"/>
      <c r="K4071"/>
      <c r="L4071"/>
      <c r="M4071"/>
      <c r="N4071"/>
      <c r="O4071"/>
      <c r="P4071"/>
      <c r="Q4071"/>
      <c r="R4071"/>
      <c r="S4071"/>
      <c r="T4071"/>
      <c r="U4071"/>
      <c r="V4071"/>
      <c r="W4071"/>
      <c r="X4071"/>
      <c r="Y4071"/>
      <c r="Z4071"/>
      <c r="AA4071"/>
      <c r="AB4071"/>
    </row>
    <row r="4072" spans="1:28" x14ac:dyDescent="0.25">
      <c r="A4072"/>
      <c r="B4072"/>
      <c r="C4072"/>
      <c r="D4072"/>
      <c r="E4072"/>
      <c r="F4072"/>
      <c r="G4072"/>
      <c r="H4072"/>
      <c r="I4072"/>
      <c r="J4072"/>
      <c r="K4072"/>
      <c r="L4072"/>
      <c r="M4072"/>
      <c r="N4072"/>
      <c r="O4072"/>
      <c r="P4072"/>
      <c r="Q4072"/>
      <c r="R4072"/>
      <c r="S4072"/>
      <c r="T4072"/>
      <c r="U4072"/>
      <c r="V4072"/>
      <c r="W4072"/>
      <c r="X4072"/>
      <c r="Y4072"/>
      <c r="Z4072"/>
      <c r="AA4072"/>
      <c r="AB4072"/>
    </row>
    <row r="4073" spans="1:28" x14ac:dyDescent="0.25">
      <c r="A4073"/>
      <c r="B4073"/>
      <c r="C4073"/>
      <c r="D4073"/>
      <c r="E4073"/>
      <c r="F4073"/>
      <c r="G4073"/>
      <c r="H4073"/>
      <c r="I4073"/>
      <c r="J4073"/>
      <c r="K4073"/>
      <c r="L4073"/>
      <c r="M4073"/>
      <c r="N4073"/>
      <c r="O4073"/>
      <c r="P4073"/>
      <c r="Q4073"/>
      <c r="R4073"/>
      <c r="S4073"/>
      <c r="T4073"/>
      <c r="U4073"/>
      <c r="V4073"/>
      <c r="W4073"/>
      <c r="X4073"/>
      <c r="Y4073"/>
      <c r="Z4073"/>
      <c r="AA4073"/>
      <c r="AB4073"/>
    </row>
    <row r="4074" spans="1:28" x14ac:dyDescent="0.25">
      <c r="A4074"/>
      <c r="B4074"/>
      <c r="C4074"/>
      <c r="D4074"/>
      <c r="E4074"/>
      <c r="F4074"/>
      <c r="G4074"/>
      <c r="H4074"/>
      <c r="I4074"/>
      <c r="J4074"/>
      <c r="K4074"/>
      <c r="L4074"/>
      <c r="M4074"/>
      <c r="N4074"/>
      <c r="O4074"/>
      <c r="P4074"/>
      <c r="Q4074"/>
      <c r="R4074"/>
      <c r="S4074"/>
      <c r="T4074"/>
      <c r="U4074"/>
      <c r="V4074"/>
      <c r="W4074"/>
      <c r="X4074"/>
      <c r="Y4074"/>
      <c r="Z4074"/>
      <c r="AA4074"/>
      <c r="AB4074"/>
    </row>
    <row r="4075" spans="1:28" x14ac:dyDescent="0.25">
      <c r="A4075"/>
      <c r="B4075"/>
      <c r="C4075"/>
      <c r="D4075"/>
      <c r="E4075"/>
      <c r="F4075"/>
      <c r="G4075"/>
      <c r="H4075"/>
      <c r="I4075"/>
      <c r="J4075"/>
      <c r="K4075"/>
      <c r="L4075"/>
      <c r="M4075"/>
      <c r="N4075"/>
      <c r="O4075"/>
      <c r="P4075"/>
      <c r="Q4075"/>
      <c r="R4075"/>
      <c r="S4075"/>
      <c r="T4075"/>
      <c r="U4075"/>
      <c r="V4075"/>
      <c r="W4075"/>
      <c r="X4075"/>
      <c r="Y4075"/>
      <c r="Z4075"/>
      <c r="AA4075"/>
      <c r="AB4075"/>
    </row>
    <row r="4076" spans="1:28" x14ac:dyDescent="0.25">
      <c r="A4076"/>
      <c r="B4076"/>
      <c r="C4076"/>
      <c r="D4076"/>
      <c r="E4076"/>
      <c r="F4076"/>
      <c r="G4076"/>
      <c r="H4076"/>
      <c r="I4076"/>
      <c r="J4076"/>
      <c r="K4076"/>
      <c r="L4076"/>
      <c r="M4076"/>
      <c r="N4076"/>
      <c r="O4076"/>
      <c r="P4076"/>
      <c r="Q4076"/>
      <c r="R4076"/>
      <c r="S4076"/>
      <c r="T4076"/>
      <c r="U4076"/>
      <c r="V4076"/>
      <c r="W4076"/>
      <c r="X4076"/>
      <c r="Y4076"/>
      <c r="Z4076"/>
      <c r="AA4076"/>
      <c r="AB4076"/>
    </row>
    <row r="4077" spans="1:28" x14ac:dyDescent="0.25">
      <c r="A4077"/>
      <c r="B4077"/>
      <c r="C4077"/>
      <c r="D4077"/>
      <c r="E4077"/>
      <c r="F4077"/>
      <c r="G4077"/>
      <c r="H4077"/>
      <c r="I4077"/>
      <c r="J4077"/>
      <c r="K4077"/>
      <c r="L4077"/>
      <c r="M4077"/>
      <c r="N4077"/>
      <c r="O4077"/>
      <c r="P4077"/>
      <c r="Q4077"/>
      <c r="R4077"/>
      <c r="S4077"/>
      <c r="T4077"/>
      <c r="U4077"/>
      <c r="V4077"/>
      <c r="W4077"/>
      <c r="X4077"/>
      <c r="Y4077"/>
      <c r="Z4077"/>
      <c r="AA4077"/>
      <c r="AB4077"/>
    </row>
    <row r="4078" spans="1:28" x14ac:dyDescent="0.25">
      <c r="A4078"/>
      <c r="B4078"/>
      <c r="C4078"/>
      <c r="D4078"/>
      <c r="E4078"/>
      <c r="F4078"/>
      <c r="G4078"/>
      <c r="H4078"/>
      <c r="I4078"/>
      <c r="J4078"/>
      <c r="K4078"/>
      <c r="L4078"/>
      <c r="M4078"/>
      <c r="N4078"/>
      <c r="O4078"/>
      <c r="P4078"/>
      <c r="Q4078"/>
      <c r="R4078"/>
      <c r="S4078"/>
      <c r="T4078"/>
      <c r="U4078"/>
      <c r="V4078"/>
      <c r="W4078"/>
      <c r="X4078"/>
      <c r="Y4078"/>
      <c r="Z4078"/>
      <c r="AA4078"/>
      <c r="AB4078"/>
    </row>
    <row r="4079" spans="1:28" x14ac:dyDescent="0.25">
      <c r="A4079"/>
      <c r="B4079"/>
      <c r="C4079"/>
      <c r="D4079"/>
      <c r="E4079"/>
      <c r="F4079"/>
      <c r="G4079"/>
      <c r="H4079"/>
      <c r="I4079"/>
      <c r="J4079"/>
      <c r="K4079"/>
      <c r="L4079"/>
      <c r="M4079"/>
      <c r="N4079"/>
      <c r="O4079"/>
      <c r="P4079"/>
      <c r="Q4079"/>
      <c r="R4079"/>
      <c r="S4079"/>
      <c r="T4079"/>
      <c r="U4079"/>
      <c r="V4079"/>
      <c r="W4079"/>
      <c r="X4079"/>
      <c r="Y4079"/>
      <c r="Z4079"/>
      <c r="AA4079"/>
      <c r="AB4079"/>
    </row>
    <row r="4080" spans="1:28" x14ac:dyDescent="0.25">
      <c r="A4080"/>
      <c r="B4080"/>
      <c r="C4080"/>
      <c r="D4080"/>
      <c r="E4080"/>
      <c r="F4080"/>
      <c r="G4080"/>
      <c r="H4080"/>
      <c r="I4080"/>
      <c r="J4080"/>
      <c r="K4080"/>
      <c r="L4080"/>
      <c r="M4080"/>
      <c r="N4080"/>
      <c r="O4080"/>
      <c r="P4080"/>
      <c r="Q4080"/>
      <c r="R4080"/>
      <c r="S4080"/>
      <c r="T4080"/>
      <c r="U4080"/>
      <c r="V4080"/>
      <c r="W4080"/>
      <c r="X4080"/>
      <c r="Y4080"/>
      <c r="Z4080"/>
      <c r="AA4080"/>
      <c r="AB4080"/>
    </row>
    <row r="4081" spans="1:28" x14ac:dyDescent="0.25">
      <c r="A4081"/>
      <c r="B4081"/>
      <c r="C4081"/>
      <c r="D4081"/>
      <c r="E4081"/>
      <c r="F4081"/>
      <c r="G4081"/>
      <c r="H4081"/>
      <c r="I4081"/>
      <c r="J4081"/>
      <c r="K4081"/>
      <c r="L4081"/>
      <c r="M4081"/>
      <c r="N4081"/>
      <c r="O4081"/>
      <c r="P4081"/>
      <c r="Q4081"/>
      <c r="R4081"/>
      <c r="S4081"/>
      <c r="T4081"/>
      <c r="U4081"/>
      <c r="V4081"/>
      <c r="W4081"/>
      <c r="X4081"/>
      <c r="Y4081"/>
      <c r="Z4081"/>
      <c r="AA4081"/>
      <c r="AB4081"/>
    </row>
    <row r="4082" spans="1:28" x14ac:dyDescent="0.25">
      <c r="A4082"/>
      <c r="B4082"/>
      <c r="C4082"/>
      <c r="D4082"/>
      <c r="E4082"/>
      <c r="F4082"/>
      <c r="G4082"/>
      <c r="H4082"/>
      <c r="I4082"/>
      <c r="J4082"/>
      <c r="K4082"/>
      <c r="L4082"/>
      <c r="M4082"/>
      <c r="N4082"/>
      <c r="O4082"/>
      <c r="P4082"/>
      <c r="Q4082"/>
      <c r="R4082"/>
      <c r="S4082"/>
      <c r="T4082"/>
      <c r="U4082"/>
      <c r="V4082"/>
      <c r="W4082"/>
      <c r="X4082"/>
      <c r="Y4082"/>
      <c r="Z4082"/>
      <c r="AA4082"/>
      <c r="AB4082"/>
    </row>
    <row r="4083" spans="1:28" x14ac:dyDescent="0.25">
      <c r="A4083"/>
      <c r="B4083"/>
      <c r="C4083"/>
      <c r="D4083"/>
      <c r="E4083"/>
      <c r="F4083"/>
      <c r="G4083"/>
      <c r="H4083"/>
      <c r="I4083"/>
      <c r="J4083"/>
      <c r="K4083"/>
      <c r="L4083"/>
      <c r="M4083"/>
      <c r="N4083"/>
      <c r="O4083"/>
      <c r="P4083"/>
      <c r="Q4083"/>
      <c r="R4083"/>
      <c r="S4083"/>
      <c r="T4083"/>
      <c r="U4083"/>
      <c r="V4083"/>
      <c r="W4083"/>
      <c r="X4083"/>
      <c r="Y4083"/>
      <c r="Z4083"/>
      <c r="AA4083"/>
      <c r="AB4083"/>
    </row>
    <row r="4084" spans="1:28" x14ac:dyDescent="0.25">
      <c r="A4084"/>
      <c r="B4084"/>
      <c r="C4084"/>
      <c r="D4084"/>
      <c r="E4084"/>
      <c r="F4084"/>
      <c r="G4084"/>
      <c r="H4084"/>
      <c r="I4084"/>
      <c r="J4084"/>
      <c r="K4084"/>
      <c r="L4084"/>
      <c r="M4084"/>
      <c r="N4084"/>
      <c r="O4084"/>
      <c r="P4084"/>
      <c r="Q4084"/>
      <c r="R4084"/>
      <c r="S4084"/>
      <c r="T4084"/>
      <c r="U4084"/>
      <c r="V4084"/>
      <c r="W4084"/>
      <c r="X4084"/>
      <c r="Y4084"/>
      <c r="Z4084"/>
      <c r="AA4084"/>
      <c r="AB4084"/>
    </row>
    <row r="4085" spans="1:28" x14ac:dyDescent="0.25">
      <c r="A4085"/>
      <c r="B4085"/>
      <c r="C4085"/>
      <c r="D4085"/>
      <c r="E4085"/>
      <c r="F4085"/>
      <c r="G4085"/>
      <c r="H4085"/>
      <c r="I4085"/>
      <c r="J4085"/>
      <c r="K4085"/>
      <c r="L4085"/>
      <c r="M4085"/>
      <c r="N4085"/>
      <c r="O4085"/>
      <c r="P4085"/>
      <c r="Q4085"/>
      <c r="R4085"/>
      <c r="S4085"/>
      <c r="T4085"/>
      <c r="U4085"/>
      <c r="V4085"/>
      <c r="W4085"/>
      <c r="X4085"/>
      <c r="Y4085"/>
      <c r="Z4085"/>
      <c r="AA4085"/>
      <c r="AB4085"/>
    </row>
    <row r="4086" spans="1:28" x14ac:dyDescent="0.25">
      <c r="A4086"/>
      <c r="B4086"/>
      <c r="C4086"/>
      <c r="D4086"/>
      <c r="E4086"/>
      <c r="F4086"/>
      <c r="G4086"/>
      <c r="H4086"/>
      <c r="I4086"/>
      <c r="J4086"/>
      <c r="K4086"/>
      <c r="L4086"/>
      <c r="M4086"/>
      <c r="N4086"/>
      <c r="O4086"/>
      <c r="P4086"/>
      <c r="Q4086"/>
      <c r="R4086"/>
      <c r="S4086"/>
      <c r="T4086"/>
      <c r="U4086"/>
      <c r="V4086"/>
      <c r="W4086"/>
      <c r="X4086"/>
      <c r="Y4086"/>
      <c r="Z4086"/>
      <c r="AA4086"/>
      <c r="AB4086"/>
    </row>
    <row r="4087" spans="1:28" x14ac:dyDescent="0.25">
      <c r="A4087"/>
      <c r="B4087"/>
      <c r="C4087"/>
      <c r="D4087"/>
      <c r="E4087"/>
      <c r="F4087"/>
      <c r="G4087"/>
      <c r="H4087"/>
      <c r="I4087"/>
      <c r="J4087"/>
      <c r="K4087"/>
      <c r="L4087"/>
      <c r="M4087"/>
      <c r="N4087"/>
      <c r="O4087"/>
      <c r="P4087"/>
      <c r="Q4087"/>
      <c r="R4087"/>
      <c r="S4087"/>
      <c r="T4087"/>
      <c r="U4087"/>
      <c r="V4087"/>
      <c r="W4087"/>
      <c r="X4087"/>
      <c r="Y4087"/>
      <c r="Z4087"/>
      <c r="AA4087"/>
      <c r="AB4087"/>
    </row>
    <row r="4088" spans="1:28" x14ac:dyDescent="0.25">
      <c r="A4088"/>
      <c r="B4088"/>
      <c r="C4088"/>
      <c r="D4088"/>
      <c r="E4088"/>
      <c r="F4088"/>
      <c r="G4088"/>
      <c r="H4088"/>
      <c r="I4088"/>
      <c r="J4088"/>
      <c r="K4088"/>
      <c r="L4088"/>
      <c r="M4088"/>
      <c r="N4088"/>
      <c r="O4088"/>
      <c r="P4088"/>
      <c r="Q4088"/>
      <c r="R4088"/>
      <c r="S4088"/>
      <c r="T4088"/>
      <c r="U4088"/>
      <c r="V4088"/>
      <c r="W4088"/>
      <c r="X4088"/>
      <c r="Y4088"/>
      <c r="Z4088"/>
      <c r="AA4088"/>
      <c r="AB4088"/>
    </row>
    <row r="4089" spans="1:28" x14ac:dyDescent="0.25">
      <c r="A4089"/>
      <c r="B4089"/>
      <c r="C4089"/>
      <c r="D4089"/>
      <c r="E4089"/>
      <c r="F4089"/>
      <c r="G4089"/>
      <c r="H4089"/>
      <c r="I4089"/>
      <c r="J4089"/>
      <c r="K4089"/>
      <c r="L4089"/>
      <c r="M4089"/>
      <c r="N4089"/>
      <c r="O4089"/>
      <c r="P4089"/>
      <c r="Q4089"/>
      <c r="R4089"/>
      <c r="S4089"/>
      <c r="T4089"/>
      <c r="U4089"/>
      <c r="V4089"/>
      <c r="W4089"/>
      <c r="X4089"/>
      <c r="Y4089"/>
      <c r="Z4089"/>
      <c r="AA4089"/>
      <c r="AB4089"/>
    </row>
    <row r="4090" spans="1:28" x14ac:dyDescent="0.25">
      <c r="A4090"/>
      <c r="B4090"/>
      <c r="C4090"/>
      <c r="D4090"/>
      <c r="E4090"/>
      <c r="F4090"/>
      <c r="G4090"/>
      <c r="H4090"/>
      <c r="I4090"/>
      <c r="J4090"/>
      <c r="K4090"/>
      <c r="L4090"/>
      <c r="M4090"/>
      <c r="N4090"/>
      <c r="O4090"/>
      <c r="P4090"/>
      <c r="Q4090"/>
      <c r="R4090"/>
      <c r="S4090"/>
      <c r="T4090"/>
      <c r="U4090"/>
      <c r="V4090"/>
      <c r="W4090"/>
      <c r="X4090"/>
      <c r="Y4090"/>
      <c r="Z4090"/>
      <c r="AA4090"/>
      <c r="AB4090"/>
    </row>
    <row r="4091" spans="1:28" x14ac:dyDescent="0.25">
      <c r="A4091"/>
      <c r="B4091"/>
      <c r="C4091"/>
      <c r="D4091"/>
      <c r="E4091"/>
      <c r="F4091"/>
      <c r="G4091"/>
      <c r="H4091"/>
      <c r="I4091"/>
      <c r="J4091"/>
      <c r="K4091"/>
      <c r="L4091"/>
      <c r="M4091"/>
      <c r="N4091"/>
      <c r="O4091"/>
      <c r="P4091"/>
      <c r="Q4091"/>
      <c r="R4091"/>
      <c r="S4091"/>
      <c r="T4091"/>
      <c r="U4091"/>
      <c r="V4091"/>
      <c r="W4091"/>
      <c r="X4091"/>
      <c r="Y4091"/>
      <c r="Z4091"/>
      <c r="AA4091"/>
      <c r="AB4091"/>
    </row>
    <row r="4092" spans="1:28" x14ac:dyDescent="0.25">
      <c r="A4092"/>
      <c r="B4092"/>
      <c r="C4092"/>
      <c r="D4092"/>
      <c r="E4092"/>
      <c r="F4092"/>
      <c r="G4092"/>
      <c r="H4092"/>
      <c r="I4092"/>
      <c r="J4092"/>
      <c r="K4092"/>
      <c r="L4092"/>
      <c r="M4092"/>
      <c r="N4092"/>
      <c r="O4092"/>
      <c r="P4092"/>
      <c r="Q4092"/>
      <c r="R4092"/>
      <c r="S4092"/>
      <c r="T4092"/>
      <c r="U4092"/>
      <c r="V4092"/>
      <c r="W4092"/>
      <c r="X4092"/>
      <c r="Y4092"/>
      <c r="Z4092"/>
      <c r="AA4092"/>
      <c r="AB4092"/>
    </row>
    <row r="4093" spans="1:28" x14ac:dyDescent="0.25">
      <c r="A4093"/>
      <c r="B4093"/>
      <c r="C4093"/>
      <c r="D4093"/>
      <c r="E4093"/>
      <c r="F4093"/>
      <c r="G4093"/>
      <c r="H4093"/>
      <c r="I4093"/>
      <c r="J4093"/>
      <c r="K4093"/>
      <c r="L4093"/>
      <c r="M4093"/>
      <c r="N4093"/>
      <c r="O4093"/>
      <c r="P4093"/>
      <c r="Q4093"/>
      <c r="R4093"/>
      <c r="S4093"/>
      <c r="T4093"/>
      <c r="U4093"/>
      <c r="V4093"/>
      <c r="W4093"/>
      <c r="X4093"/>
      <c r="Y4093"/>
      <c r="Z4093"/>
      <c r="AA4093"/>
      <c r="AB4093"/>
    </row>
    <row r="4094" spans="1:28" x14ac:dyDescent="0.25">
      <c r="A4094"/>
      <c r="B4094"/>
      <c r="C4094"/>
      <c r="D4094"/>
      <c r="E4094"/>
      <c r="F4094"/>
      <c r="G4094"/>
      <c r="H4094"/>
      <c r="I4094"/>
      <c r="J4094"/>
      <c r="K4094"/>
      <c r="L4094"/>
      <c r="M4094"/>
      <c r="N4094"/>
      <c r="O4094"/>
      <c r="P4094"/>
      <c r="Q4094"/>
      <c r="R4094"/>
      <c r="S4094"/>
      <c r="T4094"/>
      <c r="U4094"/>
      <c r="V4094"/>
      <c r="W4094"/>
      <c r="X4094"/>
      <c r="Y4094"/>
      <c r="Z4094"/>
      <c r="AA4094"/>
      <c r="AB4094"/>
    </row>
    <row r="4095" spans="1:28" x14ac:dyDescent="0.25">
      <c r="A4095"/>
      <c r="B4095"/>
      <c r="C4095"/>
      <c r="D4095"/>
      <c r="E4095"/>
      <c r="F4095"/>
      <c r="G4095"/>
      <c r="H4095"/>
      <c r="I4095"/>
      <c r="J4095"/>
      <c r="K4095"/>
      <c r="L4095"/>
      <c r="M4095"/>
      <c r="N4095"/>
      <c r="O4095"/>
      <c r="P4095"/>
      <c r="Q4095"/>
      <c r="R4095"/>
      <c r="S4095"/>
      <c r="T4095"/>
      <c r="U4095"/>
      <c r="V4095"/>
      <c r="W4095"/>
      <c r="X4095"/>
      <c r="Y4095"/>
      <c r="Z4095"/>
      <c r="AA4095"/>
      <c r="AB4095"/>
    </row>
    <row r="4096" spans="1:28" x14ac:dyDescent="0.25">
      <c r="A4096"/>
      <c r="B4096"/>
      <c r="C4096"/>
      <c r="D4096"/>
      <c r="E4096"/>
      <c r="F4096"/>
      <c r="G4096"/>
      <c r="H4096"/>
      <c r="I4096"/>
      <c r="J4096"/>
      <c r="K4096"/>
      <c r="L4096"/>
      <c r="M4096"/>
      <c r="N4096"/>
      <c r="O4096"/>
      <c r="P4096"/>
      <c r="Q4096"/>
      <c r="R4096"/>
      <c r="S4096"/>
      <c r="T4096"/>
      <c r="U4096"/>
      <c r="V4096"/>
      <c r="W4096"/>
      <c r="X4096"/>
      <c r="Y4096"/>
      <c r="Z4096"/>
      <c r="AA4096"/>
      <c r="AB4096"/>
    </row>
    <row r="4097" spans="1:28" x14ac:dyDescent="0.25">
      <c r="A4097"/>
      <c r="B4097"/>
      <c r="C4097"/>
      <c r="D4097"/>
      <c r="E4097"/>
      <c r="F4097"/>
      <c r="G4097"/>
      <c r="H4097"/>
      <c r="I4097"/>
      <c r="J4097"/>
      <c r="K4097"/>
      <c r="L4097"/>
      <c r="M4097"/>
      <c r="N4097"/>
      <c r="O4097"/>
      <c r="P4097"/>
      <c r="Q4097"/>
      <c r="R4097"/>
      <c r="S4097"/>
      <c r="T4097"/>
      <c r="U4097"/>
      <c r="V4097"/>
      <c r="W4097"/>
      <c r="X4097"/>
      <c r="Y4097"/>
      <c r="Z4097"/>
      <c r="AA4097"/>
      <c r="AB4097"/>
    </row>
    <row r="4098" spans="1:28" x14ac:dyDescent="0.25">
      <c r="A4098"/>
      <c r="B4098"/>
      <c r="C4098"/>
      <c r="D4098"/>
      <c r="E4098"/>
      <c r="F4098"/>
      <c r="G4098"/>
      <c r="H4098"/>
      <c r="I4098"/>
      <c r="J4098"/>
      <c r="K4098"/>
      <c r="L4098"/>
      <c r="M4098"/>
      <c r="N4098"/>
      <c r="O4098"/>
      <c r="P4098"/>
      <c r="Q4098"/>
      <c r="R4098"/>
      <c r="S4098"/>
      <c r="T4098"/>
      <c r="U4098"/>
      <c r="V4098"/>
      <c r="W4098"/>
      <c r="X4098"/>
      <c r="Y4098"/>
      <c r="Z4098"/>
      <c r="AA4098"/>
      <c r="AB4098"/>
    </row>
    <row r="4099" spans="1:28" x14ac:dyDescent="0.25">
      <c r="A4099"/>
      <c r="B4099"/>
      <c r="C4099"/>
      <c r="D4099"/>
      <c r="E4099"/>
      <c r="F4099"/>
      <c r="G4099"/>
      <c r="H4099"/>
      <c r="I4099"/>
      <c r="J4099"/>
      <c r="K4099"/>
      <c r="L4099"/>
      <c r="M4099"/>
      <c r="N4099"/>
      <c r="O4099"/>
      <c r="P4099"/>
      <c r="Q4099"/>
      <c r="R4099"/>
      <c r="S4099"/>
      <c r="T4099"/>
      <c r="U4099"/>
      <c r="V4099"/>
      <c r="W4099"/>
      <c r="X4099"/>
      <c r="Y4099"/>
      <c r="Z4099"/>
      <c r="AA4099"/>
      <c r="AB4099"/>
    </row>
    <row r="4100" spans="1:28" x14ac:dyDescent="0.25">
      <c r="A4100"/>
      <c r="B4100"/>
      <c r="C4100"/>
      <c r="D4100"/>
      <c r="E4100"/>
      <c r="F4100"/>
      <c r="G4100"/>
      <c r="H4100"/>
      <c r="I4100"/>
      <c r="J4100"/>
      <c r="K4100"/>
      <c r="L4100"/>
      <c r="M4100"/>
      <c r="N4100"/>
      <c r="O4100"/>
      <c r="P4100"/>
      <c r="Q4100"/>
      <c r="R4100"/>
      <c r="S4100"/>
      <c r="T4100"/>
      <c r="U4100"/>
      <c r="V4100"/>
      <c r="W4100"/>
      <c r="X4100"/>
      <c r="Y4100"/>
      <c r="Z4100"/>
      <c r="AA4100"/>
      <c r="AB4100"/>
    </row>
    <row r="4101" spans="1:28" x14ac:dyDescent="0.25">
      <c r="A4101"/>
      <c r="B4101"/>
      <c r="C4101"/>
      <c r="D4101"/>
      <c r="E4101"/>
      <c r="F4101"/>
      <c r="G4101"/>
      <c r="H4101"/>
      <c r="I4101"/>
      <c r="J4101"/>
      <c r="K4101"/>
      <c r="L4101"/>
      <c r="M4101"/>
      <c r="N4101"/>
      <c r="O4101"/>
      <c r="P4101"/>
      <c r="Q4101"/>
      <c r="R4101"/>
      <c r="S4101"/>
      <c r="T4101"/>
      <c r="U4101"/>
      <c r="V4101"/>
      <c r="W4101"/>
      <c r="X4101"/>
      <c r="Y4101"/>
      <c r="Z4101"/>
      <c r="AA4101"/>
      <c r="AB4101"/>
    </row>
    <row r="4102" spans="1:28" x14ac:dyDescent="0.25">
      <c r="A4102"/>
      <c r="B4102"/>
      <c r="C4102"/>
      <c r="D4102"/>
      <c r="E4102"/>
      <c r="F4102"/>
      <c r="G4102"/>
      <c r="H4102"/>
      <c r="I4102"/>
      <c r="J4102"/>
      <c r="K4102"/>
      <c r="L4102"/>
      <c r="M4102"/>
      <c r="N4102"/>
      <c r="O4102"/>
      <c r="P4102"/>
      <c r="Q4102"/>
      <c r="R4102"/>
      <c r="S4102"/>
      <c r="T4102"/>
      <c r="U4102"/>
      <c r="V4102"/>
      <c r="W4102"/>
      <c r="X4102"/>
      <c r="Y4102"/>
      <c r="Z4102"/>
      <c r="AA4102"/>
      <c r="AB4102"/>
    </row>
    <row r="4103" spans="1:28" x14ac:dyDescent="0.25">
      <c r="A4103"/>
      <c r="B4103"/>
      <c r="C4103"/>
      <c r="D4103"/>
      <c r="E4103"/>
      <c r="F4103"/>
      <c r="G4103"/>
      <c r="H4103"/>
      <c r="I4103"/>
      <c r="J4103"/>
      <c r="K4103"/>
      <c r="L4103"/>
      <c r="M4103"/>
      <c r="N4103"/>
      <c r="O4103"/>
      <c r="P4103"/>
      <c r="Q4103"/>
      <c r="R4103"/>
      <c r="S4103"/>
      <c r="T4103"/>
      <c r="U4103"/>
      <c r="V4103"/>
      <c r="W4103"/>
      <c r="X4103"/>
      <c r="Y4103"/>
      <c r="Z4103"/>
      <c r="AA4103"/>
      <c r="AB4103"/>
    </row>
    <row r="4104" spans="1:28" x14ac:dyDescent="0.25">
      <c r="A4104"/>
      <c r="B4104"/>
      <c r="C4104"/>
      <c r="D4104"/>
      <c r="E4104"/>
      <c r="F4104"/>
      <c r="G4104"/>
      <c r="H4104"/>
      <c r="I4104"/>
      <c r="J4104"/>
      <c r="K4104"/>
      <c r="L4104"/>
      <c r="M4104"/>
      <c r="N4104"/>
      <c r="O4104"/>
      <c r="P4104"/>
      <c r="Q4104"/>
      <c r="R4104"/>
      <c r="S4104"/>
      <c r="T4104"/>
      <c r="U4104"/>
      <c r="V4104"/>
      <c r="W4104"/>
      <c r="X4104"/>
      <c r="Y4104"/>
      <c r="Z4104"/>
      <c r="AA4104"/>
      <c r="AB4104"/>
    </row>
    <row r="4105" spans="1:28" x14ac:dyDescent="0.25">
      <c r="A4105"/>
      <c r="B4105"/>
      <c r="C4105"/>
      <c r="D4105"/>
      <c r="E4105"/>
      <c r="F4105"/>
      <c r="G4105"/>
      <c r="H4105"/>
      <c r="I4105"/>
      <c r="J4105"/>
      <c r="K4105"/>
      <c r="L4105"/>
      <c r="M4105"/>
      <c r="N4105"/>
      <c r="O4105"/>
      <c r="P4105"/>
      <c r="Q4105"/>
      <c r="R4105"/>
      <c r="S4105"/>
      <c r="T4105"/>
      <c r="U4105"/>
      <c r="V4105"/>
      <c r="W4105"/>
      <c r="X4105"/>
      <c r="Y4105"/>
      <c r="Z4105"/>
      <c r="AA4105"/>
      <c r="AB4105"/>
    </row>
    <row r="4106" spans="1:28" x14ac:dyDescent="0.25">
      <c r="A4106"/>
      <c r="B4106"/>
      <c r="C4106"/>
      <c r="D4106"/>
      <c r="E4106"/>
      <c r="F4106"/>
      <c r="G4106"/>
      <c r="H4106"/>
      <c r="I4106"/>
      <c r="J4106"/>
      <c r="K4106"/>
      <c r="L4106"/>
      <c r="M4106"/>
      <c r="N4106"/>
      <c r="O4106"/>
      <c r="P4106"/>
      <c r="Q4106"/>
      <c r="R4106"/>
      <c r="S4106"/>
      <c r="T4106"/>
      <c r="U4106"/>
      <c r="V4106"/>
      <c r="W4106"/>
      <c r="X4106"/>
      <c r="Y4106"/>
      <c r="Z4106"/>
      <c r="AA4106"/>
      <c r="AB4106"/>
    </row>
    <row r="4107" spans="1:28" x14ac:dyDescent="0.25">
      <c r="A4107"/>
      <c r="B4107"/>
      <c r="C4107"/>
      <c r="D4107"/>
      <c r="E4107"/>
      <c r="F4107"/>
      <c r="G4107"/>
      <c r="H4107"/>
      <c r="I4107"/>
      <c r="J4107"/>
      <c r="K4107"/>
      <c r="L4107"/>
      <c r="M4107"/>
      <c r="N4107"/>
      <c r="O4107"/>
      <c r="P4107"/>
      <c r="Q4107"/>
      <c r="R4107"/>
      <c r="S4107"/>
      <c r="T4107"/>
      <c r="U4107"/>
      <c r="V4107"/>
      <c r="W4107"/>
      <c r="X4107"/>
      <c r="Y4107"/>
      <c r="Z4107"/>
      <c r="AA4107"/>
      <c r="AB4107"/>
    </row>
    <row r="4108" spans="1:28" x14ac:dyDescent="0.25">
      <c r="A4108"/>
      <c r="B4108"/>
      <c r="C4108"/>
      <c r="D4108"/>
      <c r="E4108"/>
      <c r="F4108"/>
      <c r="G4108"/>
      <c r="H4108"/>
      <c r="I4108"/>
      <c r="J4108"/>
      <c r="K4108"/>
      <c r="L4108"/>
      <c r="M4108"/>
      <c r="N4108"/>
      <c r="O4108"/>
      <c r="P4108"/>
      <c r="Q4108"/>
      <c r="R4108"/>
      <c r="S4108"/>
      <c r="T4108"/>
      <c r="U4108"/>
      <c r="V4108"/>
      <c r="W4108"/>
      <c r="X4108"/>
      <c r="Y4108"/>
      <c r="Z4108"/>
      <c r="AA4108"/>
      <c r="AB4108"/>
    </row>
    <row r="4109" spans="1:28" x14ac:dyDescent="0.25">
      <c r="A4109"/>
      <c r="B4109"/>
      <c r="C4109"/>
      <c r="D4109"/>
      <c r="E4109"/>
      <c r="F4109"/>
      <c r="G4109"/>
      <c r="H4109"/>
      <c r="I4109"/>
      <c r="J4109"/>
      <c r="K4109"/>
      <c r="L4109"/>
      <c r="M4109"/>
      <c r="N4109"/>
      <c r="O4109"/>
      <c r="P4109"/>
      <c r="Q4109"/>
      <c r="R4109"/>
      <c r="S4109"/>
      <c r="T4109"/>
      <c r="U4109"/>
      <c r="V4109"/>
      <c r="W4109"/>
      <c r="X4109"/>
      <c r="Y4109"/>
      <c r="Z4109"/>
      <c r="AA4109"/>
      <c r="AB4109"/>
    </row>
    <row r="4110" spans="1:28" x14ac:dyDescent="0.25">
      <c r="A4110"/>
      <c r="B4110"/>
      <c r="C4110"/>
      <c r="D4110"/>
      <c r="E4110"/>
      <c r="F4110"/>
      <c r="G4110"/>
      <c r="H4110"/>
      <c r="I4110"/>
      <c r="J4110"/>
      <c r="K4110"/>
      <c r="L4110"/>
      <c r="M4110"/>
      <c r="N4110"/>
      <c r="O4110"/>
      <c r="P4110"/>
      <c r="Q4110"/>
      <c r="R4110"/>
      <c r="S4110"/>
      <c r="T4110"/>
      <c r="U4110"/>
      <c r="V4110"/>
      <c r="W4110"/>
      <c r="X4110"/>
      <c r="Y4110"/>
      <c r="Z4110"/>
      <c r="AA4110"/>
      <c r="AB4110"/>
    </row>
    <row r="4111" spans="1:28" x14ac:dyDescent="0.25">
      <c r="A4111"/>
      <c r="B4111"/>
      <c r="C4111"/>
      <c r="D4111"/>
      <c r="E4111"/>
      <c r="F4111"/>
      <c r="G4111"/>
      <c r="H4111"/>
      <c r="I4111"/>
      <c r="J4111"/>
      <c r="K4111"/>
      <c r="L4111"/>
      <c r="M4111"/>
      <c r="N4111"/>
      <c r="O4111"/>
      <c r="P4111"/>
      <c r="Q4111"/>
      <c r="R4111"/>
      <c r="S4111"/>
      <c r="T4111"/>
      <c r="U4111"/>
      <c r="V4111"/>
      <c r="W4111"/>
      <c r="X4111"/>
      <c r="Y4111"/>
      <c r="Z4111"/>
      <c r="AA4111"/>
      <c r="AB4111"/>
    </row>
    <row r="4112" spans="1:28" x14ac:dyDescent="0.25">
      <c r="A4112"/>
      <c r="B4112"/>
      <c r="C4112"/>
      <c r="D4112"/>
      <c r="E4112"/>
      <c r="F4112"/>
      <c r="G4112"/>
      <c r="H4112"/>
      <c r="I4112"/>
      <c r="J4112"/>
      <c r="K4112"/>
      <c r="L4112"/>
      <c r="M4112"/>
      <c r="N4112"/>
      <c r="O4112"/>
      <c r="P4112"/>
      <c r="Q4112"/>
      <c r="R4112"/>
      <c r="S4112"/>
      <c r="T4112"/>
      <c r="U4112"/>
      <c r="V4112"/>
      <c r="W4112"/>
      <c r="X4112"/>
      <c r="Y4112"/>
      <c r="Z4112"/>
      <c r="AA4112"/>
      <c r="AB4112"/>
    </row>
    <row r="4113" spans="1:28" x14ac:dyDescent="0.25">
      <c r="A4113"/>
      <c r="B4113"/>
      <c r="C4113"/>
      <c r="D4113"/>
      <c r="E4113"/>
      <c r="F4113"/>
      <c r="G4113"/>
      <c r="H4113"/>
      <c r="I4113"/>
      <c r="J4113"/>
      <c r="K4113"/>
      <c r="L4113"/>
      <c r="M4113"/>
      <c r="N4113"/>
      <c r="O4113"/>
      <c r="P4113"/>
      <c r="Q4113"/>
      <c r="R4113"/>
      <c r="S4113"/>
      <c r="T4113"/>
      <c r="U4113"/>
      <c r="V4113"/>
      <c r="W4113"/>
      <c r="X4113"/>
      <c r="Y4113"/>
      <c r="Z4113"/>
      <c r="AA4113"/>
      <c r="AB4113"/>
    </row>
    <row r="4114" spans="1:28" x14ac:dyDescent="0.25">
      <c r="A4114"/>
      <c r="B4114"/>
      <c r="C4114"/>
      <c r="D4114"/>
      <c r="E4114"/>
      <c r="F4114"/>
      <c r="G4114"/>
      <c r="H4114"/>
      <c r="I4114"/>
      <c r="J4114"/>
      <c r="K4114"/>
      <c r="L4114"/>
      <c r="M4114"/>
      <c r="N4114"/>
      <c r="O4114"/>
      <c r="P4114"/>
      <c r="Q4114"/>
      <c r="R4114"/>
      <c r="S4114"/>
      <c r="T4114"/>
      <c r="U4114"/>
      <c r="V4114"/>
      <c r="W4114"/>
      <c r="X4114"/>
      <c r="Y4114"/>
      <c r="Z4114"/>
      <c r="AA4114"/>
      <c r="AB4114"/>
    </row>
    <row r="4115" spans="1:28" x14ac:dyDescent="0.25">
      <c r="A4115"/>
      <c r="B4115"/>
      <c r="C4115"/>
      <c r="D4115"/>
      <c r="E4115"/>
      <c r="F4115"/>
      <c r="G4115"/>
      <c r="H4115"/>
      <c r="I4115"/>
      <c r="J4115"/>
      <c r="K4115"/>
      <c r="L4115"/>
      <c r="M4115"/>
      <c r="N4115"/>
      <c r="O4115"/>
      <c r="P4115"/>
      <c r="Q4115"/>
      <c r="R4115"/>
      <c r="S4115"/>
      <c r="T4115"/>
      <c r="U4115"/>
      <c r="V4115"/>
      <c r="W4115"/>
      <c r="X4115"/>
      <c r="Y4115"/>
      <c r="Z4115"/>
      <c r="AA4115"/>
      <c r="AB4115"/>
    </row>
    <row r="4116" spans="1:28" x14ac:dyDescent="0.25">
      <c r="A4116"/>
      <c r="B4116"/>
      <c r="C4116"/>
      <c r="D4116"/>
      <c r="E4116"/>
      <c r="F4116"/>
      <c r="G4116"/>
      <c r="H4116"/>
      <c r="I4116"/>
      <c r="J4116"/>
      <c r="K4116"/>
      <c r="L4116"/>
      <c r="M4116"/>
      <c r="N4116"/>
      <c r="O4116"/>
      <c r="P4116"/>
      <c r="Q4116"/>
      <c r="R4116"/>
      <c r="S4116"/>
      <c r="T4116"/>
      <c r="U4116"/>
      <c r="V4116"/>
      <c r="W4116"/>
      <c r="X4116"/>
      <c r="Y4116"/>
      <c r="Z4116"/>
      <c r="AA4116"/>
      <c r="AB4116"/>
    </row>
    <row r="4117" spans="1:28" x14ac:dyDescent="0.25">
      <c r="A4117"/>
      <c r="B4117"/>
      <c r="C4117"/>
      <c r="D4117"/>
      <c r="E4117"/>
      <c r="F4117"/>
      <c r="G4117"/>
      <c r="H4117"/>
      <c r="I4117"/>
      <c r="J4117"/>
      <c r="K4117"/>
      <c r="L4117"/>
      <c r="M4117"/>
      <c r="N4117"/>
      <c r="O4117"/>
      <c r="P4117"/>
      <c r="Q4117"/>
      <c r="R4117"/>
      <c r="S4117"/>
      <c r="T4117"/>
      <c r="U4117"/>
      <c r="V4117"/>
      <c r="W4117"/>
      <c r="X4117"/>
      <c r="Y4117"/>
      <c r="Z4117"/>
      <c r="AA4117"/>
      <c r="AB4117"/>
    </row>
    <row r="4118" spans="1:28" x14ac:dyDescent="0.25">
      <c r="A4118"/>
      <c r="B4118"/>
      <c r="C4118"/>
      <c r="D4118"/>
      <c r="E4118"/>
      <c r="F4118"/>
      <c r="G4118"/>
      <c r="H4118"/>
      <c r="I4118"/>
      <c r="J4118"/>
      <c r="K4118"/>
      <c r="L4118"/>
      <c r="M4118"/>
      <c r="N4118"/>
      <c r="O4118"/>
      <c r="P4118"/>
      <c r="Q4118"/>
      <c r="R4118"/>
      <c r="S4118"/>
      <c r="T4118"/>
      <c r="U4118"/>
      <c r="V4118"/>
      <c r="W4118"/>
      <c r="X4118"/>
      <c r="Y4118"/>
      <c r="Z4118"/>
      <c r="AA4118"/>
      <c r="AB4118"/>
    </row>
    <row r="4119" spans="1:28" x14ac:dyDescent="0.25">
      <c r="A4119"/>
      <c r="B4119"/>
      <c r="C4119"/>
      <c r="D4119"/>
      <c r="E4119"/>
      <c r="F4119"/>
      <c r="G4119"/>
      <c r="H4119"/>
      <c r="I4119"/>
      <c r="J4119"/>
      <c r="K4119"/>
      <c r="L4119"/>
      <c r="M4119"/>
      <c r="N4119"/>
      <c r="O4119"/>
      <c r="P4119"/>
      <c r="Q4119"/>
      <c r="R4119"/>
      <c r="S4119"/>
      <c r="T4119"/>
      <c r="U4119"/>
      <c r="V4119"/>
      <c r="W4119"/>
      <c r="X4119"/>
      <c r="Y4119"/>
      <c r="Z4119"/>
      <c r="AA4119"/>
      <c r="AB4119"/>
    </row>
    <row r="4120" spans="1:28" x14ac:dyDescent="0.25">
      <c r="A4120"/>
      <c r="B4120"/>
      <c r="C4120"/>
      <c r="D4120"/>
      <c r="E4120"/>
      <c r="F4120"/>
      <c r="G4120"/>
      <c r="H4120"/>
      <c r="I4120"/>
      <c r="J4120"/>
      <c r="K4120"/>
      <c r="L4120"/>
      <c r="M4120"/>
      <c r="N4120"/>
      <c r="O4120"/>
      <c r="P4120"/>
      <c r="Q4120"/>
      <c r="R4120"/>
      <c r="S4120"/>
      <c r="T4120"/>
      <c r="U4120"/>
      <c r="V4120"/>
      <c r="W4120"/>
      <c r="X4120"/>
      <c r="Y4120"/>
      <c r="Z4120"/>
      <c r="AA4120"/>
      <c r="AB4120"/>
    </row>
    <row r="4121" spans="1:28" x14ac:dyDescent="0.25">
      <c r="A4121"/>
      <c r="B4121"/>
      <c r="C4121"/>
      <c r="D4121"/>
      <c r="E4121"/>
      <c r="F4121"/>
      <c r="G4121"/>
      <c r="H4121"/>
      <c r="I4121"/>
      <c r="J4121"/>
      <c r="K4121"/>
      <c r="L4121"/>
      <c r="M4121"/>
      <c r="N4121"/>
      <c r="O4121"/>
      <c r="P4121"/>
      <c r="Q4121"/>
      <c r="R4121"/>
      <c r="S4121"/>
      <c r="T4121"/>
      <c r="U4121"/>
      <c r="V4121"/>
      <c r="W4121"/>
      <c r="X4121"/>
      <c r="Y4121"/>
      <c r="Z4121"/>
      <c r="AA4121"/>
      <c r="AB4121"/>
    </row>
    <row r="4122" spans="1:28" x14ac:dyDescent="0.25">
      <c r="A4122"/>
      <c r="B4122"/>
      <c r="C4122"/>
      <c r="D4122"/>
      <c r="E4122"/>
      <c r="F4122"/>
      <c r="G4122"/>
      <c r="H4122"/>
      <c r="I4122"/>
      <c r="J4122"/>
      <c r="K4122"/>
      <c r="L4122"/>
      <c r="M4122"/>
      <c r="N4122"/>
      <c r="O4122"/>
      <c r="P4122"/>
      <c r="Q4122"/>
      <c r="R4122"/>
      <c r="S4122"/>
      <c r="T4122"/>
      <c r="U4122"/>
      <c r="V4122"/>
      <c r="W4122"/>
      <c r="X4122"/>
      <c r="Y4122"/>
      <c r="Z4122"/>
      <c r="AA4122"/>
      <c r="AB4122"/>
    </row>
    <row r="4123" spans="1:28" x14ac:dyDescent="0.25">
      <c r="A4123"/>
      <c r="B4123"/>
      <c r="C4123"/>
      <c r="D4123"/>
      <c r="E4123"/>
      <c r="F4123"/>
      <c r="G4123"/>
      <c r="H4123"/>
      <c r="I4123"/>
      <c r="J4123"/>
      <c r="K4123"/>
      <c r="L4123"/>
      <c r="M4123"/>
      <c r="N4123"/>
      <c r="O4123"/>
      <c r="P4123"/>
      <c r="Q4123"/>
      <c r="R4123"/>
      <c r="S4123"/>
      <c r="T4123"/>
      <c r="U4123"/>
      <c r="V4123"/>
      <c r="W4123"/>
      <c r="X4123"/>
      <c r="Y4123"/>
      <c r="Z4123"/>
      <c r="AA4123"/>
      <c r="AB4123"/>
    </row>
    <row r="4124" spans="1:28" x14ac:dyDescent="0.25">
      <c r="A4124"/>
      <c r="B4124"/>
      <c r="C4124"/>
      <c r="D4124"/>
      <c r="E4124"/>
      <c r="F4124"/>
      <c r="G4124"/>
      <c r="H4124"/>
      <c r="I4124"/>
      <c r="J4124"/>
      <c r="K4124"/>
      <c r="L4124"/>
      <c r="M4124"/>
      <c r="N4124"/>
      <c r="O4124"/>
      <c r="P4124"/>
      <c r="Q4124"/>
      <c r="R4124"/>
      <c r="S4124"/>
      <c r="T4124"/>
      <c r="U4124"/>
      <c r="V4124"/>
      <c r="W4124"/>
      <c r="X4124"/>
      <c r="Y4124"/>
      <c r="Z4124"/>
      <c r="AA4124"/>
      <c r="AB4124"/>
    </row>
    <row r="4125" spans="1:28" x14ac:dyDescent="0.25">
      <c r="A4125"/>
      <c r="B4125"/>
      <c r="C4125"/>
      <c r="D4125"/>
      <c r="E4125"/>
      <c r="F4125"/>
      <c r="G4125"/>
      <c r="H4125"/>
      <c r="I4125"/>
      <c r="J4125"/>
      <c r="K4125"/>
      <c r="L4125"/>
      <c r="M4125"/>
      <c r="N4125"/>
      <c r="O4125"/>
      <c r="P4125"/>
      <c r="Q4125"/>
      <c r="R4125"/>
      <c r="S4125"/>
      <c r="T4125"/>
      <c r="U4125"/>
      <c r="V4125"/>
      <c r="W4125"/>
      <c r="X4125"/>
      <c r="Y4125"/>
      <c r="Z4125"/>
      <c r="AA4125"/>
      <c r="AB4125"/>
    </row>
    <row r="4126" spans="1:28" x14ac:dyDescent="0.25">
      <c r="A4126"/>
      <c r="B4126"/>
      <c r="C4126"/>
      <c r="D4126"/>
      <c r="E4126"/>
      <c r="F4126"/>
      <c r="G4126"/>
      <c r="H4126"/>
      <c r="I4126"/>
      <c r="J4126"/>
      <c r="K4126"/>
      <c r="L4126"/>
      <c r="M4126"/>
      <c r="N4126"/>
      <c r="O4126"/>
      <c r="P4126"/>
      <c r="Q4126"/>
      <c r="R4126"/>
      <c r="S4126"/>
      <c r="T4126"/>
      <c r="U4126"/>
      <c r="V4126"/>
      <c r="W4126"/>
      <c r="X4126"/>
      <c r="Y4126"/>
      <c r="Z4126"/>
      <c r="AA4126"/>
      <c r="AB4126"/>
    </row>
    <row r="4127" spans="1:28" x14ac:dyDescent="0.25">
      <c r="A4127"/>
      <c r="B4127"/>
      <c r="C4127"/>
      <c r="D4127"/>
      <c r="E4127"/>
      <c r="F4127"/>
      <c r="G4127"/>
      <c r="H4127"/>
      <c r="I4127"/>
      <c r="J4127"/>
      <c r="K4127"/>
      <c r="L4127"/>
      <c r="M4127"/>
      <c r="N4127"/>
      <c r="O4127"/>
      <c r="P4127"/>
      <c r="Q4127"/>
      <c r="R4127"/>
      <c r="S4127"/>
      <c r="T4127"/>
      <c r="U4127"/>
      <c r="V4127"/>
      <c r="W4127"/>
      <c r="X4127"/>
      <c r="Y4127"/>
      <c r="Z4127"/>
      <c r="AA4127"/>
      <c r="AB4127"/>
    </row>
    <row r="4128" spans="1:28" x14ac:dyDescent="0.25">
      <c r="A4128"/>
      <c r="B4128"/>
      <c r="C4128"/>
      <c r="D4128"/>
      <c r="E4128"/>
      <c r="F4128"/>
      <c r="G4128"/>
      <c r="H4128"/>
      <c r="I4128"/>
      <c r="J4128"/>
      <c r="K4128"/>
      <c r="L4128"/>
      <c r="M4128"/>
      <c r="N4128"/>
      <c r="O4128"/>
      <c r="P4128"/>
      <c r="Q4128"/>
      <c r="R4128"/>
      <c r="S4128"/>
      <c r="T4128"/>
      <c r="U4128"/>
      <c r="V4128"/>
      <c r="W4128"/>
      <c r="X4128"/>
      <c r="Y4128"/>
      <c r="Z4128"/>
      <c r="AA4128"/>
      <c r="AB4128"/>
    </row>
    <row r="4129" spans="1:28" x14ac:dyDescent="0.25">
      <c r="A4129"/>
      <c r="B4129"/>
      <c r="C4129"/>
      <c r="D4129"/>
      <c r="E4129"/>
      <c r="F4129"/>
      <c r="G4129"/>
      <c r="H4129"/>
      <c r="I4129"/>
      <c r="J4129"/>
      <c r="K4129"/>
      <c r="L4129"/>
      <c r="M4129"/>
      <c r="N4129"/>
      <c r="O4129"/>
      <c r="P4129"/>
      <c r="Q4129"/>
      <c r="R4129"/>
      <c r="S4129"/>
      <c r="T4129"/>
      <c r="U4129"/>
      <c r="V4129"/>
      <c r="W4129"/>
      <c r="X4129"/>
      <c r="Y4129"/>
      <c r="Z4129"/>
      <c r="AA4129"/>
      <c r="AB4129"/>
    </row>
    <row r="4130" spans="1:28" x14ac:dyDescent="0.25">
      <c r="A4130"/>
      <c r="B4130"/>
      <c r="C4130"/>
      <c r="D4130"/>
      <c r="E4130"/>
      <c r="F4130"/>
      <c r="G4130"/>
      <c r="H4130"/>
      <c r="I4130"/>
      <c r="J4130"/>
      <c r="K4130"/>
      <c r="L4130"/>
      <c r="M4130"/>
      <c r="N4130"/>
      <c r="O4130"/>
      <c r="P4130"/>
      <c r="Q4130"/>
      <c r="R4130"/>
      <c r="S4130"/>
      <c r="T4130"/>
      <c r="U4130"/>
      <c r="V4130"/>
      <c r="W4130"/>
      <c r="X4130"/>
      <c r="Y4130"/>
      <c r="Z4130"/>
      <c r="AA4130"/>
      <c r="AB4130"/>
    </row>
    <row r="4131" spans="1:28" x14ac:dyDescent="0.25">
      <c r="A4131"/>
      <c r="B4131"/>
      <c r="C4131"/>
      <c r="D4131"/>
      <c r="E4131"/>
      <c r="F4131"/>
      <c r="G4131"/>
      <c r="H4131"/>
      <c r="I4131"/>
      <c r="J4131"/>
      <c r="K4131"/>
      <c r="L4131"/>
      <c r="M4131"/>
      <c r="N4131"/>
      <c r="O4131"/>
      <c r="P4131"/>
      <c r="Q4131"/>
      <c r="R4131"/>
      <c r="S4131"/>
      <c r="T4131"/>
      <c r="U4131"/>
      <c r="V4131"/>
      <c r="W4131"/>
      <c r="X4131"/>
      <c r="Y4131"/>
      <c r="Z4131"/>
      <c r="AA4131"/>
      <c r="AB4131"/>
    </row>
    <row r="4132" spans="1:28" x14ac:dyDescent="0.25">
      <c r="A4132"/>
      <c r="B4132"/>
      <c r="C4132"/>
      <c r="D4132"/>
      <c r="E4132"/>
      <c r="F4132"/>
      <c r="G4132"/>
      <c r="H4132"/>
      <c r="I4132"/>
      <c r="J4132"/>
      <c r="K4132"/>
      <c r="L4132"/>
      <c r="M4132"/>
      <c r="N4132"/>
      <c r="O4132"/>
      <c r="P4132"/>
      <c r="Q4132"/>
      <c r="R4132"/>
      <c r="S4132"/>
      <c r="T4132"/>
      <c r="U4132"/>
      <c r="V4132"/>
      <c r="W4132"/>
      <c r="X4132"/>
      <c r="Y4132"/>
      <c r="Z4132"/>
      <c r="AA4132"/>
      <c r="AB4132"/>
    </row>
    <row r="4133" spans="1:28" x14ac:dyDescent="0.25">
      <c r="A4133"/>
      <c r="B4133"/>
      <c r="C4133"/>
      <c r="D4133"/>
      <c r="E4133"/>
      <c r="F4133"/>
      <c r="G4133"/>
      <c r="H4133"/>
      <c r="I4133"/>
      <c r="J4133"/>
      <c r="K4133"/>
      <c r="L4133"/>
      <c r="M4133"/>
      <c r="N4133"/>
      <c r="O4133"/>
      <c r="P4133"/>
      <c r="Q4133"/>
      <c r="R4133"/>
      <c r="S4133"/>
      <c r="T4133"/>
      <c r="U4133"/>
      <c r="V4133"/>
      <c r="W4133"/>
      <c r="X4133"/>
      <c r="Y4133"/>
      <c r="Z4133"/>
      <c r="AA4133"/>
      <c r="AB4133"/>
    </row>
    <row r="4134" spans="1:28" x14ac:dyDescent="0.25">
      <c r="A4134"/>
      <c r="B4134"/>
      <c r="C4134"/>
      <c r="D4134"/>
      <c r="E4134"/>
      <c r="F4134"/>
      <c r="G4134"/>
      <c r="H4134"/>
      <c r="I4134"/>
      <c r="J4134"/>
      <c r="K4134"/>
      <c r="L4134"/>
      <c r="M4134"/>
      <c r="N4134"/>
      <c r="O4134"/>
      <c r="P4134"/>
      <c r="Q4134"/>
      <c r="R4134"/>
      <c r="S4134"/>
      <c r="T4134"/>
      <c r="U4134"/>
      <c r="V4134"/>
      <c r="W4134"/>
      <c r="X4134"/>
      <c r="Y4134"/>
      <c r="Z4134"/>
      <c r="AA4134"/>
      <c r="AB4134"/>
    </row>
    <row r="4135" spans="1:28" x14ac:dyDescent="0.25">
      <c r="A4135"/>
      <c r="B4135"/>
      <c r="C4135"/>
      <c r="D4135"/>
      <c r="E4135"/>
      <c r="F4135"/>
      <c r="G4135"/>
      <c r="H4135"/>
      <c r="I4135"/>
      <c r="J4135"/>
      <c r="K4135"/>
      <c r="L4135"/>
      <c r="M4135"/>
      <c r="N4135"/>
      <c r="O4135"/>
      <c r="P4135"/>
      <c r="Q4135"/>
      <c r="R4135"/>
      <c r="S4135"/>
      <c r="T4135"/>
      <c r="U4135"/>
      <c r="V4135"/>
      <c r="W4135"/>
      <c r="X4135"/>
      <c r="Y4135"/>
      <c r="Z4135"/>
      <c r="AA4135"/>
      <c r="AB4135"/>
    </row>
    <row r="4136" spans="1:28" x14ac:dyDescent="0.25">
      <c r="A4136"/>
      <c r="B4136"/>
      <c r="C4136"/>
      <c r="D4136"/>
      <c r="E4136"/>
      <c r="F4136"/>
      <c r="G4136"/>
      <c r="H4136"/>
      <c r="I4136"/>
      <c r="J4136"/>
      <c r="K4136"/>
      <c r="L4136"/>
      <c r="M4136"/>
      <c r="N4136"/>
      <c r="O4136"/>
      <c r="P4136"/>
      <c r="Q4136"/>
      <c r="R4136"/>
      <c r="S4136"/>
      <c r="T4136"/>
      <c r="U4136"/>
      <c r="V4136"/>
      <c r="W4136"/>
      <c r="X4136"/>
      <c r="Y4136"/>
      <c r="Z4136"/>
      <c r="AA4136"/>
      <c r="AB4136"/>
    </row>
    <row r="4137" spans="1:28" x14ac:dyDescent="0.25">
      <c r="A4137"/>
      <c r="B4137"/>
      <c r="C4137"/>
      <c r="D4137"/>
      <c r="E4137"/>
      <c r="F4137"/>
      <c r="G4137"/>
      <c r="H4137"/>
      <c r="I4137"/>
      <c r="J4137"/>
      <c r="K4137"/>
      <c r="L4137"/>
      <c r="M4137"/>
      <c r="N4137"/>
      <c r="O4137"/>
      <c r="P4137"/>
      <c r="Q4137"/>
      <c r="R4137"/>
      <c r="S4137"/>
      <c r="T4137"/>
      <c r="U4137"/>
      <c r="V4137"/>
      <c r="W4137"/>
      <c r="X4137"/>
      <c r="Y4137"/>
      <c r="Z4137"/>
      <c r="AA4137"/>
      <c r="AB4137"/>
    </row>
    <row r="4138" spans="1:28" x14ac:dyDescent="0.25">
      <c r="A4138"/>
      <c r="B4138"/>
      <c r="C4138"/>
      <c r="D4138"/>
      <c r="E4138"/>
      <c r="F4138"/>
      <c r="G4138"/>
      <c r="H4138"/>
      <c r="I4138"/>
      <c r="J4138"/>
      <c r="K4138"/>
      <c r="L4138"/>
      <c r="M4138"/>
      <c r="N4138"/>
      <c r="O4138"/>
      <c r="P4138"/>
      <c r="Q4138"/>
      <c r="R4138"/>
      <c r="S4138"/>
      <c r="T4138"/>
      <c r="U4138"/>
      <c r="V4138"/>
      <c r="W4138"/>
      <c r="X4138"/>
      <c r="Y4138"/>
      <c r="Z4138"/>
      <c r="AA4138"/>
      <c r="AB4138"/>
    </row>
    <row r="4139" spans="1:28" x14ac:dyDescent="0.25">
      <c r="A4139"/>
      <c r="B4139"/>
      <c r="C4139"/>
      <c r="D4139"/>
      <c r="E4139"/>
      <c r="F4139"/>
      <c r="G4139"/>
      <c r="H4139"/>
      <c r="I4139"/>
      <c r="J4139"/>
      <c r="K4139"/>
      <c r="L4139"/>
      <c r="M4139"/>
      <c r="N4139"/>
      <c r="O4139"/>
      <c r="P4139"/>
      <c r="Q4139"/>
      <c r="R4139"/>
      <c r="S4139"/>
      <c r="T4139"/>
      <c r="U4139"/>
      <c r="V4139"/>
      <c r="W4139"/>
      <c r="X4139"/>
      <c r="Y4139"/>
      <c r="Z4139"/>
      <c r="AA4139"/>
      <c r="AB4139"/>
    </row>
    <row r="4140" spans="1:28" x14ac:dyDescent="0.25">
      <c r="A4140"/>
      <c r="B4140"/>
      <c r="C4140"/>
      <c r="D4140"/>
      <c r="E4140"/>
      <c r="F4140"/>
      <c r="G4140"/>
      <c r="H4140"/>
      <c r="I4140"/>
      <c r="J4140"/>
      <c r="K4140"/>
      <c r="L4140"/>
      <c r="M4140"/>
      <c r="N4140"/>
      <c r="O4140"/>
      <c r="P4140"/>
      <c r="Q4140"/>
      <c r="R4140"/>
      <c r="S4140"/>
      <c r="T4140"/>
      <c r="U4140"/>
      <c r="V4140"/>
      <c r="W4140"/>
      <c r="X4140"/>
      <c r="Y4140"/>
      <c r="Z4140"/>
      <c r="AA4140"/>
      <c r="AB4140"/>
    </row>
    <row r="4141" spans="1:28" x14ac:dyDescent="0.25">
      <c r="A4141"/>
      <c r="B4141"/>
      <c r="C4141"/>
      <c r="D4141"/>
      <c r="E4141"/>
      <c r="F4141"/>
      <c r="G4141"/>
      <c r="H4141"/>
      <c r="I4141"/>
      <c r="J4141"/>
      <c r="K4141"/>
      <c r="L4141"/>
      <c r="M4141"/>
      <c r="N4141"/>
      <c r="O4141"/>
      <c r="P4141"/>
      <c r="Q4141"/>
      <c r="R4141"/>
      <c r="S4141"/>
      <c r="T4141"/>
      <c r="U4141"/>
      <c r="V4141"/>
      <c r="W4141"/>
      <c r="X4141"/>
      <c r="Y4141"/>
      <c r="Z4141"/>
      <c r="AA4141"/>
      <c r="AB4141"/>
    </row>
    <row r="4142" spans="1:28" x14ac:dyDescent="0.25">
      <c r="A4142"/>
      <c r="B4142"/>
      <c r="C4142"/>
      <c r="D4142"/>
      <c r="E4142"/>
      <c r="F4142"/>
      <c r="G4142"/>
      <c r="H4142"/>
      <c r="I4142"/>
      <c r="J4142"/>
      <c r="K4142"/>
      <c r="L4142"/>
      <c r="M4142"/>
      <c r="N4142"/>
      <c r="O4142"/>
      <c r="P4142"/>
      <c r="Q4142"/>
      <c r="R4142"/>
      <c r="S4142"/>
      <c r="T4142"/>
      <c r="U4142"/>
      <c r="V4142"/>
      <c r="W4142"/>
      <c r="X4142"/>
      <c r="Y4142"/>
      <c r="Z4142"/>
      <c r="AA4142"/>
      <c r="AB4142"/>
    </row>
    <row r="4143" spans="1:28" x14ac:dyDescent="0.25">
      <c r="A4143"/>
      <c r="B4143"/>
      <c r="C4143"/>
      <c r="D4143"/>
      <c r="E4143"/>
      <c r="F4143"/>
      <c r="G4143"/>
      <c r="H4143"/>
      <c r="I4143"/>
      <c r="J4143"/>
      <c r="K4143"/>
      <c r="L4143"/>
      <c r="M4143"/>
      <c r="N4143"/>
      <c r="O4143"/>
      <c r="P4143"/>
      <c r="Q4143"/>
      <c r="R4143"/>
      <c r="S4143"/>
      <c r="T4143"/>
      <c r="U4143"/>
      <c r="V4143"/>
      <c r="W4143"/>
      <c r="X4143"/>
      <c r="Y4143"/>
      <c r="Z4143"/>
      <c r="AA4143"/>
      <c r="AB4143"/>
    </row>
    <row r="4144" spans="1:28" x14ac:dyDescent="0.25">
      <c r="A4144"/>
      <c r="B4144"/>
      <c r="C4144"/>
      <c r="D4144"/>
      <c r="E4144"/>
      <c r="F4144"/>
      <c r="G4144"/>
      <c r="H4144"/>
      <c r="I4144"/>
      <c r="J4144"/>
      <c r="K4144"/>
      <c r="L4144"/>
      <c r="M4144"/>
      <c r="N4144"/>
      <c r="O4144"/>
      <c r="P4144"/>
      <c r="Q4144"/>
      <c r="R4144"/>
      <c r="S4144"/>
      <c r="T4144"/>
      <c r="U4144"/>
      <c r="V4144"/>
      <c r="W4144"/>
      <c r="X4144"/>
      <c r="Y4144"/>
      <c r="Z4144"/>
      <c r="AA4144"/>
      <c r="AB4144"/>
    </row>
    <row r="4145" spans="1:28" x14ac:dyDescent="0.25">
      <c r="A4145"/>
      <c r="B4145"/>
      <c r="C4145"/>
      <c r="D4145"/>
      <c r="E4145"/>
      <c r="F4145"/>
      <c r="G4145"/>
      <c r="H4145"/>
      <c r="I4145"/>
      <c r="J4145"/>
      <c r="K4145"/>
      <c r="L4145"/>
      <c r="M4145"/>
      <c r="N4145"/>
      <c r="O4145"/>
      <c r="P4145"/>
      <c r="Q4145"/>
      <c r="R4145"/>
      <c r="S4145"/>
      <c r="T4145"/>
      <c r="U4145"/>
      <c r="V4145"/>
      <c r="W4145"/>
      <c r="X4145"/>
      <c r="Y4145"/>
      <c r="Z4145"/>
      <c r="AA4145"/>
      <c r="AB4145"/>
    </row>
    <row r="4146" spans="1:28" x14ac:dyDescent="0.25">
      <c r="A4146"/>
      <c r="B4146"/>
      <c r="C4146"/>
      <c r="D4146"/>
      <c r="E4146"/>
      <c r="F4146"/>
      <c r="G4146"/>
      <c r="H4146"/>
      <c r="I4146"/>
      <c r="J4146"/>
      <c r="K4146"/>
      <c r="L4146"/>
      <c r="M4146"/>
      <c r="N4146"/>
      <c r="O4146"/>
      <c r="P4146"/>
      <c r="Q4146"/>
      <c r="R4146"/>
      <c r="S4146"/>
      <c r="T4146"/>
      <c r="U4146"/>
      <c r="V4146"/>
      <c r="W4146"/>
      <c r="X4146"/>
      <c r="Y4146"/>
      <c r="Z4146"/>
      <c r="AA4146"/>
      <c r="AB4146"/>
    </row>
    <row r="4147" spans="1:28" x14ac:dyDescent="0.25">
      <c r="A4147"/>
      <c r="B4147"/>
      <c r="C4147"/>
      <c r="D4147"/>
      <c r="E4147"/>
      <c r="F4147"/>
      <c r="G4147"/>
      <c r="H4147"/>
      <c r="I4147"/>
      <c r="J4147"/>
      <c r="K4147"/>
      <c r="L4147"/>
      <c r="M4147"/>
      <c r="N4147"/>
      <c r="O4147"/>
      <c r="P4147"/>
      <c r="Q4147"/>
      <c r="R4147"/>
      <c r="S4147"/>
      <c r="T4147"/>
      <c r="U4147"/>
      <c r="V4147"/>
      <c r="W4147"/>
      <c r="X4147"/>
      <c r="Y4147"/>
      <c r="Z4147"/>
      <c r="AA4147"/>
      <c r="AB4147"/>
    </row>
    <row r="4148" spans="1:28" x14ac:dyDescent="0.25">
      <c r="A4148"/>
      <c r="B4148"/>
      <c r="C4148"/>
      <c r="D4148"/>
      <c r="E4148"/>
      <c r="F4148"/>
      <c r="G4148"/>
      <c r="H4148"/>
      <c r="I4148"/>
      <c r="J4148"/>
      <c r="K4148"/>
      <c r="L4148"/>
      <c r="M4148"/>
      <c r="N4148"/>
      <c r="O4148"/>
      <c r="P4148"/>
      <c r="Q4148"/>
      <c r="R4148"/>
      <c r="S4148"/>
      <c r="T4148"/>
      <c r="U4148"/>
      <c r="V4148"/>
      <c r="W4148"/>
      <c r="X4148"/>
      <c r="Y4148"/>
      <c r="Z4148"/>
      <c r="AA4148"/>
      <c r="AB4148"/>
    </row>
    <row r="4149" spans="1:28" x14ac:dyDescent="0.25">
      <c r="A4149"/>
      <c r="B4149"/>
      <c r="C4149"/>
      <c r="D4149"/>
      <c r="E4149"/>
      <c r="F4149"/>
      <c r="G4149"/>
      <c r="H4149"/>
      <c r="I4149"/>
      <c r="J4149"/>
      <c r="K4149"/>
      <c r="L4149"/>
      <c r="M4149"/>
      <c r="N4149"/>
      <c r="O4149"/>
      <c r="P4149"/>
      <c r="Q4149"/>
      <c r="R4149"/>
      <c r="S4149"/>
      <c r="T4149"/>
      <c r="U4149"/>
      <c r="V4149"/>
      <c r="W4149"/>
      <c r="X4149"/>
      <c r="Y4149"/>
      <c r="Z4149"/>
      <c r="AA4149"/>
      <c r="AB4149"/>
    </row>
    <row r="4150" spans="1:28" x14ac:dyDescent="0.25">
      <c r="A4150"/>
      <c r="B4150"/>
      <c r="C4150"/>
      <c r="D4150"/>
      <c r="E4150"/>
      <c r="F4150"/>
      <c r="G4150"/>
      <c r="H4150"/>
      <c r="I4150"/>
      <c r="J4150"/>
      <c r="K4150"/>
      <c r="L4150"/>
      <c r="M4150"/>
      <c r="N4150"/>
      <c r="O4150"/>
      <c r="P4150"/>
      <c r="Q4150"/>
      <c r="R4150"/>
      <c r="S4150"/>
      <c r="T4150"/>
      <c r="U4150"/>
      <c r="V4150"/>
      <c r="W4150"/>
      <c r="X4150"/>
      <c r="Y4150"/>
      <c r="Z4150"/>
      <c r="AA4150"/>
      <c r="AB4150"/>
    </row>
    <row r="4151" spans="1:28" x14ac:dyDescent="0.25">
      <c r="A4151"/>
      <c r="B4151"/>
      <c r="C4151"/>
      <c r="D4151"/>
      <c r="E4151"/>
      <c r="F4151"/>
      <c r="G4151"/>
      <c r="H4151"/>
      <c r="I4151"/>
      <c r="J4151"/>
      <c r="K4151"/>
      <c r="L4151"/>
      <c r="M4151"/>
      <c r="N4151"/>
      <c r="O4151"/>
      <c r="P4151"/>
      <c r="Q4151"/>
      <c r="R4151"/>
      <c r="S4151"/>
      <c r="T4151"/>
      <c r="U4151"/>
      <c r="V4151"/>
      <c r="W4151"/>
      <c r="X4151"/>
      <c r="Y4151"/>
      <c r="Z4151"/>
      <c r="AA4151"/>
      <c r="AB4151"/>
    </row>
    <row r="4152" spans="1:28" x14ac:dyDescent="0.25">
      <c r="A4152"/>
      <c r="B4152"/>
      <c r="C4152"/>
      <c r="D4152"/>
      <c r="E4152"/>
      <c r="F4152"/>
      <c r="G4152"/>
      <c r="H4152"/>
      <c r="I4152"/>
      <c r="J4152"/>
      <c r="K4152"/>
      <c r="L4152"/>
      <c r="M4152"/>
      <c r="N4152"/>
      <c r="O4152"/>
      <c r="P4152"/>
      <c r="Q4152"/>
      <c r="R4152"/>
      <c r="S4152"/>
      <c r="T4152"/>
      <c r="U4152"/>
      <c r="V4152"/>
      <c r="W4152"/>
      <c r="X4152"/>
      <c r="Y4152"/>
      <c r="Z4152"/>
      <c r="AA4152"/>
      <c r="AB4152"/>
    </row>
    <row r="4153" spans="1:28" x14ac:dyDescent="0.25">
      <c r="A4153"/>
      <c r="B4153"/>
      <c r="C4153"/>
      <c r="D4153"/>
      <c r="E4153"/>
      <c r="F4153"/>
      <c r="G4153"/>
      <c r="H4153"/>
      <c r="I4153"/>
      <c r="J4153"/>
      <c r="K4153"/>
      <c r="L4153"/>
      <c r="M4153"/>
      <c r="N4153"/>
      <c r="O4153"/>
      <c r="P4153"/>
      <c r="Q4153"/>
      <c r="R4153"/>
      <c r="S4153"/>
      <c r="T4153"/>
      <c r="U4153"/>
      <c r="V4153"/>
      <c r="W4153"/>
      <c r="X4153"/>
      <c r="Y4153"/>
      <c r="Z4153"/>
      <c r="AA4153"/>
      <c r="AB4153"/>
    </row>
    <row r="4154" spans="1:28" x14ac:dyDescent="0.25">
      <c r="A4154"/>
      <c r="B4154"/>
      <c r="C4154"/>
      <c r="D4154"/>
      <c r="E4154"/>
      <c r="F4154"/>
      <c r="G4154"/>
      <c r="H4154"/>
      <c r="I4154"/>
      <c r="J4154"/>
      <c r="K4154"/>
      <c r="L4154"/>
      <c r="M4154"/>
      <c r="N4154"/>
      <c r="O4154"/>
      <c r="P4154"/>
      <c r="Q4154"/>
      <c r="R4154"/>
      <c r="S4154"/>
      <c r="T4154"/>
      <c r="U4154"/>
      <c r="V4154"/>
      <c r="W4154"/>
      <c r="X4154"/>
      <c r="Y4154"/>
      <c r="Z4154"/>
      <c r="AA4154"/>
      <c r="AB4154"/>
    </row>
    <row r="4155" spans="1:28" x14ac:dyDescent="0.25">
      <c r="A4155"/>
      <c r="B4155"/>
      <c r="C4155"/>
      <c r="D4155"/>
      <c r="E4155"/>
      <c r="F4155"/>
      <c r="G4155"/>
      <c r="H4155"/>
      <c r="I4155"/>
      <c r="J4155"/>
      <c r="K4155"/>
      <c r="L4155"/>
      <c r="M4155"/>
      <c r="N4155"/>
      <c r="O4155"/>
      <c r="P4155"/>
      <c r="Q4155"/>
      <c r="R4155"/>
      <c r="S4155"/>
      <c r="T4155"/>
      <c r="U4155"/>
      <c r="V4155"/>
      <c r="W4155"/>
      <c r="X4155"/>
      <c r="Y4155"/>
      <c r="Z4155"/>
      <c r="AA4155"/>
      <c r="AB4155"/>
    </row>
    <row r="4156" spans="1:28" x14ac:dyDescent="0.25">
      <c r="A4156"/>
      <c r="B4156"/>
      <c r="C4156"/>
      <c r="D4156"/>
      <c r="E4156"/>
      <c r="F4156"/>
      <c r="G4156"/>
      <c r="H4156"/>
      <c r="I4156"/>
      <c r="J4156"/>
      <c r="K4156"/>
      <c r="L4156"/>
      <c r="M4156"/>
      <c r="N4156"/>
      <c r="O4156"/>
      <c r="P4156"/>
      <c r="Q4156"/>
      <c r="R4156"/>
      <c r="S4156"/>
      <c r="T4156"/>
      <c r="U4156"/>
      <c r="V4156"/>
      <c r="W4156"/>
      <c r="X4156"/>
      <c r="Y4156"/>
      <c r="Z4156"/>
      <c r="AA4156"/>
      <c r="AB4156"/>
    </row>
    <row r="4157" spans="1:28" x14ac:dyDescent="0.25">
      <c r="A4157"/>
      <c r="B4157"/>
      <c r="C4157"/>
      <c r="D4157"/>
      <c r="E4157"/>
      <c r="F4157"/>
      <c r="G4157"/>
      <c r="H4157"/>
      <c r="I4157"/>
      <c r="J4157"/>
      <c r="K4157"/>
      <c r="L4157"/>
      <c r="M4157"/>
      <c r="N4157"/>
      <c r="O4157"/>
      <c r="P4157"/>
      <c r="Q4157"/>
      <c r="R4157"/>
      <c r="S4157"/>
      <c r="T4157"/>
      <c r="U4157"/>
      <c r="V4157"/>
      <c r="W4157"/>
      <c r="X4157"/>
      <c r="Y4157"/>
      <c r="Z4157"/>
      <c r="AA4157"/>
      <c r="AB4157"/>
    </row>
    <row r="4158" spans="1:28" x14ac:dyDescent="0.25">
      <c r="A4158"/>
      <c r="B4158"/>
      <c r="C4158"/>
      <c r="D4158"/>
      <c r="E4158"/>
      <c r="F4158"/>
      <c r="G4158"/>
      <c r="H4158"/>
      <c r="I4158"/>
      <c r="J4158"/>
      <c r="K4158"/>
      <c r="L4158"/>
      <c r="M4158"/>
      <c r="N4158"/>
      <c r="O4158"/>
      <c r="P4158"/>
      <c r="Q4158"/>
      <c r="R4158"/>
      <c r="S4158"/>
      <c r="T4158"/>
      <c r="U4158"/>
      <c r="V4158"/>
      <c r="W4158"/>
      <c r="X4158"/>
      <c r="Y4158"/>
      <c r="Z4158"/>
      <c r="AA4158"/>
      <c r="AB4158"/>
    </row>
    <row r="4159" spans="1:28" x14ac:dyDescent="0.25">
      <c r="A4159"/>
      <c r="B4159"/>
      <c r="C4159"/>
      <c r="D4159"/>
      <c r="E4159"/>
      <c r="F4159"/>
      <c r="G4159"/>
      <c r="H4159"/>
      <c r="I4159"/>
      <c r="J4159"/>
      <c r="K4159"/>
      <c r="L4159"/>
      <c r="M4159"/>
      <c r="N4159"/>
      <c r="O4159"/>
      <c r="P4159"/>
      <c r="Q4159"/>
      <c r="R4159"/>
      <c r="S4159"/>
      <c r="T4159"/>
      <c r="U4159"/>
      <c r="V4159"/>
      <c r="W4159"/>
      <c r="X4159"/>
      <c r="Y4159"/>
      <c r="Z4159"/>
      <c r="AA4159"/>
      <c r="AB4159"/>
    </row>
    <row r="4160" spans="1:28" x14ac:dyDescent="0.25">
      <c r="A4160"/>
      <c r="B4160"/>
      <c r="C4160"/>
      <c r="D4160"/>
      <c r="E4160"/>
      <c r="F4160"/>
      <c r="G4160"/>
      <c r="H4160"/>
      <c r="I4160"/>
      <c r="J4160"/>
      <c r="K4160"/>
      <c r="L4160"/>
      <c r="M4160"/>
      <c r="N4160"/>
      <c r="O4160"/>
      <c r="P4160"/>
      <c r="Q4160"/>
      <c r="R4160"/>
      <c r="S4160"/>
      <c r="T4160"/>
      <c r="U4160"/>
      <c r="V4160"/>
      <c r="W4160"/>
      <c r="X4160"/>
      <c r="Y4160"/>
      <c r="Z4160"/>
      <c r="AA4160"/>
      <c r="AB4160"/>
    </row>
    <row r="4161" spans="1:28" x14ac:dyDescent="0.25">
      <c r="A4161"/>
      <c r="B4161"/>
      <c r="C4161"/>
      <c r="D4161"/>
      <c r="E4161"/>
      <c r="F4161"/>
      <c r="G4161"/>
      <c r="H4161"/>
      <c r="I4161"/>
      <c r="J4161"/>
      <c r="K4161"/>
      <c r="L4161"/>
      <c r="M4161"/>
      <c r="N4161"/>
      <c r="O4161"/>
      <c r="P4161"/>
      <c r="Q4161"/>
      <c r="R4161"/>
      <c r="S4161"/>
      <c r="T4161"/>
      <c r="U4161"/>
      <c r="V4161"/>
      <c r="W4161"/>
      <c r="X4161"/>
      <c r="Y4161"/>
      <c r="Z4161"/>
      <c r="AA4161"/>
      <c r="AB4161"/>
    </row>
    <row r="4162" spans="1:28" x14ac:dyDescent="0.25">
      <c r="A4162"/>
      <c r="B4162"/>
      <c r="C4162"/>
      <c r="D4162"/>
      <c r="E4162"/>
      <c r="F4162"/>
      <c r="G4162"/>
      <c r="H4162"/>
      <c r="I4162"/>
      <c r="J4162"/>
      <c r="K4162"/>
      <c r="L4162"/>
      <c r="M4162"/>
      <c r="N4162"/>
      <c r="O4162"/>
      <c r="P4162"/>
      <c r="Q4162"/>
      <c r="R4162"/>
      <c r="S4162"/>
      <c r="T4162"/>
      <c r="U4162"/>
      <c r="V4162"/>
      <c r="W4162"/>
      <c r="X4162"/>
      <c r="Y4162"/>
      <c r="Z4162"/>
      <c r="AA4162"/>
      <c r="AB4162"/>
    </row>
    <row r="4163" spans="1:28" x14ac:dyDescent="0.25">
      <c r="A4163"/>
      <c r="B4163"/>
      <c r="C4163"/>
      <c r="D4163"/>
      <c r="E4163"/>
      <c r="F4163"/>
      <c r="G4163"/>
      <c r="H4163"/>
      <c r="I4163"/>
      <c r="J4163"/>
      <c r="K4163"/>
      <c r="L4163"/>
      <c r="M4163"/>
      <c r="N4163"/>
      <c r="O4163"/>
      <c r="P4163"/>
      <c r="Q4163"/>
      <c r="R4163"/>
      <c r="S4163"/>
      <c r="T4163"/>
      <c r="U4163"/>
      <c r="V4163"/>
      <c r="W4163"/>
      <c r="X4163"/>
      <c r="Y4163"/>
      <c r="Z4163"/>
      <c r="AA4163"/>
      <c r="AB4163"/>
    </row>
    <row r="4164" spans="1:28" x14ac:dyDescent="0.25">
      <c r="A4164"/>
      <c r="B4164"/>
      <c r="C4164"/>
      <c r="D4164"/>
      <c r="E4164"/>
      <c r="F4164"/>
      <c r="G4164"/>
      <c r="H4164"/>
      <c r="I4164"/>
      <c r="J4164"/>
      <c r="K4164"/>
      <c r="L4164"/>
      <c r="M4164"/>
      <c r="N4164"/>
      <c r="O4164"/>
      <c r="P4164"/>
      <c r="Q4164"/>
      <c r="R4164"/>
      <c r="S4164"/>
      <c r="T4164"/>
      <c r="U4164"/>
      <c r="V4164"/>
      <c r="W4164"/>
      <c r="X4164"/>
      <c r="Y4164"/>
      <c r="Z4164"/>
      <c r="AA4164"/>
      <c r="AB4164"/>
    </row>
    <row r="4165" spans="1:28" x14ac:dyDescent="0.25">
      <c r="A4165"/>
      <c r="B4165"/>
      <c r="C4165"/>
      <c r="D4165"/>
      <c r="E4165"/>
      <c r="F4165"/>
      <c r="G4165"/>
      <c r="H4165"/>
      <c r="I4165"/>
      <c r="J4165"/>
      <c r="K4165"/>
      <c r="L4165"/>
      <c r="M4165"/>
      <c r="N4165"/>
      <c r="O4165"/>
      <c r="P4165"/>
      <c r="Q4165"/>
      <c r="R4165"/>
      <c r="S4165"/>
      <c r="T4165"/>
      <c r="U4165"/>
      <c r="V4165"/>
      <c r="W4165"/>
      <c r="X4165"/>
      <c r="Y4165"/>
      <c r="Z4165"/>
      <c r="AA4165"/>
      <c r="AB4165"/>
    </row>
    <row r="4166" spans="1:28" x14ac:dyDescent="0.25">
      <c r="A4166"/>
      <c r="B4166"/>
      <c r="C4166"/>
      <c r="D4166"/>
      <c r="E4166"/>
      <c r="F4166"/>
      <c r="G4166"/>
      <c r="H4166"/>
      <c r="I4166"/>
      <c r="J4166"/>
      <c r="K4166"/>
      <c r="L4166"/>
      <c r="M4166"/>
      <c r="N4166"/>
      <c r="O4166"/>
      <c r="P4166"/>
      <c r="Q4166"/>
      <c r="R4166"/>
      <c r="S4166"/>
      <c r="T4166"/>
      <c r="U4166"/>
      <c r="V4166"/>
      <c r="W4166"/>
      <c r="X4166"/>
      <c r="Y4166"/>
      <c r="Z4166"/>
      <c r="AA4166"/>
      <c r="AB4166"/>
    </row>
    <row r="4167" spans="1:28" x14ac:dyDescent="0.25">
      <c r="A4167"/>
      <c r="B4167"/>
      <c r="C4167"/>
      <c r="D4167"/>
      <c r="E4167"/>
      <c r="F4167"/>
      <c r="G4167"/>
      <c r="H4167"/>
      <c r="I4167"/>
      <c r="J4167"/>
      <c r="K4167"/>
      <c r="L4167"/>
      <c r="M4167"/>
      <c r="N4167"/>
      <c r="O4167"/>
      <c r="P4167"/>
      <c r="Q4167"/>
      <c r="R4167"/>
      <c r="S4167"/>
      <c r="T4167"/>
      <c r="U4167"/>
      <c r="V4167"/>
      <c r="W4167"/>
      <c r="X4167"/>
      <c r="Y4167"/>
      <c r="Z4167"/>
      <c r="AA4167"/>
      <c r="AB4167"/>
    </row>
    <row r="4168" spans="1:28" x14ac:dyDescent="0.25">
      <c r="A4168"/>
      <c r="B4168"/>
      <c r="C4168"/>
      <c r="D4168"/>
      <c r="E4168"/>
      <c r="F4168"/>
      <c r="G4168"/>
      <c r="H4168"/>
      <c r="I4168"/>
      <c r="J4168"/>
      <c r="K4168"/>
      <c r="L4168"/>
      <c r="M4168"/>
      <c r="N4168"/>
      <c r="O4168"/>
      <c r="P4168"/>
      <c r="Q4168"/>
      <c r="R4168"/>
      <c r="S4168"/>
      <c r="T4168"/>
      <c r="U4168"/>
      <c r="V4168"/>
      <c r="W4168"/>
      <c r="X4168"/>
      <c r="Y4168"/>
      <c r="Z4168"/>
      <c r="AA4168"/>
      <c r="AB4168"/>
    </row>
    <row r="4169" spans="1:28" x14ac:dyDescent="0.25">
      <c r="A4169"/>
      <c r="B4169"/>
      <c r="C4169"/>
      <c r="D4169"/>
      <c r="E4169"/>
      <c r="F4169"/>
      <c r="G4169"/>
      <c r="H4169"/>
      <c r="I4169"/>
      <c r="J4169"/>
      <c r="K4169"/>
      <c r="L4169"/>
      <c r="M4169"/>
      <c r="N4169"/>
      <c r="O4169"/>
      <c r="P4169"/>
      <c r="Q4169"/>
      <c r="R4169"/>
      <c r="S4169"/>
      <c r="T4169"/>
      <c r="U4169"/>
      <c r="V4169"/>
      <c r="W4169"/>
      <c r="X4169"/>
      <c r="Y4169"/>
      <c r="Z4169"/>
      <c r="AA4169"/>
      <c r="AB4169"/>
    </row>
    <row r="4170" spans="1:28" x14ac:dyDescent="0.25">
      <c r="A4170"/>
      <c r="B4170"/>
      <c r="C4170"/>
      <c r="D4170"/>
      <c r="E4170"/>
      <c r="F4170"/>
      <c r="G4170"/>
      <c r="H4170"/>
      <c r="I4170"/>
      <c r="J4170"/>
      <c r="K4170"/>
      <c r="L4170"/>
      <c r="M4170"/>
      <c r="N4170"/>
      <c r="O4170"/>
      <c r="P4170"/>
      <c r="Q4170"/>
      <c r="R4170"/>
      <c r="S4170"/>
      <c r="T4170"/>
      <c r="U4170"/>
      <c r="V4170"/>
      <c r="W4170"/>
      <c r="X4170"/>
      <c r="Y4170"/>
      <c r="Z4170"/>
      <c r="AA4170"/>
      <c r="AB4170"/>
    </row>
    <row r="4171" spans="1:28" x14ac:dyDescent="0.25">
      <c r="A4171"/>
      <c r="B4171"/>
      <c r="C4171"/>
      <c r="D4171"/>
      <c r="E4171"/>
      <c r="F4171"/>
      <c r="G4171"/>
      <c r="H4171"/>
      <c r="I4171"/>
      <c r="J4171"/>
      <c r="K4171"/>
      <c r="L4171"/>
      <c r="M4171"/>
      <c r="N4171"/>
      <c r="O4171"/>
      <c r="P4171"/>
      <c r="Q4171"/>
      <c r="R4171"/>
      <c r="S4171"/>
      <c r="T4171"/>
      <c r="U4171"/>
      <c r="V4171"/>
      <c r="W4171"/>
      <c r="X4171"/>
      <c r="Y4171"/>
      <c r="Z4171"/>
      <c r="AA4171"/>
      <c r="AB4171"/>
    </row>
    <row r="4172" spans="1:28" x14ac:dyDescent="0.25">
      <c r="A4172"/>
      <c r="B4172"/>
      <c r="C4172"/>
      <c r="D4172"/>
      <c r="E4172"/>
      <c r="F4172"/>
      <c r="G4172"/>
      <c r="H4172"/>
      <c r="I4172"/>
      <c r="J4172"/>
      <c r="K4172"/>
      <c r="L4172"/>
      <c r="M4172"/>
      <c r="N4172"/>
      <c r="O4172"/>
      <c r="P4172"/>
      <c r="Q4172"/>
      <c r="R4172"/>
      <c r="S4172"/>
      <c r="T4172"/>
      <c r="U4172"/>
      <c r="V4172"/>
      <c r="W4172"/>
      <c r="X4172"/>
      <c r="Y4172"/>
      <c r="Z4172"/>
      <c r="AA4172"/>
      <c r="AB4172"/>
    </row>
    <row r="4173" spans="1:28" x14ac:dyDescent="0.25">
      <c r="A4173"/>
      <c r="B4173"/>
      <c r="C4173"/>
      <c r="D4173"/>
      <c r="E4173"/>
      <c r="F4173"/>
      <c r="G4173"/>
      <c r="H4173"/>
      <c r="I4173"/>
      <c r="J4173"/>
      <c r="K4173"/>
      <c r="L4173"/>
      <c r="M4173"/>
      <c r="N4173"/>
      <c r="O4173"/>
      <c r="P4173"/>
      <c r="Q4173"/>
      <c r="R4173"/>
      <c r="S4173"/>
      <c r="T4173"/>
      <c r="U4173"/>
      <c r="V4173"/>
      <c r="W4173"/>
      <c r="X4173"/>
      <c r="Y4173"/>
      <c r="Z4173"/>
      <c r="AA4173"/>
      <c r="AB4173"/>
    </row>
    <row r="4174" spans="1:28" x14ac:dyDescent="0.25">
      <c r="A4174"/>
      <c r="B4174"/>
      <c r="C4174"/>
      <c r="D4174"/>
      <c r="E4174"/>
      <c r="F4174"/>
      <c r="G4174"/>
      <c r="H4174"/>
      <c r="I4174"/>
      <c r="J4174"/>
      <c r="K4174"/>
      <c r="L4174"/>
      <c r="M4174"/>
      <c r="N4174"/>
      <c r="O4174"/>
      <c r="P4174"/>
      <c r="Q4174"/>
      <c r="R4174"/>
      <c r="S4174"/>
      <c r="T4174"/>
      <c r="U4174"/>
      <c r="V4174"/>
      <c r="W4174"/>
      <c r="X4174"/>
      <c r="Y4174"/>
      <c r="Z4174"/>
      <c r="AA4174"/>
      <c r="AB4174"/>
    </row>
    <row r="4175" spans="1:28" x14ac:dyDescent="0.25">
      <c r="A4175"/>
      <c r="B4175"/>
      <c r="C4175"/>
      <c r="D4175"/>
      <c r="E4175"/>
      <c r="F4175"/>
      <c r="G4175"/>
      <c r="H4175"/>
      <c r="I4175"/>
      <c r="J4175"/>
      <c r="K4175"/>
      <c r="L4175"/>
      <c r="M4175"/>
      <c r="N4175"/>
      <c r="O4175"/>
      <c r="P4175"/>
      <c r="Q4175"/>
      <c r="R4175"/>
      <c r="S4175"/>
      <c r="T4175"/>
      <c r="U4175"/>
      <c r="V4175"/>
      <c r="W4175"/>
      <c r="X4175"/>
      <c r="Y4175"/>
      <c r="Z4175"/>
      <c r="AA4175"/>
      <c r="AB4175"/>
    </row>
    <row r="4176" spans="1:28" x14ac:dyDescent="0.25">
      <c r="A4176"/>
      <c r="B4176"/>
      <c r="C4176"/>
      <c r="D4176"/>
      <c r="E4176"/>
      <c r="F4176"/>
      <c r="G4176"/>
      <c r="H4176"/>
      <c r="I4176"/>
      <c r="J4176"/>
      <c r="K4176"/>
      <c r="L4176"/>
      <c r="M4176"/>
      <c r="N4176"/>
      <c r="O4176"/>
      <c r="P4176"/>
      <c r="Q4176"/>
      <c r="R4176"/>
      <c r="S4176"/>
      <c r="T4176"/>
      <c r="U4176"/>
      <c r="V4176"/>
      <c r="W4176"/>
      <c r="X4176"/>
      <c r="Y4176"/>
      <c r="Z4176"/>
      <c r="AA4176"/>
      <c r="AB4176"/>
    </row>
    <row r="4177" spans="1:28" x14ac:dyDescent="0.25">
      <c r="A4177"/>
      <c r="B4177"/>
      <c r="C4177"/>
      <c r="D4177"/>
      <c r="E4177"/>
      <c r="F4177"/>
      <c r="G4177"/>
      <c r="H4177"/>
      <c r="I4177"/>
      <c r="J4177"/>
      <c r="K4177"/>
      <c r="L4177"/>
      <c r="M4177"/>
      <c r="N4177"/>
      <c r="O4177"/>
      <c r="P4177"/>
      <c r="Q4177"/>
      <c r="R4177"/>
      <c r="S4177"/>
      <c r="T4177"/>
      <c r="U4177"/>
      <c r="V4177"/>
      <c r="W4177"/>
      <c r="X4177"/>
      <c r="Y4177"/>
      <c r="Z4177"/>
      <c r="AA4177"/>
      <c r="AB4177"/>
    </row>
    <row r="4178" spans="1:28" x14ac:dyDescent="0.25">
      <c r="A4178"/>
      <c r="B4178"/>
      <c r="C4178"/>
      <c r="D4178"/>
      <c r="E4178"/>
      <c r="F4178"/>
      <c r="G4178"/>
      <c r="H4178"/>
      <c r="I4178"/>
      <c r="J4178"/>
      <c r="K4178"/>
      <c r="L4178"/>
      <c r="M4178"/>
      <c r="N4178"/>
      <c r="O4178"/>
      <c r="P4178"/>
      <c r="Q4178"/>
      <c r="R4178"/>
      <c r="S4178"/>
      <c r="T4178"/>
      <c r="U4178"/>
      <c r="V4178"/>
      <c r="W4178"/>
      <c r="X4178"/>
      <c r="Y4178"/>
      <c r="Z4178"/>
      <c r="AA4178"/>
      <c r="AB4178"/>
    </row>
    <row r="4179" spans="1:28" x14ac:dyDescent="0.25">
      <c r="A4179"/>
      <c r="B4179"/>
      <c r="C4179"/>
      <c r="D4179"/>
      <c r="E4179"/>
      <c r="F4179"/>
      <c r="G4179"/>
      <c r="H4179"/>
      <c r="I4179"/>
      <c r="J4179"/>
      <c r="K4179"/>
      <c r="L4179"/>
      <c r="M4179"/>
      <c r="N4179"/>
      <c r="O4179"/>
      <c r="P4179"/>
      <c r="Q4179"/>
      <c r="R4179"/>
      <c r="S4179"/>
      <c r="T4179"/>
      <c r="U4179"/>
      <c r="V4179"/>
      <c r="W4179"/>
      <c r="X4179"/>
      <c r="Y4179"/>
      <c r="Z4179"/>
      <c r="AA4179"/>
      <c r="AB4179"/>
    </row>
    <row r="4180" spans="1:28" x14ac:dyDescent="0.25">
      <c r="A4180"/>
      <c r="B4180"/>
      <c r="C4180"/>
      <c r="D4180"/>
      <c r="E4180"/>
      <c r="F4180"/>
      <c r="G4180"/>
      <c r="H4180"/>
      <c r="I4180"/>
      <c r="J4180"/>
      <c r="K4180"/>
      <c r="L4180"/>
      <c r="M4180"/>
      <c r="N4180"/>
      <c r="O4180"/>
      <c r="P4180"/>
      <c r="Q4180"/>
      <c r="R4180"/>
      <c r="S4180"/>
      <c r="T4180"/>
      <c r="U4180"/>
      <c r="V4180"/>
      <c r="W4180"/>
      <c r="X4180"/>
      <c r="Y4180"/>
      <c r="Z4180"/>
      <c r="AA4180"/>
      <c r="AB4180"/>
    </row>
    <row r="4181" spans="1:28" x14ac:dyDescent="0.25">
      <c r="A4181"/>
      <c r="B4181"/>
      <c r="C4181"/>
      <c r="D4181"/>
      <c r="E4181"/>
      <c r="F4181"/>
      <c r="G4181"/>
      <c r="H4181"/>
      <c r="I4181"/>
      <c r="J4181"/>
      <c r="K4181"/>
      <c r="L4181"/>
      <c r="M4181"/>
      <c r="N4181"/>
      <c r="O4181"/>
      <c r="P4181"/>
      <c r="Q4181"/>
      <c r="R4181"/>
      <c r="S4181"/>
      <c r="T4181"/>
      <c r="U4181"/>
      <c r="V4181"/>
      <c r="W4181"/>
      <c r="X4181"/>
      <c r="Y4181"/>
      <c r="Z4181"/>
      <c r="AA4181"/>
      <c r="AB4181"/>
    </row>
    <row r="4182" spans="1:28" x14ac:dyDescent="0.25">
      <c r="A4182"/>
      <c r="B4182"/>
      <c r="C4182"/>
      <c r="D4182"/>
      <c r="E4182"/>
      <c r="F4182"/>
      <c r="G4182"/>
      <c r="H4182"/>
      <c r="I4182"/>
      <c r="J4182"/>
      <c r="K4182"/>
      <c r="L4182"/>
      <c r="M4182"/>
      <c r="N4182"/>
      <c r="O4182"/>
      <c r="P4182"/>
      <c r="Q4182"/>
      <c r="R4182"/>
      <c r="S4182"/>
      <c r="T4182"/>
      <c r="U4182"/>
      <c r="V4182"/>
      <c r="W4182"/>
      <c r="X4182"/>
      <c r="Y4182"/>
      <c r="Z4182"/>
      <c r="AA4182"/>
      <c r="AB4182"/>
    </row>
    <row r="4183" spans="1:28" x14ac:dyDescent="0.25">
      <c r="A4183"/>
      <c r="B4183"/>
      <c r="C4183"/>
      <c r="D4183"/>
      <c r="E4183"/>
      <c r="F4183"/>
      <c r="G4183"/>
      <c r="H4183"/>
      <c r="I4183"/>
      <c r="J4183"/>
      <c r="K4183"/>
      <c r="L4183"/>
      <c r="M4183"/>
      <c r="N4183"/>
      <c r="O4183"/>
      <c r="P4183"/>
      <c r="Q4183"/>
      <c r="R4183"/>
      <c r="S4183"/>
      <c r="T4183"/>
      <c r="U4183"/>
      <c r="V4183"/>
      <c r="W4183"/>
      <c r="X4183"/>
      <c r="Y4183"/>
      <c r="Z4183"/>
      <c r="AA4183"/>
      <c r="AB4183"/>
    </row>
    <row r="4184" spans="1:28" x14ac:dyDescent="0.25">
      <c r="A4184"/>
      <c r="B4184"/>
      <c r="C4184"/>
      <c r="D4184"/>
      <c r="E4184"/>
      <c r="F4184"/>
      <c r="G4184"/>
      <c r="H4184"/>
      <c r="I4184"/>
      <c r="J4184"/>
      <c r="K4184"/>
      <c r="L4184"/>
      <c r="M4184"/>
      <c r="N4184"/>
      <c r="O4184"/>
      <c r="P4184"/>
      <c r="Q4184"/>
      <c r="R4184"/>
      <c r="S4184"/>
      <c r="T4184"/>
      <c r="U4184"/>
      <c r="V4184"/>
      <c r="W4184"/>
      <c r="X4184"/>
      <c r="Y4184"/>
      <c r="Z4184"/>
      <c r="AA4184"/>
      <c r="AB4184"/>
    </row>
    <row r="4185" spans="1:28" x14ac:dyDescent="0.25">
      <c r="A4185"/>
      <c r="B4185"/>
      <c r="C4185"/>
      <c r="D4185"/>
      <c r="E4185"/>
      <c r="F4185"/>
      <c r="G4185"/>
      <c r="H4185"/>
      <c r="I4185"/>
      <c r="J4185"/>
      <c r="K4185"/>
      <c r="L4185"/>
      <c r="M4185"/>
      <c r="N4185"/>
      <c r="O4185"/>
      <c r="P4185"/>
      <c r="Q4185"/>
      <c r="R4185"/>
      <c r="S4185"/>
      <c r="T4185"/>
      <c r="U4185"/>
      <c r="V4185"/>
      <c r="W4185"/>
      <c r="X4185"/>
      <c r="Y4185"/>
      <c r="Z4185"/>
      <c r="AA4185"/>
      <c r="AB4185"/>
    </row>
    <row r="4186" spans="1:28" x14ac:dyDescent="0.25">
      <c r="A4186"/>
      <c r="B4186"/>
      <c r="C4186"/>
      <c r="D4186"/>
      <c r="E4186"/>
      <c r="F4186"/>
      <c r="G4186"/>
      <c r="H4186"/>
      <c r="I4186"/>
      <c r="J4186"/>
      <c r="K4186"/>
      <c r="L4186"/>
      <c r="M4186"/>
      <c r="N4186"/>
      <c r="O4186"/>
      <c r="P4186"/>
      <c r="Q4186"/>
      <c r="R4186"/>
      <c r="S4186"/>
      <c r="T4186"/>
      <c r="U4186"/>
      <c r="V4186"/>
      <c r="W4186"/>
      <c r="X4186"/>
      <c r="Y4186"/>
      <c r="Z4186"/>
      <c r="AA4186"/>
      <c r="AB4186"/>
    </row>
    <row r="4187" spans="1:28" x14ac:dyDescent="0.25">
      <c r="A4187"/>
      <c r="B4187"/>
      <c r="C4187"/>
      <c r="D4187"/>
      <c r="E4187"/>
      <c r="F4187"/>
      <c r="G4187"/>
      <c r="H4187"/>
      <c r="I4187"/>
      <c r="J4187"/>
      <c r="K4187"/>
      <c r="L4187"/>
      <c r="M4187"/>
      <c r="N4187"/>
      <c r="O4187"/>
      <c r="P4187"/>
      <c r="Q4187"/>
      <c r="R4187"/>
      <c r="S4187"/>
      <c r="T4187"/>
      <c r="U4187"/>
      <c r="V4187"/>
      <c r="W4187"/>
      <c r="X4187"/>
      <c r="Y4187"/>
      <c r="Z4187"/>
      <c r="AA4187"/>
      <c r="AB4187"/>
    </row>
    <row r="4188" spans="1:28" x14ac:dyDescent="0.25">
      <c r="A4188"/>
      <c r="B4188"/>
      <c r="C4188"/>
      <c r="D4188"/>
      <c r="E4188"/>
      <c r="F4188"/>
      <c r="G4188"/>
      <c r="H4188"/>
      <c r="I4188"/>
      <c r="J4188"/>
      <c r="K4188"/>
      <c r="L4188"/>
      <c r="M4188"/>
      <c r="N4188"/>
      <c r="O4188"/>
      <c r="P4188"/>
      <c r="Q4188"/>
      <c r="R4188"/>
      <c r="S4188"/>
      <c r="T4188"/>
      <c r="U4188"/>
      <c r="V4188"/>
      <c r="W4188"/>
      <c r="X4188"/>
      <c r="Y4188"/>
      <c r="Z4188"/>
      <c r="AA4188"/>
      <c r="AB4188"/>
    </row>
    <row r="4189" spans="1:28" x14ac:dyDescent="0.25">
      <c r="A4189"/>
      <c r="B4189"/>
      <c r="C4189"/>
      <c r="D4189"/>
      <c r="E4189"/>
      <c r="F4189"/>
      <c r="G4189"/>
      <c r="H4189"/>
      <c r="I4189"/>
      <c r="J4189"/>
      <c r="K4189"/>
      <c r="L4189"/>
      <c r="M4189"/>
      <c r="N4189"/>
      <c r="O4189"/>
      <c r="P4189"/>
      <c r="Q4189"/>
      <c r="R4189"/>
      <c r="S4189"/>
      <c r="T4189"/>
      <c r="U4189"/>
      <c r="V4189"/>
      <c r="W4189"/>
      <c r="X4189"/>
      <c r="Y4189"/>
      <c r="Z4189"/>
      <c r="AA4189"/>
      <c r="AB4189"/>
    </row>
    <row r="4190" spans="1:28" x14ac:dyDescent="0.25">
      <c r="A4190"/>
      <c r="B4190"/>
      <c r="C4190"/>
      <c r="D4190"/>
      <c r="E4190"/>
      <c r="F4190"/>
      <c r="G4190"/>
      <c r="H4190"/>
      <c r="I4190"/>
      <c r="J4190"/>
      <c r="K4190"/>
      <c r="L4190"/>
      <c r="M4190"/>
      <c r="N4190"/>
      <c r="O4190"/>
      <c r="P4190"/>
      <c r="Q4190"/>
      <c r="R4190"/>
      <c r="S4190"/>
      <c r="T4190"/>
      <c r="U4190"/>
      <c r="V4190"/>
      <c r="W4190"/>
      <c r="X4190"/>
      <c r="Y4190"/>
      <c r="Z4190"/>
      <c r="AA4190"/>
      <c r="AB4190"/>
    </row>
    <row r="4191" spans="1:28" x14ac:dyDescent="0.25">
      <c r="A4191"/>
      <c r="B4191"/>
      <c r="C4191"/>
      <c r="D4191"/>
      <c r="E4191"/>
      <c r="F4191"/>
      <c r="G4191"/>
      <c r="H4191"/>
      <c r="I4191"/>
      <c r="J4191"/>
      <c r="K4191"/>
      <c r="L4191"/>
      <c r="M4191"/>
      <c r="N4191"/>
      <c r="O4191"/>
      <c r="P4191"/>
      <c r="Q4191"/>
      <c r="R4191"/>
      <c r="S4191"/>
      <c r="T4191"/>
      <c r="U4191"/>
      <c r="V4191"/>
      <c r="W4191"/>
      <c r="X4191"/>
      <c r="Y4191"/>
      <c r="Z4191"/>
      <c r="AA4191"/>
      <c r="AB4191"/>
    </row>
    <row r="4192" spans="1:28" x14ac:dyDescent="0.25">
      <c r="A4192"/>
      <c r="B4192"/>
      <c r="C4192"/>
      <c r="D4192"/>
      <c r="E4192"/>
      <c r="F4192"/>
      <c r="G4192"/>
      <c r="H4192"/>
      <c r="I4192"/>
      <c r="J4192"/>
      <c r="K4192"/>
      <c r="L4192"/>
      <c r="M4192"/>
      <c r="N4192"/>
      <c r="O4192"/>
      <c r="P4192"/>
      <c r="Q4192"/>
      <c r="R4192"/>
      <c r="S4192"/>
      <c r="T4192"/>
      <c r="U4192"/>
      <c r="V4192"/>
      <c r="W4192"/>
      <c r="X4192"/>
      <c r="Y4192"/>
      <c r="Z4192"/>
      <c r="AA4192"/>
      <c r="AB4192"/>
    </row>
    <row r="4193" spans="1:28" x14ac:dyDescent="0.25">
      <c r="A4193"/>
      <c r="B4193"/>
      <c r="C4193"/>
      <c r="D4193"/>
      <c r="E4193"/>
      <c r="F4193"/>
      <c r="G4193"/>
      <c r="H4193"/>
      <c r="I4193"/>
      <c r="J4193"/>
      <c r="K4193"/>
      <c r="L4193"/>
      <c r="M4193"/>
      <c r="N4193"/>
      <c r="O4193"/>
      <c r="P4193"/>
      <c r="Q4193"/>
      <c r="R4193"/>
      <c r="S4193"/>
      <c r="T4193"/>
      <c r="U4193"/>
      <c r="V4193"/>
      <c r="W4193"/>
      <c r="X4193"/>
      <c r="Y4193"/>
      <c r="Z4193"/>
      <c r="AA4193"/>
      <c r="AB4193"/>
    </row>
    <row r="4194" spans="1:28" x14ac:dyDescent="0.25">
      <c r="A4194"/>
      <c r="B4194"/>
      <c r="C4194"/>
      <c r="D4194"/>
      <c r="E4194"/>
      <c r="F4194"/>
      <c r="G4194"/>
      <c r="H4194"/>
      <c r="I4194"/>
      <c r="J4194"/>
      <c r="K4194"/>
      <c r="L4194"/>
      <c r="M4194"/>
      <c r="N4194"/>
      <c r="O4194"/>
      <c r="P4194"/>
      <c r="Q4194"/>
      <c r="R4194"/>
      <c r="S4194"/>
      <c r="T4194"/>
      <c r="U4194"/>
      <c r="V4194"/>
      <c r="W4194"/>
      <c r="X4194"/>
      <c r="Y4194"/>
      <c r="Z4194"/>
      <c r="AA4194"/>
      <c r="AB4194"/>
    </row>
    <row r="4195" spans="1:28" x14ac:dyDescent="0.25">
      <c r="A4195"/>
      <c r="B4195"/>
      <c r="C4195"/>
      <c r="D4195"/>
      <c r="E4195"/>
      <c r="F4195"/>
      <c r="G4195"/>
      <c r="H4195"/>
      <c r="I4195"/>
      <c r="J4195"/>
      <c r="K4195"/>
      <c r="L4195"/>
      <c r="M4195"/>
      <c r="N4195"/>
      <c r="O4195"/>
      <c r="P4195"/>
      <c r="Q4195"/>
      <c r="R4195"/>
      <c r="S4195"/>
      <c r="T4195"/>
      <c r="U4195"/>
      <c r="V4195"/>
      <c r="W4195"/>
      <c r="X4195"/>
      <c r="Y4195"/>
      <c r="Z4195"/>
      <c r="AA4195"/>
      <c r="AB4195"/>
    </row>
    <row r="4196" spans="1:28" x14ac:dyDescent="0.25">
      <c r="A4196"/>
      <c r="B4196"/>
      <c r="C4196"/>
      <c r="D4196"/>
      <c r="E4196"/>
      <c r="F4196"/>
      <c r="G4196"/>
      <c r="H4196"/>
      <c r="I4196"/>
      <c r="J4196"/>
      <c r="K4196"/>
      <c r="L4196"/>
      <c r="M4196"/>
      <c r="N4196"/>
      <c r="O4196"/>
      <c r="P4196"/>
      <c r="Q4196"/>
      <c r="R4196"/>
      <c r="S4196"/>
      <c r="T4196"/>
      <c r="U4196"/>
      <c r="V4196"/>
      <c r="W4196"/>
      <c r="X4196"/>
      <c r="Y4196"/>
      <c r="Z4196"/>
      <c r="AA4196"/>
      <c r="AB4196"/>
    </row>
    <row r="4197" spans="1:28" x14ac:dyDescent="0.25">
      <c r="A4197"/>
      <c r="B4197"/>
      <c r="C4197"/>
      <c r="D4197"/>
      <c r="E4197"/>
      <c r="F4197"/>
      <c r="G4197"/>
      <c r="H4197"/>
      <c r="I4197"/>
      <c r="J4197"/>
      <c r="K4197"/>
      <c r="L4197"/>
      <c r="M4197"/>
      <c r="N4197"/>
      <c r="O4197"/>
      <c r="P4197"/>
      <c r="Q4197"/>
      <c r="R4197"/>
      <c r="S4197"/>
      <c r="T4197"/>
      <c r="U4197"/>
      <c r="V4197"/>
      <c r="W4197"/>
      <c r="X4197"/>
      <c r="Y4197"/>
      <c r="Z4197"/>
      <c r="AA4197"/>
      <c r="AB4197"/>
    </row>
    <row r="4198" spans="1:28" x14ac:dyDescent="0.25">
      <c r="A4198"/>
      <c r="B4198"/>
      <c r="C4198"/>
      <c r="D4198"/>
      <c r="E4198"/>
      <c r="F4198"/>
      <c r="G4198"/>
      <c r="H4198"/>
      <c r="I4198"/>
      <c r="J4198"/>
      <c r="K4198"/>
      <c r="L4198"/>
      <c r="M4198"/>
      <c r="N4198"/>
      <c r="O4198"/>
      <c r="P4198"/>
      <c r="Q4198"/>
      <c r="R4198"/>
      <c r="S4198"/>
      <c r="T4198"/>
      <c r="U4198"/>
      <c r="V4198"/>
      <c r="W4198"/>
      <c r="X4198"/>
      <c r="Y4198"/>
      <c r="Z4198"/>
      <c r="AA4198"/>
      <c r="AB4198"/>
    </row>
    <row r="4199" spans="1:28" x14ac:dyDescent="0.25">
      <c r="A4199"/>
      <c r="B4199"/>
      <c r="C4199"/>
      <c r="D4199"/>
      <c r="E4199"/>
      <c r="F4199"/>
      <c r="G4199"/>
      <c r="H4199"/>
      <c r="I4199"/>
      <c r="J4199"/>
      <c r="K4199"/>
      <c r="L4199"/>
      <c r="M4199"/>
      <c r="N4199"/>
      <c r="O4199"/>
      <c r="P4199"/>
      <c r="Q4199"/>
      <c r="R4199"/>
      <c r="S4199"/>
      <c r="T4199"/>
      <c r="U4199"/>
      <c r="V4199"/>
      <c r="W4199"/>
      <c r="X4199"/>
      <c r="Y4199"/>
      <c r="Z4199"/>
      <c r="AA4199"/>
      <c r="AB4199"/>
    </row>
    <row r="4200" spans="1:28" x14ac:dyDescent="0.25">
      <c r="A4200"/>
      <c r="B4200"/>
      <c r="C4200"/>
      <c r="D4200"/>
      <c r="E4200"/>
      <c r="F4200"/>
      <c r="G4200"/>
      <c r="H4200"/>
      <c r="I4200"/>
      <c r="J4200"/>
      <c r="K4200"/>
      <c r="L4200"/>
      <c r="M4200"/>
      <c r="N4200"/>
      <c r="O4200"/>
      <c r="P4200"/>
      <c r="Q4200"/>
      <c r="R4200"/>
      <c r="S4200"/>
      <c r="T4200"/>
      <c r="U4200"/>
      <c r="V4200"/>
      <c r="W4200"/>
      <c r="X4200"/>
      <c r="Y4200"/>
      <c r="Z4200"/>
      <c r="AA4200"/>
      <c r="AB4200"/>
    </row>
    <row r="4201" spans="1:28" x14ac:dyDescent="0.25">
      <c r="A4201"/>
      <c r="B4201"/>
      <c r="C4201"/>
      <c r="D4201"/>
      <c r="E4201"/>
      <c r="F4201"/>
      <c r="G4201"/>
      <c r="H4201"/>
      <c r="I4201"/>
      <c r="J4201"/>
      <c r="K4201"/>
      <c r="L4201"/>
      <c r="M4201"/>
      <c r="N4201"/>
      <c r="O4201"/>
      <c r="P4201"/>
      <c r="Q4201"/>
      <c r="R4201"/>
      <c r="S4201"/>
      <c r="T4201"/>
      <c r="U4201"/>
      <c r="V4201"/>
      <c r="W4201"/>
      <c r="X4201"/>
      <c r="Y4201"/>
      <c r="Z4201"/>
      <c r="AA4201"/>
      <c r="AB4201"/>
    </row>
    <row r="4202" spans="1:28" x14ac:dyDescent="0.25">
      <c r="A4202"/>
      <c r="B4202"/>
      <c r="C4202"/>
      <c r="D4202"/>
      <c r="E4202"/>
      <c r="F4202"/>
      <c r="G4202"/>
      <c r="H4202"/>
      <c r="I4202"/>
      <c r="J4202"/>
      <c r="K4202"/>
      <c r="L4202"/>
      <c r="M4202"/>
      <c r="N4202"/>
      <c r="O4202"/>
      <c r="P4202"/>
      <c r="Q4202"/>
      <c r="R4202"/>
      <c r="S4202"/>
      <c r="T4202"/>
      <c r="U4202"/>
      <c r="V4202"/>
      <c r="W4202"/>
      <c r="X4202"/>
      <c r="Y4202"/>
      <c r="Z4202"/>
      <c r="AA4202"/>
      <c r="AB4202"/>
    </row>
    <row r="4203" spans="1:28" x14ac:dyDescent="0.25">
      <c r="A4203"/>
      <c r="B4203"/>
      <c r="C4203"/>
      <c r="D4203"/>
      <c r="E4203"/>
      <c r="F4203"/>
      <c r="G4203"/>
      <c r="H4203"/>
      <c r="I4203"/>
      <c r="J4203"/>
      <c r="K4203"/>
      <c r="L4203"/>
      <c r="M4203"/>
      <c r="N4203"/>
      <c r="O4203"/>
      <c r="P4203"/>
      <c r="Q4203"/>
      <c r="R4203"/>
      <c r="S4203"/>
      <c r="T4203"/>
      <c r="U4203"/>
      <c r="V4203"/>
      <c r="W4203"/>
      <c r="X4203"/>
      <c r="Y4203"/>
      <c r="Z4203"/>
      <c r="AA4203"/>
      <c r="AB4203"/>
    </row>
    <row r="4204" spans="1:28" x14ac:dyDescent="0.25">
      <c r="A4204"/>
      <c r="B4204"/>
      <c r="C4204"/>
      <c r="D4204"/>
      <c r="E4204"/>
      <c r="F4204"/>
      <c r="G4204"/>
      <c r="H4204"/>
      <c r="I4204"/>
      <c r="J4204"/>
      <c r="K4204"/>
      <c r="L4204"/>
      <c r="M4204"/>
      <c r="N4204"/>
      <c r="O4204"/>
      <c r="P4204"/>
      <c r="Q4204"/>
      <c r="R4204"/>
      <c r="S4204"/>
      <c r="T4204"/>
      <c r="U4204"/>
      <c r="V4204"/>
      <c r="W4204"/>
      <c r="X4204"/>
      <c r="Y4204"/>
      <c r="Z4204"/>
      <c r="AA4204"/>
      <c r="AB4204"/>
    </row>
    <row r="4205" spans="1:28" x14ac:dyDescent="0.25">
      <c r="A4205"/>
      <c r="B4205"/>
      <c r="C4205"/>
      <c r="D4205"/>
      <c r="E4205"/>
      <c r="F4205"/>
      <c r="G4205"/>
      <c r="H4205"/>
      <c r="I4205"/>
      <c r="J4205"/>
      <c r="K4205"/>
      <c r="L4205"/>
      <c r="M4205"/>
      <c r="N4205"/>
      <c r="O4205"/>
      <c r="P4205"/>
      <c r="Q4205"/>
      <c r="R4205"/>
      <c r="S4205"/>
      <c r="T4205"/>
      <c r="U4205"/>
      <c r="V4205"/>
      <c r="W4205"/>
      <c r="X4205"/>
      <c r="Y4205"/>
      <c r="Z4205"/>
      <c r="AA4205"/>
      <c r="AB4205"/>
    </row>
    <row r="4206" spans="1:28" x14ac:dyDescent="0.25">
      <c r="A4206"/>
      <c r="B4206"/>
      <c r="C4206"/>
      <c r="D4206"/>
      <c r="E4206"/>
      <c r="F4206"/>
      <c r="G4206"/>
      <c r="H4206"/>
      <c r="I4206"/>
      <c r="J4206"/>
      <c r="K4206"/>
      <c r="L4206"/>
      <c r="M4206"/>
      <c r="N4206"/>
      <c r="O4206"/>
      <c r="P4206"/>
      <c r="Q4206"/>
      <c r="R4206"/>
      <c r="S4206"/>
      <c r="T4206"/>
      <c r="U4206"/>
      <c r="V4206"/>
      <c r="W4206"/>
      <c r="X4206"/>
      <c r="Y4206"/>
      <c r="Z4206"/>
      <c r="AA4206"/>
      <c r="AB4206"/>
    </row>
    <row r="4207" spans="1:28" x14ac:dyDescent="0.25">
      <c r="A4207"/>
      <c r="B4207"/>
      <c r="C4207"/>
      <c r="D4207"/>
      <c r="E4207"/>
      <c r="F4207"/>
      <c r="G4207"/>
      <c r="H4207"/>
      <c r="I4207"/>
      <c r="J4207"/>
      <c r="K4207"/>
      <c r="L4207"/>
      <c r="M4207"/>
      <c r="N4207"/>
      <c r="O4207"/>
      <c r="P4207"/>
      <c r="Q4207"/>
      <c r="R4207"/>
      <c r="S4207"/>
      <c r="T4207"/>
      <c r="U4207"/>
      <c r="V4207"/>
      <c r="W4207"/>
      <c r="X4207"/>
      <c r="Y4207"/>
      <c r="Z4207"/>
      <c r="AA4207"/>
      <c r="AB4207"/>
    </row>
    <row r="4208" spans="1:28" x14ac:dyDescent="0.25">
      <c r="A4208"/>
      <c r="B4208"/>
      <c r="C4208"/>
      <c r="D4208"/>
      <c r="E4208"/>
      <c r="F4208"/>
      <c r="G4208"/>
      <c r="H4208"/>
      <c r="I4208"/>
      <c r="J4208"/>
      <c r="K4208"/>
      <c r="L4208"/>
      <c r="M4208"/>
      <c r="N4208"/>
      <c r="O4208"/>
      <c r="P4208"/>
      <c r="Q4208"/>
      <c r="R4208"/>
      <c r="S4208"/>
      <c r="T4208"/>
      <c r="U4208"/>
      <c r="V4208"/>
      <c r="W4208"/>
      <c r="X4208"/>
      <c r="Y4208"/>
      <c r="Z4208"/>
      <c r="AA4208"/>
      <c r="AB4208"/>
    </row>
    <row r="4209" spans="1:28" x14ac:dyDescent="0.25">
      <c r="A4209"/>
      <c r="B4209"/>
      <c r="C4209"/>
      <c r="D4209"/>
      <c r="E4209"/>
      <c r="F4209"/>
      <c r="G4209"/>
      <c r="H4209"/>
      <c r="I4209"/>
      <c r="J4209"/>
      <c r="K4209"/>
      <c r="L4209"/>
      <c r="M4209"/>
      <c r="N4209"/>
      <c r="O4209"/>
      <c r="P4209"/>
      <c r="Q4209"/>
      <c r="R4209"/>
      <c r="S4209"/>
      <c r="T4209"/>
      <c r="U4209"/>
      <c r="V4209"/>
      <c r="W4209"/>
      <c r="X4209"/>
      <c r="Y4209"/>
      <c r="Z4209"/>
      <c r="AA4209"/>
      <c r="AB4209"/>
    </row>
    <row r="4210" spans="1:28" x14ac:dyDescent="0.25">
      <c r="A4210"/>
      <c r="B4210"/>
      <c r="C4210"/>
      <c r="D4210"/>
      <c r="E4210"/>
      <c r="F4210"/>
      <c r="G4210"/>
      <c r="H4210"/>
      <c r="I4210"/>
      <c r="J4210"/>
      <c r="K4210"/>
      <c r="L4210"/>
      <c r="M4210"/>
      <c r="N4210"/>
      <c r="O4210"/>
      <c r="P4210"/>
      <c r="Q4210"/>
      <c r="R4210"/>
      <c r="S4210"/>
      <c r="T4210"/>
      <c r="U4210"/>
      <c r="V4210"/>
      <c r="W4210"/>
      <c r="X4210"/>
      <c r="Y4210"/>
      <c r="Z4210"/>
      <c r="AA4210"/>
      <c r="AB4210"/>
    </row>
    <row r="4211" spans="1:28" x14ac:dyDescent="0.25">
      <c r="A4211"/>
      <c r="B4211"/>
      <c r="C4211"/>
      <c r="D4211"/>
      <c r="E4211"/>
      <c r="F4211"/>
      <c r="G4211"/>
      <c r="H4211"/>
      <c r="I4211"/>
      <c r="J4211"/>
      <c r="K4211"/>
      <c r="L4211"/>
      <c r="M4211"/>
      <c r="N4211"/>
      <c r="O4211"/>
      <c r="P4211"/>
      <c r="Q4211"/>
      <c r="R4211"/>
      <c r="S4211"/>
      <c r="T4211"/>
      <c r="U4211"/>
      <c r="V4211"/>
      <c r="W4211"/>
      <c r="X4211"/>
      <c r="Y4211"/>
      <c r="Z4211"/>
      <c r="AA4211"/>
      <c r="AB4211"/>
    </row>
    <row r="4212" spans="1:28" x14ac:dyDescent="0.25">
      <c r="A4212"/>
      <c r="B4212"/>
      <c r="C4212"/>
      <c r="D4212"/>
      <c r="E4212"/>
      <c r="F4212"/>
      <c r="G4212"/>
      <c r="H4212"/>
      <c r="I4212"/>
      <c r="J4212"/>
      <c r="K4212"/>
      <c r="L4212"/>
      <c r="M4212"/>
      <c r="N4212"/>
      <c r="O4212"/>
      <c r="P4212"/>
      <c r="Q4212"/>
      <c r="R4212"/>
      <c r="S4212"/>
      <c r="T4212"/>
      <c r="U4212"/>
      <c r="V4212"/>
      <c r="W4212"/>
      <c r="X4212"/>
      <c r="Y4212"/>
      <c r="Z4212"/>
      <c r="AA4212"/>
      <c r="AB4212"/>
    </row>
    <row r="4213" spans="1:28" x14ac:dyDescent="0.25">
      <c r="A4213"/>
      <c r="B4213"/>
      <c r="C4213"/>
      <c r="D4213"/>
      <c r="E4213"/>
      <c r="F4213"/>
      <c r="G4213"/>
      <c r="H4213"/>
      <c r="I4213"/>
      <c r="J4213"/>
      <c r="K4213"/>
      <c r="L4213"/>
      <c r="M4213"/>
      <c r="N4213"/>
      <c r="O4213"/>
      <c r="P4213"/>
      <c r="Q4213"/>
      <c r="R4213"/>
      <c r="S4213"/>
      <c r="T4213"/>
      <c r="U4213"/>
      <c r="V4213"/>
      <c r="W4213"/>
      <c r="X4213"/>
      <c r="Y4213"/>
      <c r="Z4213"/>
      <c r="AA4213"/>
      <c r="AB4213"/>
    </row>
    <row r="4214" spans="1:28" x14ac:dyDescent="0.25">
      <c r="A4214"/>
      <c r="B4214"/>
      <c r="C4214"/>
      <c r="D4214"/>
      <c r="E4214"/>
      <c r="F4214"/>
      <c r="G4214"/>
      <c r="H4214"/>
      <c r="I4214"/>
      <c r="J4214"/>
      <c r="K4214"/>
      <c r="L4214"/>
      <c r="M4214"/>
      <c r="N4214"/>
      <c r="O4214"/>
      <c r="P4214"/>
      <c r="Q4214"/>
      <c r="R4214"/>
      <c r="S4214"/>
      <c r="T4214"/>
      <c r="U4214"/>
      <c r="V4214"/>
      <c r="W4214"/>
      <c r="X4214"/>
      <c r="Y4214"/>
      <c r="Z4214"/>
      <c r="AA4214"/>
      <c r="AB4214"/>
    </row>
    <row r="4215" spans="1:28" x14ac:dyDescent="0.25">
      <c r="A4215"/>
      <c r="B4215"/>
      <c r="C4215"/>
      <c r="D4215"/>
      <c r="E4215"/>
      <c r="F4215"/>
      <c r="G4215"/>
      <c r="H4215"/>
      <c r="I4215"/>
      <c r="J4215"/>
      <c r="K4215"/>
      <c r="L4215"/>
      <c r="M4215"/>
      <c r="N4215"/>
      <c r="O4215"/>
      <c r="P4215"/>
      <c r="Q4215"/>
      <c r="R4215"/>
      <c r="S4215"/>
      <c r="T4215"/>
      <c r="U4215"/>
      <c r="V4215"/>
      <c r="W4215"/>
      <c r="X4215"/>
      <c r="Y4215"/>
      <c r="Z4215"/>
      <c r="AA4215"/>
      <c r="AB4215"/>
    </row>
    <row r="4216" spans="1:28" x14ac:dyDescent="0.25">
      <c r="A4216"/>
      <c r="B4216"/>
      <c r="C4216"/>
      <c r="D4216"/>
      <c r="E4216"/>
      <c r="F4216"/>
      <c r="G4216"/>
      <c r="H4216"/>
      <c r="I4216"/>
      <c r="J4216"/>
      <c r="K4216"/>
      <c r="L4216"/>
      <c r="M4216"/>
      <c r="N4216"/>
      <c r="O4216"/>
      <c r="P4216"/>
      <c r="Q4216"/>
      <c r="R4216"/>
      <c r="S4216"/>
      <c r="T4216"/>
      <c r="U4216"/>
      <c r="V4216"/>
      <c r="W4216"/>
      <c r="X4216"/>
      <c r="Y4216"/>
      <c r="Z4216"/>
      <c r="AA4216"/>
      <c r="AB4216"/>
    </row>
    <row r="4217" spans="1:28" x14ac:dyDescent="0.25">
      <c r="A4217"/>
      <c r="B4217"/>
      <c r="C4217"/>
      <c r="D4217"/>
      <c r="E4217"/>
      <c r="F4217"/>
      <c r="G4217"/>
      <c r="H4217"/>
      <c r="I4217"/>
      <c r="J4217"/>
      <c r="K4217"/>
      <c r="L4217"/>
      <c r="M4217"/>
      <c r="N4217"/>
      <c r="O4217"/>
      <c r="P4217"/>
      <c r="Q4217"/>
      <c r="R4217"/>
      <c r="S4217"/>
      <c r="T4217"/>
      <c r="U4217"/>
      <c r="V4217"/>
      <c r="W4217"/>
      <c r="X4217"/>
      <c r="Y4217"/>
      <c r="Z4217"/>
      <c r="AA4217"/>
      <c r="AB4217"/>
    </row>
    <row r="4218" spans="1:28" x14ac:dyDescent="0.25">
      <c r="A4218"/>
      <c r="B4218"/>
      <c r="C4218"/>
      <c r="D4218"/>
      <c r="E4218"/>
      <c r="F4218"/>
      <c r="G4218"/>
      <c r="H4218"/>
      <c r="I4218"/>
      <c r="J4218"/>
      <c r="K4218"/>
      <c r="L4218"/>
      <c r="M4218"/>
      <c r="N4218"/>
      <c r="O4218"/>
      <c r="P4218"/>
      <c r="Q4218"/>
      <c r="R4218"/>
      <c r="S4218"/>
      <c r="T4218"/>
      <c r="U4218"/>
      <c r="V4218"/>
      <c r="W4218"/>
      <c r="X4218"/>
      <c r="Y4218"/>
      <c r="Z4218"/>
      <c r="AA4218"/>
      <c r="AB4218"/>
    </row>
    <row r="4219" spans="1:28" x14ac:dyDescent="0.25">
      <c r="A4219"/>
      <c r="B4219"/>
      <c r="C4219"/>
      <c r="D4219"/>
      <c r="E4219"/>
      <c r="F4219"/>
      <c r="G4219"/>
      <c r="H4219"/>
      <c r="I4219"/>
      <c r="J4219"/>
      <c r="K4219"/>
      <c r="L4219"/>
      <c r="M4219"/>
      <c r="N4219"/>
      <c r="O4219"/>
      <c r="P4219"/>
      <c r="Q4219"/>
      <c r="R4219"/>
      <c r="S4219"/>
      <c r="T4219"/>
      <c r="U4219"/>
      <c r="V4219"/>
      <c r="W4219"/>
      <c r="X4219"/>
      <c r="Y4219"/>
      <c r="Z4219"/>
      <c r="AA4219"/>
      <c r="AB4219"/>
    </row>
    <row r="4220" spans="1:28" x14ac:dyDescent="0.25">
      <c r="A4220"/>
      <c r="B4220"/>
      <c r="C4220"/>
      <c r="D4220"/>
      <c r="E4220"/>
      <c r="F4220"/>
      <c r="G4220"/>
      <c r="H4220"/>
      <c r="I4220"/>
      <c r="J4220"/>
      <c r="K4220"/>
      <c r="L4220"/>
      <c r="M4220"/>
      <c r="N4220"/>
      <c r="O4220"/>
      <c r="P4220"/>
      <c r="Q4220"/>
      <c r="R4220"/>
      <c r="S4220"/>
      <c r="T4220"/>
      <c r="U4220"/>
      <c r="V4220"/>
      <c r="W4220"/>
      <c r="X4220"/>
      <c r="Y4220"/>
      <c r="Z4220"/>
      <c r="AA4220"/>
      <c r="AB4220"/>
    </row>
    <row r="4221" spans="1:28" x14ac:dyDescent="0.25">
      <c r="A4221"/>
      <c r="B4221"/>
      <c r="C4221"/>
      <c r="D4221"/>
      <c r="E4221"/>
      <c r="F4221"/>
      <c r="G4221"/>
      <c r="H4221"/>
      <c r="I4221"/>
      <c r="J4221"/>
      <c r="K4221"/>
      <c r="L4221"/>
      <c r="M4221"/>
      <c r="N4221"/>
      <c r="O4221"/>
      <c r="P4221"/>
      <c r="Q4221"/>
      <c r="R4221"/>
      <c r="S4221"/>
      <c r="T4221"/>
      <c r="U4221"/>
      <c r="V4221"/>
      <c r="W4221"/>
      <c r="X4221"/>
      <c r="Y4221"/>
      <c r="Z4221"/>
      <c r="AA4221"/>
      <c r="AB4221"/>
    </row>
    <row r="4222" spans="1:28" x14ac:dyDescent="0.25">
      <c r="A4222"/>
      <c r="B4222"/>
      <c r="C4222"/>
      <c r="D4222"/>
      <c r="E4222"/>
      <c r="F4222"/>
      <c r="G4222"/>
      <c r="H4222"/>
      <c r="I4222"/>
      <c r="J4222"/>
      <c r="K4222"/>
      <c r="L4222"/>
      <c r="M4222"/>
      <c r="N4222"/>
      <c r="O4222"/>
      <c r="P4222"/>
      <c r="Q4222"/>
      <c r="R4222"/>
      <c r="S4222"/>
      <c r="T4222"/>
      <c r="U4222"/>
      <c r="V4222"/>
      <c r="W4222"/>
      <c r="X4222"/>
      <c r="Y4222"/>
      <c r="Z4222"/>
      <c r="AA4222"/>
      <c r="AB4222"/>
    </row>
    <row r="4223" spans="1:28" x14ac:dyDescent="0.25">
      <c r="A4223"/>
      <c r="B4223"/>
      <c r="C4223"/>
      <c r="D4223"/>
      <c r="E4223"/>
      <c r="F4223"/>
      <c r="G4223"/>
      <c r="H4223"/>
      <c r="I4223"/>
      <c r="J4223"/>
      <c r="K4223"/>
      <c r="L4223"/>
      <c r="M4223"/>
      <c r="N4223"/>
      <c r="O4223"/>
      <c r="P4223"/>
      <c r="Q4223"/>
      <c r="R4223"/>
      <c r="S4223"/>
      <c r="T4223"/>
      <c r="U4223"/>
      <c r="V4223"/>
      <c r="W4223"/>
      <c r="X4223"/>
      <c r="Y4223"/>
      <c r="Z4223"/>
      <c r="AA4223"/>
      <c r="AB4223"/>
    </row>
    <row r="4224" spans="1:28" x14ac:dyDescent="0.25">
      <c r="A4224"/>
      <c r="B4224"/>
      <c r="C4224"/>
      <c r="D4224"/>
      <c r="E4224"/>
      <c r="F4224"/>
      <c r="G4224"/>
      <c r="H4224"/>
      <c r="I4224"/>
      <c r="J4224"/>
      <c r="K4224"/>
      <c r="L4224"/>
      <c r="M4224"/>
      <c r="N4224"/>
      <c r="O4224"/>
      <c r="P4224"/>
      <c r="Q4224"/>
      <c r="R4224"/>
      <c r="S4224"/>
      <c r="T4224"/>
      <c r="U4224"/>
      <c r="V4224"/>
      <c r="W4224"/>
      <c r="X4224"/>
      <c r="Y4224"/>
      <c r="Z4224"/>
      <c r="AA4224"/>
      <c r="AB4224"/>
    </row>
    <row r="4225" spans="1:28" x14ac:dyDescent="0.25">
      <c r="A4225"/>
      <c r="B4225"/>
      <c r="C4225"/>
      <c r="D4225"/>
      <c r="E4225"/>
      <c r="F4225"/>
      <c r="G4225"/>
      <c r="H4225"/>
      <c r="I4225"/>
      <c r="J4225"/>
      <c r="K4225"/>
      <c r="L4225"/>
      <c r="M4225"/>
      <c r="N4225"/>
      <c r="O4225"/>
      <c r="P4225"/>
      <c r="Q4225"/>
      <c r="R4225"/>
      <c r="S4225"/>
      <c r="T4225"/>
      <c r="U4225"/>
      <c r="V4225"/>
      <c r="W4225"/>
      <c r="X4225"/>
      <c r="Y4225"/>
      <c r="Z4225"/>
      <c r="AA4225"/>
      <c r="AB4225"/>
    </row>
    <row r="4226" spans="1:28" x14ac:dyDescent="0.25">
      <c r="A4226"/>
      <c r="B4226"/>
      <c r="C4226"/>
      <c r="D4226"/>
      <c r="E4226"/>
      <c r="F4226"/>
      <c r="G4226"/>
      <c r="H4226"/>
      <c r="I4226"/>
      <c r="J4226"/>
      <c r="K4226"/>
      <c r="L4226"/>
      <c r="M4226"/>
      <c r="N4226"/>
      <c r="O4226"/>
      <c r="P4226"/>
      <c r="Q4226"/>
      <c r="R4226"/>
      <c r="S4226"/>
      <c r="T4226"/>
      <c r="U4226"/>
      <c r="V4226"/>
      <c r="W4226"/>
      <c r="X4226"/>
      <c r="Y4226"/>
      <c r="Z4226"/>
      <c r="AA4226"/>
      <c r="AB4226"/>
    </row>
    <row r="4227" spans="1:28" x14ac:dyDescent="0.25">
      <c r="A4227"/>
      <c r="B4227"/>
      <c r="C4227"/>
      <c r="D4227"/>
      <c r="E4227"/>
      <c r="F4227"/>
      <c r="G4227"/>
      <c r="H4227"/>
      <c r="I4227"/>
      <c r="J4227"/>
      <c r="K4227"/>
      <c r="L4227"/>
      <c r="M4227"/>
      <c r="N4227"/>
      <c r="O4227"/>
      <c r="P4227"/>
      <c r="Q4227"/>
      <c r="R4227"/>
      <c r="S4227"/>
      <c r="T4227"/>
      <c r="U4227"/>
      <c r="V4227"/>
      <c r="W4227"/>
      <c r="X4227"/>
      <c r="Y4227"/>
      <c r="Z4227"/>
      <c r="AA4227"/>
      <c r="AB4227"/>
    </row>
    <row r="4228" spans="1:28" x14ac:dyDescent="0.25">
      <c r="A4228"/>
      <c r="B4228"/>
      <c r="C4228"/>
      <c r="D4228"/>
      <c r="E4228"/>
      <c r="F4228"/>
      <c r="G4228"/>
      <c r="H4228"/>
      <c r="I4228"/>
      <c r="J4228"/>
      <c r="K4228"/>
      <c r="L4228"/>
      <c r="M4228"/>
      <c r="N4228"/>
      <c r="O4228"/>
      <c r="P4228"/>
      <c r="Q4228"/>
      <c r="R4228"/>
      <c r="S4228"/>
      <c r="T4228"/>
      <c r="U4228"/>
      <c r="V4228"/>
      <c r="W4228"/>
      <c r="X4228"/>
      <c r="Y4228"/>
      <c r="Z4228"/>
      <c r="AA4228"/>
      <c r="AB4228"/>
    </row>
    <row r="4229" spans="1:28" x14ac:dyDescent="0.25">
      <c r="A4229"/>
      <c r="B4229"/>
      <c r="C4229"/>
      <c r="D4229"/>
      <c r="E4229"/>
      <c r="F4229"/>
      <c r="G4229"/>
      <c r="H4229"/>
      <c r="I4229"/>
      <c r="J4229"/>
      <c r="K4229"/>
      <c r="L4229"/>
      <c r="M4229"/>
      <c r="N4229"/>
      <c r="O4229"/>
      <c r="P4229"/>
      <c r="Q4229"/>
      <c r="R4229"/>
      <c r="S4229"/>
      <c r="T4229"/>
      <c r="U4229"/>
      <c r="V4229"/>
      <c r="W4229"/>
      <c r="X4229"/>
      <c r="Y4229"/>
      <c r="Z4229"/>
      <c r="AA4229"/>
      <c r="AB4229"/>
    </row>
    <row r="4230" spans="1:28" x14ac:dyDescent="0.25">
      <c r="A4230"/>
      <c r="B4230"/>
      <c r="C4230"/>
      <c r="D4230"/>
      <c r="E4230"/>
      <c r="F4230"/>
      <c r="G4230"/>
      <c r="H4230"/>
      <c r="I4230"/>
      <c r="J4230"/>
      <c r="K4230"/>
      <c r="L4230"/>
      <c r="M4230"/>
      <c r="N4230"/>
      <c r="O4230"/>
      <c r="P4230"/>
      <c r="Q4230"/>
      <c r="R4230"/>
      <c r="S4230"/>
      <c r="T4230"/>
      <c r="U4230"/>
      <c r="V4230"/>
      <c r="W4230"/>
      <c r="X4230"/>
      <c r="Y4230"/>
      <c r="Z4230"/>
      <c r="AA4230"/>
      <c r="AB4230"/>
    </row>
    <row r="4231" spans="1:28" x14ac:dyDescent="0.25">
      <c r="A4231"/>
      <c r="B4231"/>
      <c r="C4231"/>
      <c r="D4231"/>
      <c r="E4231"/>
      <c r="F4231"/>
      <c r="G4231"/>
      <c r="H4231"/>
      <c r="I4231"/>
      <c r="J4231"/>
      <c r="K4231"/>
      <c r="L4231"/>
      <c r="M4231"/>
      <c r="N4231"/>
      <c r="O4231"/>
      <c r="P4231"/>
      <c r="Q4231"/>
      <c r="R4231"/>
      <c r="S4231"/>
      <c r="T4231"/>
      <c r="U4231"/>
      <c r="V4231"/>
      <c r="W4231"/>
      <c r="X4231"/>
      <c r="Y4231"/>
      <c r="Z4231"/>
      <c r="AA4231"/>
      <c r="AB4231"/>
    </row>
    <row r="4232" spans="1:28" x14ac:dyDescent="0.25">
      <c r="A4232"/>
      <c r="B4232"/>
      <c r="C4232"/>
      <c r="D4232"/>
      <c r="E4232"/>
      <c r="F4232"/>
      <c r="G4232"/>
      <c r="H4232"/>
      <c r="I4232"/>
      <c r="J4232"/>
      <c r="K4232"/>
      <c r="L4232"/>
      <c r="M4232"/>
      <c r="N4232"/>
      <c r="O4232"/>
      <c r="P4232"/>
      <c r="Q4232"/>
      <c r="R4232"/>
      <c r="S4232"/>
      <c r="T4232"/>
      <c r="U4232"/>
      <c r="V4232"/>
      <c r="W4232"/>
      <c r="X4232"/>
      <c r="Y4232"/>
      <c r="Z4232"/>
      <c r="AA4232"/>
      <c r="AB4232"/>
    </row>
    <row r="4233" spans="1:28" x14ac:dyDescent="0.25">
      <c r="A4233"/>
      <c r="B4233"/>
      <c r="C4233"/>
      <c r="D4233"/>
      <c r="E4233"/>
      <c r="F4233"/>
      <c r="G4233"/>
      <c r="H4233"/>
      <c r="I4233"/>
      <c r="J4233"/>
      <c r="K4233"/>
      <c r="L4233"/>
      <c r="M4233"/>
      <c r="N4233"/>
      <c r="O4233"/>
      <c r="P4233"/>
      <c r="Q4233"/>
      <c r="R4233"/>
      <c r="S4233"/>
      <c r="T4233"/>
      <c r="U4233"/>
      <c r="V4233"/>
      <c r="W4233"/>
      <c r="X4233"/>
      <c r="Y4233"/>
      <c r="Z4233"/>
      <c r="AA4233"/>
      <c r="AB4233"/>
    </row>
    <row r="4234" spans="1:28" x14ac:dyDescent="0.25">
      <c r="A4234"/>
      <c r="B4234"/>
      <c r="C4234"/>
      <c r="D4234"/>
      <c r="E4234"/>
      <c r="F4234"/>
      <c r="G4234"/>
      <c r="H4234"/>
      <c r="I4234"/>
      <c r="J4234"/>
      <c r="K4234"/>
      <c r="L4234"/>
      <c r="M4234"/>
      <c r="N4234"/>
      <c r="O4234"/>
      <c r="P4234"/>
      <c r="Q4234"/>
      <c r="R4234"/>
      <c r="S4234"/>
      <c r="T4234"/>
      <c r="U4234"/>
      <c r="V4234"/>
      <c r="W4234"/>
      <c r="X4234"/>
      <c r="Y4234"/>
      <c r="Z4234"/>
      <c r="AA4234"/>
      <c r="AB4234"/>
    </row>
    <row r="4235" spans="1:28" x14ac:dyDescent="0.25">
      <c r="A4235"/>
      <c r="B4235"/>
      <c r="C4235"/>
      <c r="D4235"/>
      <c r="E4235"/>
      <c r="F4235"/>
      <c r="G4235"/>
      <c r="H4235"/>
      <c r="I4235"/>
      <c r="J4235"/>
      <c r="K4235"/>
      <c r="L4235"/>
      <c r="M4235"/>
      <c r="N4235"/>
      <c r="O4235"/>
      <c r="P4235"/>
      <c r="Q4235"/>
      <c r="R4235"/>
      <c r="S4235"/>
      <c r="T4235"/>
      <c r="U4235"/>
      <c r="V4235"/>
      <c r="W4235"/>
      <c r="X4235"/>
      <c r="Y4235"/>
      <c r="Z4235"/>
      <c r="AA4235"/>
      <c r="AB4235"/>
    </row>
    <row r="4236" spans="1:28" x14ac:dyDescent="0.25">
      <c r="A4236"/>
      <c r="B4236"/>
      <c r="C4236"/>
      <c r="D4236"/>
      <c r="E4236"/>
      <c r="F4236"/>
      <c r="G4236"/>
      <c r="H4236"/>
      <c r="I4236"/>
      <c r="J4236"/>
      <c r="K4236"/>
      <c r="L4236"/>
      <c r="M4236"/>
      <c r="N4236"/>
      <c r="O4236"/>
      <c r="P4236"/>
      <c r="Q4236"/>
      <c r="R4236"/>
      <c r="S4236"/>
      <c r="T4236"/>
      <c r="U4236"/>
      <c r="V4236"/>
      <c r="W4236"/>
      <c r="X4236"/>
      <c r="Y4236"/>
      <c r="Z4236"/>
      <c r="AA4236"/>
      <c r="AB4236"/>
    </row>
    <row r="4237" spans="1:28" x14ac:dyDescent="0.25">
      <c r="A4237"/>
      <c r="B4237"/>
      <c r="C4237"/>
      <c r="D4237"/>
      <c r="E4237"/>
      <c r="F4237"/>
      <c r="G4237"/>
      <c r="H4237"/>
      <c r="I4237"/>
      <c r="J4237"/>
      <c r="K4237"/>
      <c r="L4237"/>
      <c r="M4237"/>
      <c r="N4237"/>
      <c r="O4237"/>
      <c r="P4237"/>
      <c r="Q4237"/>
      <c r="R4237"/>
      <c r="S4237"/>
      <c r="T4237"/>
      <c r="U4237"/>
      <c r="V4237"/>
      <c r="W4237"/>
      <c r="X4237"/>
      <c r="Y4237"/>
      <c r="Z4237"/>
      <c r="AA4237"/>
      <c r="AB4237"/>
    </row>
    <row r="4238" spans="1:28" x14ac:dyDescent="0.25">
      <c r="A4238"/>
      <c r="B4238"/>
      <c r="C4238"/>
      <c r="D4238"/>
      <c r="E4238"/>
      <c r="F4238"/>
      <c r="G4238"/>
      <c r="H4238"/>
      <c r="I4238"/>
      <c r="J4238"/>
      <c r="K4238"/>
      <c r="L4238"/>
      <c r="M4238"/>
      <c r="N4238"/>
      <c r="O4238"/>
      <c r="P4238"/>
      <c r="Q4238"/>
      <c r="R4238"/>
      <c r="S4238"/>
      <c r="T4238"/>
      <c r="U4238"/>
      <c r="V4238"/>
      <c r="W4238"/>
      <c r="X4238"/>
      <c r="Y4238"/>
      <c r="Z4238"/>
      <c r="AA4238"/>
      <c r="AB4238"/>
    </row>
    <row r="4239" spans="1:28" x14ac:dyDescent="0.25">
      <c r="A4239"/>
      <c r="B4239"/>
      <c r="C4239"/>
      <c r="D4239"/>
      <c r="E4239"/>
      <c r="F4239"/>
      <c r="G4239"/>
      <c r="H4239"/>
      <c r="I4239"/>
      <c r="J4239"/>
      <c r="K4239"/>
      <c r="L4239"/>
      <c r="M4239"/>
      <c r="N4239"/>
      <c r="O4239"/>
      <c r="P4239"/>
      <c r="Q4239"/>
      <c r="R4239"/>
      <c r="S4239"/>
      <c r="T4239"/>
      <c r="U4239"/>
      <c r="V4239"/>
      <c r="W4239"/>
      <c r="X4239"/>
      <c r="Y4239"/>
      <c r="Z4239"/>
      <c r="AA4239"/>
      <c r="AB4239"/>
    </row>
    <row r="4240" spans="1:28" x14ac:dyDescent="0.25">
      <c r="A4240"/>
      <c r="B4240"/>
      <c r="C4240"/>
      <c r="D4240"/>
      <c r="E4240"/>
      <c r="F4240"/>
      <c r="G4240"/>
      <c r="H4240"/>
      <c r="I4240"/>
      <c r="J4240"/>
      <c r="K4240"/>
      <c r="L4240"/>
      <c r="M4240"/>
      <c r="N4240"/>
      <c r="O4240"/>
      <c r="P4240"/>
      <c r="Q4240"/>
      <c r="R4240"/>
      <c r="S4240"/>
      <c r="T4240"/>
      <c r="U4240"/>
      <c r="V4240"/>
      <c r="W4240"/>
      <c r="X4240"/>
      <c r="Y4240"/>
      <c r="Z4240"/>
      <c r="AA4240"/>
      <c r="AB4240"/>
    </row>
    <row r="4241" spans="1:28" x14ac:dyDescent="0.25">
      <c r="A4241"/>
      <c r="B4241"/>
      <c r="C4241"/>
      <c r="D4241"/>
      <c r="E4241"/>
      <c r="F4241"/>
      <c r="G4241"/>
      <c r="H4241"/>
      <c r="I4241"/>
      <c r="J4241"/>
      <c r="K4241"/>
      <c r="L4241"/>
      <c r="M4241"/>
      <c r="N4241"/>
      <c r="O4241"/>
      <c r="P4241"/>
      <c r="Q4241"/>
      <c r="R4241"/>
      <c r="S4241"/>
      <c r="T4241"/>
      <c r="U4241"/>
      <c r="V4241"/>
      <c r="W4241"/>
      <c r="X4241"/>
      <c r="Y4241"/>
      <c r="Z4241"/>
      <c r="AA4241"/>
      <c r="AB4241"/>
    </row>
    <row r="4242" spans="1:28" x14ac:dyDescent="0.25">
      <c r="A4242"/>
      <c r="B4242"/>
      <c r="C4242"/>
      <c r="D4242"/>
      <c r="E4242"/>
      <c r="F4242"/>
      <c r="G4242"/>
      <c r="H4242"/>
      <c r="I4242"/>
      <c r="J4242"/>
      <c r="K4242"/>
      <c r="L4242"/>
      <c r="M4242"/>
      <c r="N4242"/>
      <c r="O4242"/>
      <c r="P4242"/>
      <c r="Q4242"/>
      <c r="R4242"/>
      <c r="S4242"/>
      <c r="T4242"/>
      <c r="U4242"/>
      <c r="V4242"/>
      <c r="W4242"/>
      <c r="X4242"/>
      <c r="Y4242"/>
      <c r="Z4242"/>
      <c r="AA4242"/>
      <c r="AB4242"/>
    </row>
    <row r="4243" spans="1:28" x14ac:dyDescent="0.25">
      <c r="A4243"/>
      <c r="B4243"/>
      <c r="C4243"/>
      <c r="D4243"/>
      <c r="E4243"/>
      <c r="F4243"/>
      <c r="G4243"/>
      <c r="H4243"/>
      <c r="I4243"/>
      <c r="J4243"/>
      <c r="K4243"/>
      <c r="L4243"/>
      <c r="M4243"/>
      <c r="N4243"/>
      <c r="O4243"/>
      <c r="P4243"/>
      <c r="Q4243"/>
      <c r="R4243"/>
      <c r="S4243"/>
      <c r="T4243"/>
      <c r="U4243"/>
      <c r="V4243"/>
      <c r="W4243"/>
      <c r="X4243"/>
      <c r="Y4243"/>
      <c r="Z4243"/>
      <c r="AA4243"/>
      <c r="AB4243"/>
    </row>
    <row r="4244" spans="1:28" x14ac:dyDescent="0.25">
      <c r="A4244"/>
      <c r="B4244"/>
      <c r="C4244"/>
      <c r="D4244"/>
      <c r="E4244"/>
      <c r="F4244"/>
      <c r="G4244"/>
      <c r="H4244"/>
      <c r="I4244"/>
      <c r="J4244"/>
      <c r="K4244"/>
      <c r="L4244"/>
      <c r="M4244"/>
      <c r="N4244"/>
      <c r="O4244"/>
      <c r="P4244"/>
      <c r="Q4244"/>
      <c r="R4244"/>
      <c r="S4244"/>
      <c r="T4244"/>
      <c r="U4244"/>
      <c r="V4244"/>
      <c r="W4244"/>
      <c r="X4244"/>
      <c r="Y4244"/>
      <c r="Z4244"/>
      <c r="AA4244"/>
      <c r="AB4244"/>
    </row>
    <row r="4245" spans="1:28" x14ac:dyDescent="0.25">
      <c r="A4245"/>
      <c r="B4245"/>
      <c r="C4245"/>
      <c r="D4245"/>
      <c r="E4245"/>
      <c r="F4245"/>
      <c r="G4245"/>
      <c r="H4245"/>
      <c r="I4245"/>
      <c r="J4245"/>
      <c r="K4245"/>
      <c r="L4245"/>
      <c r="M4245"/>
      <c r="N4245"/>
      <c r="O4245"/>
      <c r="P4245"/>
      <c r="Q4245"/>
      <c r="R4245"/>
      <c r="S4245"/>
      <c r="T4245"/>
      <c r="U4245"/>
      <c r="V4245"/>
      <c r="W4245"/>
      <c r="X4245"/>
      <c r="Y4245"/>
      <c r="Z4245"/>
      <c r="AA4245"/>
      <c r="AB4245"/>
    </row>
    <row r="4246" spans="1:28" x14ac:dyDescent="0.25">
      <c r="A4246"/>
      <c r="B4246"/>
      <c r="C4246"/>
      <c r="D4246"/>
      <c r="E4246"/>
      <c r="F4246"/>
      <c r="G4246"/>
      <c r="H4246"/>
      <c r="I4246"/>
      <c r="J4246"/>
      <c r="K4246"/>
      <c r="L4246"/>
      <c r="M4246"/>
      <c r="N4246"/>
      <c r="O4246"/>
      <c r="P4246"/>
      <c r="Q4246"/>
      <c r="R4246"/>
      <c r="S4246"/>
      <c r="T4246"/>
      <c r="U4246"/>
      <c r="V4246"/>
      <c r="W4246"/>
      <c r="X4246"/>
      <c r="Y4246"/>
      <c r="Z4246"/>
      <c r="AA4246"/>
      <c r="AB4246"/>
    </row>
    <row r="4247" spans="1:28" x14ac:dyDescent="0.25">
      <c r="A4247"/>
      <c r="B4247"/>
      <c r="C4247"/>
      <c r="D4247"/>
      <c r="E4247"/>
      <c r="F4247"/>
      <c r="G4247"/>
      <c r="H4247"/>
      <c r="I4247"/>
      <c r="J4247"/>
      <c r="K4247"/>
      <c r="L4247"/>
      <c r="M4247"/>
      <c r="N4247"/>
      <c r="O4247"/>
      <c r="P4247"/>
      <c r="Q4247"/>
      <c r="R4247"/>
      <c r="S4247"/>
      <c r="T4247"/>
      <c r="U4247"/>
      <c r="V4247"/>
      <c r="W4247"/>
      <c r="X4247"/>
      <c r="Y4247"/>
      <c r="Z4247"/>
      <c r="AA4247"/>
      <c r="AB4247"/>
    </row>
    <row r="4248" spans="1:28" x14ac:dyDescent="0.25">
      <c r="A4248"/>
      <c r="B4248"/>
      <c r="C4248"/>
      <c r="D4248"/>
      <c r="E4248"/>
      <c r="F4248"/>
      <c r="G4248"/>
      <c r="H4248"/>
      <c r="I4248"/>
      <c r="J4248"/>
      <c r="K4248"/>
      <c r="L4248"/>
      <c r="M4248"/>
      <c r="N4248"/>
      <c r="O4248"/>
      <c r="P4248"/>
      <c r="Q4248"/>
      <c r="R4248"/>
      <c r="S4248"/>
      <c r="T4248"/>
      <c r="U4248"/>
      <c r="V4248"/>
      <c r="W4248"/>
      <c r="X4248"/>
      <c r="Y4248"/>
      <c r="Z4248"/>
      <c r="AA4248"/>
      <c r="AB4248"/>
    </row>
    <row r="4249" spans="1:28" x14ac:dyDescent="0.25">
      <c r="A4249"/>
      <c r="B4249"/>
      <c r="C4249"/>
      <c r="D4249"/>
      <c r="E4249"/>
      <c r="F4249"/>
      <c r="G4249"/>
      <c r="H4249"/>
      <c r="I4249"/>
      <c r="J4249"/>
      <c r="K4249"/>
      <c r="L4249"/>
      <c r="M4249"/>
      <c r="N4249"/>
      <c r="O4249"/>
      <c r="P4249"/>
      <c r="Q4249"/>
      <c r="R4249"/>
      <c r="S4249"/>
      <c r="T4249"/>
      <c r="U4249"/>
      <c r="V4249"/>
      <c r="W4249"/>
      <c r="X4249"/>
      <c r="Y4249"/>
      <c r="Z4249"/>
      <c r="AA4249"/>
      <c r="AB4249"/>
    </row>
    <row r="4250" spans="1:28" x14ac:dyDescent="0.25">
      <c r="A4250"/>
      <c r="B4250"/>
      <c r="C4250"/>
      <c r="D4250"/>
      <c r="E4250"/>
      <c r="F4250"/>
      <c r="G4250"/>
      <c r="H4250"/>
      <c r="I4250"/>
      <c r="J4250"/>
      <c r="K4250"/>
      <c r="L4250"/>
      <c r="M4250"/>
      <c r="N4250"/>
      <c r="O4250"/>
      <c r="P4250"/>
      <c r="Q4250"/>
      <c r="R4250"/>
      <c r="S4250"/>
      <c r="T4250"/>
      <c r="U4250"/>
      <c r="V4250"/>
      <c r="W4250"/>
      <c r="X4250"/>
      <c r="Y4250"/>
      <c r="Z4250"/>
      <c r="AA4250"/>
      <c r="AB4250"/>
    </row>
    <row r="4251" spans="1:28" x14ac:dyDescent="0.25">
      <c r="A4251"/>
      <c r="B4251"/>
      <c r="C4251"/>
      <c r="D4251"/>
      <c r="E4251"/>
      <c r="F4251"/>
      <c r="G4251"/>
      <c r="H4251"/>
      <c r="I4251"/>
      <c r="J4251"/>
      <c r="K4251"/>
      <c r="L4251"/>
      <c r="M4251"/>
      <c r="N4251"/>
      <c r="O4251"/>
      <c r="P4251"/>
      <c r="Q4251"/>
      <c r="R4251"/>
      <c r="S4251"/>
      <c r="T4251"/>
      <c r="U4251"/>
      <c r="V4251"/>
      <c r="W4251"/>
      <c r="X4251"/>
      <c r="Y4251"/>
      <c r="Z4251"/>
      <c r="AA4251"/>
      <c r="AB4251"/>
    </row>
    <row r="4252" spans="1:28" x14ac:dyDescent="0.25">
      <c r="A4252"/>
      <c r="B4252"/>
      <c r="C4252"/>
      <c r="D4252"/>
      <c r="E4252"/>
      <c r="F4252"/>
      <c r="G4252"/>
      <c r="H4252"/>
      <c r="I4252"/>
      <c r="J4252"/>
      <c r="K4252"/>
      <c r="L4252"/>
      <c r="M4252"/>
      <c r="N4252"/>
      <c r="O4252"/>
      <c r="P4252"/>
      <c r="Q4252"/>
      <c r="R4252"/>
      <c r="S4252"/>
      <c r="T4252"/>
      <c r="U4252"/>
      <c r="V4252"/>
      <c r="W4252"/>
      <c r="X4252"/>
      <c r="Y4252"/>
      <c r="Z4252"/>
      <c r="AA4252"/>
      <c r="AB4252"/>
    </row>
    <row r="4253" spans="1:28" x14ac:dyDescent="0.25">
      <c r="A4253"/>
      <c r="B4253"/>
      <c r="C4253"/>
      <c r="D4253"/>
      <c r="E4253"/>
      <c r="F4253"/>
      <c r="G4253"/>
      <c r="H4253"/>
      <c r="I4253"/>
      <c r="J4253"/>
      <c r="K4253"/>
      <c r="L4253"/>
      <c r="M4253"/>
      <c r="N4253"/>
      <c r="O4253"/>
      <c r="P4253"/>
      <c r="Q4253"/>
      <c r="R4253"/>
      <c r="S4253"/>
      <c r="T4253"/>
      <c r="U4253"/>
      <c r="V4253"/>
      <c r="W4253"/>
      <c r="X4253"/>
      <c r="Y4253"/>
      <c r="Z4253"/>
      <c r="AA4253"/>
      <c r="AB4253"/>
    </row>
    <row r="4254" spans="1:28" x14ac:dyDescent="0.25">
      <c r="A4254"/>
      <c r="B4254"/>
      <c r="C4254"/>
      <c r="D4254"/>
      <c r="E4254"/>
      <c r="F4254"/>
      <c r="G4254"/>
      <c r="H4254"/>
      <c r="I4254"/>
      <c r="J4254"/>
      <c r="K4254"/>
      <c r="L4254"/>
      <c r="M4254"/>
      <c r="N4254"/>
      <c r="O4254"/>
      <c r="P4254"/>
      <c r="Q4254"/>
      <c r="R4254"/>
      <c r="S4254"/>
      <c r="T4254"/>
      <c r="U4254"/>
      <c r="V4254"/>
      <c r="W4254"/>
      <c r="X4254"/>
      <c r="Y4254"/>
      <c r="Z4254"/>
      <c r="AA4254"/>
      <c r="AB4254"/>
    </row>
    <row r="4255" spans="1:28" x14ac:dyDescent="0.25">
      <c r="A4255"/>
      <c r="B4255"/>
      <c r="C4255"/>
      <c r="D4255"/>
      <c r="E4255"/>
      <c r="F4255"/>
      <c r="G4255"/>
      <c r="H4255"/>
      <c r="I4255"/>
      <c r="J4255"/>
      <c r="K4255"/>
      <c r="L4255"/>
      <c r="M4255"/>
      <c r="N4255"/>
      <c r="O4255"/>
      <c r="P4255"/>
      <c r="Q4255"/>
      <c r="R4255"/>
      <c r="S4255"/>
      <c r="T4255"/>
      <c r="U4255"/>
      <c r="V4255"/>
      <c r="W4255"/>
      <c r="X4255"/>
      <c r="Y4255"/>
      <c r="Z4255"/>
      <c r="AA4255"/>
      <c r="AB4255"/>
    </row>
    <row r="4256" spans="1:28" x14ac:dyDescent="0.25">
      <c r="A4256"/>
      <c r="B4256"/>
      <c r="C4256"/>
      <c r="D4256"/>
      <c r="E4256"/>
      <c r="F4256"/>
      <c r="G4256"/>
      <c r="H4256"/>
      <c r="I4256"/>
      <c r="J4256"/>
      <c r="K4256"/>
      <c r="L4256"/>
      <c r="M4256"/>
      <c r="N4256"/>
      <c r="O4256"/>
      <c r="P4256"/>
      <c r="Q4256"/>
      <c r="R4256"/>
      <c r="S4256"/>
      <c r="T4256"/>
      <c r="U4256"/>
      <c r="V4256"/>
      <c r="W4256"/>
      <c r="X4256"/>
      <c r="Y4256"/>
      <c r="Z4256"/>
      <c r="AA4256"/>
      <c r="AB4256"/>
    </row>
    <row r="4257" spans="1:28" x14ac:dyDescent="0.25">
      <c r="A4257"/>
      <c r="B4257"/>
      <c r="C4257"/>
      <c r="D4257"/>
      <c r="E4257"/>
      <c r="F4257"/>
      <c r="G4257"/>
      <c r="H4257"/>
      <c r="I4257"/>
      <c r="J4257"/>
      <c r="K4257"/>
      <c r="L4257"/>
      <c r="M4257"/>
      <c r="N4257"/>
      <c r="O4257"/>
      <c r="P4257"/>
      <c r="Q4257"/>
      <c r="R4257"/>
      <c r="S4257"/>
      <c r="T4257"/>
      <c r="U4257"/>
      <c r="V4257"/>
      <c r="W4257"/>
      <c r="X4257"/>
      <c r="Y4257"/>
      <c r="Z4257"/>
      <c r="AA4257"/>
      <c r="AB4257"/>
    </row>
    <row r="4258" spans="1:28" x14ac:dyDescent="0.25">
      <c r="A4258"/>
      <c r="B4258"/>
      <c r="C4258"/>
      <c r="D4258"/>
      <c r="E4258"/>
      <c r="F4258"/>
      <c r="G4258"/>
      <c r="H4258"/>
      <c r="I4258"/>
      <c r="J4258"/>
      <c r="K4258"/>
      <c r="L4258"/>
      <c r="M4258"/>
      <c r="N4258"/>
      <c r="O4258"/>
      <c r="P4258"/>
      <c r="Q4258"/>
      <c r="R4258"/>
      <c r="S4258"/>
      <c r="T4258"/>
      <c r="U4258"/>
      <c r="V4258"/>
      <c r="W4258"/>
      <c r="X4258"/>
      <c r="Y4258"/>
      <c r="Z4258"/>
      <c r="AA4258"/>
      <c r="AB4258"/>
    </row>
    <row r="4259" spans="1:28" x14ac:dyDescent="0.25">
      <c r="A4259"/>
      <c r="B4259"/>
      <c r="C4259"/>
      <c r="D4259"/>
      <c r="E4259"/>
      <c r="F4259"/>
      <c r="G4259"/>
      <c r="H4259"/>
      <c r="I4259"/>
      <c r="J4259"/>
      <c r="K4259"/>
      <c r="L4259"/>
      <c r="M4259"/>
      <c r="N4259"/>
      <c r="O4259"/>
      <c r="P4259"/>
      <c r="Q4259"/>
      <c r="R4259"/>
      <c r="S4259"/>
      <c r="T4259"/>
      <c r="U4259"/>
      <c r="V4259"/>
      <c r="W4259"/>
      <c r="X4259"/>
      <c r="Y4259"/>
      <c r="Z4259"/>
      <c r="AA4259"/>
      <c r="AB4259"/>
    </row>
    <row r="4260" spans="1:28" x14ac:dyDescent="0.25">
      <c r="A4260"/>
      <c r="B4260"/>
      <c r="C4260"/>
      <c r="D4260"/>
      <c r="E4260"/>
      <c r="F4260"/>
      <c r="G4260"/>
      <c r="H4260"/>
      <c r="I4260"/>
      <c r="J4260"/>
      <c r="K4260"/>
      <c r="L4260"/>
      <c r="M4260"/>
      <c r="N4260"/>
      <c r="O4260"/>
      <c r="P4260"/>
      <c r="Q4260"/>
      <c r="R4260"/>
      <c r="S4260"/>
      <c r="T4260"/>
      <c r="U4260"/>
      <c r="V4260"/>
      <c r="W4260"/>
      <c r="X4260"/>
      <c r="Y4260"/>
      <c r="Z4260"/>
      <c r="AA4260"/>
      <c r="AB4260"/>
    </row>
    <row r="4261" spans="1:28" x14ac:dyDescent="0.25">
      <c r="A4261"/>
      <c r="B4261"/>
      <c r="C4261"/>
      <c r="D4261"/>
      <c r="E4261"/>
      <c r="F4261"/>
      <c r="G4261"/>
      <c r="H4261"/>
      <c r="I4261"/>
      <c r="J4261"/>
      <c r="K4261"/>
      <c r="L4261"/>
      <c r="M4261"/>
      <c r="N4261"/>
      <c r="O4261"/>
      <c r="P4261"/>
      <c r="Q4261"/>
      <c r="R4261"/>
      <c r="S4261"/>
      <c r="T4261"/>
      <c r="U4261"/>
      <c r="V4261"/>
      <c r="W4261"/>
      <c r="X4261"/>
      <c r="Y4261"/>
      <c r="Z4261"/>
      <c r="AA4261"/>
      <c r="AB4261"/>
    </row>
    <row r="4262" spans="1:28" x14ac:dyDescent="0.25">
      <c r="A4262"/>
      <c r="B4262"/>
      <c r="C4262"/>
      <c r="D4262"/>
      <c r="E4262"/>
      <c r="F4262"/>
      <c r="G4262"/>
      <c r="H4262"/>
      <c r="I4262"/>
      <c r="J4262"/>
      <c r="K4262"/>
      <c r="L4262"/>
      <c r="M4262"/>
      <c r="N4262"/>
      <c r="O4262"/>
      <c r="P4262"/>
      <c r="Q4262"/>
      <c r="R4262"/>
      <c r="S4262"/>
      <c r="T4262"/>
      <c r="U4262"/>
      <c r="V4262"/>
      <c r="W4262"/>
      <c r="X4262"/>
      <c r="Y4262"/>
      <c r="Z4262"/>
      <c r="AA4262"/>
      <c r="AB4262"/>
    </row>
    <row r="4263" spans="1:28" x14ac:dyDescent="0.25">
      <c r="A4263"/>
      <c r="B4263"/>
      <c r="C4263"/>
      <c r="D4263"/>
      <c r="E4263"/>
      <c r="F4263"/>
      <c r="G4263"/>
      <c r="H4263"/>
      <c r="I4263"/>
      <c r="J4263"/>
      <c r="K4263"/>
      <c r="L4263"/>
      <c r="M4263"/>
      <c r="N4263"/>
      <c r="O4263"/>
      <c r="P4263"/>
      <c r="Q4263"/>
      <c r="R4263"/>
      <c r="S4263"/>
      <c r="T4263"/>
      <c r="U4263"/>
      <c r="V4263"/>
      <c r="W4263"/>
      <c r="X4263"/>
      <c r="Y4263"/>
      <c r="Z4263"/>
      <c r="AA4263"/>
      <c r="AB4263"/>
    </row>
    <row r="4264" spans="1:28" x14ac:dyDescent="0.25">
      <c r="A4264"/>
      <c r="B4264"/>
      <c r="C4264"/>
      <c r="D4264"/>
      <c r="E4264"/>
      <c r="F4264"/>
      <c r="G4264"/>
      <c r="H4264"/>
      <c r="I4264"/>
      <c r="J4264"/>
      <c r="K4264"/>
      <c r="L4264"/>
      <c r="M4264"/>
      <c r="N4264"/>
      <c r="O4264"/>
      <c r="P4264"/>
      <c r="Q4264"/>
      <c r="R4264"/>
      <c r="S4264"/>
      <c r="T4264"/>
      <c r="U4264"/>
      <c r="V4264"/>
      <c r="W4264"/>
      <c r="X4264"/>
      <c r="Y4264"/>
      <c r="Z4264"/>
      <c r="AA4264"/>
      <c r="AB4264"/>
    </row>
    <row r="4265" spans="1:28" x14ac:dyDescent="0.25">
      <c r="A4265"/>
      <c r="B4265"/>
      <c r="C4265"/>
      <c r="D4265"/>
      <c r="E4265"/>
      <c r="F4265"/>
      <c r="G4265"/>
      <c r="H4265"/>
      <c r="I4265"/>
      <c r="J4265"/>
      <c r="K4265"/>
      <c r="L4265"/>
      <c r="M4265"/>
      <c r="N4265"/>
      <c r="O4265"/>
      <c r="P4265"/>
      <c r="Q4265"/>
      <c r="R4265"/>
      <c r="S4265"/>
      <c r="T4265"/>
      <c r="U4265"/>
      <c r="V4265"/>
      <c r="W4265"/>
      <c r="X4265"/>
      <c r="Y4265"/>
      <c r="Z4265"/>
      <c r="AA4265"/>
      <c r="AB4265"/>
    </row>
    <row r="4266" spans="1:28" x14ac:dyDescent="0.25">
      <c r="A4266"/>
      <c r="B4266"/>
      <c r="C4266"/>
      <c r="D4266"/>
      <c r="E4266"/>
      <c r="F4266"/>
      <c r="G4266"/>
      <c r="H4266"/>
      <c r="I4266"/>
      <c r="J4266"/>
      <c r="K4266"/>
      <c r="L4266"/>
      <c r="M4266"/>
      <c r="N4266"/>
      <c r="O4266"/>
      <c r="P4266"/>
      <c r="Q4266"/>
      <c r="R4266"/>
      <c r="S4266"/>
      <c r="T4266"/>
      <c r="U4266"/>
      <c r="V4266"/>
      <c r="W4266"/>
      <c r="X4266"/>
      <c r="Y4266"/>
      <c r="Z4266"/>
      <c r="AA4266"/>
      <c r="AB4266"/>
    </row>
    <row r="4267" spans="1:28" x14ac:dyDescent="0.25">
      <c r="A4267"/>
      <c r="B4267"/>
      <c r="C4267"/>
      <c r="D4267"/>
      <c r="E4267"/>
      <c r="F4267"/>
      <c r="G4267"/>
      <c r="H4267"/>
      <c r="I4267"/>
      <c r="J4267"/>
      <c r="K4267"/>
      <c r="L4267"/>
      <c r="M4267"/>
      <c r="N4267"/>
      <c r="O4267"/>
      <c r="P4267"/>
      <c r="Q4267"/>
      <c r="R4267"/>
      <c r="S4267"/>
      <c r="T4267"/>
      <c r="U4267"/>
      <c r="V4267"/>
      <c r="W4267"/>
      <c r="X4267"/>
      <c r="Y4267"/>
      <c r="Z4267"/>
      <c r="AA4267"/>
      <c r="AB4267"/>
    </row>
    <row r="4268" spans="1:28" x14ac:dyDescent="0.25">
      <c r="A4268"/>
      <c r="B4268"/>
      <c r="C4268"/>
      <c r="D4268"/>
      <c r="E4268"/>
      <c r="F4268"/>
      <c r="G4268"/>
      <c r="H4268"/>
      <c r="I4268"/>
      <c r="J4268"/>
      <c r="K4268"/>
      <c r="L4268"/>
      <c r="M4268"/>
      <c r="N4268"/>
      <c r="O4268"/>
      <c r="P4268"/>
      <c r="Q4268"/>
      <c r="R4268"/>
      <c r="S4268"/>
      <c r="T4268"/>
      <c r="U4268"/>
      <c r="V4268"/>
      <c r="W4268"/>
      <c r="X4268"/>
      <c r="Y4268"/>
      <c r="Z4268"/>
      <c r="AA4268"/>
      <c r="AB4268"/>
    </row>
    <row r="4269" spans="1:28" x14ac:dyDescent="0.25">
      <c r="A4269"/>
      <c r="B4269"/>
      <c r="C4269"/>
      <c r="D4269"/>
      <c r="E4269"/>
      <c r="F4269"/>
      <c r="G4269"/>
      <c r="H4269"/>
      <c r="I4269"/>
      <c r="J4269"/>
      <c r="K4269"/>
      <c r="L4269"/>
      <c r="M4269"/>
      <c r="N4269"/>
      <c r="O4269"/>
      <c r="P4269"/>
      <c r="Q4269"/>
      <c r="R4269"/>
      <c r="S4269"/>
      <c r="T4269"/>
      <c r="U4269"/>
      <c r="V4269"/>
      <c r="W4269"/>
      <c r="X4269"/>
      <c r="Y4269"/>
      <c r="Z4269"/>
      <c r="AA4269"/>
      <c r="AB4269"/>
    </row>
    <row r="4270" spans="1:28" x14ac:dyDescent="0.25">
      <c r="A4270"/>
      <c r="B4270"/>
      <c r="C4270"/>
      <c r="D4270"/>
      <c r="E4270"/>
      <c r="F4270"/>
      <c r="G4270"/>
      <c r="H4270"/>
      <c r="I4270"/>
      <c r="J4270"/>
      <c r="K4270"/>
      <c r="L4270"/>
      <c r="M4270"/>
      <c r="N4270"/>
      <c r="O4270"/>
      <c r="P4270"/>
      <c r="Q4270"/>
      <c r="R4270"/>
      <c r="S4270"/>
      <c r="T4270"/>
      <c r="U4270"/>
      <c r="V4270"/>
      <c r="W4270"/>
      <c r="X4270"/>
      <c r="Y4270"/>
      <c r="Z4270"/>
      <c r="AA4270"/>
      <c r="AB4270"/>
    </row>
    <row r="4271" spans="1:28" x14ac:dyDescent="0.25">
      <c r="A4271"/>
      <c r="B4271"/>
      <c r="C4271"/>
      <c r="D4271"/>
      <c r="E4271"/>
      <c r="F4271"/>
      <c r="G4271"/>
      <c r="H4271"/>
      <c r="I4271"/>
      <c r="J4271"/>
      <c r="K4271"/>
      <c r="L4271"/>
      <c r="M4271"/>
      <c r="N4271"/>
      <c r="O4271"/>
      <c r="P4271"/>
      <c r="Q4271"/>
      <c r="R4271"/>
      <c r="S4271"/>
      <c r="T4271"/>
      <c r="U4271"/>
      <c r="V4271"/>
      <c r="W4271"/>
      <c r="X4271"/>
      <c r="Y4271"/>
      <c r="Z4271"/>
      <c r="AA4271"/>
      <c r="AB4271"/>
    </row>
    <row r="4272" spans="1:28" x14ac:dyDescent="0.25">
      <c r="A4272"/>
      <c r="B4272"/>
      <c r="C4272"/>
      <c r="D4272"/>
      <c r="E4272"/>
      <c r="F4272"/>
      <c r="G4272"/>
      <c r="H4272"/>
      <c r="I4272"/>
      <c r="J4272"/>
      <c r="K4272"/>
      <c r="L4272"/>
      <c r="M4272"/>
      <c r="N4272"/>
      <c r="O4272"/>
      <c r="P4272"/>
      <c r="Q4272"/>
      <c r="R4272"/>
      <c r="S4272"/>
      <c r="T4272"/>
      <c r="U4272"/>
      <c r="V4272"/>
      <c r="W4272"/>
      <c r="X4272"/>
      <c r="Y4272"/>
      <c r="Z4272"/>
      <c r="AA4272"/>
      <c r="AB4272"/>
    </row>
    <row r="4273" spans="1:28" x14ac:dyDescent="0.25">
      <c r="A4273"/>
      <c r="B4273"/>
      <c r="C4273"/>
      <c r="D4273"/>
      <c r="E4273"/>
      <c r="F4273"/>
      <c r="G4273"/>
      <c r="H4273"/>
      <c r="I4273"/>
      <c r="J4273"/>
      <c r="K4273"/>
      <c r="L4273"/>
      <c r="M4273"/>
      <c r="N4273"/>
      <c r="O4273"/>
      <c r="P4273"/>
      <c r="Q4273"/>
      <c r="R4273"/>
      <c r="S4273"/>
      <c r="T4273"/>
      <c r="U4273"/>
      <c r="V4273"/>
      <c r="W4273"/>
      <c r="X4273"/>
      <c r="Y4273"/>
      <c r="Z4273"/>
      <c r="AA4273"/>
      <c r="AB4273"/>
    </row>
    <row r="4274" spans="1:28" x14ac:dyDescent="0.25">
      <c r="A4274"/>
      <c r="B4274"/>
      <c r="C4274"/>
      <c r="D4274"/>
      <c r="E4274"/>
      <c r="F4274"/>
      <c r="G4274"/>
      <c r="H4274"/>
      <c r="I4274"/>
      <c r="J4274"/>
      <c r="K4274"/>
      <c r="L4274"/>
      <c r="M4274"/>
      <c r="N4274"/>
      <c r="O4274"/>
      <c r="P4274"/>
      <c r="Q4274"/>
      <c r="R4274"/>
      <c r="S4274"/>
      <c r="T4274"/>
      <c r="U4274"/>
      <c r="V4274"/>
      <c r="W4274"/>
      <c r="X4274"/>
      <c r="Y4274"/>
      <c r="Z4274"/>
      <c r="AA4274"/>
      <c r="AB4274"/>
    </row>
    <row r="4275" spans="1:28" x14ac:dyDescent="0.25">
      <c r="A4275"/>
      <c r="B4275"/>
      <c r="C4275"/>
      <c r="D4275"/>
      <c r="E4275"/>
      <c r="F4275"/>
      <c r="G4275"/>
      <c r="H4275"/>
      <c r="I4275"/>
      <c r="J4275"/>
      <c r="K4275"/>
      <c r="L4275"/>
      <c r="M4275"/>
      <c r="N4275"/>
      <c r="O4275"/>
      <c r="P4275"/>
      <c r="Q4275"/>
      <c r="R4275"/>
      <c r="S4275"/>
      <c r="T4275"/>
      <c r="U4275"/>
      <c r="V4275"/>
      <c r="W4275"/>
      <c r="X4275"/>
      <c r="Y4275"/>
      <c r="Z4275"/>
      <c r="AA4275"/>
      <c r="AB4275"/>
    </row>
    <row r="4276" spans="1:28" x14ac:dyDescent="0.25">
      <c r="A4276"/>
      <c r="B4276"/>
      <c r="C4276"/>
      <c r="D4276"/>
      <c r="E4276"/>
      <c r="F4276"/>
      <c r="G4276"/>
      <c r="H4276"/>
      <c r="I4276"/>
      <c r="J4276"/>
      <c r="K4276"/>
      <c r="L4276"/>
      <c r="M4276"/>
      <c r="N4276"/>
      <c r="O4276"/>
      <c r="P4276"/>
      <c r="Q4276"/>
      <c r="R4276"/>
      <c r="S4276"/>
      <c r="T4276"/>
      <c r="U4276"/>
      <c r="V4276"/>
      <c r="W4276"/>
      <c r="X4276"/>
      <c r="Y4276"/>
      <c r="Z4276"/>
      <c r="AA4276"/>
      <c r="AB4276"/>
    </row>
    <row r="4277" spans="1:28" x14ac:dyDescent="0.25">
      <c r="A4277"/>
      <c r="B4277"/>
      <c r="C4277"/>
      <c r="D4277"/>
      <c r="E4277"/>
      <c r="F4277"/>
      <c r="G4277"/>
      <c r="H4277"/>
      <c r="I4277"/>
      <c r="J4277"/>
      <c r="K4277"/>
      <c r="L4277"/>
      <c r="M4277"/>
      <c r="N4277"/>
      <c r="O4277"/>
      <c r="P4277"/>
      <c r="Q4277"/>
      <c r="R4277"/>
      <c r="S4277"/>
      <c r="T4277"/>
      <c r="U4277"/>
      <c r="V4277"/>
      <c r="W4277"/>
      <c r="X4277"/>
      <c r="Y4277"/>
      <c r="Z4277"/>
      <c r="AA4277"/>
      <c r="AB4277"/>
    </row>
    <row r="4278" spans="1:28" x14ac:dyDescent="0.25">
      <c r="A4278"/>
      <c r="B4278"/>
      <c r="C4278"/>
      <c r="D4278"/>
      <c r="E4278"/>
      <c r="F4278"/>
      <c r="G4278"/>
      <c r="H4278"/>
      <c r="I4278"/>
      <c r="J4278"/>
      <c r="K4278"/>
      <c r="L4278"/>
      <c r="M4278"/>
      <c r="N4278"/>
      <c r="O4278"/>
      <c r="P4278"/>
      <c r="Q4278"/>
      <c r="R4278"/>
      <c r="S4278"/>
      <c r="T4278"/>
      <c r="U4278"/>
      <c r="V4278"/>
      <c r="W4278"/>
      <c r="X4278"/>
      <c r="Y4278"/>
      <c r="Z4278"/>
      <c r="AA4278"/>
      <c r="AB4278"/>
    </row>
    <row r="4279" spans="1:28" x14ac:dyDescent="0.25">
      <c r="A4279"/>
      <c r="B4279"/>
      <c r="C4279"/>
      <c r="D4279"/>
      <c r="E4279"/>
      <c r="F4279"/>
      <c r="G4279"/>
      <c r="H4279"/>
      <c r="I4279"/>
      <c r="J4279"/>
      <c r="K4279"/>
      <c r="L4279"/>
      <c r="M4279"/>
      <c r="N4279"/>
      <c r="O4279"/>
      <c r="P4279"/>
      <c r="Q4279"/>
      <c r="R4279"/>
      <c r="S4279"/>
      <c r="T4279"/>
      <c r="U4279"/>
      <c r="V4279"/>
      <c r="W4279"/>
      <c r="X4279"/>
      <c r="Y4279"/>
      <c r="Z4279"/>
      <c r="AA4279"/>
      <c r="AB4279"/>
    </row>
    <row r="4280" spans="1:28" x14ac:dyDescent="0.25">
      <c r="A4280"/>
      <c r="B4280"/>
      <c r="C4280"/>
      <c r="D4280"/>
      <c r="E4280"/>
      <c r="F4280"/>
      <c r="G4280"/>
      <c r="H4280"/>
      <c r="I4280"/>
      <c r="J4280"/>
      <c r="K4280"/>
      <c r="L4280"/>
      <c r="M4280"/>
      <c r="N4280"/>
      <c r="O4280"/>
      <c r="P4280"/>
      <c r="Q4280"/>
      <c r="R4280"/>
      <c r="S4280"/>
      <c r="T4280"/>
      <c r="U4280"/>
      <c r="V4280"/>
      <c r="W4280"/>
      <c r="X4280"/>
      <c r="Y4280"/>
      <c r="Z4280"/>
      <c r="AA4280"/>
      <c r="AB4280"/>
    </row>
    <row r="4281" spans="1:28" x14ac:dyDescent="0.25">
      <c r="A4281"/>
      <c r="B4281"/>
      <c r="C4281"/>
      <c r="D4281"/>
      <c r="E4281"/>
      <c r="F4281"/>
      <c r="G4281"/>
      <c r="H4281"/>
      <c r="I4281"/>
      <c r="J4281"/>
      <c r="K4281"/>
      <c r="L4281"/>
      <c r="M4281"/>
      <c r="N4281"/>
      <c r="O4281"/>
      <c r="P4281"/>
      <c r="Q4281"/>
      <c r="R4281"/>
      <c r="S4281"/>
      <c r="T4281"/>
      <c r="U4281"/>
      <c r="V4281"/>
      <c r="W4281"/>
      <c r="X4281"/>
      <c r="Y4281"/>
      <c r="Z4281"/>
      <c r="AA4281"/>
      <c r="AB4281"/>
    </row>
    <row r="4282" spans="1:28" x14ac:dyDescent="0.25">
      <c r="A4282"/>
      <c r="B4282"/>
      <c r="C4282"/>
      <c r="D4282"/>
      <c r="E4282"/>
      <c r="F4282"/>
      <c r="G4282"/>
      <c r="H4282"/>
      <c r="I4282"/>
      <c r="J4282"/>
      <c r="K4282"/>
      <c r="L4282"/>
      <c r="M4282"/>
      <c r="N4282"/>
      <c r="O4282"/>
      <c r="P4282"/>
      <c r="Q4282"/>
      <c r="R4282"/>
      <c r="S4282"/>
      <c r="T4282"/>
      <c r="U4282"/>
      <c r="V4282"/>
      <c r="W4282"/>
      <c r="X4282"/>
      <c r="Y4282"/>
      <c r="Z4282"/>
      <c r="AA4282"/>
      <c r="AB4282"/>
    </row>
    <row r="4283" spans="1:28" x14ac:dyDescent="0.25">
      <c r="A4283"/>
      <c r="B4283"/>
      <c r="C4283"/>
      <c r="D4283"/>
      <c r="E4283"/>
      <c r="F4283"/>
      <c r="G4283"/>
      <c r="H4283"/>
      <c r="I4283"/>
      <c r="J4283"/>
      <c r="K4283"/>
      <c r="L4283"/>
      <c r="M4283"/>
      <c r="N4283"/>
      <c r="O4283"/>
      <c r="P4283"/>
      <c r="Q4283"/>
      <c r="R4283"/>
      <c r="S4283"/>
      <c r="T4283"/>
      <c r="U4283"/>
      <c r="V4283"/>
      <c r="W4283"/>
      <c r="X4283"/>
      <c r="Y4283"/>
      <c r="Z4283"/>
      <c r="AA4283"/>
      <c r="AB4283"/>
    </row>
    <row r="4284" spans="1:28" x14ac:dyDescent="0.25">
      <c r="A4284"/>
      <c r="B4284"/>
      <c r="C4284"/>
      <c r="D4284"/>
      <c r="E4284"/>
      <c r="F4284"/>
      <c r="G4284"/>
      <c r="H4284"/>
      <c r="I4284"/>
      <c r="J4284"/>
      <c r="K4284"/>
      <c r="L4284"/>
      <c r="M4284"/>
      <c r="N4284"/>
      <c r="O4284"/>
      <c r="P4284"/>
      <c r="Q4284"/>
      <c r="R4284"/>
      <c r="S4284"/>
      <c r="T4284"/>
      <c r="U4284"/>
      <c r="V4284"/>
      <c r="W4284"/>
      <c r="X4284"/>
      <c r="Y4284"/>
      <c r="Z4284"/>
      <c r="AA4284"/>
      <c r="AB4284"/>
    </row>
    <row r="4285" spans="1:28" x14ac:dyDescent="0.25">
      <c r="A4285"/>
      <c r="B4285"/>
      <c r="C4285"/>
      <c r="D4285"/>
      <c r="E4285"/>
      <c r="F4285"/>
      <c r="G4285"/>
      <c r="H4285"/>
      <c r="I4285"/>
      <c r="J4285"/>
      <c r="K4285"/>
      <c r="L4285"/>
      <c r="M4285"/>
      <c r="N4285"/>
      <c r="O4285"/>
      <c r="P4285"/>
      <c r="Q4285"/>
      <c r="R4285"/>
      <c r="S4285"/>
      <c r="T4285"/>
      <c r="U4285"/>
      <c r="V4285"/>
      <c r="W4285"/>
      <c r="X4285"/>
      <c r="Y4285"/>
      <c r="Z4285"/>
      <c r="AA4285"/>
      <c r="AB4285"/>
    </row>
    <row r="4286" spans="1:28" x14ac:dyDescent="0.25">
      <c r="A4286"/>
      <c r="B4286"/>
      <c r="C4286"/>
      <c r="D4286"/>
      <c r="E4286"/>
      <c r="F4286"/>
      <c r="G4286"/>
      <c r="H4286"/>
      <c r="I4286"/>
      <c r="J4286"/>
      <c r="K4286"/>
      <c r="L4286"/>
      <c r="M4286"/>
      <c r="N4286"/>
      <c r="O4286"/>
      <c r="P4286"/>
      <c r="Q4286"/>
      <c r="R4286"/>
      <c r="S4286"/>
      <c r="T4286"/>
      <c r="U4286"/>
      <c r="V4286"/>
      <c r="W4286"/>
      <c r="X4286"/>
      <c r="Y4286"/>
      <c r="Z4286"/>
      <c r="AA4286"/>
      <c r="AB4286"/>
    </row>
    <row r="4287" spans="1:28" x14ac:dyDescent="0.25">
      <c r="A4287"/>
      <c r="B4287"/>
      <c r="C4287"/>
      <c r="D4287"/>
      <c r="E4287"/>
      <c r="F4287"/>
      <c r="G4287"/>
      <c r="H4287"/>
      <c r="I4287"/>
      <c r="J4287"/>
      <c r="K4287"/>
      <c r="L4287"/>
      <c r="M4287"/>
      <c r="N4287"/>
      <c r="O4287"/>
      <c r="P4287"/>
      <c r="Q4287"/>
      <c r="R4287"/>
      <c r="S4287"/>
      <c r="T4287"/>
      <c r="U4287"/>
      <c r="V4287"/>
      <c r="W4287"/>
      <c r="X4287"/>
      <c r="Y4287"/>
      <c r="Z4287"/>
      <c r="AA4287"/>
      <c r="AB4287"/>
    </row>
    <row r="4288" spans="1:28" x14ac:dyDescent="0.25">
      <c r="A4288"/>
      <c r="B4288"/>
      <c r="C4288"/>
      <c r="D4288"/>
      <c r="E4288"/>
      <c r="F4288"/>
      <c r="G4288"/>
      <c r="H4288"/>
      <c r="I4288"/>
      <c r="J4288"/>
      <c r="K4288"/>
      <c r="L4288"/>
      <c r="M4288"/>
      <c r="N4288"/>
      <c r="O4288"/>
      <c r="P4288"/>
      <c r="Q4288"/>
      <c r="R4288"/>
      <c r="S4288"/>
      <c r="T4288"/>
      <c r="U4288"/>
      <c r="V4288"/>
      <c r="W4288"/>
      <c r="X4288"/>
      <c r="Y4288"/>
      <c r="Z4288"/>
      <c r="AA4288"/>
      <c r="AB4288"/>
    </row>
    <row r="4289" spans="1:28" x14ac:dyDescent="0.25">
      <c r="A4289"/>
      <c r="B4289"/>
      <c r="C4289"/>
      <c r="D4289"/>
      <c r="E4289"/>
      <c r="F4289"/>
      <c r="G4289"/>
      <c r="H4289"/>
      <c r="I4289"/>
      <c r="J4289"/>
      <c r="K4289"/>
      <c r="L4289"/>
      <c r="M4289"/>
      <c r="N4289"/>
      <c r="O4289"/>
      <c r="P4289"/>
      <c r="Q4289"/>
      <c r="R4289"/>
      <c r="S4289"/>
      <c r="T4289"/>
      <c r="U4289"/>
      <c r="V4289"/>
      <c r="W4289"/>
      <c r="X4289"/>
      <c r="Y4289"/>
      <c r="Z4289"/>
      <c r="AA4289"/>
      <c r="AB4289"/>
    </row>
    <row r="4290" spans="1:28" x14ac:dyDescent="0.25">
      <c r="A4290"/>
      <c r="B4290"/>
      <c r="C4290"/>
      <c r="D4290"/>
      <c r="E4290"/>
      <c r="F4290"/>
      <c r="G4290"/>
      <c r="H4290"/>
      <c r="I4290"/>
      <c r="J4290"/>
      <c r="K4290"/>
      <c r="L4290"/>
      <c r="M4290"/>
      <c r="N4290"/>
      <c r="O4290"/>
      <c r="P4290"/>
      <c r="Q4290"/>
      <c r="R4290"/>
      <c r="S4290"/>
      <c r="T4290"/>
      <c r="U4290"/>
      <c r="V4290"/>
      <c r="W4290"/>
      <c r="X4290"/>
      <c r="Y4290"/>
      <c r="Z4290"/>
      <c r="AA4290"/>
      <c r="AB4290"/>
    </row>
    <row r="4291" spans="1:28" x14ac:dyDescent="0.25">
      <c r="A4291"/>
      <c r="B4291"/>
      <c r="C4291"/>
      <c r="D4291"/>
      <c r="E4291"/>
      <c r="F4291"/>
      <c r="G4291"/>
      <c r="H4291"/>
      <c r="I4291"/>
      <c r="J4291"/>
      <c r="K4291"/>
      <c r="L4291"/>
      <c r="M4291"/>
      <c r="N4291"/>
      <c r="O4291"/>
      <c r="P4291"/>
      <c r="Q4291"/>
      <c r="R4291"/>
      <c r="S4291"/>
      <c r="T4291"/>
      <c r="U4291"/>
      <c r="V4291"/>
      <c r="W4291"/>
      <c r="X4291"/>
      <c r="Y4291"/>
      <c r="Z4291"/>
      <c r="AA4291"/>
      <c r="AB4291"/>
    </row>
    <row r="4292" spans="1:28" x14ac:dyDescent="0.25">
      <c r="A4292"/>
      <c r="B4292"/>
      <c r="C4292"/>
      <c r="D4292"/>
      <c r="E4292"/>
      <c r="F4292"/>
      <c r="G4292"/>
      <c r="H4292"/>
      <c r="I4292"/>
      <c r="J4292"/>
      <c r="K4292"/>
      <c r="L4292"/>
      <c r="M4292"/>
      <c r="N4292"/>
      <c r="O4292"/>
      <c r="P4292"/>
      <c r="Q4292"/>
      <c r="R4292"/>
      <c r="S4292"/>
      <c r="T4292"/>
      <c r="U4292"/>
      <c r="V4292"/>
      <c r="W4292"/>
      <c r="X4292"/>
      <c r="Y4292"/>
      <c r="Z4292"/>
      <c r="AA4292"/>
      <c r="AB4292"/>
    </row>
    <row r="4293" spans="1:28" x14ac:dyDescent="0.25">
      <c r="A4293"/>
      <c r="B4293"/>
      <c r="C4293"/>
      <c r="D4293"/>
      <c r="E4293"/>
      <c r="F4293"/>
      <c r="G4293"/>
      <c r="H4293"/>
      <c r="I4293"/>
      <c r="J4293"/>
      <c r="K4293"/>
      <c r="L4293"/>
      <c r="M4293"/>
      <c r="N4293"/>
      <c r="O4293"/>
      <c r="P4293"/>
      <c r="Q4293"/>
      <c r="R4293"/>
      <c r="S4293"/>
      <c r="T4293"/>
      <c r="U4293"/>
      <c r="V4293"/>
      <c r="W4293"/>
      <c r="X4293"/>
      <c r="Y4293"/>
      <c r="Z4293"/>
      <c r="AA4293"/>
      <c r="AB4293"/>
    </row>
    <row r="4294" spans="1:28" x14ac:dyDescent="0.25">
      <c r="A4294"/>
      <c r="B4294"/>
      <c r="C4294"/>
      <c r="D4294"/>
      <c r="E4294"/>
      <c r="F4294"/>
      <c r="G4294"/>
      <c r="H4294"/>
      <c r="I4294"/>
      <c r="J4294"/>
      <c r="K4294"/>
      <c r="L4294"/>
      <c r="M4294"/>
      <c r="N4294"/>
      <c r="O4294"/>
      <c r="P4294"/>
      <c r="Q4294"/>
      <c r="R4294"/>
      <c r="S4294"/>
      <c r="T4294"/>
      <c r="U4294"/>
      <c r="V4294"/>
      <c r="W4294"/>
      <c r="X4294"/>
      <c r="Y4294"/>
      <c r="Z4294"/>
      <c r="AA4294"/>
      <c r="AB4294"/>
    </row>
    <row r="4295" spans="1:28" x14ac:dyDescent="0.25">
      <c r="A4295"/>
      <c r="B4295"/>
      <c r="C4295"/>
      <c r="D4295"/>
      <c r="E4295"/>
      <c r="F4295"/>
      <c r="G4295"/>
      <c r="H4295"/>
      <c r="I4295"/>
      <c r="J4295"/>
      <c r="K4295"/>
      <c r="L4295"/>
      <c r="M4295"/>
      <c r="N4295"/>
      <c r="O4295"/>
      <c r="P4295"/>
      <c r="Q4295"/>
      <c r="R4295"/>
      <c r="S4295"/>
      <c r="T4295"/>
      <c r="U4295"/>
      <c r="V4295"/>
      <c r="W4295"/>
      <c r="X4295"/>
      <c r="Y4295"/>
      <c r="Z4295"/>
      <c r="AA4295"/>
      <c r="AB4295"/>
    </row>
    <row r="4296" spans="1:28" x14ac:dyDescent="0.25">
      <c r="A4296"/>
      <c r="B4296"/>
      <c r="C4296"/>
      <c r="D4296"/>
      <c r="E4296"/>
      <c r="F4296"/>
      <c r="G4296"/>
      <c r="H4296"/>
      <c r="I4296"/>
      <c r="J4296"/>
      <c r="K4296"/>
      <c r="L4296"/>
      <c r="M4296"/>
      <c r="N4296"/>
      <c r="O4296"/>
      <c r="P4296"/>
      <c r="Q4296"/>
      <c r="R4296"/>
      <c r="S4296"/>
      <c r="T4296"/>
      <c r="U4296"/>
      <c r="V4296"/>
      <c r="W4296"/>
      <c r="X4296"/>
      <c r="Y4296"/>
      <c r="Z4296"/>
      <c r="AA4296"/>
      <c r="AB4296"/>
    </row>
    <row r="4297" spans="1:28" x14ac:dyDescent="0.25">
      <c r="A4297"/>
      <c r="B4297"/>
      <c r="C4297"/>
      <c r="D4297"/>
      <c r="E4297"/>
      <c r="F4297"/>
      <c r="G4297"/>
      <c r="H4297"/>
      <c r="I4297"/>
      <c r="J4297"/>
      <c r="K4297"/>
      <c r="L4297"/>
      <c r="M4297"/>
      <c r="N4297"/>
      <c r="O4297"/>
      <c r="P4297"/>
      <c r="Q4297"/>
      <c r="R4297"/>
      <c r="S4297"/>
      <c r="T4297"/>
      <c r="U4297"/>
      <c r="V4297"/>
      <c r="W4297"/>
      <c r="X4297"/>
      <c r="Y4297"/>
      <c r="Z4297"/>
      <c r="AA4297"/>
      <c r="AB4297"/>
    </row>
    <row r="4298" spans="1:28" x14ac:dyDescent="0.25">
      <c r="A4298"/>
      <c r="B4298"/>
      <c r="C4298"/>
      <c r="D4298"/>
      <c r="E4298"/>
      <c r="F4298"/>
      <c r="G4298"/>
      <c r="H4298"/>
      <c r="I4298"/>
      <c r="J4298"/>
      <c r="K4298"/>
      <c r="L4298"/>
      <c r="M4298"/>
      <c r="N4298"/>
      <c r="O4298"/>
      <c r="P4298"/>
      <c r="Q4298"/>
      <c r="R4298"/>
      <c r="S4298"/>
      <c r="T4298"/>
      <c r="U4298"/>
      <c r="V4298"/>
      <c r="W4298"/>
      <c r="X4298"/>
      <c r="Y4298"/>
      <c r="Z4298"/>
      <c r="AA4298"/>
      <c r="AB4298"/>
    </row>
    <row r="4299" spans="1:28" x14ac:dyDescent="0.25">
      <c r="A4299"/>
      <c r="B4299"/>
      <c r="C4299"/>
      <c r="D4299"/>
      <c r="E4299"/>
      <c r="F4299"/>
      <c r="G4299"/>
      <c r="H4299"/>
      <c r="I4299"/>
      <c r="J4299"/>
      <c r="K4299"/>
      <c r="L4299"/>
      <c r="M4299"/>
      <c r="N4299"/>
      <c r="O4299"/>
      <c r="P4299"/>
      <c r="Q4299"/>
      <c r="R4299"/>
      <c r="S4299"/>
      <c r="T4299"/>
      <c r="U4299"/>
      <c r="V4299"/>
      <c r="W4299"/>
      <c r="X4299"/>
      <c r="Y4299"/>
      <c r="Z4299"/>
      <c r="AA4299"/>
      <c r="AB4299"/>
    </row>
    <row r="4300" spans="1:28" x14ac:dyDescent="0.25">
      <c r="A4300"/>
      <c r="B4300"/>
      <c r="C4300"/>
      <c r="D4300"/>
      <c r="E4300"/>
      <c r="F4300"/>
      <c r="G4300"/>
      <c r="H4300"/>
      <c r="I4300"/>
      <c r="J4300"/>
      <c r="K4300"/>
      <c r="L4300"/>
      <c r="M4300"/>
      <c r="N4300"/>
      <c r="O4300"/>
      <c r="P4300"/>
      <c r="Q4300"/>
      <c r="R4300"/>
      <c r="S4300"/>
      <c r="T4300"/>
      <c r="U4300"/>
      <c r="V4300"/>
      <c r="W4300"/>
      <c r="X4300"/>
      <c r="Y4300"/>
      <c r="Z4300"/>
      <c r="AA4300"/>
      <c r="AB4300"/>
    </row>
    <row r="4301" spans="1:28" x14ac:dyDescent="0.25">
      <c r="A4301"/>
      <c r="B4301"/>
      <c r="C4301"/>
      <c r="D4301"/>
      <c r="E4301"/>
      <c r="F4301"/>
      <c r="G4301"/>
      <c r="H4301"/>
      <c r="I4301"/>
      <c r="J4301"/>
      <c r="K4301"/>
      <c r="L4301"/>
      <c r="M4301"/>
      <c r="N4301"/>
      <c r="O4301"/>
      <c r="P4301"/>
      <c r="Q4301"/>
      <c r="R4301"/>
      <c r="S4301"/>
      <c r="T4301"/>
      <c r="U4301"/>
      <c r="V4301"/>
      <c r="W4301"/>
      <c r="X4301"/>
      <c r="Y4301"/>
      <c r="Z4301"/>
      <c r="AA4301"/>
      <c r="AB4301"/>
    </row>
    <row r="4302" spans="1:28" x14ac:dyDescent="0.25">
      <c r="A4302"/>
      <c r="B4302"/>
      <c r="C4302"/>
      <c r="D4302"/>
      <c r="E4302"/>
      <c r="F4302"/>
      <c r="G4302"/>
      <c r="H4302"/>
      <c r="I4302"/>
      <c r="J4302"/>
      <c r="K4302"/>
      <c r="L4302"/>
      <c r="M4302"/>
      <c r="N4302"/>
      <c r="O4302"/>
      <c r="P4302"/>
      <c r="Q4302"/>
      <c r="R4302"/>
      <c r="S4302"/>
      <c r="T4302"/>
      <c r="U4302"/>
      <c r="V4302"/>
      <c r="W4302"/>
      <c r="X4302"/>
      <c r="Y4302"/>
      <c r="Z4302"/>
      <c r="AA4302"/>
      <c r="AB4302"/>
    </row>
    <row r="4303" spans="1:28" x14ac:dyDescent="0.25">
      <c r="A4303"/>
      <c r="B4303"/>
      <c r="C4303"/>
      <c r="D4303"/>
      <c r="E4303"/>
      <c r="F4303"/>
      <c r="G4303"/>
      <c r="H4303"/>
      <c r="I4303"/>
      <c r="J4303"/>
      <c r="K4303"/>
      <c r="L4303"/>
      <c r="M4303"/>
      <c r="N4303"/>
      <c r="O4303"/>
      <c r="P4303"/>
      <c r="Q4303"/>
      <c r="R4303"/>
      <c r="S4303"/>
      <c r="T4303"/>
      <c r="U4303"/>
      <c r="V4303"/>
      <c r="W4303"/>
      <c r="X4303"/>
      <c r="Y4303"/>
      <c r="Z4303"/>
      <c r="AA4303"/>
      <c r="AB4303"/>
    </row>
    <row r="4304" spans="1:28" x14ac:dyDescent="0.25">
      <c r="A4304"/>
      <c r="B4304"/>
      <c r="C4304"/>
      <c r="D4304"/>
      <c r="E4304"/>
      <c r="F4304"/>
      <c r="G4304"/>
      <c r="H4304"/>
      <c r="I4304"/>
      <c r="J4304"/>
      <c r="K4304"/>
      <c r="L4304"/>
      <c r="M4304"/>
      <c r="N4304"/>
      <c r="O4304"/>
      <c r="P4304"/>
      <c r="Q4304"/>
      <c r="R4304"/>
      <c r="S4304"/>
      <c r="T4304"/>
      <c r="U4304"/>
      <c r="V4304"/>
      <c r="W4304"/>
      <c r="X4304"/>
      <c r="Y4304"/>
      <c r="Z4304"/>
      <c r="AA4304"/>
      <c r="AB4304"/>
    </row>
    <row r="4305" spans="1:28" x14ac:dyDescent="0.25">
      <c r="A4305"/>
      <c r="B4305"/>
      <c r="C4305"/>
      <c r="D4305"/>
      <c r="E4305"/>
      <c r="F4305"/>
      <c r="G4305"/>
      <c r="H4305"/>
      <c r="I4305"/>
      <c r="J4305"/>
      <c r="K4305"/>
      <c r="L4305"/>
      <c r="M4305"/>
      <c r="N4305"/>
      <c r="O4305"/>
      <c r="P4305"/>
      <c r="Q4305"/>
      <c r="R4305"/>
      <c r="S4305"/>
      <c r="T4305"/>
      <c r="U4305"/>
      <c r="V4305"/>
      <c r="W4305"/>
      <c r="X4305"/>
      <c r="Y4305"/>
      <c r="Z4305"/>
      <c r="AA4305"/>
      <c r="AB4305"/>
    </row>
    <row r="4306" spans="1:28" x14ac:dyDescent="0.25">
      <c r="A4306"/>
      <c r="B4306"/>
      <c r="C4306"/>
      <c r="D4306"/>
      <c r="E4306"/>
      <c r="F4306"/>
      <c r="G4306"/>
      <c r="H4306"/>
      <c r="I4306"/>
      <c r="J4306"/>
      <c r="K4306"/>
      <c r="L4306"/>
      <c r="M4306"/>
      <c r="N4306"/>
      <c r="O4306"/>
      <c r="P4306"/>
      <c r="Q4306"/>
      <c r="R4306"/>
      <c r="S4306"/>
      <c r="T4306"/>
      <c r="U4306"/>
      <c r="V4306"/>
      <c r="W4306"/>
      <c r="X4306"/>
      <c r="Y4306"/>
      <c r="Z4306"/>
      <c r="AA4306"/>
      <c r="AB4306"/>
    </row>
    <row r="4307" spans="1:28" x14ac:dyDescent="0.25">
      <c r="A4307"/>
      <c r="B4307"/>
      <c r="C4307"/>
      <c r="D4307"/>
      <c r="E4307"/>
      <c r="F4307"/>
      <c r="G4307"/>
      <c r="H4307"/>
      <c r="I4307"/>
      <c r="J4307"/>
      <c r="K4307"/>
      <c r="L4307"/>
      <c r="M4307"/>
      <c r="N4307"/>
      <c r="O4307"/>
      <c r="P4307"/>
      <c r="Q4307"/>
      <c r="R4307"/>
      <c r="S4307"/>
      <c r="T4307"/>
      <c r="U4307"/>
      <c r="V4307"/>
      <c r="W4307"/>
      <c r="X4307"/>
      <c r="Y4307"/>
      <c r="Z4307"/>
      <c r="AA4307"/>
      <c r="AB4307"/>
    </row>
    <row r="4308" spans="1:28" x14ac:dyDescent="0.25">
      <c r="A4308"/>
      <c r="B4308"/>
      <c r="C4308"/>
      <c r="D4308"/>
      <c r="E4308"/>
      <c r="F4308"/>
      <c r="G4308"/>
      <c r="H4308"/>
      <c r="I4308"/>
      <c r="J4308"/>
      <c r="K4308"/>
      <c r="L4308"/>
      <c r="M4308"/>
      <c r="N4308"/>
      <c r="O4308"/>
      <c r="P4308"/>
      <c r="Q4308"/>
      <c r="R4308"/>
      <c r="S4308"/>
      <c r="T4308"/>
      <c r="U4308"/>
      <c r="V4308"/>
      <c r="W4308"/>
      <c r="X4308"/>
      <c r="Y4308"/>
      <c r="Z4308"/>
      <c r="AA4308"/>
      <c r="AB4308"/>
    </row>
    <row r="4309" spans="1:28" x14ac:dyDescent="0.25">
      <c r="A4309"/>
      <c r="B4309"/>
      <c r="C4309"/>
      <c r="D4309"/>
      <c r="E4309"/>
      <c r="F4309"/>
      <c r="G4309"/>
      <c r="H4309"/>
      <c r="I4309"/>
      <c r="J4309"/>
      <c r="K4309"/>
      <c r="L4309"/>
      <c r="M4309"/>
      <c r="N4309"/>
      <c r="O4309"/>
      <c r="P4309"/>
      <c r="Q4309"/>
      <c r="R4309"/>
      <c r="S4309"/>
      <c r="T4309"/>
      <c r="U4309"/>
      <c r="V4309"/>
      <c r="W4309"/>
      <c r="X4309"/>
      <c r="Y4309"/>
      <c r="Z4309"/>
      <c r="AA4309"/>
      <c r="AB4309"/>
    </row>
    <row r="4310" spans="1:28" x14ac:dyDescent="0.25">
      <c r="A4310"/>
      <c r="B4310"/>
      <c r="C4310"/>
      <c r="D4310"/>
      <c r="E4310"/>
      <c r="F4310"/>
      <c r="G4310"/>
      <c r="H4310"/>
      <c r="I4310"/>
      <c r="J4310"/>
      <c r="K4310"/>
      <c r="L4310"/>
      <c r="M4310"/>
      <c r="N4310"/>
      <c r="O4310"/>
      <c r="P4310"/>
      <c r="Q4310"/>
      <c r="R4310"/>
      <c r="S4310"/>
      <c r="T4310"/>
      <c r="U4310"/>
      <c r="V4310"/>
      <c r="W4310"/>
      <c r="X4310"/>
      <c r="Y4310"/>
      <c r="Z4310"/>
      <c r="AA4310"/>
      <c r="AB4310"/>
    </row>
    <row r="4311" spans="1:28" x14ac:dyDescent="0.25">
      <c r="A4311"/>
      <c r="B4311"/>
      <c r="C4311"/>
      <c r="D4311"/>
      <c r="E4311"/>
      <c r="F4311"/>
      <c r="G4311"/>
      <c r="H4311"/>
      <c r="I4311"/>
      <c r="J4311"/>
      <c r="K4311"/>
      <c r="L4311"/>
      <c r="M4311"/>
      <c r="N4311"/>
      <c r="O4311"/>
      <c r="P4311"/>
      <c r="Q4311"/>
      <c r="R4311"/>
      <c r="S4311"/>
      <c r="T4311"/>
      <c r="U4311"/>
      <c r="V4311"/>
      <c r="W4311"/>
      <c r="X4311"/>
      <c r="Y4311"/>
      <c r="Z4311"/>
      <c r="AA4311"/>
      <c r="AB4311"/>
    </row>
    <row r="4312" spans="1:28" x14ac:dyDescent="0.25">
      <c r="A4312"/>
      <c r="B4312"/>
      <c r="C4312"/>
      <c r="D4312"/>
      <c r="E4312"/>
      <c r="F4312"/>
      <c r="G4312"/>
      <c r="H4312"/>
      <c r="I4312"/>
      <c r="J4312"/>
      <c r="K4312"/>
      <c r="L4312"/>
      <c r="M4312"/>
      <c r="N4312"/>
      <c r="O4312"/>
      <c r="P4312"/>
      <c r="Q4312"/>
      <c r="R4312"/>
      <c r="S4312"/>
      <c r="T4312"/>
      <c r="U4312"/>
      <c r="V4312"/>
      <c r="W4312"/>
      <c r="X4312"/>
      <c r="Y4312"/>
      <c r="Z4312"/>
      <c r="AA4312"/>
      <c r="AB4312"/>
    </row>
    <row r="4313" spans="1:28" x14ac:dyDescent="0.25">
      <c r="A4313"/>
      <c r="B4313"/>
      <c r="C4313"/>
      <c r="D4313"/>
      <c r="E4313"/>
      <c r="F4313"/>
      <c r="G4313"/>
      <c r="H4313"/>
      <c r="I4313"/>
      <c r="J4313"/>
      <c r="K4313"/>
      <c r="L4313"/>
      <c r="M4313"/>
      <c r="N4313"/>
      <c r="O4313"/>
      <c r="P4313"/>
      <c r="Q4313"/>
      <c r="R4313"/>
      <c r="S4313"/>
      <c r="T4313"/>
      <c r="U4313"/>
      <c r="V4313"/>
      <c r="W4313"/>
      <c r="X4313"/>
      <c r="Y4313"/>
      <c r="Z4313"/>
      <c r="AA4313"/>
      <c r="AB4313"/>
    </row>
    <row r="4314" spans="1:28" x14ac:dyDescent="0.25">
      <c r="A4314"/>
      <c r="B4314"/>
      <c r="C4314"/>
      <c r="D4314"/>
      <c r="E4314"/>
      <c r="F4314"/>
      <c r="G4314"/>
      <c r="H4314"/>
      <c r="I4314"/>
      <c r="J4314"/>
      <c r="K4314"/>
      <c r="L4314"/>
      <c r="M4314"/>
      <c r="N4314"/>
      <c r="O4314"/>
      <c r="P4314"/>
      <c r="Q4314"/>
      <c r="R4314"/>
      <c r="S4314"/>
      <c r="T4314"/>
      <c r="U4314"/>
      <c r="V4314"/>
      <c r="W4314"/>
      <c r="X4314"/>
      <c r="Y4314"/>
      <c r="Z4314"/>
      <c r="AA4314"/>
      <c r="AB4314"/>
    </row>
    <row r="4315" spans="1:28" x14ac:dyDescent="0.25">
      <c r="A4315"/>
      <c r="B4315"/>
      <c r="C4315"/>
      <c r="D4315"/>
      <c r="E4315"/>
      <c r="F4315"/>
      <c r="G4315"/>
      <c r="H4315"/>
      <c r="I4315"/>
      <c r="J4315"/>
      <c r="K4315"/>
      <c r="L4315"/>
      <c r="M4315"/>
      <c r="N4315"/>
      <c r="O4315"/>
      <c r="P4315"/>
      <c r="Q4315"/>
      <c r="R4315"/>
      <c r="S4315"/>
      <c r="T4315"/>
      <c r="U4315"/>
      <c r="V4315"/>
      <c r="W4315"/>
      <c r="X4315"/>
      <c r="Y4315"/>
      <c r="Z4315"/>
      <c r="AA4315"/>
      <c r="AB4315"/>
    </row>
    <row r="4316" spans="1:28" x14ac:dyDescent="0.25">
      <c r="A4316"/>
      <c r="B4316"/>
      <c r="C4316"/>
      <c r="D4316"/>
      <c r="E4316"/>
      <c r="F4316"/>
      <c r="G4316"/>
      <c r="H4316"/>
      <c r="I4316"/>
      <c r="J4316"/>
      <c r="K4316"/>
      <c r="L4316"/>
      <c r="M4316"/>
      <c r="N4316"/>
      <c r="O4316"/>
      <c r="P4316"/>
      <c r="Q4316"/>
      <c r="R4316"/>
      <c r="S4316"/>
      <c r="T4316"/>
      <c r="U4316"/>
      <c r="V4316"/>
      <c r="W4316"/>
      <c r="X4316"/>
      <c r="Y4316"/>
      <c r="Z4316"/>
      <c r="AA4316"/>
      <c r="AB4316"/>
    </row>
    <row r="4317" spans="1:28" x14ac:dyDescent="0.25">
      <c r="A4317"/>
      <c r="B4317"/>
      <c r="C4317"/>
      <c r="D4317"/>
      <c r="E4317"/>
      <c r="F4317"/>
      <c r="G4317"/>
      <c r="H4317"/>
      <c r="I4317"/>
      <c r="J4317"/>
      <c r="K4317"/>
      <c r="L4317"/>
      <c r="M4317"/>
      <c r="N4317"/>
      <c r="O4317"/>
      <c r="P4317"/>
      <c r="Q4317"/>
      <c r="R4317"/>
      <c r="S4317"/>
      <c r="T4317"/>
      <c r="U4317"/>
      <c r="V4317"/>
      <c r="W4317"/>
      <c r="X4317"/>
      <c r="Y4317"/>
      <c r="Z4317"/>
      <c r="AA4317"/>
      <c r="AB4317"/>
    </row>
    <row r="4318" spans="1:28" x14ac:dyDescent="0.25">
      <c r="A4318"/>
      <c r="B4318"/>
      <c r="C4318"/>
      <c r="D4318"/>
      <c r="E4318"/>
      <c r="F4318"/>
      <c r="G4318"/>
      <c r="H4318"/>
      <c r="I4318"/>
      <c r="J4318"/>
      <c r="K4318"/>
      <c r="L4318"/>
      <c r="M4318"/>
      <c r="N4318"/>
      <c r="O4318"/>
      <c r="P4318"/>
      <c r="Q4318"/>
      <c r="R4318"/>
      <c r="S4318"/>
      <c r="T4318"/>
      <c r="U4318"/>
      <c r="V4318"/>
      <c r="W4318"/>
      <c r="X4318"/>
      <c r="Y4318"/>
      <c r="Z4318"/>
      <c r="AA4318"/>
      <c r="AB4318"/>
    </row>
    <row r="4319" spans="1:28" x14ac:dyDescent="0.25">
      <c r="A4319"/>
      <c r="B4319"/>
      <c r="C4319"/>
      <c r="D4319"/>
      <c r="E4319"/>
      <c r="F4319"/>
      <c r="G4319"/>
      <c r="H4319"/>
      <c r="I4319"/>
      <c r="J4319"/>
      <c r="K4319"/>
      <c r="L4319"/>
      <c r="M4319"/>
      <c r="N4319"/>
      <c r="O4319"/>
      <c r="P4319"/>
      <c r="Q4319"/>
      <c r="R4319"/>
      <c r="S4319"/>
      <c r="T4319"/>
      <c r="U4319"/>
      <c r="V4319"/>
      <c r="W4319"/>
      <c r="X4319"/>
      <c r="Y4319"/>
      <c r="Z4319"/>
      <c r="AA4319"/>
      <c r="AB4319"/>
    </row>
    <row r="4320" spans="1:28" x14ac:dyDescent="0.25">
      <c r="A4320"/>
      <c r="B4320"/>
      <c r="C4320"/>
      <c r="D4320"/>
      <c r="E4320"/>
      <c r="F4320"/>
      <c r="G4320"/>
      <c r="H4320"/>
      <c r="I4320"/>
      <c r="J4320"/>
      <c r="K4320"/>
      <c r="L4320"/>
      <c r="M4320"/>
      <c r="N4320"/>
      <c r="O4320"/>
      <c r="P4320"/>
      <c r="Q4320"/>
      <c r="R4320"/>
      <c r="S4320"/>
      <c r="T4320"/>
      <c r="U4320"/>
      <c r="V4320"/>
      <c r="W4320"/>
      <c r="X4320"/>
      <c r="Y4320"/>
      <c r="Z4320"/>
      <c r="AA4320"/>
      <c r="AB4320"/>
    </row>
    <row r="4321" spans="1:28" x14ac:dyDescent="0.25">
      <c r="A4321"/>
      <c r="B4321"/>
      <c r="C4321"/>
      <c r="D4321"/>
      <c r="E4321"/>
      <c r="F4321"/>
      <c r="G4321"/>
      <c r="H4321"/>
      <c r="I4321"/>
      <c r="J4321"/>
      <c r="K4321"/>
      <c r="L4321"/>
      <c r="M4321"/>
      <c r="N4321"/>
      <c r="O4321"/>
      <c r="P4321"/>
      <c r="Q4321"/>
      <c r="R4321"/>
      <c r="S4321"/>
      <c r="T4321"/>
      <c r="U4321"/>
      <c r="V4321"/>
      <c r="W4321"/>
      <c r="X4321"/>
      <c r="Y4321"/>
      <c r="Z4321"/>
      <c r="AA4321"/>
      <c r="AB4321"/>
    </row>
    <row r="4322" spans="1:28" x14ac:dyDescent="0.25">
      <c r="A4322"/>
      <c r="B4322"/>
      <c r="C4322"/>
      <c r="D4322"/>
      <c r="E4322"/>
      <c r="F4322"/>
      <c r="G4322"/>
      <c r="H4322"/>
      <c r="I4322"/>
      <c r="J4322"/>
      <c r="K4322"/>
      <c r="L4322"/>
      <c r="M4322"/>
      <c r="N4322"/>
      <c r="O4322"/>
      <c r="P4322"/>
      <c r="Q4322"/>
      <c r="R4322"/>
      <c r="S4322"/>
      <c r="T4322"/>
      <c r="U4322"/>
      <c r="V4322"/>
      <c r="W4322"/>
      <c r="X4322"/>
      <c r="Y4322"/>
      <c r="Z4322"/>
      <c r="AA4322"/>
      <c r="AB4322"/>
    </row>
    <row r="4323" spans="1:28" x14ac:dyDescent="0.25">
      <c r="A4323"/>
      <c r="B4323"/>
      <c r="C4323"/>
      <c r="D4323"/>
      <c r="E4323"/>
      <c r="F4323"/>
      <c r="G4323"/>
      <c r="H4323"/>
      <c r="I4323"/>
      <c r="J4323"/>
      <c r="K4323"/>
      <c r="L4323"/>
      <c r="M4323"/>
      <c r="N4323"/>
      <c r="O4323"/>
      <c r="P4323"/>
      <c r="Q4323"/>
      <c r="R4323"/>
      <c r="S4323"/>
      <c r="T4323"/>
      <c r="U4323"/>
      <c r="V4323"/>
      <c r="W4323"/>
      <c r="X4323"/>
      <c r="Y4323"/>
      <c r="Z4323"/>
      <c r="AA4323"/>
      <c r="AB4323"/>
    </row>
    <row r="4324" spans="1:28" x14ac:dyDescent="0.25">
      <c r="A4324"/>
      <c r="B4324"/>
      <c r="C4324"/>
      <c r="D4324"/>
      <c r="E4324"/>
      <c r="F4324"/>
      <c r="G4324"/>
      <c r="H4324"/>
      <c r="I4324"/>
      <c r="J4324"/>
      <c r="K4324"/>
      <c r="L4324"/>
      <c r="M4324"/>
      <c r="N4324"/>
      <c r="O4324"/>
      <c r="P4324"/>
      <c r="Q4324"/>
      <c r="R4324"/>
      <c r="S4324"/>
      <c r="T4324"/>
      <c r="U4324"/>
      <c r="V4324"/>
      <c r="W4324"/>
      <c r="X4324"/>
      <c r="Y4324"/>
      <c r="Z4324"/>
      <c r="AA4324"/>
      <c r="AB4324"/>
    </row>
    <row r="4325" spans="1:28" x14ac:dyDescent="0.25">
      <c r="A4325"/>
      <c r="B4325"/>
      <c r="C4325"/>
      <c r="D4325"/>
      <c r="E4325"/>
      <c r="F4325"/>
      <c r="G4325"/>
      <c r="H4325"/>
      <c r="I4325"/>
      <c r="J4325"/>
      <c r="K4325"/>
      <c r="L4325"/>
      <c r="M4325"/>
      <c r="N4325"/>
      <c r="O4325"/>
      <c r="P4325"/>
      <c r="Q4325"/>
      <c r="R4325"/>
      <c r="S4325"/>
      <c r="T4325"/>
      <c r="U4325"/>
      <c r="V4325"/>
      <c r="W4325"/>
      <c r="X4325"/>
      <c r="Y4325"/>
      <c r="Z4325"/>
      <c r="AA4325"/>
      <c r="AB4325"/>
    </row>
    <row r="4326" spans="1:28" x14ac:dyDescent="0.25">
      <c r="A4326"/>
      <c r="B4326"/>
      <c r="C4326"/>
      <c r="D4326"/>
      <c r="E4326"/>
      <c r="F4326"/>
      <c r="G4326"/>
      <c r="H4326"/>
      <c r="I4326"/>
      <c r="J4326"/>
      <c r="K4326"/>
      <c r="L4326"/>
      <c r="M4326"/>
      <c r="N4326"/>
      <c r="O4326"/>
      <c r="P4326"/>
      <c r="Q4326"/>
      <c r="R4326"/>
      <c r="S4326"/>
      <c r="T4326"/>
      <c r="U4326"/>
      <c r="V4326"/>
      <c r="W4326"/>
      <c r="X4326"/>
      <c r="Y4326"/>
      <c r="Z4326"/>
      <c r="AA4326"/>
      <c r="AB4326"/>
    </row>
    <row r="4327" spans="1:28" x14ac:dyDescent="0.25">
      <c r="A4327"/>
      <c r="B4327"/>
      <c r="C4327"/>
      <c r="D4327"/>
      <c r="E4327"/>
      <c r="F4327"/>
      <c r="G4327"/>
      <c r="H4327"/>
      <c r="I4327"/>
      <c r="J4327"/>
      <c r="K4327"/>
      <c r="L4327"/>
      <c r="M4327"/>
      <c r="N4327"/>
      <c r="O4327"/>
      <c r="P4327"/>
      <c r="Q4327"/>
      <c r="R4327"/>
      <c r="S4327"/>
      <c r="T4327"/>
      <c r="U4327"/>
      <c r="V4327"/>
      <c r="W4327"/>
      <c r="X4327"/>
      <c r="Y4327"/>
      <c r="Z4327"/>
      <c r="AA4327"/>
      <c r="AB4327"/>
    </row>
    <row r="4328" spans="1:28" x14ac:dyDescent="0.25">
      <c r="A4328"/>
      <c r="B4328"/>
      <c r="C4328"/>
      <c r="D4328"/>
      <c r="E4328"/>
      <c r="F4328"/>
      <c r="G4328"/>
      <c r="H4328"/>
      <c r="I4328"/>
      <c r="J4328"/>
      <c r="K4328"/>
      <c r="L4328"/>
      <c r="M4328"/>
      <c r="N4328"/>
      <c r="O4328"/>
      <c r="P4328"/>
      <c r="Q4328"/>
      <c r="R4328"/>
      <c r="S4328"/>
      <c r="T4328"/>
      <c r="U4328"/>
      <c r="V4328"/>
      <c r="W4328"/>
      <c r="X4328"/>
      <c r="Y4328"/>
      <c r="Z4328"/>
      <c r="AA4328"/>
      <c r="AB4328"/>
    </row>
    <row r="4329" spans="1:28" x14ac:dyDescent="0.25">
      <c r="A4329"/>
      <c r="B4329"/>
      <c r="C4329"/>
      <c r="D4329"/>
      <c r="E4329"/>
      <c r="F4329"/>
      <c r="G4329"/>
      <c r="H4329"/>
      <c r="I4329"/>
      <c r="J4329"/>
      <c r="K4329"/>
      <c r="L4329"/>
      <c r="M4329"/>
      <c r="N4329"/>
      <c r="O4329"/>
      <c r="P4329"/>
      <c r="Q4329"/>
      <c r="R4329"/>
      <c r="S4329"/>
      <c r="T4329"/>
      <c r="U4329"/>
      <c r="V4329"/>
      <c r="W4329"/>
      <c r="X4329"/>
      <c r="Y4329"/>
      <c r="Z4329"/>
      <c r="AA4329"/>
      <c r="AB4329"/>
    </row>
    <row r="4330" spans="1:28" x14ac:dyDescent="0.25">
      <c r="A4330"/>
      <c r="B4330"/>
      <c r="C4330"/>
      <c r="D4330"/>
      <c r="E4330"/>
      <c r="F4330"/>
      <c r="G4330"/>
      <c r="H4330"/>
      <c r="I4330"/>
      <c r="J4330"/>
      <c r="K4330"/>
      <c r="L4330"/>
      <c r="M4330"/>
      <c r="N4330"/>
      <c r="O4330"/>
      <c r="P4330"/>
      <c r="Q4330"/>
      <c r="R4330"/>
      <c r="S4330"/>
      <c r="T4330"/>
      <c r="U4330"/>
      <c r="V4330"/>
      <c r="W4330"/>
      <c r="X4330"/>
      <c r="Y4330"/>
      <c r="Z4330"/>
      <c r="AA4330"/>
      <c r="AB4330"/>
    </row>
    <row r="4331" spans="1:28" x14ac:dyDescent="0.25">
      <c r="A4331"/>
      <c r="B4331"/>
      <c r="C4331"/>
      <c r="D4331"/>
      <c r="E4331"/>
      <c r="F4331"/>
      <c r="G4331"/>
      <c r="H4331"/>
      <c r="I4331"/>
      <c r="J4331"/>
      <c r="K4331"/>
      <c r="L4331"/>
      <c r="M4331"/>
      <c r="N4331"/>
      <c r="O4331"/>
      <c r="P4331"/>
      <c r="Q4331"/>
      <c r="R4331"/>
      <c r="S4331"/>
      <c r="T4331"/>
      <c r="U4331"/>
      <c r="V4331"/>
      <c r="W4331"/>
      <c r="X4331"/>
      <c r="Y4331"/>
      <c r="Z4331"/>
      <c r="AA4331"/>
      <c r="AB4331"/>
    </row>
    <row r="4332" spans="1:28" x14ac:dyDescent="0.25">
      <c r="A4332"/>
      <c r="B4332"/>
      <c r="C4332"/>
      <c r="D4332"/>
      <c r="E4332"/>
      <c r="F4332"/>
      <c r="G4332"/>
      <c r="H4332"/>
      <c r="I4332"/>
      <c r="J4332"/>
      <c r="K4332"/>
      <c r="L4332"/>
      <c r="M4332"/>
      <c r="N4332"/>
      <c r="O4332"/>
      <c r="P4332"/>
      <c r="Q4332"/>
      <c r="R4332"/>
      <c r="S4332"/>
      <c r="T4332"/>
      <c r="U4332"/>
      <c r="V4332"/>
      <c r="W4332"/>
      <c r="X4332"/>
      <c r="Y4332"/>
      <c r="Z4332"/>
      <c r="AA4332"/>
      <c r="AB4332"/>
    </row>
    <row r="4333" spans="1:28" x14ac:dyDescent="0.25">
      <c r="A4333"/>
      <c r="B4333"/>
      <c r="C4333"/>
      <c r="D4333"/>
      <c r="E4333"/>
      <c r="F4333"/>
      <c r="G4333"/>
      <c r="H4333"/>
      <c r="I4333"/>
      <c r="J4333"/>
      <c r="K4333"/>
      <c r="L4333"/>
      <c r="M4333"/>
      <c r="N4333"/>
      <c r="O4333"/>
      <c r="P4333"/>
      <c r="Q4333"/>
      <c r="R4333"/>
      <c r="S4333"/>
      <c r="T4333"/>
      <c r="U4333"/>
      <c r="V4333"/>
      <c r="W4333"/>
      <c r="X4333"/>
      <c r="Y4333"/>
      <c r="Z4333"/>
      <c r="AA4333"/>
      <c r="AB4333"/>
    </row>
    <row r="4334" spans="1:28" x14ac:dyDescent="0.25">
      <c r="A4334"/>
      <c r="B4334"/>
      <c r="C4334"/>
      <c r="D4334"/>
      <c r="E4334"/>
      <c r="F4334"/>
      <c r="G4334"/>
      <c r="H4334"/>
      <c r="I4334"/>
      <c r="J4334"/>
      <c r="K4334"/>
      <c r="L4334"/>
      <c r="M4334"/>
      <c r="N4334"/>
      <c r="O4334"/>
      <c r="P4334"/>
      <c r="Q4334"/>
      <c r="R4334"/>
      <c r="S4334"/>
      <c r="T4334"/>
      <c r="U4334"/>
      <c r="V4334"/>
      <c r="W4334"/>
      <c r="X4334"/>
      <c r="Y4334"/>
      <c r="Z4334"/>
      <c r="AA4334"/>
      <c r="AB4334"/>
    </row>
    <row r="4335" spans="1:28" x14ac:dyDescent="0.25">
      <c r="A4335"/>
      <c r="B4335"/>
      <c r="C4335"/>
      <c r="D4335"/>
      <c r="E4335"/>
      <c r="F4335"/>
      <c r="G4335"/>
      <c r="H4335"/>
      <c r="I4335"/>
      <c r="J4335"/>
      <c r="K4335"/>
      <c r="L4335"/>
      <c r="M4335"/>
      <c r="N4335"/>
      <c r="O4335"/>
      <c r="P4335"/>
      <c r="Q4335"/>
      <c r="R4335"/>
      <c r="S4335"/>
      <c r="T4335"/>
      <c r="U4335"/>
      <c r="V4335"/>
      <c r="W4335"/>
      <c r="X4335"/>
      <c r="Y4335"/>
      <c r="Z4335"/>
      <c r="AA4335"/>
      <c r="AB4335"/>
    </row>
    <row r="4336" spans="1:28" x14ac:dyDescent="0.25">
      <c r="A4336"/>
      <c r="B4336"/>
      <c r="C4336"/>
      <c r="D4336"/>
      <c r="E4336"/>
      <c r="F4336"/>
      <c r="G4336"/>
      <c r="H4336"/>
      <c r="I4336"/>
      <c r="J4336"/>
      <c r="K4336"/>
      <c r="L4336"/>
      <c r="M4336"/>
      <c r="N4336"/>
      <c r="O4336"/>
      <c r="P4336"/>
      <c r="Q4336"/>
      <c r="R4336"/>
      <c r="S4336"/>
      <c r="T4336"/>
      <c r="U4336"/>
      <c r="V4336"/>
      <c r="W4336"/>
      <c r="X4336"/>
      <c r="Y4336"/>
      <c r="Z4336"/>
      <c r="AA4336"/>
      <c r="AB4336"/>
    </row>
    <row r="4337" spans="1:28" x14ac:dyDescent="0.25">
      <c r="A4337"/>
      <c r="B4337"/>
      <c r="C4337"/>
      <c r="D4337"/>
      <c r="E4337"/>
      <c r="F4337"/>
      <c r="G4337"/>
      <c r="H4337"/>
      <c r="I4337"/>
      <c r="J4337"/>
      <c r="K4337"/>
      <c r="L4337"/>
      <c r="M4337"/>
      <c r="N4337"/>
      <c r="O4337"/>
      <c r="P4337"/>
      <c r="Q4337"/>
      <c r="R4337"/>
      <c r="S4337"/>
      <c r="T4337"/>
      <c r="U4337"/>
      <c r="V4337"/>
      <c r="W4337"/>
      <c r="X4337"/>
      <c r="Y4337"/>
      <c r="Z4337"/>
      <c r="AA4337"/>
      <c r="AB4337"/>
    </row>
    <row r="4338" spans="1:28" x14ac:dyDescent="0.25">
      <c r="A4338"/>
      <c r="B4338"/>
      <c r="C4338"/>
      <c r="D4338"/>
      <c r="E4338"/>
      <c r="F4338"/>
      <c r="G4338"/>
      <c r="H4338"/>
      <c r="I4338"/>
      <c r="J4338"/>
      <c r="K4338"/>
      <c r="L4338"/>
      <c r="M4338"/>
      <c r="N4338"/>
      <c r="O4338"/>
      <c r="P4338"/>
      <c r="Q4338"/>
      <c r="R4338"/>
      <c r="S4338"/>
      <c r="T4338"/>
      <c r="U4338"/>
      <c r="V4338"/>
      <c r="W4338"/>
      <c r="X4338"/>
      <c r="Y4338"/>
      <c r="Z4338"/>
      <c r="AA4338"/>
      <c r="AB4338"/>
    </row>
    <row r="4339" spans="1:28" x14ac:dyDescent="0.25">
      <c r="A4339"/>
      <c r="B4339"/>
      <c r="C4339"/>
      <c r="D4339"/>
      <c r="E4339"/>
      <c r="F4339"/>
      <c r="G4339"/>
      <c r="H4339"/>
      <c r="I4339"/>
      <c r="J4339"/>
      <c r="K4339"/>
      <c r="L4339"/>
      <c r="M4339"/>
      <c r="N4339"/>
      <c r="O4339"/>
      <c r="P4339"/>
      <c r="Q4339"/>
      <c r="R4339"/>
      <c r="S4339"/>
      <c r="T4339"/>
      <c r="U4339"/>
      <c r="V4339"/>
      <c r="W4339"/>
      <c r="X4339"/>
      <c r="Y4339"/>
      <c r="Z4339"/>
      <c r="AA4339"/>
      <c r="AB4339"/>
    </row>
    <row r="4340" spans="1:28" x14ac:dyDescent="0.25">
      <c r="A4340"/>
      <c r="B4340"/>
      <c r="C4340"/>
      <c r="D4340"/>
      <c r="E4340"/>
      <c r="F4340"/>
      <c r="G4340"/>
      <c r="H4340"/>
      <c r="I4340"/>
      <c r="J4340"/>
      <c r="K4340"/>
      <c r="L4340"/>
      <c r="M4340"/>
      <c r="N4340"/>
      <c r="O4340"/>
      <c r="P4340"/>
      <c r="Q4340"/>
      <c r="R4340"/>
      <c r="S4340"/>
      <c r="T4340"/>
      <c r="U4340"/>
      <c r="V4340"/>
      <c r="W4340"/>
      <c r="X4340"/>
      <c r="Y4340"/>
      <c r="Z4340"/>
      <c r="AA4340"/>
      <c r="AB4340"/>
    </row>
    <row r="4341" spans="1:28" x14ac:dyDescent="0.25">
      <c r="A4341"/>
      <c r="B4341"/>
      <c r="C4341"/>
      <c r="D4341"/>
      <c r="E4341"/>
      <c r="F4341"/>
      <c r="G4341"/>
      <c r="H4341"/>
      <c r="I4341"/>
      <c r="J4341"/>
      <c r="K4341"/>
      <c r="L4341"/>
      <c r="M4341"/>
      <c r="N4341"/>
      <c r="O4341"/>
      <c r="P4341"/>
      <c r="Q4341"/>
      <c r="R4341"/>
      <c r="S4341"/>
      <c r="T4341"/>
      <c r="U4341"/>
      <c r="V4341"/>
      <c r="W4341"/>
      <c r="X4341"/>
      <c r="Y4341"/>
      <c r="Z4341"/>
      <c r="AA4341"/>
      <c r="AB4341"/>
    </row>
    <row r="4342" spans="1:28" x14ac:dyDescent="0.25">
      <c r="A4342"/>
      <c r="B4342"/>
      <c r="C4342"/>
      <c r="D4342"/>
      <c r="E4342"/>
      <c r="F4342"/>
      <c r="G4342"/>
      <c r="H4342"/>
      <c r="I4342"/>
      <c r="J4342"/>
      <c r="K4342"/>
      <c r="L4342"/>
      <c r="M4342"/>
      <c r="N4342"/>
      <c r="O4342"/>
      <c r="P4342"/>
      <c r="Q4342"/>
      <c r="R4342"/>
      <c r="S4342"/>
      <c r="T4342"/>
      <c r="U4342"/>
      <c r="V4342"/>
      <c r="W4342"/>
      <c r="X4342"/>
      <c r="Y4342"/>
      <c r="Z4342"/>
      <c r="AA4342"/>
      <c r="AB4342"/>
    </row>
    <row r="4343" spans="1:28" x14ac:dyDescent="0.25">
      <c r="A4343"/>
      <c r="B4343"/>
      <c r="C4343"/>
      <c r="D4343"/>
      <c r="E4343"/>
      <c r="F4343"/>
      <c r="G4343"/>
      <c r="H4343"/>
      <c r="I4343"/>
      <c r="J4343"/>
      <c r="K4343"/>
      <c r="L4343"/>
      <c r="M4343"/>
      <c r="N4343"/>
      <c r="O4343"/>
      <c r="P4343"/>
      <c r="Q4343"/>
      <c r="R4343"/>
      <c r="S4343"/>
      <c r="T4343"/>
      <c r="U4343"/>
      <c r="V4343"/>
      <c r="W4343"/>
      <c r="X4343"/>
      <c r="Y4343"/>
      <c r="Z4343"/>
      <c r="AA4343"/>
      <c r="AB4343"/>
    </row>
    <row r="4344" spans="1:28" x14ac:dyDescent="0.25">
      <c r="A4344"/>
      <c r="B4344"/>
      <c r="C4344"/>
      <c r="D4344"/>
      <c r="E4344"/>
      <c r="F4344"/>
      <c r="G4344"/>
      <c r="H4344"/>
      <c r="I4344"/>
      <c r="J4344"/>
      <c r="K4344"/>
      <c r="L4344"/>
      <c r="M4344"/>
      <c r="N4344"/>
      <c r="O4344"/>
      <c r="P4344"/>
      <c r="Q4344"/>
      <c r="R4344"/>
      <c r="S4344"/>
      <c r="T4344"/>
      <c r="U4344"/>
      <c r="V4344"/>
      <c r="W4344"/>
      <c r="X4344"/>
      <c r="Y4344"/>
      <c r="Z4344"/>
      <c r="AA4344"/>
      <c r="AB4344"/>
    </row>
    <row r="4345" spans="1:28" x14ac:dyDescent="0.25">
      <c r="A4345"/>
      <c r="B4345"/>
      <c r="C4345"/>
      <c r="D4345"/>
      <c r="E4345"/>
      <c r="F4345"/>
      <c r="G4345"/>
      <c r="H4345"/>
      <c r="I4345"/>
      <c r="J4345"/>
      <c r="K4345"/>
      <c r="L4345"/>
      <c r="M4345"/>
      <c r="N4345"/>
      <c r="O4345"/>
      <c r="P4345"/>
      <c r="Q4345"/>
      <c r="R4345"/>
      <c r="S4345"/>
      <c r="T4345"/>
      <c r="U4345"/>
      <c r="V4345"/>
      <c r="W4345"/>
      <c r="X4345"/>
      <c r="Y4345"/>
      <c r="Z4345"/>
      <c r="AA4345"/>
      <c r="AB4345"/>
    </row>
    <row r="4346" spans="1:28" x14ac:dyDescent="0.25">
      <c r="A4346"/>
      <c r="B4346"/>
      <c r="C4346"/>
      <c r="D4346"/>
      <c r="E4346"/>
      <c r="F4346"/>
      <c r="G4346"/>
      <c r="H4346"/>
      <c r="I4346"/>
      <c r="J4346"/>
      <c r="K4346"/>
      <c r="L4346"/>
      <c r="M4346"/>
      <c r="N4346"/>
      <c r="O4346"/>
      <c r="P4346"/>
      <c r="Q4346"/>
      <c r="R4346"/>
      <c r="S4346"/>
      <c r="T4346"/>
      <c r="U4346"/>
      <c r="V4346"/>
      <c r="W4346"/>
      <c r="X4346"/>
      <c r="Y4346"/>
      <c r="Z4346"/>
      <c r="AA4346"/>
      <c r="AB4346"/>
    </row>
    <row r="4347" spans="1:28" x14ac:dyDescent="0.25">
      <c r="A4347"/>
      <c r="B4347"/>
      <c r="C4347"/>
      <c r="D4347"/>
      <c r="E4347"/>
      <c r="F4347"/>
      <c r="G4347"/>
      <c r="H4347"/>
      <c r="I4347"/>
      <c r="J4347"/>
      <c r="K4347"/>
      <c r="L4347"/>
      <c r="M4347"/>
      <c r="N4347"/>
      <c r="O4347"/>
      <c r="P4347"/>
      <c r="Q4347"/>
      <c r="R4347"/>
      <c r="S4347"/>
      <c r="T4347"/>
      <c r="U4347"/>
      <c r="V4347"/>
      <c r="W4347"/>
      <c r="X4347"/>
      <c r="Y4347"/>
      <c r="Z4347"/>
      <c r="AA4347"/>
      <c r="AB4347"/>
    </row>
    <row r="4348" spans="1:28" x14ac:dyDescent="0.25">
      <c r="A4348"/>
      <c r="B4348"/>
      <c r="C4348"/>
      <c r="D4348"/>
      <c r="E4348"/>
      <c r="F4348"/>
      <c r="G4348"/>
      <c r="H4348"/>
      <c r="I4348"/>
      <c r="J4348"/>
      <c r="K4348"/>
      <c r="L4348"/>
      <c r="M4348"/>
      <c r="N4348"/>
      <c r="O4348"/>
      <c r="P4348"/>
      <c r="Q4348"/>
      <c r="R4348"/>
      <c r="S4348"/>
      <c r="T4348"/>
      <c r="U4348"/>
      <c r="V4348"/>
      <c r="W4348"/>
      <c r="X4348"/>
      <c r="Y4348"/>
      <c r="Z4348"/>
      <c r="AA4348"/>
      <c r="AB4348"/>
    </row>
    <row r="4349" spans="1:28" x14ac:dyDescent="0.25">
      <c r="A4349"/>
      <c r="B4349"/>
      <c r="C4349"/>
      <c r="D4349"/>
      <c r="E4349"/>
      <c r="F4349"/>
      <c r="G4349"/>
      <c r="H4349"/>
      <c r="I4349"/>
      <c r="J4349"/>
      <c r="K4349"/>
      <c r="L4349"/>
      <c r="M4349"/>
      <c r="N4349"/>
      <c r="O4349"/>
      <c r="P4349"/>
      <c r="Q4349"/>
      <c r="R4349"/>
      <c r="S4349"/>
      <c r="T4349"/>
      <c r="U4349"/>
      <c r="V4349"/>
      <c r="W4349"/>
      <c r="X4349"/>
      <c r="Y4349"/>
      <c r="Z4349"/>
      <c r="AA4349"/>
      <c r="AB4349"/>
    </row>
    <row r="4350" spans="1:28" x14ac:dyDescent="0.25">
      <c r="A4350"/>
      <c r="B4350"/>
      <c r="C4350"/>
      <c r="D4350"/>
      <c r="E4350"/>
      <c r="F4350"/>
      <c r="G4350"/>
      <c r="H4350"/>
      <c r="I4350"/>
      <c r="J4350"/>
      <c r="K4350"/>
      <c r="L4350"/>
      <c r="M4350"/>
      <c r="N4350"/>
      <c r="O4350"/>
      <c r="P4350"/>
      <c r="Q4350"/>
      <c r="R4350"/>
      <c r="S4350"/>
      <c r="T4350"/>
      <c r="U4350"/>
      <c r="V4350"/>
      <c r="W4350"/>
      <c r="X4350"/>
      <c r="Y4350"/>
      <c r="Z4350"/>
      <c r="AA4350"/>
      <c r="AB4350"/>
    </row>
    <row r="4351" spans="1:28" x14ac:dyDescent="0.25">
      <c r="A4351"/>
      <c r="B4351"/>
      <c r="C4351"/>
      <c r="D4351"/>
      <c r="E4351"/>
      <c r="F4351"/>
      <c r="G4351"/>
      <c r="H4351"/>
      <c r="I4351"/>
      <c r="J4351"/>
      <c r="K4351"/>
      <c r="L4351"/>
      <c r="M4351"/>
      <c r="N4351"/>
      <c r="O4351"/>
      <c r="P4351"/>
      <c r="Q4351"/>
      <c r="R4351"/>
      <c r="S4351"/>
      <c r="T4351"/>
      <c r="U4351"/>
      <c r="V4351"/>
      <c r="W4351"/>
      <c r="X4351"/>
      <c r="Y4351"/>
      <c r="Z4351"/>
      <c r="AA4351"/>
      <c r="AB4351"/>
    </row>
    <row r="4352" spans="1:28" x14ac:dyDescent="0.25">
      <c r="A4352"/>
      <c r="B4352"/>
      <c r="C4352"/>
      <c r="D4352"/>
      <c r="E4352"/>
      <c r="F4352"/>
      <c r="G4352"/>
      <c r="H4352"/>
      <c r="I4352"/>
      <c r="J4352"/>
      <c r="K4352"/>
      <c r="L4352"/>
      <c r="M4352"/>
      <c r="N4352"/>
      <c r="O4352"/>
      <c r="P4352"/>
      <c r="Q4352"/>
      <c r="R4352"/>
      <c r="S4352"/>
      <c r="T4352"/>
      <c r="U4352"/>
      <c r="V4352"/>
      <c r="W4352"/>
      <c r="X4352"/>
      <c r="Y4352"/>
      <c r="Z4352"/>
      <c r="AA4352"/>
      <c r="AB4352"/>
    </row>
    <row r="4353" spans="1:28" x14ac:dyDescent="0.25">
      <c r="A4353"/>
      <c r="B4353"/>
      <c r="C4353"/>
      <c r="D4353"/>
      <c r="E4353"/>
      <c r="F4353"/>
      <c r="G4353"/>
      <c r="H4353"/>
      <c r="I4353"/>
      <c r="J4353"/>
      <c r="K4353"/>
      <c r="L4353"/>
      <c r="M4353"/>
      <c r="N4353"/>
      <c r="O4353"/>
      <c r="P4353"/>
      <c r="Q4353"/>
      <c r="R4353"/>
      <c r="S4353"/>
      <c r="T4353"/>
      <c r="U4353"/>
      <c r="V4353"/>
      <c r="W4353"/>
      <c r="X4353"/>
      <c r="Y4353"/>
      <c r="Z4353"/>
      <c r="AA4353"/>
      <c r="AB4353"/>
    </row>
    <row r="4354" spans="1:28" x14ac:dyDescent="0.25">
      <c r="A4354"/>
      <c r="B4354"/>
      <c r="C4354"/>
      <c r="D4354"/>
      <c r="E4354"/>
      <c r="F4354"/>
      <c r="G4354"/>
      <c r="H4354"/>
      <c r="I4354"/>
      <c r="J4354"/>
      <c r="K4354"/>
      <c r="L4354"/>
      <c r="M4354"/>
      <c r="N4354"/>
      <c r="O4354"/>
      <c r="P4354"/>
      <c r="Q4354"/>
      <c r="R4354"/>
      <c r="S4354"/>
      <c r="T4354"/>
      <c r="U4354"/>
      <c r="V4354"/>
      <c r="W4354"/>
      <c r="X4354"/>
      <c r="Y4354"/>
      <c r="Z4354"/>
      <c r="AA4354"/>
      <c r="AB4354"/>
    </row>
    <row r="4355" spans="1:28" x14ac:dyDescent="0.25">
      <c r="A4355"/>
      <c r="B4355"/>
      <c r="C4355"/>
      <c r="D4355"/>
      <c r="E4355"/>
      <c r="F4355"/>
      <c r="G4355"/>
      <c r="H4355"/>
      <c r="I4355"/>
      <c r="J4355"/>
      <c r="K4355"/>
      <c r="L4355"/>
      <c r="M4355"/>
      <c r="N4355"/>
      <c r="O4355"/>
      <c r="P4355"/>
      <c r="Q4355"/>
      <c r="R4355"/>
      <c r="S4355"/>
      <c r="T4355"/>
      <c r="U4355"/>
      <c r="V4355"/>
      <c r="W4355"/>
      <c r="X4355"/>
      <c r="Y4355"/>
      <c r="Z4355"/>
      <c r="AA4355"/>
      <c r="AB4355"/>
    </row>
    <row r="4356" spans="1:28" x14ac:dyDescent="0.25">
      <c r="A4356"/>
      <c r="B4356"/>
      <c r="C4356"/>
      <c r="D4356"/>
      <c r="E4356"/>
      <c r="F4356"/>
      <c r="G4356"/>
      <c r="H4356"/>
      <c r="I4356"/>
      <c r="J4356"/>
      <c r="K4356"/>
      <c r="L4356"/>
      <c r="M4356"/>
      <c r="N4356"/>
      <c r="O4356"/>
      <c r="P4356"/>
      <c r="Q4356"/>
      <c r="R4356"/>
      <c r="S4356"/>
      <c r="T4356"/>
      <c r="U4356"/>
      <c r="V4356"/>
      <c r="W4356"/>
      <c r="X4356"/>
      <c r="Y4356"/>
      <c r="Z4356"/>
      <c r="AA4356"/>
      <c r="AB4356"/>
    </row>
    <row r="4357" spans="1:28" x14ac:dyDescent="0.25">
      <c r="A4357"/>
      <c r="B4357"/>
      <c r="C4357"/>
      <c r="D4357"/>
      <c r="E4357"/>
      <c r="F4357"/>
      <c r="G4357"/>
      <c r="H4357"/>
      <c r="I4357"/>
      <c r="J4357"/>
      <c r="K4357"/>
      <c r="L4357"/>
      <c r="M4357"/>
      <c r="N4357"/>
      <c r="O4357"/>
      <c r="P4357"/>
      <c r="Q4357"/>
      <c r="R4357"/>
      <c r="S4357"/>
      <c r="T4357"/>
      <c r="U4357"/>
      <c r="V4357"/>
      <c r="W4357"/>
      <c r="X4357"/>
      <c r="Y4357"/>
      <c r="Z4357"/>
      <c r="AA4357"/>
      <c r="AB4357"/>
    </row>
    <row r="4358" spans="1:28" x14ac:dyDescent="0.25">
      <c r="A4358"/>
      <c r="B4358"/>
      <c r="C4358"/>
      <c r="D4358"/>
      <c r="E4358"/>
      <c r="F4358"/>
      <c r="G4358"/>
      <c r="H4358"/>
      <c r="I4358"/>
      <c r="J4358"/>
      <c r="K4358"/>
      <c r="L4358"/>
      <c r="M4358"/>
      <c r="N4358"/>
      <c r="O4358"/>
      <c r="P4358"/>
      <c r="Q4358"/>
      <c r="R4358"/>
      <c r="S4358"/>
      <c r="T4358"/>
      <c r="U4358"/>
      <c r="V4358"/>
      <c r="W4358"/>
      <c r="X4358"/>
      <c r="Y4358"/>
      <c r="Z4358"/>
      <c r="AA4358"/>
      <c r="AB4358"/>
    </row>
    <row r="4359" spans="1:28" x14ac:dyDescent="0.25">
      <c r="A4359"/>
      <c r="B4359"/>
      <c r="C4359"/>
      <c r="D4359"/>
      <c r="E4359"/>
      <c r="F4359"/>
      <c r="G4359"/>
      <c r="H4359"/>
      <c r="I4359"/>
      <c r="J4359"/>
      <c r="K4359"/>
      <c r="L4359"/>
      <c r="M4359"/>
      <c r="N4359"/>
      <c r="O4359"/>
      <c r="P4359"/>
      <c r="Q4359"/>
      <c r="R4359"/>
      <c r="S4359"/>
      <c r="T4359"/>
      <c r="U4359"/>
      <c r="V4359"/>
      <c r="W4359"/>
      <c r="X4359"/>
      <c r="Y4359"/>
      <c r="Z4359"/>
      <c r="AA4359"/>
      <c r="AB4359"/>
    </row>
    <row r="4360" spans="1:28" x14ac:dyDescent="0.25">
      <c r="A4360"/>
      <c r="B4360"/>
      <c r="C4360"/>
      <c r="D4360"/>
      <c r="E4360"/>
      <c r="F4360"/>
      <c r="G4360"/>
      <c r="H4360"/>
      <c r="I4360"/>
      <c r="J4360"/>
      <c r="K4360"/>
      <c r="L4360"/>
      <c r="M4360"/>
      <c r="N4360"/>
      <c r="O4360"/>
      <c r="P4360"/>
      <c r="Q4360"/>
      <c r="R4360"/>
      <c r="S4360"/>
      <c r="T4360"/>
      <c r="U4360"/>
      <c r="V4360"/>
      <c r="W4360"/>
      <c r="X4360"/>
      <c r="Y4360"/>
      <c r="Z4360"/>
      <c r="AA4360"/>
      <c r="AB4360"/>
    </row>
    <row r="4361" spans="1:28" x14ac:dyDescent="0.25">
      <c r="A4361"/>
      <c r="B4361"/>
      <c r="C4361"/>
      <c r="D4361"/>
      <c r="E4361"/>
      <c r="F4361"/>
      <c r="G4361"/>
      <c r="H4361"/>
      <c r="I4361"/>
      <c r="J4361"/>
      <c r="K4361"/>
      <c r="L4361"/>
      <c r="M4361"/>
      <c r="N4361"/>
      <c r="O4361"/>
      <c r="P4361"/>
      <c r="Q4361"/>
      <c r="R4361"/>
      <c r="S4361"/>
      <c r="T4361"/>
      <c r="U4361"/>
      <c r="V4361"/>
      <c r="W4361"/>
      <c r="X4361"/>
      <c r="Y4361"/>
      <c r="Z4361"/>
      <c r="AA4361"/>
      <c r="AB4361"/>
    </row>
    <row r="4362" spans="1:28" x14ac:dyDescent="0.25">
      <c r="A4362"/>
      <c r="B4362"/>
      <c r="C4362"/>
      <c r="D4362"/>
      <c r="E4362"/>
      <c r="F4362"/>
      <c r="G4362"/>
      <c r="H4362"/>
      <c r="I4362"/>
      <c r="J4362"/>
      <c r="K4362"/>
      <c r="L4362"/>
      <c r="M4362"/>
      <c r="N4362"/>
      <c r="O4362"/>
      <c r="P4362"/>
      <c r="Q4362"/>
      <c r="R4362"/>
      <c r="S4362"/>
      <c r="T4362"/>
      <c r="U4362"/>
      <c r="V4362"/>
      <c r="W4362"/>
      <c r="X4362"/>
      <c r="Y4362"/>
      <c r="Z4362"/>
      <c r="AA4362"/>
      <c r="AB4362"/>
    </row>
    <row r="4363" spans="1:28" x14ac:dyDescent="0.25">
      <c r="A4363"/>
      <c r="B4363"/>
      <c r="C4363"/>
      <c r="D4363"/>
      <c r="E4363"/>
      <c r="F4363"/>
      <c r="G4363"/>
      <c r="H4363"/>
      <c r="I4363"/>
      <c r="J4363"/>
      <c r="K4363"/>
      <c r="L4363"/>
      <c r="M4363"/>
      <c r="N4363"/>
      <c r="O4363"/>
      <c r="P4363"/>
      <c r="Q4363"/>
      <c r="R4363"/>
      <c r="S4363"/>
      <c r="T4363"/>
      <c r="U4363"/>
      <c r="V4363"/>
      <c r="W4363"/>
      <c r="X4363"/>
      <c r="Y4363"/>
      <c r="Z4363"/>
      <c r="AA4363"/>
      <c r="AB4363"/>
    </row>
    <row r="4364" spans="1:28" x14ac:dyDescent="0.25">
      <c r="A4364"/>
      <c r="B4364"/>
      <c r="C4364"/>
      <c r="D4364"/>
      <c r="E4364"/>
      <c r="F4364"/>
      <c r="G4364"/>
      <c r="H4364"/>
      <c r="I4364"/>
      <c r="J4364"/>
      <c r="K4364"/>
      <c r="L4364"/>
      <c r="M4364"/>
      <c r="N4364"/>
      <c r="O4364"/>
      <c r="P4364"/>
      <c r="Q4364"/>
      <c r="R4364"/>
      <c r="S4364"/>
      <c r="T4364"/>
      <c r="U4364"/>
      <c r="V4364"/>
      <c r="W4364"/>
      <c r="X4364"/>
      <c r="Y4364"/>
      <c r="Z4364"/>
      <c r="AA4364"/>
      <c r="AB4364"/>
    </row>
    <row r="4365" spans="1:28" x14ac:dyDescent="0.25">
      <c r="A4365"/>
      <c r="B4365"/>
      <c r="C4365"/>
      <c r="D4365"/>
      <c r="E4365"/>
      <c r="F4365"/>
      <c r="G4365"/>
      <c r="H4365"/>
      <c r="I4365"/>
      <c r="J4365"/>
      <c r="K4365"/>
      <c r="L4365"/>
      <c r="M4365"/>
      <c r="N4365"/>
      <c r="O4365"/>
      <c r="P4365"/>
      <c r="Q4365"/>
      <c r="R4365"/>
      <c r="S4365"/>
      <c r="T4365"/>
      <c r="U4365"/>
      <c r="V4365"/>
      <c r="W4365"/>
      <c r="X4365"/>
      <c r="Y4365"/>
      <c r="Z4365"/>
      <c r="AA4365"/>
      <c r="AB4365"/>
    </row>
    <row r="4366" spans="1:28" x14ac:dyDescent="0.25">
      <c r="A4366"/>
      <c r="B4366"/>
      <c r="C4366"/>
      <c r="D4366"/>
      <c r="E4366"/>
      <c r="F4366"/>
      <c r="G4366"/>
      <c r="H4366"/>
      <c r="I4366"/>
      <c r="J4366"/>
      <c r="K4366"/>
      <c r="L4366"/>
      <c r="M4366"/>
      <c r="N4366"/>
      <c r="O4366"/>
      <c r="P4366"/>
      <c r="Q4366"/>
      <c r="R4366"/>
      <c r="S4366"/>
      <c r="T4366"/>
      <c r="U4366"/>
      <c r="V4366"/>
      <c r="W4366"/>
      <c r="X4366"/>
      <c r="Y4366"/>
      <c r="Z4366"/>
      <c r="AA4366"/>
      <c r="AB4366"/>
    </row>
    <row r="4367" spans="1:28" x14ac:dyDescent="0.25">
      <c r="A4367"/>
      <c r="B4367"/>
      <c r="C4367"/>
      <c r="D4367"/>
      <c r="E4367"/>
      <c r="F4367"/>
      <c r="G4367"/>
      <c r="H4367"/>
      <c r="I4367"/>
      <c r="J4367"/>
      <c r="K4367"/>
      <c r="L4367"/>
      <c r="M4367"/>
      <c r="N4367"/>
      <c r="O4367"/>
      <c r="P4367"/>
      <c r="Q4367"/>
      <c r="R4367"/>
      <c r="S4367"/>
      <c r="T4367"/>
      <c r="U4367"/>
      <c r="V4367"/>
      <c r="W4367"/>
      <c r="X4367"/>
      <c r="Y4367"/>
      <c r="Z4367"/>
      <c r="AA4367"/>
      <c r="AB4367"/>
    </row>
    <row r="4368" spans="1:28" x14ac:dyDescent="0.25">
      <c r="A4368"/>
      <c r="B4368"/>
      <c r="C4368"/>
      <c r="D4368"/>
      <c r="E4368"/>
      <c r="F4368"/>
      <c r="G4368"/>
      <c r="H4368"/>
      <c r="I4368"/>
      <c r="J4368"/>
      <c r="K4368"/>
      <c r="L4368"/>
      <c r="M4368"/>
      <c r="N4368"/>
      <c r="O4368"/>
      <c r="P4368"/>
      <c r="Q4368"/>
      <c r="R4368"/>
      <c r="S4368"/>
      <c r="T4368"/>
      <c r="U4368"/>
      <c r="V4368"/>
      <c r="W4368"/>
      <c r="X4368"/>
      <c r="Y4368"/>
      <c r="Z4368"/>
      <c r="AA4368"/>
      <c r="AB4368"/>
    </row>
    <row r="4369" spans="1:28" x14ac:dyDescent="0.25">
      <c r="A4369"/>
      <c r="B4369"/>
      <c r="C4369"/>
      <c r="D4369"/>
      <c r="E4369"/>
      <c r="F4369"/>
      <c r="G4369"/>
      <c r="H4369"/>
      <c r="I4369"/>
      <c r="J4369"/>
      <c r="K4369"/>
      <c r="L4369"/>
      <c r="M4369"/>
      <c r="N4369"/>
      <c r="O4369"/>
      <c r="P4369"/>
      <c r="Q4369"/>
      <c r="R4369"/>
      <c r="S4369"/>
      <c r="T4369"/>
      <c r="U4369"/>
      <c r="V4369"/>
      <c r="W4369"/>
      <c r="X4369"/>
      <c r="Y4369"/>
      <c r="Z4369"/>
      <c r="AA4369"/>
      <c r="AB4369"/>
    </row>
    <row r="4370" spans="1:28" x14ac:dyDescent="0.25">
      <c r="A4370"/>
      <c r="B4370"/>
      <c r="C4370"/>
      <c r="D4370"/>
      <c r="E4370"/>
      <c r="F4370"/>
      <c r="G4370"/>
      <c r="H4370"/>
      <c r="I4370"/>
      <c r="J4370"/>
      <c r="K4370"/>
      <c r="L4370"/>
      <c r="M4370"/>
      <c r="N4370"/>
      <c r="O4370"/>
      <c r="P4370"/>
      <c r="Q4370"/>
      <c r="R4370"/>
      <c r="S4370"/>
      <c r="T4370"/>
      <c r="U4370"/>
      <c r="V4370"/>
      <c r="W4370"/>
      <c r="X4370"/>
      <c r="Y4370"/>
      <c r="Z4370"/>
      <c r="AA4370"/>
      <c r="AB4370"/>
    </row>
    <row r="4371" spans="1:28" x14ac:dyDescent="0.25">
      <c r="A4371"/>
      <c r="B4371"/>
      <c r="C4371"/>
      <c r="D4371"/>
      <c r="E4371"/>
      <c r="F4371"/>
      <c r="G4371"/>
      <c r="H4371"/>
      <c r="I4371"/>
      <c r="J4371"/>
      <c r="K4371"/>
      <c r="L4371"/>
      <c r="M4371"/>
      <c r="N4371"/>
      <c r="O4371"/>
      <c r="P4371"/>
      <c r="Q4371"/>
      <c r="R4371"/>
      <c r="S4371"/>
      <c r="T4371"/>
      <c r="U4371"/>
      <c r="V4371"/>
      <c r="W4371"/>
      <c r="X4371"/>
      <c r="Y4371"/>
      <c r="Z4371"/>
      <c r="AA4371"/>
      <c r="AB4371"/>
    </row>
    <row r="4372" spans="1:28" x14ac:dyDescent="0.25">
      <c r="A4372"/>
      <c r="B4372"/>
      <c r="C4372"/>
      <c r="D4372"/>
      <c r="E4372"/>
      <c r="F4372"/>
      <c r="G4372"/>
      <c r="H4372"/>
      <c r="I4372"/>
      <c r="J4372"/>
      <c r="K4372"/>
      <c r="L4372"/>
      <c r="M4372"/>
      <c r="N4372"/>
      <c r="O4372"/>
      <c r="P4372"/>
      <c r="Q4372"/>
      <c r="R4372"/>
      <c r="S4372"/>
      <c r="T4372"/>
      <c r="U4372"/>
      <c r="V4372"/>
      <c r="W4372"/>
      <c r="X4372"/>
      <c r="Y4372"/>
      <c r="Z4372"/>
      <c r="AA4372"/>
      <c r="AB4372"/>
    </row>
    <row r="4373" spans="1:28" x14ac:dyDescent="0.25">
      <c r="A4373"/>
      <c r="B4373"/>
      <c r="C4373"/>
      <c r="D4373"/>
      <c r="E4373"/>
      <c r="F4373"/>
      <c r="G4373"/>
      <c r="H4373"/>
      <c r="I4373"/>
      <c r="J4373"/>
      <c r="K4373"/>
      <c r="L4373"/>
      <c r="M4373"/>
      <c r="N4373"/>
      <c r="O4373"/>
      <c r="P4373"/>
      <c r="Q4373"/>
      <c r="R4373"/>
      <c r="S4373"/>
      <c r="T4373"/>
      <c r="U4373"/>
      <c r="V4373"/>
      <c r="W4373"/>
      <c r="X4373"/>
      <c r="Y4373"/>
      <c r="Z4373"/>
      <c r="AA4373"/>
      <c r="AB4373"/>
    </row>
    <row r="4374" spans="1:28" x14ac:dyDescent="0.25">
      <c r="A4374"/>
      <c r="B4374"/>
      <c r="C4374"/>
      <c r="D4374"/>
      <c r="E4374"/>
      <c r="F4374"/>
      <c r="G4374"/>
      <c r="H4374"/>
      <c r="I4374"/>
      <c r="J4374"/>
      <c r="K4374"/>
      <c r="L4374"/>
      <c r="M4374"/>
      <c r="N4374"/>
      <c r="O4374"/>
      <c r="P4374"/>
      <c r="Q4374"/>
      <c r="R4374"/>
      <c r="S4374"/>
      <c r="T4374"/>
      <c r="U4374"/>
      <c r="V4374"/>
      <c r="W4374"/>
      <c r="X4374"/>
      <c r="Y4374"/>
      <c r="Z4374"/>
      <c r="AA4374"/>
      <c r="AB4374"/>
    </row>
    <row r="4375" spans="1:28" x14ac:dyDescent="0.25">
      <c r="A4375"/>
      <c r="B4375"/>
      <c r="C4375"/>
      <c r="D4375"/>
      <c r="E4375"/>
      <c r="F4375"/>
      <c r="G4375"/>
      <c r="H4375"/>
      <c r="I4375"/>
      <c r="J4375"/>
      <c r="K4375"/>
      <c r="L4375"/>
      <c r="M4375"/>
      <c r="N4375"/>
      <c r="O4375"/>
      <c r="P4375"/>
      <c r="Q4375"/>
      <c r="R4375"/>
      <c r="S4375"/>
      <c r="T4375"/>
      <c r="U4375"/>
      <c r="V4375"/>
      <c r="W4375"/>
      <c r="X4375"/>
      <c r="Y4375"/>
      <c r="Z4375"/>
      <c r="AA4375"/>
      <c r="AB4375"/>
    </row>
    <row r="4376" spans="1:28" x14ac:dyDescent="0.25">
      <c r="A4376"/>
      <c r="B4376"/>
      <c r="C4376"/>
      <c r="D4376"/>
      <c r="E4376"/>
      <c r="F4376"/>
      <c r="G4376"/>
      <c r="H4376"/>
      <c r="I4376"/>
      <c r="J4376"/>
      <c r="K4376"/>
      <c r="L4376"/>
      <c r="M4376"/>
      <c r="N4376"/>
      <c r="O4376"/>
      <c r="P4376"/>
      <c r="Q4376"/>
      <c r="R4376"/>
      <c r="S4376"/>
      <c r="T4376"/>
      <c r="U4376"/>
      <c r="V4376"/>
      <c r="W4376"/>
      <c r="X4376"/>
      <c r="Y4376"/>
      <c r="Z4376"/>
      <c r="AA4376"/>
      <c r="AB4376"/>
    </row>
    <row r="4377" spans="1:28" x14ac:dyDescent="0.25">
      <c r="A4377"/>
      <c r="B4377"/>
      <c r="C4377"/>
      <c r="D4377"/>
      <c r="E4377"/>
      <c r="F4377"/>
      <c r="G4377"/>
      <c r="H4377"/>
      <c r="I4377"/>
      <c r="J4377"/>
      <c r="K4377"/>
      <c r="L4377"/>
      <c r="M4377"/>
      <c r="N4377"/>
      <c r="O4377"/>
      <c r="P4377"/>
      <c r="Q4377"/>
      <c r="R4377"/>
      <c r="S4377"/>
      <c r="T4377"/>
      <c r="U4377"/>
      <c r="V4377"/>
      <c r="W4377"/>
      <c r="X4377"/>
      <c r="Y4377"/>
      <c r="Z4377"/>
      <c r="AA4377"/>
      <c r="AB4377"/>
    </row>
    <row r="4378" spans="1:28" x14ac:dyDescent="0.25">
      <c r="A4378"/>
      <c r="B4378"/>
      <c r="C4378"/>
      <c r="D4378"/>
      <c r="E4378"/>
      <c r="F4378"/>
      <c r="G4378"/>
      <c r="H4378"/>
      <c r="I4378"/>
      <c r="J4378"/>
      <c r="K4378"/>
      <c r="L4378"/>
      <c r="M4378"/>
      <c r="N4378"/>
      <c r="O4378"/>
      <c r="P4378"/>
      <c r="Q4378"/>
      <c r="R4378"/>
      <c r="S4378"/>
      <c r="T4378"/>
      <c r="U4378"/>
      <c r="V4378"/>
      <c r="W4378"/>
      <c r="X4378"/>
      <c r="Y4378"/>
      <c r="Z4378"/>
      <c r="AA4378"/>
      <c r="AB4378"/>
    </row>
    <row r="4379" spans="1:28" x14ac:dyDescent="0.25">
      <c r="A4379"/>
      <c r="B4379"/>
      <c r="C4379"/>
      <c r="D4379"/>
      <c r="E4379"/>
      <c r="F4379"/>
      <c r="G4379"/>
      <c r="H4379"/>
      <c r="I4379"/>
      <c r="J4379"/>
      <c r="K4379"/>
      <c r="L4379"/>
      <c r="M4379"/>
      <c r="N4379"/>
      <c r="O4379"/>
      <c r="P4379"/>
      <c r="Q4379"/>
      <c r="R4379"/>
      <c r="S4379"/>
      <c r="T4379"/>
      <c r="U4379"/>
      <c r="V4379"/>
      <c r="W4379"/>
      <c r="X4379"/>
      <c r="Y4379"/>
      <c r="Z4379"/>
      <c r="AA4379"/>
      <c r="AB4379"/>
    </row>
    <row r="4380" spans="1:28" x14ac:dyDescent="0.25">
      <c r="A4380"/>
      <c r="B4380"/>
      <c r="C4380"/>
      <c r="D4380"/>
      <c r="E4380"/>
      <c r="F4380"/>
      <c r="G4380"/>
      <c r="H4380"/>
      <c r="I4380"/>
      <c r="J4380"/>
      <c r="K4380"/>
      <c r="L4380"/>
      <c r="M4380"/>
      <c r="N4380"/>
      <c r="O4380"/>
      <c r="P4380"/>
      <c r="Q4380"/>
      <c r="R4380"/>
      <c r="S4380"/>
      <c r="T4380"/>
      <c r="U4380"/>
      <c r="V4380"/>
      <c r="W4380"/>
      <c r="X4380"/>
      <c r="Y4380"/>
      <c r="Z4380"/>
      <c r="AA4380"/>
      <c r="AB4380"/>
    </row>
    <row r="4381" spans="1:28" x14ac:dyDescent="0.25">
      <c r="A4381"/>
      <c r="B4381"/>
      <c r="C4381"/>
      <c r="D4381"/>
      <c r="E4381"/>
      <c r="F4381"/>
      <c r="G4381"/>
      <c r="H4381"/>
      <c r="I4381"/>
      <c r="J4381"/>
      <c r="K4381"/>
      <c r="L4381"/>
      <c r="M4381"/>
      <c r="N4381"/>
      <c r="O4381"/>
      <c r="P4381"/>
      <c r="Q4381"/>
      <c r="R4381"/>
      <c r="S4381"/>
      <c r="T4381"/>
      <c r="U4381"/>
      <c r="V4381"/>
      <c r="W4381"/>
      <c r="X4381"/>
      <c r="Y4381"/>
      <c r="Z4381"/>
      <c r="AA4381"/>
      <c r="AB4381"/>
    </row>
    <row r="4382" spans="1:28" x14ac:dyDescent="0.25">
      <c r="A4382"/>
      <c r="B4382"/>
      <c r="C4382"/>
      <c r="D4382"/>
      <c r="E4382"/>
      <c r="F4382"/>
      <c r="G4382"/>
      <c r="H4382"/>
      <c r="I4382"/>
      <c r="J4382"/>
      <c r="K4382"/>
      <c r="L4382"/>
      <c r="M4382"/>
      <c r="N4382"/>
      <c r="O4382"/>
      <c r="P4382"/>
      <c r="Q4382"/>
      <c r="R4382"/>
      <c r="S4382"/>
      <c r="T4382"/>
      <c r="U4382"/>
      <c r="V4382"/>
      <c r="W4382"/>
      <c r="X4382"/>
      <c r="Y4382"/>
      <c r="Z4382"/>
      <c r="AA4382"/>
      <c r="AB4382"/>
    </row>
    <row r="4383" spans="1:28" x14ac:dyDescent="0.25">
      <c r="A4383"/>
      <c r="B4383"/>
      <c r="C4383"/>
      <c r="D4383"/>
      <c r="E4383"/>
      <c r="F4383"/>
      <c r="G4383"/>
      <c r="H4383"/>
      <c r="I4383"/>
      <c r="J4383"/>
      <c r="K4383"/>
      <c r="L4383"/>
      <c r="M4383"/>
      <c r="N4383"/>
      <c r="O4383"/>
      <c r="P4383"/>
      <c r="Q4383"/>
      <c r="R4383"/>
      <c r="S4383"/>
      <c r="T4383"/>
      <c r="U4383"/>
      <c r="V4383"/>
      <c r="W4383"/>
      <c r="X4383"/>
      <c r="Y4383"/>
      <c r="Z4383"/>
      <c r="AA4383"/>
      <c r="AB4383"/>
    </row>
    <row r="4384" spans="1:28" x14ac:dyDescent="0.25">
      <c r="A4384"/>
      <c r="B4384"/>
      <c r="C4384"/>
      <c r="D4384"/>
      <c r="E4384"/>
      <c r="F4384"/>
      <c r="G4384"/>
      <c r="H4384"/>
      <c r="I4384"/>
      <c r="J4384"/>
      <c r="K4384"/>
      <c r="L4384"/>
      <c r="M4384"/>
      <c r="N4384"/>
      <c r="O4384"/>
      <c r="P4384"/>
      <c r="Q4384"/>
      <c r="R4384"/>
      <c r="S4384"/>
      <c r="T4384"/>
      <c r="U4384"/>
      <c r="V4384"/>
      <c r="W4384"/>
      <c r="X4384"/>
      <c r="Y4384"/>
      <c r="Z4384"/>
      <c r="AA4384"/>
      <c r="AB4384"/>
    </row>
    <row r="4385" spans="1:28" x14ac:dyDescent="0.25">
      <c r="A4385"/>
      <c r="B4385"/>
      <c r="C4385"/>
      <c r="D4385"/>
      <c r="E4385"/>
      <c r="F4385"/>
      <c r="G4385"/>
      <c r="H4385"/>
      <c r="I4385"/>
      <c r="J4385"/>
      <c r="K4385"/>
      <c r="L4385"/>
      <c r="M4385"/>
      <c r="N4385"/>
      <c r="O4385"/>
      <c r="P4385"/>
      <c r="Q4385"/>
      <c r="R4385"/>
      <c r="S4385"/>
      <c r="T4385"/>
      <c r="U4385"/>
      <c r="V4385"/>
      <c r="W4385"/>
      <c r="X4385"/>
      <c r="Y4385"/>
      <c r="Z4385"/>
      <c r="AA4385"/>
      <c r="AB4385"/>
    </row>
    <row r="4386" spans="1:28" x14ac:dyDescent="0.25">
      <c r="A4386"/>
      <c r="B4386"/>
      <c r="C4386"/>
      <c r="D4386"/>
      <c r="E4386"/>
      <c r="F4386"/>
      <c r="G4386"/>
      <c r="H4386"/>
      <c r="I4386"/>
      <c r="J4386"/>
      <c r="K4386"/>
      <c r="L4386"/>
      <c r="M4386"/>
      <c r="N4386"/>
      <c r="O4386"/>
      <c r="P4386"/>
      <c r="Q4386"/>
      <c r="R4386"/>
      <c r="S4386"/>
      <c r="T4386"/>
      <c r="U4386"/>
      <c r="V4386"/>
      <c r="W4386"/>
      <c r="X4386"/>
      <c r="Y4386"/>
      <c r="Z4386"/>
      <c r="AA4386"/>
      <c r="AB4386"/>
    </row>
    <row r="4387" spans="1:28" x14ac:dyDescent="0.25">
      <c r="A4387"/>
      <c r="B4387"/>
      <c r="C4387"/>
      <c r="D4387"/>
      <c r="E4387"/>
      <c r="F4387"/>
      <c r="G4387"/>
      <c r="H4387"/>
      <c r="I4387"/>
      <c r="J4387"/>
      <c r="K4387"/>
      <c r="L4387"/>
      <c r="M4387"/>
      <c r="N4387"/>
      <c r="O4387"/>
      <c r="P4387"/>
      <c r="Q4387"/>
      <c r="R4387"/>
      <c r="S4387"/>
      <c r="T4387"/>
      <c r="U4387"/>
      <c r="V4387"/>
      <c r="W4387"/>
      <c r="X4387"/>
      <c r="Y4387"/>
      <c r="Z4387"/>
      <c r="AA4387"/>
      <c r="AB4387"/>
    </row>
    <row r="4388" spans="1:28" x14ac:dyDescent="0.25">
      <c r="A4388"/>
      <c r="B4388"/>
      <c r="C4388"/>
      <c r="D4388"/>
      <c r="E4388"/>
      <c r="F4388"/>
      <c r="G4388"/>
      <c r="H4388"/>
      <c r="I4388"/>
      <c r="J4388"/>
      <c r="K4388"/>
      <c r="L4388"/>
      <c r="M4388"/>
      <c r="N4388"/>
      <c r="O4388"/>
      <c r="P4388"/>
      <c r="Q4388"/>
      <c r="R4388"/>
      <c r="S4388"/>
      <c r="T4388"/>
      <c r="U4388"/>
      <c r="V4388"/>
      <c r="W4388"/>
      <c r="X4388"/>
      <c r="Y4388"/>
      <c r="Z4388"/>
      <c r="AA4388"/>
      <c r="AB4388"/>
    </row>
    <row r="4389" spans="1:28" x14ac:dyDescent="0.25">
      <c r="A4389"/>
      <c r="B4389"/>
      <c r="C4389"/>
      <c r="D4389"/>
      <c r="E4389"/>
      <c r="F4389"/>
      <c r="G4389"/>
      <c r="H4389"/>
      <c r="I4389"/>
      <c r="J4389"/>
      <c r="K4389"/>
      <c r="L4389"/>
      <c r="M4389"/>
      <c r="N4389"/>
      <c r="O4389"/>
      <c r="P4389"/>
      <c r="Q4389"/>
      <c r="R4389"/>
      <c r="S4389"/>
      <c r="T4389"/>
      <c r="U4389"/>
      <c r="V4389"/>
      <c r="W4389"/>
      <c r="X4389"/>
      <c r="Y4389"/>
      <c r="Z4389"/>
      <c r="AA4389"/>
      <c r="AB4389"/>
    </row>
    <row r="4390" spans="1:28" x14ac:dyDescent="0.25">
      <c r="A4390"/>
      <c r="B4390"/>
      <c r="C4390"/>
      <c r="D4390"/>
      <c r="E4390"/>
      <c r="F4390"/>
      <c r="G4390"/>
      <c r="H4390"/>
      <c r="I4390"/>
      <c r="J4390"/>
      <c r="K4390"/>
      <c r="L4390"/>
      <c r="M4390"/>
      <c r="N4390"/>
      <c r="O4390"/>
      <c r="P4390"/>
      <c r="Q4390"/>
      <c r="R4390"/>
      <c r="S4390"/>
      <c r="T4390"/>
      <c r="U4390"/>
      <c r="V4390"/>
      <c r="W4390"/>
      <c r="X4390"/>
      <c r="Y4390"/>
      <c r="Z4390"/>
      <c r="AA4390"/>
      <c r="AB4390"/>
    </row>
    <row r="4391" spans="1:28" x14ac:dyDescent="0.25">
      <c r="A4391"/>
      <c r="B4391"/>
      <c r="C4391"/>
      <c r="D4391"/>
      <c r="E4391"/>
      <c r="F4391"/>
      <c r="G4391"/>
      <c r="H4391"/>
      <c r="I4391"/>
      <c r="J4391"/>
      <c r="K4391"/>
      <c r="L4391"/>
      <c r="M4391"/>
      <c r="N4391"/>
      <c r="O4391"/>
      <c r="P4391"/>
      <c r="Q4391"/>
      <c r="R4391"/>
      <c r="S4391"/>
      <c r="T4391"/>
      <c r="U4391"/>
      <c r="V4391"/>
      <c r="W4391"/>
      <c r="X4391"/>
      <c r="Y4391"/>
      <c r="Z4391"/>
      <c r="AA4391"/>
      <c r="AB4391"/>
    </row>
    <row r="4392" spans="1:28" x14ac:dyDescent="0.25">
      <c r="A4392"/>
      <c r="B4392"/>
      <c r="C4392"/>
      <c r="D4392"/>
      <c r="E4392"/>
      <c r="F4392"/>
      <c r="G4392"/>
      <c r="H4392"/>
      <c r="I4392"/>
      <c r="J4392"/>
      <c r="K4392"/>
      <c r="L4392"/>
      <c r="M4392"/>
      <c r="N4392"/>
      <c r="O4392"/>
      <c r="P4392"/>
      <c r="Q4392"/>
      <c r="R4392"/>
      <c r="S4392"/>
      <c r="T4392"/>
      <c r="U4392"/>
      <c r="V4392"/>
      <c r="W4392"/>
      <c r="X4392"/>
      <c r="Y4392"/>
      <c r="Z4392"/>
      <c r="AA4392"/>
      <c r="AB4392"/>
    </row>
    <row r="4393" spans="1:28" x14ac:dyDescent="0.25">
      <c r="A4393"/>
      <c r="B4393"/>
      <c r="C4393"/>
      <c r="D4393"/>
      <c r="E4393"/>
      <c r="F4393"/>
      <c r="G4393"/>
      <c r="H4393"/>
      <c r="I4393"/>
      <c r="J4393"/>
      <c r="K4393"/>
      <c r="L4393"/>
      <c r="M4393"/>
      <c r="N4393"/>
      <c r="O4393"/>
      <c r="P4393"/>
      <c r="Q4393"/>
      <c r="R4393"/>
      <c r="S4393"/>
      <c r="T4393"/>
      <c r="U4393"/>
      <c r="V4393"/>
      <c r="W4393"/>
      <c r="X4393"/>
      <c r="Y4393"/>
      <c r="Z4393"/>
      <c r="AA4393"/>
      <c r="AB4393"/>
    </row>
    <row r="4394" spans="1:28" x14ac:dyDescent="0.25">
      <c r="A4394"/>
      <c r="B4394"/>
      <c r="C4394"/>
      <c r="D4394"/>
      <c r="E4394"/>
      <c r="F4394"/>
      <c r="G4394"/>
      <c r="H4394"/>
      <c r="I4394"/>
      <c r="J4394"/>
      <c r="K4394"/>
      <c r="L4394"/>
      <c r="M4394"/>
      <c r="N4394"/>
      <c r="O4394"/>
      <c r="P4394"/>
      <c r="Q4394"/>
      <c r="R4394"/>
      <c r="S4394"/>
      <c r="T4394"/>
      <c r="U4394"/>
      <c r="V4394"/>
      <c r="W4394"/>
      <c r="X4394"/>
      <c r="Y4394"/>
      <c r="Z4394"/>
      <c r="AA4394"/>
      <c r="AB4394"/>
    </row>
    <row r="4395" spans="1:28" x14ac:dyDescent="0.25">
      <c r="A4395"/>
      <c r="B4395"/>
      <c r="C4395"/>
      <c r="D4395"/>
      <c r="E4395"/>
      <c r="F4395"/>
      <c r="G4395"/>
      <c r="H4395"/>
      <c r="I4395"/>
      <c r="J4395"/>
      <c r="K4395"/>
      <c r="L4395"/>
      <c r="M4395"/>
      <c r="N4395"/>
      <c r="O4395"/>
      <c r="P4395"/>
      <c r="Q4395"/>
      <c r="R4395"/>
      <c r="S4395"/>
      <c r="T4395"/>
      <c r="U4395"/>
      <c r="V4395"/>
      <c r="W4395"/>
      <c r="X4395"/>
      <c r="Y4395"/>
      <c r="Z4395"/>
      <c r="AA4395"/>
      <c r="AB4395"/>
    </row>
    <row r="4396" spans="1:28" x14ac:dyDescent="0.25">
      <c r="A4396"/>
      <c r="B4396"/>
      <c r="C4396"/>
      <c r="D4396"/>
      <c r="E4396"/>
      <c r="F4396"/>
      <c r="G4396"/>
      <c r="H4396"/>
      <c r="I4396"/>
      <c r="J4396"/>
      <c r="K4396"/>
      <c r="L4396"/>
      <c r="M4396"/>
      <c r="N4396"/>
      <c r="O4396"/>
      <c r="P4396"/>
      <c r="Q4396"/>
      <c r="R4396"/>
      <c r="S4396"/>
      <c r="T4396"/>
      <c r="U4396"/>
      <c r="V4396"/>
      <c r="W4396"/>
      <c r="X4396"/>
      <c r="Y4396"/>
      <c r="Z4396"/>
      <c r="AA4396"/>
      <c r="AB4396"/>
    </row>
    <row r="4397" spans="1:28" x14ac:dyDescent="0.25">
      <c r="A4397"/>
      <c r="B4397"/>
      <c r="C4397"/>
      <c r="D4397"/>
      <c r="E4397"/>
      <c r="F4397"/>
      <c r="G4397"/>
      <c r="H4397"/>
      <c r="I4397"/>
      <c r="J4397"/>
      <c r="K4397"/>
      <c r="L4397"/>
      <c r="M4397"/>
      <c r="N4397"/>
      <c r="O4397"/>
      <c r="P4397"/>
      <c r="Q4397"/>
      <c r="R4397"/>
      <c r="S4397"/>
      <c r="T4397"/>
      <c r="U4397"/>
      <c r="V4397"/>
      <c r="W4397"/>
      <c r="X4397"/>
      <c r="Y4397"/>
      <c r="Z4397"/>
      <c r="AA4397"/>
      <c r="AB4397"/>
    </row>
    <row r="4398" spans="1:28" x14ac:dyDescent="0.25">
      <c r="A4398"/>
      <c r="B4398"/>
      <c r="C4398"/>
      <c r="D4398"/>
      <c r="E4398"/>
      <c r="F4398"/>
      <c r="G4398"/>
      <c r="H4398"/>
      <c r="I4398"/>
      <c r="J4398"/>
      <c r="K4398"/>
      <c r="L4398"/>
      <c r="M4398"/>
      <c r="N4398"/>
      <c r="O4398"/>
      <c r="P4398"/>
      <c r="Q4398"/>
      <c r="R4398"/>
      <c r="S4398"/>
      <c r="T4398"/>
      <c r="U4398"/>
      <c r="V4398"/>
      <c r="W4398"/>
      <c r="X4398"/>
      <c r="Y4398"/>
      <c r="Z4398"/>
      <c r="AA4398"/>
      <c r="AB4398"/>
    </row>
    <row r="4399" spans="1:28" x14ac:dyDescent="0.25">
      <c r="A4399"/>
      <c r="B4399"/>
      <c r="C4399"/>
      <c r="D4399"/>
      <c r="E4399"/>
      <c r="F4399"/>
      <c r="G4399"/>
      <c r="H4399"/>
      <c r="I4399"/>
      <c r="J4399"/>
      <c r="K4399"/>
      <c r="L4399"/>
      <c r="M4399"/>
      <c r="N4399"/>
      <c r="O4399"/>
      <c r="P4399"/>
      <c r="Q4399"/>
      <c r="R4399"/>
      <c r="S4399"/>
      <c r="T4399"/>
      <c r="U4399"/>
      <c r="V4399"/>
      <c r="W4399"/>
      <c r="X4399"/>
      <c r="Y4399"/>
      <c r="Z4399"/>
      <c r="AA4399"/>
      <c r="AB4399"/>
    </row>
    <row r="4400" spans="1:28" x14ac:dyDescent="0.25">
      <c r="A4400"/>
      <c r="B4400"/>
      <c r="C4400"/>
      <c r="D4400"/>
      <c r="E4400"/>
      <c r="F4400"/>
      <c r="G4400"/>
      <c r="H4400"/>
      <c r="I4400"/>
      <c r="J4400"/>
      <c r="K4400"/>
      <c r="L4400"/>
      <c r="M4400"/>
      <c r="N4400"/>
      <c r="O4400"/>
      <c r="P4400"/>
      <c r="Q4400"/>
      <c r="R4400"/>
      <c r="S4400"/>
      <c r="T4400"/>
      <c r="U4400"/>
      <c r="V4400"/>
      <c r="W4400"/>
      <c r="X4400"/>
      <c r="Y4400"/>
      <c r="Z4400"/>
      <c r="AA4400"/>
      <c r="AB4400"/>
    </row>
    <row r="4401" spans="1:28" x14ac:dyDescent="0.25">
      <c r="A4401"/>
      <c r="B4401"/>
      <c r="C4401"/>
      <c r="D4401"/>
      <c r="E4401"/>
      <c r="F4401"/>
      <c r="G4401"/>
      <c r="H4401"/>
      <c r="I4401"/>
      <c r="J4401"/>
      <c r="K4401"/>
      <c r="L4401"/>
      <c r="M4401"/>
      <c r="N4401"/>
      <c r="O4401"/>
      <c r="P4401"/>
      <c r="Q4401"/>
      <c r="R4401"/>
      <c r="S4401"/>
      <c r="T4401"/>
      <c r="U4401"/>
      <c r="V4401"/>
      <c r="W4401"/>
      <c r="X4401"/>
      <c r="Y4401"/>
      <c r="Z4401"/>
      <c r="AA4401"/>
      <c r="AB4401"/>
    </row>
    <row r="4402" spans="1:28" x14ac:dyDescent="0.25">
      <c r="A4402"/>
      <c r="B4402"/>
      <c r="C4402"/>
      <c r="D4402"/>
      <c r="E4402"/>
      <c r="F4402"/>
      <c r="G4402"/>
      <c r="H4402"/>
      <c r="I4402"/>
      <c r="J4402"/>
      <c r="K4402"/>
      <c r="L4402"/>
      <c r="M4402"/>
      <c r="N4402"/>
      <c r="O4402"/>
      <c r="P4402"/>
      <c r="Q4402"/>
      <c r="R4402"/>
      <c r="S4402"/>
      <c r="T4402"/>
      <c r="U4402"/>
      <c r="V4402"/>
      <c r="W4402"/>
      <c r="X4402"/>
      <c r="Y4402"/>
      <c r="Z4402"/>
      <c r="AA4402"/>
      <c r="AB4402"/>
    </row>
    <row r="4403" spans="1:28" x14ac:dyDescent="0.25">
      <c r="A4403"/>
      <c r="B4403"/>
      <c r="C4403"/>
      <c r="D4403"/>
      <c r="E4403"/>
      <c r="F4403"/>
      <c r="G4403"/>
      <c r="H4403"/>
      <c r="I4403"/>
      <c r="J4403"/>
      <c r="K4403"/>
      <c r="L4403"/>
      <c r="M4403"/>
      <c r="N4403"/>
      <c r="O4403"/>
      <c r="P4403"/>
      <c r="Q4403"/>
      <c r="R4403"/>
      <c r="S4403"/>
      <c r="T4403"/>
      <c r="U4403"/>
      <c r="V4403"/>
      <c r="W4403"/>
      <c r="X4403"/>
      <c r="Y4403"/>
      <c r="Z4403"/>
      <c r="AA4403"/>
      <c r="AB4403"/>
    </row>
    <row r="4404" spans="1:28" x14ac:dyDescent="0.25">
      <c r="A4404"/>
      <c r="B4404"/>
      <c r="C4404"/>
      <c r="D4404"/>
      <c r="E4404"/>
      <c r="F4404"/>
      <c r="G4404"/>
      <c r="H4404"/>
      <c r="I4404"/>
      <c r="J4404"/>
      <c r="K4404"/>
      <c r="L4404"/>
      <c r="M4404"/>
      <c r="N4404"/>
      <c r="O4404"/>
      <c r="P4404"/>
      <c r="Q4404"/>
      <c r="R4404"/>
      <c r="S4404"/>
      <c r="T4404"/>
      <c r="U4404"/>
      <c r="V4404"/>
      <c r="W4404"/>
      <c r="X4404"/>
      <c r="Y4404"/>
      <c r="Z4404"/>
      <c r="AA4404"/>
      <c r="AB4404"/>
    </row>
    <row r="4405" spans="1:28" x14ac:dyDescent="0.25">
      <c r="A4405"/>
      <c r="B4405"/>
      <c r="C4405"/>
      <c r="D4405"/>
      <c r="E4405"/>
      <c r="F4405"/>
      <c r="G4405"/>
      <c r="H4405"/>
      <c r="I4405"/>
      <c r="J4405"/>
      <c r="K4405"/>
      <c r="L4405"/>
      <c r="M4405"/>
      <c r="N4405"/>
      <c r="O4405"/>
      <c r="P4405"/>
      <c r="Q4405"/>
      <c r="R4405"/>
      <c r="S4405"/>
      <c r="T4405"/>
      <c r="U4405"/>
      <c r="V4405"/>
      <c r="W4405"/>
      <c r="X4405"/>
      <c r="Y4405"/>
      <c r="Z4405"/>
      <c r="AA4405"/>
      <c r="AB4405"/>
    </row>
    <row r="4406" spans="1:28" x14ac:dyDescent="0.25">
      <c r="A4406"/>
      <c r="B4406"/>
      <c r="C4406"/>
      <c r="D4406"/>
      <c r="E4406"/>
      <c r="F4406"/>
      <c r="G4406"/>
      <c r="H4406"/>
      <c r="I4406"/>
      <c r="J4406"/>
      <c r="K4406"/>
      <c r="L4406"/>
      <c r="M4406"/>
      <c r="N4406"/>
      <c r="O4406"/>
      <c r="P4406"/>
      <c r="Q4406"/>
      <c r="R4406"/>
      <c r="S4406"/>
      <c r="T4406"/>
      <c r="U4406"/>
      <c r="V4406"/>
      <c r="W4406"/>
      <c r="X4406"/>
      <c r="Y4406"/>
      <c r="Z4406"/>
      <c r="AA4406"/>
      <c r="AB4406"/>
    </row>
    <row r="4407" spans="1:28" x14ac:dyDescent="0.25">
      <c r="A4407"/>
      <c r="B4407"/>
      <c r="C4407"/>
      <c r="D4407"/>
      <c r="E4407"/>
      <c r="F4407"/>
      <c r="G4407"/>
      <c r="H4407"/>
      <c r="I4407"/>
      <c r="J4407"/>
      <c r="K4407"/>
      <c r="L4407"/>
      <c r="M4407"/>
      <c r="N4407"/>
      <c r="O4407"/>
      <c r="P4407"/>
      <c r="Q4407"/>
      <c r="R4407"/>
      <c r="S4407"/>
      <c r="T4407"/>
      <c r="U4407"/>
      <c r="V4407"/>
      <c r="W4407"/>
      <c r="X4407"/>
      <c r="Y4407"/>
      <c r="Z4407"/>
      <c r="AA4407"/>
      <c r="AB4407"/>
    </row>
    <row r="4408" spans="1:28" x14ac:dyDescent="0.25">
      <c r="A4408"/>
      <c r="B4408"/>
      <c r="C4408"/>
      <c r="D4408"/>
      <c r="E4408"/>
      <c r="F4408"/>
      <c r="G4408"/>
      <c r="H4408"/>
      <c r="I4408"/>
      <c r="J4408"/>
      <c r="K4408"/>
      <c r="L4408"/>
      <c r="M4408"/>
      <c r="N4408"/>
      <c r="O4408"/>
      <c r="P4408"/>
      <c r="Q4408"/>
      <c r="R4408"/>
      <c r="S4408"/>
      <c r="T4408"/>
      <c r="U4408"/>
      <c r="V4408"/>
      <c r="W4408"/>
      <c r="X4408"/>
      <c r="Y4408"/>
      <c r="Z4408"/>
      <c r="AA4408"/>
      <c r="AB4408"/>
    </row>
    <row r="4409" spans="1:28" x14ac:dyDescent="0.25">
      <c r="A4409"/>
      <c r="B4409"/>
      <c r="C4409"/>
      <c r="D4409"/>
      <c r="E4409"/>
      <c r="F4409"/>
      <c r="G4409"/>
      <c r="H4409"/>
      <c r="I4409"/>
      <c r="J4409"/>
      <c r="K4409"/>
      <c r="L4409"/>
      <c r="M4409"/>
      <c r="N4409"/>
      <c r="O4409"/>
      <c r="P4409"/>
      <c r="Q4409"/>
      <c r="R4409"/>
      <c r="S4409"/>
      <c r="T4409"/>
      <c r="U4409"/>
      <c r="V4409"/>
      <c r="W4409"/>
      <c r="X4409"/>
      <c r="Y4409"/>
      <c r="Z4409"/>
      <c r="AA4409"/>
      <c r="AB4409"/>
    </row>
    <row r="4410" spans="1:28" x14ac:dyDescent="0.25">
      <c r="A4410"/>
      <c r="B4410"/>
      <c r="C4410"/>
      <c r="D4410"/>
      <c r="E4410"/>
      <c r="F4410"/>
      <c r="G4410"/>
      <c r="H4410"/>
      <c r="I4410"/>
      <c r="J4410"/>
      <c r="K4410"/>
      <c r="L4410"/>
      <c r="M4410"/>
      <c r="N4410"/>
      <c r="O4410"/>
      <c r="P4410"/>
      <c r="Q4410"/>
      <c r="R4410"/>
      <c r="S4410"/>
      <c r="T4410"/>
      <c r="U4410"/>
      <c r="V4410"/>
      <c r="W4410"/>
      <c r="X4410"/>
      <c r="Y4410"/>
      <c r="Z4410"/>
      <c r="AA4410"/>
      <c r="AB4410"/>
    </row>
    <row r="4411" spans="1:28" x14ac:dyDescent="0.25">
      <c r="A4411"/>
      <c r="B4411"/>
      <c r="C4411"/>
      <c r="D4411"/>
      <c r="E4411"/>
      <c r="F4411"/>
      <c r="G4411"/>
      <c r="H4411"/>
      <c r="I4411"/>
      <c r="J4411"/>
      <c r="K4411"/>
      <c r="L4411"/>
      <c r="M4411"/>
      <c r="N4411"/>
      <c r="O4411"/>
      <c r="P4411"/>
      <c r="Q4411"/>
      <c r="R4411"/>
      <c r="S4411"/>
      <c r="T4411"/>
      <c r="U4411"/>
      <c r="V4411"/>
      <c r="W4411"/>
      <c r="X4411"/>
      <c r="Y4411"/>
      <c r="Z4411"/>
      <c r="AA4411"/>
      <c r="AB4411"/>
    </row>
    <row r="4412" spans="1:28" x14ac:dyDescent="0.25">
      <c r="A4412"/>
      <c r="B4412"/>
      <c r="C4412"/>
      <c r="D4412"/>
      <c r="E4412"/>
      <c r="F4412"/>
      <c r="G4412"/>
      <c r="H4412"/>
      <c r="I4412"/>
      <c r="J4412"/>
      <c r="K4412"/>
      <c r="L4412"/>
      <c r="M4412"/>
      <c r="N4412"/>
      <c r="O4412"/>
      <c r="P4412"/>
      <c r="Q4412"/>
      <c r="R4412"/>
      <c r="S4412"/>
      <c r="T4412"/>
      <c r="U4412"/>
      <c r="V4412"/>
      <c r="W4412"/>
      <c r="X4412"/>
      <c r="Y4412"/>
      <c r="Z4412"/>
      <c r="AA4412"/>
      <c r="AB4412"/>
    </row>
    <row r="4413" spans="1:28" x14ac:dyDescent="0.25">
      <c r="A4413"/>
      <c r="B4413"/>
      <c r="C4413"/>
      <c r="D4413"/>
      <c r="E4413"/>
      <c r="F4413"/>
      <c r="G4413"/>
      <c r="H4413"/>
      <c r="I4413"/>
      <c r="J4413"/>
      <c r="K4413"/>
      <c r="L4413"/>
      <c r="M4413"/>
      <c r="N4413"/>
      <c r="O4413"/>
      <c r="P4413"/>
      <c r="Q4413"/>
      <c r="R4413"/>
      <c r="S4413"/>
      <c r="T4413"/>
      <c r="U4413"/>
      <c r="V4413"/>
      <c r="W4413"/>
      <c r="X4413"/>
      <c r="Y4413"/>
      <c r="Z4413"/>
      <c r="AA4413"/>
      <c r="AB4413"/>
    </row>
    <row r="4414" spans="1:28" x14ac:dyDescent="0.25">
      <c r="A4414"/>
      <c r="B4414"/>
      <c r="C4414"/>
      <c r="D4414"/>
      <c r="E4414"/>
      <c r="F4414"/>
      <c r="G4414"/>
      <c r="H4414"/>
      <c r="I4414"/>
      <c r="J4414"/>
      <c r="K4414"/>
      <c r="L4414"/>
      <c r="M4414"/>
      <c r="N4414"/>
      <c r="O4414"/>
      <c r="P4414"/>
      <c r="Q4414"/>
      <c r="R4414"/>
      <c r="S4414"/>
      <c r="T4414"/>
      <c r="U4414"/>
      <c r="V4414"/>
      <c r="W4414"/>
      <c r="X4414"/>
      <c r="Y4414"/>
      <c r="Z4414"/>
      <c r="AA4414"/>
      <c r="AB4414"/>
    </row>
    <row r="4415" spans="1:28" x14ac:dyDescent="0.25">
      <c r="A4415"/>
      <c r="B4415"/>
      <c r="C4415"/>
      <c r="D4415"/>
      <c r="E4415"/>
      <c r="F4415"/>
      <c r="G4415"/>
      <c r="H4415"/>
      <c r="I4415"/>
      <c r="J4415"/>
      <c r="K4415"/>
      <c r="L4415"/>
      <c r="M4415"/>
      <c r="N4415"/>
      <c r="O4415"/>
      <c r="P4415"/>
      <c r="Q4415"/>
      <c r="R4415"/>
      <c r="S4415"/>
      <c r="T4415"/>
      <c r="U4415"/>
      <c r="V4415"/>
      <c r="W4415"/>
      <c r="X4415"/>
      <c r="Y4415"/>
      <c r="Z4415"/>
      <c r="AA4415"/>
      <c r="AB4415"/>
    </row>
    <row r="4416" spans="1:28" x14ac:dyDescent="0.25">
      <c r="A4416"/>
      <c r="B4416"/>
      <c r="C4416"/>
      <c r="D4416"/>
      <c r="E4416"/>
      <c r="F4416"/>
      <c r="G4416"/>
      <c r="H4416"/>
      <c r="I4416"/>
      <c r="J4416"/>
      <c r="K4416"/>
      <c r="L4416"/>
      <c r="M4416"/>
      <c r="N4416"/>
      <c r="O4416"/>
      <c r="P4416"/>
      <c r="Q4416"/>
      <c r="R4416"/>
      <c r="S4416"/>
      <c r="T4416"/>
      <c r="U4416"/>
      <c r="V4416"/>
      <c r="W4416"/>
      <c r="X4416"/>
      <c r="Y4416"/>
      <c r="Z4416"/>
      <c r="AA4416"/>
      <c r="AB4416"/>
    </row>
    <row r="4417" spans="1:28" x14ac:dyDescent="0.25">
      <c r="A4417"/>
      <c r="B4417"/>
      <c r="C4417"/>
      <c r="D4417"/>
      <c r="E4417"/>
      <c r="F4417"/>
      <c r="G4417"/>
      <c r="H4417"/>
      <c r="I4417"/>
      <c r="J4417"/>
      <c r="K4417"/>
      <c r="L4417"/>
      <c r="M4417"/>
      <c r="N4417"/>
      <c r="O4417"/>
      <c r="P4417"/>
      <c r="Q4417"/>
      <c r="R4417"/>
      <c r="S4417"/>
      <c r="T4417"/>
      <c r="U4417"/>
      <c r="V4417"/>
      <c r="W4417"/>
      <c r="X4417"/>
      <c r="Y4417"/>
      <c r="Z4417"/>
      <c r="AA4417"/>
      <c r="AB4417"/>
    </row>
    <row r="4418" spans="1:28" x14ac:dyDescent="0.25">
      <c r="A4418"/>
      <c r="B4418"/>
      <c r="C4418"/>
      <c r="D4418"/>
      <c r="E4418"/>
      <c r="F4418"/>
      <c r="G4418"/>
      <c r="H4418"/>
      <c r="I4418"/>
      <c r="J4418"/>
      <c r="K4418"/>
      <c r="L4418"/>
      <c r="M4418"/>
      <c r="N4418"/>
      <c r="O4418"/>
      <c r="P4418"/>
      <c r="Q4418"/>
      <c r="R4418"/>
      <c r="S4418"/>
      <c r="T4418"/>
      <c r="U4418"/>
      <c r="V4418"/>
      <c r="W4418"/>
      <c r="X4418"/>
      <c r="Y4418"/>
      <c r="Z4418"/>
      <c r="AA4418"/>
      <c r="AB4418"/>
    </row>
    <row r="4419" spans="1:28" x14ac:dyDescent="0.25">
      <c r="A4419"/>
      <c r="B4419"/>
      <c r="C4419"/>
      <c r="D4419"/>
      <c r="E4419"/>
      <c r="F4419"/>
      <c r="G4419"/>
      <c r="H4419"/>
      <c r="I4419"/>
      <c r="J4419"/>
      <c r="K4419"/>
      <c r="L4419"/>
      <c r="M4419"/>
      <c r="N4419"/>
      <c r="O4419"/>
      <c r="P4419"/>
      <c r="Q4419"/>
      <c r="R4419"/>
      <c r="S4419"/>
      <c r="T4419"/>
      <c r="U4419"/>
      <c r="V4419"/>
      <c r="W4419"/>
      <c r="X4419"/>
      <c r="Y4419"/>
      <c r="Z4419"/>
      <c r="AA4419"/>
      <c r="AB4419"/>
    </row>
    <row r="4420" spans="1:28" x14ac:dyDescent="0.25">
      <c r="A4420"/>
      <c r="B4420"/>
      <c r="C4420"/>
      <c r="D4420"/>
      <c r="E4420"/>
      <c r="F4420"/>
      <c r="G4420"/>
      <c r="H4420"/>
      <c r="I4420"/>
      <c r="J4420"/>
      <c r="K4420"/>
      <c r="L4420"/>
      <c r="M4420"/>
      <c r="N4420"/>
      <c r="O4420"/>
      <c r="P4420"/>
      <c r="Q4420"/>
      <c r="R4420"/>
      <c r="S4420"/>
      <c r="T4420"/>
      <c r="U4420"/>
      <c r="V4420"/>
      <c r="W4420"/>
      <c r="X4420"/>
      <c r="Y4420"/>
      <c r="Z4420"/>
      <c r="AA4420"/>
      <c r="AB4420"/>
    </row>
    <row r="4421" spans="1:28" x14ac:dyDescent="0.25">
      <c r="A4421"/>
      <c r="B4421"/>
      <c r="C4421"/>
      <c r="D4421"/>
      <c r="E4421"/>
      <c r="F4421"/>
      <c r="G4421"/>
      <c r="H4421"/>
      <c r="I4421"/>
      <c r="J4421"/>
      <c r="K4421"/>
      <c r="L4421"/>
      <c r="M4421"/>
      <c r="N4421"/>
      <c r="O4421"/>
      <c r="P4421"/>
      <c r="Q4421"/>
      <c r="R4421"/>
      <c r="S4421"/>
      <c r="T4421"/>
      <c r="U4421"/>
      <c r="V4421"/>
      <c r="W4421"/>
      <c r="X4421"/>
      <c r="Y4421"/>
      <c r="Z4421"/>
      <c r="AA4421"/>
      <c r="AB4421"/>
    </row>
    <row r="4422" spans="1:28" x14ac:dyDescent="0.25">
      <c r="A4422"/>
      <c r="B4422"/>
      <c r="C4422"/>
      <c r="D4422"/>
      <c r="E4422"/>
      <c r="F4422"/>
      <c r="G4422"/>
      <c r="H4422"/>
      <c r="I4422"/>
      <c r="J4422"/>
      <c r="K4422"/>
      <c r="L4422"/>
      <c r="M4422"/>
      <c r="N4422"/>
      <c r="O4422"/>
      <c r="P4422"/>
      <c r="Q4422"/>
      <c r="R4422"/>
      <c r="S4422"/>
      <c r="T4422"/>
      <c r="U4422"/>
      <c r="V4422"/>
      <c r="W4422"/>
      <c r="X4422"/>
      <c r="Y4422"/>
      <c r="Z4422"/>
      <c r="AA4422"/>
      <c r="AB4422"/>
    </row>
    <row r="4423" spans="1:28" x14ac:dyDescent="0.25">
      <c r="A4423"/>
      <c r="B4423"/>
      <c r="C4423"/>
      <c r="D4423"/>
      <c r="E4423"/>
      <c r="F4423"/>
      <c r="G4423"/>
      <c r="H4423"/>
      <c r="I4423"/>
      <c r="J4423"/>
      <c r="K4423"/>
      <c r="L4423"/>
      <c r="M4423"/>
      <c r="N4423"/>
      <c r="O4423"/>
      <c r="P4423"/>
      <c r="Q4423"/>
      <c r="R4423"/>
      <c r="S4423"/>
      <c r="T4423"/>
      <c r="U4423"/>
      <c r="V4423"/>
      <c r="W4423"/>
      <c r="X4423"/>
      <c r="Y4423"/>
      <c r="Z4423"/>
      <c r="AA4423"/>
      <c r="AB4423"/>
    </row>
    <row r="4424" spans="1:28" x14ac:dyDescent="0.25">
      <c r="A4424"/>
      <c r="B4424"/>
      <c r="C4424"/>
      <c r="D4424"/>
      <c r="E4424"/>
      <c r="F4424"/>
      <c r="G4424"/>
      <c r="H4424"/>
      <c r="I4424"/>
      <c r="J4424"/>
      <c r="K4424"/>
      <c r="L4424"/>
      <c r="M4424"/>
      <c r="N4424"/>
      <c r="O4424"/>
      <c r="P4424"/>
      <c r="Q4424"/>
      <c r="R4424"/>
      <c r="S4424"/>
      <c r="T4424"/>
      <c r="U4424"/>
      <c r="V4424"/>
      <c r="W4424"/>
      <c r="X4424"/>
      <c r="Y4424"/>
      <c r="Z4424"/>
      <c r="AA4424"/>
      <c r="AB4424"/>
    </row>
    <row r="4425" spans="1:28" x14ac:dyDescent="0.25">
      <c r="A4425"/>
      <c r="B4425"/>
      <c r="C4425"/>
      <c r="D4425"/>
      <c r="E4425"/>
      <c r="F4425"/>
      <c r="G4425"/>
      <c r="H4425"/>
      <c r="I4425"/>
      <c r="J4425"/>
      <c r="K4425"/>
      <c r="L4425"/>
      <c r="M4425"/>
      <c r="N4425"/>
      <c r="O4425"/>
      <c r="P4425"/>
      <c r="Q4425"/>
      <c r="R4425"/>
      <c r="S4425"/>
      <c r="T4425"/>
      <c r="U4425"/>
      <c r="V4425"/>
      <c r="W4425"/>
      <c r="X4425"/>
      <c r="Y4425"/>
      <c r="Z4425"/>
      <c r="AA4425"/>
      <c r="AB4425"/>
    </row>
    <row r="4426" spans="1:28" x14ac:dyDescent="0.25">
      <c r="A4426"/>
      <c r="B4426"/>
      <c r="C4426"/>
      <c r="D4426"/>
      <c r="E4426"/>
      <c r="F4426"/>
      <c r="G4426"/>
      <c r="H4426"/>
      <c r="I4426"/>
      <c r="J4426"/>
      <c r="K4426"/>
      <c r="L4426"/>
      <c r="M4426"/>
      <c r="N4426"/>
      <c r="O4426"/>
      <c r="P4426"/>
      <c r="Q4426"/>
      <c r="R4426"/>
      <c r="S4426"/>
      <c r="T4426"/>
      <c r="U4426"/>
      <c r="V4426"/>
      <c r="W4426"/>
      <c r="X4426"/>
      <c r="Y4426"/>
      <c r="Z4426"/>
      <c r="AA4426"/>
      <c r="AB4426"/>
    </row>
    <row r="4427" spans="1:28" x14ac:dyDescent="0.25">
      <c r="A4427"/>
      <c r="B4427"/>
      <c r="C4427"/>
      <c r="D4427"/>
      <c r="E4427"/>
      <c r="F4427"/>
      <c r="G4427"/>
      <c r="H4427"/>
      <c r="I4427"/>
      <c r="J4427"/>
      <c r="K4427"/>
      <c r="L4427"/>
      <c r="M4427"/>
      <c r="N4427"/>
      <c r="O4427"/>
      <c r="P4427"/>
      <c r="Q4427"/>
      <c r="R4427"/>
      <c r="S4427"/>
      <c r="T4427"/>
      <c r="U4427"/>
      <c r="V4427"/>
      <c r="W4427"/>
      <c r="X4427"/>
      <c r="Y4427"/>
      <c r="Z4427"/>
      <c r="AA4427"/>
      <c r="AB4427"/>
    </row>
    <row r="4428" spans="1:28" x14ac:dyDescent="0.25">
      <c r="A4428"/>
      <c r="B4428"/>
      <c r="C4428"/>
      <c r="D4428"/>
      <c r="E4428"/>
      <c r="F4428"/>
      <c r="G4428"/>
      <c r="H4428"/>
      <c r="I4428"/>
      <c r="J4428"/>
      <c r="K4428"/>
      <c r="L4428"/>
      <c r="M4428"/>
      <c r="N4428"/>
      <c r="O4428"/>
      <c r="P4428"/>
      <c r="Q4428"/>
      <c r="R4428"/>
      <c r="S4428"/>
      <c r="T4428"/>
      <c r="U4428"/>
      <c r="V4428"/>
      <c r="W4428"/>
      <c r="X4428"/>
      <c r="Y4428"/>
      <c r="Z4428"/>
      <c r="AA4428"/>
      <c r="AB4428"/>
    </row>
    <row r="4429" spans="1:28" x14ac:dyDescent="0.25">
      <c r="A4429"/>
      <c r="B4429"/>
      <c r="C4429"/>
      <c r="D4429"/>
      <c r="E4429"/>
      <c r="F4429"/>
      <c r="G4429"/>
      <c r="H4429"/>
      <c r="I4429"/>
      <c r="J4429"/>
      <c r="K4429"/>
      <c r="L4429"/>
      <c r="M4429"/>
      <c r="N4429"/>
      <c r="O4429"/>
      <c r="P4429"/>
      <c r="Q4429"/>
      <c r="R4429"/>
      <c r="S4429"/>
      <c r="T4429"/>
      <c r="U4429"/>
      <c r="V4429"/>
      <c r="W4429"/>
      <c r="X4429"/>
      <c r="Y4429"/>
      <c r="Z4429"/>
      <c r="AA4429"/>
      <c r="AB4429"/>
    </row>
    <row r="4430" spans="1:28" x14ac:dyDescent="0.25">
      <c r="A4430"/>
      <c r="B4430"/>
      <c r="C4430"/>
      <c r="D4430"/>
      <c r="E4430"/>
      <c r="F4430"/>
      <c r="G4430"/>
      <c r="H4430"/>
      <c r="I4430"/>
      <c r="J4430"/>
      <c r="K4430"/>
      <c r="L4430"/>
      <c r="M4430"/>
      <c r="N4430"/>
      <c r="O4430"/>
      <c r="P4430"/>
      <c r="Q4430"/>
      <c r="R4430"/>
      <c r="S4430"/>
      <c r="T4430"/>
      <c r="U4430"/>
      <c r="V4430"/>
      <c r="W4430"/>
      <c r="X4430"/>
      <c r="Y4430"/>
      <c r="Z4430"/>
      <c r="AA4430"/>
      <c r="AB4430"/>
    </row>
    <row r="4431" spans="1:28" x14ac:dyDescent="0.25">
      <c r="A4431"/>
      <c r="B4431"/>
      <c r="C4431"/>
      <c r="D4431"/>
      <c r="E4431"/>
      <c r="F4431"/>
      <c r="G4431"/>
      <c r="H4431"/>
      <c r="I4431"/>
      <c r="J4431"/>
      <c r="K4431"/>
      <c r="L4431"/>
      <c r="M4431"/>
      <c r="N4431"/>
      <c r="O4431"/>
      <c r="P4431"/>
      <c r="Q4431"/>
      <c r="R4431"/>
      <c r="S4431"/>
      <c r="T4431"/>
      <c r="U4431"/>
      <c r="V4431"/>
      <c r="W4431"/>
      <c r="X4431"/>
      <c r="Y4431"/>
      <c r="Z4431"/>
      <c r="AA4431"/>
      <c r="AB4431"/>
    </row>
    <row r="4432" spans="1:28" x14ac:dyDescent="0.25">
      <c r="A4432"/>
      <c r="B4432"/>
      <c r="C4432"/>
      <c r="D4432"/>
      <c r="E4432"/>
      <c r="F4432"/>
      <c r="G4432"/>
      <c r="H4432"/>
      <c r="I4432"/>
      <c r="J4432"/>
      <c r="K4432"/>
      <c r="L4432"/>
      <c r="M4432"/>
      <c r="N4432"/>
      <c r="O4432"/>
      <c r="P4432"/>
      <c r="Q4432"/>
      <c r="R4432"/>
      <c r="S4432"/>
      <c r="T4432"/>
      <c r="U4432"/>
      <c r="V4432"/>
      <c r="W4432"/>
      <c r="X4432"/>
      <c r="Y4432"/>
      <c r="Z4432"/>
      <c r="AA4432"/>
      <c r="AB4432"/>
    </row>
    <row r="4433" spans="1:28" x14ac:dyDescent="0.25">
      <c r="A4433"/>
      <c r="B4433"/>
      <c r="C4433"/>
      <c r="D4433"/>
      <c r="E4433"/>
      <c r="F4433"/>
      <c r="G4433"/>
      <c r="H4433"/>
      <c r="I4433"/>
      <c r="J4433"/>
      <c r="K4433"/>
      <c r="L4433"/>
      <c r="M4433"/>
      <c r="N4433"/>
      <c r="O4433"/>
      <c r="P4433"/>
      <c r="Q4433"/>
      <c r="R4433"/>
      <c r="S4433"/>
      <c r="T4433"/>
      <c r="U4433"/>
      <c r="V4433"/>
      <c r="W4433"/>
      <c r="X4433"/>
      <c r="Y4433"/>
      <c r="Z4433"/>
      <c r="AA4433"/>
      <c r="AB4433"/>
    </row>
    <row r="4434" spans="1:28" x14ac:dyDescent="0.25">
      <c r="A4434"/>
      <c r="B4434"/>
      <c r="C4434"/>
      <c r="D4434"/>
      <c r="E4434"/>
      <c r="F4434"/>
      <c r="G4434"/>
      <c r="H4434"/>
      <c r="I4434"/>
      <c r="J4434"/>
      <c r="K4434"/>
      <c r="L4434"/>
      <c r="M4434"/>
      <c r="N4434"/>
      <c r="O4434"/>
      <c r="P4434"/>
      <c r="Q4434"/>
      <c r="R4434"/>
      <c r="S4434"/>
      <c r="T4434"/>
      <c r="U4434"/>
      <c r="V4434"/>
      <c r="W4434"/>
      <c r="X4434"/>
      <c r="Y4434"/>
      <c r="Z4434"/>
      <c r="AA4434"/>
      <c r="AB4434"/>
    </row>
    <row r="4435" spans="1:28" x14ac:dyDescent="0.25">
      <c r="A4435"/>
      <c r="B4435"/>
      <c r="C4435"/>
      <c r="D4435"/>
      <c r="E4435"/>
      <c r="F4435"/>
      <c r="G4435"/>
      <c r="H4435"/>
      <c r="I4435"/>
      <c r="J4435"/>
      <c r="K4435"/>
      <c r="L4435"/>
      <c r="M4435"/>
      <c r="N4435"/>
      <c r="O4435"/>
      <c r="P4435"/>
      <c r="Q4435"/>
      <c r="R4435"/>
      <c r="S4435"/>
      <c r="T4435"/>
      <c r="U4435"/>
      <c r="V4435"/>
      <c r="W4435"/>
      <c r="X4435"/>
      <c r="Y4435"/>
      <c r="Z4435"/>
      <c r="AA4435"/>
      <c r="AB4435"/>
    </row>
    <row r="4436" spans="1:28" x14ac:dyDescent="0.25">
      <c r="A4436"/>
      <c r="B4436"/>
      <c r="C4436"/>
      <c r="D4436"/>
      <c r="E4436"/>
      <c r="F4436"/>
      <c r="G4436"/>
      <c r="H4436"/>
      <c r="I4436"/>
      <c r="J4436"/>
      <c r="K4436"/>
      <c r="L4436"/>
      <c r="M4436"/>
      <c r="N4436"/>
      <c r="O4436"/>
      <c r="P4436"/>
      <c r="Q4436"/>
      <c r="R4436"/>
      <c r="S4436"/>
      <c r="T4436"/>
      <c r="U4436"/>
      <c r="V4436"/>
      <c r="W4436"/>
      <c r="X4436"/>
      <c r="Y4436"/>
      <c r="Z4436"/>
      <c r="AA4436"/>
      <c r="AB4436"/>
    </row>
    <row r="4437" spans="1:28" x14ac:dyDescent="0.25">
      <c r="A4437"/>
      <c r="B4437"/>
      <c r="C4437"/>
      <c r="D4437"/>
      <c r="E4437"/>
      <c r="F4437"/>
      <c r="G4437"/>
      <c r="H4437"/>
      <c r="I4437"/>
      <c r="J4437"/>
      <c r="K4437"/>
      <c r="L4437"/>
      <c r="M4437"/>
      <c r="N4437"/>
      <c r="O4437"/>
      <c r="P4437"/>
      <c r="Q4437"/>
      <c r="R4437"/>
      <c r="S4437"/>
      <c r="T4437"/>
      <c r="U4437"/>
      <c r="V4437"/>
      <c r="W4437"/>
      <c r="X4437"/>
      <c r="Y4437"/>
      <c r="Z4437"/>
      <c r="AA4437"/>
      <c r="AB4437"/>
    </row>
    <row r="4438" spans="1:28" x14ac:dyDescent="0.25">
      <c r="A4438"/>
      <c r="B4438"/>
      <c r="C4438"/>
      <c r="D4438"/>
      <c r="E4438"/>
      <c r="F4438"/>
      <c r="G4438"/>
      <c r="H4438"/>
      <c r="I4438"/>
      <c r="J4438"/>
      <c r="K4438"/>
      <c r="L4438"/>
      <c r="M4438"/>
      <c r="N4438"/>
      <c r="O4438"/>
      <c r="P4438"/>
      <c r="Q4438"/>
      <c r="R4438"/>
      <c r="S4438"/>
      <c r="T4438"/>
      <c r="U4438"/>
      <c r="V4438"/>
      <c r="W4438"/>
      <c r="X4438"/>
      <c r="Y4438"/>
      <c r="Z4438"/>
      <c r="AA4438"/>
      <c r="AB4438"/>
    </row>
    <row r="4439" spans="1:28" x14ac:dyDescent="0.25">
      <c r="A4439"/>
      <c r="B4439"/>
      <c r="C4439"/>
      <c r="D4439"/>
      <c r="E4439"/>
      <c r="F4439"/>
      <c r="G4439"/>
      <c r="H4439"/>
      <c r="I4439"/>
      <c r="J4439"/>
      <c r="K4439"/>
      <c r="L4439"/>
      <c r="M4439"/>
      <c r="N4439"/>
      <c r="O4439"/>
      <c r="P4439"/>
      <c r="Q4439"/>
      <c r="R4439"/>
      <c r="S4439"/>
      <c r="T4439"/>
      <c r="U4439"/>
      <c r="V4439"/>
      <c r="W4439"/>
      <c r="X4439"/>
      <c r="Y4439"/>
      <c r="Z4439"/>
      <c r="AA4439"/>
      <c r="AB4439"/>
    </row>
    <row r="4440" spans="1:28" x14ac:dyDescent="0.25">
      <c r="A4440"/>
      <c r="B4440"/>
      <c r="C4440"/>
      <c r="D4440"/>
      <c r="E4440"/>
      <c r="F4440"/>
      <c r="G4440"/>
      <c r="H4440"/>
      <c r="I4440"/>
      <c r="J4440"/>
      <c r="K4440"/>
      <c r="L4440"/>
      <c r="M4440"/>
      <c r="N4440"/>
      <c r="O4440"/>
      <c r="P4440"/>
      <c r="Q4440"/>
      <c r="R4440"/>
      <c r="S4440"/>
      <c r="T4440"/>
      <c r="U4440"/>
      <c r="V4440"/>
      <c r="W4440"/>
      <c r="X4440"/>
      <c r="Y4440"/>
      <c r="Z4440"/>
      <c r="AA4440"/>
      <c r="AB4440"/>
    </row>
    <row r="4441" spans="1:28" x14ac:dyDescent="0.25">
      <c r="A4441"/>
      <c r="B4441"/>
      <c r="C4441"/>
      <c r="D4441"/>
      <c r="E4441"/>
      <c r="F4441"/>
      <c r="G4441"/>
      <c r="H4441"/>
      <c r="I4441"/>
      <c r="J4441"/>
      <c r="K4441"/>
      <c r="L4441"/>
      <c r="M4441"/>
      <c r="N4441"/>
      <c r="O4441"/>
      <c r="P4441"/>
      <c r="Q4441"/>
      <c r="R4441"/>
      <c r="S4441"/>
      <c r="T4441"/>
      <c r="U4441"/>
      <c r="V4441"/>
      <c r="W4441"/>
      <c r="X4441"/>
      <c r="Y4441"/>
      <c r="Z4441"/>
      <c r="AA4441"/>
      <c r="AB4441"/>
    </row>
    <row r="4442" spans="1:28" x14ac:dyDescent="0.25">
      <c r="A4442"/>
      <c r="B4442"/>
      <c r="C4442"/>
      <c r="D4442"/>
      <c r="E4442"/>
      <c r="F4442"/>
      <c r="G4442"/>
      <c r="H4442"/>
      <c r="I4442"/>
      <c r="J4442"/>
      <c r="K4442"/>
      <c r="L4442"/>
      <c r="M4442"/>
      <c r="N4442"/>
      <c r="O4442"/>
      <c r="P4442"/>
      <c r="Q4442"/>
      <c r="R4442"/>
      <c r="S4442"/>
      <c r="T4442"/>
      <c r="U4442"/>
      <c r="V4442"/>
      <c r="W4442"/>
      <c r="X4442"/>
      <c r="Y4442"/>
      <c r="Z4442"/>
      <c r="AA4442"/>
      <c r="AB4442"/>
    </row>
    <row r="4443" spans="1:28" x14ac:dyDescent="0.25">
      <c r="A4443"/>
      <c r="B4443"/>
      <c r="C4443"/>
      <c r="D4443"/>
      <c r="E4443"/>
      <c r="F4443"/>
      <c r="G4443"/>
      <c r="H4443"/>
      <c r="I4443"/>
      <c r="J4443"/>
      <c r="K4443"/>
      <c r="L4443"/>
      <c r="M4443"/>
      <c r="N4443"/>
      <c r="O4443"/>
      <c r="P4443"/>
      <c r="Q4443"/>
      <c r="R4443"/>
      <c r="S4443"/>
      <c r="T4443"/>
      <c r="U4443"/>
      <c r="V4443"/>
      <c r="W4443"/>
      <c r="X4443"/>
      <c r="Y4443"/>
      <c r="Z4443"/>
      <c r="AA4443"/>
      <c r="AB4443"/>
    </row>
    <row r="4444" spans="1:28" x14ac:dyDescent="0.25">
      <c r="A4444"/>
      <c r="B4444"/>
      <c r="C4444"/>
      <c r="D4444"/>
      <c r="E4444"/>
      <c r="F4444"/>
      <c r="G4444"/>
      <c r="H4444"/>
      <c r="I4444"/>
      <c r="J4444"/>
      <c r="K4444"/>
      <c r="L4444"/>
      <c r="M4444"/>
      <c r="N4444"/>
      <c r="O4444"/>
      <c r="P4444"/>
      <c r="Q4444"/>
      <c r="R4444"/>
      <c r="S4444"/>
      <c r="T4444"/>
      <c r="U4444"/>
      <c r="V4444"/>
      <c r="W4444"/>
      <c r="X4444"/>
      <c r="Y4444"/>
      <c r="Z4444"/>
      <c r="AA4444"/>
      <c r="AB4444"/>
    </row>
    <row r="4445" spans="1:28" x14ac:dyDescent="0.25">
      <c r="A4445"/>
      <c r="B4445"/>
      <c r="C4445"/>
      <c r="D4445"/>
      <c r="E4445"/>
      <c r="F4445"/>
      <c r="G4445"/>
      <c r="H4445"/>
      <c r="I4445"/>
      <c r="J4445"/>
      <c r="K4445"/>
      <c r="L4445"/>
      <c r="M4445"/>
      <c r="N4445"/>
      <c r="O4445"/>
      <c r="P4445"/>
      <c r="Q4445"/>
      <c r="R4445"/>
      <c r="S4445"/>
      <c r="T4445"/>
      <c r="U4445"/>
      <c r="V4445"/>
      <c r="W4445"/>
      <c r="X4445"/>
      <c r="Y4445"/>
      <c r="Z4445"/>
      <c r="AA4445"/>
      <c r="AB4445"/>
    </row>
    <row r="4446" spans="1:28" x14ac:dyDescent="0.25">
      <c r="A4446"/>
      <c r="B4446"/>
      <c r="C4446"/>
      <c r="D4446"/>
      <c r="E4446"/>
      <c r="F4446"/>
      <c r="G4446"/>
      <c r="H4446"/>
      <c r="I4446"/>
      <c r="J4446"/>
      <c r="K4446"/>
      <c r="L4446"/>
      <c r="M4446"/>
      <c r="N4446"/>
      <c r="O4446"/>
      <c r="P4446"/>
      <c r="Q4446"/>
      <c r="R4446"/>
      <c r="S4446"/>
      <c r="T4446"/>
      <c r="U4446"/>
      <c r="V4446"/>
      <c r="W4446"/>
      <c r="X4446"/>
      <c r="Y4446"/>
      <c r="Z4446"/>
      <c r="AA4446"/>
      <c r="AB4446"/>
    </row>
    <row r="4447" spans="1:28" x14ac:dyDescent="0.25">
      <c r="A4447"/>
      <c r="B4447"/>
      <c r="C4447"/>
      <c r="D4447"/>
      <c r="E4447"/>
      <c r="F4447"/>
      <c r="G4447"/>
      <c r="H4447"/>
      <c r="I4447"/>
      <c r="J4447"/>
      <c r="K4447"/>
      <c r="L4447"/>
      <c r="M4447"/>
      <c r="N4447"/>
      <c r="O4447"/>
      <c r="P4447"/>
      <c r="Q4447"/>
      <c r="R4447"/>
      <c r="S4447"/>
      <c r="T4447"/>
      <c r="U4447"/>
      <c r="V4447"/>
      <c r="W4447"/>
      <c r="X4447"/>
      <c r="Y4447"/>
      <c r="Z4447"/>
      <c r="AA4447"/>
      <c r="AB4447"/>
    </row>
    <row r="4448" spans="1:28" x14ac:dyDescent="0.25">
      <c r="A4448"/>
      <c r="B4448"/>
      <c r="C4448"/>
      <c r="D4448"/>
      <c r="E4448"/>
      <c r="F4448"/>
      <c r="G4448"/>
      <c r="H4448"/>
      <c r="I4448"/>
      <c r="J4448"/>
      <c r="K4448"/>
      <c r="L4448"/>
      <c r="M4448"/>
      <c r="N4448"/>
      <c r="O4448"/>
      <c r="P4448"/>
      <c r="Q4448"/>
      <c r="R4448"/>
      <c r="S4448"/>
      <c r="T4448"/>
      <c r="U4448"/>
      <c r="V4448"/>
      <c r="W4448"/>
      <c r="X4448"/>
      <c r="Y4448"/>
      <c r="Z4448"/>
      <c r="AA4448"/>
      <c r="AB4448"/>
    </row>
    <row r="4449" spans="1:28" x14ac:dyDescent="0.25">
      <c r="A4449"/>
      <c r="B4449"/>
      <c r="C4449"/>
      <c r="D4449"/>
      <c r="E4449"/>
      <c r="F4449"/>
      <c r="G4449"/>
      <c r="H4449"/>
      <c r="I4449"/>
      <c r="J4449"/>
      <c r="K4449"/>
      <c r="L4449"/>
      <c r="M4449"/>
      <c r="N4449"/>
      <c r="O4449"/>
      <c r="P4449"/>
      <c r="Q4449"/>
      <c r="R4449"/>
      <c r="S4449"/>
      <c r="T4449"/>
      <c r="U4449"/>
      <c r="V4449"/>
      <c r="W4449"/>
      <c r="X4449"/>
      <c r="Y4449"/>
      <c r="Z4449"/>
      <c r="AA4449"/>
      <c r="AB4449"/>
    </row>
    <row r="4450" spans="1:28" x14ac:dyDescent="0.25">
      <c r="A4450"/>
      <c r="B4450"/>
      <c r="C4450"/>
      <c r="D4450"/>
      <c r="E4450"/>
      <c r="F4450"/>
      <c r="G4450"/>
      <c r="H4450"/>
      <c r="I4450"/>
      <c r="J4450"/>
      <c r="K4450"/>
      <c r="L4450"/>
      <c r="M4450"/>
      <c r="N4450"/>
      <c r="O4450"/>
      <c r="P4450"/>
      <c r="Q4450"/>
      <c r="R4450"/>
      <c r="S4450"/>
      <c r="T4450"/>
      <c r="U4450"/>
      <c r="V4450"/>
      <c r="W4450"/>
      <c r="X4450"/>
      <c r="Y4450"/>
      <c r="Z4450"/>
      <c r="AA4450"/>
      <c r="AB4450"/>
    </row>
    <row r="4451" spans="1:28" x14ac:dyDescent="0.25">
      <c r="A4451"/>
      <c r="B4451"/>
      <c r="C4451"/>
      <c r="D4451"/>
      <c r="E4451"/>
      <c r="F4451"/>
      <c r="G4451"/>
      <c r="H4451"/>
      <c r="I4451"/>
      <c r="J4451"/>
      <c r="K4451"/>
      <c r="L4451"/>
      <c r="M4451"/>
      <c r="N4451"/>
      <c r="O4451"/>
      <c r="P4451"/>
      <c r="Q4451"/>
      <c r="R4451"/>
      <c r="S4451"/>
      <c r="T4451"/>
      <c r="U4451"/>
      <c r="V4451"/>
      <c r="W4451"/>
      <c r="X4451"/>
      <c r="Y4451"/>
      <c r="Z4451"/>
      <c r="AA4451"/>
      <c r="AB4451"/>
    </row>
    <row r="4452" spans="1:28" x14ac:dyDescent="0.25">
      <c r="A4452"/>
      <c r="B4452"/>
      <c r="C4452"/>
      <c r="D4452"/>
      <c r="E4452"/>
      <c r="F4452"/>
      <c r="G4452"/>
      <c r="H4452"/>
      <c r="I4452"/>
      <c r="J4452"/>
      <c r="K4452"/>
      <c r="L4452"/>
      <c r="M4452"/>
      <c r="N4452"/>
      <c r="O4452"/>
      <c r="P4452"/>
      <c r="Q4452"/>
      <c r="R4452"/>
      <c r="S4452"/>
      <c r="T4452"/>
      <c r="U4452"/>
      <c r="V4452"/>
      <c r="W4452"/>
      <c r="X4452"/>
      <c r="Y4452"/>
      <c r="Z4452"/>
      <c r="AA4452"/>
      <c r="AB4452"/>
    </row>
    <row r="4453" spans="1:28" x14ac:dyDescent="0.25">
      <c r="A4453"/>
      <c r="B4453"/>
      <c r="C4453"/>
      <c r="D4453"/>
      <c r="E4453"/>
      <c r="F4453"/>
      <c r="G4453"/>
      <c r="H4453"/>
      <c r="I4453"/>
      <c r="J4453"/>
      <c r="K4453"/>
      <c r="L4453"/>
      <c r="M4453"/>
      <c r="N4453"/>
      <c r="O4453"/>
      <c r="P4453"/>
      <c r="Q4453"/>
      <c r="R4453"/>
      <c r="S4453"/>
      <c r="T4453"/>
      <c r="U4453"/>
      <c r="V4453"/>
      <c r="W4453"/>
      <c r="X4453"/>
      <c r="Y4453"/>
      <c r="Z4453"/>
      <c r="AA4453"/>
      <c r="AB4453"/>
    </row>
    <row r="4454" spans="1:28" x14ac:dyDescent="0.25">
      <c r="A4454"/>
      <c r="B4454"/>
      <c r="C4454"/>
      <c r="D4454"/>
      <c r="E4454"/>
      <c r="F4454"/>
      <c r="G4454"/>
      <c r="H4454"/>
      <c r="I4454"/>
      <c r="J4454"/>
      <c r="K4454"/>
      <c r="L4454"/>
      <c r="M4454"/>
      <c r="N4454"/>
      <c r="O4454"/>
      <c r="P4454"/>
      <c r="Q4454"/>
      <c r="R4454"/>
      <c r="S4454"/>
      <c r="T4454"/>
      <c r="U4454"/>
      <c r="V4454"/>
      <c r="W4454"/>
      <c r="X4454"/>
      <c r="Y4454"/>
      <c r="Z4454"/>
      <c r="AA4454"/>
      <c r="AB4454"/>
    </row>
    <row r="4455" spans="1:28" x14ac:dyDescent="0.25">
      <c r="A4455"/>
      <c r="B4455"/>
      <c r="C4455"/>
      <c r="D4455"/>
      <c r="E4455"/>
      <c r="F4455"/>
      <c r="G4455"/>
      <c r="H4455"/>
      <c r="I4455"/>
      <c r="J4455"/>
      <c r="K4455"/>
      <c r="L4455"/>
      <c r="M4455"/>
      <c r="N4455"/>
      <c r="O4455"/>
      <c r="P4455"/>
      <c r="Q4455"/>
      <c r="R4455"/>
      <c r="S4455"/>
      <c r="T4455"/>
      <c r="U4455"/>
      <c r="V4455"/>
      <c r="W4455"/>
      <c r="X4455"/>
      <c r="Y4455"/>
      <c r="Z4455"/>
      <c r="AA4455"/>
      <c r="AB4455"/>
    </row>
    <row r="4456" spans="1:28" x14ac:dyDescent="0.25">
      <c r="A4456"/>
      <c r="B4456"/>
      <c r="C4456"/>
      <c r="D4456"/>
      <c r="E4456"/>
      <c r="F4456"/>
      <c r="G4456"/>
      <c r="H4456"/>
      <c r="I4456"/>
      <c r="J4456"/>
      <c r="K4456"/>
      <c r="L4456"/>
      <c r="M4456"/>
      <c r="N4456"/>
      <c r="O4456"/>
      <c r="P4456"/>
      <c r="Q4456"/>
      <c r="R4456"/>
      <c r="S4456"/>
      <c r="T4456"/>
      <c r="U4456"/>
      <c r="V4456"/>
      <c r="W4456"/>
      <c r="X4456"/>
      <c r="Y4456"/>
      <c r="Z4456"/>
      <c r="AA4456"/>
      <c r="AB4456"/>
    </row>
    <row r="4457" spans="1:28" x14ac:dyDescent="0.25">
      <c r="A4457"/>
      <c r="B4457"/>
      <c r="C4457"/>
      <c r="D4457"/>
      <c r="E4457"/>
      <c r="F4457"/>
      <c r="G4457"/>
      <c r="H4457"/>
      <c r="I4457"/>
      <c r="J4457"/>
      <c r="K4457"/>
      <c r="L4457"/>
      <c r="M4457"/>
      <c r="N4457"/>
      <c r="O4457"/>
      <c r="P4457"/>
      <c r="Q4457"/>
      <c r="R4457"/>
      <c r="S4457"/>
      <c r="T4457"/>
      <c r="U4457"/>
      <c r="V4457"/>
      <c r="W4457"/>
      <c r="X4457"/>
      <c r="Y4457"/>
      <c r="Z4457"/>
      <c r="AA4457"/>
      <c r="AB4457"/>
    </row>
    <row r="4458" spans="1:28" x14ac:dyDescent="0.25">
      <c r="A4458"/>
      <c r="B4458"/>
      <c r="C4458"/>
      <c r="D4458"/>
      <c r="E4458"/>
      <c r="F4458"/>
      <c r="G4458"/>
      <c r="H4458"/>
      <c r="I4458"/>
      <c r="J4458"/>
      <c r="K4458"/>
      <c r="L4458"/>
      <c r="M4458"/>
      <c r="N4458"/>
      <c r="O4458"/>
      <c r="P4458"/>
      <c r="Q4458"/>
      <c r="R4458"/>
      <c r="S4458"/>
      <c r="T4458"/>
      <c r="U4458"/>
      <c r="V4458"/>
      <c r="W4458"/>
      <c r="X4458"/>
      <c r="Y4458"/>
      <c r="Z4458"/>
      <c r="AA4458"/>
      <c r="AB4458"/>
    </row>
    <row r="4459" spans="1:28" x14ac:dyDescent="0.25">
      <c r="A4459"/>
      <c r="B4459"/>
      <c r="C4459"/>
      <c r="D4459"/>
      <c r="E4459"/>
      <c r="F4459"/>
      <c r="G4459"/>
      <c r="H4459"/>
      <c r="I4459"/>
      <c r="J4459"/>
      <c r="K4459"/>
      <c r="L4459"/>
      <c r="M4459"/>
      <c r="N4459"/>
      <c r="O4459"/>
      <c r="P4459"/>
      <c r="Q4459"/>
      <c r="R4459"/>
      <c r="S4459"/>
      <c r="T4459"/>
      <c r="U4459"/>
      <c r="V4459"/>
      <c r="W4459"/>
      <c r="X4459"/>
      <c r="Y4459"/>
      <c r="Z4459"/>
      <c r="AA4459"/>
      <c r="AB4459"/>
    </row>
    <row r="4460" spans="1:28" x14ac:dyDescent="0.25">
      <c r="A4460"/>
      <c r="B4460"/>
      <c r="C4460"/>
      <c r="D4460"/>
      <c r="E4460"/>
      <c r="F4460"/>
      <c r="G4460"/>
      <c r="H4460"/>
      <c r="I4460"/>
      <c r="J4460"/>
      <c r="K4460"/>
      <c r="L4460"/>
      <c r="M4460"/>
      <c r="N4460"/>
      <c r="O4460"/>
      <c r="P4460"/>
      <c r="Q4460"/>
      <c r="R4460"/>
      <c r="S4460"/>
      <c r="T4460"/>
      <c r="U4460"/>
      <c r="V4460"/>
      <c r="W4460"/>
      <c r="X4460"/>
      <c r="Y4460"/>
      <c r="Z4460"/>
      <c r="AA4460"/>
      <c r="AB4460"/>
    </row>
    <row r="4461" spans="1:28" x14ac:dyDescent="0.25">
      <c r="A4461"/>
      <c r="B4461"/>
      <c r="C4461"/>
      <c r="D4461"/>
      <c r="E4461"/>
      <c r="F4461"/>
      <c r="G4461"/>
      <c r="H4461"/>
      <c r="I4461"/>
      <c r="J4461"/>
      <c r="K4461"/>
      <c r="L4461"/>
      <c r="M4461"/>
      <c r="N4461"/>
      <c r="O4461"/>
      <c r="P4461"/>
      <c r="Q4461"/>
      <c r="R4461"/>
      <c r="S4461"/>
      <c r="T4461"/>
      <c r="U4461"/>
      <c r="V4461"/>
      <c r="W4461"/>
      <c r="X4461"/>
      <c r="Y4461"/>
      <c r="Z4461"/>
      <c r="AA4461"/>
      <c r="AB4461"/>
    </row>
    <row r="4462" spans="1:28" x14ac:dyDescent="0.25">
      <c r="A4462"/>
      <c r="B4462"/>
      <c r="C4462"/>
      <c r="D4462"/>
      <c r="E4462"/>
      <c r="F4462"/>
      <c r="G4462"/>
      <c r="H4462"/>
      <c r="I4462"/>
      <c r="J4462"/>
      <c r="K4462"/>
      <c r="L4462"/>
      <c r="M4462"/>
      <c r="N4462"/>
      <c r="O4462"/>
      <c r="P4462"/>
      <c r="Q4462"/>
      <c r="R4462"/>
      <c r="S4462"/>
      <c r="T4462"/>
      <c r="U4462"/>
      <c r="V4462"/>
      <c r="W4462"/>
      <c r="X4462"/>
      <c r="Y4462"/>
      <c r="Z4462"/>
      <c r="AA4462"/>
      <c r="AB4462"/>
    </row>
    <row r="4463" spans="1:28" x14ac:dyDescent="0.25">
      <c r="A4463"/>
      <c r="B4463"/>
      <c r="C4463"/>
      <c r="D4463"/>
      <c r="E4463"/>
      <c r="F4463"/>
      <c r="G4463"/>
      <c r="H4463"/>
      <c r="I4463"/>
      <c r="J4463"/>
      <c r="K4463"/>
      <c r="L4463"/>
      <c r="M4463"/>
      <c r="N4463"/>
      <c r="O4463"/>
      <c r="P4463"/>
      <c r="Q4463"/>
      <c r="R4463"/>
      <c r="S4463"/>
      <c r="T4463"/>
      <c r="U4463"/>
      <c r="V4463"/>
      <c r="W4463"/>
      <c r="X4463"/>
      <c r="Y4463"/>
      <c r="Z4463"/>
      <c r="AA4463"/>
      <c r="AB4463"/>
    </row>
    <row r="4464" spans="1:28" x14ac:dyDescent="0.25">
      <c r="A4464"/>
      <c r="B4464"/>
      <c r="C4464"/>
      <c r="D4464"/>
      <c r="E4464"/>
      <c r="F4464"/>
      <c r="G4464"/>
      <c r="H4464"/>
      <c r="I4464"/>
      <c r="J4464"/>
      <c r="K4464"/>
      <c r="L4464"/>
      <c r="M4464"/>
      <c r="N4464"/>
      <c r="O4464"/>
      <c r="P4464"/>
      <c r="Q4464"/>
      <c r="R4464"/>
      <c r="S4464"/>
      <c r="T4464"/>
      <c r="U4464"/>
      <c r="V4464"/>
      <c r="W4464"/>
      <c r="X4464"/>
      <c r="Y4464"/>
      <c r="Z4464"/>
      <c r="AA4464"/>
      <c r="AB4464"/>
    </row>
    <row r="4465" spans="1:28" x14ac:dyDescent="0.25">
      <c r="A4465"/>
      <c r="B4465"/>
      <c r="C4465"/>
      <c r="D4465"/>
      <c r="E4465"/>
      <c r="F4465"/>
      <c r="G4465"/>
      <c r="H4465"/>
      <c r="I4465"/>
      <c r="J4465"/>
      <c r="K4465"/>
      <c r="L4465"/>
      <c r="M4465"/>
      <c r="N4465"/>
      <c r="O4465"/>
      <c r="P4465"/>
      <c r="Q4465"/>
      <c r="R4465"/>
      <c r="S4465"/>
      <c r="T4465"/>
      <c r="U4465"/>
      <c r="V4465"/>
      <c r="W4465"/>
      <c r="X4465"/>
      <c r="Y4465"/>
      <c r="Z4465"/>
      <c r="AA4465"/>
      <c r="AB4465"/>
    </row>
    <row r="4466" spans="1:28" x14ac:dyDescent="0.25">
      <c r="A4466"/>
      <c r="B4466"/>
      <c r="C4466"/>
      <c r="D4466"/>
      <c r="E4466"/>
      <c r="F4466"/>
      <c r="G4466"/>
      <c r="H4466"/>
      <c r="I4466"/>
      <c r="J4466"/>
      <c r="K4466"/>
      <c r="L4466"/>
      <c r="M4466"/>
      <c r="N4466"/>
      <c r="O4466"/>
      <c r="P4466"/>
      <c r="Q4466"/>
      <c r="R4466"/>
      <c r="S4466"/>
      <c r="T4466"/>
      <c r="U4466"/>
      <c r="V4466"/>
      <c r="W4466"/>
      <c r="X4466"/>
      <c r="Y4466"/>
      <c r="Z4466"/>
      <c r="AA4466"/>
      <c r="AB4466"/>
    </row>
    <row r="4467" spans="1:28" x14ac:dyDescent="0.25">
      <c r="A4467"/>
      <c r="B4467"/>
      <c r="C4467"/>
      <c r="D4467"/>
      <c r="E4467"/>
      <c r="F4467"/>
      <c r="G4467"/>
      <c r="H4467"/>
      <c r="I4467"/>
      <c r="J4467"/>
      <c r="K4467"/>
      <c r="L4467"/>
      <c r="M4467"/>
      <c r="N4467"/>
      <c r="O4467"/>
      <c r="P4467"/>
      <c r="Q4467"/>
      <c r="R4467"/>
      <c r="S4467"/>
      <c r="T4467"/>
      <c r="U4467"/>
      <c r="V4467"/>
      <c r="W4467"/>
      <c r="X4467"/>
      <c r="Y4467"/>
      <c r="Z4467"/>
      <c r="AA4467"/>
      <c r="AB4467"/>
    </row>
    <row r="4468" spans="1:28" x14ac:dyDescent="0.25">
      <c r="A4468"/>
      <c r="B4468"/>
      <c r="C4468"/>
      <c r="D4468"/>
      <c r="E4468"/>
      <c r="F4468"/>
      <c r="G4468"/>
      <c r="H4468"/>
      <c r="I4468"/>
      <c r="J4468"/>
      <c r="K4468"/>
      <c r="L4468"/>
      <c r="M4468"/>
      <c r="N4468"/>
      <c r="O4468"/>
      <c r="P4468"/>
      <c r="Q4468"/>
      <c r="R4468"/>
      <c r="S4468"/>
      <c r="T4468"/>
      <c r="U4468"/>
      <c r="V4468"/>
      <c r="W4468"/>
      <c r="X4468"/>
      <c r="Y4468"/>
      <c r="Z4468"/>
      <c r="AA4468"/>
      <c r="AB4468"/>
    </row>
    <row r="4469" spans="1:28" x14ac:dyDescent="0.25">
      <c r="A4469"/>
      <c r="B4469"/>
      <c r="C4469"/>
      <c r="D4469"/>
      <c r="E4469"/>
      <c r="F4469"/>
      <c r="G4469"/>
      <c r="H4469"/>
      <c r="I4469"/>
      <c r="J4469"/>
      <c r="K4469"/>
      <c r="L4469"/>
      <c r="M4469"/>
      <c r="N4469"/>
      <c r="O4469"/>
      <c r="P4469"/>
      <c r="Q4469"/>
      <c r="R4469"/>
      <c r="S4469"/>
      <c r="T4469"/>
      <c r="U4469"/>
      <c r="V4469"/>
      <c r="W4469"/>
      <c r="X4469"/>
      <c r="Y4469"/>
      <c r="Z4469"/>
      <c r="AA4469"/>
      <c r="AB4469"/>
    </row>
    <row r="4470" spans="1:28" x14ac:dyDescent="0.25">
      <c r="A4470"/>
      <c r="B4470"/>
      <c r="C4470"/>
      <c r="D4470"/>
      <c r="E4470"/>
      <c r="F4470"/>
      <c r="G4470"/>
      <c r="H4470"/>
      <c r="I4470"/>
      <c r="J4470"/>
      <c r="K4470"/>
      <c r="L4470"/>
      <c r="M4470"/>
      <c r="N4470"/>
      <c r="O4470"/>
      <c r="P4470"/>
      <c r="Q4470"/>
      <c r="R4470"/>
      <c r="S4470"/>
      <c r="T4470"/>
      <c r="U4470"/>
      <c r="V4470"/>
      <c r="W4470"/>
      <c r="X4470"/>
      <c r="Y4470"/>
      <c r="Z4470"/>
      <c r="AA4470"/>
      <c r="AB4470"/>
    </row>
    <row r="4471" spans="1:28" x14ac:dyDescent="0.25">
      <c r="A4471"/>
      <c r="B4471"/>
      <c r="C4471"/>
      <c r="D4471"/>
      <c r="E4471"/>
      <c r="F4471"/>
      <c r="G4471"/>
      <c r="H4471"/>
      <c r="I4471"/>
      <c r="J4471"/>
      <c r="K4471"/>
      <c r="L4471"/>
      <c r="M4471"/>
      <c r="N4471"/>
      <c r="O4471"/>
      <c r="P4471"/>
      <c r="Q4471"/>
      <c r="R4471"/>
      <c r="S4471"/>
      <c r="T4471"/>
      <c r="U4471"/>
      <c r="V4471"/>
      <c r="W4471"/>
      <c r="X4471"/>
      <c r="Y4471"/>
      <c r="Z4471"/>
      <c r="AA4471"/>
      <c r="AB4471"/>
    </row>
    <row r="4472" spans="1:28" x14ac:dyDescent="0.25">
      <c r="A4472"/>
      <c r="B4472"/>
      <c r="C4472"/>
      <c r="D4472"/>
      <c r="E4472"/>
      <c r="F4472"/>
      <c r="G4472"/>
      <c r="H4472"/>
      <c r="I4472"/>
      <c r="J4472"/>
      <c r="K4472"/>
      <c r="L4472"/>
      <c r="M4472"/>
      <c r="N4472"/>
      <c r="O4472"/>
      <c r="P4472"/>
      <c r="Q4472"/>
      <c r="R4472"/>
      <c r="S4472"/>
      <c r="T4472"/>
      <c r="U4472"/>
      <c r="V4472"/>
      <c r="W4472"/>
      <c r="X4472"/>
      <c r="Y4472"/>
      <c r="Z4472"/>
      <c r="AA4472"/>
      <c r="AB4472"/>
    </row>
    <row r="4473" spans="1:28" x14ac:dyDescent="0.25">
      <c r="A4473"/>
      <c r="B4473"/>
      <c r="C4473"/>
      <c r="D4473"/>
      <c r="E4473"/>
      <c r="F4473"/>
      <c r="G4473"/>
      <c r="H4473"/>
      <c r="I4473"/>
      <c r="J4473"/>
      <c r="K4473"/>
      <c r="L4473"/>
      <c r="M4473"/>
      <c r="N4473"/>
      <c r="O4473"/>
      <c r="P4473"/>
      <c r="Q4473"/>
      <c r="R4473"/>
      <c r="S4473"/>
      <c r="T4473"/>
      <c r="U4473"/>
      <c r="V4473"/>
      <c r="W4473"/>
      <c r="X4473"/>
      <c r="Y4473"/>
      <c r="Z4473"/>
      <c r="AA4473"/>
      <c r="AB4473"/>
    </row>
    <row r="4474" spans="1:28" x14ac:dyDescent="0.25">
      <c r="A4474"/>
      <c r="B4474"/>
      <c r="C4474"/>
      <c r="D4474"/>
      <c r="E4474"/>
      <c r="F4474"/>
      <c r="G4474"/>
      <c r="H4474"/>
      <c r="I4474"/>
      <c r="J4474"/>
      <c r="K4474"/>
      <c r="L4474"/>
      <c r="M4474"/>
      <c r="N4474"/>
      <c r="O4474"/>
      <c r="P4474"/>
      <c r="Q4474"/>
      <c r="R4474"/>
      <c r="S4474"/>
      <c r="T4474"/>
      <c r="U4474"/>
      <c r="V4474"/>
      <c r="W4474"/>
      <c r="X4474"/>
      <c r="Y4474"/>
      <c r="Z4474"/>
      <c r="AA4474"/>
      <c r="AB4474"/>
    </row>
    <row r="4475" spans="1:28" x14ac:dyDescent="0.25">
      <c r="A4475"/>
      <c r="B4475"/>
      <c r="C4475"/>
      <c r="D4475"/>
      <c r="E4475"/>
      <c r="F4475"/>
      <c r="G4475"/>
      <c r="H4475"/>
      <c r="I4475"/>
      <c r="J4475"/>
      <c r="K4475"/>
      <c r="L4475"/>
      <c r="M4475"/>
      <c r="N4475"/>
      <c r="O4475"/>
      <c r="P4475"/>
      <c r="Q4475"/>
      <c r="R4475"/>
      <c r="S4475"/>
      <c r="T4475"/>
      <c r="U4475"/>
      <c r="V4475"/>
      <c r="W4475"/>
      <c r="X4475"/>
      <c r="Y4475"/>
      <c r="Z4475"/>
      <c r="AA4475"/>
      <c r="AB4475"/>
    </row>
    <row r="4476" spans="1:28" x14ac:dyDescent="0.25">
      <c r="A4476"/>
      <c r="B4476"/>
      <c r="C4476"/>
      <c r="D4476"/>
      <c r="E4476"/>
      <c r="F4476"/>
      <c r="G4476"/>
      <c r="H4476"/>
      <c r="I4476"/>
      <c r="J4476"/>
      <c r="K4476"/>
      <c r="L4476"/>
      <c r="M4476"/>
      <c r="N4476"/>
      <c r="O4476"/>
      <c r="P4476"/>
      <c r="Q4476"/>
      <c r="R4476"/>
      <c r="S4476"/>
      <c r="T4476"/>
      <c r="U4476"/>
      <c r="V4476"/>
      <c r="W4476"/>
      <c r="X4476"/>
      <c r="Y4476"/>
      <c r="Z4476"/>
      <c r="AA4476"/>
      <c r="AB4476"/>
    </row>
    <row r="4477" spans="1:28" x14ac:dyDescent="0.25">
      <c r="A4477"/>
      <c r="B4477"/>
      <c r="C4477"/>
      <c r="D4477"/>
      <c r="E4477"/>
      <c r="F4477"/>
      <c r="G4477"/>
      <c r="H4477"/>
      <c r="I4477"/>
      <c r="J4477"/>
      <c r="K4477"/>
      <c r="L4477"/>
      <c r="M4477"/>
      <c r="N4477"/>
      <c r="O4477"/>
      <c r="P4477"/>
      <c r="Q4477"/>
      <c r="R4477"/>
      <c r="S4477"/>
      <c r="T4477"/>
      <c r="U4477"/>
      <c r="V4477"/>
      <c r="W4477"/>
      <c r="X4477"/>
      <c r="Y4477"/>
      <c r="Z4477"/>
      <c r="AA4477"/>
      <c r="AB4477"/>
    </row>
    <row r="4478" spans="1:28" x14ac:dyDescent="0.25">
      <c r="A4478"/>
      <c r="B4478"/>
      <c r="C4478"/>
      <c r="D4478"/>
      <c r="E4478"/>
      <c r="F4478"/>
      <c r="G4478"/>
      <c r="H4478"/>
      <c r="I4478"/>
      <c r="J4478"/>
      <c r="K4478"/>
      <c r="L4478"/>
      <c r="M4478"/>
      <c r="N4478"/>
      <c r="O4478"/>
      <c r="P4478"/>
      <c r="Q4478"/>
      <c r="R4478"/>
      <c r="S4478"/>
      <c r="T4478"/>
      <c r="U4478"/>
      <c r="V4478"/>
      <c r="W4478"/>
      <c r="X4478"/>
      <c r="Y4478"/>
      <c r="Z4478"/>
      <c r="AA4478"/>
      <c r="AB4478"/>
    </row>
    <row r="4479" spans="1:28" x14ac:dyDescent="0.25">
      <c r="A4479"/>
      <c r="B4479"/>
      <c r="C4479"/>
      <c r="D4479"/>
      <c r="E4479"/>
      <c r="F4479"/>
      <c r="G4479"/>
      <c r="H4479"/>
      <c r="I4479"/>
      <c r="J4479"/>
      <c r="K4479"/>
      <c r="L4479"/>
      <c r="M4479"/>
      <c r="N4479"/>
      <c r="O4479"/>
      <c r="P4479"/>
      <c r="Q4479"/>
      <c r="R4479"/>
      <c r="S4479"/>
      <c r="T4479"/>
      <c r="U4479"/>
      <c r="V4479"/>
      <c r="W4479"/>
      <c r="X4479"/>
      <c r="Y4479"/>
      <c r="Z4479"/>
      <c r="AA4479"/>
      <c r="AB4479"/>
    </row>
    <row r="4480" spans="1:28" x14ac:dyDescent="0.25">
      <c r="A4480"/>
      <c r="B4480"/>
      <c r="C4480"/>
      <c r="D4480"/>
      <c r="E4480"/>
      <c r="F4480"/>
      <c r="G4480"/>
      <c r="H4480"/>
      <c r="I4480"/>
      <c r="J4480"/>
      <c r="K4480"/>
      <c r="L4480"/>
      <c r="M4480"/>
      <c r="N4480"/>
      <c r="O4480"/>
      <c r="P4480"/>
      <c r="Q4480"/>
      <c r="R4480"/>
      <c r="S4480"/>
      <c r="T4480"/>
      <c r="U4480"/>
      <c r="V4480"/>
      <c r="W4480"/>
      <c r="X4480"/>
      <c r="Y4480"/>
      <c r="Z4480"/>
      <c r="AA4480"/>
      <c r="AB4480"/>
    </row>
    <row r="4481" spans="1:28" x14ac:dyDescent="0.25">
      <c r="A4481"/>
      <c r="B4481"/>
      <c r="C4481"/>
      <c r="D4481"/>
      <c r="E4481"/>
      <c r="F4481"/>
      <c r="G4481"/>
      <c r="H4481"/>
      <c r="I4481"/>
      <c r="J4481"/>
      <c r="K4481"/>
      <c r="L4481"/>
      <c r="M4481"/>
      <c r="N4481"/>
      <c r="O4481"/>
      <c r="P4481"/>
      <c r="Q4481"/>
      <c r="R4481"/>
      <c r="S4481"/>
      <c r="T4481"/>
      <c r="U4481"/>
      <c r="V4481"/>
      <c r="W4481"/>
      <c r="X4481"/>
      <c r="Y4481"/>
      <c r="Z4481"/>
      <c r="AA4481"/>
      <c r="AB4481"/>
    </row>
    <row r="4482" spans="1:28" x14ac:dyDescent="0.25">
      <c r="A4482"/>
      <c r="B4482"/>
      <c r="C4482"/>
      <c r="D4482"/>
      <c r="E4482"/>
      <c r="F4482"/>
      <c r="G4482"/>
      <c r="H4482"/>
      <c r="I4482"/>
      <c r="J4482"/>
      <c r="K4482"/>
      <c r="L4482"/>
      <c r="M4482"/>
      <c r="N4482"/>
      <c r="O4482"/>
      <c r="P4482"/>
      <c r="Q4482"/>
      <c r="R4482"/>
      <c r="S4482"/>
      <c r="T4482"/>
      <c r="U4482"/>
      <c r="V4482"/>
      <c r="W4482"/>
      <c r="X4482"/>
      <c r="Y4482"/>
      <c r="Z4482"/>
      <c r="AA4482"/>
      <c r="AB4482"/>
    </row>
    <row r="4483" spans="1:28" x14ac:dyDescent="0.25">
      <c r="A4483"/>
      <c r="B4483"/>
      <c r="C4483"/>
      <c r="D4483"/>
      <c r="E4483"/>
      <c r="F4483"/>
      <c r="G4483"/>
      <c r="H4483"/>
      <c r="I4483"/>
      <c r="J4483"/>
      <c r="K4483"/>
      <c r="L4483"/>
      <c r="M4483"/>
      <c r="N4483"/>
      <c r="O4483"/>
      <c r="P4483"/>
      <c r="Q4483"/>
      <c r="R4483"/>
      <c r="S4483"/>
      <c r="T4483"/>
      <c r="U4483"/>
      <c r="V4483"/>
      <c r="W4483"/>
      <c r="X4483"/>
      <c r="Y4483"/>
      <c r="Z4483"/>
      <c r="AA4483"/>
      <c r="AB4483"/>
    </row>
    <row r="4484" spans="1:28" x14ac:dyDescent="0.25">
      <c r="A4484"/>
      <c r="B4484"/>
      <c r="C4484"/>
      <c r="D4484"/>
      <c r="E4484"/>
      <c r="F4484"/>
      <c r="G4484"/>
      <c r="H4484"/>
      <c r="I4484"/>
      <c r="J4484"/>
      <c r="K4484"/>
      <c r="L4484"/>
      <c r="M4484"/>
      <c r="N4484"/>
      <c r="O4484"/>
      <c r="P4484"/>
      <c r="Q4484"/>
      <c r="R4484"/>
      <c r="S4484"/>
      <c r="T4484"/>
      <c r="U4484"/>
      <c r="V4484"/>
      <c r="W4484"/>
      <c r="X4484"/>
      <c r="Y4484"/>
      <c r="Z4484"/>
      <c r="AA4484"/>
      <c r="AB4484"/>
    </row>
    <row r="4485" spans="1:28" x14ac:dyDescent="0.25">
      <c r="A4485"/>
      <c r="B4485"/>
      <c r="C4485"/>
      <c r="D4485"/>
      <c r="E4485"/>
      <c r="F4485"/>
      <c r="G4485"/>
      <c r="H4485"/>
      <c r="I4485"/>
      <c r="J4485"/>
      <c r="K4485"/>
      <c r="L4485"/>
      <c r="M4485"/>
      <c r="N4485"/>
      <c r="O4485"/>
      <c r="P4485"/>
      <c r="Q4485"/>
      <c r="R4485"/>
      <c r="S4485"/>
      <c r="T4485"/>
      <c r="U4485"/>
      <c r="V4485"/>
      <c r="W4485"/>
      <c r="X4485"/>
      <c r="Y4485"/>
      <c r="Z4485"/>
      <c r="AA4485"/>
      <c r="AB4485"/>
    </row>
    <row r="4486" spans="1:28" x14ac:dyDescent="0.25">
      <c r="A4486"/>
      <c r="B4486"/>
      <c r="C4486"/>
      <c r="D4486"/>
      <c r="E4486"/>
      <c r="F4486"/>
      <c r="G4486"/>
      <c r="H4486"/>
      <c r="I4486"/>
      <c r="J4486"/>
      <c r="K4486"/>
      <c r="L4486"/>
      <c r="M4486"/>
      <c r="N4486"/>
      <c r="O4486"/>
      <c r="P4486"/>
      <c r="Q4486"/>
      <c r="R4486"/>
      <c r="S4486"/>
      <c r="T4486"/>
      <c r="U4486"/>
      <c r="V4486"/>
      <c r="W4486"/>
      <c r="X4486"/>
      <c r="Y4486"/>
      <c r="Z4486"/>
      <c r="AA4486"/>
      <c r="AB4486"/>
    </row>
    <row r="4487" spans="1:28" x14ac:dyDescent="0.25">
      <c r="A4487"/>
      <c r="B4487"/>
      <c r="C4487"/>
      <c r="D4487"/>
      <c r="E4487"/>
      <c r="F4487"/>
      <c r="G4487"/>
      <c r="H4487"/>
      <c r="I4487"/>
      <c r="J4487"/>
      <c r="K4487"/>
      <c r="L4487"/>
      <c r="M4487"/>
      <c r="N4487"/>
      <c r="O4487"/>
      <c r="P4487"/>
      <c r="Q4487"/>
      <c r="R4487"/>
      <c r="S4487"/>
      <c r="T4487"/>
      <c r="U4487"/>
      <c r="V4487"/>
      <c r="W4487"/>
      <c r="X4487"/>
      <c r="Y4487"/>
      <c r="Z4487"/>
      <c r="AA4487"/>
      <c r="AB4487"/>
    </row>
    <row r="4488" spans="1:28" x14ac:dyDescent="0.25">
      <c r="A4488"/>
      <c r="B4488"/>
      <c r="C4488"/>
      <c r="D4488"/>
      <c r="E4488"/>
      <c r="F4488"/>
      <c r="G4488"/>
      <c r="H4488"/>
      <c r="I4488"/>
      <c r="J4488"/>
      <c r="K4488"/>
      <c r="L4488"/>
      <c r="M4488"/>
      <c r="N4488"/>
      <c r="O4488"/>
      <c r="P4488"/>
      <c r="Q4488"/>
      <c r="R4488"/>
      <c r="S4488"/>
      <c r="T4488"/>
      <c r="U4488"/>
      <c r="V4488"/>
      <c r="W4488"/>
      <c r="X4488"/>
      <c r="Y4488"/>
      <c r="Z4488"/>
      <c r="AA4488"/>
      <c r="AB4488"/>
    </row>
    <row r="4489" spans="1:28" x14ac:dyDescent="0.25">
      <c r="A4489"/>
      <c r="B4489"/>
      <c r="C4489"/>
      <c r="D4489"/>
      <c r="E4489"/>
      <c r="F4489"/>
      <c r="G4489"/>
      <c r="H4489"/>
      <c r="I4489"/>
      <c r="J4489"/>
      <c r="K4489"/>
      <c r="L4489"/>
      <c r="M4489"/>
      <c r="N4489"/>
      <c r="O4489"/>
      <c r="P4489"/>
      <c r="Q4489"/>
      <c r="R4489"/>
      <c r="S4489"/>
      <c r="T4489"/>
      <c r="U4489"/>
      <c r="V4489"/>
      <c r="W4489"/>
      <c r="X4489"/>
      <c r="Y4489"/>
      <c r="Z4489"/>
      <c r="AA4489"/>
      <c r="AB4489"/>
    </row>
    <row r="4490" spans="1:28" x14ac:dyDescent="0.25">
      <c r="A4490"/>
      <c r="B4490"/>
      <c r="C4490"/>
      <c r="D4490"/>
      <c r="E4490"/>
      <c r="F4490"/>
      <c r="G4490"/>
      <c r="H4490"/>
      <c r="I4490"/>
      <c r="J4490"/>
      <c r="K4490"/>
      <c r="L4490"/>
      <c r="M4490"/>
      <c r="N4490"/>
      <c r="O4490"/>
      <c r="P4490"/>
      <c r="Q4490"/>
      <c r="R4490"/>
      <c r="S4490"/>
      <c r="T4490"/>
      <c r="U4490"/>
      <c r="V4490"/>
      <c r="W4490"/>
      <c r="X4490"/>
      <c r="Y4490"/>
      <c r="Z4490"/>
      <c r="AA4490"/>
      <c r="AB4490"/>
    </row>
    <row r="4491" spans="1:28" x14ac:dyDescent="0.25">
      <c r="A4491"/>
      <c r="B4491"/>
      <c r="C4491"/>
      <c r="D4491"/>
      <c r="E4491"/>
      <c r="F4491"/>
      <c r="G4491"/>
      <c r="H4491"/>
      <c r="I4491"/>
      <c r="J4491"/>
      <c r="K4491"/>
      <c r="L4491"/>
      <c r="M4491"/>
      <c r="N4491"/>
      <c r="O4491"/>
      <c r="P4491"/>
      <c r="Q4491"/>
      <c r="R4491"/>
      <c r="S4491"/>
      <c r="T4491"/>
      <c r="U4491"/>
      <c r="V4491"/>
      <c r="W4491"/>
      <c r="X4491"/>
      <c r="Y4491"/>
      <c r="Z4491"/>
      <c r="AA4491"/>
      <c r="AB4491"/>
    </row>
    <row r="4492" spans="1:28" x14ac:dyDescent="0.25">
      <c r="A4492"/>
      <c r="B4492"/>
      <c r="C4492"/>
      <c r="D4492"/>
      <c r="E4492"/>
      <c r="F4492"/>
      <c r="G4492"/>
      <c r="H4492"/>
      <c r="I4492"/>
      <c r="J4492"/>
      <c r="K4492"/>
      <c r="L4492"/>
      <c r="M4492"/>
      <c r="N4492"/>
      <c r="O4492"/>
      <c r="P4492"/>
      <c r="Q4492"/>
      <c r="R4492"/>
      <c r="S4492"/>
      <c r="T4492"/>
      <c r="U4492"/>
      <c r="V4492"/>
      <c r="W4492"/>
      <c r="X4492"/>
      <c r="Y4492"/>
      <c r="Z4492"/>
      <c r="AA4492"/>
      <c r="AB4492"/>
    </row>
    <row r="4493" spans="1:28" x14ac:dyDescent="0.25">
      <c r="A4493"/>
      <c r="B4493"/>
      <c r="C4493"/>
      <c r="D4493"/>
      <c r="E4493"/>
      <c r="F4493"/>
      <c r="G4493"/>
      <c r="H4493"/>
      <c r="I4493"/>
      <c r="J4493"/>
      <c r="K4493"/>
      <c r="L4493"/>
      <c r="M4493"/>
      <c r="N4493"/>
      <c r="O4493"/>
      <c r="P4493"/>
      <c r="Q4493"/>
      <c r="R4493"/>
      <c r="S4493"/>
      <c r="T4493"/>
      <c r="U4493"/>
      <c r="V4493"/>
      <c r="W4493"/>
      <c r="X4493"/>
      <c r="Y4493"/>
      <c r="Z4493"/>
      <c r="AA4493"/>
      <c r="AB4493"/>
    </row>
    <row r="4494" spans="1:28" x14ac:dyDescent="0.25">
      <c r="A4494"/>
      <c r="B4494"/>
      <c r="C4494"/>
      <c r="D4494"/>
      <c r="E4494"/>
      <c r="F4494"/>
      <c r="G4494"/>
      <c r="H4494"/>
      <c r="I4494"/>
      <c r="J4494"/>
      <c r="K4494"/>
      <c r="L4494"/>
      <c r="M4494"/>
      <c r="N4494"/>
      <c r="O4494"/>
      <c r="P4494"/>
      <c r="Q4494"/>
      <c r="R4494"/>
      <c r="S4494"/>
      <c r="T4494"/>
      <c r="U4494"/>
      <c r="V4494"/>
      <c r="W4494"/>
      <c r="X4494"/>
      <c r="Y4494"/>
      <c r="Z4494"/>
      <c r="AA4494"/>
      <c r="AB4494"/>
    </row>
    <row r="4495" spans="1:28" x14ac:dyDescent="0.25">
      <c r="A4495"/>
      <c r="B4495"/>
      <c r="C4495"/>
      <c r="D4495"/>
      <c r="E4495"/>
      <c r="F4495"/>
      <c r="G4495"/>
      <c r="H4495"/>
      <c r="I4495"/>
      <c r="J4495"/>
      <c r="K4495"/>
      <c r="L4495"/>
      <c r="M4495"/>
      <c r="N4495"/>
      <c r="O4495"/>
      <c r="P4495"/>
      <c r="Q4495"/>
      <c r="R4495"/>
      <c r="S4495"/>
      <c r="T4495"/>
      <c r="U4495"/>
      <c r="V4495"/>
      <c r="W4495"/>
      <c r="X4495"/>
      <c r="Y4495"/>
      <c r="Z4495"/>
      <c r="AA4495"/>
      <c r="AB4495"/>
    </row>
    <row r="4496" spans="1:28" x14ac:dyDescent="0.25">
      <c r="A4496"/>
      <c r="B4496"/>
      <c r="C4496"/>
      <c r="D4496"/>
      <c r="E4496"/>
      <c r="F4496"/>
      <c r="G4496"/>
      <c r="H4496"/>
      <c r="I4496"/>
      <c r="J4496"/>
      <c r="K4496"/>
      <c r="L4496"/>
      <c r="M4496"/>
      <c r="N4496"/>
      <c r="O4496"/>
      <c r="P4496"/>
      <c r="Q4496"/>
      <c r="R4496"/>
      <c r="S4496"/>
      <c r="T4496"/>
      <c r="U4496"/>
      <c r="V4496"/>
      <c r="W4496"/>
      <c r="X4496"/>
      <c r="Y4496"/>
      <c r="Z4496"/>
      <c r="AA4496"/>
      <c r="AB4496"/>
    </row>
    <row r="4497" spans="1:28" x14ac:dyDescent="0.25">
      <c r="A4497"/>
      <c r="B4497"/>
      <c r="C4497"/>
      <c r="D4497"/>
      <c r="E4497"/>
      <c r="F4497"/>
      <c r="G4497"/>
      <c r="H4497"/>
      <c r="I4497"/>
      <c r="J4497"/>
      <c r="K4497"/>
      <c r="L4497"/>
      <c r="M4497"/>
      <c r="N4497"/>
      <c r="O4497"/>
      <c r="P4497"/>
      <c r="Q4497"/>
      <c r="R4497"/>
      <c r="S4497"/>
      <c r="T4497"/>
      <c r="U4497"/>
      <c r="V4497"/>
      <c r="W4497"/>
      <c r="X4497"/>
      <c r="Y4497"/>
      <c r="Z4497"/>
      <c r="AA4497"/>
      <c r="AB4497"/>
    </row>
    <row r="4498" spans="1:28" x14ac:dyDescent="0.25">
      <c r="A4498"/>
      <c r="B4498"/>
      <c r="C4498"/>
      <c r="D4498"/>
      <c r="E4498"/>
      <c r="F4498"/>
      <c r="G4498"/>
      <c r="H4498"/>
      <c r="I4498"/>
      <c r="J4498"/>
      <c r="K4498"/>
      <c r="L4498"/>
      <c r="M4498"/>
      <c r="N4498"/>
      <c r="O4498"/>
      <c r="P4498"/>
      <c r="Q4498"/>
      <c r="R4498"/>
      <c r="S4498"/>
      <c r="T4498"/>
      <c r="U4498"/>
      <c r="V4498"/>
      <c r="W4498"/>
      <c r="X4498"/>
      <c r="Y4498"/>
      <c r="Z4498"/>
      <c r="AA4498"/>
      <c r="AB4498"/>
    </row>
    <row r="4499" spans="1:28" x14ac:dyDescent="0.25">
      <c r="A4499"/>
      <c r="B4499"/>
      <c r="C4499"/>
      <c r="D4499"/>
      <c r="E4499"/>
      <c r="F4499"/>
      <c r="G4499"/>
      <c r="H4499"/>
      <c r="I4499"/>
      <c r="J4499"/>
      <c r="K4499"/>
      <c r="L4499"/>
      <c r="M4499"/>
      <c r="N4499"/>
      <c r="O4499"/>
      <c r="P4499"/>
      <c r="Q4499"/>
      <c r="R4499"/>
      <c r="S4499"/>
      <c r="T4499"/>
      <c r="U4499"/>
      <c r="V4499"/>
      <c r="W4499"/>
      <c r="X4499"/>
      <c r="Y4499"/>
      <c r="Z4499"/>
      <c r="AA4499"/>
      <c r="AB4499"/>
    </row>
    <row r="4500" spans="1:28" x14ac:dyDescent="0.25">
      <c r="A4500"/>
      <c r="B4500"/>
      <c r="C4500"/>
      <c r="D4500"/>
      <c r="E4500"/>
      <c r="F4500"/>
      <c r="G4500"/>
      <c r="H4500"/>
      <c r="I4500"/>
      <c r="J4500"/>
      <c r="K4500"/>
      <c r="L4500"/>
      <c r="M4500"/>
      <c r="N4500"/>
      <c r="O4500"/>
      <c r="P4500"/>
      <c r="Q4500"/>
      <c r="R4500"/>
      <c r="S4500"/>
      <c r="T4500"/>
      <c r="U4500"/>
      <c r="V4500"/>
      <c r="W4500"/>
      <c r="X4500"/>
      <c r="Y4500"/>
      <c r="Z4500"/>
      <c r="AA4500"/>
      <c r="AB4500"/>
    </row>
    <row r="4501" spans="1:28" x14ac:dyDescent="0.25">
      <c r="A4501"/>
      <c r="B4501"/>
      <c r="C4501"/>
      <c r="D4501"/>
      <c r="E4501"/>
      <c r="F4501"/>
      <c r="G4501"/>
      <c r="H4501"/>
      <c r="I4501"/>
      <c r="J4501"/>
      <c r="K4501"/>
      <c r="L4501"/>
      <c r="M4501"/>
      <c r="N4501"/>
      <c r="O4501"/>
      <c r="P4501"/>
      <c r="Q4501"/>
      <c r="R4501"/>
      <c r="S4501"/>
      <c r="T4501"/>
      <c r="U4501"/>
      <c r="V4501"/>
      <c r="W4501"/>
      <c r="X4501"/>
      <c r="Y4501"/>
      <c r="Z4501"/>
      <c r="AA4501"/>
      <c r="AB4501"/>
    </row>
    <row r="4502" spans="1:28" x14ac:dyDescent="0.25">
      <c r="A4502"/>
      <c r="B4502"/>
      <c r="C4502"/>
      <c r="D4502"/>
      <c r="E4502"/>
      <c r="F4502"/>
      <c r="G4502"/>
      <c r="H4502"/>
      <c r="I4502"/>
      <c r="J4502"/>
      <c r="K4502"/>
      <c r="L4502"/>
      <c r="M4502"/>
      <c r="N4502"/>
      <c r="O4502"/>
      <c r="P4502"/>
      <c r="Q4502"/>
      <c r="R4502"/>
      <c r="S4502"/>
      <c r="T4502"/>
      <c r="U4502"/>
      <c r="V4502"/>
      <c r="W4502"/>
      <c r="X4502"/>
      <c r="Y4502"/>
      <c r="Z4502"/>
      <c r="AA4502"/>
      <c r="AB4502"/>
    </row>
    <row r="4503" spans="1:28" x14ac:dyDescent="0.25">
      <c r="A4503"/>
      <c r="B4503"/>
      <c r="C4503"/>
      <c r="D4503"/>
      <c r="E4503"/>
      <c r="F4503"/>
      <c r="G4503"/>
      <c r="H4503"/>
      <c r="I4503"/>
      <c r="J4503"/>
      <c r="K4503"/>
      <c r="L4503"/>
      <c r="M4503"/>
      <c r="N4503"/>
      <c r="O4503"/>
      <c r="P4503"/>
      <c r="Q4503"/>
      <c r="R4503"/>
      <c r="S4503"/>
      <c r="T4503"/>
      <c r="U4503"/>
      <c r="V4503"/>
      <c r="W4503"/>
      <c r="X4503"/>
      <c r="Y4503"/>
      <c r="Z4503"/>
      <c r="AA4503"/>
      <c r="AB4503"/>
    </row>
    <row r="4504" spans="1:28" x14ac:dyDescent="0.25">
      <c r="A4504"/>
      <c r="B4504"/>
      <c r="C4504"/>
      <c r="D4504"/>
      <c r="E4504"/>
      <c r="F4504"/>
      <c r="G4504"/>
      <c r="H4504"/>
      <c r="I4504"/>
      <c r="J4504"/>
      <c r="K4504"/>
      <c r="L4504"/>
      <c r="M4504"/>
      <c r="N4504"/>
      <c r="O4504"/>
      <c r="P4504"/>
      <c r="Q4504"/>
      <c r="R4504"/>
      <c r="S4504"/>
      <c r="T4504"/>
      <c r="U4504"/>
      <c r="V4504"/>
      <c r="W4504"/>
      <c r="X4504"/>
      <c r="Y4504"/>
      <c r="Z4504"/>
      <c r="AA4504"/>
      <c r="AB4504"/>
    </row>
    <row r="4505" spans="1:28" x14ac:dyDescent="0.25">
      <c r="A4505"/>
      <c r="B4505"/>
      <c r="C4505"/>
      <c r="D4505"/>
      <c r="E4505"/>
      <c r="F4505"/>
      <c r="G4505"/>
      <c r="H4505"/>
      <c r="I4505"/>
      <c r="J4505"/>
      <c r="K4505"/>
      <c r="L4505"/>
      <c r="M4505"/>
      <c r="N4505"/>
      <c r="O4505"/>
      <c r="P4505"/>
      <c r="Q4505"/>
      <c r="R4505"/>
      <c r="S4505"/>
      <c r="T4505"/>
      <c r="U4505"/>
      <c r="V4505"/>
      <c r="W4505"/>
      <c r="X4505"/>
      <c r="Y4505"/>
      <c r="Z4505"/>
      <c r="AA4505"/>
      <c r="AB4505"/>
    </row>
    <row r="4506" spans="1:28" x14ac:dyDescent="0.25">
      <c r="A4506"/>
      <c r="B4506"/>
      <c r="C4506"/>
      <c r="D4506"/>
      <c r="E4506"/>
      <c r="F4506"/>
      <c r="G4506"/>
      <c r="H4506"/>
      <c r="I4506"/>
      <c r="J4506"/>
      <c r="K4506"/>
      <c r="L4506"/>
      <c r="M4506"/>
      <c r="N4506"/>
      <c r="O4506"/>
      <c r="P4506"/>
      <c r="Q4506"/>
      <c r="R4506"/>
      <c r="S4506"/>
      <c r="T4506"/>
      <c r="U4506"/>
      <c r="V4506"/>
      <c r="W4506"/>
      <c r="X4506"/>
      <c r="Y4506"/>
      <c r="Z4506"/>
      <c r="AA4506"/>
      <c r="AB4506"/>
    </row>
    <row r="4507" spans="1:28" x14ac:dyDescent="0.25">
      <c r="A4507"/>
      <c r="B4507"/>
      <c r="C4507"/>
      <c r="D4507"/>
      <c r="E4507"/>
      <c r="F4507"/>
      <c r="G4507"/>
      <c r="H4507"/>
      <c r="I4507"/>
      <c r="J4507"/>
      <c r="K4507"/>
      <c r="L4507"/>
      <c r="M4507"/>
      <c r="N4507"/>
      <c r="O4507"/>
      <c r="P4507"/>
      <c r="Q4507"/>
      <c r="R4507"/>
      <c r="S4507"/>
      <c r="T4507"/>
      <c r="U4507"/>
      <c r="V4507"/>
      <c r="W4507"/>
      <c r="X4507"/>
      <c r="Y4507"/>
      <c r="Z4507"/>
      <c r="AA4507"/>
      <c r="AB4507"/>
    </row>
    <row r="4508" spans="1:28" x14ac:dyDescent="0.25">
      <c r="A4508"/>
      <c r="B4508"/>
      <c r="C4508"/>
      <c r="D4508"/>
      <c r="E4508"/>
      <c r="F4508"/>
      <c r="G4508"/>
      <c r="H4508"/>
      <c r="I4508"/>
      <c r="J4508"/>
      <c r="K4508"/>
      <c r="L4508"/>
      <c r="M4508"/>
      <c r="N4508"/>
      <c r="O4508"/>
      <c r="P4508"/>
      <c r="Q4508"/>
      <c r="R4508"/>
      <c r="S4508"/>
      <c r="T4508"/>
      <c r="U4508"/>
      <c r="V4508"/>
      <c r="W4508"/>
      <c r="X4508"/>
      <c r="Y4508"/>
      <c r="Z4508"/>
      <c r="AA4508"/>
      <c r="AB4508"/>
    </row>
    <row r="4509" spans="1:28" x14ac:dyDescent="0.25">
      <c r="A4509"/>
      <c r="B4509"/>
      <c r="C4509"/>
      <c r="D4509"/>
      <c r="E4509"/>
      <c r="F4509"/>
      <c r="G4509"/>
      <c r="H4509"/>
      <c r="I4509"/>
      <c r="J4509"/>
      <c r="K4509"/>
      <c r="L4509"/>
      <c r="M4509"/>
      <c r="N4509"/>
      <c r="O4509"/>
      <c r="P4509"/>
      <c r="Q4509"/>
      <c r="R4509"/>
      <c r="S4509"/>
      <c r="T4509"/>
      <c r="U4509"/>
      <c r="V4509"/>
      <c r="W4509"/>
      <c r="X4509"/>
      <c r="Y4509"/>
      <c r="Z4509"/>
      <c r="AA4509"/>
      <c r="AB4509"/>
    </row>
    <row r="4510" spans="1:28" x14ac:dyDescent="0.25">
      <c r="A4510"/>
      <c r="B4510"/>
      <c r="C4510"/>
      <c r="D4510"/>
      <c r="E4510"/>
      <c r="F4510"/>
      <c r="G4510"/>
      <c r="H4510"/>
      <c r="I4510"/>
      <c r="J4510"/>
      <c r="K4510"/>
      <c r="L4510"/>
      <c r="M4510"/>
      <c r="N4510"/>
      <c r="O4510"/>
      <c r="P4510"/>
      <c r="Q4510"/>
      <c r="R4510"/>
      <c r="S4510"/>
      <c r="T4510"/>
      <c r="U4510"/>
      <c r="V4510"/>
      <c r="W4510"/>
      <c r="X4510"/>
      <c r="Y4510"/>
      <c r="Z4510"/>
      <c r="AA4510"/>
      <c r="AB4510"/>
    </row>
    <row r="4511" spans="1:28" x14ac:dyDescent="0.25">
      <c r="A4511"/>
      <c r="B4511"/>
      <c r="C4511"/>
      <c r="D4511"/>
      <c r="E4511"/>
      <c r="F4511"/>
      <c r="G4511"/>
      <c r="H4511"/>
      <c r="I4511"/>
      <c r="J4511"/>
      <c r="K4511"/>
      <c r="L4511"/>
      <c r="M4511"/>
      <c r="N4511"/>
      <c r="O4511"/>
      <c r="P4511"/>
      <c r="Q4511"/>
      <c r="R4511"/>
      <c r="S4511"/>
      <c r="T4511"/>
      <c r="U4511"/>
      <c r="V4511"/>
      <c r="W4511"/>
      <c r="X4511"/>
      <c r="Y4511"/>
      <c r="Z4511"/>
      <c r="AA4511"/>
      <c r="AB4511"/>
    </row>
    <row r="4512" spans="1:28" x14ac:dyDescent="0.25">
      <c r="A4512"/>
      <c r="B4512"/>
      <c r="C4512"/>
      <c r="D4512"/>
      <c r="E4512"/>
      <c r="F4512"/>
      <c r="G4512"/>
      <c r="H4512"/>
      <c r="I4512"/>
      <c r="J4512"/>
      <c r="K4512"/>
      <c r="L4512"/>
      <c r="M4512"/>
      <c r="N4512"/>
      <c r="O4512"/>
      <c r="P4512"/>
      <c r="Q4512"/>
      <c r="R4512"/>
      <c r="S4512"/>
      <c r="T4512"/>
      <c r="U4512"/>
      <c r="V4512"/>
      <c r="W4512"/>
      <c r="X4512"/>
      <c r="Y4512"/>
      <c r="Z4512"/>
      <c r="AA4512"/>
      <c r="AB4512"/>
    </row>
    <row r="4513" spans="1:28" x14ac:dyDescent="0.25">
      <c r="A4513"/>
      <c r="B4513"/>
      <c r="C4513"/>
      <c r="D4513"/>
      <c r="E4513"/>
      <c r="F4513"/>
      <c r="G4513"/>
      <c r="H4513"/>
      <c r="I4513"/>
      <c r="J4513"/>
      <c r="K4513"/>
      <c r="L4513"/>
      <c r="M4513"/>
      <c r="N4513"/>
      <c r="O4513"/>
      <c r="P4513"/>
      <c r="Q4513"/>
      <c r="R4513"/>
      <c r="S4513"/>
      <c r="T4513"/>
      <c r="U4513"/>
      <c r="V4513"/>
      <c r="W4513"/>
      <c r="X4513"/>
      <c r="Y4513"/>
      <c r="Z4513"/>
      <c r="AA4513"/>
      <c r="AB4513"/>
    </row>
    <row r="4514" spans="1:28" x14ac:dyDescent="0.25">
      <c r="A4514"/>
      <c r="B4514"/>
      <c r="C4514"/>
      <c r="D4514"/>
      <c r="E4514"/>
      <c r="F4514"/>
      <c r="G4514"/>
      <c r="H4514"/>
      <c r="I4514"/>
      <c r="J4514"/>
      <c r="K4514"/>
      <c r="L4514"/>
      <c r="M4514"/>
      <c r="N4514"/>
      <c r="O4514"/>
      <c r="P4514"/>
      <c r="Q4514"/>
      <c r="R4514"/>
      <c r="S4514"/>
      <c r="T4514"/>
      <c r="U4514"/>
      <c r="V4514"/>
      <c r="W4514"/>
      <c r="X4514"/>
      <c r="Y4514"/>
      <c r="Z4514"/>
      <c r="AA4514"/>
      <c r="AB4514"/>
    </row>
    <row r="4515" spans="1:28" x14ac:dyDescent="0.25">
      <c r="A4515"/>
      <c r="B4515"/>
      <c r="C4515"/>
      <c r="D4515"/>
      <c r="E4515"/>
      <c r="F4515"/>
      <c r="G4515"/>
      <c r="H4515"/>
      <c r="I4515"/>
      <c r="J4515"/>
      <c r="K4515"/>
      <c r="L4515"/>
      <c r="M4515"/>
      <c r="N4515"/>
      <c r="O4515"/>
      <c r="P4515"/>
      <c r="Q4515"/>
      <c r="R4515"/>
      <c r="S4515"/>
      <c r="T4515"/>
      <c r="U4515"/>
      <c r="V4515"/>
      <c r="W4515"/>
      <c r="X4515"/>
      <c r="Y4515"/>
      <c r="Z4515"/>
      <c r="AA4515"/>
      <c r="AB4515"/>
    </row>
    <row r="4516" spans="1:28" x14ac:dyDescent="0.25">
      <c r="A4516"/>
      <c r="B4516"/>
      <c r="C4516"/>
      <c r="D4516"/>
      <c r="E4516"/>
      <c r="F4516"/>
      <c r="G4516"/>
      <c r="H4516"/>
      <c r="I4516"/>
      <c r="J4516"/>
      <c r="K4516"/>
      <c r="L4516"/>
      <c r="M4516"/>
      <c r="N4516"/>
      <c r="O4516"/>
      <c r="P4516"/>
      <c r="Q4516"/>
      <c r="R4516"/>
      <c r="S4516"/>
      <c r="T4516"/>
      <c r="U4516"/>
      <c r="V4516"/>
      <c r="W4516"/>
      <c r="X4516"/>
      <c r="Y4516"/>
      <c r="Z4516"/>
      <c r="AA4516"/>
      <c r="AB4516"/>
    </row>
    <row r="4517" spans="1:28" x14ac:dyDescent="0.25">
      <c r="A4517"/>
      <c r="B4517"/>
      <c r="C4517"/>
      <c r="D4517"/>
      <c r="E4517"/>
      <c r="F4517"/>
      <c r="G4517"/>
      <c r="H4517"/>
      <c r="I4517"/>
      <c r="J4517"/>
      <c r="K4517"/>
      <c r="L4517"/>
      <c r="M4517"/>
      <c r="N4517"/>
      <c r="O4517"/>
      <c r="P4517"/>
      <c r="Q4517"/>
      <c r="R4517"/>
      <c r="S4517"/>
      <c r="T4517"/>
      <c r="U4517"/>
      <c r="V4517"/>
      <c r="W4517"/>
      <c r="X4517"/>
      <c r="Y4517"/>
      <c r="Z4517"/>
      <c r="AA4517"/>
      <c r="AB4517"/>
    </row>
    <row r="4518" spans="1:28" x14ac:dyDescent="0.25">
      <c r="A4518"/>
      <c r="B4518"/>
      <c r="C4518"/>
      <c r="D4518"/>
      <c r="E4518"/>
      <c r="F4518"/>
      <c r="G4518"/>
      <c r="H4518"/>
      <c r="I4518"/>
      <c r="J4518"/>
      <c r="K4518"/>
      <c r="L4518"/>
      <c r="M4518"/>
      <c r="N4518"/>
      <c r="O4518"/>
      <c r="P4518"/>
      <c r="Q4518"/>
      <c r="R4518"/>
      <c r="S4518"/>
      <c r="T4518"/>
      <c r="U4518"/>
      <c r="V4518"/>
      <c r="W4518"/>
      <c r="X4518"/>
      <c r="Y4518"/>
      <c r="Z4518"/>
      <c r="AA4518"/>
      <c r="AB4518"/>
    </row>
    <row r="4519" spans="1:28" x14ac:dyDescent="0.25">
      <c r="A4519"/>
      <c r="B4519"/>
      <c r="C4519"/>
      <c r="D4519"/>
      <c r="E4519"/>
      <c r="F4519"/>
      <c r="G4519"/>
      <c r="H4519"/>
      <c r="I4519"/>
      <c r="J4519"/>
      <c r="K4519"/>
      <c r="L4519"/>
      <c r="M4519"/>
      <c r="N4519"/>
      <c r="O4519"/>
      <c r="P4519"/>
      <c r="Q4519"/>
      <c r="R4519"/>
      <c r="S4519"/>
      <c r="T4519"/>
      <c r="U4519"/>
      <c r="V4519"/>
      <c r="W4519"/>
      <c r="X4519"/>
      <c r="Y4519"/>
      <c r="Z4519"/>
      <c r="AA4519"/>
      <c r="AB4519"/>
    </row>
    <row r="4520" spans="1:28" x14ac:dyDescent="0.25">
      <c r="A4520"/>
      <c r="B4520"/>
      <c r="C4520"/>
      <c r="D4520"/>
      <c r="E4520"/>
      <c r="F4520"/>
      <c r="G4520"/>
      <c r="H4520"/>
      <c r="I4520"/>
      <c r="J4520"/>
      <c r="K4520"/>
      <c r="L4520"/>
      <c r="M4520"/>
      <c r="N4520"/>
      <c r="O4520"/>
      <c r="P4520"/>
      <c r="Q4520"/>
      <c r="R4520"/>
      <c r="S4520"/>
      <c r="T4520"/>
      <c r="U4520"/>
      <c r="V4520"/>
      <c r="W4520"/>
      <c r="X4520"/>
      <c r="Y4520"/>
      <c r="Z4520"/>
      <c r="AA4520"/>
      <c r="AB4520"/>
    </row>
    <row r="4521" spans="1:28" x14ac:dyDescent="0.25">
      <c r="A4521"/>
      <c r="B4521"/>
      <c r="C4521"/>
      <c r="D4521"/>
      <c r="E4521"/>
      <c r="F4521"/>
      <c r="G4521"/>
      <c r="H4521"/>
      <c r="I4521"/>
      <c r="J4521"/>
      <c r="K4521"/>
      <c r="L4521"/>
      <c r="M4521"/>
      <c r="N4521"/>
      <c r="O4521"/>
      <c r="P4521"/>
      <c r="Q4521"/>
      <c r="R4521"/>
      <c r="S4521"/>
      <c r="T4521"/>
      <c r="U4521"/>
      <c r="V4521"/>
      <c r="W4521"/>
      <c r="X4521"/>
      <c r="Y4521"/>
      <c r="Z4521"/>
      <c r="AA4521"/>
      <c r="AB4521"/>
    </row>
    <row r="4522" spans="1:28" x14ac:dyDescent="0.25">
      <c r="A4522"/>
      <c r="B4522"/>
      <c r="C4522"/>
      <c r="D4522"/>
      <c r="E4522"/>
      <c r="F4522"/>
      <c r="G4522"/>
      <c r="H4522"/>
      <c r="I4522"/>
      <c r="J4522"/>
      <c r="K4522"/>
      <c r="L4522"/>
      <c r="M4522"/>
      <c r="N4522"/>
      <c r="O4522"/>
      <c r="P4522"/>
      <c r="Q4522"/>
      <c r="R4522"/>
      <c r="S4522"/>
      <c r="T4522"/>
      <c r="U4522"/>
      <c r="V4522"/>
      <c r="W4522"/>
      <c r="X4522"/>
      <c r="Y4522"/>
      <c r="Z4522"/>
      <c r="AA4522"/>
      <c r="AB4522"/>
    </row>
    <row r="4523" spans="1:28" x14ac:dyDescent="0.25">
      <c r="A4523"/>
      <c r="B4523"/>
      <c r="C4523"/>
      <c r="D4523"/>
      <c r="E4523"/>
      <c r="F4523"/>
      <c r="G4523"/>
      <c r="H4523"/>
      <c r="I4523"/>
      <c r="J4523"/>
      <c r="K4523"/>
      <c r="L4523"/>
      <c r="M4523"/>
      <c r="N4523"/>
      <c r="O4523"/>
      <c r="P4523"/>
      <c r="Q4523"/>
      <c r="R4523"/>
      <c r="S4523"/>
      <c r="T4523"/>
      <c r="U4523"/>
      <c r="V4523"/>
      <c r="W4523"/>
      <c r="X4523"/>
      <c r="Y4523"/>
      <c r="Z4523"/>
      <c r="AA4523"/>
      <c r="AB4523"/>
    </row>
    <row r="4524" spans="1:28" x14ac:dyDescent="0.25">
      <c r="A4524"/>
      <c r="B4524"/>
      <c r="C4524"/>
      <c r="D4524"/>
      <c r="E4524"/>
      <c r="F4524"/>
      <c r="G4524"/>
      <c r="H4524"/>
      <c r="I4524"/>
      <c r="J4524"/>
      <c r="K4524"/>
      <c r="L4524"/>
      <c r="M4524"/>
      <c r="N4524"/>
      <c r="O4524"/>
      <c r="P4524"/>
      <c r="Q4524"/>
      <c r="R4524"/>
      <c r="S4524"/>
      <c r="T4524"/>
      <c r="U4524"/>
      <c r="V4524"/>
      <c r="W4524"/>
      <c r="X4524"/>
      <c r="Y4524"/>
      <c r="Z4524"/>
      <c r="AA4524"/>
      <c r="AB4524"/>
    </row>
    <row r="4525" spans="1:28" x14ac:dyDescent="0.25">
      <c r="A4525"/>
      <c r="B4525"/>
      <c r="C4525"/>
      <c r="D4525"/>
      <c r="E4525"/>
      <c r="F4525"/>
      <c r="G4525"/>
      <c r="H4525"/>
      <c r="I4525"/>
      <c r="J4525"/>
      <c r="K4525"/>
      <c r="L4525"/>
      <c r="M4525"/>
      <c r="N4525"/>
      <c r="O4525"/>
      <c r="P4525"/>
      <c r="Q4525"/>
      <c r="R4525"/>
      <c r="S4525"/>
      <c r="T4525"/>
      <c r="U4525"/>
      <c r="V4525"/>
      <c r="W4525"/>
      <c r="X4525"/>
      <c r="Y4525"/>
      <c r="Z4525"/>
      <c r="AA4525"/>
      <c r="AB4525"/>
    </row>
    <row r="4526" spans="1:28" x14ac:dyDescent="0.25">
      <c r="A4526"/>
      <c r="B4526"/>
      <c r="C4526"/>
      <c r="D4526"/>
      <c r="E4526"/>
      <c r="F4526"/>
      <c r="G4526"/>
      <c r="H4526"/>
      <c r="I4526"/>
      <c r="J4526"/>
      <c r="K4526"/>
      <c r="L4526"/>
      <c r="M4526"/>
      <c r="N4526"/>
      <c r="O4526"/>
      <c r="P4526"/>
      <c r="Q4526"/>
      <c r="R4526"/>
      <c r="S4526"/>
      <c r="T4526"/>
      <c r="U4526"/>
      <c r="V4526"/>
      <c r="W4526"/>
      <c r="X4526"/>
      <c r="Y4526"/>
      <c r="Z4526"/>
      <c r="AA4526"/>
      <c r="AB4526"/>
    </row>
    <row r="4527" spans="1:28" x14ac:dyDescent="0.25">
      <c r="A4527"/>
      <c r="B4527"/>
      <c r="C4527"/>
      <c r="D4527"/>
      <c r="E4527"/>
      <c r="F4527"/>
      <c r="G4527"/>
      <c r="H4527"/>
      <c r="I4527"/>
      <c r="J4527"/>
      <c r="K4527"/>
      <c r="L4527"/>
      <c r="M4527"/>
      <c r="N4527"/>
      <c r="O4527"/>
      <c r="P4527"/>
      <c r="Q4527"/>
      <c r="R4527"/>
      <c r="S4527"/>
      <c r="T4527"/>
      <c r="U4527"/>
      <c r="V4527"/>
      <c r="W4527"/>
      <c r="X4527"/>
      <c r="Y4527"/>
      <c r="Z4527"/>
      <c r="AA4527"/>
      <c r="AB4527"/>
    </row>
    <row r="4528" spans="1:28" x14ac:dyDescent="0.25">
      <c r="A4528"/>
      <c r="B4528"/>
      <c r="C4528"/>
      <c r="D4528"/>
      <c r="E4528"/>
      <c r="F4528"/>
      <c r="G4528"/>
      <c r="H4528"/>
      <c r="I4528"/>
      <c r="J4528"/>
      <c r="K4528"/>
      <c r="L4528"/>
      <c r="M4528"/>
      <c r="N4528"/>
      <c r="O4528"/>
      <c r="P4528"/>
      <c r="Q4528"/>
      <c r="R4528"/>
      <c r="S4528"/>
      <c r="T4528"/>
      <c r="U4528"/>
      <c r="V4528"/>
      <c r="W4528"/>
      <c r="X4528"/>
      <c r="Y4528"/>
      <c r="Z4528"/>
      <c r="AA4528"/>
      <c r="AB4528"/>
    </row>
    <row r="4529" spans="1:28" x14ac:dyDescent="0.25">
      <c r="A4529"/>
      <c r="B4529"/>
      <c r="C4529"/>
      <c r="D4529"/>
      <c r="E4529"/>
      <c r="F4529"/>
      <c r="G4529"/>
      <c r="H4529"/>
      <c r="I4529"/>
      <c r="J4529"/>
      <c r="K4529"/>
      <c r="L4529"/>
      <c r="M4529"/>
      <c r="N4529"/>
      <c r="O4529"/>
      <c r="P4529"/>
      <c r="Q4529"/>
      <c r="R4529"/>
      <c r="S4529"/>
      <c r="T4529"/>
      <c r="U4529"/>
      <c r="V4529"/>
      <c r="W4529"/>
      <c r="X4529"/>
      <c r="Y4529"/>
      <c r="Z4529"/>
      <c r="AA4529"/>
      <c r="AB4529"/>
    </row>
    <row r="4530" spans="1:28" x14ac:dyDescent="0.25">
      <c r="A4530"/>
      <c r="B4530"/>
      <c r="C4530"/>
      <c r="D4530"/>
      <c r="E4530"/>
      <c r="F4530"/>
      <c r="G4530"/>
      <c r="H4530"/>
      <c r="I4530"/>
      <c r="J4530"/>
      <c r="K4530"/>
      <c r="L4530"/>
      <c r="M4530"/>
      <c r="N4530"/>
      <c r="O4530"/>
      <c r="P4530"/>
      <c r="Q4530"/>
      <c r="R4530"/>
      <c r="S4530"/>
      <c r="T4530"/>
      <c r="U4530"/>
      <c r="V4530"/>
      <c r="W4530"/>
      <c r="X4530"/>
      <c r="Y4530"/>
      <c r="Z4530"/>
      <c r="AA4530"/>
      <c r="AB4530"/>
    </row>
    <row r="4531" spans="1:28" x14ac:dyDescent="0.25">
      <c r="A4531"/>
      <c r="B4531"/>
      <c r="C4531"/>
      <c r="D4531"/>
      <c r="E4531"/>
      <c r="F4531"/>
      <c r="G4531"/>
      <c r="H4531"/>
      <c r="I4531"/>
      <c r="J4531"/>
      <c r="K4531"/>
      <c r="L4531"/>
      <c r="M4531"/>
      <c r="N4531"/>
      <c r="O4531"/>
      <c r="P4531"/>
      <c r="Q4531"/>
      <c r="R4531"/>
      <c r="S4531"/>
      <c r="T4531"/>
      <c r="U4531"/>
      <c r="V4531"/>
      <c r="W4531"/>
      <c r="X4531"/>
      <c r="Y4531"/>
      <c r="Z4531"/>
      <c r="AA4531"/>
      <c r="AB4531"/>
    </row>
    <row r="4532" spans="1:28" x14ac:dyDescent="0.25">
      <c r="A4532"/>
      <c r="B4532"/>
      <c r="C4532"/>
      <c r="D4532"/>
      <c r="E4532"/>
      <c r="F4532"/>
      <c r="G4532"/>
      <c r="H4532"/>
      <c r="I4532"/>
      <c r="J4532"/>
      <c r="K4532"/>
      <c r="L4532"/>
      <c r="M4532"/>
      <c r="N4532"/>
      <c r="O4532"/>
      <c r="P4532"/>
      <c r="Q4532"/>
      <c r="R4532"/>
      <c r="S4532"/>
      <c r="T4532"/>
      <c r="U4532"/>
      <c r="V4532"/>
      <c r="W4532"/>
      <c r="X4532"/>
      <c r="Y4532"/>
      <c r="Z4532"/>
      <c r="AA4532"/>
      <c r="AB4532"/>
    </row>
    <row r="4533" spans="1:28" x14ac:dyDescent="0.25">
      <c r="A4533"/>
      <c r="B4533"/>
      <c r="C4533"/>
      <c r="D4533"/>
      <c r="E4533"/>
      <c r="F4533"/>
      <c r="G4533"/>
      <c r="H4533"/>
      <c r="I4533"/>
      <c r="J4533"/>
      <c r="K4533"/>
      <c r="L4533"/>
      <c r="M4533"/>
      <c r="N4533"/>
      <c r="O4533"/>
      <c r="P4533"/>
      <c r="Q4533"/>
      <c r="R4533"/>
      <c r="S4533"/>
      <c r="T4533"/>
      <c r="U4533"/>
      <c r="V4533"/>
      <c r="W4533"/>
      <c r="X4533"/>
      <c r="Y4533"/>
      <c r="Z4533"/>
      <c r="AA4533"/>
      <c r="AB4533"/>
    </row>
    <row r="4534" spans="1:28" x14ac:dyDescent="0.25">
      <c r="A4534"/>
      <c r="B4534"/>
      <c r="C4534"/>
      <c r="D4534"/>
      <c r="E4534"/>
      <c r="F4534"/>
      <c r="G4534"/>
      <c r="H4534"/>
      <c r="I4534"/>
      <c r="J4534"/>
      <c r="K4534"/>
      <c r="L4534"/>
      <c r="M4534"/>
      <c r="N4534"/>
      <c r="O4534"/>
      <c r="P4534"/>
      <c r="Q4534"/>
      <c r="R4534"/>
      <c r="S4534"/>
      <c r="T4534"/>
      <c r="U4534"/>
      <c r="V4534"/>
      <c r="W4534"/>
      <c r="X4534"/>
      <c r="Y4534"/>
      <c r="Z4534"/>
      <c r="AA4534"/>
      <c r="AB4534"/>
    </row>
    <row r="4535" spans="1:28" x14ac:dyDescent="0.25">
      <c r="A4535"/>
      <c r="B4535"/>
      <c r="C4535"/>
      <c r="D4535"/>
      <c r="E4535"/>
      <c r="F4535"/>
      <c r="G4535"/>
      <c r="H4535"/>
      <c r="I4535"/>
      <c r="J4535"/>
      <c r="K4535"/>
      <c r="L4535"/>
      <c r="M4535"/>
      <c r="N4535"/>
      <c r="O4535"/>
      <c r="P4535"/>
      <c r="Q4535"/>
      <c r="R4535"/>
      <c r="S4535"/>
      <c r="T4535"/>
      <c r="U4535"/>
      <c r="V4535"/>
      <c r="W4535"/>
      <c r="X4535"/>
      <c r="Y4535"/>
      <c r="Z4535"/>
      <c r="AA4535"/>
      <c r="AB4535"/>
    </row>
    <row r="4536" spans="1:28" x14ac:dyDescent="0.25">
      <c r="A4536"/>
      <c r="B4536"/>
      <c r="C4536"/>
      <c r="D4536"/>
      <c r="E4536"/>
      <c r="F4536"/>
      <c r="G4536"/>
      <c r="H4536"/>
      <c r="I4536"/>
      <c r="J4536"/>
      <c r="K4536"/>
      <c r="L4536"/>
      <c r="M4536"/>
      <c r="N4536"/>
      <c r="O4536"/>
      <c r="P4536"/>
      <c r="Q4536"/>
      <c r="R4536"/>
      <c r="S4536"/>
      <c r="T4536"/>
      <c r="U4536"/>
      <c r="V4536"/>
      <c r="W4536"/>
      <c r="X4536"/>
      <c r="Y4536"/>
      <c r="Z4536"/>
      <c r="AA4536"/>
      <c r="AB4536"/>
    </row>
    <row r="4537" spans="1:28" x14ac:dyDescent="0.25">
      <c r="A4537"/>
      <c r="B4537"/>
      <c r="C4537"/>
      <c r="D4537"/>
      <c r="E4537"/>
      <c r="F4537"/>
      <c r="G4537"/>
      <c r="H4537"/>
      <c r="I4537"/>
      <c r="J4537"/>
      <c r="K4537"/>
      <c r="L4537"/>
      <c r="M4537"/>
      <c r="N4537"/>
      <c r="O4537"/>
      <c r="P4537"/>
      <c r="Q4537"/>
      <c r="R4537"/>
      <c r="S4537"/>
      <c r="T4537"/>
      <c r="U4537"/>
      <c r="V4537"/>
      <c r="W4537"/>
      <c r="X4537"/>
      <c r="Y4537"/>
      <c r="Z4537"/>
      <c r="AA4537"/>
      <c r="AB4537"/>
    </row>
    <row r="4538" spans="1:28" x14ac:dyDescent="0.25">
      <c r="A4538"/>
      <c r="B4538"/>
      <c r="C4538"/>
      <c r="D4538"/>
      <c r="E4538"/>
      <c r="F4538"/>
      <c r="G4538"/>
      <c r="H4538"/>
      <c r="I4538"/>
      <c r="J4538"/>
      <c r="K4538"/>
      <c r="L4538"/>
      <c r="M4538"/>
      <c r="N4538"/>
      <c r="O4538"/>
      <c r="P4538"/>
      <c r="Q4538"/>
      <c r="R4538"/>
      <c r="S4538"/>
      <c r="T4538"/>
      <c r="U4538"/>
      <c r="V4538"/>
      <c r="W4538"/>
      <c r="X4538"/>
      <c r="Y4538"/>
      <c r="Z4538"/>
      <c r="AA4538"/>
      <c r="AB4538"/>
    </row>
    <row r="4539" spans="1:28" x14ac:dyDescent="0.25">
      <c r="A4539"/>
      <c r="B4539"/>
      <c r="C4539"/>
      <c r="D4539"/>
      <c r="E4539"/>
      <c r="F4539"/>
      <c r="G4539"/>
      <c r="H4539"/>
      <c r="I4539"/>
      <c r="J4539"/>
      <c r="K4539"/>
      <c r="L4539"/>
      <c r="M4539"/>
      <c r="N4539"/>
      <c r="O4539"/>
      <c r="P4539"/>
      <c r="Q4539"/>
      <c r="R4539"/>
      <c r="S4539"/>
      <c r="T4539"/>
      <c r="U4539"/>
      <c r="V4539"/>
      <c r="W4539"/>
      <c r="X4539"/>
      <c r="Y4539"/>
      <c r="Z4539"/>
      <c r="AA4539"/>
      <c r="AB4539"/>
    </row>
    <row r="4540" spans="1:28" x14ac:dyDescent="0.25">
      <c r="A4540"/>
      <c r="B4540"/>
      <c r="C4540"/>
      <c r="D4540"/>
      <c r="E4540"/>
      <c r="F4540"/>
      <c r="G4540"/>
      <c r="H4540"/>
      <c r="I4540"/>
      <c r="J4540"/>
      <c r="K4540"/>
      <c r="L4540"/>
      <c r="M4540"/>
      <c r="N4540"/>
      <c r="O4540"/>
      <c r="P4540"/>
      <c r="Q4540"/>
      <c r="R4540"/>
      <c r="S4540"/>
      <c r="T4540"/>
      <c r="U4540"/>
      <c r="V4540"/>
      <c r="W4540"/>
      <c r="X4540"/>
      <c r="Y4540"/>
      <c r="Z4540"/>
      <c r="AA4540"/>
      <c r="AB4540"/>
    </row>
    <row r="4541" spans="1:28" x14ac:dyDescent="0.25">
      <c r="A4541"/>
      <c r="B4541"/>
      <c r="C4541"/>
      <c r="D4541"/>
      <c r="E4541"/>
      <c r="F4541"/>
      <c r="G4541"/>
      <c r="H4541"/>
      <c r="I4541"/>
      <c r="J4541"/>
      <c r="K4541"/>
      <c r="L4541"/>
      <c r="M4541"/>
      <c r="N4541"/>
      <c r="O4541"/>
      <c r="P4541"/>
      <c r="Q4541"/>
      <c r="R4541"/>
      <c r="S4541"/>
      <c r="T4541"/>
      <c r="U4541"/>
      <c r="V4541"/>
      <c r="W4541"/>
      <c r="X4541"/>
      <c r="Y4541"/>
      <c r="Z4541"/>
      <c r="AA4541"/>
      <c r="AB4541"/>
    </row>
    <row r="4542" spans="1:28" x14ac:dyDescent="0.25">
      <c r="A4542"/>
      <c r="B4542"/>
      <c r="C4542"/>
      <c r="D4542"/>
      <c r="E4542"/>
      <c r="F4542"/>
      <c r="G4542"/>
      <c r="H4542"/>
      <c r="I4542"/>
      <c r="J4542"/>
      <c r="K4542"/>
      <c r="L4542"/>
      <c r="M4542"/>
      <c r="N4542"/>
      <c r="O4542"/>
      <c r="P4542"/>
      <c r="Q4542"/>
      <c r="R4542"/>
      <c r="S4542"/>
      <c r="T4542"/>
      <c r="U4542"/>
      <c r="V4542"/>
      <c r="W4542"/>
      <c r="X4542"/>
      <c r="Y4542"/>
      <c r="Z4542"/>
      <c r="AA4542"/>
      <c r="AB4542"/>
    </row>
    <row r="4543" spans="1:28" x14ac:dyDescent="0.25">
      <c r="A4543"/>
      <c r="B4543"/>
      <c r="C4543"/>
      <c r="D4543"/>
      <c r="E4543"/>
      <c r="F4543"/>
      <c r="G4543"/>
      <c r="H4543"/>
      <c r="I4543"/>
      <c r="J4543"/>
      <c r="K4543"/>
      <c r="L4543"/>
      <c r="M4543"/>
      <c r="N4543"/>
      <c r="O4543"/>
      <c r="P4543"/>
      <c r="Q4543"/>
      <c r="R4543"/>
      <c r="S4543"/>
      <c r="T4543"/>
      <c r="U4543"/>
      <c r="V4543"/>
      <c r="W4543"/>
      <c r="X4543"/>
      <c r="Y4543"/>
      <c r="Z4543"/>
      <c r="AA4543"/>
      <c r="AB4543"/>
    </row>
    <row r="4544" spans="1:28" x14ac:dyDescent="0.25">
      <c r="A4544"/>
      <c r="B4544"/>
      <c r="C4544"/>
      <c r="D4544"/>
      <c r="E4544"/>
      <c r="F4544"/>
      <c r="G4544"/>
      <c r="H4544"/>
      <c r="I4544"/>
      <c r="J4544"/>
      <c r="K4544"/>
      <c r="L4544"/>
      <c r="M4544"/>
      <c r="N4544"/>
      <c r="O4544"/>
      <c r="P4544"/>
      <c r="Q4544"/>
      <c r="R4544"/>
      <c r="S4544"/>
      <c r="T4544"/>
      <c r="U4544"/>
      <c r="V4544"/>
      <c r="W4544"/>
      <c r="X4544"/>
      <c r="Y4544"/>
      <c r="Z4544"/>
      <c r="AA4544"/>
      <c r="AB4544"/>
    </row>
    <row r="4545" spans="1:28" x14ac:dyDescent="0.25">
      <c r="A4545"/>
      <c r="B4545"/>
      <c r="C4545"/>
      <c r="D4545"/>
      <c r="E4545"/>
      <c r="F4545"/>
      <c r="G4545"/>
      <c r="H4545"/>
      <c r="I4545"/>
      <c r="J4545"/>
      <c r="K4545"/>
      <c r="L4545"/>
      <c r="M4545"/>
      <c r="N4545"/>
      <c r="O4545"/>
      <c r="P4545"/>
      <c r="Q4545"/>
      <c r="R4545"/>
      <c r="S4545"/>
      <c r="T4545"/>
      <c r="U4545"/>
      <c r="V4545"/>
      <c r="W4545"/>
      <c r="X4545"/>
      <c r="Y4545"/>
      <c r="Z4545"/>
      <c r="AA4545"/>
      <c r="AB4545"/>
    </row>
    <row r="4546" spans="1:28" x14ac:dyDescent="0.25">
      <c r="A4546"/>
      <c r="B4546"/>
      <c r="C4546"/>
      <c r="D4546"/>
      <c r="E4546"/>
      <c r="F4546"/>
      <c r="G4546"/>
      <c r="H4546"/>
      <c r="I4546"/>
      <c r="J4546"/>
      <c r="K4546"/>
      <c r="L4546"/>
      <c r="M4546"/>
      <c r="N4546"/>
      <c r="O4546"/>
      <c r="P4546"/>
      <c r="Q4546"/>
      <c r="R4546"/>
      <c r="S4546"/>
      <c r="T4546"/>
      <c r="U4546"/>
      <c r="V4546"/>
      <c r="W4546"/>
      <c r="X4546"/>
      <c r="Y4546"/>
      <c r="Z4546"/>
      <c r="AA4546"/>
      <c r="AB4546"/>
    </row>
    <row r="4547" spans="1:28" x14ac:dyDescent="0.25">
      <c r="A4547"/>
      <c r="B4547"/>
      <c r="C4547"/>
      <c r="D4547"/>
      <c r="E4547"/>
      <c r="F4547"/>
      <c r="G4547"/>
      <c r="H4547"/>
      <c r="I4547"/>
      <c r="J4547"/>
      <c r="K4547"/>
      <c r="L4547"/>
      <c r="M4547"/>
      <c r="N4547"/>
      <c r="O4547"/>
      <c r="P4547"/>
      <c r="Q4547"/>
      <c r="R4547"/>
      <c r="S4547"/>
      <c r="T4547"/>
      <c r="U4547"/>
      <c r="V4547"/>
      <c r="W4547"/>
      <c r="X4547"/>
      <c r="Y4547"/>
      <c r="Z4547"/>
      <c r="AA4547"/>
      <c r="AB4547"/>
    </row>
    <row r="4548" spans="1:28" x14ac:dyDescent="0.25">
      <c r="A4548"/>
      <c r="B4548"/>
      <c r="C4548"/>
      <c r="D4548"/>
      <c r="E4548"/>
      <c r="F4548"/>
      <c r="G4548"/>
      <c r="H4548"/>
      <c r="I4548"/>
      <c r="J4548"/>
      <c r="K4548"/>
      <c r="L4548"/>
      <c r="M4548"/>
      <c r="N4548"/>
      <c r="O4548"/>
      <c r="P4548"/>
      <c r="Q4548"/>
      <c r="R4548"/>
      <c r="S4548"/>
      <c r="T4548"/>
      <c r="U4548"/>
      <c r="V4548"/>
      <c r="W4548"/>
      <c r="X4548"/>
      <c r="Y4548"/>
      <c r="Z4548"/>
      <c r="AA4548"/>
      <c r="AB4548"/>
    </row>
    <row r="4549" spans="1:28" x14ac:dyDescent="0.25">
      <c r="A4549"/>
      <c r="B4549"/>
      <c r="C4549"/>
      <c r="D4549"/>
      <c r="E4549"/>
      <c r="F4549"/>
      <c r="G4549"/>
      <c r="H4549"/>
      <c r="I4549"/>
      <c r="J4549"/>
      <c r="K4549"/>
      <c r="L4549"/>
      <c r="M4549"/>
      <c r="N4549"/>
      <c r="O4549"/>
      <c r="P4549"/>
      <c r="Q4549"/>
      <c r="R4549"/>
      <c r="S4549"/>
      <c r="T4549"/>
      <c r="U4549"/>
      <c r="V4549"/>
      <c r="W4549"/>
      <c r="X4549"/>
      <c r="Y4549"/>
      <c r="Z4549"/>
      <c r="AA4549"/>
      <c r="AB4549"/>
    </row>
    <row r="4550" spans="1:28" x14ac:dyDescent="0.25">
      <c r="A4550"/>
      <c r="B4550"/>
      <c r="C4550"/>
      <c r="D4550"/>
      <c r="E4550"/>
      <c r="F4550"/>
      <c r="G4550"/>
      <c r="H4550"/>
      <c r="I4550"/>
      <c r="J4550"/>
      <c r="K4550"/>
      <c r="L4550"/>
      <c r="M4550"/>
      <c r="N4550"/>
      <c r="O4550"/>
      <c r="P4550"/>
      <c r="Q4550"/>
      <c r="R4550"/>
      <c r="S4550"/>
      <c r="T4550"/>
      <c r="U4550"/>
      <c r="V4550"/>
      <c r="W4550"/>
      <c r="X4550"/>
      <c r="Y4550"/>
      <c r="Z4550"/>
      <c r="AA4550"/>
      <c r="AB4550"/>
    </row>
    <row r="4551" spans="1:28" x14ac:dyDescent="0.25">
      <c r="A4551"/>
      <c r="B4551"/>
      <c r="C4551"/>
      <c r="D4551"/>
      <c r="E4551"/>
      <c r="F4551"/>
      <c r="G4551"/>
      <c r="H4551"/>
      <c r="I4551"/>
      <c r="J4551"/>
      <c r="K4551"/>
      <c r="L4551"/>
      <c r="M4551"/>
      <c r="N4551"/>
      <c r="O4551"/>
      <c r="P4551"/>
      <c r="Q4551"/>
      <c r="R4551"/>
      <c r="S4551"/>
      <c r="T4551"/>
      <c r="U4551"/>
      <c r="V4551"/>
      <c r="W4551"/>
      <c r="X4551"/>
      <c r="Y4551"/>
      <c r="Z4551"/>
      <c r="AA4551"/>
      <c r="AB4551"/>
    </row>
    <row r="4552" spans="1:28" x14ac:dyDescent="0.25">
      <c r="A4552"/>
      <c r="B4552"/>
      <c r="C4552"/>
      <c r="D4552"/>
      <c r="E4552"/>
      <c r="F4552"/>
      <c r="G4552"/>
      <c r="H4552"/>
      <c r="I4552"/>
      <c r="J4552"/>
      <c r="K4552"/>
      <c r="L4552"/>
      <c r="M4552"/>
      <c r="N4552"/>
      <c r="O4552"/>
      <c r="P4552"/>
      <c r="Q4552"/>
      <c r="R4552"/>
      <c r="S4552"/>
      <c r="T4552"/>
      <c r="U4552"/>
      <c r="V4552"/>
      <c r="W4552"/>
      <c r="X4552"/>
      <c r="Y4552"/>
      <c r="Z4552"/>
      <c r="AA4552"/>
      <c r="AB4552"/>
    </row>
    <row r="4553" spans="1:28" x14ac:dyDescent="0.25">
      <c r="A4553"/>
      <c r="B4553"/>
      <c r="C4553"/>
      <c r="D4553"/>
      <c r="E4553"/>
      <c r="F4553"/>
      <c r="G4553"/>
      <c r="H4553"/>
      <c r="I4553"/>
      <c r="J4553"/>
      <c r="K4553"/>
      <c r="L4553"/>
      <c r="M4553"/>
      <c r="N4553"/>
      <c r="O4553"/>
      <c r="P4553"/>
      <c r="Q4553"/>
      <c r="R4553"/>
      <c r="S4553"/>
      <c r="T4553"/>
      <c r="U4553"/>
      <c r="V4553"/>
      <c r="W4553"/>
      <c r="X4553"/>
      <c r="Y4553"/>
      <c r="Z4553"/>
      <c r="AA4553"/>
      <c r="AB4553"/>
    </row>
    <row r="4554" spans="1:28" x14ac:dyDescent="0.25">
      <c r="A4554"/>
      <c r="B4554"/>
      <c r="C4554"/>
      <c r="D4554"/>
      <c r="E4554"/>
      <c r="F4554"/>
      <c r="G4554"/>
      <c r="H4554"/>
      <c r="I4554"/>
      <c r="J4554"/>
      <c r="K4554"/>
      <c r="L4554"/>
      <c r="M4554"/>
      <c r="N4554"/>
      <c r="O4554"/>
      <c r="P4554"/>
      <c r="Q4554"/>
      <c r="R4554"/>
      <c r="S4554"/>
      <c r="T4554"/>
      <c r="U4554"/>
      <c r="V4554"/>
      <c r="W4554"/>
      <c r="X4554"/>
      <c r="Y4554"/>
      <c r="Z4554"/>
      <c r="AA4554"/>
      <c r="AB4554"/>
    </row>
    <row r="4555" spans="1:28" x14ac:dyDescent="0.25">
      <c r="A4555"/>
      <c r="B4555"/>
      <c r="C4555"/>
      <c r="D4555"/>
      <c r="E4555"/>
      <c r="F4555"/>
      <c r="G4555"/>
      <c r="H4555"/>
      <c r="I4555"/>
      <c r="J4555"/>
      <c r="K4555"/>
      <c r="L4555"/>
      <c r="M4555"/>
      <c r="N4555"/>
      <c r="O4555"/>
      <c r="P4555"/>
      <c r="Q4555"/>
      <c r="R4555"/>
      <c r="S4555"/>
      <c r="T4555"/>
      <c r="U4555"/>
      <c r="V4555"/>
      <c r="W4555"/>
      <c r="X4555"/>
      <c r="Y4555"/>
      <c r="Z4555"/>
      <c r="AA4555"/>
      <c r="AB4555"/>
    </row>
    <row r="4556" spans="1:28" x14ac:dyDescent="0.25">
      <c r="A4556"/>
      <c r="B4556"/>
      <c r="C4556"/>
      <c r="D4556"/>
      <c r="E4556"/>
      <c r="F4556"/>
      <c r="G4556"/>
      <c r="H4556"/>
      <c r="I4556"/>
      <c r="J4556"/>
      <c r="K4556"/>
      <c r="L4556"/>
      <c r="M4556"/>
      <c r="N4556"/>
      <c r="O4556"/>
      <c r="P4556"/>
      <c r="Q4556"/>
      <c r="R4556"/>
      <c r="S4556"/>
      <c r="T4556"/>
      <c r="U4556"/>
      <c r="V4556"/>
      <c r="W4556"/>
      <c r="X4556"/>
      <c r="Y4556"/>
      <c r="Z4556"/>
      <c r="AA4556"/>
      <c r="AB4556"/>
    </row>
    <row r="4557" spans="1:28" x14ac:dyDescent="0.25">
      <c r="A4557"/>
      <c r="B4557"/>
      <c r="C4557"/>
      <c r="D4557"/>
      <c r="E4557"/>
      <c r="F4557"/>
      <c r="G4557"/>
      <c r="H4557"/>
      <c r="I4557"/>
      <c r="J4557"/>
      <c r="K4557"/>
      <c r="L4557"/>
      <c r="M4557"/>
      <c r="N4557"/>
      <c r="O4557"/>
      <c r="P4557"/>
      <c r="Q4557"/>
      <c r="R4557"/>
      <c r="S4557"/>
      <c r="T4557"/>
      <c r="U4557"/>
      <c r="V4557"/>
      <c r="W4557"/>
      <c r="X4557"/>
      <c r="Y4557"/>
      <c r="Z4557"/>
      <c r="AA4557"/>
      <c r="AB4557"/>
    </row>
    <row r="4558" spans="1:28" x14ac:dyDescent="0.25">
      <c r="A4558"/>
      <c r="B4558"/>
      <c r="C4558"/>
      <c r="D4558"/>
      <c r="E4558"/>
      <c r="F4558"/>
      <c r="G4558"/>
      <c r="H4558"/>
      <c r="I4558"/>
      <c r="J4558"/>
      <c r="K4558"/>
      <c r="L4558"/>
      <c r="M4558"/>
      <c r="N4558"/>
      <c r="O4558"/>
      <c r="P4558"/>
      <c r="Q4558"/>
      <c r="R4558"/>
      <c r="S4558"/>
      <c r="T4558"/>
      <c r="U4558"/>
      <c r="V4558"/>
      <c r="W4558"/>
      <c r="X4558"/>
      <c r="Y4558"/>
      <c r="Z4558"/>
      <c r="AA4558"/>
      <c r="AB4558"/>
    </row>
    <row r="4559" spans="1:28" x14ac:dyDescent="0.25">
      <c r="A4559"/>
      <c r="B4559"/>
      <c r="C4559"/>
      <c r="D4559"/>
      <c r="E4559"/>
      <c r="F4559"/>
      <c r="G4559"/>
      <c r="H4559"/>
      <c r="I4559"/>
      <c r="J4559"/>
      <c r="K4559"/>
      <c r="L4559"/>
      <c r="M4559"/>
      <c r="N4559"/>
      <c r="O4559"/>
      <c r="P4559"/>
      <c r="Q4559"/>
      <c r="R4559"/>
      <c r="S4559"/>
      <c r="T4559"/>
      <c r="U4559"/>
      <c r="V4559"/>
      <c r="W4559"/>
      <c r="X4559"/>
      <c r="Y4559"/>
      <c r="Z4559"/>
      <c r="AA4559"/>
      <c r="AB4559"/>
    </row>
    <row r="4560" spans="1:28" x14ac:dyDescent="0.25">
      <c r="A4560"/>
      <c r="B4560"/>
      <c r="C4560"/>
      <c r="D4560"/>
      <c r="E4560"/>
      <c r="F4560"/>
      <c r="G4560"/>
      <c r="H4560"/>
      <c r="I4560"/>
      <c r="J4560"/>
      <c r="K4560"/>
      <c r="L4560"/>
      <c r="M4560"/>
      <c r="N4560"/>
      <c r="O4560"/>
      <c r="P4560"/>
      <c r="Q4560"/>
      <c r="R4560"/>
      <c r="S4560"/>
      <c r="T4560"/>
      <c r="U4560"/>
      <c r="V4560"/>
      <c r="W4560"/>
      <c r="X4560"/>
      <c r="Y4560"/>
      <c r="Z4560"/>
      <c r="AA4560"/>
      <c r="AB4560"/>
    </row>
    <row r="4561" spans="1:28" x14ac:dyDescent="0.25">
      <c r="A4561"/>
      <c r="B4561"/>
      <c r="C4561"/>
      <c r="D4561"/>
      <c r="E4561"/>
      <c r="F4561"/>
      <c r="G4561"/>
      <c r="H4561"/>
      <c r="I4561"/>
      <c r="J4561"/>
      <c r="K4561"/>
      <c r="L4561"/>
      <c r="M4561"/>
      <c r="N4561"/>
      <c r="O4561"/>
      <c r="P4561"/>
      <c r="Q4561"/>
      <c r="R4561"/>
      <c r="S4561"/>
      <c r="T4561"/>
      <c r="U4561"/>
      <c r="V4561"/>
      <c r="W4561"/>
      <c r="X4561"/>
      <c r="Y4561"/>
      <c r="Z4561"/>
      <c r="AA4561"/>
      <c r="AB4561"/>
    </row>
    <row r="4562" spans="1:28" x14ac:dyDescent="0.25">
      <c r="A4562"/>
      <c r="B4562"/>
      <c r="C4562"/>
      <c r="D4562"/>
      <c r="E4562"/>
      <c r="F4562"/>
      <c r="G4562"/>
      <c r="H4562"/>
      <c r="I4562"/>
      <c r="J4562"/>
      <c r="K4562"/>
      <c r="L4562"/>
      <c r="M4562"/>
      <c r="N4562"/>
      <c r="O4562"/>
      <c r="P4562"/>
      <c r="Q4562"/>
      <c r="R4562"/>
      <c r="S4562"/>
      <c r="T4562"/>
      <c r="U4562"/>
      <c r="V4562"/>
      <c r="W4562"/>
      <c r="X4562"/>
      <c r="Y4562"/>
      <c r="Z4562"/>
      <c r="AA4562"/>
      <c r="AB4562"/>
    </row>
    <row r="4563" spans="1:28" x14ac:dyDescent="0.25">
      <c r="A4563"/>
      <c r="B4563"/>
      <c r="C4563"/>
      <c r="D4563"/>
      <c r="E4563"/>
      <c r="F4563"/>
      <c r="G4563"/>
      <c r="H4563"/>
      <c r="I4563"/>
      <c r="J4563"/>
      <c r="K4563"/>
      <c r="L4563"/>
      <c r="M4563"/>
      <c r="N4563"/>
      <c r="O4563"/>
      <c r="P4563"/>
      <c r="Q4563"/>
      <c r="R4563"/>
      <c r="S4563"/>
      <c r="T4563"/>
      <c r="U4563"/>
      <c r="V4563"/>
      <c r="W4563"/>
      <c r="X4563"/>
      <c r="Y4563"/>
      <c r="Z4563"/>
      <c r="AA4563"/>
      <c r="AB4563"/>
    </row>
    <row r="4564" spans="1:28" x14ac:dyDescent="0.25">
      <c r="A4564"/>
      <c r="B4564"/>
      <c r="C4564"/>
      <c r="D4564"/>
      <c r="E4564"/>
      <c r="F4564"/>
      <c r="G4564"/>
      <c r="H4564"/>
      <c r="I4564"/>
      <c r="J4564"/>
      <c r="K4564"/>
      <c r="L4564"/>
      <c r="M4564"/>
      <c r="N4564"/>
      <c r="O4564"/>
      <c r="P4564"/>
      <c r="Q4564"/>
      <c r="R4564"/>
      <c r="S4564"/>
      <c r="T4564"/>
      <c r="U4564"/>
      <c r="V4564"/>
      <c r="W4564"/>
      <c r="X4564"/>
      <c r="Y4564"/>
      <c r="Z4564"/>
      <c r="AA4564"/>
      <c r="AB4564"/>
    </row>
    <row r="4565" spans="1:28" x14ac:dyDescent="0.25">
      <c r="A4565"/>
      <c r="B4565"/>
      <c r="C4565"/>
      <c r="D4565"/>
      <c r="E4565"/>
      <c r="F4565"/>
      <c r="G4565"/>
      <c r="H4565"/>
      <c r="I4565"/>
      <c r="J4565"/>
      <c r="K4565"/>
      <c r="L4565"/>
      <c r="M4565"/>
      <c r="N4565"/>
      <c r="O4565"/>
      <c r="P4565"/>
      <c r="Q4565"/>
      <c r="R4565"/>
      <c r="S4565"/>
      <c r="T4565"/>
      <c r="U4565"/>
      <c r="V4565"/>
      <c r="W4565"/>
      <c r="X4565"/>
      <c r="Y4565"/>
      <c r="Z4565"/>
      <c r="AA4565"/>
      <c r="AB4565"/>
    </row>
    <row r="4566" spans="1:28" x14ac:dyDescent="0.25">
      <c r="A4566"/>
      <c r="B4566"/>
      <c r="C4566"/>
      <c r="D4566"/>
      <c r="E4566"/>
      <c r="F4566"/>
      <c r="G4566"/>
      <c r="H4566"/>
      <c r="I4566"/>
      <c r="J4566"/>
      <c r="K4566"/>
      <c r="L4566"/>
      <c r="M4566"/>
      <c r="N4566"/>
      <c r="O4566"/>
      <c r="P4566"/>
      <c r="Q4566"/>
      <c r="R4566"/>
      <c r="S4566"/>
      <c r="T4566"/>
      <c r="U4566"/>
      <c r="V4566"/>
      <c r="W4566"/>
      <c r="X4566"/>
      <c r="Y4566"/>
      <c r="Z4566"/>
      <c r="AA4566"/>
      <c r="AB4566"/>
    </row>
    <row r="4567" spans="1:28" x14ac:dyDescent="0.25">
      <c r="A4567"/>
      <c r="B4567"/>
      <c r="C4567"/>
      <c r="D4567"/>
      <c r="E4567"/>
      <c r="F4567"/>
      <c r="G4567"/>
      <c r="H4567"/>
      <c r="I4567"/>
      <c r="J4567"/>
      <c r="K4567"/>
      <c r="L4567"/>
      <c r="M4567"/>
      <c r="N4567"/>
      <c r="O4567"/>
      <c r="P4567"/>
      <c r="Q4567"/>
      <c r="R4567"/>
      <c r="S4567"/>
      <c r="T4567"/>
      <c r="U4567"/>
      <c r="V4567"/>
      <c r="W4567"/>
      <c r="X4567"/>
      <c r="Y4567"/>
      <c r="Z4567"/>
      <c r="AA4567"/>
      <c r="AB4567"/>
    </row>
    <row r="4568" spans="1:28" x14ac:dyDescent="0.25">
      <c r="A4568"/>
      <c r="B4568"/>
      <c r="C4568"/>
      <c r="D4568"/>
      <c r="E4568"/>
      <c r="F4568"/>
      <c r="G4568"/>
      <c r="H4568"/>
      <c r="I4568"/>
      <c r="J4568"/>
      <c r="K4568"/>
      <c r="L4568"/>
      <c r="M4568"/>
      <c r="N4568"/>
      <c r="O4568"/>
      <c r="P4568"/>
      <c r="Q4568"/>
      <c r="R4568"/>
      <c r="S4568"/>
      <c r="T4568"/>
      <c r="U4568"/>
      <c r="V4568"/>
      <c r="W4568"/>
      <c r="X4568"/>
      <c r="Y4568"/>
      <c r="Z4568"/>
      <c r="AA4568"/>
      <c r="AB4568"/>
    </row>
    <row r="4569" spans="1:28" x14ac:dyDescent="0.25">
      <c r="A4569"/>
      <c r="B4569"/>
      <c r="C4569"/>
      <c r="D4569"/>
      <c r="E4569"/>
      <c r="F4569"/>
      <c r="G4569"/>
      <c r="H4569"/>
      <c r="I4569"/>
      <c r="J4569"/>
      <c r="K4569"/>
      <c r="L4569"/>
      <c r="M4569"/>
      <c r="N4569"/>
      <c r="O4569"/>
      <c r="P4569"/>
      <c r="Q4569"/>
      <c r="R4569"/>
      <c r="S4569"/>
      <c r="T4569"/>
      <c r="U4569"/>
      <c r="V4569"/>
      <c r="W4569"/>
      <c r="X4569"/>
      <c r="Y4569"/>
      <c r="Z4569"/>
      <c r="AA4569"/>
      <c r="AB4569"/>
    </row>
    <row r="4570" spans="1:28" x14ac:dyDescent="0.25">
      <c r="A4570"/>
      <c r="B4570"/>
      <c r="C4570"/>
      <c r="D4570"/>
      <c r="E4570"/>
      <c r="F4570"/>
      <c r="G4570"/>
      <c r="H4570"/>
      <c r="I4570"/>
      <c r="J4570"/>
      <c r="K4570"/>
      <c r="L4570"/>
      <c r="M4570"/>
      <c r="N4570"/>
      <c r="O4570"/>
      <c r="P4570"/>
      <c r="Q4570"/>
      <c r="R4570"/>
      <c r="S4570"/>
      <c r="T4570"/>
      <c r="U4570"/>
      <c r="V4570"/>
      <c r="W4570"/>
      <c r="X4570"/>
      <c r="Y4570"/>
      <c r="Z4570"/>
      <c r="AA4570"/>
      <c r="AB4570"/>
    </row>
    <row r="4571" spans="1:28" x14ac:dyDescent="0.25">
      <c r="A4571"/>
      <c r="B4571"/>
      <c r="C4571"/>
      <c r="D4571"/>
      <c r="E4571"/>
      <c r="F4571"/>
      <c r="G4571"/>
      <c r="H4571"/>
      <c r="I4571"/>
      <c r="J4571"/>
      <c r="K4571"/>
      <c r="L4571"/>
      <c r="M4571"/>
      <c r="N4571"/>
      <c r="O4571"/>
      <c r="P4571"/>
      <c r="Q4571"/>
      <c r="R4571"/>
      <c r="S4571"/>
      <c r="T4571"/>
      <c r="U4571"/>
      <c r="V4571"/>
      <c r="W4571"/>
      <c r="X4571"/>
      <c r="Y4571"/>
      <c r="Z4571"/>
      <c r="AA4571"/>
      <c r="AB4571"/>
    </row>
    <row r="4572" spans="1:28" x14ac:dyDescent="0.25">
      <c r="A4572"/>
      <c r="B4572"/>
      <c r="C4572"/>
      <c r="D4572"/>
      <c r="E4572"/>
      <c r="F4572"/>
      <c r="G4572"/>
      <c r="H4572"/>
      <c r="I4572"/>
      <c r="J4572"/>
      <c r="K4572"/>
      <c r="L4572"/>
      <c r="M4572"/>
      <c r="N4572"/>
      <c r="O4572"/>
      <c r="P4572"/>
      <c r="Q4572"/>
      <c r="R4572"/>
      <c r="S4572"/>
      <c r="T4572"/>
      <c r="U4572"/>
      <c r="V4572"/>
      <c r="W4572"/>
      <c r="X4572"/>
      <c r="Y4572"/>
      <c r="Z4572"/>
      <c r="AA4572"/>
      <c r="AB4572"/>
    </row>
    <row r="4573" spans="1:28" x14ac:dyDescent="0.25">
      <c r="A4573"/>
      <c r="B4573"/>
      <c r="C4573"/>
      <c r="D4573"/>
      <c r="E4573"/>
      <c r="F4573"/>
      <c r="G4573"/>
      <c r="H4573"/>
      <c r="I4573"/>
      <c r="J4573"/>
      <c r="K4573"/>
      <c r="L4573"/>
      <c r="M4573"/>
      <c r="N4573"/>
      <c r="O4573"/>
      <c r="P4573"/>
      <c r="Q4573"/>
      <c r="R4573"/>
      <c r="S4573"/>
      <c r="T4573"/>
      <c r="U4573"/>
      <c r="V4573"/>
      <c r="W4573"/>
      <c r="X4573"/>
      <c r="Y4573"/>
      <c r="Z4573"/>
      <c r="AA4573"/>
      <c r="AB4573"/>
    </row>
    <row r="4574" spans="1:28" x14ac:dyDescent="0.25">
      <c r="A4574"/>
      <c r="B4574"/>
      <c r="C4574"/>
      <c r="D4574"/>
      <c r="E4574"/>
      <c r="F4574"/>
      <c r="G4574"/>
      <c r="H4574"/>
      <c r="I4574"/>
      <c r="J4574"/>
      <c r="K4574"/>
      <c r="L4574"/>
      <c r="M4574"/>
      <c r="N4574"/>
      <c r="O4574"/>
      <c r="P4574"/>
      <c r="Q4574"/>
      <c r="R4574"/>
      <c r="S4574"/>
      <c r="T4574"/>
      <c r="U4574"/>
      <c r="V4574"/>
      <c r="W4574"/>
      <c r="X4574"/>
      <c r="Y4574"/>
      <c r="Z4574"/>
      <c r="AA4574"/>
      <c r="AB4574"/>
    </row>
    <row r="4575" spans="1:28" x14ac:dyDescent="0.25">
      <c r="A4575"/>
      <c r="B4575"/>
      <c r="C4575"/>
      <c r="D4575"/>
      <c r="E4575"/>
      <c r="F4575"/>
      <c r="G4575"/>
      <c r="H4575"/>
      <c r="I4575"/>
      <c r="J4575"/>
      <c r="K4575"/>
      <c r="L4575"/>
      <c r="M4575"/>
      <c r="N4575"/>
      <c r="O4575"/>
      <c r="P4575"/>
      <c r="Q4575"/>
      <c r="R4575"/>
      <c r="S4575"/>
      <c r="T4575"/>
      <c r="U4575"/>
      <c r="V4575"/>
      <c r="W4575"/>
      <c r="X4575"/>
      <c r="Y4575"/>
      <c r="Z4575"/>
      <c r="AA4575"/>
      <c r="AB4575"/>
    </row>
    <row r="4576" spans="1:28" x14ac:dyDescent="0.25">
      <c r="A4576"/>
      <c r="B4576"/>
      <c r="C4576"/>
      <c r="D4576"/>
      <c r="E4576"/>
      <c r="F4576"/>
      <c r="G4576"/>
      <c r="H4576"/>
      <c r="I4576"/>
      <c r="J4576"/>
      <c r="K4576"/>
      <c r="L4576"/>
      <c r="M4576"/>
      <c r="N4576"/>
      <c r="O4576"/>
      <c r="P4576"/>
      <c r="Q4576"/>
      <c r="R4576"/>
      <c r="S4576"/>
      <c r="T4576"/>
      <c r="U4576"/>
      <c r="V4576"/>
      <c r="W4576"/>
      <c r="X4576"/>
      <c r="Y4576"/>
      <c r="Z4576"/>
      <c r="AA4576"/>
      <c r="AB4576"/>
    </row>
    <row r="4577" spans="1:28" x14ac:dyDescent="0.25">
      <c r="A4577"/>
      <c r="B4577"/>
      <c r="C4577"/>
      <c r="D4577"/>
      <c r="E4577"/>
      <c r="F4577"/>
      <c r="G4577"/>
      <c r="H4577"/>
      <c r="I4577"/>
      <c r="J4577"/>
      <c r="K4577"/>
      <c r="L4577"/>
      <c r="M4577"/>
      <c r="N4577"/>
      <c r="O4577"/>
      <c r="P4577"/>
      <c r="Q4577"/>
      <c r="R4577"/>
      <c r="S4577"/>
      <c r="T4577"/>
      <c r="U4577"/>
      <c r="V4577"/>
      <c r="W4577"/>
      <c r="X4577"/>
      <c r="Y4577"/>
      <c r="Z4577"/>
      <c r="AA4577"/>
      <c r="AB4577"/>
    </row>
    <row r="4578" spans="1:28" x14ac:dyDescent="0.25">
      <c r="A4578"/>
      <c r="B4578"/>
      <c r="C4578"/>
      <c r="D4578"/>
      <c r="E4578"/>
      <c r="F4578"/>
      <c r="G4578"/>
      <c r="H4578"/>
      <c r="I4578"/>
      <c r="J4578"/>
      <c r="K4578"/>
      <c r="L4578"/>
      <c r="M4578"/>
      <c r="N4578"/>
      <c r="O4578"/>
      <c r="P4578"/>
      <c r="Q4578"/>
      <c r="R4578"/>
      <c r="S4578"/>
      <c r="T4578"/>
      <c r="U4578"/>
      <c r="V4578"/>
      <c r="W4578"/>
      <c r="X4578"/>
      <c r="Y4578"/>
      <c r="Z4578"/>
      <c r="AA4578"/>
      <c r="AB4578"/>
    </row>
    <row r="4579" spans="1:28" x14ac:dyDescent="0.25">
      <c r="A4579"/>
      <c r="B4579"/>
      <c r="C4579"/>
      <c r="D4579"/>
      <c r="E4579"/>
      <c r="F4579"/>
      <c r="G4579"/>
      <c r="H4579"/>
      <c r="I4579"/>
      <c r="J4579"/>
      <c r="K4579"/>
      <c r="L4579"/>
      <c r="M4579"/>
      <c r="N4579"/>
      <c r="O4579"/>
      <c r="P4579"/>
      <c r="Q4579"/>
      <c r="R4579"/>
      <c r="S4579"/>
      <c r="T4579"/>
      <c r="U4579"/>
      <c r="V4579"/>
      <c r="W4579"/>
      <c r="X4579"/>
      <c r="Y4579"/>
      <c r="Z4579"/>
      <c r="AA4579"/>
      <c r="AB4579"/>
    </row>
    <row r="4580" spans="1:28" x14ac:dyDescent="0.25">
      <c r="A4580"/>
      <c r="B4580"/>
      <c r="C4580"/>
      <c r="D4580"/>
      <c r="E4580"/>
      <c r="F4580"/>
      <c r="G4580"/>
      <c r="H4580"/>
      <c r="I4580"/>
      <c r="J4580"/>
      <c r="K4580"/>
      <c r="L4580"/>
      <c r="M4580"/>
      <c r="N4580"/>
      <c r="O4580"/>
      <c r="P4580"/>
      <c r="Q4580"/>
      <c r="R4580"/>
      <c r="S4580"/>
      <c r="T4580"/>
      <c r="U4580"/>
      <c r="V4580"/>
      <c r="W4580"/>
      <c r="X4580"/>
      <c r="Y4580"/>
      <c r="Z4580"/>
      <c r="AA4580"/>
      <c r="AB4580"/>
    </row>
    <row r="4581" spans="1:28" x14ac:dyDescent="0.25">
      <c r="A4581"/>
      <c r="B4581"/>
      <c r="C4581"/>
      <c r="D4581"/>
      <c r="E4581"/>
      <c r="F4581"/>
      <c r="G4581"/>
      <c r="H4581"/>
      <c r="I4581"/>
      <c r="J4581"/>
      <c r="K4581"/>
      <c r="L4581"/>
      <c r="M4581"/>
      <c r="N4581"/>
      <c r="O4581"/>
      <c r="P4581"/>
      <c r="Q4581"/>
      <c r="R4581"/>
      <c r="S4581"/>
      <c r="T4581"/>
      <c r="U4581"/>
      <c r="V4581"/>
      <c r="W4581"/>
      <c r="X4581"/>
      <c r="Y4581"/>
      <c r="Z4581"/>
      <c r="AA4581"/>
      <c r="AB4581"/>
    </row>
    <row r="4582" spans="1:28" x14ac:dyDescent="0.25">
      <c r="A4582"/>
      <c r="B4582"/>
      <c r="C4582"/>
      <c r="D4582"/>
      <c r="E4582"/>
      <c r="F4582"/>
      <c r="G4582"/>
      <c r="H4582"/>
      <c r="I4582"/>
      <c r="J4582"/>
      <c r="K4582"/>
      <c r="L4582"/>
      <c r="M4582"/>
      <c r="N4582"/>
      <c r="O4582"/>
      <c r="P4582"/>
      <c r="Q4582"/>
      <c r="R4582"/>
      <c r="S4582"/>
      <c r="T4582"/>
      <c r="U4582"/>
      <c r="V4582"/>
      <c r="W4582"/>
      <c r="X4582"/>
      <c r="Y4582"/>
      <c r="Z4582"/>
      <c r="AA4582"/>
      <c r="AB4582"/>
    </row>
    <row r="4583" spans="1:28" x14ac:dyDescent="0.25">
      <c r="A4583"/>
      <c r="B4583"/>
      <c r="C4583"/>
      <c r="D4583"/>
      <c r="E4583"/>
      <c r="F4583"/>
      <c r="G4583"/>
      <c r="H4583"/>
      <c r="I4583"/>
      <c r="J4583"/>
      <c r="K4583"/>
      <c r="L4583"/>
      <c r="M4583"/>
      <c r="N4583"/>
      <c r="O4583"/>
      <c r="P4583"/>
      <c r="Q4583"/>
      <c r="R4583"/>
      <c r="S4583"/>
      <c r="T4583"/>
      <c r="U4583"/>
      <c r="V4583"/>
      <c r="W4583"/>
      <c r="X4583"/>
      <c r="Y4583"/>
      <c r="Z4583"/>
      <c r="AA4583"/>
      <c r="AB4583"/>
    </row>
    <row r="4584" spans="1:28" x14ac:dyDescent="0.25">
      <c r="A4584"/>
      <c r="B4584"/>
      <c r="C4584"/>
      <c r="D4584"/>
      <c r="E4584"/>
      <c r="F4584"/>
      <c r="G4584"/>
      <c r="H4584"/>
      <c r="I4584"/>
      <c r="J4584"/>
      <c r="K4584"/>
      <c r="L4584"/>
      <c r="M4584"/>
      <c r="N4584"/>
      <c r="O4584"/>
      <c r="P4584"/>
      <c r="Q4584"/>
      <c r="R4584"/>
      <c r="S4584"/>
      <c r="T4584"/>
      <c r="U4584"/>
      <c r="V4584"/>
      <c r="W4584"/>
      <c r="X4584"/>
      <c r="Y4584"/>
      <c r="Z4584"/>
      <c r="AA4584"/>
      <c r="AB4584"/>
    </row>
    <row r="4585" spans="1:28" x14ac:dyDescent="0.25">
      <c r="A4585"/>
      <c r="B4585"/>
      <c r="C4585"/>
      <c r="D4585"/>
      <c r="E4585"/>
      <c r="F4585"/>
      <c r="G4585"/>
      <c r="H4585"/>
      <c r="I4585"/>
      <c r="J4585"/>
      <c r="K4585"/>
      <c r="L4585"/>
      <c r="M4585"/>
      <c r="N4585"/>
      <c r="O4585"/>
      <c r="P4585"/>
      <c r="Q4585"/>
      <c r="R4585"/>
      <c r="S4585"/>
      <c r="T4585"/>
      <c r="U4585"/>
      <c r="V4585"/>
      <c r="W4585"/>
      <c r="X4585"/>
      <c r="Y4585"/>
      <c r="Z4585"/>
      <c r="AA4585"/>
      <c r="AB4585"/>
    </row>
    <row r="4586" spans="1:28" x14ac:dyDescent="0.25">
      <c r="A4586"/>
      <c r="B4586"/>
      <c r="C4586"/>
      <c r="D4586"/>
      <c r="E4586"/>
      <c r="F4586"/>
      <c r="G4586"/>
      <c r="H4586"/>
      <c r="I4586"/>
      <c r="J4586"/>
      <c r="K4586"/>
      <c r="L4586"/>
      <c r="M4586"/>
      <c r="N4586"/>
      <c r="O4586"/>
      <c r="P4586"/>
      <c r="Q4586"/>
      <c r="R4586"/>
      <c r="S4586"/>
      <c r="T4586"/>
      <c r="U4586"/>
      <c r="V4586"/>
      <c r="W4586"/>
      <c r="X4586"/>
      <c r="Y4586"/>
      <c r="Z4586"/>
      <c r="AA4586"/>
      <c r="AB4586"/>
    </row>
    <row r="4587" spans="1:28" x14ac:dyDescent="0.25">
      <c r="A4587"/>
      <c r="B4587"/>
      <c r="C4587"/>
      <c r="D4587"/>
      <c r="E4587"/>
      <c r="F4587"/>
      <c r="G4587"/>
      <c r="H4587"/>
      <c r="I4587"/>
      <c r="J4587"/>
      <c r="K4587"/>
      <c r="L4587"/>
      <c r="M4587"/>
      <c r="N4587"/>
      <c r="O4587"/>
      <c r="P4587"/>
      <c r="Q4587"/>
      <c r="R4587"/>
      <c r="S4587"/>
      <c r="T4587"/>
      <c r="U4587"/>
      <c r="V4587"/>
      <c r="W4587"/>
      <c r="X4587"/>
      <c r="Y4587"/>
      <c r="Z4587"/>
      <c r="AA4587"/>
      <c r="AB4587"/>
    </row>
    <row r="4588" spans="1:28" x14ac:dyDescent="0.25">
      <c r="A4588"/>
      <c r="B4588"/>
      <c r="C4588"/>
      <c r="D4588"/>
      <c r="E4588"/>
      <c r="F4588"/>
      <c r="G4588"/>
      <c r="H4588"/>
      <c r="I4588"/>
      <c r="J4588"/>
      <c r="K4588"/>
      <c r="L4588"/>
      <c r="M4588"/>
      <c r="N4588"/>
      <c r="O4588"/>
      <c r="P4588"/>
      <c r="Q4588"/>
      <c r="R4588"/>
      <c r="S4588"/>
      <c r="T4588"/>
      <c r="U4588"/>
      <c r="V4588"/>
      <c r="W4588"/>
      <c r="X4588"/>
      <c r="Y4588"/>
      <c r="Z4588"/>
      <c r="AA4588"/>
      <c r="AB4588"/>
    </row>
    <row r="4589" spans="1:28" x14ac:dyDescent="0.25">
      <c r="A4589"/>
      <c r="B4589"/>
      <c r="C4589"/>
      <c r="D4589"/>
      <c r="E4589"/>
      <c r="F4589"/>
      <c r="G4589"/>
      <c r="H4589"/>
      <c r="I4589"/>
      <c r="J4589"/>
      <c r="K4589"/>
      <c r="L4589"/>
      <c r="M4589"/>
      <c r="N4589"/>
      <c r="O4589"/>
      <c r="P4589"/>
      <c r="Q4589"/>
      <c r="R4589"/>
      <c r="S4589"/>
      <c r="T4589"/>
      <c r="U4589"/>
      <c r="V4589"/>
      <c r="W4589"/>
      <c r="X4589"/>
      <c r="Y4589"/>
      <c r="Z4589"/>
      <c r="AA4589"/>
      <c r="AB4589"/>
    </row>
    <row r="4590" spans="1:28" x14ac:dyDescent="0.25">
      <c r="A4590"/>
      <c r="B4590"/>
      <c r="C4590"/>
      <c r="D4590"/>
      <c r="E4590"/>
      <c r="F4590"/>
      <c r="G4590"/>
      <c r="H4590"/>
      <c r="I4590"/>
      <c r="J4590"/>
      <c r="K4590"/>
      <c r="L4590"/>
      <c r="M4590"/>
      <c r="N4590"/>
      <c r="O4590"/>
      <c r="P4590"/>
      <c r="Q4590"/>
      <c r="R4590"/>
      <c r="S4590"/>
      <c r="T4590"/>
      <c r="U4590"/>
      <c r="V4590"/>
      <c r="W4590"/>
      <c r="X4590"/>
      <c r="Y4590"/>
      <c r="Z4590"/>
      <c r="AA4590"/>
      <c r="AB4590"/>
    </row>
    <row r="4591" spans="1:28" x14ac:dyDescent="0.25">
      <c r="A4591"/>
      <c r="B4591"/>
      <c r="C4591"/>
      <c r="D4591"/>
      <c r="E4591"/>
      <c r="F4591"/>
      <c r="G4591"/>
      <c r="H4591"/>
      <c r="I4591"/>
      <c r="J4591"/>
      <c r="K4591"/>
      <c r="L4591"/>
      <c r="M4591"/>
      <c r="N4591"/>
      <c r="O4591"/>
      <c r="P4591"/>
      <c r="Q4591"/>
      <c r="R4591"/>
      <c r="S4591"/>
      <c r="T4591"/>
      <c r="U4591"/>
      <c r="V4591"/>
      <c r="W4591"/>
      <c r="X4591"/>
      <c r="Y4591"/>
      <c r="Z4591"/>
      <c r="AA4591"/>
      <c r="AB4591"/>
    </row>
    <row r="4592" spans="1:28" x14ac:dyDescent="0.25">
      <c r="A4592"/>
      <c r="B4592"/>
      <c r="C4592"/>
      <c r="D4592"/>
      <c r="E4592"/>
      <c r="F4592"/>
      <c r="G4592"/>
      <c r="H4592"/>
      <c r="I4592"/>
      <c r="J4592"/>
      <c r="K4592"/>
      <c r="L4592"/>
      <c r="M4592"/>
      <c r="N4592"/>
      <c r="O4592"/>
      <c r="P4592"/>
      <c r="Q4592"/>
      <c r="R4592"/>
      <c r="S4592"/>
      <c r="T4592"/>
      <c r="U4592"/>
      <c r="V4592"/>
      <c r="W4592"/>
      <c r="X4592"/>
      <c r="Y4592"/>
      <c r="Z4592"/>
      <c r="AA4592"/>
      <c r="AB4592"/>
    </row>
    <row r="4593" spans="1:28" x14ac:dyDescent="0.25">
      <c r="A4593"/>
      <c r="B4593"/>
      <c r="C4593"/>
      <c r="D4593"/>
      <c r="E4593"/>
      <c r="F4593"/>
      <c r="G4593"/>
      <c r="H4593"/>
      <c r="I4593"/>
      <c r="J4593"/>
      <c r="K4593"/>
      <c r="L4593"/>
      <c r="M4593"/>
      <c r="N4593"/>
      <c r="O4593"/>
      <c r="P4593"/>
      <c r="Q4593"/>
      <c r="R4593"/>
      <c r="S4593"/>
      <c r="T4593"/>
      <c r="U4593"/>
      <c r="V4593"/>
      <c r="W4593"/>
      <c r="X4593"/>
      <c r="Y4593"/>
      <c r="Z4593"/>
      <c r="AA4593"/>
      <c r="AB4593"/>
    </row>
    <row r="4594" spans="1:28" x14ac:dyDescent="0.25">
      <c r="A4594"/>
      <c r="B4594"/>
      <c r="C4594"/>
      <c r="D4594"/>
      <c r="E4594"/>
      <c r="F4594"/>
      <c r="G4594"/>
      <c r="H4594"/>
      <c r="I4594"/>
      <c r="J4594"/>
      <c r="K4594"/>
      <c r="L4594"/>
      <c r="M4594"/>
      <c r="N4594"/>
      <c r="O4594"/>
      <c r="P4594"/>
      <c r="Q4594"/>
      <c r="R4594"/>
      <c r="S4594"/>
      <c r="T4594"/>
      <c r="U4594"/>
      <c r="V4594"/>
      <c r="W4594"/>
      <c r="X4594"/>
      <c r="Y4594"/>
      <c r="Z4594"/>
      <c r="AA4594"/>
      <c r="AB4594"/>
    </row>
    <row r="4595" spans="1:28" x14ac:dyDescent="0.25">
      <c r="A4595"/>
      <c r="B4595"/>
      <c r="C4595"/>
      <c r="D4595"/>
      <c r="E4595"/>
      <c r="F4595"/>
      <c r="G4595"/>
      <c r="H4595"/>
      <c r="I4595"/>
      <c r="J4595"/>
      <c r="K4595"/>
      <c r="L4595"/>
      <c r="M4595"/>
      <c r="N4595"/>
      <c r="O4595"/>
      <c r="P4595"/>
      <c r="Q4595"/>
      <c r="R4595"/>
      <c r="S4595"/>
      <c r="T4595"/>
      <c r="U4595"/>
      <c r="V4595"/>
      <c r="W4595"/>
      <c r="X4595"/>
      <c r="Y4595"/>
      <c r="Z4595"/>
      <c r="AA4595"/>
      <c r="AB4595"/>
    </row>
    <row r="4596" spans="1:28" x14ac:dyDescent="0.25">
      <c r="A4596"/>
      <c r="B4596"/>
      <c r="C4596"/>
      <c r="D4596"/>
      <c r="E4596"/>
      <c r="F4596"/>
      <c r="G4596"/>
      <c r="H4596"/>
      <c r="I4596"/>
      <c r="J4596"/>
      <c r="K4596"/>
      <c r="L4596"/>
      <c r="M4596"/>
      <c r="N4596"/>
      <c r="O4596"/>
      <c r="P4596"/>
      <c r="Q4596"/>
      <c r="R4596"/>
      <c r="S4596"/>
      <c r="T4596"/>
      <c r="U4596"/>
      <c r="V4596"/>
      <c r="W4596"/>
      <c r="X4596"/>
      <c r="Y4596"/>
      <c r="Z4596"/>
      <c r="AA4596"/>
      <c r="AB4596"/>
    </row>
    <row r="4597" spans="1:28" x14ac:dyDescent="0.25">
      <c r="A4597"/>
      <c r="B4597"/>
      <c r="C4597"/>
      <c r="D4597"/>
      <c r="E4597"/>
      <c r="F4597"/>
      <c r="G4597"/>
      <c r="H4597"/>
      <c r="I4597"/>
      <c r="J4597"/>
      <c r="K4597"/>
      <c r="L4597"/>
      <c r="M4597"/>
      <c r="N4597"/>
      <c r="O4597"/>
      <c r="P4597"/>
      <c r="Q4597"/>
      <c r="R4597"/>
      <c r="S4597"/>
      <c r="T4597"/>
      <c r="U4597"/>
      <c r="V4597"/>
      <c r="W4597"/>
      <c r="X4597"/>
      <c r="Y4597"/>
      <c r="Z4597"/>
      <c r="AA4597"/>
      <c r="AB4597"/>
    </row>
    <row r="4598" spans="1:28" x14ac:dyDescent="0.25">
      <c r="A4598"/>
      <c r="B4598"/>
      <c r="C4598"/>
      <c r="D4598"/>
      <c r="E4598"/>
      <c r="F4598"/>
      <c r="G4598"/>
      <c r="H4598"/>
      <c r="I4598"/>
      <c r="J4598"/>
      <c r="K4598"/>
      <c r="L4598"/>
      <c r="M4598"/>
      <c r="N4598"/>
      <c r="O4598"/>
      <c r="P4598"/>
      <c r="Q4598"/>
      <c r="R4598"/>
      <c r="S4598"/>
      <c r="T4598"/>
      <c r="U4598"/>
      <c r="V4598"/>
      <c r="W4598"/>
      <c r="X4598"/>
      <c r="Y4598"/>
      <c r="Z4598"/>
      <c r="AA4598"/>
      <c r="AB4598"/>
    </row>
    <row r="4599" spans="1:28" x14ac:dyDescent="0.25">
      <c r="A4599"/>
      <c r="B4599"/>
      <c r="C4599"/>
      <c r="D4599"/>
      <c r="E4599"/>
      <c r="F4599"/>
      <c r="G4599"/>
      <c r="H4599"/>
      <c r="I4599"/>
      <c r="J4599"/>
      <c r="K4599"/>
      <c r="L4599"/>
      <c r="M4599"/>
      <c r="N4599"/>
      <c r="O4599"/>
      <c r="P4599"/>
      <c r="Q4599"/>
      <c r="R4599"/>
      <c r="S4599"/>
      <c r="T4599"/>
      <c r="U4599"/>
      <c r="V4599"/>
      <c r="W4599"/>
      <c r="X4599"/>
      <c r="Y4599"/>
      <c r="Z4599"/>
      <c r="AA4599"/>
      <c r="AB4599"/>
    </row>
    <row r="4600" spans="1:28" x14ac:dyDescent="0.25">
      <c r="A4600"/>
      <c r="B4600"/>
      <c r="C4600"/>
      <c r="D4600"/>
      <c r="E4600"/>
      <c r="F4600"/>
      <c r="G4600"/>
      <c r="H4600"/>
      <c r="I4600"/>
      <c r="J4600"/>
      <c r="K4600"/>
      <c r="L4600"/>
      <c r="M4600"/>
      <c r="N4600"/>
      <c r="O4600"/>
      <c r="P4600"/>
      <c r="Q4600"/>
      <c r="R4600"/>
      <c r="S4600"/>
      <c r="T4600"/>
      <c r="U4600"/>
      <c r="V4600"/>
      <c r="W4600"/>
      <c r="X4600"/>
      <c r="Y4600"/>
      <c r="Z4600"/>
      <c r="AA4600"/>
      <c r="AB4600"/>
    </row>
    <row r="4601" spans="1:28" x14ac:dyDescent="0.25">
      <c r="A4601"/>
      <c r="B4601"/>
      <c r="C4601"/>
      <c r="D4601"/>
      <c r="E4601"/>
      <c r="F4601"/>
      <c r="G4601"/>
      <c r="H4601"/>
      <c r="I4601"/>
      <c r="J4601"/>
      <c r="K4601"/>
      <c r="L4601"/>
      <c r="M4601"/>
      <c r="N4601"/>
      <c r="O4601"/>
      <c r="P4601"/>
      <c r="Q4601"/>
      <c r="R4601"/>
      <c r="S4601"/>
      <c r="T4601"/>
      <c r="U4601"/>
      <c r="V4601"/>
      <c r="W4601"/>
      <c r="X4601"/>
      <c r="Y4601"/>
      <c r="Z4601"/>
      <c r="AA4601"/>
      <c r="AB4601"/>
    </row>
    <row r="4602" spans="1:28" x14ac:dyDescent="0.25">
      <c r="A4602"/>
      <c r="B4602"/>
      <c r="C4602"/>
      <c r="D4602"/>
      <c r="E4602"/>
      <c r="F4602"/>
      <c r="G4602"/>
      <c r="H4602"/>
      <c r="I4602"/>
      <c r="J4602"/>
      <c r="K4602"/>
      <c r="L4602"/>
      <c r="M4602"/>
      <c r="N4602"/>
      <c r="O4602"/>
      <c r="P4602"/>
      <c r="Q4602"/>
      <c r="R4602"/>
      <c r="S4602"/>
      <c r="T4602"/>
      <c r="U4602"/>
      <c r="V4602"/>
      <c r="W4602"/>
      <c r="X4602"/>
      <c r="Y4602"/>
      <c r="Z4602"/>
      <c r="AA4602"/>
      <c r="AB4602"/>
    </row>
    <row r="4603" spans="1:28" x14ac:dyDescent="0.25">
      <c r="A4603"/>
      <c r="B4603"/>
      <c r="C4603"/>
      <c r="D4603"/>
      <c r="E4603"/>
      <c r="F4603"/>
      <c r="G4603"/>
      <c r="H4603"/>
      <c r="I4603"/>
      <c r="J4603"/>
      <c r="K4603"/>
      <c r="L4603"/>
      <c r="M4603"/>
      <c r="N4603"/>
      <c r="O4603"/>
      <c r="P4603"/>
      <c r="Q4603"/>
      <c r="R4603"/>
      <c r="S4603"/>
      <c r="T4603"/>
      <c r="U4603"/>
      <c r="V4603"/>
      <c r="W4603"/>
      <c r="X4603"/>
      <c r="Y4603"/>
      <c r="Z4603"/>
      <c r="AA4603"/>
      <c r="AB4603"/>
    </row>
    <row r="4604" spans="1:28" x14ac:dyDescent="0.25">
      <c r="A4604"/>
      <c r="B4604"/>
      <c r="C4604"/>
      <c r="D4604"/>
      <c r="E4604"/>
      <c r="F4604"/>
      <c r="G4604"/>
      <c r="H4604"/>
      <c r="I4604"/>
      <c r="J4604"/>
      <c r="K4604"/>
      <c r="L4604"/>
      <c r="M4604"/>
      <c r="N4604"/>
      <c r="O4604"/>
      <c r="P4604"/>
      <c r="Q4604"/>
      <c r="R4604"/>
      <c r="S4604"/>
      <c r="T4604"/>
      <c r="U4604"/>
      <c r="V4604"/>
      <c r="W4604"/>
      <c r="X4604"/>
      <c r="Y4604"/>
      <c r="Z4604"/>
      <c r="AA4604"/>
      <c r="AB4604"/>
    </row>
    <row r="4605" spans="1:28" x14ac:dyDescent="0.25">
      <c r="A4605"/>
      <c r="B4605"/>
      <c r="C4605"/>
      <c r="D4605"/>
      <c r="E4605"/>
      <c r="F4605"/>
      <c r="G4605"/>
      <c r="H4605"/>
      <c r="I4605"/>
      <c r="J4605"/>
      <c r="K4605"/>
      <c r="L4605"/>
      <c r="M4605"/>
      <c r="N4605"/>
      <c r="O4605"/>
      <c r="P4605"/>
      <c r="Q4605"/>
      <c r="R4605"/>
      <c r="S4605"/>
      <c r="T4605"/>
      <c r="U4605"/>
      <c r="V4605"/>
      <c r="W4605"/>
      <c r="X4605"/>
      <c r="Y4605"/>
      <c r="Z4605"/>
      <c r="AA4605"/>
      <c r="AB4605"/>
    </row>
    <row r="4606" spans="1:28" x14ac:dyDescent="0.25">
      <c r="A4606"/>
      <c r="B4606"/>
      <c r="C4606"/>
      <c r="D4606"/>
      <c r="E4606"/>
      <c r="F4606"/>
      <c r="G4606"/>
      <c r="H4606"/>
      <c r="I4606"/>
      <c r="J4606"/>
      <c r="K4606"/>
      <c r="L4606"/>
      <c r="M4606"/>
      <c r="N4606"/>
      <c r="O4606"/>
      <c r="P4606"/>
      <c r="Q4606"/>
      <c r="R4606"/>
      <c r="S4606"/>
      <c r="T4606"/>
      <c r="U4606"/>
      <c r="V4606"/>
      <c r="W4606"/>
      <c r="X4606"/>
      <c r="Y4606"/>
      <c r="Z4606"/>
      <c r="AA4606"/>
      <c r="AB4606"/>
    </row>
    <row r="4607" spans="1:28" x14ac:dyDescent="0.25">
      <c r="A4607"/>
      <c r="B4607"/>
      <c r="C4607"/>
      <c r="D4607"/>
      <c r="E4607"/>
      <c r="F4607"/>
      <c r="G4607"/>
      <c r="H4607"/>
      <c r="I4607"/>
      <c r="J4607"/>
      <c r="K4607"/>
      <c r="L4607"/>
      <c r="M4607"/>
      <c r="N4607"/>
      <c r="O4607"/>
      <c r="P4607"/>
      <c r="Q4607"/>
      <c r="R4607"/>
      <c r="S4607"/>
      <c r="T4607"/>
      <c r="U4607"/>
      <c r="V4607"/>
      <c r="W4607"/>
      <c r="X4607"/>
      <c r="Y4607"/>
      <c r="Z4607"/>
      <c r="AA4607"/>
      <c r="AB4607"/>
    </row>
    <row r="4608" spans="1:28" x14ac:dyDescent="0.25">
      <c r="A4608"/>
      <c r="B4608"/>
      <c r="C4608"/>
      <c r="D4608"/>
      <c r="E4608"/>
      <c r="F4608"/>
      <c r="G4608"/>
      <c r="H4608"/>
      <c r="I4608"/>
      <c r="J4608"/>
      <c r="K4608"/>
      <c r="L4608"/>
      <c r="M4608"/>
      <c r="N4608"/>
      <c r="O4608"/>
      <c r="P4608"/>
      <c r="Q4608"/>
      <c r="R4608"/>
      <c r="S4608"/>
      <c r="T4608"/>
      <c r="U4608"/>
      <c r="V4608"/>
      <c r="W4608"/>
      <c r="X4608"/>
      <c r="Y4608"/>
      <c r="Z4608"/>
      <c r="AA4608"/>
      <c r="AB4608"/>
    </row>
    <row r="4609" spans="1:28" x14ac:dyDescent="0.25">
      <c r="A4609"/>
      <c r="B4609"/>
      <c r="C4609"/>
      <c r="D4609"/>
      <c r="E4609"/>
      <c r="F4609"/>
      <c r="G4609"/>
      <c r="H4609"/>
      <c r="I4609"/>
      <c r="J4609"/>
      <c r="K4609"/>
      <c r="L4609"/>
      <c r="M4609"/>
      <c r="N4609"/>
      <c r="O4609"/>
      <c r="P4609"/>
      <c r="Q4609"/>
      <c r="R4609"/>
      <c r="S4609"/>
      <c r="T4609"/>
      <c r="U4609"/>
      <c r="V4609"/>
      <c r="W4609"/>
      <c r="X4609"/>
      <c r="Y4609"/>
      <c r="Z4609"/>
      <c r="AA4609"/>
      <c r="AB4609"/>
    </row>
    <row r="4610" spans="1:28" x14ac:dyDescent="0.25">
      <c r="A4610"/>
      <c r="B4610"/>
      <c r="C4610"/>
      <c r="D4610"/>
      <c r="E4610"/>
      <c r="F4610"/>
      <c r="G4610"/>
      <c r="H4610"/>
      <c r="I4610"/>
      <c r="J4610"/>
      <c r="K4610"/>
      <c r="L4610"/>
      <c r="M4610"/>
      <c r="N4610"/>
      <c r="O4610"/>
      <c r="P4610"/>
      <c r="Q4610"/>
      <c r="R4610"/>
      <c r="S4610"/>
      <c r="T4610"/>
      <c r="U4610"/>
      <c r="V4610"/>
      <c r="W4610"/>
      <c r="X4610"/>
      <c r="Y4610"/>
      <c r="Z4610"/>
      <c r="AA4610"/>
      <c r="AB4610"/>
    </row>
    <row r="4611" spans="1:28" x14ac:dyDescent="0.25">
      <c r="A4611"/>
      <c r="B4611"/>
      <c r="C4611"/>
      <c r="D4611"/>
      <c r="E4611"/>
      <c r="F4611"/>
      <c r="G4611"/>
      <c r="H4611"/>
      <c r="I4611"/>
      <c r="J4611"/>
      <c r="K4611"/>
      <c r="L4611"/>
      <c r="M4611"/>
      <c r="N4611"/>
      <c r="O4611"/>
      <c r="P4611"/>
      <c r="Q4611"/>
      <c r="R4611"/>
      <c r="S4611"/>
      <c r="T4611"/>
      <c r="U4611"/>
      <c r="V4611"/>
      <c r="W4611"/>
      <c r="X4611"/>
      <c r="Y4611"/>
      <c r="Z4611"/>
      <c r="AA4611"/>
      <c r="AB4611"/>
    </row>
    <row r="4612" spans="1:28" x14ac:dyDescent="0.25">
      <c r="A4612"/>
      <c r="B4612"/>
      <c r="C4612"/>
      <c r="D4612"/>
      <c r="E4612"/>
      <c r="F4612"/>
      <c r="G4612"/>
      <c r="H4612"/>
      <c r="I4612"/>
      <c r="J4612"/>
      <c r="K4612"/>
      <c r="L4612"/>
      <c r="M4612"/>
      <c r="N4612"/>
      <c r="O4612"/>
      <c r="P4612"/>
      <c r="Q4612"/>
      <c r="R4612"/>
      <c r="S4612"/>
      <c r="T4612"/>
      <c r="U4612"/>
      <c r="V4612"/>
      <c r="W4612"/>
      <c r="X4612"/>
      <c r="Y4612"/>
      <c r="Z4612"/>
      <c r="AA4612"/>
      <c r="AB4612"/>
    </row>
    <row r="4613" spans="1:28" x14ac:dyDescent="0.25">
      <c r="A4613"/>
      <c r="B4613"/>
      <c r="C4613"/>
      <c r="D4613"/>
      <c r="E4613"/>
      <c r="F4613"/>
      <c r="G4613"/>
      <c r="H4613"/>
      <c r="I4613"/>
      <c r="J4613"/>
      <c r="K4613"/>
      <c r="L4613"/>
      <c r="M4613"/>
      <c r="N4613"/>
      <c r="O4613"/>
      <c r="P4613"/>
      <c r="Q4613"/>
      <c r="R4613"/>
      <c r="S4613"/>
      <c r="T4613"/>
      <c r="U4613"/>
      <c r="V4613"/>
      <c r="W4613"/>
      <c r="X4613"/>
      <c r="Y4613"/>
      <c r="Z4613"/>
      <c r="AA4613"/>
      <c r="AB4613"/>
    </row>
    <row r="4614" spans="1:28" x14ac:dyDescent="0.25">
      <c r="A4614"/>
      <c r="B4614"/>
      <c r="C4614"/>
      <c r="D4614"/>
      <c r="E4614"/>
      <c r="F4614"/>
      <c r="G4614"/>
      <c r="H4614"/>
      <c r="I4614"/>
      <c r="J4614"/>
      <c r="K4614"/>
      <c r="L4614"/>
      <c r="M4614"/>
      <c r="N4614"/>
      <c r="O4614"/>
      <c r="P4614"/>
      <c r="Q4614"/>
      <c r="R4614"/>
      <c r="S4614"/>
      <c r="T4614"/>
      <c r="U4614"/>
      <c r="V4614"/>
      <c r="W4614"/>
      <c r="X4614"/>
      <c r="Y4614"/>
      <c r="Z4614"/>
      <c r="AA4614"/>
      <c r="AB4614"/>
    </row>
    <row r="4615" spans="1:28" x14ac:dyDescent="0.25">
      <c r="A4615"/>
      <c r="B4615"/>
      <c r="C4615"/>
      <c r="D4615"/>
      <c r="E4615"/>
      <c r="F4615"/>
      <c r="G4615"/>
      <c r="H4615"/>
      <c r="I4615"/>
      <c r="J4615"/>
      <c r="K4615"/>
      <c r="L4615"/>
      <c r="M4615"/>
      <c r="N4615"/>
      <c r="O4615"/>
      <c r="P4615"/>
      <c r="Q4615"/>
      <c r="R4615"/>
      <c r="S4615"/>
      <c r="T4615"/>
      <c r="U4615"/>
      <c r="V4615"/>
      <c r="W4615"/>
      <c r="X4615"/>
      <c r="Y4615"/>
      <c r="Z4615"/>
      <c r="AA4615"/>
      <c r="AB4615"/>
    </row>
    <row r="4616" spans="1:28" x14ac:dyDescent="0.25">
      <c r="A4616"/>
      <c r="B4616"/>
      <c r="C4616"/>
      <c r="D4616"/>
      <c r="E4616"/>
      <c r="F4616"/>
      <c r="G4616"/>
      <c r="H4616"/>
      <c r="I4616"/>
      <c r="J4616"/>
      <c r="K4616"/>
      <c r="L4616"/>
      <c r="M4616"/>
      <c r="N4616"/>
      <c r="O4616"/>
      <c r="P4616"/>
      <c r="Q4616"/>
      <c r="R4616"/>
      <c r="S4616"/>
      <c r="T4616"/>
      <c r="U4616"/>
      <c r="V4616"/>
      <c r="W4616"/>
      <c r="X4616"/>
      <c r="Y4616"/>
      <c r="Z4616"/>
      <c r="AA4616"/>
      <c r="AB4616"/>
    </row>
    <row r="4617" spans="1:28" x14ac:dyDescent="0.25">
      <c r="A4617"/>
      <c r="B4617"/>
      <c r="C4617"/>
      <c r="D4617"/>
      <c r="E4617"/>
      <c r="F4617"/>
      <c r="G4617"/>
      <c r="H4617"/>
      <c r="I4617"/>
      <c r="J4617"/>
      <c r="K4617"/>
      <c r="L4617"/>
      <c r="M4617"/>
      <c r="N4617"/>
      <c r="O4617"/>
      <c r="P4617"/>
      <c r="Q4617"/>
      <c r="R4617"/>
      <c r="S4617"/>
      <c r="T4617"/>
      <c r="U4617"/>
      <c r="V4617"/>
      <c r="W4617"/>
      <c r="X4617"/>
      <c r="Y4617"/>
      <c r="Z4617"/>
      <c r="AA4617"/>
      <c r="AB4617"/>
    </row>
    <row r="4618" spans="1:28" x14ac:dyDescent="0.25">
      <c r="A4618"/>
      <c r="B4618"/>
      <c r="C4618"/>
      <c r="D4618"/>
      <c r="E4618"/>
      <c r="F4618"/>
      <c r="G4618"/>
      <c r="H4618"/>
      <c r="I4618"/>
      <c r="J4618"/>
      <c r="K4618"/>
      <c r="L4618"/>
      <c r="M4618"/>
      <c r="N4618"/>
      <c r="O4618"/>
      <c r="P4618"/>
      <c r="Q4618"/>
      <c r="R4618"/>
      <c r="S4618"/>
      <c r="T4618"/>
      <c r="U4618"/>
      <c r="V4618"/>
      <c r="W4618"/>
      <c r="X4618"/>
      <c r="Y4618"/>
      <c r="Z4618"/>
      <c r="AA4618"/>
      <c r="AB4618"/>
    </row>
  </sheetData>
  <pageMargins left="0.7" right="0.7" top="0.75" bottom="0.75" header="0.3" footer="0.3"/>
  <pageSetup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0"/>
  <sheetViews>
    <sheetView workbookViewId="0">
      <selection activeCell="K18" sqref="K18"/>
    </sheetView>
  </sheetViews>
  <sheetFormatPr defaultRowHeight="15" x14ac:dyDescent="0.25"/>
  <cols>
    <col min="1" max="1" width="14.7109375" style="111" customWidth="1"/>
    <col min="2" max="2" width="14.28515625" style="111" bestFit="1" customWidth="1"/>
    <col min="3" max="7" width="9.140625" style="111"/>
    <col min="8" max="8" width="5.42578125" style="111" bestFit="1" customWidth="1"/>
    <col min="9" max="9" width="14.28515625" style="112" bestFit="1" customWidth="1"/>
    <col min="10" max="10" width="15.7109375" style="112" customWidth="1"/>
    <col min="11" max="12" width="15.7109375" style="117" customWidth="1"/>
    <col min="13" max="13" width="15.7109375" style="111" customWidth="1"/>
    <col min="14" max="14" width="10.7109375" style="112" customWidth="1"/>
    <col min="15" max="15" width="15.7109375" style="117" customWidth="1"/>
    <col min="16" max="17" width="15.7109375" style="111" customWidth="1"/>
    <col min="18" max="16384" width="9.140625" style="111"/>
  </cols>
  <sheetData>
    <row r="1" spans="1:17" ht="60" x14ac:dyDescent="0.25">
      <c r="A1" s="24" t="s">
        <v>57</v>
      </c>
      <c r="H1" s="123" t="s">
        <v>164</v>
      </c>
      <c r="I1" s="17" t="s">
        <v>165</v>
      </c>
      <c r="J1" s="17" t="s">
        <v>166</v>
      </c>
      <c r="K1" s="17" t="s">
        <v>167</v>
      </c>
      <c r="L1" s="123" t="s">
        <v>118</v>
      </c>
      <c r="M1" s="17"/>
      <c r="N1" s="17" t="s">
        <v>168</v>
      </c>
      <c r="O1"/>
    </row>
    <row r="2" spans="1:17" x14ac:dyDescent="0.25">
      <c r="A2" s="129"/>
      <c r="B2" s="128" t="str">
        <f>$I$9</f>
        <v/>
      </c>
      <c r="H2" s="124">
        <v>1</v>
      </c>
      <c r="I2" s="130">
        <f>SUMIFS('H Report'!$X$2:$X$499999,'H Report'!$D$2:$D$499999,$H2,'H Report'!$P$2:$P$499999,I$1)</f>
        <v>0</v>
      </c>
      <c r="J2" s="130">
        <f>SUMIFS('H Report'!$X$2:$X$499999,'H Report'!$D$2:$D$499999,$H2,'H Report'!$P$2:$P$499999,J$1)</f>
        <v>0</v>
      </c>
      <c r="K2" s="130">
        <f>SUMIFS('H Report'!$X$2:$X$499999,'H Report'!$D$2:$D$499999,$H2,'H Report'!$P$2:$P$499999,K$1)</f>
        <v>0</v>
      </c>
      <c r="L2" s="130">
        <f t="shared" ref="L2:L3" si="0">SUM(I2:J2)</f>
        <v>0</v>
      </c>
      <c r="M2" s="52"/>
      <c r="N2" s="125"/>
      <c r="O2"/>
    </row>
    <row r="3" spans="1:17" x14ac:dyDescent="0.25">
      <c r="A3" s="129"/>
      <c r="B3" s="128" t="str">
        <f t="shared" ref="B3:B66" si="1">$I$9</f>
        <v/>
      </c>
      <c r="H3" s="124">
        <v>16</v>
      </c>
      <c r="I3" s="130">
        <f>SUMIFS('H Report'!$X$2:$X$499999,'H Report'!$D$2:$D$499999,$H3,'H Report'!$P$2:$P$499999,I$1)</f>
        <v>0</v>
      </c>
      <c r="J3" s="130">
        <f>SUMIFS('H Report'!$X$2:$X$499999,'H Report'!$D$2:$D$499999,$H3,'H Report'!$P$2:$P$499999,J$1)</f>
        <v>0</v>
      </c>
      <c r="K3" s="130">
        <f>SUMIFS('H Report'!$X$2:$X$499999,'H Report'!$D$2:$D$499999,$H3,'H Report'!$P$2:$P$499999,K$1)</f>
        <v>0</v>
      </c>
      <c r="L3" s="130">
        <f t="shared" si="0"/>
        <v>0</v>
      </c>
      <c r="M3" s="52"/>
      <c r="N3"/>
      <c r="O3"/>
    </row>
    <row r="4" spans="1:17" x14ac:dyDescent="0.25">
      <c r="A4" s="129"/>
      <c r="B4" s="128" t="str">
        <f t="shared" si="1"/>
        <v/>
      </c>
      <c r="H4"/>
      <c r="I4" s="131">
        <f>SUM(I2:I3)</f>
        <v>0</v>
      </c>
      <c r="J4" s="131">
        <f>SUM(J2:J3)</f>
        <v>0</v>
      </c>
      <c r="K4" s="131">
        <f>SUM(K2:K3)</f>
        <v>0</v>
      </c>
      <c r="L4" s="131">
        <f>SUM(L2:L3)</f>
        <v>0</v>
      </c>
      <c r="M4" s="52"/>
      <c r="N4" s="7"/>
      <c r="O4"/>
      <c r="P4" s="118"/>
      <c r="Q4" s="118"/>
    </row>
    <row r="5" spans="1:17" x14ac:dyDescent="0.25">
      <c r="A5" s="129"/>
      <c r="B5" s="128" t="str">
        <f t="shared" si="1"/>
        <v/>
      </c>
      <c r="H5"/>
      <c r="I5" s="132" t="str">
        <f>IFERROR(I4/L4,"")</f>
        <v/>
      </c>
      <c r="J5" s="132" t="str">
        <f>IFERROR(J4/L4,"")</f>
        <v/>
      </c>
      <c r="K5" s="132" t="str">
        <f>IFERROR(K4/L4,"")</f>
        <v/>
      </c>
      <c r="L5" s="133">
        <f>SUM(I5:J5)</f>
        <v>0</v>
      </c>
      <c r="M5"/>
      <c r="N5"/>
      <c r="O5"/>
      <c r="P5" s="122"/>
      <c r="Q5" s="122"/>
    </row>
    <row r="6" spans="1:17" x14ac:dyDescent="0.25">
      <c r="A6" s="129"/>
      <c r="B6" s="128" t="str">
        <f t="shared" si="1"/>
        <v/>
      </c>
      <c r="H6"/>
      <c r="I6" s="130" t="str">
        <f>IFERROR(I4/$N$2,"")</f>
        <v/>
      </c>
      <c r="J6" s="130" t="str">
        <f t="shared" ref="J6:L6" si="2">IFERROR(J4/$N$2,"")</f>
        <v/>
      </c>
      <c r="K6" s="130" t="str">
        <f t="shared" si="2"/>
        <v/>
      </c>
      <c r="L6" s="130" t="str">
        <f t="shared" si="2"/>
        <v/>
      </c>
      <c r="M6"/>
      <c r="N6"/>
      <c r="O6"/>
      <c r="P6" s="122"/>
      <c r="Q6" s="122"/>
    </row>
    <row r="7" spans="1:17" x14ac:dyDescent="0.25">
      <c r="A7" s="129"/>
      <c r="B7" s="128" t="str">
        <f t="shared" si="1"/>
        <v/>
      </c>
      <c r="H7"/>
      <c r="I7" s="126"/>
      <c r="J7" s="126"/>
      <c r="K7" s="126"/>
      <c r="L7" s="126"/>
      <c r="M7"/>
      <c r="N7"/>
      <c r="O7"/>
      <c r="P7" s="122"/>
      <c r="Q7" s="122"/>
    </row>
    <row r="8" spans="1:17" x14ac:dyDescent="0.25">
      <c r="A8" s="129"/>
      <c r="B8" s="128" t="str">
        <f t="shared" si="1"/>
        <v/>
      </c>
      <c r="H8"/>
      <c r="I8"/>
      <c r="J8"/>
      <c r="K8"/>
      <c r="L8"/>
      <c r="M8"/>
      <c r="N8"/>
      <c r="O8"/>
      <c r="P8" s="122"/>
      <c r="Q8" s="122"/>
    </row>
    <row r="9" spans="1:17" x14ac:dyDescent="0.25">
      <c r="A9" s="129"/>
      <c r="B9" s="128" t="str">
        <f t="shared" si="1"/>
        <v/>
      </c>
      <c r="H9"/>
      <c r="I9" s="127" t="str">
        <f>IFERROR(I6+K6,"")</f>
        <v/>
      </c>
      <c r="J9" t="s">
        <v>169</v>
      </c>
      <c r="K9"/>
      <c r="L9"/>
      <c r="M9"/>
      <c r="N9"/>
      <c r="O9"/>
      <c r="P9" s="122"/>
      <c r="Q9" s="122"/>
    </row>
    <row r="10" spans="1:17" x14ac:dyDescent="0.25">
      <c r="A10" s="129"/>
      <c r="B10" s="128" t="str">
        <f t="shared" si="1"/>
        <v/>
      </c>
      <c r="I10" s="119"/>
      <c r="J10" s="120"/>
      <c r="L10" s="121"/>
      <c r="M10" s="121"/>
      <c r="P10" s="122"/>
      <c r="Q10" s="122"/>
    </row>
    <row r="11" spans="1:17" x14ac:dyDescent="0.25">
      <c r="B11" s="128" t="str">
        <f t="shared" si="1"/>
        <v/>
      </c>
      <c r="I11" s="119"/>
      <c r="J11" s="120"/>
      <c r="L11" s="121"/>
      <c r="M11" s="121"/>
      <c r="P11" s="122"/>
      <c r="Q11" s="122"/>
    </row>
    <row r="12" spans="1:17" x14ac:dyDescent="0.25">
      <c r="B12" s="128" t="str">
        <f t="shared" si="1"/>
        <v/>
      </c>
      <c r="I12" s="119"/>
      <c r="J12" s="120"/>
      <c r="L12" s="121"/>
      <c r="M12" s="121"/>
      <c r="P12" s="122"/>
      <c r="Q12" s="122"/>
    </row>
    <row r="13" spans="1:17" x14ac:dyDescent="0.25">
      <c r="B13" s="128" t="str">
        <f t="shared" si="1"/>
        <v/>
      </c>
      <c r="I13" s="119"/>
      <c r="J13" s="120"/>
      <c r="L13" s="121"/>
      <c r="M13" s="121"/>
      <c r="P13" s="122"/>
      <c r="Q13" s="122"/>
    </row>
    <row r="14" spans="1:17" x14ac:dyDescent="0.25">
      <c r="B14" s="128" t="str">
        <f t="shared" si="1"/>
        <v/>
      </c>
      <c r="I14" s="119"/>
      <c r="J14" s="120"/>
      <c r="L14" s="121"/>
      <c r="M14" s="121"/>
      <c r="P14" s="122"/>
      <c r="Q14" s="122"/>
    </row>
    <row r="15" spans="1:17" x14ac:dyDescent="0.25">
      <c r="B15" s="128" t="str">
        <f t="shared" si="1"/>
        <v/>
      </c>
      <c r="I15" s="119"/>
      <c r="J15" s="120"/>
      <c r="L15" s="121"/>
      <c r="M15" s="121"/>
      <c r="P15" s="122"/>
      <c r="Q15" s="122"/>
    </row>
    <row r="16" spans="1:17" x14ac:dyDescent="0.25">
      <c r="B16" s="128" t="str">
        <f t="shared" si="1"/>
        <v/>
      </c>
      <c r="I16" s="119"/>
      <c r="J16" s="120"/>
      <c r="L16" s="121"/>
      <c r="M16" s="121"/>
      <c r="P16" s="122"/>
      <c r="Q16" s="122"/>
    </row>
    <row r="17" spans="2:17" x14ac:dyDescent="0.25">
      <c r="B17" s="128" t="str">
        <f t="shared" si="1"/>
        <v/>
      </c>
      <c r="I17" s="119"/>
      <c r="J17" s="120"/>
      <c r="L17" s="121"/>
      <c r="M17" s="121"/>
      <c r="P17" s="122"/>
      <c r="Q17" s="122"/>
    </row>
    <row r="18" spans="2:17" x14ac:dyDescent="0.25">
      <c r="B18" s="128" t="str">
        <f t="shared" si="1"/>
        <v/>
      </c>
      <c r="I18" s="119"/>
      <c r="J18" s="120"/>
      <c r="L18" s="121"/>
      <c r="M18" s="121"/>
      <c r="P18" s="122"/>
      <c r="Q18" s="122"/>
    </row>
    <row r="19" spans="2:17" x14ac:dyDescent="0.25">
      <c r="B19" s="128" t="str">
        <f t="shared" si="1"/>
        <v/>
      </c>
      <c r="I19" s="119"/>
      <c r="J19" s="120"/>
      <c r="L19" s="121"/>
      <c r="M19" s="121"/>
      <c r="P19" s="122"/>
      <c r="Q19" s="122"/>
    </row>
    <row r="20" spans="2:17" x14ac:dyDescent="0.25">
      <c r="B20" s="128" t="str">
        <f t="shared" si="1"/>
        <v/>
      </c>
      <c r="I20" s="119"/>
      <c r="J20" s="120"/>
      <c r="L20" s="121"/>
      <c r="M20" s="121"/>
      <c r="P20" s="122"/>
      <c r="Q20" s="122"/>
    </row>
    <row r="21" spans="2:17" x14ac:dyDescent="0.25">
      <c r="B21" s="128" t="str">
        <f t="shared" si="1"/>
        <v/>
      </c>
      <c r="I21" s="119"/>
      <c r="J21" s="120"/>
      <c r="L21" s="121"/>
      <c r="M21" s="121"/>
      <c r="P21" s="122"/>
      <c r="Q21" s="122"/>
    </row>
    <row r="22" spans="2:17" x14ac:dyDescent="0.25">
      <c r="B22" s="128" t="str">
        <f t="shared" si="1"/>
        <v/>
      </c>
      <c r="I22" s="119"/>
      <c r="J22" s="120"/>
      <c r="L22" s="121"/>
      <c r="M22" s="121"/>
      <c r="P22" s="122"/>
      <c r="Q22" s="122"/>
    </row>
    <row r="23" spans="2:17" x14ac:dyDescent="0.25">
      <c r="B23" s="128" t="str">
        <f t="shared" si="1"/>
        <v/>
      </c>
      <c r="I23" s="119"/>
      <c r="J23" s="120"/>
      <c r="L23" s="121"/>
      <c r="M23" s="121"/>
      <c r="P23" s="122"/>
      <c r="Q23" s="122"/>
    </row>
    <row r="24" spans="2:17" x14ac:dyDescent="0.25">
      <c r="B24" s="128" t="str">
        <f t="shared" si="1"/>
        <v/>
      </c>
      <c r="I24" s="119"/>
      <c r="J24" s="120"/>
      <c r="L24" s="121"/>
      <c r="M24" s="121"/>
      <c r="P24" s="122"/>
      <c r="Q24" s="122"/>
    </row>
    <row r="25" spans="2:17" x14ac:dyDescent="0.25">
      <c r="B25" s="128" t="str">
        <f t="shared" si="1"/>
        <v/>
      </c>
      <c r="I25" s="119"/>
      <c r="J25" s="120"/>
      <c r="L25" s="121"/>
      <c r="M25" s="121"/>
      <c r="P25" s="122"/>
      <c r="Q25" s="122"/>
    </row>
    <row r="26" spans="2:17" x14ac:dyDescent="0.25">
      <c r="B26" s="128" t="str">
        <f t="shared" si="1"/>
        <v/>
      </c>
      <c r="I26" s="119"/>
      <c r="J26" s="120"/>
      <c r="L26" s="121"/>
      <c r="M26" s="121"/>
      <c r="P26" s="122"/>
      <c r="Q26" s="122"/>
    </row>
    <row r="27" spans="2:17" x14ac:dyDescent="0.25">
      <c r="B27" s="128" t="str">
        <f t="shared" si="1"/>
        <v/>
      </c>
      <c r="I27" s="119"/>
      <c r="J27" s="120"/>
      <c r="L27" s="121"/>
      <c r="M27" s="121"/>
      <c r="P27" s="122"/>
      <c r="Q27" s="122"/>
    </row>
    <row r="28" spans="2:17" x14ac:dyDescent="0.25">
      <c r="B28" s="128" t="str">
        <f t="shared" si="1"/>
        <v/>
      </c>
      <c r="I28" s="119"/>
      <c r="J28" s="120"/>
      <c r="L28" s="121"/>
      <c r="M28" s="121"/>
      <c r="P28" s="122"/>
      <c r="Q28" s="122"/>
    </row>
    <row r="29" spans="2:17" x14ac:dyDescent="0.25">
      <c r="B29" s="128" t="str">
        <f t="shared" si="1"/>
        <v/>
      </c>
      <c r="I29" s="119"/>
      <c r="J29" s="120"/>
      <c r="L29" s="121"/>
      <c r="M29" s="121"/>
      <c r="P29" s="122"/>
      <c r="Q29" s="122"/>
    </row>
    <row r="30" spans="2:17" x14ac:dyDescent="0.25">
      <c r="B30" s="128" t="str">
        <f t="shared" si="1"/>
        <v/>
      </c>
      <c r="I30" s="119"/>
      <c r="J30" s="120"/>
      <c r="L30" s="121"/>
      <c r="M30" s="121"/>
      <c r="P30" s="122"/>
      <c r="Q30" s="122"/>
    </row>
    <row r="31" spans="2:17" x14ac:dyDescent="0.25">
      <c r="B31" s="128" t="str">
        <f t="shared" si="1"/>
        <v/>
      </c>
      <c r="I31" s="119"/>
      <c r="J31" s="120"/>
      <c r="L31" s="121"/>
      <c r="M31" s="121"/>
      <c r="P31" s="122"/>
      <c r="Q31" s="122"/>
    </row>
    <row r="32" spans="2:17" x14ac:dyDescent="0.25">
      <c r="B32" s="128" t="str">
        <f t="shared" si="1"/>
        <v/>
      </c>
      <c r="I32" s="119"/>
      <c r="J32" s="120"/>
      <c r="L32" s="121"/>
      <c r="M32" s="121"/>
      <c r="P32" s="122"/>
      <c r="Q32" s="122"/>
    </row>
    <row r="33" spans="2:17" x14ac:dyDescent="0.25">
      <c r="B33" s="128" t="str">
        <f t="shared" si="1"/>
        <v/>
      </c>
      <c r="I33" s="119"/>
      <c r="J33" s="120"/>
      <c r="L33" s="121"/>
      <c r="M33" s="121"/>
      <c r="P33" s="122"/>
      <c r="Q33" s="122"/>
    </row>
    <row r="34" spans="2:17" x14ac:dyDescent="0.25">
      <c r="B34" s="128" t="str">
        <f t="shared" si="1"/>
        <v/>
      </c>
      <c r="I34" s="119"/>
      <c r="J34" s="120"/>
      <c r="L34" s="121"/>
      <c r="M34" s="121"/>
      <c r="P34" s="122"/>
      <c r="Q34" s="122"/>
    </row>
    <row r="35" spans="2:17" x14ac:dyDescent="0.25">
      <c r="B35" s="128" t="str">
        <f t="shared" si="1"/>
        <v/>
      </c>
      <c r="I35" s="119"/>
      <c r="J35" s="120"/>
      <c r="L35" s="121"/>
      <c r="M35" s="121"/>
      <c r="P35" s="122"/>
      <c r="Q35" s="122"/>
    </row>
    <row r="36" spans="2:17" x14ac:dyDescent="0.25">
      <c r="B36" s="128" t="str">
        <f t="shared" si="1"/>
        <v/>
      </c>
      <c r="I36" s="119"/>
      <c r="J36" s="120"/>
      <c r="L36" s="121"/>
      <c r="M36" s="121"/>
      <c r="P36" s="122"/>
      <c r="Q36" s="122"/>
    </row>
    <row r="37" spans="2:17" x14ac:dyDescent="0.25">
      <c r="B37" s="128" t="str">
        <f t="shared" si="1"/>
        <v/>
      </c>
      <c r="I37" s="119"/>
      <c r="J37" s="120"/>
      <c r="L37" s="121"/>
      <c r="M37" s="121"/>
      <c r="P37" s="122"/>
      <c r="Q37" s="122"/>
    </row>
    <row r="38" spans="2:17" x14ac:dyDescent="0.25">
      <c r="B38" s="128" t="str">
        <f t="shared" si="1"/>
        <v/>
      </c>
      <c r="I38" s="119"/>
      <c r="J38" s="120"/>
      <c r="L38" s="121"/>
      <c r="M38" s="121"/>
      <c r="P38" s="122"/>
      <c r="Q38" s="122"/>
    </row>
    <row r="39" spans="2:17" x14ac:dyDescent="0.25">
      <c r="B39" s="128" t="str">
        <f t="shared" si="1"/>
        <v/>
      </c>
      <c r="I39" s="119"/>
      <c r="J39" s="120"/>
      <c r="L39" s="121"/>
      <c r="M39" s="121"/>
      <c r="P39" s="122"/>
      <c r="Q39" s="122"/>
    </row>
    <row r="40" spans="2:17" x14ac:dyDescent="0.25">
      <c r="B40" s="128" t="str">
        <f t="shared" si="1"/>
        <v/>
      </c>
      <c r="I40" s="119"/>
      <c r="J40" s="120"/>
      <c r="L40" s="121"/>
      <c r="M40" s="121"/>
      <c r="P40" s="122"/>
      <c r="Q40" s="122"/>
    </row>
    <row r="41" spans="2:17" x14ac:dyDescent="0.25">
      <c r="B41" s="128" t="str">
        <f t="shared" si="1"/>
        <v/>
      </c>
      <c r="I41" s="119"/>
      <c r="J41" s="120"/>
      <c r="L41" s="121"/>
      <c r="M41" s="121"/>
      <c r="P41" s="122"/>
      <c r="Q41" s="122"/>
    </row>
    <row r="42" spans="2:17" x14ac:dyDescent="0.25">
      <c r="B42" s="128" t="str">
        <f t="shared" si="1"/>
        <v/>
      </c>
      <c r="I42" s="119"/>
      <c r="J42" s="120"/>
      <c r="L42" s="121"/>
      <c r="M42" s="121"/>
      <c r="P42" s="122"/>
      <c r="Q42" s="122"/>
    </row>
    <row r="43" spans="2:17" x14ac:dyDescent="0.25">
      <c r="B43" s="128" t="str">
        <f t="shared" si="1"/>
        <v/>
      </c>
      <c r="I43" s="119"/>
      <c r="J43" s="120"/>
      <c r="L43" s="121"/>
      <c r="M43" s="121"/>
      <c r="P43" s="122"/>
      <c r="Q43" s="122"/>
    </row>
    <row r="44" spans="2:17" x14ac:dyDescent="0.25">
      <c r="B44" s="128" t="str">
        <f t="shared" si="1"/>
        <v/>
      </c>
      <c r="I44" s="119"/>
      <c r="J44" s="120"/>
      <c r="L44" s="121"/>
      <c r="M44" s="121"/>
      <c r="P44" s="122"/>
      <c r="Q44" s="122"/>
    </row>
    <row r="45" spans="2:17" x14ac:dyDescent="0.25">
      <c r="B45" s="128" t="str">
        <f t="shared" si="1"/>
        <v/>
      </c>
      <c r="I45" s="119"/>
      <c r="J45" s="120"/>
      <c r="L45" s="121"/>
      <c r="M45" s="121"/>
      <c r="P45" s="122"/>
      <c r="Q45" s="122"/>
    </row>
    <row r="46" spans="2:17" x14ac:dyDescent="0.25">
      <c r="B46" s="128" t="str">
        <f t="shared" si="1"/>
        <v/>
      </c>
      <c r="I46" s="119"/>
      <c r="J46" s="120"/>
      <c r="L46" s="121"/>
      <c r="M46" s="121"/>
      <c r="P46" s="122"/>
      <c r="Q46" s="122"/>
    </row>
    <row r="47" spans="2:17" x14ac:dyDescent="0.25">
      <c r="B47" s="128" t="str">
        <f t="shared" si="1"/>
        <v/>
      </c>
      <c r="I47" s="119"/>
      <c r="J47" s="120"/>
      <c r="L47" s="121"/>
      <c r="M47" s="121"/>
      <c r="P47" s="122"/>
      <c r="Q47" s="122"/>
    </row>
    <row r="48" spans="2:17" x14ac:dyDescent="0.25">
      <c r="B48" s="128" t="str">
        <f t="shared" si="1"/>
        <v/>
      </c>
      <c r="I48" s="119"/>
      <c r="J48" s="120"/>
      <c r="L48" s="121"/>
      <c r="M48" s="121"/>
      <c r="P48" s="122"/>
      <c r="Q48" s="122"/>
    </row>
    <row r="49" spans="2:17" x14ac:dyDescent="0.25">
      <c r="B49" s="128" t="str">
        <f t="shared" si="1"/>
        <v/>
      </c>
      <c r="I49" s="119"/>
      <c r="J49" s="120"/>
      <c r="L49" s="121"/>
      <c r="M49" s="121"/>
      <c r="P49" s="122"/>
      <c r="Q49" s="122"/>
    </row>
    <row r="50" spans="2:17" x14ac:dyDescent="0.25">
      <c r="B50" s="128" t="str">
        <f t="shared" si="1"/>
        <v/>
      </c>
      <c r="I50" s="119"/>
      <c r="J50" s="120"/>
      <c r="L50" s="121"/>
      <c r="M50" s="121"/>
      <c r="P50" s="122"/>
      <c r="Q50" s="122"/>
    </row>
    <row r="51" spans="2:17" x14ac:dyDescent="0.25">
      <c r="B51" s="128" t="str">
        <f t="shared" si="1"/>
        <v/>
      </c>
      <c r="I51" s="119"/>
      <c r="J51" s="120"/>
      <c r="L51" s="121"/>
      <c r="M51" s="121"/>
      <c r="P51" s="122"/>
      <c r="Q51" s="122"/>
    </row>
    <row r="52" spans="2:17" x14ac:dyDescent="0.25">
      <c r="B52" s="128" t="str">
        <f t="shared" si="1"/>
        <v/>
      </c>
      <c r="I52" s="119"/>
      <c r="J52" s="120"/>
      <c r="L52" s="121"/>
      <c r="M52" s="121"/>
      <c r="P52" s="122"/>
      <c r="Q52" s="122"/>
    </row>
    <row r="53" spans="2:17" x14ac:dyDescent="0.25">
      <c r="B53" s="128" t="str">
        <f t="shared" si="1"/>
        <v/>
      </c>
      <c r="I53" s="119"/>
      <c r="J53" s="120"/>
      <c r="L53" s="121"/>
      <c r="M53" s="121"/>
      <c r="P53" s="122"/>
      <c r="Q53" s="122"/>
    </row>
    <row r="54" spans="2:17" x14ac:dyDescent="0.25">
      <c r="B54" s="128" t="str">
        <f t="shared" si="1"/>
        <v/>
      </c>
      <c r="I54" s="119"/>
      <c r="J54" s="120"/>
      <c r="L54" s="121"/>
      <c r="M54" s="121"/>
      <c r="P54" s="122"/>
      <c r="Q54" s="122"/>
    </row>
    <row r="55" spans="2:17" x14ac:dyDescent="0.25">
      <c r="B55" s="128" t="str">
        <f t="shared" si="1"/>
        <v/>
      </c>
      <c r="I55" s="119"/>
      <c r="J55" s="120"/>
      <c r="L55" s="121"/>
      <c r="M55" s="121"/>
      <c r="P55" s="122"/>
      <c r="Q55" s="122"/>
    </row>
    <row r="56" spans="2:17" x14ac:dyDescent="0.25">
      <c r="B56" s="128" t="str">
        <f t="shared" si="1"/>
        <v/>
      </c>
      <c r="I56" s="119"/>
      <c r="J56" s="120"/>
      <c r="L56" s="121"/>
      <c r="M56" s="121"/>
      <c r="P56" s="122"/>
      <c r="Q56" s="122"/>
    </row>
    <row r="57" spans="2:17" x14ac:dyDescent="0.25">
      <c r="B57" s="128" t="str">
        <f t="shared" si="1"/>
        <v/>
      </c>
      <c r="I57" s="119"/>
      <c r="J57" s="120"/>
      <c r="L57" s="121"/>
      <c r="M57" s="121"/>
      <c r="P57" s="122"/>
      <c r="Q57" s="122"/>
    </row>
    <row r="58" spans="2:17" x14ac:dyDescent="0.25">
      <c r="B58" s="128" t="str">
        <f t="shared" si="1"/>
        <v/>
      </c>
      <c r="I58" s="119"/>
      <c r="J58" s="120"/>
      <c r="L58" s="121"/>
      <c r="M58" s="121"/>
      <c r="P58" s="122"/>
      <c r="Q58" s="122"/>
    </row>
    <row r="59" spans="2:17" x14ac:dyDescent="0.25">
      <c r="B59" s="128" t="str">
        <f t="shared" si="1"/>
        <v/>
      </c>
      <c r="I59" s="119"/>
      <c r="J59" s="120"/>
      <c r="L59" s="121"/>
      <c r="M59" s="121"/>
      <c r="P59" s="122"/>
      <c r="Q59" s="122"/>
    </row>
    <row r="60" spans="2:17" x14ac:dyDescent="0.25">
      <c r="B60" s="128" t="str">
        <f t="shared" si="1"/>
        <v/>
      </c>
      <c r="I60" s="119"/>
      <c r="J60" s="120"/>
      <c r="L60" s="121"/>
      <c r="M60" s="121"/>
      <c r="P60" s="122"/>
      <c r="Q60" s="122"/>
    </row>
    <row r="61" spans="2:17" x14ac:dyDescent="0.25">
      <c r="B61" s="128" t="str">
        <f t="shared" si="1"/>
        <v/>
      </c>
      <c r="I61" s="119"/>
      <c r="J61" s="120"/>
      <c r="L61" s="121"/>
      <c r="M61" s="121"/>
      <c r="P61" s="122"/>
      <c r="Q61" s="122"/>
    </row>
    <row r="62" spans="2:17" x14ac:dyDescent="0.25">
      <c r="B62" s="128" t="str">
        <f t="shared" si="1"/>
        <v/>
      </c>
      <c r="I62" s="119"/>
      <c r="J62" s="120"/>
      <c r="L62" s="121"/>
      <c r="M62" s="121"/>
      <c r="P62" s="122"/>
      <c r="Q62" s="122"/>
    </row>
    <row r="63" spans="2:17" x14ac:dyDescent="0.25">
      <c r="B63" s="128" t="str">
        <f t="shared" si="1"/>
        <v/>
      </c>
      <c r="I63" s="119"/>
      <c r="J63" s="120"/>
      <c r="L63" s="121"/>
      <c r="M63" s="121"/>
      <c r="P63" s="122"/>
      <c r="Q63" s="122"/>
    </row>
    <row r="64" spans="2:17" x14ac:dyDescent="0.25">
      <c r="B64" s="128" t="str">
        <f t="shared" si="1"/>
        <v/>
      </c>
      <c r="I64" s="119"/>
      <c r="J64" s="120"/>
      <c r="L64" s="121"/>
      <c r="M64" s="121"/>
      <c r="P64" s="122"/>
      <c r="Q64" s="122"/>
    </row>
    <row r="65" spans="2:17" x14ac:dyDescent="0.25">
      <c r="B65" s="128" t="str">
        <f t="shared" si="1"/>
        <v/>
      </c>
      <c r="I65" s="119"/>
      <c r="J65" s="120"/>
      <c r="L65" s="121"/>
      <c r="M65" s="121"/>
      <c r="P65" s="122"/>
      <c r="Q65" s="122"/>
    </row>
    <row r="66" spans="2:17" x14ac:dyDescent="0.25">
      <c r="B66" s="128" t="str">
        <f t="shared" si="1"/>
        <v/>
      </c>
      <c r="I66" s="119"/>
      <c r="J66" s="120"/>
      <c r="L66" s="121"/>
      <c r="M66" s="121"/>
      <c r="P66" s="122"/>
      <c r="Q66" s="122"/>
    </row>
    <row r="67" spans="2:17" x14ac:dyDescent="0.25">
      <c r="B67" s="128" t="str">
        <f t="shared" ref="B67:B130" si="3">$I$9</f>
        <v/>
      </c>
      <c r="I67" s="119"/>
      <c r="J67" s="120"/>
      <c r="L67" s="121"/>
      <c r="M67" s="121"/>
      <c r="P67" s="122"/>
      <c r="Q67" s="122"/>
    </row>
    <row r="68" spans="2:17" x14ac:dyDescent="0.25">
      <c r="B68" s="128" t="str">
        <f t="shared" si="3"/>
        <v/>
      </c>
      <c r="I68" s="119"/>
      <c r="J68" s="120"/>
      <c r="L68" s="121"/>
      <c r="M68" s="121"/>
      <c r="P68" s="122"/>
      <c r="Q68" s="122"/>
    </row>
    <row r="69" spans="2:17" x14ac:dyDescent="0.25">
      <c r="B69" s="128" t="str">
        <f t="shared" si="3"/>
        <v/>
      </c>
      <c r="I69" s="119"/>
      <c r="J69" s="120"/>
      <c r="L69" s="121"/>
      <c r="M69" s="121"/>
      <c r="P69" s="122"/>
      <c r="Q69" s="122"/>
    </row>
    <row r="70" spans="2:17" x14ac:dyDescent="0.25">
      <c r="B70" s="128" t="str">
        <f t="shared" si="3"/>
        <v/>
      </c>
      <c r="I70" s="119"/>
      <c r="J70" s="120"/>
      <c r="L70" s="121"/>
      <c r="M70" s="121"/>
      <c r="P70" s="122"/>
      <c r="Q70" s="122"/>
    </row>
    <row r="71" spans="2:17" x14ac:dyDescent="0.25">
      <c r="B71" s="128" t="str">
        <f t="shared" si="3"/>
        <v/>
      </c>
      <c r="I71" s="119"/>
      <c r="J71" s="120"/>
      <c r="L71" s="121"/>
      <c r="M71" s="121"/>
      <c r="P71" s="122"/>
      <c r="Q71" s="122"/>
    </row>
    <row r="72" spans="2:17" x14ac:dyDescent="0.25">
      <c r="B72" s="128" t="str">
        <f t="shared" si="3"/>
        <v/>
      </c>
      <c r="I72" s="119"/>
      <c r="J72" s="120"/>
      <c r="L72" s="121"/>
      <c r="M72" s="121"/>
      <c r="P72" s="122"/>
      <c r="Q72" s="122"/>
    </row>
    <row r="73" spans="2:17" x14ac:dyDescent="0.25">
      <c r="B73" s="128" t="str">
        <f t="shared" si="3"/>
        <v/>
      </c>
      <c r="I73" s="119"/>
      <c r="J73" s="120"/>
      <c r="L73" s="121"/>
      <c r="M73" s="121"/>
      <c r="P73" s="122"/>
      <c r="Q73" s="122"/>
    </row>
    <row r="74" spans="2:17" x14ac:dyDescent="0.25">
      <c r="B74" s="128" t="str">
        <f t="shared" si="3"/>
        <v/>
      </c>
      <c r="I74" s="119"/>
      <c r="J74" s="120"/>
      <c r="L74" s="121"/>
      <c r="M74" s="121"/>
      <c r="P74" s="122"/>
      <c r="Q74" s="122"/>
    </row>
    <row r="75" spans="2:17" x14ac:dyDescent="0.25">
      <c r="B75" s="128" t="str">
        <f t="shared" si="3"/>
        <v/>
      </c>
      <c r="I75" s="119"/>
      <c r="J75" s="120"/>
      <c r="L75" s="121"/>
      <c r="M75" s="121"/>
      <c r="P75" s="122"/>
      <c r="Q75" s="122"/>
    </row>
    <row r="76" spans="2:17" x14ac:dyDescent="0.25">
      <c r="B76" s="128" t="str">
        <f t="shared" si="3"/>
        <v/>
      </c>
      <c r="I76" s="119"/>
      <c r="J76" s="120"/>
      <c r="L76" s="121"/>
      <c r="M76" s="121"/>
      <c r="P76" s="122"/>
      <c r="Q76" s="122"/>
    </row>
    <row r="77" spans="2:17" x14ac:dyDescent="0.25">
      <c r="B77" s="128" t="str">
        <f t="shared" si="3"/>
        <v/>
      </c>
      <c r="I77" s="119"/>
      <c r="J77" s="120"/>
      <c r="L77" s="121"/>
      <c r="M77" s="121"/>
      <c r="P77" s="122"/>
      <c r="Q77" s="122"/>
    </row>
    <row r="78" spans="2:17" x14ac:dyDescent="0.25">
      <c r="B78" s="128" t="str">
        <f t="shared" si="3"/>
        <v/>
      </c>
      <c r="I78" s="119"/>
      <c r="J78" s="120"/>
      <c r="L78" s="121"/>
      <c r="M78" s="121"/>
      <c r="P78" s="122"/>
      <c r="Q78" s="122"/>
    </row>
    <row r="79" spans="2:17" x14ac:dyDescent="0.25">
      <c r="B79" s="128" t="str">
        <f t="shared" si="3"/>
        <v/>
      </c>
      <c r="I79" s="119"/>
      <c r="J79" s="120"/>
      <c r="L79" s="121"/>
      <c r="M79" s="121"/>
      <c r="P79" s="122"/>
      <c r="Q79" s="122"/>
    </row>
    <row r="80" spans="2:17" x14ac:dyDescent="0.25">
      <c r="B80" s="128" t="str">
        <f t="shared" si="3"/>
        <v/>
      </c>
      <c r="I80" s="119"/>
      <c r="J80" s="120"/>
      <c r="L80" s="121"/>
      <c r="M80" s="121"/>
      <c r="P80" s="122"/>
      <c r="Q80" s="122"/>
    </row>
    <row r="81" spans="2:17" x14ac:dyDescent="0.25">
      <c r="B81" s="128" t="str">
        <f t="shared" si="3"/>
        <v/>
      </c>
      <c r="I81" s="119"/>
      <c r="J81" s="120"/>
      <c r="L81" s="121"/>
      <c r="M81" s="121"/>
      <c r="P81" s="122"/>
      <c r="Q81" s="122"/>
    </row>
    <row r="82" spans="2:17" x14ac:dyDescent="0.25">
      <c r="B82" s="128" t="str">
        <f t="shared" si="3"/>
        <v/>
      </c>
      <c r="I82" s="119"/>
      <c r="J82" s="120"/>
      <c r="L82" s="121"/>
      <c r="M82" s="121"/>
      <c r="P82" s="122"/>
      <c r="Q82" s="122"/>
    </row>
    <row r="83" spans="2:17" x14ac:dyDescent="0.25">
      <c r="B83" s="128" t="str">
        <f t="shared" si="3"/>
        <v/>
      </c>
      <c r="I83" s="119"/>
      <c r="J83" s="120"/>
      <c r="L83" s="121"/>
      <c r="M83" s="121"/>
      <c r="P83" s="122"/>
      <c r="Q83" s="122"/>
    </row>
    <row r="84" spans="2:17" x14ac:dyDescent="0.25">
      <c r="B84" s="128" t="str">
        <f t="shared" si="3"/>
        <v/>
      </c>
      <c r="I84" s="119"/>
      <c r="J84" s="120"/>
      <c r="L84" s="121"/>
      <c r="M84" s="121"/>
      <c r="P84" s="122"/>
      <c r="Q84" s="122"/>
    </row>
    <row r="85" spans="2:17" x14ac:dyDescent="0.25">
      <c r="B85" s="128" t="str">
        <f t="shared" si="3"/>
        <v/>
      </c>
      <c r="I85" s="119"/>
      <c r="J85" s="120"/>
      <c r="L85" s="121"/>
      <c r="M85" s="121"/>
      <c r="P85" s="122"/>
      <c r="Q85" s="122"/>
    </row>
    <row r="86" spans="2:17" x14ac:dyDescent="0.25">
      <c r="B86" s="128" t="str">
        <f t="shared" si="3"/>
        <v/>
      </c>
      <c r="I86" s="119"/>
      <c r="J86" s="120"/>
      <c r="L86" s="121"/>
      <c r="M86" s="121"/>
      <c r="P86" s="122"/>
      <c r="Q86" s="122"/>
    </row>
    <row r="87" spans="2:17" x14ac:dyDescent="0.25">
      <c r="B87" s="128" t="str">
        <f t="shared" si="3"/>
        <v/>
      </c>
      <c r="I87" s="119"/>
      <c r="J87" s="120"/>
      <c r="L87" s="121"/>
      <c r="M87" s="121"/>
      <c r="P87" s="122"/>
      <c r="Q87" s="122"/>
    </row>
    <row r="88" spans="2:17" x14ac:dyDescent="0.25">
      <c r="B88" s="128" t="str">
        <f t="shared" si="3"/>
        <v/>
      </c>
      <c r="I88" s="119"/>
      <c r="J88" s="120"/>
      <c r="L88" s="121"/>
      <c r="M88" s="121"/>
      <c r="P88" s="122"/>
      <c r="Q88" s="122"/>
    </row>
    <row r="89" spans="2:17" x14ac:dyDescent="0.25">
      <c r="B89" s="128" t="str">
        <f t="shared" si="3"/>
        <v/>
      </c>
      <c r="I89" s="119"/>
      <c r="J89" s="120"/>
      <c r="L89" s="121"/>
      <c r="M89" s="121"/>
      <c r="P89" s="122"/>
      <c r="Q89" s="122"/>
    </row>
    <row r="90" spans="2:17" x14ac:dyDescent="0.25">
      <c r="B90" s="128" t="str">
        <f t="shared" si="3"/>
        <v/>
      </c>
      <c r="I90" s="119"/>
      <c r="J90" s="120"/>
      <c r="L90" s="121"/>
      <c r="M90" s="121"/>
      <c r="P90" s="122"/>
      <c r="Q90" s="122"/>
    </row>
    <row r="91" spans="2:17" x14ac:dyDescent="0.25">
      <c r="B91" s="128" t="str">
        <f t="shared" si="3"/>
        <v/>
      </c>
      <c r="I91" s="119"/>
      <c r="J91" s="120"/>
      <c r="L91" s="121"/>
      <c r="M91" s="121"/>
      <c r="P91" s="122"/>
      <c r="Q91" s="122"/>
    </row>
    <row r="92" spans="2:17" x14ac:dyDescent="0.25">
      <c r="B92" s="128" t="str">
        <f t="shared" si="3"/>
        <v/>
      </c>
      <c r="I92" s="119"/>
      <c r="J92" s="120"/>
      <c r="L92" s="121"/>
      <c r="M92" s="121"/>
      <c r="P92" s="122"/>
      <c r="Q92" s="122"/>
    </row>
    <row r="93" spans="2:17" x14ac:dyDescent="0.25">
      <c r="B93" s="128" t="str">
        <f t="shared" si="3"/>
        <v/>
      </c>
      <c r="I93" s="119"/>
      <c r="J93" s="120"/>
      <c r="L93" s="121"/>
      <c r="M93" s="121"/>
      <c r="P93" s="122"/>
      <c r="Q93" s="122"/>
    </row>
    <row r="94" spans="2:17" x14ac:dyDescent="0.25">
      <c r="B94" s="128" t="str">
        <f t="shared" si="3"/>
        <v/>
      </c>
      <c r="I94" s="119"/>
      <c r="J94" s="120"/>
      <c r="L94" s="121"/>
      <c r="M94" s="121"/>
      <c r="P94" s="122"/>
      <c r="Q94" s="122"/>
    </row>
    <row r="95" spans="2:17" x14ac:dyDescent="0.25">
      <c r="B95" s="128" t="str">
        <f t="shared" si="3"/>
        <v/>
      </c>
      <c r="I95" s="119"/>
      <c r="J95" s="120"/>
      <c r="L95" s="121"/>
      <c r="M95" s="121"/>
      <c r="P95" s="122"/>
      <c r="Q95" s="122"/>
    </row>
    <row r="96" spans="2:17" x14ac:dyDescent="0.25">
      <c r="B96" s="128" t="str">
        <f t="shared" si="3"/>
        <v/>
      </c>
      <c r="I96" s="119"/>
      <c r="J96" s="120"/>
      <c r="L96" s="121"/>
      <c r="M96" s="121"/>
      <c r="P96" s="122"/>
      <c r="Q96" s="122"/>
    </row>
    <row r="97" spans="2:17" x14ac:dyDescent="0.25">
      <c r="B97" s="128" t="str">
        <f t="shared" si="3"/>
        <v/>
      </c>
      <c r="I97" s="119"/>
      <c r="J97" s="120"/>
      <c r="L97" s="121"/>
      <c r="M97" s="121"/>
      <c r="P97" s="122"/>
      <c r="Q97" s="122"/>
    </row>
    <row r="98" spans="2:17" x14ac:dyDescent="0.25">
      <c r="B98" s="128" t="str">
        <f t="shared" si="3"/>
        <v/>
      </c>
      <c r="I98" s="119"/>
      <c r="J98" s="120"/>
      <c r="L98" s="121"/>
      <c r="M98" s="121"/>
      <c r="P98" s="122"/>
      <c r="Q98" s="122"/>
    </row>
    <row r="99" spans="2:17" x14ac:dyDescent="0.25">
      <c r="B99" s="128" t="str">
        <f t="shared" si="3"/>
        <v/>
      </c>
      <c r="I99" s="119"/>
      <c r="J99" s="120"/>
      <c r="L99" s="121"/>
      <c r="M99" s="121"/>
      <c r="P99" s="122"/>
      <c r="Q99" s="122"/>
    </row>
    <row r="100" spans="2:17" x14ac:dyDescent="0.25">
      <c r="B100" s="128" t="str">
        <f t="shared" si="3"/>
        <v/>
      </c>
      <c r="I100" s="119"/>
      <c r="J100" s="120"/>
      <c r="L100" s="121"/>
      <c r="M100" s="121"/>
      <c r="P100" s="122"/>
      <c r="Q100" s="122"/>
    </row>
    <row r="101" spans="2:17" x14ac:dyDescent="0.25">
      <c r="B101" s="128" t="str">
        <f t="shared" si="3"/>
        <v/>
      </c>
      <c r="I101" s="119"/>
      <c r="J101" s="120"/>
      <c r="L101" s="121"/>
      <c r="M101" s="121"/>
      <c r="P101" s="122"/>
      <c r="Q101" s="122"/>
    </row>
    <row r="102" spans="2:17" x14ac:dyDescent="0.25">
      <c r="B102" s="128" t="str">
        <f t="shared" si="3"/>
        <v/>
      </c>
      <c r="I102" s="119"/>
      <c r="J102" s="120"/>
      <c r="L102" s="121"/>
      <c r="M102" s="121"/>
      <c r="P102" s="122"/>
      <c r="Q102" s="122"/>
    </row>
    <row r="103" spans="2:17" x14ac:dyDescent="0.25">
      <c r="B103" s="128" t="str">
        <f t="shared" si="3"/>
        <v/>
      </c>
      <c r="I103" s="119"/>
      <c r="J103" s="120"/>
      <c r="L103" s="121"/>
      <c r="M103" s="121"/>
      <c r="P103" s="122"/>
      <c r="Q103" s="122"/>
    </row>
    <row r="104" spans="2:17" x14ac:dyDescent="0.25">
      <c r="B104" s="128" t="str">
        <f t="shared" si="3"/>
        <v/>
      </c>
      <c r="I104" s="119"/>
      <c r="J104" s="120"/>
      <c r="L104" s="121"/>
      <c r="M104" s="121"/>
      <c r="P104" s="122"/>
      <c r="Q104" s="122"/>
    </row>
    <row r="105" spans="2:17" x14ac:dyDescent="0.25">
      <c r="B105" s="128" t="str">
        <f t="shared" si="3"/>
        <v/>
      </c>
      <c r="I105" s="119"/>
      <c r="J105" s="120"/>
      <c r="L105" s="121"/>
      <c r="M105" s="121"/>
      <c r="P105" s="122"/>
      <c r="Q105" s="122"/>
    </row>
    <row r="106" spans="2:17" x14ac:dyDescent="0.25">
      <c r="B106" s="128" t="str">
        <f t="shared" si="3"/>
        <v/>
      </c>
      <c r="I106" s="119"/>
      <c r="J106" s="120"/>
      <c r="L106" s="121"/>
      <c r="M106" s="121"/>
      <c r="P106" s="122"/>
      <c r="Q106" s="122"/>
    </row>
    <row r="107" spans="2:17" x14ac:dyDescent="0.25">
      <c r="B107" s="128" t="str">
        <f t="shared" si="3"/>
        <v/>
      </c>
      <c r="I107" s="119"/>
      <c r="J107" s="120"/>
      <c r="L107" s="121"/>
      <c r="M107" s="121"/>
      <c r="P107" s="122"/>
      <c r="Q107" s="122"/>
    </row>
    <row r="108" spans="2:17" x14ac:dyDescent="0.25">
      <c r="B108" s="128" t="str">
        <f t="shared" si="3"/>
        <v/>
      </c>
      <c r="I108" s="119"/>
      <c r="J108" s="120"/>
      <c r="L108" s="121"/>
      <c r="M108" s="121"/>
      <c r="P108" s="122"/>
      <c r="Q108" s="122"/>
    </row>
    <row r="109" spans="2:17" x14ac:dyDescent="0.25">
      <c r="B109" s="128" t="str">
        <f t="shared" si="3"/>
        <v/>
      </c>
      <c r="I109" s="119"/>
      <c r="J109" s="120"/>
      <c r="L109" s="121"/>
      <c r="M109" s="121"/>
      <c r="P109" s="122"/>
      <c r="Q109" s="122"/>
    </row>
    <row r="110" spans="2:17" x14ac:dyDescent="0.25">
      <c r="B110" s="128" t="str">
        <f t="shared" si="3"/>
        <v/>
      </c>
      <c r="I110" s="119"/>
      <c r="J110" s="120"/>
      <c r="L110" s="121"/>
      <c r="M110" s="121"/>
      <c r="P110" s="122"/>
      <c r="Q110" s="122"/>
    </row>
    <row r="111" spans="2:17" x14ac:dyDescent="0.25">
      <c r="B111" s="128" t="str">
        <f t="shared" si="3"/>
        <v/>
      </c>
      <c r="I111" s="119"/>
      <c r="J111" s="120"/>
      <c r="L111" s="121"/>
      <c r="M111" s="121"/>
      <c r="P111" s="122"/>
      <c r="Q111" s="122"/>
    </row>
    <row r="112" spans="2:17" x14ac:dyDescent="0.25">
      <c r="B112" s="128" t="str">
        <f t="shared" si="3"/>
        <v/>
      </c>
      <c r="I112" s="119"/>
      <c r="J112" s="120"/>
      <c r="L112" s="121"/>
      <c r="M112" s="121"/>
      <c r="P112" s="122"/>
      <c r="Q112" s="122"/>
    </row>
    <row r="113" spans="2:17" x14ac:dyDescent="0.25">
      <c r="B113" s="128" t="str">
        <f t="shared" si="3"/>
        <v/>
      </c>
      <c r="I113" s="119"/>
      <c r="J113" s="120"/>
      <c r="L113" s="121"/>
      <c r="M113" s="121"/>
      <c r="P113" s="122"/>
      <c r="Q113" s="122"/>
    </row>
    <row r="114" spans="2:17" x14ac:dyDescent="0.25">
      <c r="B114" s="128" t="str">
        <f t="shared" si="3"/>
        <v/>
      </c>
      <c r="I114" s="119"/>
      <c r="J114" s="120"/>
      <c r="L114" s="121"/>
      <c r="M114" s="121"/>
      <c r="P114" s="122"/>
      <c r="Q114" s="122"/>
    </row>
    <row r="115" spans="2:17" x14ac:dyDescent="0.25">
      <c r="B115" s="128" t="str">
        <f t="shared" si="3"/>
        <v/>
      </c>
      <c r="I115" s="119"/>
      <c r="J115" s="120"/>
      <c r="L115" s="121"/>
      <c r="M115" s="121"/>
      <c r="P115" s="122"/>
      <c r="Q115" s="122"/>
    </row>
    <row r="116" spans="2:17" x14ac:dyDescent="0.25">
      <c r="B116" s="128" t="str">
        <f t="shared" si="3"/>
        <v/>
      </c>
      <c r="I116" s="119"/>
      <c r="J116" s="120"/>
      <c r="L116" s="121"/>
      <c r="M116" s="121"/>
      <c r="P116" s="122"/>
      <c r="Q116" s="122"/>
    </row>
    <row r="117" spans="2:17" x14ac:dyDescent="0.25">
      <c r="B117" s="128" t="str">
        <f t="shared" si="3"/>
        <v/>
      </c>
      <c r="I117" s="119"/>
      <c r="J117" s="120"/>
      <c r="L117" s="121"/>
      <c r="M117" s="121"/>
      <c r="P117" s="122"/>
      <c r="Q117" s="122"/>
    </row>
    <row r="118" spans="2:17" x14ac:dyDescent="0.25">
      <c r="B118" s="128" t="str">
        <f t="shared" si="3"/>
        <v/>
      </c>
      <c r="I118" s="119"/>
      <c r="J118" s="120"/>
      <c r="L118" s="121"/>
      <c r="M118" s="121"/>
      <c r="P118" s="122"/>
      <c r="Q118" s="122"/>
    </row>
    <row r="119" spans="2:17" x14ac:dyDescent="0.25">
      <c r="B119" s="128" t="str">
        <f t="shared" si="3"/>
        <v/>
      </c>
      <c r="I119" s="119"/>
      <c r="J119" s="120"/>
      <c r="L119" s="121"/>
      <c r="M119" s="121"/>
      <c r="P119" s="122"/>
      <c r="Q119" s="122"/>
    </row>
    <row r="120" spans="2:17" x14ac:dyDescent="0.25">
      <c r="B120" s="128" t="str">
        <f t="shared" si="3"/>
        <v/>
      </c>
      <c r="I120" s="119"/>
      <c r="J120" s="120"/>
      <c r="L120" s="121"/>
      <c r="M120" s="121"/>
      <c r="P120" s="122"/>
      <c r="Q120" s="122"/>
    </row>
    <row r="121" spans="2:17" x14ac:dyDescent="0.25">
      <c r="B121" s="128" t="str">
        <f t="shared" si="3"/>
        <v/>
      </c>
      <c r="I121" s="119"/>
      <c r="J121" s="120"/>
      <c r="L121" s="121"/>
      <c r="M121" s="121"/>
      <c r="P121" s="122"/>
      <c r="Q121" s="122"/>
    </row>
    <row r="122" spans="2:17" x14ac:dyDescent="0.25">
      <c r="B122" s="128" t="str">
        <f t="shared" si="3"/>
        <v/>
      </c>
      <c r="I122" s="119"/>
      <c r="J122" s="120"/>
      <c r="L122" s="121"/>
      <c r="M122" s="121"/>
      <c r="P122" s="122"/>
      <c r="Q122" s="122"/>
    </row>
    <row r="123" spans="2:17" x14ac:dyDescent="0.25">
      <c r="B123" s="128" t="str">
        <f t="shared" si="3"/>
        <v/>
      </c>
      <c r="I123" s="119"/>
      <c r="J123" s="120"/>
      <c r="L123" s="121"/>
      <c r="M123" s="121"/>
      <c r="P123" s="122"/>
      <c r="Q123" s="122"/>
    </row>
    <row r="124" spans="2:17" x14ac:dyDescent="0.25">
      <c r="B124" s="128" t="str">
        <f t="shared" si="3"/>
        <v/>
      </c>
      <c r="I124" s="119"/>
      <c r="J124" s="120"/>
      <c r="L124" s="121"/>
      <c r="M124" s="121"/>
      <c r="P124" s="122"/>
      <c r="Q124" s="122"/>
    </row>
    <row r="125" spans="2:17" x14ac:dyDescent="0.25">
      <c r="B125" s="128" t="str">
        <f t="shared" si="3"/>
        <v/>
      </c>
      <c r="I125" s="119"/>
      <c r="J125" s="120"/>
      <c r="L125" s="121"/>
      <c r="M125" s="121"/>
      <c r="P125" s="122"/>
      <c r="Q125" s="122"/>
    </row>
    <row r="126" spans="2:17" x14ac:dyDescent="0.25">
      <c r="B126" s="128" t="str">
        <f t="shared" si="3"/>
        <v/>
      </c>
      <c r="I126" s="119"/>
      <c r="J126" s="120"/>
      <c r="L126" s="121"/>
      <c r="M126" s="121"/>
      <c r="P126" s="122"/>
      <c r="Q126" s="122"/>
    </row>
    <row r="127" spans="2:17" x14ac:dyDescent="0.25">
      <c r="B127" s="128" t="str">
        <f t="shared" si="3"/>
        <v/>
      </c>
      <c r="I127" s="119"/>
      <c r="J127" s="120"/>
      <c r="L127" s="121"/>
      <c r="M127" s="121"/>
      <c r="P127" s="122"/>
      <c r="Q127" s="122"/>
    </row>
    <row r="128" spans="2:17" x14ac:dyDescent="0.25">
      <c r="B128" s="128" t="str">
        <f t="shared" si="3"/>
        <v/>
      </c>
      <c r="I128" s="119"/>
      <c r="J128" s="120"/>
      <c r="L128" s="121"/>
      <c r="M128" s="121"/>
      <c r="P128" s="122"/>
      <c r="Q128" s="122"/>
    </row>
    <row r="129" spans="2:17" x14ac:dyDescent="0.25">
      <c r="B129" s="128" t="str">
        <f t="shared" si="3"/>
        <v/>
      </c>
      <c r="I129" s="119"/>
      <c r="J129" s="120"/>
      <c r="L129" s="121"/>
      <c r="M129" s="121"/>
      <c r="P129" s="122"/>
      <c r="Q129" s="122"/>
    </row>
    <row r="130" spans="2:17" x14ac:dyDescent="0.25">
      <c r="B130" s="128" t="str">
        <f t="shared" si="3"/>
        <v/>
      </c>
      <c r="I130" s="119"/>
      <c r="J130" s="120"/>
      <c r="L130" s="121"/>
      <c r="M130" s="121"/>
      <c r="P130" s="122"/>
      <c r="Q130" s="122"/>
    </row>
    <row r="131" spans="2:17" x14ac:dyDescent="0.25">
      <c r="B131" s="128" t="str">
        <f t="shared" ref="B131:B194" si="4">$I$9</f>
        <v/>
      </c>
      <c r="I131" s="119"/>
      <c r="J131" s="120"/>
      <c r="L131" s="121"/>
      <c r="M131" s="121"/>
      <c r="P131" s="122"/>
      <c r="Q131" s="122"/>
    </row>
    <row r="132" spans="2:17" x14ac:dyDescent="0.25">
      <c r="B132" s="128" t="str">
        <f t="shared" si="4"/>
        <v/>
      </c>
      <c r="I132" s="119"/>
      <c r="J132" s="120"/>
      <c r="L132" s="121"/>
      <c r="M132" s="121"/>
      <c r="P132" s="122"/>
      <c r="Q132" s="122"/>
    </row>
    <row r="133" spans="2:17" x14ac:dyDescent="0.25">
      <c r="B133" s="128" t="str">
        <f t="shared" si="4"/>
        <v/>
      </c>
      <c r="I133" s="119"/>
      <c r="J133" s="120"/>
      <c r="L133" s="121"/>
      <c r="M133" s="121"/>
      <c r="P133" s="122"/>
      <c r="Q133" s="122"/>
    </row>
    <row r="134" spans="2:17" x14ac:dyDescent="0.25">
      <c r="B134" s="128" t="str">
        <f t="shared" si="4"/>
        <v/>
      </c>
      <c r="I134" s="119"/>
      <c r="J134" s="120"/>
      <c r="L134" s="121"/>
      <c r="M134" s="121"/>
      <c r="P134" s="122"/>
      <c r="Q134" s="122"/>
    </row>
    <row r="135" spans="2:17" x14ac:dyDescent="0.25">
      <c r="B135" s="128" t="str">
        <f t="shared" si="4"/>
        <v/>
      </c>
      <c r="I135" s="119"/>
      <c r="J135" s="120"/>
      <c r="L135" s="121"/>
      <c r="M135" s="121"/>
      <c r="P135" s="122"/>
      <c r="Q135" s="122"/>
    </row>
    <row r="136" spans="2:17" x14ac:dyDescent="0.25">
      <c r="B136" s="128" t="str">
        <f t="shared" si="4"/>
        <v/>
      </c>
      <c r="I136" s="119"/>
      <c r="J136" s="120"/>
      <c r="L136" s="121"/>
      <c r="M136" s="121"/>
      <c r="P136" s="122"/>
      <c r="Q136" s="122"/>
    </row>
    <row r="137" spans="2:17" x14ac:dyDescent="0.25">
      <c r="B137" s="128" t="str">
        <f t="shared" si="4"/>
        <v/>
      </c>
      <c r="I137" s="119"/>
      <c r="J137" s="120"/>
      <c r="L137" s="121"/>
      <c r="M137" s="121"/>
      <c r="P137" s="122"/>
      <c r="Q137" s="122"/>
    </row>
    <row r="138" spans="2:17" x14ac:dyDescent="0.25">
      <c r="B138" s="128" t="str">
        <f t="shared" si="4"/>
        <v/>
      </c>
      <c r="I138" s="119"/>
      <c r="J138" s="120"/>
      <c r="L138" s="121"/>
      <c r="M138" s="121"/>
      <c r="P138" s="122"/>
      <c r="Q138" s="122"/>
    </row>
    <row r="139" spans="2:17" x14ac:dyDescent="0.25">
      <c r="B139" s="128" t="str">
        <f t="shared" si="4"/>
        <v/>
      </c>
      <c r="I139" s="119"/>
      <c r="J139" s="120"/>
      <c r="L139" s="121"/>
      <c r="M139" s="121"/>
      <c r="P139" s="122"/>
      <c r="Q139" s="122"/>
    </row>
    <row r="140" spans="2:17" x14ac:dyDescent="0.25">
      <c r="B140" s="128" t="str">
        <f t="shared" si="4"/>
        <v/>
      </c>
      <c r="I140" s="119"/>
      <c r="J140" s="120"/>
      <c r="L140" s="121"/>
      <c r="M140" s="121"/>
      <c r="P140" s="122"/>
      <c r="Q140" s="122"/>
    </row>
    <row r="141" spans="2:17" x14ac:dyDescent="0.25">
      <c r="B141" s="128" t="str">
        <f t="shared" si="4"/>
        <v/>
      </c>
      <c r="I141" s="119"/>
      <c r="J141" s="120"/>
      <c r="L141" s="121"/>
      <c r="M141" s="121"/>
      <c r="P141" s="122"/>
      <c r="Q141" s="122"/>
    </row>
    <row r="142" spans="2:17" x14ac:dyDescent="0.25">
      <c r="B142" s="128" t="str">
        <f t="shared" si="4"/>
        <v/>
      </c>
      <c r="I142" s="119"/>
      <c r="J142" s="120"/>
      <c r="L142" s="121"/>
      <c r="M142" s="121"/>
      <c r="P142" s="122"/>
      <c r="Q142" s="122"/>
    </row>
    <row r="143" spans="2:17" x14ac:dyDescent="0.25">
      <c r="B143" s="128" t="str">
        <f t="shared" si="4"/>
        <v/>
      </c>
      <c r="I143" s="119"/>
      <c r="J143" s="120"/>
      <c r="L143" s="121"/>
      <c r="M143" s="121"/>
      <c r="P143" s="122"/>
      <c r="Q143" s="122"/>
    </row>
    <row r="144" spans="2:17" x14ac:dyDescent="0.25">
      <c r="B144" s="128" t="str">
        <f t="shared" si="4"/>
        <v/>
      </c>
      <c r="I144" s="119"/>
      <c r="J144" s="120"/>
      <c r="L144" s="121"/>
      <c r="M144" s="121"/>
      <c r="P144" s="122"/>
      <c r="Q144" s="122"/>
    </row>
    <row r="145" spans="2:17" x14ac:dyDescent="0.25">
      <c r="B145" s="128" t="str">
        <f t="shared" si="4"/>
        <v/>
      </c>
      <c r="I145" s="119"/>
      <c r="J145" s="120"/>
      <c r="L145" s="121"/>
      <c r="M145" s="121"/>
      <c r="P145" s="122"/>
      <c r="Q145" s="122"/>
    </row>
    <row r="146" spans="2:17" x14ac:dyDescent="0.25">
      <c r="B146" s="128" t="str">
        <f t="shared" si="4"/>
        <v/>
      </c>
      <c r="I146" s="119"/>
      <c r="J146" s="120"/>
      <c r="L146" s="121"/>
      <c r="M146" s="121"/>
      <c r="P146" s="122"/>
      <c r="Q146" s="122"/>
    </row>
    <row r="147" spans="2:17" x14ac:dyDescent="0.25">
      <c r="B147" s="128" t="str">
        <f t="shared" si="4"/>
        <v/>
      </c>
      <c r="I147" s="119"/>
      <c r="J147" s="120"/>
      <c r="L147" s="121"/>
      <c r="M147" s="121"/>
      <c r="P147" s="122"/>
      <c r="Q147" s="122"/>
    </row>
    <row r="148" spans="2:17" x14ac:dyDescent="0.25">
      <c r="B148" s="128" t="str">
        <f t="shared" si="4"/>
        <v/>
      </c>
      <c r="I148" s="119"/>
      <c r="J148" s="120"/>
      <c r="L148" s="121"/>
      <c r="M148" s="121"/>
      <c r="P148" s="122"/>
      <c r="Q148" s="122"/>
    </row>
    <row r="149" spans="2:17" x14ac:dyDescent="0.25">
      <c r="B149" s="128" t="str">
        <f t="shared" si="4"/>
        <v/>
      </c>
      <c r="I149" s="119"/>
      <c r="J149" s="120"/>
      <c r="L149" s="121"/>
      <c r="M149" s="121"/>
      <c r="P149" s="122"/>
      <c r="Q149" s="122"/>
    </row>
    <row r="150" spans="2:17" x14ac:dyDescent="0.25">
      <c r="B150" s="128" t="str">
        <f t="shared" si="4"/>
        <v/>
      </c>
      <c r="I150" s="119"/>
      <c r="J150" s="120"/>
      <c r="L150" s="121"/>
      <c r="M150" s="121"/>
      <c r="P150" s="122"/>
      <c r="Q150" s="122"/>
    </row>
    <row r="151" spans="2:17" x14ac:dyDescent="0.25">
      <c r="B151" s="128" t="str">
        <f t="shared" si="4"/>
        <v/>
      </c>
      <c r="I151" s="119"/>
      <c r="J151" s="120"/>
      <c r="L151" s="121"/>
      <c r="M151" s="121"/>
      <c r="P151" s="122"/>
      <c r="Q151" s="122"/>
    </row>
    <row r="152" spans="2:17" x14ac:dyDescent="0.25">
      <c r="B152" s="128" t="str">
        <f t="shared" si="4"/>
        <v/>
      </c>
      <c r="I152" s="119"/>
      <c r="J152" s="120"/>
      <c r="L152" s="121"/>
      <c r="M152" s="121"/>
      <c r="P152" s="122"/>
      <c r="Q152" s="122"/>
    </row>
    <row r="153" spans="2:17" x14ac:dyDescent="0.25">
      <c r="B153" s="128" t="str">
        <f t="shared" si="4"/>
        <v/>
      </c>
      <c r="I153" s="119"/>
      <c r="J153" s="120"/>
      <c r="L153" s="121"/>
      <c r="M153" s="121"/>
      <c r="P153" s="122"/>
      <c r="Q153" s="122"/>
    </row>
    <row r="154" spans="2:17" x14ac:dyDescent="0.25">
      <c r="B154" s="128" t="str">
        <f t="shared" si="4"/>
        <v/>
      </c>
      <c r="I154" s="119"/>
      <c r="J154" s="120"/>
      <c r="L154" s="121"/>
      <c r="M154" s="121"/>
      <c r="P154" s="122"/>
      <c r="Q154" s="122"/>
    </row>
    <row r="155" spans="2:17" x14ac:dyDescent="0.25">
      <c r="B155" s="128" t="str">
        <f t="shared" si="4"/>
        <v/>
      </c>
      <c r="I155" s="119"/>
      <c r="J155" s="120"/>
      <c r="L155" s="121"/>
      <c r="M155" s="121"/>
      <c r="P155" s="122"/>
      <c r="Q155" s="122"/>
    </row>
    <row r="156" spans="2:17" x14ac:dyDescent="0.25">
      <c r="B156" s="128" t="str">
        <f t="shared" si="4"/>
        <v/>
      </c>
      <c r="I156" s="119"/>
      <c r="J156" s="120"/>
      <c r="L156" s="121"/>
      <c r="M156" s="121"/>
      <c r="P156" s="122"/>
      <c r="Q156" s="122"/>
    </row>
    <row r="157" spans="2:17" x14ac:dyDescent="0.25">
      <c r="B157" s="128" t="str">
        <f t="shared" si="4"/>
        <v/>
      </c>
      <c r="I157" s="119"/>
      <c r="J157" s="120"/>
      <c r="L157" s="121"/>
      <c r="M157" s="121"/>
      <c r="P157" s="122"/>
      <c r="Q157" s="122"/>
    </row>
    <row r="158" spans="2:17" x14ac:dyDescent="0.25">
      <c r="B158" s="128" t="str">
        <f t="shared" si="4"/>
        <v/>
      </c>
      <c r="I158" s="119"/>
      <c r="J158" s="120"/>
      <c r="L158" s="121"/>
      <c r="M158" s="121"/>
      <c r="P158" s="122"/>
      <c r="Q158" s="122"/>
    </row>
    <row r="159" spans="2:17" x14ac:dyDescent="0.25">
      <c r="B159" s="128" t="str">
        <f t="shared" si="4"/>
        <v/>
      </c>
      <c r="I159" s="119"/>
      <c r="J159" s="120"/>
      <c r="L159" s="121"/>
      <c r="M159" s="121"/>
      <c r="P159" s="122"/>
      <c r="Q159" s="122"/>
    </row>
    <row r="160" spans="2:17" x14ac:dyDescent="0.25">
      <c r="B160" s="128" t="str">
        <f t="shared" si="4"/>
        <v/>
      </c>
      <c r="I160" s="119"/>
      <c r="J160" s="120"/>
      <c r="L160" s="121"/>
      <c r="M160" s="121"/>
      <c r="P160" s="122"/>
      <c r="Q160" s="122"/>
    </row>
    <row r="161" spans="2:17" x14ac:dyDescent="0.25">
      <c r="B161" s="128" t="str">
        <f t="shared" si="4"/>
        <v/>
      </c>
      <c r="I161" s="119"/>
      <c r="J161" s="120"/>
      <c r="L161" s="121"/>
      <c r="M161" s="121"/>
      <c r="P161" s="122"/>
      <c r="Q161" s="122"/>
    </row>
    <row r="162" spans="2:17" x14ac:dyDescent="0.25">
      <c r="B162" s="128" t="str">
        <f t="shared" si="4"/>
        <v/>
      </c>
      <c r="I162" s="119"/>
      <c r="J162" s="120"/>
      <c r="L162" s="121"/>
      <c r="M162" s="121"/>
      <c r="P162" s="122"/>
      <c r="Q162" s="122"/>
    </row>
    <row r="163" spans="2:17" x14ac:dyDescent="0.25">
      <c r="B163" s="128" t="str">
        <f t="shared" si="4"/>
        <v/>
      </c>
      <c r="I163" s="119"/>
      <c r="J163" s="120"/>
      <c r="L163" s="121"/>
      <c r="M163" s="121"/>
      <c r="P163" s="122"/>
      <c r="Q163" s="122"/>
    </row>
    <row r="164" spans="2:17" x14ac:dyDescent="0.25">
      <c r="B164" s="128" t="str">
        <f t="shared" si="4"/>
        <v/>
      </c>
      <c r="I164" s="119"/>
      <c r="J164" s="120"/>
      <c r="L164" s="121"/>
      <c r="M164" s="121"/>
      <c r="P164" s="122"/>
      <c r="Q164" s="122"/>
    </row>
    <row r="165" spans="2:17" x14ac:dyDescent="0.25">
      <c r="B165" s="128" t="str">
        <f t="shared" si="4"/>
        <v/>
      </c>
      <c r="I165" s="119"/>
      <c r="J165" s="120"/>
      <c r="L165" s="121"/>
      <c r="M165" s="121"/>
      <c r="P165" s="122"/>
      <c r="Q165" s="122"/>
    </row>
    <row r="166" spans="2:17" x14ac:dyDescent="0.25">
      <c r="B166" s="128" t="str">
        <f t="shared" si="4"/>
        <v/>
      </c>
      <c r="I166" s="119"/>
      <c r="J166" s="120"/>
      <c r="L166" s="121"/>
      <c r="M166" s="121"/>
      <c r="P166" s="122"/>
      <c r="Q166" s="122"/>
    </row>
    <row r="167" spans="2:17" x14ac:dyDescent="0.25">
      <c r="B167" s="128" t="str">
        <f t="shared" si="4"/>
        <v/>
      </c>
      <c r="I167" s="119"/>
      <c r="J167" s="120"/>
      <c r="L167" s="121"/>
      <c r="M167" s="121"/>
      <c r="P167" s="122"/>
      <c r="Q167" s="122"/>
    </row>
    <row r="168" spans="2:17" x14ac:dyDescent="0.25">
      <c r="B168" s="128" t="str">
        <f t="shared" si="4"/>
        <v/>
      </c>
      <c r="I168" s="119"/>
      <c r="J168" s="120"/>
      <c r="L168" s="121"/>
      <c r="M168" s="121"/>
      <c r="P168" s="122"/>
      <c r="Q168" s="122"/>
    </row>
    <row r="169" spans="2:17" x14ac:dyDescent="0.25">
      <c r="B169" s="128" t="str">
        <f t="shared" si="4"/>
        <v/>
      </c>
      <c r="I169" s="119"/>
      <c r="J169" s="120"/>
      <c r="L169" s="121"/>
      <c r="M169" s="121"/>
      <c r="P169" s="122"/>
      <c r="Q169" s="122"/>
    </row>
    <row r="170" spans="2:17" x14ac:dyDescent="0.25">
      <c r="B170" s="128" t="str">
        <f t="shared" si="4"/>
        <v/>
      </c>
      <c r="I170" s="119"/>
      <c r="J170" s="120"/>
      <c r="L170" s="121"/>
      <c r="M170" s="121"/>
      <c r="P170" s="122"/>
      <c r="Q170" s="122"/>
    </row>
    <row r="171" spans="2:17" x14ac:dyDescent="0.25">
      <c r="B171" s="128" t="str">
        <f t="shared" si="4"/>
        <v/>
      </c>
      <c r="I171" s="119"/>
      <c r="J171" s="120"/>
      <c r="L171" s="121"/>
      <c r="M171" s="121"/>
      <c r="P171" s="122"/>
      <c r="Q171" s="122"/>
    </row>
    <row r="172" spans="2:17" x14ac:dyDescent="0.25">
      <c r="B172" s="128" t="str">
        <f t="shared" si="4"/>
        <v/>
      </c>
      <c r="I172" s="119"/>
      <c r="J172" s="120"/>
      <c r="L172" s="121"/>
      <c r="M172" s="121"/>
      <c r="P172" s="122"/>
      <c r="Q172" s="122"/>
    </row>
    <row r="173" spans="2:17" x14ac:dyDescent="0.25">
      <c r="B173" s="128" t="str">
        <f t="shared" si="4"/>
        <v/>
      </c>
      <c r="I173" s="119"/>
      <c r="J173" s="120"/>
      <c r="L173" s="121"/>
      <c r="M173" s="121"/>
      <c r="P173" s="122"/>
      <c r="Q173" s="122"/>
    </row>
    <row r="174" spans="2:17" x14ac:dyDescent="0.25">
      <c r="B174" s="128" t="str">
        <f t="shared" si="4"/>
        <v/>
      </c>
      <c r="I174" s="119"/>
      <c r="J174" s="120"/>
      <c r="L174" s="121"/>
      <c r="M174" s="121"/>
      <c r="P174" s="122"/>
      <c r="Q174" s="122"/>
    </row>
    <row r="175" spans="2:17" x14ac:dyDescent="0.25">
      <c r="B175" s="128" t="str">
        <f t="shared" si="4"/>
        <v/>
      </c>
      <c r="I175" s="119"/>
      <c r="J175" s="120"/>
      <c r="L175" s="121"/>
      <c r="M175" s="121"/>
      <c r="P175" s="122"/>
      <c r="Q175" s="122"/>
    </row>
    <row r="176" spans="2:17" x14ac:dyDescent="0.25">
      <c r="B176" s="128" t="str">
        <f t="shared" si="4"/>
        <v/>
      </c>
      <c r="I176" s="119"/>
      <c r="J176" s="120"/>
      <c r="L176" s="121"/>
      <c r="M176" s="121"/>
      <c r="P176" s="122"/>
      <c r="Q176" s="122"/>
    </row>
    <row r="177" spans="2:17" x14ac:dyDescent="0.25">
      <c r="B177" s="128" t="str">
        <f t="shared" si="4"/>
        <v/>
      </c>
      <c r="I177" s="119"/>
      <c r="J177" s="120"/>
      <c r="L177" s="121"/>
      <c r="M177" s="121"/>
      <c r="P177" s="122"/>
      <c r="Q177" s="122"/>
    </row>
    <row r="178" spans="2:17" x14ac:dyDescent="0.25">
      <c r="B178" s="128" t="str">
        <f t="shared" si="4"/>
        <v/>
      </c>
      <c r="I178" s="119"/>
      <c r="J178" s="120"/>
      <c r="L178" s="121"/>
      <c r="M178" s="121"/>
      <c r="P178" s="122"/>
      <c r="Q178" s="122"/>
    </row>
    <row r="179" spans="2:17" x14ac:dyDescent="0.25">
      <c r="B179" s="128" t="str">
        <f t="shared" si="4"/>
        <v/>
      </c>
      <c r="I179" s="119"/>
      <c r="J179" s="120"/>
      <c r="L179" s="121"/>
      <c r="M179" s="121"/>
      <c r="P179" s="122"/>
      <c r="Q179" s="122"/>
    </row>
    <row r="180" spans="2:17" x14ac:dyDescent="0.25">
      <c r="B180" s="128" t="str">
        <f t="shared" si="4"/>
        <v/>
      </c>
      <c r="I180" s="119"/>
      <c r="J180" s="120"/>
      <c r="L180" s="121"/>
      <c r="M180" s="121"/>
      <c r="P180" s="122"/>
      <c r="Q180" s="122"/>
    </row>
    <row r="181" spans="2:17" x14ac:dyDescent="0.25">
      <c r="B181" s="128" t="str">
        <f t="shared" si="4"/>
        <v/>
      </c>
      <c r="J181" s="120"/>
      <c r="L181" s="121"/>
      <c r="M181" s="121"/>
      <c r="P181" s="122"/>
      <c r="Q181" s="122"/>
    </row>
    <row r="182" spans="2:17" x14ac:dyDescent="0.25">
      <c r="B182" s="128" t="str">
        <f t="shared" si="4"/>
        <v/>
      </c>
      <c r="J182" s="120"/>
      <c r="L182" s="121"/>
      <c r="M182" s="121"/>
      <c r="P182" s="122"/>
      <c r="Q182" s="122"/>
    </row>
    <row r="183" spans="2:17" x14ac:dyDescent="0.25">
      <c r="B183" s="128" t="str">
        <f t="shared" si="4"/>
        <v/>
      </c>
      <c r="J183" s="120"/>
      <c r="L183" s="121"/>
      <c r="M183" s="121"/>
      <c r="P183" s="122"/>
      <c r="Q183" s="122"/>
    </row>
    <row r="184" spans="2:17" x14ac:dyDescent="0.25">
      <c r="B184" s="128" t="str">
        <f t="shared" si="4"/>
        <v/>
      </c>
      <c r="J184" s="120"/>
      <c r="L184" s="121"/>
      <c r="M184" s="121"/>
      <c r="P184" s="122"/>
      <c r="Q184" s="122"/>
    </row>
    <row r="185" spans="2:17" x14ac:dyDescent="0.25">
      <c r="B185" s="128" t="str">
        <f t="shared" si="4"/>
        <v/>
      </c>
      <c r="J185" s="120"/>
      <c r="L185" s="121"/>
      <c r="M185" s="121"/>
      <c r="P185" s="122"/>
      <c r="Q185" s="122"/>
    </row>
    <row r="186" spans="2:17" x14ac:dyDescent="0.25">
      <c r="B186" s="128" t="str">
        <f t="shared" si="4"/>
        <v/>
      </c>
      <c r="J186" s="120"/>
      <c r="L186" s="121"/>
      <c r="M186" s="121"/>
      <c r="P186" s="122"/>
      <c r="Q186" s="122"/>
    </row>
    <row r="187" spans="2:17" x14ac:dyDescent="0.25">
      <c r="B187" s="128" t="str">
        <f t="shared" si="4"/>
        <v/>
      </c>
      <c r="J187" s="120"/>
      <c r="L187" s="121"/>
      <c r="M187" s="121"/>
      <c r="P187" s="122"/>
      <c r="Q187" s="122"/>
    </row>
    <row r="188" spans="2:17" x14ac:dyDescent="0.25">
      <c r="B188" s="128" t="str">
        <f t="shared" si="4"/>
        <v/>
      </c>
      <c r="J188" s="120"/>
      <c r="L188" s="121"/>
      <c r="M188" s="121"/>
      <c r="P188" s="122"/>
      <c r="Q188" s="122"/>
    </row>
    <row r="189" spans="2:17" x14ac:dyDescent="0.25">
      <c r="B189" s="128" t="str">
        <f t="shared" si="4"/>
        <v/>
      </c>
      <c r="J189" s="120"/>
      <c r="L189" s="121"/>
      <c r="M189" s="121"/>
      <c r="P189" s="122"/>
      <c r="Q189" s="122"/>
    </row>
    <row r="190" spans="2:17" x14ac:dyDescent="0.25">
      <c r="B190" s="128" t="str">
        <f t="shared" si="4"/>
        <v/>
      </c>
      <c r="J190" s="120"/>
      <c r="L190" s="121"/>
      <c r="M190" s="121"/>
      <c r="P190" s="122"/>
      <c r="Q190" s="122"/>
    </row>
    <row r="191" spans="2:17" x14ac:dyDescent="0.25">
      <c r="B191" s="128" t="str">
        <f t="shared" si="4"/>
        <v/>
      </c>
      <c r="J191" s="120"/>
      <c r="L191" s="121"/>
      <c r="M191" s="121"/>
      <c r="P191" s="122"/>
      <c r="Q191" s="122"/>
    </row>
    <row r="192" spans="2:17" x14ac:dyDescent="0.25">
      <c r="B192" s="128" t="str">
        <f t="shared" si="4"/>
        <v/>
      </c>
      <c r="J192" s="120"/>
      <c r="L192" s="121"/>
      <c r="M192" s="121"/>
      <c r="P192" s="122"/>
      <c r="Q192" s="122"/>
    </row>
    <row r="193" spans="2:17" x14ac:dyDescent="0.25">
      <c r="B193" s="128" t="str">
        <f t="shared" si="4"/>
        <v/>
      </c>
      <c r="J193" s="120"/>
      <c r="L193" s="121"/>
      <c r="M193" s="121"/>
      <c r="P193" s="122"/>
      <c r="Q193" s="122"/>
    </row>
    <row r="194" spans="2:17" x14ac:dyDescent="0.25">
      <c r="B194" s="128" t="str">
        <f t="shared" si="4"/>
        <v/>
      </c>
      <c r="J194" s="120"/>
      <c r="L194" s="121"/>
      <c r="M194" s="121"/>
      <c r="P194" s="122"/>
      <c r="Q194" s="122"/>
    </row>
    <row r="195" spans="2:17" x14ac:dyDescent="0.25">
      <c r="B195" s="128" t="str">
        <f t="shared" ref="B195:B258" si="5">$I$9</f>
        <v/>
      </c>
      <c r="J195" s="120"/>
      <c r="L195" s="121"/>
      <c r="M195" s="121"/>
      <c r="P195" s="122"/>
      <c r="Q195" s="122"/>
    </row>
    <row r="196" spans="2:17" x14ac:dyDescent="0.25">
      <c r="B196" s="128" t="str">
        <f t="shared" si="5"/>
        <v/>
      </c>
      <c r="J196" s="120"/>
      <c r="L196" s="121"/>
      <c r="M196" s="121"/>
      <c r="P196" s="122"/>
      <c r="Q196" s="122"/>
    </row>
    <row r="197" spans="2:17" x14ac:dyDescent="0.25">
      <c r="B197" s="128" t="str">
        <f t="shared" si="5"/>
        <v/>
      </c>
      <c r="J197" s="120"/>
      <c r="L197" s="121"/>
      <c r="M197" s="121"/>
      <c r="P197" s="122"/>
      <c r="Q197" s="122"/>
    </row>
    <row r="198" spans="2:17" x14ac:dyDescent="0.25">
      <c r="B198" s="128" t="str">
        <f t="shared" si="5"/>
        <v/>
      </c>
      <c r="J198" s="120"/>
      <c r="L198" s="121"/>
      <c r="M198" s="121"/>
      <c r="P198" s="122"/>
      <c r="Q198" s="122"/>
    </row>
    <row r="199" spans="2:17" x14ac:dyDescent="0.25">
      <c r="B199" s="128" t="str">
        <f t="shared" si="5"/>
        <v/>
      </c>
      <c r="J199" s="120"/>
      <c r="L199" s="121"/>
      <c r="M199" s="121"/>
      <c r="P199" s="122"/>
      <c r="Q199" s="122"/>
    </row>
    <row r="200" spans="2:17" x14ac:dyDescent="0.25">
      <c r="B200" s="128" t="str">
        <f t="shared" si="5"/>
        <v/>
      </c>
      <c r="J200" s="120"/>
      <c r="L200" s="121"/>
      <c r="M200" s="121"/>
      <c r="P200" s="122"/>
      <c r="Q200" s="122"/>
    </row>
    <row r="201" spans="2:17" x14ac:dyDescent="0.25">
      <c r="B201" s="128" t="str">
        <f t="shared" si="5"/>
        <v/>
      </c>
      <c r="J201" s="120"/>
      <c r="L201" s="121"/>
      <c r="M201" s="121"/>
      <c r="P201" s="122"/>
      <c r="Q201" s="122"/>
    </row>
    <row r="202" spans="2:17" x14ac:dyDescent="0.25">
      <c r="B202" s="128" t="str">
        <f t="shared" si="5"/>
        <v/>
      </c>
      <c r="J202" s="120"/>
      <c r="L202" s="121"/>
      <c r="M202" s="121"/>
      <c r="P202" s="122"/>
      <c r="Q202" s="122"/>
    </row>
    <row r="203" spans="2:17" x14ac:dyDescent="0.25">
      <c r="B203" s="128" t="str">
        <f t="shared" si="5"/>
        <v/>
      </c>
      <c r="J203" s="120"/>
      <c r="L203" s="121"/>
      <c r="M203" s="121"/>
      <c r="P203" s="122"/>
      <c r="Q203" s="122"/>
    </row>
    <row r="204" spans="2:17" x14ac:dyDescent="0.25">
      <c r="B204" s="128" t="str">
        <f t="shared" si="5"/>
        <v/>
      </c>
      <c r="J204" s="120"/>
      <c r="L204" s="121"/>
      <c r="M204" s="121"/>
      <c r="P204" s="122"/>
      <c r="Q204" s="122"/>
    </row>
    <row r="205" spans="2:17" x14ac:dyDescent="0.25">
      <c r="B205" s="128" t="str">
        <f t="shared" si="5"/>
        <v/>
      </c>
      <c r="J205" s="120"/>
      <c r="L205" s="121"/>
      <c r="M205" s="121"/>
      <c r="P205" s="122"/>
      <c r="Q205" s="122"/>
    </row>
    <row r="206" spans="2:17" x14ac:dyDescent="0.25">
      <c r="B206" s="128" t="str">
        <f t="shared" si="5"/>
        <v/>
      </c>
      <c r="J206" s="120"/>
      <c r="L206" s="121"/>
      <c r="M206" s="121"/>
      <c r="P206" s="122"/>
      <c r="Q206" s="122"/>
    </row>
    <row r="207" spans="2:17" x14ac:dyDescent="0.25">
      <c r="B207" s="128" t="str">
        <f t="shared" si="5"/>
        <v/>
      </c>
      <c r="J207" s="120"/>
      <c r="L207" s="121"/>
      <c r="M207" s="121"/>
      <c r="P207" s="122"/>
      <c r="Q207" s="122"/>
    </row>
    <row r="208" spans="2:17" x14ac:dyDescent="0.25">
      <c r="B208" s="128" t="str">
        <f t="shared" si="5"/>
        <v/>
      </c>
      <c r="J208" s="120"/>
      <c r="L208" s="121"/>
      <c r="M208" s="121"/>
      <c r="P208" s="122"/>
      <c r="Q208" s="122"/>
    </row>
    <row r="209" spans="2:17" x14ac:dyDescent="0.25">
      <c r="B209" s="128" t="str">
        <f t="shared" si="5"/>
        <v/>
      </c>
      <c r="J209" s="120"/>
      <c r="L209" s="121"/>
      <c r="M209" s="121"/>
      <c r="P209" s="122"/>
      <c r="Q209" s="122"/>
    </row>
    <row r="210" spans="2:17" x14ac:dyDescent="0.25">
      <c r="B210" s="128" t="str">
        <f t="shared" si="5"/>
        <v/>
      </c>
      <c r="J210" s="120"/>
      <c r="L210" s="121"/>
      <c r="M210" s="121"/>
      <c r="P210" s="122"/>
      <c r="Q210" s="122"/>
    </row>
    <row r="211" spans="2:17" x14ac:dyDescent="0.25">
      <c r="B211" s="128" t="str">
        <f t="shared" si="5"/>
        <v/>
      </c>
      <c r="J211" s="120"/>
      <c r="L211" s="121"/>
      <c r="M211" s="121"/>
      <c r="P211" s="122"/>
      <c r="Q211" s="122"/>
    </row>
    <row r="212" spans="2:17" x14ac:dyDescent="0.25">
      <c r="B212" s="128" t="str">
        <f t="shared" si="5"/>
        <v/>
      </c>
      <c r="J212" s="120"/>
      <c r="L212" s="121"/>
      <c r="M212" s="121"/>
      <c r="P212" s="122"/>
      <c r="Q212" s="122"/>
    </row>
    <row r="213" spans="2:17" x14ac:dyDescent="0.25">
      <c r="B213" s="128" t="str">
        <f t="shared" si="5"/>
        <v/>
      </c>
      <c r="J213" s="120"/>
      <c r="L213" s="121"/>
      <c r="M213" s="121"/>
      <c r="P213" s="122"/>
      <c r="Q213" s="122"/>
    </row>
    <row r="214" spans="2:17" x14ac:dyDescent="0.25">
      <c r="B214" s="128" t="str">
        <f t="shared" si="5"/>
        <v/>
      </c>
      <c r="J214" s="120"/>
      <c r="L214" s="121"/>
      <c r="M214" s="121"/>
      <c r="P214" s="122"/>
      <c r="Q214" s="122"/>
    </row>
    <row r="215" spans="2:17" x14ac:dyDescent="0.25">
      <c r="B215" s="128" t="str">
        <f t="shared" si="5"/>
        <v/>
      </c>
      <c r="J215" s="120"/>
      <c r="L215" s="121"/>
      <c r="M215" s="121"/>
      <c r="P215" s="122"/>
      <c r="Q215" s="122"/>
    </row>
    <row r="216" spans="2:17" x14ac:dyDescent="0.25">
      <c r="B216" s="128" t="str">
        <f t="shared" si="5"/>
        <v/>
      </c>
      <c r="J216" s="120"/>
      <c r="L216" s="121"/>
      <c r="M216" s="121"/>
      <c r="P216" s="122"/>
      <c r="Q216" s="122"/>
    </row>
    <row r="217" spans="2:17" x14ac:dyDescent="0.25">
      <c r="B217" s="128" t="str">
        <f t="shared" si="5"/>
        <v/>
      </c>
      <c r="J217" s="120"/>
      <c r="L217" s="121"/>
      <c r="M217" s="121"/>
      <c r="P217" s="122"/>
      <c r="Q217" s="122"/>
    </row>
    <row r="218" spans="2:17" x14ac:dyDescent="0.25">
      <c r="B218" s="128" t="str">
        <f t="shared" si="5"/>
        <v/>
      </c>
      <c r="J218" s="120"/>
      <c r="L218" s="121"/>
      <c r="M218" s="121"/>
      <c r="P218" s="122"/>
      <c r="Q218" s="122"/>
    </row>
    <row r="219" spans="2:17" x14ac:dyDescent="0.25">
      <c r="B219" s="128" t="str">
        <f t="shared" si="5"/>
        <v/>
      </c>
      <c r="J219" s="120"/>
      <c r="L219" s="121"/>
      <c r="M219" s="121"/>
      <c r="P219" s="122"/>
      <c r="Q219" s="122"/>
    </row>
    <row r="220" spans="2:17" x14ac:dyDescent="0.25">
      <c r="B220" s="128" t="str">
        <f t="shared" si="5"/>
        <v/>
      </c>
      <c r="J220" s="120"/>
      <c r="L220" s="121"/>
      <c r="M220" s="121"/>
      <c r="P220" s="122"/>
      <c r="Q220" s="122"/>
    </row>
    <row r="221" spans="2:17" x14ac:dyDescent="0.25">
      <c r="B221" s="128" t="str">
        <f t="shared" si="5"/>
        <v/>
      </c>
      <c r="J221" s="120"/>
      <c r="L221" s="121"/>
      <c r="M221" s="121"/>
      <c r="P221" s="122"/>
      <c r="Q221" s="122"/>
    </row>
    <row r="222" spans="2:17" x14ac:dyDescent="0.25">
      <c r="B222" s="128" t="str">
        <f t="shared" si="5"/>
        <v/>
      </c>
      <c r="J222" s="120"/>
      <c r="L222" s="121"/>
      <c r="M222" s="121"/>
      <c r="P222" s="122"/>
      <c r="Q222" s="122"/>
    </row>
    <row r="223" spans="2:17" x14ac:dyDescent="0.25">
      <c r="B223" s="128" t="str">
        <f t="shared" si="5"/>
        <v/>
      </c>
      <c r="J223" s="120"/>
      <c r="L223" s="121"/>
      <c r="M223" s="121"/>
      <c r="P223" s="122"/>
      <c r="Q223" s="122"/>
    </row>
    <row r="224" spans="2:17" x14ac:dyDescent="0.25">
      <c r="B224" s="128" t="str">
        <f t="shared" si="5"/>
        <v/>
      </c>
      <c r="J224" s="120"/>
      <c r="L224" s="121"/>
      <c r="M224" s="121"/>
      <c r="P224" s="122"/>
      <c r="Q224" s="122"/>
    </row>
    <row r="225" spans="2:17" x14ac:dyDescent="0.25">
      <c r="B225" s="128" t="str">
        <f t="shared" si="5"/>
        <v/>
      </c>
      <c r="J225" s="120"/>
      <c r="L225" s="121"/>
      <c r="M225" s="121"/>
      <c r="P225" s="122"/>
      <c r="Q225" s="122"/>
    </row>
    <row r="226" spans="2:17" x14ac:dyDescent="0.25">
      <c r="B226" s="128" t="str">
        <f t="shared" si="5"/>
        <v/>
      </c>
      <c r="J226" s="120"/>
      <c r="L226" s="121"/>
      <c r="M226" s="121"/>
      <c r="P226" s="122"/>
      <c r="Q226" s="122"/>
    </row>
    <row r="227" spans="2:17" x14ac:dyDescent="0.25">
      <c r="B227" s="128" t="str">
        <f t="shared" si="5"/>
        <v/>
      </c>
      <c r="J227" s="120"/>
      <c r="L227" s="121"/>
      <c r="M227" s="121"/>
      <c r="P227" s="122"/>
      <c r="Q227" s="122"/>
    </row>
    <row r="228" spans="2:17" x14ac:dyDescent="0.25">
      <c r="B228" s="128" t="str">
        <f t="shared" si="5"/>
        <v/>
      </c>
      <c r="J228" s="120"/>
      <c r="L228" s="121"/>
      <c r="M228" s="121"/>
      <c r="P228" s="122"/>
      <c r="Q228" s="122"/>
    </row>
    <row r="229" spans="2:17" x14ac:dyDescent="0.25">
      <c r="B229" s="128" t="str">
        <f t="shared" si="5"/>
        <v/>
      </c>
      <c r="J229" s="120"/>
      <c r="L229" s="121"/>
      <c r="M229" s="121"/>
      <c r="P229" s="122"/>
      <c r="Q229" s="122"/>
    </row>
    <row r="230" spans="2:17" x14ac:dyDescent="0.25">
      <c r="B230" s="128" t="str">
        <f t="shared" si="5"/>
        <v/>
      </c>
      <c r="J230" s="120"/>
      <c r="L230" s="121"/>
      <c r="M230" s="121"/>
      <c r="P230" s="122"/>
      <c r="Q230" s="122"/>
    </row>
    <row r="231" spans="2:17" x14ac:dyDescent="0.25">
      <c r="B231" s="128" t="str">
        <f t="shared" si="5"/>
        <v/>
      </c>
      <c r="J231" s="120"/>
      <c r="L231" s="121"/>
      <c r="M231" s="121"/>
      <c r="P231" s="122"/>
      <c r="Q231" s="122"/>
    </row>
    <row r="232" spans="2:17" x14ac:dyDescent="0.25">
      <c r="B232" s="128" t="str">
        <f t="shared" si="5"/>
        <v/>
      </c>
      <c r="J232" s="120"/>
      <c r="L232" s="121"/>
      <c r="M232" s="121"/>
      <c r="P232" s="122"/>
      <c r="Q232" s="122"/>
    </row>
    <row r="233" spans="2:17" x14ac:dyDescent="0.25">
      <c r="B233" s="128" t="str">
        <f t="shared" si="5"/>
        <v/>
      </c>
      <c r="J233" s="120"/>
      <c r="L233" s="121"/>
      <c r="M233" s="121"/>
      <c r="P233" s="122"/>
      <c r="Q233" s="122"/>
    </row>
    <row r="234" spans="2:17" x14ac:dyDescent="0.25">
      <c r="B234" s="128" t="str">
        <f t="shared" si="5"/>
        <v/>
      </c>
      <c r="J234" s="120"/>
      <c r="L234" s="121"/>
      <c r="M234" s="121"/>
      <c r="P234" s="122"/>
      <c r="Q234" s="122"/>
    </row>
    <row r="235" spans="2:17" x14ac:dyDescent="0.25">
      <c r="B235" s="128" t="str">
        <f t="shared" si="5"/>
        <v/>
      </c>
      <c r="J235" s="120"/>
      <c r="L235" s="121"/>
      <c r="M235" s="121"/>
      <c r="P235" s="122"/>
      <c r="Q235" s="122"/>
    </row>
    <row r="236" spans="2:17" x14ac:dyDescent="0.25">
      <c r="B236" s="128" t="str">
        <f t="shared" si="5"/>
        <v/>
      </c>
      <c r="J236" s="120"/>
      <c r="L236" s="121"/>
      <c r="M236" s="121"/>
      <c r="P236" s="122"/>
      <c r="Q236" s="122"/>
    </row>
    <row r="237" spans="2:17" x14ac:dyDescent="0.25">
      <c r="B237" s="128" t="str">
        <f t="shared" si="5"/>
        <v/>
      </c>
      <c r="J237" s="120"/>
      <c r="L237" s="121"/>
      <c r="M237" s="121"/>
      <c r="P237" s="122"/>
      <c r="Q237" s="122"/>
    </row>
    <row r="238" spans="2:17" x14ac:dyDescent="0.25">
      <c r="B238" s="128" t="str">
        <f t="shared" si="5"/>
        <v/>
      </c>
      <c r="J238" s="120"/>
      <c r="L238" s="121"/>
      <c r="M238" s="121"/>
      <c r="P238" s="122"/>
      <c r="Q238" s="122"/>
    </row>
    <row r="239" spans="2:17" x14ac:dyDescent="0.25">
      <c r="B239" s="128" t="str">
        <f t="shared" si="5"/>
        <v/>
      </c>
      <c r="J239" s="120"/>
      <c r="L239" s="121"/>
      <c r="M239" s="121"/>
      <c r="P239" s="122"/>
      <c r="Q239" s="122"/>
    </row>
    <row r="240" spans="2:17" x14ac:dyDescent="0.25">
      <c r="B240" s="128" t="str">
        <f t="shared" si="5"/>
        <v/>
      </c>
      <c r="J240" s="120"/>
      <c r="L240" s="121"/>
      <c r="M240" s="121"/>
      <c r="P240" s="122"/>
      <c r="Q240" s="122"/>
    </row>
    <row r="241" spans="2:17" x14ac:dyDescent="0.25">
      <c r="B241" s="128" t="str">
        <f t="shared" si="5"/>
        <v/>
      </c>
      <c r="J241" s="120"/>
      <c r="L241" s="121"/>
      <c r="M241" s="121"/>
      <c r="P241" s="122"/>
      <c r="Q241" s="122"/>
    </row>
    <row r="242" spans="2:17" x14ac:dyDescent="0.25">
      <c r="B242" s="128" t="str">
        <f t="shared" si="5"/>
        <v/>
      </c>
      <c r="J242" s="120"/>
      <c r="L242" s="121"/>
      <c r="M242" s="121"/>
      <c r="P242" s="122"/>
      <c r="Q242" s="122"/>
    </row>
    <row r="243" spans="2:17" x14ac:dyDescent="0.25">
      <c r="B243" s="128" t="str">
        <f t="shared" si="5"/>
        <v/>
      </c>
      <c r="J243" s="120"/>
      <c r="L243" s="121"/>
      <c r="M243" s="121"/>
      <c r="P243" s="122"/>
      <c r="Q243" s="122"/>
    </row>
    <row r="244" spans="2:17" x14ac:dyDescent="0.25">
      <c r="B244" s="128" t="str">
        <f t="shared" si="5"/>
        <v/>
      </c>
      <c r="J244" s="120"/>
      <c r="L244" s="121"/>
      <c r="M244" s="121"/>
      <c r="P244" s="122"/>
      <c r="Q244" s="122"/>
    </row>
    <row r="245" spans="2:17" x14ac:dyDescent="0.25">
      <c r="B245" s="128" t="str">
        <f t="shared" si="5"/>
        <v/>
      </c>
      <c r="J245" s="120"/>
      <c r="L245" s="121"/>
      <c r="M245" s="121"/>
      <c r="P245" s="122"/>
      <c r="Q245" s="122"/>
    </row>
    <row r="246" spans="2:17" x14ac:dyDescent="0.25">
      <c r="B246" s="128" t="str">
        <f t="shared" si="5"/>
        <v/>
      </c>
      <c r="J246" s="120"/>
      <c r="L246" s="121"/>
      <c r="M246" s="121"/>
      <c r="P246" s="122"/>
      <c r="Q246" s="122"/>
    </row>
    <row r="247" spans="2:17" x14ac:dyDescent="0.25">
      <c r="B247" s="128" t="str">
        <f t="shared" si="5"/>
        <v/>
      </c>
      <c r="J247" s="120"/>
      <c r="L247" s="121"/>
      <c r="M247" s="121"/>
      <c r="P247" s="122"/>
      <c r="Q247" s="122"/>
    </row>
    <row r="248" spans="2:17" x14ac:dyDescent="0.25">
      <c r="B248" s="128" t="str">
        <f t="shared" si="5"/>
        <v/>
      </c>
      <c r="J248" s="120"/>
      <c r="L248" s="121"/>
      <c r="M248" s="121"/>
      <c r="P248" s="122"/>
      <c r="Q248" s="122"/>
    </row>
    <row r="249" spans="2:17" x14ac:dyDescent="0.25">
      <c r="B249" s="128" t="str">
        <f t="shared" si="5"/>
        <v/>
      </c>
      <c r="J249" s="120"/>
      <c r="L249" s="121"/>
      <c r="M249" s="121"/>
      <c r="P249" s="122"/>
      <c r="Q249" s="122"/>
    </row>
    <row r="250" spans="2:17" x14ac:dyDescent="0.25">
      <c r="B250" s="128" t="str">
        <f t="shared" si="5"/>
        <v/>
      </c>
      <c r="J250" s="120"/>
      <c r="L250" s="121"/>
      <c r="M250" s="121"/>
      <c r="P250" s="122"/>
      <c r="Q250" s="122"/>
    </row>
    <row r="251" spans="2:17" x14ac:dyDescent="0.25">
      <c r="B251" s="128" t="str">
        <f t="shared" si="5"/>
        <v/>
      </c>
      <c r="J251" s="120"/>
      <c r="L251" s="121"/>
      <c r="M251" s="121"/>
      <c r="P251" s="122"/>
      <c r="Q251" s="122"/>
    </row>
    <row r="252" spans="2:17" x14ac:dyDescent="0.25">
      <c r="B252" s="128" t="str">
        <f t="shared" si="5"/>
        <v/>
      </c>
      <c r="J252" s="120"/>
      <c r="L252" s="121"/>
      <c r="M252" s="121"/>
      <c r="P252" s="122"/>
      <c r="Q252" s="122"/>
    </row>
    <row r="253" spans="2:17" x14ac:dyDescent="0.25">
      <c r="B253" s="128" t="str">
        <f t="shared" si="5"/>
        <v/>
      </c>
      <c r="J253" s="120"/>
      <c r="L253" s="121"/>
      <c r="M253" s="121"/>
      <c r="P253" s="122"/>
      <c r="Q253" s="122"/>
    </row>
    <row r="254" spans="2:17" x14ac:dyDescent="0.25">
      <c r="B254" s="128" t="str">
        <f t="shared" si="5"/>
        <v/>
      </c>
      <c r="J254" s="120"/>
      <c r="L254" s="121"/>
      <c r="M254" s="121"/>
      <c r="P254" s="122"/>
      <c r="Q254" s="122"/>
    </row>
    <row r="255" spans="2:17" x14ac:dyDescent="0.25">
      <c r="B255" s="128" t="str">
        <f t="shared" si="5"/>
        <v/>
      </c>
      <c r="J255" s="120"/>
      <c r="L255" s="121"/>
      <c r="M255" s="121"/>
      <c r="P255" s="122"/>
      <c r="Q255" s="122"/>
    </row>
    <row r="256" spans="2:17" x14ac:dyDescent="0.25">
      <c r="B256" s="128" t="str">
        <f t="shared" si="5"/>
        <v/>
      </c>
      <c r="J256" s="120"/>
      <c r="L256" s="121"/>
      <c r="M256" s="121"/>
      <c r="P256" s="122"/>
      <c r="Q256" s="122"/>
    </row>
    <row r="257" spans="2:17" x14ac:dyDescent="0.25">
      <c r="B257" s="128" t="str">
        <f t="shared" si="5"/>
        <v/>
      </c>
      <c r="J257" s="120"/>
      <c r="L257" s="121"/>
      <c r="M257" s="121"/>
      <c r="P257" s="122"/>
      <c r="Q257" s="122"/>
    </row>
    <row r="258" spans="2:17" x14ac:dyDescent="0.25">
      <c r="B258" s="128" t="str">
        <f t="shared" si="5"/>
        <v/>
      </c>
      <c r="J258" s="120"/>
      <c r="L258" s="121"/>
      <c r="M258" s="121"/>
      <c r="P258" s="122"/>
      <c r="Q258" s="122"/>
    </row>
    <row r="259" spans="2:17" x14ac:dyDescent="0.25">
      <c r="B259" s="128" t="str">
        <f t="shared" ref="B259:B322" si="6">$I$9</f>
        <v/>
      </c>
      <c r="J259" s="120"/>
      <c r="L259" s="121"/>
      <c r="M259" s="121"/>
      <c r="P259" s="122"/>
      <c r="Q259" s="122"/>
    </row>
    <row r="260" spans="2:17" x14ac:dyDescent="0.25">
      <c r="B260" s="128" t="str">
        <f t="shared" si="6"/>
        <v/>
      </c>
      <c r="J260" s="120"/>
      <c r="L260" s="121"/>
      <c r="M260" s="121"/>
      <c r="P260" s="122"/>
      <c r="Q260" s="122"/>
    </row>
    <row r="261" spans="2:17" x14ac:dyDescent="0.25">
      <c r="B261" s="128" t="str">
        <f t="shared" si="6"/>
        <v/>
      </c>
      <c r="J261" s="120"/>
      <c r="L261" s="121"/>
      <c r="M261" s="121"/>
      <c r="P261" s="122"/>
      <c r="Q261" s="122"/>
    </row>
    <row r="262" spans="2:17" x14ac:dyDescent="0.25">
      <c r="B262" s="128" t="str">
        <f t="shared" si="6"/>
        <v/>
      </c>
      <c r="J262" s="120"/>
      <c r="L262" s="121"/>
      <c r="M262" s="121"/>
      <c r="P262" s="122"/>
      <c r="Q262" s="122"/>
    </row>
    <row r="263" spans="2:17" x14ac:dyDescent="0.25">
      <c r="B263" s="128" t="str">
        <f t="shared" si="6"/>
        <v/>
      </c>
      <c r="J263" s="120"/>
      <c r="L263" s="121"/>
      <c r="M263" s="121"/>
      <c r="P263" s="122"/>
      <c r="Q263" s="122"/>
    </row>
    <row r="264" spans="2:17" x14ac:dyDescent="0.25">
      <c r="B264" s="128" t="str">
        <f t="shared" si="6"/>
        <v/>
      </c>
      <c r="J264" s="120"/>
      <c r="L264" s="121"/>
      <c r="M264" s="121"/>
      <c r="P264" s="122"/>
      <c r="Q264" s="122"/>
    </row>
    <row r="265" spans="2:17" x14ac:dyDescent="0.25">
      <c r="B265" s="128" t="str">
        <f t="shared" si="6"/>
        <v/>
      </c>
      <c r="J265" s="120"/>
      <c r="L265" s="121"/>
      <c r="M265" s="121"/>
      <c r="P265" s="122"/>
      <c r="Q265" s="122"/>
    </row>
    <row r="266" spans="2:17" x14ac:dyDescent="0.25">
      <c r="B266" s="128" t="str">
        <f t="shared" si="6"/>
        <v/>
      </c>
      <c r="J266" s="120"/>
      <c r="L266" s="121"/>
      <c r="M266" s="121"/>
      <c r="P266" s="122"/>
      <c r="Q266" s="122"/>
    </row>
    <row r="267" spans="2:17" x14ac:dyDescent="0.25">
      <c r="B267" s="128" t="str">
        <f t="shared" si="6"/>
        <v/>
      </c>
      <c r="J267" s="120"/>
      <c r="L267" s="121"/>
      <c r="M267" s="121"/>
      <c r="P267" s="122"/>
      <c r="Q267" s="122"/>
    </row>
    <row r="268" spans="2:17" x14ac:dyDescent="0.25">
      <c r="B268" s="128" t="str">
        <f t="shared" si="6"/>
        <v/>
      </c>
      <c r="J268" s="120"/>
      <c r="L268" s="121"/>
      <c r="M268" s="121"/>
      <c r="P268" s="122"/>
      <c r="Q268" s="122"/>
    </row>
    <row r="269" spans="2:17" x14ac:dyDescent="0.25">
      <c r="B269" s="128" t="str">
        <f t="shared" si="6"/>
        <v/>
      </c>
      <c r="J269" s="120"/>
      <c r="L269" s="121"/>
      <c r="M269" s="121"/>
      <c r="P269" s="122"/>
      <c r="Q269" s="122"/>
    </row>
    <row r="270" spans="2:17" x14ac:dyDescent="0.25">
      <c r="B270" s="128" t="str">
        <f t="shared" si="6"/>
        <v/>
      </c>
      <c r="J270" s="120"/>
      <c r="L270" s="121"/>
      <c r="M270" s="121"/>
      <c r="P270" s="122"/>
      <c r="Q270" s="122"/>
    </row>
    <row r="271" spans="2:17" x14ac:dyDescent="0.25">
      <c r="B271" s="128" t="str">
        <f t="shared" si="6"/>
        <v/>
      </c>
      <c r="J271" s="120"/>
      <c r="L271" s="121"/>
      <c r="M271" s="121"/>
      <c r="P271" s="122"/>
      <c r="Q271" s="122"/>
    </row>
    <row r="272" spans="2:17" x14ac:dyDescent="0.25">
      <c r="B272" s="128" t="str">
        <f t="shared" si="6"/>
        <v/>
      </c>
      <c r="J272" s="120"/>
      <c r="L272" s="121"/>
      <c r="M272" s="121"/>
      <c r="P272" s="122"/>
      <c r="Q272" s="122"/>
    </row>
    <row r="273" spans="2:17" x14ac:dyDescent="0.25">
      <c r="B273" s="128" t="str">
        <f t="shared" si="6"/>
        <v/>
      </c>
      <c r="J273" s="120"/>
      <c r="L273" s="121"/>
      <c r="M273" s="121"/>
      <c r="P273" s="122"/>
      <c r="Q273" s="122"/>
    </row>
    <row r="274" spans="2:17" x14ac:dyDescent="0.25">
      <c r="B274" s="128" t="str">
        <f t="shared" si="6"/>
        <v/>
      </c>
      <c r="J274" s="120"/>
      <c r="L274" s="121"/>
      <c r="M274" s="121"/>
      <c r="P274" s="122"/>
      <c r="Q274" s="122"/>
    </row>
    <row r="275" spans="2:17" x14ac:dyDescent="0.25">
      <c r="B275" s="128" t="str">
        <f t="shared" si="6"/>
        <v/>
      </c>
      <c r="J275" s="120"/>
      <c r="L275" s="121"/>
      <c r="M275" s="121"/>
      <c r="P275" s="122"/>
      <c r="Q275" s="122"/>
    </row>
    <row r="276" spans="2:17" x14ac:dyDescent="0.25">
      <c r="B276" s="128" t="str">
        <f t="shared" si="6"/>
        <v/>
      </c>
      <c r="J276" s="120"/>
      <c r="L276" s="121"/>
      <c r="M276" s="121"/>
      <c r="P276" s="122"/>
      <c r="Q276" s="122"/>
    </row>
    <row r="277" spans="2:17" x14ac:dyDescent="0.25">
      <c r="B277" s="128" t="str">
        <f t="shared" si="6"/>
        <v/>
      </c>
      <c r="J277" s="120"/>
      <c r="L277" s="121"/>
      <c r="M277" s="121"/>
      <c r="P277" s="122"/>
      <c r="Q277" s="122"/>
    </row>
    <row r="278" spans="2:17" x14ac:dyDescent="0.25">
      <c r="B278" s="128" t="str">
        <f t="shared" si="6"/>
        <v/>
      </c>
      <c r="J278" s="120"/>
      <c r="L278" s="121"/>
      <c r="M278" s="121"/>
      <c r="P278" s="122"/>
      <c r="Q278" s="122"/>
    </row>
    <row r="279" spans="2:17" x14ac:dyDescent="0.25">
      <c r="B279" s="128" t="str">
        <f t="shared" si="6"/>
        <v/>
      </c>
      <c r="J279" s="120"/>
      <c r="L279" s="121"/>
      <c r="M279" s="121"/>
      <c r="P279" s="122"/>
      <c r="Q279" s="122"/>
    </row>
    <row r="280" spans="2:17" x14ac:dyDescent="0.25">
      <c r="B280" s="128" t="str">
        <f t="shared" si="6"/>
        <v/>
      </c>
      <c r="J280" s="120"/>
      <c r="L280" s="121"/>
      <c r="M280" s="121"/>
      <c r="P280" s="122"/>
      <c r="Q280" s="122"/>
    </row>
    <row r="281" spans="2:17" x14ac:dyDescent="0.25">
      <c r="B281" s="128" t="str">
        <f t="shared" si="6"/>
        <v/>
      </c>
      <c r="J281" s="120"/>
      <c r="L281" s="121"/>
      <c r="M281" s="121"/>
      <c r="P281" s="122"/>
      <c r="Q281" s="122"/>
    </row>
    <row r="282" spans="2:17" x14ac:dyDescent="0.25">
      <c r="B282" s="128" t="str">
        <f t="shared" si="6"/>
        <v/>
      </c>
      <c r="J282" s="120"/>
      <c r="L282" s="121"/>
      <c r="M282" s="121"/>
      <c r="P282" s="122"/>
      <c r="Q282" s="122"/>
    </row>
    <row r="283" spans="2:17" x14ac:dyDescent="0.25">
      <c r="B283" s="128" t="str">
        <f t="shared" si="6"/>
        <v/>
      </c>
      <c r="J283" s="120"/>
      <c r="L283" s="121"/>
      <c r="M283" s="121"/>
      <c r="P283" s="122"/>
      <c r="Q283" s="122"/>
    </row>
    <row r="284" spans="2:17" x14ac:dyDescent="0.25">
      <c r="B284" s="128" t="str">
        <f t="shared" si="6"/>
        <v/>
      </c>
      <c r="J284" s="120"/>
      <c r="L284" s="121"/>
      <c r="M284" s="121"/>
      <c r="P284" s="122"/>
      <c r="Q284" s="122"/>
    </row>
    <row r="285" spans="2:17" x14ac:dyDescent="0.25">
      <c r="B285" s="128" t="str">
        <f t="shared" si="6"/>
        <v/>
      </c>
      <c r="J285" s="120"/>
      <c r="L285" s="121"/>
      <c r="M285" s="121"/>
      <c r="P285" s="122"/>
      <c r="Q285" s="122"/>
    </row>
    <row r="286" spans="2:17" x14ac:dyDescent="0.25">
      <c r="B286" s="128" t="str">
        <f t="shared" si="6"/>
        <v/>
      </c>
      <c r="J286" s="120"/>
      <c r="L286" s="121"/>
      <c r="M286" s="121"/>
      <c r="P286" s="122"/>
      <c r="Q286" s="122"/>
    </row>
    <row r="287" spans="2:17" x14ac:dyDescent="0.25">
      <c r="B287" s="128" t="str">
        <f t="shared" si="6"/>
        <v/>
      </c>
      <c r="J287" s="120"/>
      <c r="L287" s="121"/>
      <c r="M287" s="121"/>
      <c r="P287" s="122"/>
      <c r="Q287" s="122"/>
    </row>
    <row r="288" spans="2:17" x14ac:dyDescent="0.25">
      <c r="B288" s="128" t="str">
        <f t="shared" si="6"/>
        <v/>
      </c>
      <c r="J288" s="120"/>
      <c r="L288" s="121"/>
      <c r="M288" s="121"/>
      <c r="P288" s="122"/>
      <c r="Q288" s="122"/>
    </row>
    <row r="289" spans="2:17" x14ac:dyDescent="0.25">
      <c r="B289" s="128" t="str">
        <f t="shared" si="6"/>
        <v/>
      </c>
      <c r="J289" s="120"/>
      <c r="L289" s="121"/>
      <c r="M289" s="121"/>
      <c r="P289" s="122"/>
      <c r="Q289" s="122"/>
    </row>
    <row r="290" spans="2:17" x14ac:dyDescent="0.25">
      <c r="B290" s="128" t="str">
        <f t="shared" si="6"/>
        <v/>
      </c>
      <c r="J290" s="120"/>
      <c r="L290" s="121"/>
      <c r="M290" s="121"/>
      <c r="P290" s="122"/>
      <c r="Q290" s="122"/>
    </row>
    <row r="291" spans="2:17" x14ac:dyDescent="0.25">
      <c r="B291" s="128" t="str">
        <f t="shared" si="6"/>
        <v/>
      </c>
      <c r="J291" s="120"/>
      <c r="L291" s="121"/>
      <c r="M291" s="121"/>
      <c r="P291" s="122"/>
      <c r="Q291" s="122"/>
    </row>
    <row r="292" spans="2:17" x14ac:dyDescent="0.25">
      <c r="B292" s="128" t="str">
        <f t="shared" si="6"/>
        <v/>
      </c>
      <c r="J292" s="120"/>
      <c r="L292" s="121"/>
      <c r="M292" s="121"/>
      <c r="P292" s="122"/>
      <c r="Q292" s="122"/>
    </row>
    <row r="293" spans="2:17" x14ac:dyDescent="0.25">
      <c r="B293" s="128" t="str">
        <f t="shared" si="6"/>
        <v/>
      </c>
      <c r="J293" s="120"/>
      <c r="L293" s="121"/>
      <c r="M293" s="121"/>
      <c r="P293" s="122"/>
      <c r="Q293" s="122"/>
    </row>
    <row r="294" spans="2:17" x14ac:dyDescent="0.25">
      <c r="B294" s="128" t="str">
        <f t="shared" si="6"/>
        <v/>
      </c>
      <c r="J294" s="120"/>
      <c r="L294" s="121"/>
      <c r="M294" s="121"/>
      <c r="P294" s="122"/>
      <c r="Q294" s="122"/>
    </row>
    <row r="295" spans="2:17" x14ac:dyDescent="0.25">
      <c r="B295" s="128" t="str">
        <f t="shared" si="6"/>
        <v/>
      </c>
      <c r="J295" s="120"/>
      <c r="L295" s="121"/>
      <c r="M295" s="121"/>
      <c r="P295" s="122"/>
      <c r="Q295" s="122"/>
    </row>
    <row r="296" spans="2:17" x14ac:dyDescent="0.25">
      <c r="B296" s="128" t="str">
        <f t="shared" si="6"/>
        <v/>
      </c>
      <c r="J296" s="120"/>
      <c r="L296" s="121"/>
      <c r="M296" s="121"/>
      <c r="P296" s="122"/>
      <c r="Q296" s="122"/>
    </row>
    <row r="297" spans="2:17" x14ac:dyDescent="0.25">
      <c r="B297" s="128" t="str">
        <f t="shared" si="6"/>
        <v/>
      </c>
      <c r="J297" s="120"/>
      <c r="L297" s="121"/>
      <c r="M297" s="121"/>
      <c r="P297" s="122"/>
      <c r="Q297" s="122"/>
    </row>
    <row r="298" spans="2:17" x14ac:dyDescent="0.25">
      <c r="B298" s="128" t="str">
        <f t="shared" si="6"/>
        <v/>
      </c>
      <c r="J298" s="120"/>
      <c r="L298" s="121"/>
      <c r="M298" s="121"/>
      <c r="P298" s="122"/>
      <c r="Q298" s="122"/>
    </row>
    <row r="299" spans="2:17" x14ac:dyDescent="0.25">
      <c r="B299" s="128" t="str">
        <f t="shared" si="6"/>
        <v/>
      </c>
      <c r="J299" s="120"/>
      <c r="L299" s="121"/>
      <c r="M299" s="121"/>
      <c r="P299" s="122"/>
      <c r="Q299" s="122"/>
    </row>
    <row r="300" spans="2:17" x14ac:dyDescent="0.25">
      <c r="B300" s="128" t="str">
        <f t="shared" si="6"/>
        <v/>
      </c>
      <c r="J300" s="120"/>
      <c r="L300" s="121"/>
      <c r="M300" s="121"/>
      <c r="P300" s="122"/>
      <c r="Q300" s="122"/>
    </row>
    <row r="301" spans="2:17" x14ac:dyDescent="0.25">
      <c r="B301" s="128" t="str">
        <f t="shared" si="6"/>
        <v/>
      </c>
      <c r="J301" s="120"/>
      <c r="L301" s="121"/>
      <c r="M301" s="121"/>
      <c r="P301" s="122"/>
      <c r="Q301" s="122"/>
    </row>
    <row r="302" spans="2:17" x14ac:dyDescent="0.25">
      <c r="B302" s="128" t="str">
        <f t="shared" si="6"/>
        <v/>
      </c>
      <c r="J302" s="120"/>
      <c r="L302" s="121"/>
      <c r="M302" s="121"/>
      <c r="P302" s="122"/>
      <c r="Q302" s="122"/>
    </row>
    <row r="303" spans="2:17" x14ac:dyDescent="0.25">
      <c r="B303" s="128" t="str">
        <f t="shared" si="6"/>
        <v/>
      </c>
      <c r="J303" s="120"/>
      <c r="L303" s="121"/>
      <c r="M303" s="121"/>
      <c r="P303" s="122"/>
      <c r="Q303" s="122"/>
    </row>
    <row r="304" spans="2:17" x14ac:dyDescent="0.25">
      <c r="B304" s="128" t="str">
        <f t="shared" si="6"/>
        <v/>
      </c>
      <c r="J304" s="120"/>
      <c r="L304" s="121"/>
      <c r="M304" s="121"/>
      <c r="P304" s="122"/>
      <c r="Q304" s="122"/>
    </row>
    <row r="305" spans="2:17" x14ac:dyDescent="0.25">
      <c r="B305" s="128" t="str">
        <f t="shared" si="6"/>
        <v/>
      </c>
      <c r="J305" s="120"/>
      <c r="L305" s="121"/>
      <c r="M305" s="121"/>
      <c r="P305" s="122"/>
      <c r="Q305" s="122"/>
    </row>
    <row r="306" spans="2:17" x14ac:dyDescent="0.25">
      <c r="B306" s="128" t="str">
        <f t="shared" si="6"/>
        <v/>
      </c>
      <c r="J306" s="120"/>
      <c r="L306" s="121"/>
      <c r="M306" s="121"/>
      <c r="P306" s="122"/>
      <c r="Q306" s="122"/>
    </row>
    <row r="307" spans="2:17" x14ac:dyDescent="0.25">
      <c r="B307" s="128" t="str">
        <f t="shared" si="6"/>
        <v/>
      </c>
      <c r="J307" s="120"/>
      <c r="L307" s="121"/>
      <c r="M307" s="121"/>
      <c r="P307" s="122"/>
      <c r="Q307" s="122"/>
    </row>
    <row r="308" spans="2:17" x14ac:dyDescent="0.25">
      <c r="B308" s="128" t="str">
        <f t="shared" si="6"/>
        <v/>
      </c>
      <c r="J308" s="120"/>
      <c r="L308" s="121"/>
      <c r="M308" s="121"/>
      <c r="P308" s="122"/>
      <c r="Q308" s="122"/>
    </row>
    <row r="309" spans="2:17" x14ac:dyDescent="0.25">
      <c r="B309" s="128" t="str">
        <f t="shared" si="6"/>
        <v/>
      </c>
      <c r="J309" s="120"/>
      <c r="L309" s="121"/>
      <c r="M309" s="121"/>
      <c r="P309" s="122"/>
      <c r="Q309" s="122"/>
    </row>
    <row r="310" spans="2:17" x14ac:dyDescent="0.25">
      <c r="B310" s="128" t="str">
        <f t="shared" si="6"/>
        <v/>
      </c>
      <c r="J310" s="120"/>
      <c r="L310" s="121"/>
      <c r="M310" s="121"/>
      <c r="P310" s="122"/>
      <c r="Q310" s="122"/>
    </row>
    <row r="311" spans="2:17" x14ac:dyDescent="0.25">
      <c r="B311" s="128" t="str">
        <f t="shared" si="6"/>
        <v/>
      </c>
      <c r="J311" s="120"/>
      <c r="L311" s="121"/>
      <c r="M311" s="121"/>
      <c r="P311" s="122"/>
      <c r="Q311" s="122"/>
    </row>
    <row r="312" spans="2:17" x14ac:dyDescent="0.25">
      <c r="B312" s="128" t="str">
        <f t="shared" si="6"/>
        <v/>
      </c>
      <c r="J312" s="120"/>
      <c r="L312" s="121"/>
      <c r="M312" s="121"/>
      <c r="P312" s="122"/>
      <c r="Q312" s="122"/>
    </row>
    <row r="313" spans="2:17" x14ac:dyDescent="0.25">
      <c r="B313" s="128" t="str">
        <f t="shared" si="6"/>
        <v/>
      </c>
      <c r="J313" s="120"/>
      <c r="L313" s="121"/>
      <c r="M313" s="121"/>
      <c r="P313" s="122"/>
      <c r="Q313" s="122"/>
    </row>
    <row r="314" spans="2:17" x14ac:dyDescent="0.25">
      <c r="B314" s="128" t="str">
        <f t="shared" si="6"/>
        <v/>
      </c>
      <c r="J314" s="120"/>
      <c r="L314" s="121"/>
      <c r="M314" s="121"/>
      <c r="P314" s="122"/>
      <c r="Q314" s="122"/>
    </row>
    <row r="315" spans="2:17" x14ac:dyDescent="0.25">
      <c r="B315" s="128" t="str">
        <f t="shared" si="6"/>
        <v/>
      </c>
      <c r="J315" s="120"/>
      <c r="L315" s="121"/>
      <c r="M315" s="121"/>
      <c r="P315" s="122"/>
      <c r="Q315" s="122"/>
    </row>
    <row r="316" spans="2:17" x14ac:dyDescent="0.25">
      <c r="B316" s="128" t="str">
        <f t="shared" si="6"/>
        <v/>
      </c>
      <c r="J316" s="120"/>
      <c r="L316" s="121"/>
      <c r="M316" s="121"/>
      <c r="P316" s="122"/>
      <c r="Q316" s="122"/>
    </row>
    <row r="317" spans="2:17" x14ac:dyDescent="0.25">
      <c r="B317" s="128" t="str">
        <f t="shared" si="6"/>
        <v/>
      </c>
      <c r="J317" s="120"/>
      <c r="L317" s="121"/>
      <c r="M317" s="121"/>
      <c r="P317" s="122"/>
      <c r="Q317" s="122"/>
    </row>
    <row r="318" spans="2:17" x14ac:dyDescent="0.25">
      <c r="B318" s="128" t="str">
        <f t="shared" si="6"/>
        <v/>
      </c>
      <c r="J318" s="120"/>
      <c r="L318" s="121"/>
      <c r="M318" s="121"/>
      <c r="P318" s="122"/>
      <c r="Q318" s="122"/>
    </row>
    <row r="319" spans="2:17" x14ac:dyDescent="0.25">
      <c r="B319" s="128" t="str">
        <f t="shared" si="6"/>
        <v/>
      </c>
      <c r="J319" s="120"/>
      <c r="L319" s="121"/>
      <c r="M319" s="121"/>
      <c r="P319" s="122"/>
      <c r="Q319" s="122"/>
    </row>
    <row r="320" spans="2:17" x14ac:dyDescent="0.25">
      <c r="B320" s="128" t="str">
        <f t="shared" si="6"/>
        <v/>
      </c>
      <c r="J320" s="120"/>
      <c r="L320" s="121"/>
      <c r="M320" s="121"/>
      <c r="P320" s="122"/>
      <c r="Q320" s="122"/>
    </row>
    <row r="321" spans="2:17" x14ac:dyDescent="0.25">
      <c r="B321" s="128" t="str">
        <f t="shared" si="6"/>
        <v/>
      </c>
      <c r="J321" s="120"/>
      <c r="L321" s="121"/>
      <c r="M321" s="121"/>
      <c r="P321" s="122"/>
      <c r="Q321" s="122"/>
    </row>
    <row r="322" spans="2:17" x14ac:dyDescent="0.25">
      <c r="B322" s="128" t="str">
        <f t="shared" si="6"/>
        <v/>
      </c>
      <c r="J322" s="120"/>
      <c r="L322" s="121"/>
      <c r="M322" s="121"/>
      <c r="P322" s="122"/>
      <c r="Q322" s="122"/>
    </row>
    <row r="323" spans="2:17" x14ac:dyDescent="0.25">
      <c r="B323" s="128" t="str">
        <f t="shared" ref="B323:B386" si="7">$I$9</f>
        <v/>
      </c>
      <c r="J323" s="120"/>
      <c r="L323" s="121"/>
      <c r="M323" s="121"/>
      <c r="P323" s="122"/>
      <c r="Q323" s="122"/>
    </row>
    <row r="324" spans="2:17" x14ac:dyDescent="0.25">
      <c r="B324" s="128" t="str">
        <f t="shared" si="7"/>
        <v/>
      </c>
      <c r="J324" s="120"/>
      <c r="L324" s="121"/>
      <c r="M324" s="121"/>
      <c r="P324" s="122"/>
      <c r="Q324" s="122"/>
    </row>
    <row r="325" spans="2:17" x14ac:dyDescent="0.25">
      <c r="B325" s="128" t="str">
        <f t="shared" si="7"/>
        <v/>
      </c>
      <c r="J325" s="120"/>
      <c r="L325" s="121"/>
      <c r="M325" s="121"/>
      <c r="P325" s="122"/>
      <c r="Q325" s="122"/>
    </row>
    <row r="326" spans="2:17" x14ac:dyDescent="0.25">
      <c r="B326" s="128" t="str">
        <f t="shared" si="7"/>
        <v/>
      </c>
      <c r="J326" s="120"/>
      <c r="L326" s="121"/>
      <c r="M326" s="121"/>
      <c r="P326" s="122"/>
      <c r="Q326" s="122"/>
    </row>
    <row r="327" spans="2:17" x14ac:dyDescent="0.25">
      <c r="B327" s="128" t="str">
        <f t="shared" si="7"/>
        <v/>
      </c>
      <c r="J327" s="120"/>
      <c r="L327" s="121"/>
      <c r="M327" s="121"/>
      <c r="P327" s="122"/>
      <c r="Q327" s="122"/>
    </row>
    <row r="328" spans="2:17" x14ac:dyDescent="0.25">
      <c r="B328" s="128" t="str">
        <f t="shared" si="7"/>
        <v/>
      </c>
      <c r="J328" s="120"/>
      <c r="L328" s="121"/>
      <c r="M328" s="121"/>
      <c r="P328" s="122"/>
      <c r="Q328" s="122"/>
    </row>
    <row r="329" spans="2:17" x14ac:dyDescent="0.25">
      <c r="B329" s="128" t="str">
        <f t="shared" si="7"/>
        <v/>
      </c>
      <c r="J329" s="120"/>
      <c r="L329" s="121"/>
      <c r="M329" s="121"/>
      <c r="P329" s="122"/>
      <c r="Q329" s="122"/>
    </row>
    <row r="330" spans="2:17" x14ac:dyDescent="0.25">
      <c r="B330" s="128" t="str">
        <f t="shared" si="7"/>
        <v/>
      </c>
      <c r="J330" s="120"/>
      <c r="L330" s="121"/>
      <c r="M330" s="121"/>
      <c r="P330" s="122"/>
      <c r="Q330" s="122"/>
    </row>
    <row r="331" spans="2:17" x14ac:dyDescent="0.25">
      <c r="B331" s="128" t="str">
        <f t="shared" si="7"/>
        <v/>
      </c>
      <c r="J331" s="120"/>
      <c r="L331" s="121"/>
      <c r="M331" s="121"/>
      <c r="P331" s="122"/>
      <c r="Q331" s="122"/>
    </row>
    <row r="332" spans="2:17" x14ac:dyDescent="0.25">
      <c r="B332" s="128" t="str">
        <f t="shared" si="7"/>
        <v/>
      </c>
      <c r="J332" s="120"/>
      <c r="L332" s="121"/>
      <c r="M332" s="121"/>
      <c r="P332" s="122"/>
      <c r="Q332" s="122"/>
    </row>
    <row r="333" spans="2:17" x14ac:dyDescent="0.25">
      <c r="B333" s="128" t="str">
        <f t="shared" si="7"/>
        <v/>
      </c>
      <c r="J333" s="120"/>
      <c r="L333" s="121"/>
      <c r="M333" s="121"/>
      <c r="P333" s="122"/>
      <c r="Q333" s="122"/>
    </row>
    <row r="334" spans="2:17" x14ac:dyDescent="0.25">
      <c r="B334" s="128" t="str">
        <f t="shared" si="7"/>
        <v/>
      </c>
      <c r="J334" s="120"/>
      <c r="L334" s="121"/>
      <c r="M334" s="121"/>
      <c r="P334" s="122"/>
      <c r="Q334" s="122"/>
    </row>
    <row r="335" spans="2:17" x14ac:dyDescent="0.25">
      <c r="B335" s="128" t="str">
        <f t="shared" si="7"/>
        <v/>
      </c>
      <c r="J335" s="120"/>
      <c r="L335" s="121"/>
      <c r="M335" s="121"/>
      <c r="P335" s="122"/>
      <c r="Q335" s="122"/>
    </row>
    <row r="336" spans="2:17" x14ac:dyDescent="0.25">
      <c r="B336" s="128" t="str">
        <f t="shared" si="7"/>
        <v/>
      </c>
      <c r="J336" s="120"/>
      <c r="L336" s="121"/>
      <c r="M336" s="121"/>
      <c r="P336" s="122"/>
      <c r="Q336" s="122"/>
    </row>
    <row r="337" spans="2:17" x14ac:dyDescent="0.25">
      <c r="B337" s="128" t="str">
        <f t="shared" si="7"/>
        <v/>
      </c>
      <c r="J337" s="120"/>
      <c r="L337" s="121"/>
      <c r="M337" s="121"/>
      <c r="P337" s="122"/>
      <c r="Q337" s="122"/>
    </row>
    <row r="338" spans="2:17" x14ac:dyDescent="0.25">
      <c r="B338" s="128" t="str">
        <f t="shared" si="7"/>
        <v/>
      </c>
      <c r="J338" s="120"/>
      <c r="L338" s="121"/>
      <c r="M338" s="121"/>
      <c r="P338" s="122"/>
      <c r="Q338" s="122"/>
    </row>
    <row r="339" spans="2:17" x14ac:dyDescent="0.25">
      <c r="B339" s="128" t="str">
        <f t="shared" si="7"/>
        <v/>
      </c>
      <c r="J339" s="120"/>
      <c r="L339" s="121"/>
      <c r="M339" s="121"/>
      <c r="P339" s="122"/>
      <c r="Q339" s="122"/>
    </row>
    <row r="340" spans="2:17" x14ac:dyDescent="0.25">
      <c r="B340" s="128" t="str">
        <f t="shared" si="7"/>
        <v/>
      </c>
      <c r="J340" s="120"/>
      <c r="L340" s="121"/>
      <c r="M340" s="121"/>
      <c r="P340" s="122"/>
      <c r="Q340" s="122"/>
    </row>
    <row r="341" spans="2:17" x14ac:dyDescent="0.25">
      <c r="B341" s="128" t="str">
        <f t="shared" si="7"/>
        <v/>
      </c>
      <c r="J341" s="120"/>
      <c r="L341" s="121"/>
      <c r="M341" s="121"/>
      <c r="P341" s="122"/>
      <c r="Q341" s="122"/>
    </row>
    <row r="342" spans="2:17" x14ac:dyDescent="0.25">
      <c r="B342" s="128" t="str">
        <f t="shared" si="7"/>
        <v/>
      </c>
      <c r="J342" s="120"/>
      <c r="L342" s="121"/>
      <c r="M342" s="121"/>
      <c r="P342" s="122"/>
      <c r="Q342" s="122"/>
    </row>
    <row r="343" spans="2:17" x14ac:dyDescent="0.25">
      <c r="B343" s="128" t="str">
        <f t="shared" si="7"/>
        <v/>
      </c>
      <c r="J343" s="120"/>
      <c r="L343" s="121"/>
      <c r="M343" s="121"/>
      <c r="P343" s="122"/>
      <c r="Q343" s="122"/>
    </row>
    <row r="344" spans="2:17" x14ac:dyDescent="0.25">
      <c r="B344" s="128" t="str">
        <f t="shared" si="7"/>
        <v/>
      </c>
      <c r="J344" s="120"/>
      <c r="L344" s="121"/>
      <c r="M344" s="121"/>
      <c r="P344" s="122"/>
      <c r="Q344" s="122"/>
    </row>
    <row r="345" spans="2:17" x14ac:dyDescent="0.25">
      <c r="B345" s="128" t="str">
        <f t="shared" si="7"/>
        <v/>
      </c>
      <c r="J345" s="120"/>
      <c r="L345" s="121"/>
      <c r="M345" s="121"/>
      <c r="P345" s="122"/>
      <c r="Q345" s="122"/>
    </row>
    <row r="346" spans="2:17" x14ac:dyDescent="0.25">
      <c r="B346" s="128" t="str">
        <f t="shared" si="7"/>
        <v/>
      </c>
      <c r="J346" s="120"/>
      <c r="L346" s="121"/>
      <c r="M346" s="121"/>
      <c r="P346" s="122"/>
      <c r="Q346" s="122"/>
    </row>
    <row r="347" spans="2:17" x14ac:dyDescent="0.25">
      <c r="B347" s="128" t="str">
        <f t="shared" si="7"/>
        <v/>
      </c>
      <c r="J347" s="120"/>
      <c r="L347" s="121"/>
      <c r="M347" s="121"/>
      <c r="P347" s="122"/>
      <c r="Q347" s="122"/>
    </row>
    <row r="348" spans="2:17" x14ac:dyDescent="0.25">
      <c r="B348" s="128" t="str">
        <f t="shared" si="7"/>
        <v/>
      </c>
      <c r="J348" s="120"/>
      <c r="L348" s="121"/>
      <c r="M348" s="121"/>
      <c r="P348" s="122"/>
      <c r="Q348" s="122"/>
    </row>
    <row r="349" spans="2:17" x14ac:dyDescent="0.25">
      <c r="B349" s="128" t="str">
        <f t="shared" si="7"/>
        <v/>
      </c>
      <c r="J349" s="120"/>
      <c r="L349" s="121"/>
      <c r="M349" s="121"/>
      <c r="P349" s="122"/>
      <c r="Q349" s="122"/>
    </row>
    <row r="350" spans="2:17" x14ac:dyDescent="0.25">
      <c r="B350" s="128" t="str">
        <f t="shared" si="7"/>
        <v/>
      </c>
      <c r="J350" s="120"/>
      <c r="L350" s="121"/>
      <c r="M350" s="121"/>
      <c r="P350" s="122"/>
      <c r="Q350" s="122"/>
    </row>
    <row r="351" spans="2:17" x14ac:dyDescent="0.25">
      <c r="B351" s="128" t="str">
        <f t="shared" si="7"/>
        <v/>
      </c>
      <c r="J351" s="120"/>
      <c r="L351" s="121"/>
      <c r="M351" s="121"/>
      <c r="P351" s="122"/>
      <c r="Q351" s="122"/>
    </row>
    <row r="352" spans="2:17" x14ac:dyDescent="0.25">
      <c r="B352" s="128" t="str">
        <f t="shared" si="7"/>
        <v/>
      </c>
      <c r="J352" s="120"/>
      <c r="L352" s="121"/>
      <c r="M352" s="121"/>
      <c r="P352" s="122"/>
      <c r="Q352" s="122"/>
    </row>
    <row r="353" spans="2:17" x14ac:dyDescent="0.25">
      <c r="B353" s="128" t="str">
        <f t="shared" si="7"/>
        <v/>
      </c>
      <c r="J353" s="120"/>
      <c r="L353" s="121"/>
      <c r="M353" s="121"/>
      <c r="P353" s="122"/>
      <c r="Q353" s="122"/>
    </row>
    <row r="354" spans="2:17" x14ac:dyDescent="0.25">
      <c r="B354" s="128" t="str">
        <f t="shared" si="7"/>
        <v/>
      </c>
      <c r="J354" s="120"/>
      <c r="L354" s="121"/>
      <c r="M354" s="121"/>
      <c r="P354" s="122"/>
      <c r="Q354" s="122"/>
    </row>
    <row r="355" spans="2:17" x14ac:dyDescent="0.25">
      <c r="B355" s="128" t="str">
        <f t="shared" si="7"/>
        <v/>
      </c>
      <c r="J355" s="120"/>
      <c r="L355" s="121"/>
      <c r="M355" s="121"/>
      <c r="P355" s="122"/>
      <c r="Q355" s="122"/>
    </row>
    <row r="356" spans="2:17" x14ac:dyDescent="0.25">
      <c r="B356" s="128" t="str">
        <f t="shared" si="7"/>
        <v/>
      </c>
      <c r="J356" s="120"/>
      <c r="L356" s="121"/>
      <c r="M356" s="121"/>
      <c r="P356" s="122"/>
      <c r="Q356" s="122"/>
    </row>
    <row r="357" spans="2:17" x14ac:dyDescent="0.25">
      <c r="B357" s="128" t="str">
        <f t="shared" si="7"/>
        <v/>
      </c>
      <c r="J357" s="120"/>
      <c r="L357" s="121"/>
      <c r="M357" s="121"/>
      <c r="P357" s="122"/>
      <c r="Q357" s="122"/>
    </row>
    <row r="358" spans="2:17" x14ac:dyDescent="0.25">
      <c r="B358" s="128" t="str">
        <f t="shared" si="7"/>
        <v/>
      </c>
      <c r="J358" s="120"/>
      <c r="L358" s="121"/>
      <c r="M358" s="121"/>
      <c r="P358" s="122"/>
      <c r="Q358" s="122"/>
    </row>
    <row r="359" spans="2:17" x14ac:dyDescent="0.25">
      <c r="B359" s="128" t="str">
        <f t="shared" si="7"/>
        <v/>
      </c>
      <c r="J359" s="120"/>
      <c r="L359" s="121"/>
      <c r="M359" s="121"/>
      <c r="P359" s="122"/>
      <c r="Q359" s="122"/>
    </row>
    <row r="360" spans="2:17" x14ac:dyDescent="0.25">
      <c r="B360" s="128" t="str">
        <f t="shared" si="7"/>
        <v/>
      </c>
      <c r="J360" s="120"/>
      <c r="L360" s="121"/>
      <c r="M360" s="121"/>
      <c r="P360" s="122"/>
      <c r="Q360" s="122"/>
    </row>
    <row r="361" spans="2:17" x14ac:dyDescent="0.25">
      <c r="B361" s="128" t="str">
        <f t="shared" si="7"/>
        <v/>
      </c>
      <c r="J361" s="120"/>
      <c r="L361" s="121"/>
      <c r="M361" s="121"/>
      <c r="P361" s="122"/>
      <c r="Q361" s="122"/>
    </row>
    <row r="362" spans="2:17" x14ac:dyDescent="0.25">
      <c r="B362" s="128" t="str">
        <f t="shared" si="7"/>
        <v/>
      </c>
      <c r="J362" s="120"/>
      <c r="L362" s="121"/>
      <c r="M362" s="121"/>
      <c r="P362" s="122"/>
      <c r="Q362" s="122"/>
    </row>
    <row r="363" spans="2:17" x14ac:dyDescent="0.25">
      <c r="B363" s="128" t="str">
        <f t="shared" si="7"/>
        <v/>
      </c>
      <c r="J363" s="120"/>
      <c r="L363" s="121"/>
      <c r="M363" s="121"/>
      <c r="P363" s="122"/>
      <c r="Q363" s="122"/>
    </row>
    <row r="364" spans="2:17" x14ac:dyDescent="0.25">
      <c r="B364" s="128" t="str">
        <f t="shared" si="7"/>
        <v/>
      </c>
      <c r="J364" s="120"/>
      <c r="L364" s="121"/>
      <c r="M364" s="121"/>
      <c r="P364" s="122"/>
      <c r="Q364" s="122"/>
    </row>
    <row r="365" spans="2:17" x14ac:dyDescent="0.25">
      <c r="B365" s="128" t="str">
        <f t="shared" si="7"/>
        <v/>
      </c>
      <c r="J365" s="120"/>
      <c r="L365" s="121"/>
      <c r="M365" s="121"/>
      <c r="P365" s="122"/>
      <c r="Q365" s="122"/>
    </row>
    <row r="366" spans="2:17" x14ac:dyDescent="0.25">
      <c r="B366" s="128" t="str">
        <f t="shared" si="7"/>
        <v/>
      </c>
      <c r="J366" s="120"/>
      <c r="L366" s="121"/>
      <c r="M366" s="121"/>
      <c r="P366" s="122"/>
      <c r="Q366" s="122"/>
    </row>
    <row r="367" spans="2:17" x14ac:dyDescent="0.25">
      <c r="B367" s="128" t="str">
        <f t="shared" si="7"/>
        <v/>
      </c>
      <c r="J367" s="120"/>
      <c r="L367" s="121"/>
      <c r="M367" s="121"/>
      <c r="P367" s="122"/>
      <c r="Q367" s="122"/>
    </row>
    <row r="368" spans="2:17" x14ac:dyDescent="0.25">
      <c r="B368" s="128" t="str">
        <f t="shared" si="7"/>
        <v/>
      </c>
      <c r="J368" s="120"/>
      <c r="L368" s="121"/>
      <c r="M368" s="121"/>
      <c r="P368" s="122"/>
      <c r="Q368" s="122"/>
    </row>
    <row r="369" spans="2:17" x14ac:dyDescent="0.25">
      <c r="B369" s="128" t="str">
        <f t="shared" si="7"/>
        <v/>
      </c>
      <c r="J369" s="120"/>
      <c r="L369" s="121"/>
      <c r="M369" s="121"/>
      <c r="P369" s="122"/>
      <c r="Q369" s="122"/>
    </row>
    <row r="370" spans="2:17" x14ac:dyDescent="0.25">
      <c r="B370" s="128" t="str">
        <f t="shared" si="7"/>
        <v/>
      </c>
      <c r="J370" s="120"/>
      <c r="L370" s="121"/>
      <c r="M370" s="121"/>
      <c r="P370" s="122"/>
      <c r="Q370" s="122"/>
    </row>
    <row r="371" spans="2:17" x14ac:dyDescent="0.25">
      <c r="B371" s="128" t="str">
        <f t="shared" si="7"/>
        <v/>
      </c>
      <c r="J371" s="120"/>
      <c r="L371" s="121"/>
      <c r="M371" s="121"/>
      <c r="P371" s="122"/>
      <c r="Q371" s="122"/>
    </row>
    <row r="372" spans="2:17" x14ac:dyDescent="0.25">
      <c r="B372" s="128" t="str">
        <f t="shared" si="7"/>
        <v/>
      </c>
      <c r="J372" s="120"/>
      <c r="L372" s="121"/>
      <c r="M372" s="121"/>
      <c r="P372" s="122"/>
      <c r="Q372" s="122"/>
    </row>
    <row r="373" spans="2:17" x14ac:dyDescent="0.25">
      <c r="B373" s="128" t="str">
        <f t="shared" si="7"/>
        <v/>
      </c>
      <c r="J373" s="120"/>
      <c r="L373" s="121"/>
      <c r="M373" s="121"/>
      <c r="P373" s="122"/>
      <c r="Q373" s="122"/>
    </row>
    <row r="374" spans="2:17" x14ac:dyDescent="0.25">
      <c r="B374" s="128" t="str">
        <f t="shared" si="7"/>
        <v/>
      </c>
      <c r="J374" s="120"/>
      <c r="L374" s="121"/>
      <c r="M374" s="121"/>
      <c r="P374" s="122"/>
      <c r="Q374" s="122"/>
    </row>
    <row r="375" spans="2:17" x14ac:dyDescent="0.25">
      <c r="B375" s="128" t="str">
        <f t="shared" si="7"/>
        <v/>
      </c>
      <c r="J375" s="120"/>
      <c r="L375" s="121"/>
      <c r="M375" s="121"/>
      <c r="P375" s="122"/>
      <c r="Q375" s="122"/>
    </row>
    <row r="376" spans="2:17" x14ac:dyDescent="0.25">
      <c r="B376" s="128" t="str">
        <f t="shared" si="7"/>
        <v/>
      </c>
      <c r="J376" s="120"/>
      <c r="L376" s="121"/>
      <c r="M376" s="121"/>
      <c r="P376" s="122"/>
      <c r="Q376" s="122"/>
    </row>
    <row r="377" spans="2:17" x14ac:dyDescent="0.25">
      <c r="B377" s="128" t="str">
        <f t="shared" si="7"/>
        <v/>
      </c>
      <c r="J377" s="120"/>
      <c r="L377" s="121"/>
      <c r="M377" s="121"/>
      <c r="P377" s="122"/>
      <c r="Q377" s="122"/>
    </row>
    <row r="378" spans="2:17" x14ac:dyDescent="0.25">
      <c r="B378" s="128" t="str">
        <f t="shared" si="7"/>
        <v/>
      </c>
      <c r="J378" s="120"/>
      <c r="L378" s="121"/>
      <c r="M378" s="121"/>
      <c r="P378" s="122"/>
      <c r="Q378" s="122"/>
    </row>
    <row r="379" spans="2:17" x14ac:dyDescent="0.25">
      <c r="B379" s="128" t="str">
        <f t="shared" si="7"/>
        <v/>
      </c>
      <c r="J379" s="120"/>
      <c r="L379" s="121"/>
      <c r="M379" s="121"/>
      <c r="P379" s="122"/>
      <c r="Q379" s="122"/>
    </row>
    <row r="380" spans="2:17" x14ac:dyDescent="0.25">
      <c r="B380" s="128" t="str">
        <f t="shared" si="7"/>
        <v/>
      </c>
      <c r="J380" s="120"/>
      <c r="L380" s="121"/>
      <c r="M380" s="121"/>
      <c r="P380" s="122"/>
      <c r="Q380" s="122"/>
    </row>
    <row r="381" spans="2:17" x14ac:dyDescent="0.25">
      <c r="B381" s="128" t="str">
        <f t="shared" si="7"/>
        <v/>
      </c>
      <c r="J381" s="120"/>
      <c r="L381" s="121"/>
      <c r="M381" s="121"/>
      <c r="P381" s="122"/>
      <c r="Q381" s="122"/>
    </row>
    <row r="382" spans="2:17" x14ac:dyDescent="0.25">
      <c r="B382" s="128" t="str">
        <f t="shared" si="7"/>
        <v/>
      </c>
      <c r="J382" s="120"/>
      <c r="L382" s="121"/>
      <c r="M382" s="121"/>
      <c r="P382" s="122"/>
      <c r="Q382" s="122"/>
    </row>
    <row r="383" spans="2:17" x14ac:dyDescent="0.25">
      <c r="B383" s="128" t="str">
        <f t="shared" si="7"/>
        <v/>
      </c>
      <c r="J383" s="120"/>
      <c r="L383" s="121"/>
      <c r="M383" s="121"/>
      <c r="P383" s="122"/>
      <c r="Q383" s="122"/>
    </row>
    <row r="384" spans="2:17" x14ac:dyDescent="0.25">
      <c r="B384" s="128" t="str">
        <f t="shared" si="7"/>
        <v/>
      </c>
      <c r="J384" s="120"/>
      <c r="L384" s="121"/>
      <c r="M384" s="121"/>
      <c r="P384" s="122"/>
      <c r="Q384" s="122"/>
    </row>
    <row r="385" spans="2:17" x14ac:dyDescent="0.25">
      <c r="B385" s="128" t="str">
        <f t="shared" si="7"/>
        <v/>
      </c>
      <c r="J385" s="120"/>
      <c r="L385" s="121"/>
      <c r="M385" s="121"/>
      <c r="P385" s="122"/>
      <c r="Q385" s="122"/>
    </row>
    <row r="386" spans="2:17" x14ac:dyDescent="0.25">
      <c r="B386" s="128" t="str">
        <f t="shared" si="7"/>
        <v/>
      </c>
      <c r="J386" s="120"/>
      <c r="L386" s="121"/>
      <c r="M386" s="121"/>
      <c r="P386" s="122"/>
      <c r="Q386" s="122"/>
    </row>
    <row r="387" spans="2:17" x14ac:dyDescent="0.25">
      <c r="B387" s="128" t="str">
        <f t="shared" ref="B387:B450" si="8">$I$9</f>
        <v/>
      </c>
      <c r="J387" s="120"/>
      <c r="L387" s="121"/>
      <c r="M387" s="121"/>
      <c r="P387" s="122"/>
      <c r="Q387" s="122"/>
    </row>
    <row r="388" spans="2:17" x14ac:dyDescent="0.25">
      <c r="B388" s="128" t="str">
        <f t="shared" si="8"/>
        <v/>
      </c>
      <c r="J388" s="120"/>
      <c r="L388" s="121"/>
      <c r="M388" s="121"/>
      <c r="P388" s="122"/>
      <c r="Q388" s="122"/>
    </row>
    <row r="389" spans="2:17" x14ac:dyDescent="0.25">
      <c r="B389" s="128" t="str">
        <f t="shared" si="8"/>
        <v/>
      </c>
      <c r="J389" s="120"/>
      <c r="L389" s="121"/>
      <c r="M389" s="121"/>
      <c r="P389" s="122"/>
      <c r="Q389" s="122"/>
    </row>
    <row r="390" spans="2:17" x14ac:dyDescent="0.25">
      <c r="B390" s="128" t="str">
        <f t="shared" si="8"/>
        <v/>
      </c>
      <c r="J390" s="120"/>
      <c r="L390" s="121"/>
      <c r="M390" s="121"/>
      <c r="P390" s="122"/>
      <c r="Q390" s="122"/>
    </row>
    <row r="391" spans="2:17" x14ac:dyDescent="0.25">
      <c r="B391" s="128" t="str">
        <f t="shared" si="8"/>
        <v/>
      </c>
      <c r="J391" s="120"/>
      <c r="L391" s="121"/>
      <c r="M391" s="121"/>
      <c r="P391" s="122"/>
      <c r="Q391" s="122"/>
    </row>
    <row r="392" spans="2:17" x14ac:dyDescent="0.25">
      <c r="B392" s="128" t="str">
        <f t="shared" si="8"/>
        <v/>
      </c>
      <c r="J392" s="120"/>
      <c r="L392" s="121"/>
      <c r="M392" s="121"/>
      <c r="P392" s="122"/>
      <c r="Q392" s="122"/>
    </row>
    <row r="393" spans="2:17" x14ac:dyDescent="0.25">
      <c r="B393" s="128" t="str">
        <f t="shared" si="8"/>
        <v/>
      </c>
      <c r="J393" s="120"/>
      <c r="L393" s="121"/>
      <c r="M393" s="121"/>
      <c r="P393" s="122"/>
      <c r="Q393" s="122"/>
    </row>
    <row r="394" spans="2:17" x14ac:dyDescent="0.25">
      <c r="B394" s="128" t="str">
        <f t="shared" si="8"/>
        <v/>
      </c>
      <c r="J394" s="120"/>
      <c r="L394" s="121"/>
      <c r="M394" s="121"/>
      <c r="P394" s="122"/>
      <c r="Q394" s="122"/>
    </row>
    <row r="395" spans="2:17" x14ac:dyDescent="0.25">
      <c r="B395" s="128" t="str">
        <f t="shared" si="8"/>
        <v/>
      </c>
      <c r="J395" s="120"/>
      <c r="L395" s="121"/>
      <c r="M395" s="121"/>
      <c r="P395" s="122"/>
      <c r="Q395" s="122"/>
    </row>
    <row r="396" spans="2:17" x14ac:dyDescent="0.25">
      <c r="B396" s="128" t="str">
        <f t="shared" si="8"/>
        <v/>
      </c>
      <c r="J396" s="120"/>
      <c r="L396" s="121"/>
      <c r="M396" s="121"/>
      <c r="P396" s="122"/>
      <c r="Q396" s="122"/>
    </row>
    <row r="397" spans="2:17" x14ac:dyDescent="0.25">
      <c r="B397" s="128" t="str">
        <f t="shared" si="8"/>
        <v/>
      </c>
      <c r="J397" s="120"/>
      <c r="L397" s="121"/>
      <c r="M397" s="121"/>
      <c r="P397" s="122"/>
      <c r="Q397" s="122"/>
    </row>
    <row r="398" spans="2:17" x14ac:dyDescent="0.25">
      <c r="B398" s="128" t="str">
        <f t="shared" si="8"/>
        <v/>
      </c>
      <c r="J398" s="120"/>
      <c r="L398" s="121"/>
      <c r="M398" s="121"/>
      <c r="P398" s="122"/>
      <c r="Q398" s="122"/>
    </row>
    <row r="399" spans="2:17" x14ac:dyDescent="0.25">
      <c r="B399" s="128" t="str">
        <f t="shared" si="8"/>
        <v/>
      </c>
      <c r="J399" s="120"/>
      <c r="L399" s="121"/>
      <c r="M399" s="121"/>
      <c r="P399" s="122"/>
      <c r="Q399" s="122"/>
    </row>
    <row r="400" spans="2:17" x14ac:dyDescent="0.25">
      <c r="B400" s="128" t="str">
        <f t="shared" si="8"/>
        <v/>
      </c>
      <c r="J400" s="120"/>
      <c r="L400" s="121"/>
      <c r="M400" s="121"/>
      <c r="P400" s="122"/>
      <c r="Q400" s="122"/>
    </row>
    <row r="401" spans="2:17" x14ac:dyDescent="0.25">
      <c r="B401" s="128" t="str">
        <f t="shared" si="8"/>
        <v/>
      </c>
      <c r="J401" s="120"/>
      <c r="L401" s="121"/>
      <c r="M401" s="121"/>
      <c r="P401" s="122"/>
      <c r="Q401" s="122"/>
    </row>
    <row r="402" spans="2:17" x14ac:dyDescent="0.25">
      <c r="B402" s="128" t="str">
        <f t="shared" si="8"/>
        <v/>
      </c>
      <c r="J402" s="120"/>
      <c r="L402" s="121"/>
      <c r="M402" s="121"/>
      <c r="P402" s="122"/>
      <c r="Q402" s="122"/>
    </row>
    <row r="403" spans="2:17" x14ac:dyDescent="0.25">
      <c r="B403" s="128" t="str">
        <f t="shared" si="8"/>
        <v/>
      </c>
      <c r="J403" s="120"/>
      <c r="L403" s="121"/>
      <c r="M403" s="121"/>
      <c r="P403" s="122"/>
      <c r="Q403" s="122"/>
    </row>
    <row r="404" spans="2:17" x14ac:dyDescent="0.25">
      <c r="B404" s="128" t="str">
        <f t="shared" si="8"/>
        <v/>
      </c>
      <c r="J404" s="120"/>
      <c r="L404" s="121"/>
      <c r="M404" s="121"/>
      <c r="P404" s="122"/>
      <c r="Q404" s="122"/>
    </row>
    <row r="405" spans="2:17" x14ac:dyDescent="0.25">
      <c r="B405" s="128" t="str">
        <f t="shared" si="8"/>
        <v/>
      </c>
      <c r="J405" s="120"/>
      <c r="L405" s="121"/>
      <c r="M405" s="121"/>
      <c r="P405" s="122"/>
      <c r="Q405" s="122"/>
    </row>
    <row r="406" spans="2:17" x14ac:dyDescent="0.25">
      <c r="B406" s="128" t="str">
        <f t="shared" si="8"/>
        <v/>
      </c>
      <c r="J406" s="120"/>
      <c r="L406" s="121"/>
      <c r="M406" s="121"/>
      <c r="P406" s="122"/>
      <c r="Q406" s="122"/>
    </row>
    <row r="407" spans="2:17" x14ac:dyDescent="0.25">
      <c r="B407" s="128" t="str">
        <f t="shared" si="8"/>
        <v/>
      </c>
      <c r="J407" s="120"/>
      <c r="L407" s="121"/>
      <c r="M407" s="121"/>
      <c r="P407" s="122"/>
      <c r="Q407" s="122"/>
    </row>
    <row r="408" spans="2:17" x14ac:dyDescent="0.25">
      <c r="B408" s="128" t="str">
        <f t="shared" si="8"/>
        <v/>
      </c>
      <c r="J408" s="120"/>
      <c r="L408" s="121"/>
      <c r="M408" s="121"/>
      <c r="P408" s="122"/>
      <c r="Q408" s="122"/>
    </row>
    <row r="409" spans="2:17" x14ac:dyDescent="0.25">
      <c r="B409" s="128" t="str">
        <f t="shared" si="8"/>
        <v/>
      </c>
      <c r="J409" s="120"/>
      <c r="L409" s="121"/>
      <c r="M409" s="121"/>
      <c r="P409" s="122"/>
      <c r="Q409" s="122"/>
    </row>
    <row r="410" spans="2:17" x14ac:dyDescent="0.25">
      <c r="B410" s="128" t="str">
        <f t="shared" si="8"/>
        <v/>
      </c>
      <c r="J410" s="120"/>
      <c r="L410" s="121"/>
      <c r="M410" s="121"/>
      <c r="P410" s="122"/>
      <c r="Q410" s="122"/>
    </row>
    <row r="411" spans="2:17" x14ac:dyDescent="0.25">
      <c r="B411" s="128" t="str">
        <f t="shared" si="8"/>
        <v/>
      </c>
      <c r="J411" s="120"/>
      <c r="L411" s="121"/>
      <c r="M411" s="121"/>
      <c r="P411" s="122"/>
      <c r="Q411" s="122"/>
    </row>
    <row r="412" spans="2:17" x14ac:dyDescent="0.25">
      <c r="B412" s="128" t="str">
        <f t="shared" si="8"/>
        <v/>
      </c>
      <c r="J412" s="120"/>
      <c r="L412" s="121"/>
      <c r="M412" s="121"/>
      <c r="P412" s="122"/>
      <c r="Q412" s="122"/>
    </row>
    <row r="413" spans="2:17" x14ac:dyDescent="0.25">
      <c r="B413" s="128" t="str">
        <f t="shared" si="8"/>
        <v/>
      </c>
      <c r="J413" s="120"/>
      <c r="L413" s="121"/>
      <c r="M413" s="121"/>
      <c r="P413" s="122"/>
      <c r="Q413" s="122"/>
    </row>
    <row r="414" spans="2:17" x14ac:dyDescent="0.25">
      <c r="B414" s="128" t="str">
        <f t="shared" si="8"/>
        <v/>
      </c>
      <c r="J414" s="120"/>
      <c r="L414" s="121"/>
      <c r="M414" s="121"/>
      <c r="P414" s="122"/>
      <c r="Q414" s="122"/>
    </row>
    <row r="415" spans="2:17" x14ac:dyDescent="0.25">
      <c r="B415" s="128" t="str">
        <f t="shared" si="8"/>
        <v/>
      </c>
      <c r="J415" s="120"/>
      <c r="L415" s="121"/>
      <c r="M415" s="121"/>
      <c r="P415" s="122"/>
      <c r="Q415" s="122"/>
    </row>
    <row r="416" spans="2:17" x14ac:dyDescent="0.25">
      <c r="B416" s="128" t="str">
        <f t="shared" si="8"/>
        <v/>
      </c>
      <c r="J416" s="120"/>
      <c r="L416" s="121"/>
      <c r="M416" s="121"/>
      <c r="P416" s="122"/>
      <c r="Q416" s="122"/>
    </row>
    <row r="417" spans="2:17" x14ac:dyDescent="0.25">
      <c r="B417" s="128" t="str">
        <f t="shared" si="8"/>
        <v/>
      </c>
      <c r="J417" s="120"/>
      <c r="L417" s="121"/>
      <c r="M417" s="121"/>
      <c r="P417" s="122"/>
      <c r="Q417" s="122"/>
    </row>
    <row r="418" spans="2:17" x14ac:dyDescent="0.25">
      <c r="B418" s="128" t="str">
        <f t="shared" si="8"/>
        <v/>
      </c>
      <c r="J418" s="120"/>
      <c r="L418" s="121"/>
      <c r="M418" s="121"/>
      <c r="P418" s="122"/>
      <c r="Q418" s="122"/>
    </row>
    <row r="419" spans="2:17" x14ac:dyDescent="0.25">
      <c r="B419" s="128" t="str">
        <f t="shared" si="8"/>
        <v/>
      </c>
      <c r="J419" s="120"/>
      <c r="L419" s="121"/>
      <c r="M419" s="121"/>
      <c r="P419" s="122"/>
      <c r="Q419" s="122"/>
    </row>
    <row r="420" spans="2:17" x14ac:dyDescent="0.25">
      <c r="B420" s="128" t="str">
        <f t="shared" si="8"/>
        <v/>
      </c>
      <c r="J420" s="120"/>
      <c r="L420" s="121"/>
      <c r="M420" s="121"/>
      <c r="P420" s="122"/>
      <c r="Q420" s="122"/>
    </row>
    <row r="421" spans="2:17" x14ac:dyDescent="0.25">
      <c r="B421" s="128" t="str">
        <f t="shared" si="8"/>
        <v/>
      </c>
      <c r="J421" s="120"/>
      <c r="L421" s="121"/>
      <c r="M421" s="121"/>
      <c r="P421" s="122"/>
      <c r="Q421" s="122"/>
    </row>
    <row r="422" spans="2:17" x14ac:dyDescent="0.25">
      <c r="B422" s="128" t="str">
        <f t="shared" si="8"/>
        <v/>
      </c>
      <c r="J422" s="120"/>
      <c r="L422" s="121"/>
      <c r="M422" s="121"/>
      <c r="P422" s="122"/>
      <c r="Q422" s="122"/>
    </row>
    <row r="423" spans="2:17" x14ac:dyDescent="0.25">
      <c r="B423" s="128" t="str">
        <f t="shared" si="8"/>
        <v/>
      </c>
      <c r="J423" s="120"/>
      <c r="L423" s="121"/>
      <c r="M423" s="121"/>
      <c r="P423" s="122"/>
      <c r="Q423" s="122"/>
    </row>
    <row r="424" spans="2:17" x14ac:dyDescent="0.25">
      <c r="B424" s="128" t="str">
        <f t="shared" si="8"/>
        <v/>
      </c>
      <c r="J424" s="120"/>
      <c r="L424" s="121"/>
      <c r="M424" s="121"/>
      <c r="P424" s="122"/>
      <c r="Q424" s="122"/>
    </row>
    <row r="425" spans="2:17" x14ac:dyDescent="0.25">
      <c r="B425" s="128" t="str">
        <f t="shared" si="8"/>
        <v/>
      </c>
      <c r="J425" s="120"/>
      <c r="L425" s="121"/>
      <c r="M425" s="121"/>
      <c r="P425" s="122"/>
      <c r="Q425" s="122"/>
    </row>
    <row r="426" spans="2:17" x14ac:dyDescent="0.25">
      <c r="B426" s="128" t="str">
        <f t="shared" si="8"/>
        <v/>
      </c>
      <c r="J426" s="120"/>
      <c r="L426" s="121"/>
      <c r="M426" s="121"/>
      <c r="P426" s="122"/>
      <c r="Q426" s="122"/>
    </row>
    <row r="427" spans="2:17" x14ac:dyDescent="0.25">
      <c r="B427" s="128" t="str">
        <f t="shared" si="8"/>
        <v/>
      </c>
      <c r="J427" s="120"/>
      <c r="L427" s="121"/>
      <c r="M427" s="121"/>
      <c r="P427" s="122"/>
      <c r="Q427" s="122"/>
    </row>
    <row r="428" spans="2:17" x14ac:dyDescent="0.25">
      <c r="B428" s="128" t="str">
        <f t="shared" si="8"/>
        <v/>
      </c>
      <c r="J428" s="120"/>
      <c r="L428" s="121"/>
      <c r="M428" s="121"/>
      <c r="P428" s="122"/>
      <c r="Q428" s="122"/>
    </row>
    <row r="429" spans="2:17" x14ac:dyDescent="0.25">
      <c r="B429" s="128" t="str">
        <f t="shared" si="8"/>
        <v/>
      </c>
      <c r="J429" s="120"/>
      <c r="L429" s="121"/>
      <c r="M429" s="121"/>
      <c r="P429" s="122"/>
      <c r="Q429" s="122"/>
    </row>
    <row r="430" spans="2:17" x14ac:dyDescent="0.25">
      <c r="B430" s="128" t="str">
        <f t="shared" si="8"/>
        <v/>
      </c>
      <c r="J430" s="120"/>
      <c r="L430" s="121"/>
      <c r="M430" s="121"/>
      <c r="P430" s="122"/>
      <c r="Q430" s="122"/>
    </row>
    <row r="431" spans="2:17" x14ac:dyDescent="0.25">
      <c r="B431" s="128" t="str">
        <f t="shared" si="8"/>
        <v/>
      </c>
      <c r="J431" s="120"/>
      <c r="L431" s="121"/>
      <c r="M431" s="121"/>
      <c r="P431" s="122"/>
      <c r="Q431" s="122"/>
    </row>
    <row r="432" spans="2:17" x14ac:dyDescent="0.25">
      <c r="B432" s="128" t="str">
        <f t="shared" si="8"/>
        <v/>
      </c>
      <c r="J432" s="120"/>
      <c r="L432" s="121"/>
      <c r="M432" s="121"/>
      <c r="P432" s="122"/>
      <c r="Q432" s="122"/>
    </row>
    <row r="433" spans="2:17" x14ac:dyDescent="0.25">
      <c r="B433" s="128" t="str">
        <f t="shared" si="8"/>
        <v/>
      </c>
      <c r="J433" s="120"/>
      <c r="L433" s="121"/>
      <c r="M433" s="121"/>
      <c r="P433" s="122"/>
      <c r="Q433" s="122"/>
    </row>
    <row r="434" spans="2:17" x14ac:dyDescent="0.25">
      <c r="B434" s="128" t="str">
        <f t="shared" si="8"/>
        <v/>
      </c>
      <c r="J434" s="120"/>
      <c r="L434" s="121"/>
      <c r="M434" s="121"/>
      <c r="P434" s="122"/>
      <c r="Q434" s="122"/>
    </row>
    <row r="435" spans="2:17" x14ac:dyDescent="0.25">
      <c r="B435" s="128" t="str">
        <f t="shared" si="8"/>
        <v/>
      </c>
      <c r="J435" s="120"/>
      <c r="L435" s="121"/>
      <c r="M435" s="121"/>
      <c r="P435" s="122"/>
      <c r="Q435" s="122"/>
    </row>
    <row r="436" spans="2:17" x14ac:dyDescent="0.25">
      <c r="B436" s="128" t="str">
        <f t="shared" si="8"/>
        <v/>
      </c>
      <c r="J436" s="120"/>
      <c r="L436" s="121"/>
      <c r="M436" s="121"/>
      <c r="P436" s="122"/>
      <c r="Q436" s="122"/>
    </row>
    <row r="437" spans="2:17" x14ac:dyDescent="0.25">
      <c r="B437" s="128" t="str">
        <f t="shared" si="8"/>
        <v/>
      </c>
      <c r="J437" s="120"/>
      <c r="L437" s="121"/>
      <c r="M437" s="121"/>
      <c r="P437" s="122"/>
      <c r="Q437" s="122"/>
    </row>
    <row r="438" spans="2:17" x14ac:dyDescent="0.25">
      <c r="B438" s="128" t="str">
        <f t="shared" si="8"/>
        <v/>
      </c>
      <c r="J438" s="120"/>
      <c r="L438" s="121"/>
      <c r="M438" s="121"/>
      <c r="P438" s="122"/>
      <c r="Q438" s="122"/>
    </row>
    <row r="439" spans="2:17" x14ac:dyDescent="0.25">
      <c r="B439" s="128" t="str">
        <f t="shared" si="8"/>
        <v/>
      </c>
      <c r="J439" s="120"/>
      <c r="L439" s="121"/>
      <c r="M439" s="121"/>
      <c r="P439" s="122"/>
      <c r="Q439" s="122"/>
    </row>
    <row r="440" spans="2:17" x14ac:dyDescent="0.25">
      <c r="B440" s="128" t="str">
        <f t="shared" si="8"/>
        <v/>
      </c>
      <c r="J440" s="120"/>
      <c r="L440" s="121"/>
      <c r="M440" s="121"/>
      <c r="P440" s="122"/>
      <c r="Q440" s="122"/>
    </row>
    <row r="441" spans="2:17" x14ac:dyDescent="0.25">
      <c r="B441" s="128" t="str">
        <f t="shared" si="8"/>
        <v/>
      </c>
      <c r="J441" s="120"/>
      <c r="L441" s="121"/>
      <c r="M441" s="121"/>
      <c r="P441" s="122"/>
      <c r="Q441" s="122"/>
    </row>
    <row r="442" spans="2:17" x14ac:dyDescent="0.25">
      <c r="B442" s="128" t="str">
        <f t="shared" si="8"/>
        <v/>
      </c>
      <c r="J442" s="120"/>
      <c r="L442" s="121"/>
      <c r="M442" s="121"/>
      <c r="P442" s="122"/>
      <c r="Q442" s="122"/>
    </row>
    <row r="443" spans="2:17" x14ac:dyDescent="0.25">
      <c r="B443" s="128" t="str">
        <f t="shared" si="8"/>
        <v/>
      </c>
      <c r="J443" s="120"/>
      <c r="L443" s="121"/>
      <c r="M443" s="121"/>
      <c r="P443" s="122"/>
      <c r="Q443" s="122"/>
    </row>
    <row r="444" spans="2:17" x14ac:dyDescent="0.25">
      <c r="B444" s="128" t="str">
        <f t="shared" si="8"/>
        <v/>
      </c>
      <c r="J444" s="120"/>
      <c r="L444" s="121"/>
      <c r="M444" s="121"/>
      <c r="P444" s="122"/>
      <c r="Q444" s="122"/>
    </row>
    <row r="445" spans="2:17" x14ac:dyDescent="0.25">
      <c r="B445" s="128" t="str">
        <f t="shared" si="8"/>
        <v/>
      </c>
      <c r="J445" s="120"/>
      <c r="L445" s="121"/>
      <c r="M445" s="121"/>
      <c r="P445" s="122"/>
      <c r="Q445" s="122"/>
    </row>
    <row r="446" spans="2:17" x14ac:dyDescent="0.25">
      <c r="B446" s="128" t="str">
        <f t="shared" si="8"/>
        <v/>
      </c>
      <c r="J446" s="120"/>
      <c r="L446" s="121"/>
      <c r="M446" s="121"/>
      <c r="P446" s="122"/>
      <c r="Q446" s="122"/>
    </row>
    <row r="447" spans="2:17" x14ac:dyDescent="0.25">
      <c r="B447" s="128" t="str">
        <f t="shared" si="8"/>
        <v/>
      </c>
      <c r="J447" s="120"/>
      <c r="L447" s="121"/>
      <c r="M447" s="121"/>
      <c r="P447" s="122"/>
      <c r="Q447" s="122"/>
    </row>
    <row r="448" spans="2:17" x14ac:dyDescent="0.25">
      <c r="B448" s="128" t="str">
        <f t="shared" si="8"/>
        <v/>
      </c>
      <c r="J448" s="120"/>
      <c r="L448" s="121"/>
      <c r="M448" s="121"/>
      <c r="P448" s="122"/>
      <c r="Q448" s="122"/>
    </row>
    <row r="449" spans="2:17" x14ac:dyDescent="0.25">
      <c r="B449" s="128" t="str">
        <f t="shared" si="8"/>
        <v/>
      </c>
      <c r="J449" s="120"/>
      <c r="L449" s="121"/>
      <c r="M449" s="121"/>
      <c r="P449" s="122"/>
      <c r="Q449" s="122"/>
    </row>
    <row r="450" spans="2:17" x14ac:dyDescent="0.25">
      <c r="B450" s="128" t="str">
        <f t="shared" si="8"/>
        <v/>
      </c>
      <c r="J450" s="120"/>
      <c r="L450" s="121"/>
      <c r="M450" s="121"/>
      <c r="P450" s="122"/>
      <c r="Q450" s="122"/>
    </row>
    <row r="451" spans="2:17" x14ac:dyDescent="0.25">
      <c r="B451" s="128" t="str">
        <f t="shared" ref="B451:B514" si="9">$I$9</f>
        <v/>
      </c>
      <c r="J451" s="120"/>
      <c r="L451" s="121"/>
      <c r="M451" s="121"/>
      <c r="P451" s="122"/>
      <c r="Q451" s="122"/>
    </row>
    <row r="452" spans="2:17" x14ac:dyDescent="0.25">
      <c r="B452" s="128" t="str">
        <f t="shared" si="9"/>
        <v/>
      </c>
      <c r="J452" s="120"/>
      <c r="L452" s="121"/>
      <c r="M452" s="121"/>
      <c r="P452" s="122"/>
      <c r="Q452" s="122"/>
    </row>
    <row r="453" spans="2:17" x14ac:dyDescent="0.25">
      <c r="B453" s="128" t="str">
        <f t="shared" si="9"/>
        <v/>
      </c>
      <c r="J453" s="120"/>
      <c r="L453" s="121"/>
      <c r="M453" s="121"/>
      <c r="P453" s="122"/>
      <c r="Q453" s="122"/>
    </row>
    <row r="454" spans="2:17" x14ac:dyDescent="0.25">
      <c r="B454" s="128" t="str">
        <f t="shared" si="9"/>
        <v/>
      </c>
      <c r="J454" s="120"/>
      <c r="L454" s="121"/>
      <c r="M454" s="121"/>
      <c r="P454" s="122"/>
      <c r="Q454" s="122"/>
    </row>
    <row r="455" spans="2:17" x14ac:dyDescent="0.25">
      <c r="B455" s="128" t="str">
        <f t="shared" si="9"/>
        <v/>
      </c>
      <c r="J455" s="120"/>
      <c r="L455" s="121"/>
      <c r="M455" s="121"/>
      <c r="P455" s="122"/>
      <c r="Q455" s="122"/>
    </row>
    <row r="456" spans="2:17" x14ac:dyDescent="0.25">
      <c r="B456" s="128" t="str">
        <f t="shared" si="9"/>
        <v/>
      </c>
      <c r="J456" s="120"/>
      <c r="L456" s="121"/>
      <c r="M456" s="121"/>
      <c r="P456" s="122"/>
      <c r="Q456" s="122"/>
    </row>
    <row r="457" spans="2:17" x14ac:dyDescent="0.25">
      <c r="B457" s="128" t="str">
        <f t="shared" si="9"/>
        <v/>
      </c>
      <c r="J457" s="120"/>
      <c r="L457" s="121"/>
      <c r="M457" s="121"/>
      <c r="P457" s="122"/>
      <c r="Q457" s="122"/>
    </row>
    <row r="458" spans="2:17" x14ac:dyDescent="0.25">
      <c r="B458" s="128" t="str">
        <f t="shared" si="9"/>
        <v/>
      </c>
      <c r="J458" s="120"/>
      <c r="L458" s="121"/>
      <c r="M458" s="121"/>
      <c r="P458" s="122"/>
      <c r="Q458" s="122"/>
    </row>
    <row r="459" spans="2:17" x14ac:dyDescent="0.25">
      <c r="B459" s="128" t="str">
        <f t="shared" si="9"/>
        <v/>
      </c>
      <c r="J459" s="120"/>
      <c r="L459" s="121"/>
      <c r="M459" s="121"/>
      <c r="P459" s="122"/>
      <c r="Q459" s="122"/>
    </row>
    <row r="460" spans="2:17" x14ac:dyDescent="0.25">
      <c r="B460" s="128" t="str">
        <f t="shared" si="9"/>
        <v/>
      </c>
      <c r="J460" s="120"/>
      <c r="L460" s="121"/>
      <c r="M460" s="121"/>
      <c r="P460" s="122"/>
      <c r="Q460" s="122"/>
    </row>
    <row r="461" spans="2:17" x14ac:dyDescent="0.25">
      <c r="B461" s="128" t="str">
        <f t="shared" si="9"/>
        <v/>
      </c>
      <c r="J461" s="120"/>
      <c r="L461" s="121"/>
      <c r="M461" s="121"/>
      <c r="P461" s="122"/>
      <c r="Q461" s="122"/>
    </row>
    <row r="462" spans="2:17" x14ac:dyDescent="0.25">
      <c r="B462" s="128" t="str">
        <f t="shared" si="9"/>
        <v/>
      </c>
      <c r="J462" s="120"/>
      <c r="L462" s="121"/>
      <c r="M462" s="121"/>
      <c r="P462" s="122"/>
      <c r="Q462" s="122"/>
    </row>
    <row r="463" spans="2:17" x14ac:dyDescent="0.25">
      <c r="B463" s="128" t="str">
        <f t="shared" si="9"/>
        <v/>
      </c>
      <c r="J463" s="120"/>
      <c r="L463" s="121"/>
      <c r="M463" s="121"/>
      <c r="P463" s="122"/>
      <c r="Q463" s="122"/>
    </row>
    <row r="464" spans="2:17" x14ac:dyDescent="0.25">
      <c r="B464" s="128" t="str">
        <f t="shared" si="9"/>
        <v/>
      </c>
      <c r="J464" s="120"/>
      <c r="L464" s="121"/>
      <c r="M464" s="121"/>
      <c r="P464" s="122"/>
      <c r="Q464" s="122"/>
    </row>
    <row r="465" spans="2:17" x14ac:dyDescent="0.25">
      <c r="B465" s="128" t="str">
        <f t="shared" si="9"/>
        <v/>
      </c>
      <c r="J465" s="120"/>
      <c r="L465" s="121"/>
      <c r="M465" s="121"/>
      <c r="P465" s="122"/>
      <c r="Q465" s="122"/>
    </row>
    <row r="466" spans="2:17" x14ac:dyDescent="0.25">
      <c r="B466" s="128" t="str">
        <f t="shared" si="9"/>
        <v/>
      </c>
      <c r="J466" s="120"/>
      <c r="L466" s="121"/>
      <c r="M466" s="121"/>
      <c r="P466" s="122"/>
      <c r="Q466" s="122"/>
    </row>
    <row r="467" spans="2:17" x14ac:dyDescent="0.25">
      <c r="B467" s="128" t="str">
        <f t="shared" si="9"/>
        <v/>
      </c>
      <c r="J467" s="120"/>
      <c r="L467" s="121"/>
      <c r="M467" s="121"/>
      <c r="P467" s="122"/>
      <c r="Q467" s="122"/>
    </row>
    <row r="468" spans="2:17" x14ac:dyDescent="0.25">
      <c r="B468" s="128" t="str">
        <f t="shared" si="9"/>
        <v/>
      </c>
      <c r="J468" s="120"/>
      <c r="L468" s="121"/>
      <c r="M468" s="121"/>
      <c r="P468" s="122"/>
      <c r="Q468" s="122"/>
    </row>
    <row r="469" spans="2:17" x14ac:dyDescent="0.25">
      <c r="B469" s="128" t="str">
        <f t="shared" si="9"/>
        <v/>
      </c>
      <c r="J469" s="120"/>
      <c r="L469" s="121"/>
      <c r="M469" s="121"/>
      <c r="P469" s="122"/>
      <c r="Q469" s="122"/>
    </row>
    <row r="470" spans="2:17" x14ac:dyDescent="0.25">
      <c r="B470" s="128" t="str">
        <f t="shared" si="9"/>
        <v/>
      </c>
      <c r="J470" s="120"/>
      <c r="L470" s="121"/>
      <c r="M470" s="121"/>
      <c r="P470" s="122"/>
      <c r="Q470" s="122"/>
    </row>
    <row r="471" spans="2:17" x14ac:dyDescent="0.25">
      <c r="B471" s="128" t="str">
        <f t="shared" si="9"/>
        <v/>
      </c>
      <c r="J471" s="120"/>
      <c r="L471" s="121"/>
      <c r="M471" s="121"/>
      <c r="P471" s="122"/>
      <c r="Q471" s="122"/>
    </row>
    <row r="472" spans="2:17" x14ac:dyDescent="0.25">
      <c r="B472" s="128" t="str">
        <f t="shared" si="9"/>
        <v/>
      </c>
      <c r="J472" s="120"/>
      <c r="L472" s="121"/>
      <c r="M472" s="121"/>
      <c r="P472" s="122"/>
      <c r="Q472" s="122"/>
    </row>
    <row r="473" spans="2:17" x14ac:dyDescent="0.25">
      <c r="B473" s="128" t="str">
        <f t="shared" si="9"/>
        <v/>
      </c>
      <c r="J473" s="120"/>
      <c r="L473" s="121"/>
      <c r="M473" s="121"/>
      <c r="P473" s="122"/>
      <c r="Q473" s="122"/>
    </row>
    <row r="474" spans="2:17" x14ac:dyDescent="0.25">
      <c r="B474" s="128" t="str">
        <f t="shared" si="9"/>
        <v/>
      </c>
      <c r="J474" s="120"/>
      <c r="L474" s="121"/>
      <c r="M474" s="121"/>
      <c r="P474" s="122"/>
      <c r="Q474" s="122"/>
    </row>
    <row r="475" spans="2:17" x14ac:dyDescent="0.25">
      <c r="B475" s="128" t="str">
        <f t="shared" si="9"/>
        <v/>
      </c>
      <c r="J475" s="120"/>
      <c r="L475" s="121"/>
      <c r="M475" s="121"/>
      <c r="P475" s="122"/>
      <c r="Q475" s="122"/>
    </row>
    <row r="476" spans="2:17" x14ac:dyDescent="0.25">
      <c r="B476" s="128" t="str">
        <f t="shared" si="9"/>
        <v/>
      </c>
      <c r="J476" s="120"/>
      <c r="L476" s="121"/>
      <c r="M476" s="121"/>
      <c r="P476" s="122"/>
      <c r="Q476" s="122"/>
    </row>
    <row r="477" spans="2:17" x14ac:dyDescent="0.25">
      <c r="B477" s="128" t="str">
        <f t="shared" si="9"/>
        <v/>
      </c>
      <c r="J477" s="120"/>
      <c r="L477" s="121"/>
      <c r="M477" s="121"/>
      <c r="P477" s="122"/>
      <c r="Q477" s="122"/>
    </row>
    <row r="478" spans="2:17" x14ac:dyDescent="0.25">
      <c r="B478" s="128" t="str">
        <f t="shared" si="9"/>
        <v/>
      </c>
      <c r="J478" s="120"/>
      <c r="L478" s="121"/>
      <c r="M478" s="121"/>
      <c r="P478" s="122"/>
      <c r="Q478" s="122"/>
    </row>
    <row r="479" spans="2:17" x14ac:dyDescent="0.25">
      <c r="B479" s="128" t="str">
        <f t="shared" si="9"/>
        <v/>
      </c>
      <c r="J479" s="120"/>
      <c r="L479" s="121"/>
      <c r="M479" s="121"/>
      <c r="P479" s="122"/>
      <c r="Q479" s="122"/>
    </row>
    <row r="480" spans="2:17" x14ac:dyDescent="0.25">
      <c r="B480" s="128" t="str">
        <f t="shared" si="9"/>
        <v/>
      </c>
      <c r="J480" s="120"/>
      <c r="L480" s="121"/>
      <c r="M480" s="121"/>
      <c r="P480" s="122"/>
      <c r="Q480" s="122"/>
    </row>
    <row r="481" spans="2:17" x14ac:dyDescent="0.25">
      <c r="B481" s="128" t="str">
        <f t="shared" si="9"/>
        <v/>
      </c>
      <c r="J481" s="120"/>
      <c r="L481" s="121"/>
      <c r="M481" s="121"/>
      <c r="P481" s="122"/>
      <c r="Q481" s="122"/>
    </row>
    <row r="482" spans="2:17" x14ac:dyDescent="0.25">
      <c r="B482" s="128" t="str">
        <f t="shared" si="9"/>
        <v/>
      </c>
      <c r="J482" s="120"/>
      <c r="L482" s="121"/>
      <c r="M482" s="121"/>
      <c r="P482" s="122"/>
      <c r="Q482" s="122"/>
    </row>
    <row r="483" spans="2:17" x14ac:dyDescent="0.25">
      <c r="B483" s="128" t="str">
        <f t="shared" si="9"/>
        <v/>
      </c>
      <c r="J483" s="120"/>
      <c r="L483" s="121"/>
      <c r="M483" s="121"/>
      <c r="P483" s="122"/>
      <c r="Q483" s="122"/>
    </row>
    <row r="484" spans="2:17" x14ac:dyDescent="0.25">
      <c r="B484" s="128" t="str">
        <f t="shared" si="9"/>
        <v/>
      </c>
      <c r="J484" s="120"/>
      <c r="L484" s="121"/>
      <c r="M484" s="121"/>
      <c r="P484" s="122"/>
      <c r="Q484" s="122"/>
    </row>
    <row r="485" spans="2:17" x14ac:dyDescent="0.25">
      <c r="B485" s="128" t="str">
        <f t="shared" si="9"/>
        <v/>
      </c>
      <c r="J485" s="120"/>
      <c r="L485" s="121"/>
      <c r="M485" s="121"/>
      <c r="P485" s="122"/>
      <c r="Q485" s="122"/>
    </row>
    <row r="486" spans="2:17" x14ac:dyDescent="0.25">
      <c r="B486" s="128" t="str">
        <f t="shared" si="9"/>
        <v/>
      </c>
      <c r="J486" s="120"/>
      <c r="L486" s="121"/>
      <c r="M486" s="121"/>
      <c r="P486" s="122"/>
      <c r="Q486" s="122"/>
    </row>
    <row r="487" spans="2:17" x14ac:dyDescent="0.25">
      <c r="B487" s="128" t="str">
        <f t="shared" si="9"/>
        <v/>
      </c>
      <c r="J487" s="120"/>
      <c r="L487" s="121"/>
      <c r="M487" s="121"/>
      <c r="P487" s="122"/>
      <c r="Q487" s="122"/>
    </row>
    <row r="488" spans="2:17" x14ac:dyDescent="0.25">
      <c r="B488" s="128" t="str">
        <f t="shared" si="9"/>
        <v/>
      </c>
      <c r="J488" s="120"/>
      <c r="L488" s="121"/>
      <c r="M488" s="121"/>
      <c r="P488" s="122"/>
      <c r="Q488" s="122"/>
    </row>
    <row r="489" spans="2:17" x14ac:dyDescent="0.25">
      <c r="B489" s="128" t="str">
        <f t="shared" si="9"/>
        <v/>
      </c>
      <c r="J489" s="120"/>
      <c r="L489" s="121"/>
      <c r="M489" s="121"/>
      <c r="P489" s="122"/>
      <c r="Q489" s="122"/>
    </row>
    <row r="490" spans="2:17" x14ac:dyDescent="0.25">
      <c r="B490" s="128" t="str">
        <f t="shared" si="9"/>
        <v/>
      </c>
      <c r="J490" s="120"/>
      <c r="L490" s="121"/>
      <c r="M490" s="121"/>
      <c r="P490" s="122"/>
      <c r="Q490" s="122"/>
    </row>
    <row r="491" spans="2:17" x14ac:dyDescent="0.25">
      <c r="B491" s="128" t="str">
        <f t="shared" si="9"/>
        <v/>
      </c>
      <c r="J491" s="120"/>
      <c r="L491" s="121"/>
      <c r="M491" s="121"/>
      <c r="P491" s="122"/>
      <c r="Q491" s="122"/>
    </row>
    <row r="492" spans="2:17" x14ac:dyDescent="0.25">
      <c r="B492" s="128" t="str">
        <f t="shared" si="9"/>
        <v/>
      </c>
      <c r="J492" s="120"/>
      <c r="L492" s="121"/>
      <c r="M492" s="121"/>
      <c r="P492" s="122"/>
      <c r="Q492" s="122"/>
    </row>
    <row r="493" spans="2:17" x14ac:dyDescent="0.25">
      <c r="B493" s="128" t="str">
        <f t="shared" si="9"/>
        <v/>
      </c>
      <c r="J493" s="120"/>
      <c r="L493" s="121"/>
      <c r="M493" s="121"/>
      <c r="P493" s="122"/>
      <c r="Q493" s="122"/>
    </row>
    <row r="494" spans="2:17" x14ac:dyDescent="0.25">
      <c r="B494" s="128" t="str">
        <f t="shared" si="9"/>
        <v/>
      </c>
      <c r="J494" s="120"/>
      <c r="L494" s="121"/>
      <c r="M494" s="121"/>
      <c r="P494" s="122"/>
      <c r="Q494" s="122"/>
    </row>
    <row r="495" spans="2:17" x14ac:dyDescent="0.25">
      <c r="B495" s="128" t="str">
        <f t="shared" si="9"/>
        <v/>
      </c>
      <c r="J495" s="120"/>
      <c r="L495" s="121"/>
      <c r="M495" s="121"/>
      <c r="P495" s="122"/>
      <c r="Q495" s="122"/>
    </row>
    <row r="496" spans="2:17" x14ac:dyDescent="0.25">
      <c r="B496" s="128" t="str">
        <f t="shared" si="9"/>
        <v/>
      </c>
      <c r="J496" s="120"/>
      <c r="L496" s="121"/>
      <c r="M496" s="121"/>
      <c r="P496" s="122"/>
      <c r="Q496" s="122"/>
    </row>
    <row r="497" spans="2:17" x14ac:dyDescent="0.25">
      <c r="B497" s="128" t="str">
        <f t="shared" si="9"/>
        <v/>
      </c>
      <c r="J497" s="120"/>
      <c r="L497" s="121"/>
      <c r="M497" s="121"/>
      <c r="P497" s="122"/>
      <c r="Q497" s="122"/>
    </row>
    <row r="498" spans="2:17" x14ac:dyDescent="0.25">
      <c r="B498" s="128" t="str">
        <f t="shared" si="9"/>
        <v/>
      </c>
      <c r="J498" s="120"/>
      <c r="L498" s="121"/>
      <c r="M498" s="121"/>
      <c r="P498" s="122"/>
      <c r="Q498" s="122"/>
    </row>
    <row r="499" spans="2:17" x14ac:dyDescent="0.25">
      <c r="B499" s="128" t="str">
        <f t="shared" si="9"/>
        <v/>
      </c>
      <c r="J499" s="120"/>
      <c r="L499" s="121"/>
      <c r="M499" s="121"/>
      <c r="P499" s="122"/>
      <c r="Q499" s="122"/>
    </row>
    <row r="500" spans="2:17" x14ac:dyDescent="0.25">
      <c r="B500" s="128" t="str">
        <f t="shared" si="9"/>
        <v/>
      </c>
      <c r="J500" s="120"/>
      <c r="L500" s="121"/>
      <c r="M500" s="121"/>
      <c r="P500" s="122"/>
      <c r="Q500" s="122"/>
    </row>
    <row r="501" spans="2:17" x14ac:dyDescent="0.25">
      <c r="B501" s="128" t="str">
        <f t="shared" si="9"/>
        <v/>
      </c>
      <c r="J501" s="120"/>
      <c r="L501" s="121"/>
      <c r="M501" s="121"/>
      <c r="P501" s="122"/>
      <c r="Q501" s="122"/>
    </row>
    <row r="502" spans="2:17" x14ac:dyDescent="0.25">
      <c r="B502" s="128" t="str">
        <f t="shared" si="9"/>
        <v/>
      </c>
      <c r="J502" s="120"/>
      <c r="L502" s="121"/>
      <c r="M502" s="121"/>
      <c r="P502" s="122"/>
      <c r="Q502" s="122"/>
    </row>
    <row r="503" spans="2:17" x14ac:dyDescent="0.25">
      <c r="B503" s="128" t="str">
        <f t="shared" si="9"/>
        <v/>
      </c>
      <c r="J503" s="120"/>
      <c r="L503" s="121"/>
      <c r="M503" s="121"/>
      <c r="P503" s="122"/>
      <c r="Q503" s="122"/>
    </row>
    <row r="504" spans="2:17" x14ac:dyDescent="0.25">
      <c r="B504" s="128" t="str">
        <f t="shared" si="9"/>
        <v/>
      </c>
      <c r="J504" s="120"/>
      <c r="L504" s="121"/>
      <c r="M504" s="121"/>
      <c r="P504" s="122"/>
      <c r="Q504" s="122"/>
    </row>
    <row r="505" spans="2:17" x14ac:dyDescent="0.25">
      <c r="B505" s="128" t="str">
        <f t="shared" si="9"/>
        <v/>
      </c>
      <c r="J505" s="120"/>
      <c r="L505" s="121"/>
      <c r="M505" s="121"/>
      <c r="P505" s="122"/>
      <c r="Q505" s="122"/>
    </row>
    <row r="506" spans="2:17" x14ac:dyDescent="0.25">
      <c r="B506" s="128" t="str">
        <f t="shared" si="9"/>
        <v/>
      </c>
      <c r="J506" s="120"/>
      <c r="L506" s="121"/>
      <c r="M506" s="121"/>
      <c r="P506" s="122"/>
      <c r="Q506" s="122"/>
    </row>
    <row r="507" spans="2:17" x14ac:dyDescent="0.25">
      <c r="B507" s="128" t="str">
        <f t="shared" si="9"/>
        <v/>
      </c>
      <c r="J507" s="120"/>
      <c r="L507" s="121"/>
      <c r="M507" s="121"/>
      <c r="P507" s="122"/>
      <c r="Q507" s="122"/>
    </row>
    <row r="508" spans="2:17" x14ac:dyDescent="0.25">
      <c r="B508" s="128" t="str">
        <f t="shared" si="9"/>
        <v/>
      </c>
      <c r="J508" s="120"/>
      <c r="L508" s="121"/>
      <c r="M508" s="121"/>
      <c r="P508" s="122"/>
      <c r="Q508" s="122"/>
    </row>
    <row r="509" spans="2:17" x14ac:dyDescent="0.25">
      <c r="B509" s="128" t="str">
        <f t="shared" si="9"/>
        <v/>
      </c>
      <c r="J509" s="120"/>
      <c r="L509" s="121"/>
      <c r="M509" s="121"/>
      <c r="P509" s="122"/>
      <c r="Q509" s="122"/>
    </row>
    <row r="510" spans="2:17" x14ac:dyDescent="0.25">
      <c r="B510" s="128" t="str">
        <f t="shared" si="9"/>
        <v/>
      </c>
      <c r="J510" s="120"/>
      <c r="L510" s="121"/>
      <c r="M510" s="121"/>
      <c r="P510" s="122"/>
      <c r="Q510" s="122"/>
    </row>
    <row r="511" spans="2:17" x14ac:dyDescent="0.25">
      <c r="B511" s="128" t="str">
        <f t="shared" si="9"/>
        <v/>
      </c>
      <c r="J511" s="120"/>
      <c r="L511" s="121"/>
      <c r="M511" s="121"/>
      <c r="P511" s="122"/>
      <c r="Q511" s="122"/>
    </row>
    <row r="512" spans="2:17" x14ac:dyDescent="0.25">
      <c r="B512" s="128" t="str">
        <f t="shared" si="9"/>
        <v/>
      </c>
      <c r="J512" s="120"/>
      <c r="L512" s="121"/>
      <c r="M512" s="121"/>
      <c r="P512" s="122"/>
      <c r="Q512" s="122"/>
    </row>
    <row r="513" spans="2:17" x14ac:dyDescent="0.25">
      <c r="B513" s="128" t="str">
        <f t="shared" si="9"/>
        <v/>
      </c>
      <c r="J513" s="120"/>
      <c r="L513" s="121"/>
      <c r="M513" s="121"/>
      <c r="P513" s="122"/>
      <c r="Q513" s="122"/>
    </row>
    <row r="514" spans="2:17" x14ac:dyDescent="0.25">
      <c r="B514" s="128" t="str">
        <f t="shared" si="9"/>
        <v/>
      </c>
      <c r="J514" s="120"/>
      <c r="L514" s="121"/>
      <c r="M514" s="121"/>
      <c r="P514" s="122"/>
      <c r="Q514" s="122"/>
    </row>
    <row r="515" spans="2:17" x14ac:dyDescent="0.25">
      <c r="B515" s="128" t="str">
        <f t="shared" ref="B515:B578" si="10">$I$9</f>
        <v/>
      </c>
      <c r="J515" s="120"/>
      <c r="L515" s="121"/>
      <c r="M515" s="121"/>
      <c r="P515" s="122"/>
      <c r="Q515" s="122"/>
    </row>
    <row r="516" spans="2:17" x14ac:dyDescent="0.25">
      <c r="B516" s="128" t="str">
        <f t="shared" si="10"/>
        <v/>
      </c>
      <c r="J516" s="120"/>
      <c r="L516" s="121"/>
      <c r="M516" s="121"/>
      <c r="P516" s="122"/>
      <c r="Q516" s="122"/>
    </row>
    <row r="517" spans="2:17" x14ac:dyDescent="0.25">
      <c r="B517" s="128" t="str">
        <f t="shared" si="10"/>
        <v/>
      </c>
      <c r="J517" s="120"/>
      <c r="L517" s="121"/>
      <c r="M517" s="121"/>
      <c r="P517" s="122"/>
      <c r="Q517" s="122"/>
    </row>
    <row r="518" spans="2:17" x14ac:dyDescent="0.25">
      <c r="B518" s="128" t="str">
        <f t="shared" si="10"/>
        <v/>
      </c>
      <c r="J518" s="120"/>
      <c r="L518" s="121"/>
      <c r="M518" s="121"/>
      <c r="P518" s="122"/>
      <c r="Q518" s="122"/>
    </row>
    <row r="519" spans="2:17" x14ac:dyDescent="0.25">
      <c r="B519" s="128" t="str">
        <f t="shared" si="10"/>
        <v/>
      </c>
      <c r="J519" s="120"/>
      <c r="L519" s="121"/>
      <c r="M519" s="121"/>
      <c r="P519" s="122"/>
      <c r="Q519" s="122"/>
    </row>
    <row r="520" spans="2:17" x14ac:dyDescent="0.25">
      <c r="B520" s="128" t="str">
        <f t="shared" si="10"/>
        <v/>
      </c>
      <c r="J520" s="120"/>
      <c r="L520" s="121"/>
      <c r="M520" s="121"/>
      <c r="P520" s="122"/>
      <c r="Q520" s="122"/>
    </row>
    <row r="521" spans="2:17" x14ac:dyDescent="0.25">
      <c r="B521" s="128" t="str">
        <f t="shared" si="10"/>
        <v/>
      </c>
      <c r="J521" s="120"/>
      <c r="L521" s="121"/>
      <c r="M521" s="121"/>
      <c r="P521" s="122"/>
      <c r="Q521" s="122"/>
    </row>
    <row r="522" spans="2:17" x14ac:dyDescent="0.25">
      <c r="B522" s="128" t="str">
        <f t="shared" si="10"/>
        <v/>
      </c>
      <c r="J522" s="120"/>
      <c r="L522" s="121"/>
      <c r="M522" s="121"/>
      <c r="P522" s="122"/>
      <c r="Q522" s="122"/>
    </row>
    <row r="523" spans="2:17" x14ac:dyDescent="0.25">
      <c r="B523" s="128" t="str">
        <f t="shared" si="10"/>
        <v/>
      </c>
      <c r="J523" s="120"/>
      <c r="L523" s="121"/>
      <c r="M523" s="121"/>
      <c r="P523" s="122"/>
      <c r="Q523" s="122"/>
    </row>
    <row r="524" spans="2:17" x14ac:dyDescent="0.25">
      <c r="B524" s="128" t="str">
        <f t="shared" si="10"/>
        <v/>
      </c>
      <c r="J524" s="120"/>
      <c r="L524" s="121"/>
      <c r="M524" s="121"/>
      <c r="P524" s="122"/>
      <c r="Q524" s="122"/>
    </row>
    <row r="525" spans="2:17" x14ac:dyDescent="0.25">
      <c r="B525" s="128" t="str">
        <f t="shared" si="10"/>
        <v/>
      </c>
      <c r="J525" s="120"/>
      <c r="L525" s="121"/>
      <c r="M525" s="121"/>
      <c r="P525" s="122"/>
      <c r="Q525" s="122"/>
    </row>
    <row r="526" spans="2:17" x14ac:dyDescent="0.25">
      <c r="B526" s="128" t="str">
        <f t="shared" si="10"/>
        <v/>
      </c>
      <c r="J526" s="120"/>
      <c r="L526" s="121"/>
      <c r="M526" s="121"/>
      <c r="P526" s="122"/>
      <c r="Q526" s="122"/>
    </row>
    <row r="527" spans="2:17" x14ac:dyDescent="0.25">
      <c r="B527" s="128" t="str">
        <f t="shared" si="10"/>
        <v/>
      </c>
      <c r="J527" s="120"/>
      <c r="L527" s="121"/>
      <c r="M527" s="121"/>
      <c r="P527" s="122"/>
      <c r="Q527" s="122"/>
    </row>
    <row r="528" spans="2:17" x14ac:dyDescent="0.25">
      <c r="B528" s="128" t="str">
        <f t="shared" si="10"/>
        <v/>
      </c>
      <c r="J528" s="120"/>
      <c r="L528" s="121"/>
      <c r="M528" s="121"/>
      <c r="P528" s="122"/>
      <c r="Q528" s="122"/>
    </row>
    <row r="529" spans="2:17" x14ac:dyDescent="0.25">
      <c r="B529" s="128" t="str">
        <f t="shared" si="10"/>
        <v/>
      </c>
      <c r="J529" s="120"/>
      <c r="L529" s="121"/>
      <c r="M529" s="121"/>
      <c r="P529" s="122"/>
      <c r="Q529" s="122"/>
    </row>
    <row r="530" spans="2:17" x14ac:dyDescent="0.25">
      <c r="B530" s="128" t="str">
        <f t="shared" si="10"/>
        <v/>
      </c>
      <c r="J530" s="120"/>
      <c r="L530" s="121"/>
      <c r="M530" s="121"/>
      <c r="P530" s="122"/>
      <c r="Q530" s="122"/>
    </row>
    <row r="531" spans="2:17" x14ac:dyDescent="0.25">
      <c r="B531" s="128" t="str">
        <f t="shared" si="10"/>
        <v/>
      </c>
      <c r="J531" s="120"/>
      <c r="L531" s="121"/>
      <c r="M531" s="121"/>
      <c r="P531" s="122"/>
      <c r="Q531" s="122"/>
    </row>
    <row r="532" spans="2:17" x14ac:dyDescent="0.25">
      <c r="B532" s="128" t="str">
        <f t="shared" si="10"/>
        <v/>
      </c>
      <c r="J532" s="120"/>
      <c r="L532" s="121"/>
      <c r="M532" s="121"/>
      <c r="P532" s="122"/>
      <c r="Q532" s="122"/>
    </row>
    <row r="533" spans="2:17" x14ac:dyDescent="0.25">
      <c r="B533" s="128" t="str">
        <f t="shared" si="10"/>
        <v/>
      </c>
      <c r="J533" s="120"/>
      <c r="L533" s="121"/>
      <c r="M533" s="121"/>
      <c r="P533" s="122"/>
      <c r="Q533" s="122"/>
    </row>
    <row r="534" spans="2:17" x14ac:dyDescent="0.25">
      <c r="B534" s="128" t="str">
        <f t="shared" si="10"/>
        <v/>
      </c>
      <c r="J534" s="120"/>
      <c r="L534" s="121"/>
      <c r="M534" s="121"/>
      <c r="P534" s="122"/>
      <c r="Q534" s="122"/>
    </row>
    <row r="535" spans="2:17" x14ac:dyDescent="0.25">
      <c r="B535" s="128" t="str">
        <f t="shared" si="10"/>
        <v/>
      </c>
      <c r="J535" s="120"/>
      <c r="L535" s="121"/>
      <c r="M535" s="121"/>
      <c r="P535" s="122"/>
      <c r="Q535" s="122"/>
    </row>
    <row r="536" spans="2:17" x14ac:dyDescent="0.25">
      <c r="B536" s="128" t="str">
        <f t="shared" si="10"/>
        <v/>
      </c>
      <c r="J536" s="120"/>
      <c r="L536" s="121"/>
      <c r="M536" s="121"/>
      <c r="P536" s="122"/>
      <c r="Q536" s="122"/>
    </row>
    <row r="537" spans="2:17" x14ac:dyDescent="0.25">
      <c r="B537" s="128" t="str">
        <f t="shared" si="10"/>
        <v/>
      </c>
      <c r="J537" s="120"/>
      <c r="L537" s="121"/>
      <c r="M537" s="121"/>
      <c r="P537" s="122"/>
      <c r="Q537" s="122"/>
    </row>
    <row r="538" spans="2:17" x14ac:dyDescent="0.25">
      <c r="B538" s="128" t="str">
        <f t="shared" si="10"/>
        <v/>
      </c>
      <c r="J538" s="120"/>
      <c r="L538" s="121"/>
      <c r="M538" s="121"/>
      <c r="P538" s="122"/>
      <c r="Q538" s="122"/>
    </row>
    <row r="539" spans="2:17" x14ac:dyDescent="0.25">
      <c r="B539" s="128" t="str">
        <f t="shared" si="10"/>
        <v/>
      </c>
      <c r="J539" s="120"/>
      <c r="L539" s="121"/>
      <c r="M539" s="121"/>
      <c r="P539" s="122"/>
      <c r="Q539" s="122"/>
    </row>
    <row r="540" spans="2:17" x14ac:dyDescent="0.25">
      <c r="B540" s="128" t="str">
        <f t="shared" si="10"/>
        <v/>
      </c>
      <c r="J540" s="120"/>
      <c r="L540" s="121"/>
      <c r="M540" s="121"/>
      <c r="P540" s="122"/>
      <c r="Q540" s="122"/>
    </row>
    <row r="541" spans="2:17" x14ac:dyDescent="0.25">
      <c r="B541" s="128" t="str">
        <f t="shared" si="10"/>
        <v/>
      </c>
      <c r="J541" s="120"/>
      <c r="L541" s="121"/>
      <c r="M541" s="121"/>
      <c r="P541" s="122"/>
      <c r="Q541" s="122"/>
    </row>
    <row r="542" spans="2:17" x14ac:dyDescent="0.25">
      <c r="B542" s="128" t="str">
        <f t="shared" si="10"/>
        <v/>
      </c>
      <c r="J542" s="120"/>
      <c r="L542" s="121"/>
      <c r="M542" s="121"/>
      <c r="P542" s="122"/>
      <c r="Q542" s="122"/>
    </row>
    <row r="543" spans="2:17" x14ac:dyDescent="0.25">
      <c r="B543" s="128" t="str">
        <f t="shared" si="10"/>
        <v/>
      </c>
      <c r="J543" s="120"/>
      <c r="L543" s="121"/>
      <c r="M543" s="121"/>
      <c r="P543" s="122"/>
      <c r="Q543" s="122"/>
    </row>
    <row r="544" spans="2:17" x14ac:dyDescent="0.25">
      <c r="B544" s="128" t="str">
        <f t="shared" si="10"/>
        <v/>
      </c>
      <c r="J544" s="120"/>
      <c r="L544" s="121"/>
      <c r="M544" s="121"/>
      <c r="P544" s="122"/>
      <c r="Q544" s="122"/>
    </row>
    <row r="545" spans="2:17" x14ac:dyDescent="0.25">
      <c r="B545" s="128" t="str">
        <f t="shared" si="10"/>
        <v/>
      </c>
      <c r="J545" s="120"/>
      <c r="L545" s="121"/>
      <c r="M545" s="121"/>
      <c r="P545" s="122"/>
      <c r="Q545" s="122"/>
    </row>
    <row r="546" spans="2:17" x14ac:dyDescent="0.25">
      <c r="B546" s="128" t="str">
        <f t="shared" si="10"/>
        <v/>
      </c>
      <c r="J546" s="120"/>
      <c r="L546" s="121"/>
      <c r="M546" s="121"/>
      <c r="P546" s="122"/>
      <c r="Q546" s="122"/>
    </row>
    <row r="547" spans="2:17" x14ac:dyDescent="0.25">
      <c r="B547" s="128" t="str">
        <f t="shared" si="10"/>
        <v/>
      </c>
      <c r="J547" s="120"/>
      <c r="L547" s="121"/>
      <c r="M547" s="121"/>
      <c r="P547" s="122"/>
      <c r="Q547" s="122"/>
    </row>
    <row r="548" spans="2:17" x14ac:dyDescent="0.25">
      <c r="B548" s="128" t="str">
        <f t="shared" si="10"/>
        <v/>
      </c>
      <c r="J548" s="120"/>
      <c r="L548" s="121"/>
      <c r="M548" s="121"/>
      <c r="P548" s="122"/>
      <c r="Q548" s="122"/>
    </row>
    <row r="549" spans="2:17" x14ac:dyDescent="0.25">
      <c r="B549" s="128" t="str">
        <f t="shared" si="10"/>
        <v/>
      </c>
      <c r="J549" s="120"/>
      <c r="L549" s="121"/>
      <c r="M549" s="121"/>
      <c r="P549" s="122"/>
      <c r="Q549" s="122"/>
    </row>
    <row r="550" spans="2:17" x14ac:dyDescent="0.25">
      <c r="B550" s="128" t="str">
        <f t="shared" si="10"/>
        <v/>
      </c>
      <c r="J550" s="120"/>
      <c r="L550" s="121"/>
      <c r="M550" s="121"/>
      <c r="P550" s="122"/>
      <c r="Q550" s="122"/>
    </row>
    <row r="551" spans="2:17" x14ac:dyDescent="0.25">
      <c r="B551" s="128" t="str">
        <f t="shared" si="10"/>
        <v/>
      </c>
      <c r="J551" s="120"/>
      <c r="L551" s="121"/>
      <c r="M551" s="121"/>
      <c r="P551" s="122"/>
      <c r="Q551" s="122"/>
    </row>
    <row r="552" spans="2:17" x14ac:dyDescent="0.25">
      <c r="B552" s="128" t="str">
        <f t="shared" si="10"/>
        <v/>
      </c>
      <c r="J552" s="120"/>
      <c r="L552" s="121"/>
      <c r="M552" s="121"/>
      <c r="P552" s="122"/>
      <c r="Q552" s="122"/>
    </row>
    <row r="553" spans="2:17" x14ac:dyDescent="0.25">
      <c r="B553" s="128" t="str">
        <f t="shared" si="10"/>
        <v/>
      </c>
      <c r="J553" s="120"/>
      <c r="L553" s="121"/>
      <c r="M553" s="121"/>
      <c r="P553" s="122"/>
      <c r="Q553" s="122"/>
    </row>
    <row r="554" spans="2:17" x14ac:dyDescent="0.25">
      <c r="B554" s="128" t="str">
        <f t="shared" si="10"/>
        <v/>
      </c>
      <c r="J554" s="120"/>
      <c r="L554" s="121"/>
      <c r="M554" s="121"/>
      <c r="P554" s="122"/>
      <c r="Q554" s="122"/>
    </row>
    <row r="555" spans="2:17" x14ac:dyDescent="0.25">
      <c r="B555" s="128" t="str">
        <f t="shared" si="10"/>
        <v/>
      </c>
      <c r="J555" s="120"/>
      <c r="L555" s="121"/>
      <c r="M555" s="121"/>
      <c r="P555" s="122"/>
      <c r="Q555" s="122"/>
    </row>
    <row r="556" spans="2:17" x14ac:dyDescent="0.25">
      <c r="B556" s="128" t="str">
        <f t="shared" si="10"/>
        <v/>
      </c>
      <c r="J556" s="120"/>
      <c r="L556" s="121"/>
      <c r="M556" s="121"/>
      <c r="P556" s="122"/>
      <c r="Q556" s="122"/>
    </row>
    <row r="557" spans="2:17" x14ac:dyDescent="0.25">
      <c r="B557" s="128" t="str">
        <f t="shared" si="10"/>
        <v/>
      </c>
      <c r="J557" s="120"/>
      <c r="L557" s="121"/>
      <c r="M557" s="121"/>
      <c r="P557" s="122"/>
      <c r="Q557" s="122"/>
    </row>
    <row r="558" spans="2:17" x14ac:dyDescent="0.25">
      <c r="B558" s="128" t="str">
        <f t="shared" si="10"/>
        <v/>
      </c>
      <c r="J558" s="120"/>
      <c r="L558" s="121"/>
      <c r="M558" s="121"/>
      <c r="P558" s="122"/>
      <c r="Q558" s="122"/>
    </row>
    <row r="559" spans="2:17" x14ac:dyDescent="0.25">
      <c r="B559" s="128" t="str">
        <f t="shared" si="10"/>
        <v/>
      </c>
      <c r="J559" s="120"/>
      <c r="L559" s="121"/>
      <c r="M559" s="121"/>
      <c r="P559" s="122"/>
      <c r="Q559" s="122"/>
    </row>
    <row r="560" spans="2:17" x14ac:dyDescent="0.25">
      <c r="B560" s="128" t="str">
        <f t="shared" si="10"/>
        <v/>
      </c>
      <c r="J560" s="120"/>
      <c r="L560" s="121"/>
      <c r="M560" s="121"/>
      <c r="P560" s="122"/>
      <c r="Q560" s="122"/>
    </row>
    <row r="561" spans="2:17" x14ac:dyDescent="0.25">
      <c r="B561" s="128" t="str">
        <f t="shared" si="10"/>
        <v/>
      </c>
      <c r="J561" s="120"/>
      <c r="L561" s="121"/>
      <c r="M561" s="121"/>
      <c r="P561" s="122"/>
      <c r="Q561" s="122"/>
    </row>
    <row r="562" spans="2:17" x14ac:dyDescent="0.25">
      <c r="B562" s="128" t="str">
        <f t="shared" si="10"/>
        <v/>
      </c>
      <c r="J562" s="120"/>
      <c r="L562" s="121"/>
      <c r="M562" s="121"/>
      <c r="P562" s="122"/>
      <c r="Q562" s="122"/>
    </row>
    <row r="563" spans="2:17" x14ac:dyDescent="0.25">
      <c r="B563" s="128" t="str">
        <f t="shared" si="10"/>
        <v/>
      </c>
      <c r="J563" s="120"/>
      <c r="L563" s="121"/>
      <c r="M563" s="121"/>
      <c r="P563" s="122"/>
      <c r="Q563" s="122"/>
    </row>
    <row r="564" spans="2:17" x14ac:dyDescent="0.25">
      <c r="B564" s="128" t="str">
        <f t="shared" si="10"/>
        <v/>
      </c>
      <c r="J564" s="120"/>
      <c r="L564" s="121"/>
      <c r="M564" s="121"/>
      <c r="P564" s="122"/>
      <c r="Q564" s="122"/>
    </row>
    <row r="565" spans="2:17" x14ac:dyDescent="0.25">
      <c r="B565" s="128" t="str">
        <f t="shared" si="10"/>
        <v/>
      </c>
      <c r="J565" s="120"/>
      <c r="L565" s="121"/>
      <c r="M565" s="121"/>
      <c r="P565" s="122"/>
      <c r="Q565" s="122"/>
    </row>
    <row r="566" spans="2:17" x14ac:dyDescent="0.25">
      <c r="B566" s="128" t="str">
        <f t="shared" si="10"/>
        <v/>
      </c>
      <c r="J566" s="120"/>
      <c r="L566" s="121"/>
      <c r="M566" s="121"/>
      <c r="P566" s="122"/>
      <c r="Q566" s="122"/>
    </row>
    <row r="567" spans="2:17" x14ac:dyDescent="0.25">
      <c r="B567" s="128" t="str">
        <f t="shared" si="10"/>
        <v/>
      </c>
      <c r="J567" s="120"/>
      <c r="L567" s="121"/>
      <c r="M567" s="121"/>
      <c r="P567" s="122"/>
      <c r="Q567" s="122"/>
    </row>
    <row r="568" spans="2:17" x14ac:dyDescent="0.25">
      <c r="B568" s="128" t="str">
        <f t="shared" si="10"/>
        <v/>
      </c>
      <c r="J568" s="120"/>
      <c r="L568" s="121"/>
      <c r="M568" s="121"/>
      <c r="P568" s="122"/>
      <c r="Q568" s="122"/>
    </row>
    <row r="569" spans="2:17" x14ac:dyDescent="0.25">
      <c r="B569" s="128" t="str">
        <f t="shared" si="10"/>
        <v/>
      </c>
      <c r="J569" s="120"/>
      <c r="L569" s="121"/>
      <c r="M569" s="121"/>
      <c r="P569" s="122"/>
      <c r="Q569" s="122"/>
    </row>
    <row r="570" spans="2:17" x14ac:dyDescent="0.25">
      <c r="B570" s="128" t="str">
        <f t="shared" si="10"/>
        <v/>
      </c>
      <c r="J570" s="120"/>
      <c r="L570" s="121"/>
      <c r="M570" s="121"/>
      <c r="P570" s="122"/>
      <c r="Q570" s="122"/>
    </row>
    <row r="571" spans="2:17" x14ac:dyDescent="0.25">
      <c r="B571" s="128" t="str">
        <f t="shared" si="10"/>
        <v/>
      </c>
      <c r="J571" s="120"/>
      <c r="L571" s="121"/>
      <c r="M571" s="121"/>
      <c r="P571" s="122"/>
      <c r="Q571" s="122"/>
    </row>
    <row r="572" spans="2:17" x14ac:dyDescent="0.25">
      <c r="B572" s="128" t="str">
        <f t="shared" si="10"/>
        <v/>
      </c>
      <c r="J572" s="120"/>
      <c r="L572" s="121"/>
      <c r="M572" s="121"/>
      <c r="P572" s="122"/>
      <c r="Q572" s="122"/>
    </row>
    <row r="573" spans="2:17" x14ac:dyDescent="0.25">
      <c r="B573" s="128" t="str">
        <f t="shared" si="10"/>
        <v/>
      </c>
      <c r="J573" s="120"/>
      <c r="L573" s="121"/>
      <c r="M573" s="121"/>
      <c r="P573" s="122"/>
      <c r="Q573" s="122"/>
    </row>
    <row r="574" spans="2:17" x14ac:dyDescent="0.25">
      <c r="B574" s="128" t="str">
        <f t="shared" si="10"/>
        <v/>
      </c>
      <c r="J574" s="120"/>
      <c r="L574" s="121"/>
      <c r="M574" s="121"/>
      <c r="P574" s="122"/>
      <c r="Q574" s="122"/>
    </row>
    <row r="575" spans="2:17" x14ac:dyDescent="0.25">
      <c r="B575" s="128" t="str">
        <f t="shared" si="10"/>
        <v/>
      </c>
      <c r="J575" s="120"/>
      <c r="L575" s="121"/>
      <c r="M575" s="121"/>
      <c r="P575" s="122"/>
      <c r="Q575" s="122"/>
    </row>
    <row r="576" spans="2:17" x14ac:dyDescent="0.25">
      <c r="B576" s="128" t="str">
        <f t="shared" si="10"/>
        <v/>
      </c>
      <c r="J576" s="120"/>
      <c r="L576" s="121"/>
      <c r="M576" s="121"/>
      <c r="P576" s="122"/>
      <c r="Q576" s="122"/>
    </row>
    <row r="577" spans="2:17" x14ac:dyDescent="0.25">
      <c r="B577" s="128" t="str">
        <f t="shared" si="10"/>
        <v/>
      </c>
      <c r="J577" s="120"/>
      <c r="L577" s="121"/>
      <c r="M577" s="121"/>
      <c r="P577" s="122"/>
      <c r="Q577" s="122"/>
    </row>
    <row r="578" spans="2:17" x14ac:dyDescent="0.25">
      <c r="B578" s="128" t="str">
        <f t="shared" si="10"/>
        <v/>
      </c>
      <c r="J578" s="120"/>
      <c r="L578" s="121"/>
      <c r="M578" s="121"/>
      <c r="P578" s="122"/>
      <c r="Q578" s="122"/>
    </row>
    <row r="579" spans="2:17" x14ac:dyDescent="0.25">
      <c r="B579" s="128" t="str">
        <f t="shared" ref="B579:B642" si="11">$I$9</f>
        <v/>
      </c>
      <c r="J579" s="120"/>
      <c r="L579" s="121"/>
      <c r="M579" s="121"/>
      <c r="P579" s="122"/>
      <c r="Q579" s="122"/>
    </row>
    <row r="580" spans="2:17" x14ac:dyDescent="0.25">
      <c r="B580" s="128" t="str">
        <f t="shared" si="11"/>
        <v/>
      </c>
      <c r="J580" s="120"/>
      <c r="L580" s="121"/>
      <c r="M580" s="121"/>
      <c r="P580" s="122"/>
      <c r="Q580" s="122"/>
    </row>
    <row r="581" spans="2:17" x14ac:dyDescent="0.25">
      <c r="B581" s="128" t="str">
        <f t="shared" si="11"/>
        <v/>
      </c>
      <c r="J581" s="120"/>
      <c r="L581" s="121"/>
      <c r="M581" s="121"/>
      <c r="P581" s="122"/>
      <c r="Q581" s="122"/>
    </row>
    <row r="582" spans="2:17" x14ac:dyDescent="0.25">
      <c r="B582" s="128" t="str">
        <f t="shared" si="11"/>
        <v/>
      </c>
      <c r="J582" s="120"/>
      <c r="L582" s="121"/>
      <c r="M582" s="121"/>
      <c r="P582" s="122"/>
      <c r="Q582" s="122"/>
    </row>
    <row r="583" spans="2:17" x14ac:dyDescent="0.25">
      <c r="B583" s="128" t="str">
        <f t="shared" si="11"/>
        <v/>
      </c>
      <c r="J583" s="120"/>
      <c r="L583" s="121"/>
      <c r="M583" s="121"/>
      <c r="P583" s="122"/>
      <c r="Q583" s="122"/>
    </row>
    <row r="584" spans="2:17" x14ac:dyDescent="0.25">
      <c r="B584" s="128" t="str">
        <f t="shared" si="11"/>
        <v/>
      </c>
      <c r="J584" s="120"/>
      <c r="L584" s="121"/>
      <c r="M584" s="121"/>
      <c r="P584" s="122"/>
      <c r="Q584" s="122"/>
    </row>
    <row r="585" spans="2:17" x14ac:dyDescent="0.25">
      <c r="B585" s="128" t="str">
        <f t="shared" si="11"/>
        <v/>
      </c>
      <c r="J585" s="120"/>
      <c r="L585" s="121"/>
      <c r="M585" s="121"/>
      <c r="P585" s="122"/>
      <c r="Q585" s="122"/>
    </row>
    <row r="586" spans="2:17" x14ac:dyDescent="0.25">
      <c r="B586" s="128" t="str">
        <f t="shared" si="11"/>
        <v/>
      </c>
      <c r="J586" s="120"/>
      <c r="L586" s="121"/>
      <c r="M586" s="121"/>
      <c r="P586" s="122"/>
      <c r="Q586" s="122"/>
    </row>
    <row r="587" spans="2:17" x14ac:dyDescent="0.25">
      <c r="B587" s="128" t="str">
        <f t="shared" si="11"/>
        <v/>
      </c>
      <c r="J587" s="120"/>
      <c r="L587" s="121"/>
      <c r="M587" s="121"/>
      <c r="P587" s="122"/>
      <c r="Q587" s="122"/>
    </row>
    <row r="588" spans="2:17" x14ac:dyDescent="0.25">
      <c r="B588" s="128" t="str">
        <f t="shared" si="11"/>
        <v/>
      </c>
      <c r="J588" s="120"/>
      <c r="L588" s="121"/>
      <c r="M588" s="121"/>
      <c r="P588" s="122"/>
      <c r="Q588" s="122"/>
    </row>
    <row r="589" spans="2:17" x14ac:dyDescent="0.25">
      <c r="B589" s="128" t="str">
        <f t="shared" si="11"/>
        <v/>
      </c>
      <c r="J589" s="120"/>
      <c r="L589" s="121"/>
      <c r="M589" s="121"/>
      <c r="P589" s="122"/>
      <c r="Q589" s="122"/>
    </row>
    <row r="590" spans="2:17" x14ac:dyDescent="0.25">
      <c r="B590" s="128" t="str">
        <f t="shared" si="11"/>
        <v/>
      </c>
      <c r="J590" s="120"/>
      <c r="L590" s="121"/>
      <c r="M590" s="121"/>
      <c r="P590" s="122"/>
      <c r="Q590" s="122"/>
    </row>
    <row r="591" spans="2:17" x14ac:dyDescent="0.25">
      <c r="B591" s="128" t="str">
        <f t="shared" si="11"/>
        <v/>
      </c>
      <c r="J591" s="120"/>
      <c r="L591" s="121"/>
      <c r="M591" s="121"/>
      <c r="P591" s="122"/>
      <c r="Q591" s="122"/>
    </row>
    <row r="592" spans="2:17" x14ac:dyDescent="0.25">
      <c r="B592" s="128" t="str">
        <f t="shared" si="11"/>
        <v/>
      </c>
      <c r="J592" s="120"/>
      <c r="L592" s="121"/>
      <c r="M592" s="121"/>
      <c r="P592" s="122"/>
      <c r="Q592" s="122"/>
    </row>
    <row r="593" spans="2:17" x14ac:dyDescent="0.25">
      <c r="B593" s="128" t="str">
        <f t="shared" si="11"/>
        <v/>
      </c>
      <c r="J593" s="120"/>
      <c r="L593" s="121"/>
      <c r="M593" s="121"/>
      <c r="P593" s="122"/>
      <c r="Q593" s="122"/>
    </row>
    <row r="594" spans="2:17" x14ac:dyDescent="0.25">
      <c r="B594" s="128" t="str">
        <f t="shared" si="11"/>
        <v/>
      </c>
      <c r="J594" s="120"/>
      <c r="L594" s="121"/>
      <c r="M594" s="121"/>
      <c r="P594" s="122"/>
      <c r="Q594" s="122"/>
    </row>
    <row r="595" spans="2:17" x14ac:dyDescent="0.25">
      <c r="B595" s="128" t="str">
        <f t="shared" si="11"/>
        <v/>
      </c>
      <c r="J595" s="120"/>
      <c r="L595" s="121"/>
      <c r="M595" s="121"/>
      <c r="P595" s="122"/>
      <c r="Q595" s="122"/>
    </row>
    <row r="596" spans="2:17" x14ac:dyDescent="0.25">
      <c r="B596" s="128" t="str">
        <f t="shared" si="11"/>
        <v/>
      </c>
      <c r="J596" s="120"/>
      <c r="L596" s="121"/>
      <c r="M596" s="121"/>
      <c r="P596" s="122"/>
      <c r="Q596" s="122"/>
    </row>
    <row r="597" spans="2:17" x14ac:dyDescent="0.25">
      <c r="B597" s="128" t="str">
        <f t="shared" si="11"/>
        <v/>
      </c>
      <c r="J597" s="120"/>
      <c r="L597" s="121"/>
      <c r="M597" s="121"/>
      <c r="P597" s="122"/>
      <c r="Q597" s="122"/>
    </row>
    <row r="598" spans="2:17" x14ac:dyDescent="0.25">
      <c r="B598" s="128" t="str">
        <f t="shared" si="11"/>
        <v/>
      </c>
      <c r="J598" s="120"/>
      <c r="L598" s="121"/>
      <c r="M598" s="121"/>
      <c r="P598" s="122"/>
      <c r="Q598" s="122"/>
    </row>
    <row r="599" spans="2:17" x14ac:dyDescent="0.25">
      <c r="B599" s="128" t="str">
        <f t="shared" si="11"/>
        <v/>
      </c>
      <c r="J599" s="120"/>
      <c r="L599" s="121"/>
      <c r="M599" s="121"/>
      <c r="P599" s="122"/>
      <c r="Q599" s="122"/>
    </row>
    <row r="600" spans="2:17" x14ac:dyDescent="0.25">
      <c r="B600" s="128" t="str">
        <f t="shared" si="11"/>
        <v/>
      </c>
      <c r="J600" s="120"/>
      <c r="L600" s="121"/>
      <c r="M600" s="121"/>
      <c r="P600" s="122"/>
      <c r="Q600" s="122"/>
    </row>
    <row r="601" spans="2:17" x14ac:dyDescent="0.25">
      <c r="B601" s="128" t="str">
        <f t="shared" si="11"/>
        <v/>
      </c>
      <c r="J601" s="120"/>
      <c r="L601" s="121"/>
      <c r="M601" s="121"/>
      <c r="P601" s="122"/>
      <c r="Q601" s="122"/>
    </row>
    <row r="602" spans="2:17" x14ac:dyDescent="0.25">
      <c r="B602" s="128" t="str">
        <f t="shared" si="11"/>
        <v/>
      </c>
      <c r="J602" s="120"/>
      <c r="L602" s="121"/>
      <c r="M602" s="121"/>
      <c r="P602" s="122"/>
      <c r="Q602" s="122"/>
    </row>
    <row r="603" spans="2:17" x14ac:dyDescent="0.25">
      <c r="B603" s="128" t="str">
        <f t="shared" si="11"/>
        <v/>
      </c>
      <c r="J603" s="120"/>
      <c r="L603" s="121"/>
      <c r="M603" s="121"/>
      <c r="P603" s="122"/>
      <c r="Q603" s="122"/>
    </row>
    <row r="604" spans="2:17" x14ac:dyDescent="0.25">
      <c r="B604" s="128" t="str">
        <f t="shared" si="11"/>
        <v/>
      </c>
      <c r="J604" s="120"/>
      <c r="L604" s="121"/>
      <c r="M604" s="121"/>
      <c r="P604" s="122"/>
      <c r="Q604" s="122"/>
    </row>
    <row r="605" spans="2:17" x14ac:dyDescent="0.25">
      <c r="B605" s="128" t="str">
        <f t="shared" si="11"/>
        <v/>
      </c>
      <c r="J605" s="120"/>
      <c r="L605" s="121"/>
      <c r="M605" s="121"/>
      <c r="P605" s="122"/>
      <c r="Q605" s="122"/>
    </row>
    <row r="606" spans="2:17" x14ac:dyDescent="0.25">
      <c r="B606" s="128" t="str">
        <f t="shared" si="11"/>
        <v/>
      </c>
      <c r="J606" s="120"/>
      <c r="L606" s="121"/>
      <c r="M606" s="121"/>
      <c r="P606" s="122"/>
      <c r="Q606" s="122"/>
    </row>
    <row r="607" spans="2:17" x14ac:dyDescent="0.25">
      <c r="B607" s="128" t="str">
        <f t="shared" si="11"/>
        <v/>
      </c>
      <c r="J607" s="120"/>
      <c r="L607" s="121"/>
      <c r="M607" s="121"/>
      <c r="P607" s="122"/>
      <c r="Q607" s="122"/>
    </row>
    <row r="608" spans="2:17" x14ac:dyDescent="0.25">
      <c r="B608" s="128" t="str">
        <f t="shared" si="11"/>
        <v/>
      </c>
      <c r="J608" s="120"/>
      <c r="L608" s="121"/>
      <c r="M608" s="121"/>
      <c r="P608" s="122"/>
      <c r="Q608" s="122"/>
    </row>
    <row r="609" spans="2:17" x14ac:dyDescent="0.25">
      <c r="B609" s="128" t="str">
        <f t="shared" si="11"/>
        <v/>
      </c>
      <c r="J609" s="120"/>
      <c r="L609" s="121"/>
      <c r="M609" s="121"/>
      <c r="P609" s="122"/>
      <c r="Q609" s="122"/>
    </row>
    <row r="610" spans="2:17" x14ac:dyDescent="0.25">
      <c r="B610" s="128" t="str">
        <f t="shared" si="11"/>
        <v/>
      </c>
      <c r="J610" s="120"/>
      <c r="L610" s="121"/>
      <c r="M610" s="121"/>
      <c r="P610" s="122"/>
      <c r="Q610" s="122"/>
    </row>
    <row r="611" spans="2:17" x14ac:dyDescent="0.25">
      <c r="B611" s="128" t="str">
        <f t="shared" si="11"/>
        <v/>
      </c>
      <c r="J611" s="120"/>
      <c r="L611" s="121"/>
      <c r="M611" s="121"/>
      <c r="P611" s="122"/>
      <c r="Q611" s="122"/>
    </row>
    <row r="612" spans="2:17" x14ac:dyDescent="0.25">
      <c r="B612" s="128" t="str">
        <f t="shared" si="11"/>
        <v/>
      </c>
      <c r="J612" s="120"/>
      <c r="L612" s="121"/>
      <c r="M612" s="121"/>
      <c r="P612" s="122"/>
      <c r="Q612" s="122"/>
    </row>
    <row r="613" spans="2:17" x14ac:dyDescent="0.25">
      <c r="B613" s="128" t="str">
        <f t="shared" si="11"/>
        <v/>
      </c>
      <c r="J613" s="120"/>
      <c r="L613" s="121"/>
      <c r="M613" s="121"/>
      <c r="P613" s="122"/>
      <c r="Q613" s="122"/>
    </row>
    <row r="614" spans="2:17" x14ac:dyDescent="0.25">
      <c r="B614" s="128" t="str">
        <f t="shared" si="11"/>
        <v/>
      </c>
      <c r="J614" s="120"/>
      <c r="L614" s="121"/>
      <c r="M614" s="121"/>
      <c r="P614" s="122"/>
      <c r="Q614" s="122"/>
    </row>
    <row r="615" spans="2:17" x14ac:dyDescent="0.25">
      <c r="B615" s="128" t="str">
        <f t="shared" si="11"/>
        <v/>
      </c>
      <c r="J615" s="120"/>
      <c r="L615" s="121"/>
      <c r="M615" s="121"/>
      <c r="P615" s="122"/>
      <c r="Q615" s="122"/>
    </row>
    <row r="616" spans="2:17" x14ac:dyDescent="0.25">
      <c r="B616" s="128" t="str">
        <f t="shared" si="11"/>
        <v/>
      </c>
      <c r="J616" s="120"/>
      <c r="L616" s="121"/>
      <c r="M616" s="121"/>
      <c r="P616" s="122"/>
      <c r="Q616" s="122"/>
    </row>
    <row r="617" spans="2:17" x14ac:dyDescent="0.25">
      <c r="B617" s="128" t="str">
        <f t="shared" si="11"/>
        <v/>
      </c>
      <c r="J617" s="120"/>
      <c r="L617" s="121"/>
      <c r="M617" s="121"/>
      <c r="P617" s="122"/>
      <c r="Q617" s="122"/>
    </row>
    <row r="618" spans="2:17" x14ac:dyDescent="0.25">
      <c r="B618" s="128" t="str">
        <f t="shared" si="11"/>
        <v/>
      </c>
      <c r="J618" s="120"/>
      <c r="L618" s="121"/>
      <c r="M618" s="121"/>
      <c r="P618" s="122"/>
      <c r="Q618" s="122"/>
    </row>
    <row r="619" spans="2:17" x14ac:dyDescent="0.25">
      <c r="B619" s="128" t="str">
        <f t="shared" si="11"/>
        <v/>
      </c>
      <c r="J619" s="120"/>
      <c r="L619" s="121"/>
      <c r="M619" s="121"/>
      <c r="P619" s="122"/>
      <c r="Q619" s="122"/>
    </row>
    <row r="620" spans="2:17" x14ac:dyDescent="0.25">
      <c r="B620" s="128" t="str">
        <f t="shared" si="11"/>
        <v/>
      </c>
      <c r="J620" s="120"/>
      <c r="L620" s="121"/>
      <c r="M620" s="121"/>
      <c r="P620" s="122"/>
      <c r="Q620" s="122"/>
    </row>
    <row r="621" spans="2:17" x14ac:dyDescent="0.25">
      <c r="B621" s="128" t="str">
        <f t="shared" si="11"/>
        <v/>
      </c>
      <c r="J621" s="120"/>
      <c r="L621" s="121"/>
      <c r="M621" s="121"/>
      <c r="P621" s="122"/>
      <c r="Q621" s="122"/>
    </row>
    <row r="622" spans="2:17" x14ac:dyDescent="0.25">
      <c r="B622" s="128" t="str">
        <f t="shared" si="11"/>
        <v/>
      </c>
      <c r="J622" s="120"/>
      <c r="L622" s="121"/>
      <c r="M622" s="121"/>
      <c r="P622" s="122"/>
      <c r="Q622" s="122"/>
    </row>
    <row r="623" spans="2:17" x14ac:dyDescent="0.25">
      <c r="B623" s="128" t="str">
        <f t="shared" si="11"/>
        <v/>
      </c>
      <c r="J623" s="120"/>
      <c r="L623" s="121"/>
      <c r="M623" s="121"/>
      <c r="P623" s="122"/>
      <c r="Q623" s="122"/>
    </row>
    <row r="624" spans="2:17" x14ac:dyDescent="0.25">
      <c r="B624" s="128" t="str">
        <f t="shared" si="11"/>
        <v/>
      </c>
      <c r="J624" s="120"/>
      <c r="L624" s="121"/>
      <c r="M624" s="121"/>
      <c r="P624" s="122"/>
      <c r="Q624" s="122"/>
    </row>
    <row r="625" spans="2:17" x14ac:dyDescent="0.25">
      <c r="B625" s="128" t="str">
        <f t="shared" si="11"/>
        <v/>
      </c>
      <c r="J625" s="120"/>
      <c r="L625" s="121"/>
      <c r="M625" s="121"/>
      <c r="P625" s="122"/>
      <c r="Q625" s="122"/>
    </row>
    <row r="626" spans="2:17" x14ac:dyDescent="0.25">
      <c r="B626" s="128" t="str">
        <f t="shared" si="11"/>
        <v/>
      </c>
      <c r="J626" s="120"/>
      <c r="L626" s="121"/>
      <c r="M626" s="121"/>
      <c r="P626" s="122"/>
      <c r="Q626" s="122"/>
    </row>
    <row r="627" spans="2:17" x14ac:dyDescent="0.25">
      <c r="B627" s="128" t="str">
        <f t="shared" si="11"/>
        <v/>
      </c>
      <c r="J627" s="120"/>
      <c r="L627" s="121"/>
      <c r="M627" s="121"/>
      <c r="P627" s="122"/>
      <c r="Q627" s="122"/>
    </row>
    <row r="628" spans="2:17" x14ac:dyDescent="0.25">
      <c r="B628" s="128" t="str">
        <f t="shared" si="11"/>
        <v/>
      </c>
      <c r="J628" s="120"/>
      <c r="L628" s="121"/>
      <c r="M628" s="121"/>
      <c r="P628" s="122"/>
      <c r="Q628" s="122"/>
    </row>
    <row r="629" spans="2:17" x14ac:dyDescent="0.25">
      <c r="B629" s="128" t="str">
        <f t="shared" si="11"/>
        <v/>
      </c>
      <c r="J629" s="120"/>
      <c r="L629" s="121"/>
      <c r="M629" s="121"/>
      <c r="P629" s="122"/>
      <c r="Q629" s="122"/>
    </row>
    <row r="630" spans="2:17" x14ac:dyDescent="0.25">
      <c r="B630" s="128" t="str">
        <f t="shared" si="11"/>
        <v/>
      </c>
      <c r="J630" s="120"/>
      <c r="L630" s="121"/>
      <c r="M630" s="121"/>
      <c r="P630" s="122"/>
      <c r="Q630" s="122"/>
    </row>
    <row r="631" spans="2:17" x14ac:dyDescent="0.25">
      <c r="B631" s="128" t="str">
        <f t="shared" si="11"/>
        <v/>
      </c>
      <c r="J631" s="120"/>
      <c r="L631" s="121"/>
      <c r="M631" s="121"/>
      <c r="P631" s="122"/>
      <c r="Q631" s="122"/>
    </row>
    <row r="632" spans="2:17" x14ac:dyDescent="0.25">
      <c r="B632" s="128" t="str">
        <f t="shared" si="11"/>
        <v/>
      </c>
      <c r="J632" s="120"/>
      <c r="L632" s="121"/>
      <c r="M632" s="121"/>
      <c r="P632" s="122"/>
      <c r="Q632" s="122"/>
    </row>
    <row r="633" spans="2:17" x14ac:dyDescent="0.25">
      <c r="B633" s="128" t="str">
        <f t="shared" si="11"/>
        <v/>
      </c>
      <c r="J633" s="120"/>
      <c r="L633" s="121"/>
      <c r="M633" s="121"/>
      <c r="P633" s="122"/>
      <c r="Q633" s="122"/>
    </row>
    <row r="634" spans="2:17" x14ac:dyDescent="0.25">
      <c r="B634" s="128" t="str">
        <f t="shared" si="11"/>
        <v/>
      </c>
      <c r="J634" s="120"/>
      <c r="L634" s="121"/>
      <c r="M634" s="121"/>
      <c r="P634" s="122"/>
      <c r="Q634" s="122"/>
    </row>
    <row r="635" spans="2:17" x14ac:dyDescent="0.25">
      <c r="B635" s="128" t="str">
        <f t="shared" si="11"/>
        <v/>
      </c>
      <c r="J635" s="120"/>
      <c r="L635" s="121"/>
      <c r="M635" s="121"/>
      <c r="P635" s="122"/>
      <c r="Q635" s="122"/>
    </row>
    <row r="636" spans="2:17" x14ac:dyDescent="0.25">
      <c r="B636" s="128" t="str">
        <f t="shared" si="11"/>
        <v/>
      </c>
      <c r="J636" s="120"/>
      <c r="L636" s="121"/>
      <c r="M636" s="121"/>
      <c r="P636" s="122"/>
      <c r="Q636" s="122"/>
    </row>
    <row r="637" spans="2:17" x14ac:dyDescent="0.25">
      <c r="B637" s="128" t="str">
        <f t="shared" si="11"/>
        <v/>
      </c>
      <c r="J637" s="120"/>
      <c r="L637" s="121"/>
      <c r="M637" s="121"/>
      <c r="P637" s="122"/>
      <c r="Q637" s="122"/>
    </row>
    <row r="638" spans="2:17" x14ac:dyDescent="0.25">
      <c r="B638" s="128" t="str">
        <f t="shared" si="11"/>
        <v/>
      </c>
      <c r="J638" s="120"/>
      <c r="L638" s="121"/>
      <c r="M638" s="121"/>
      <c r="P638" s="122"/>
      <c r="Q638" s="122"/>
    </row>
    <row r="639" spans="2:17" x14ac:dyDescent="0.25">
      <c r="B639" s="128" t="str">
        <f t="shared" si="11"/>
        <v/>
      </c>
      <c r="J639" s="120"/>
      <c r="L639" s="121"/>
      <c r="M639" s="121"/>
      <c r="P639" s="122"/>
      <c r="Q639" s="122"/>
    </row>
    <row r="640" spans="2:17" x14ac:dyDescent="0.25">
      <c r="B640" s="128" t="str">
        <f t="shared" si="11"/>
        <v/>
      </c>
      <c r="J640" s="120"/>
      <c r="L640" s="121"/>
      <c r="M640" s="121"/>
      <c r="P640" s="122"/>
      <c r="Q640" s="122"/>
    </row>
    <row r="641" spans="2:17" x14ac:dyDescent="0.25">
      <c r="B641" s="128" t="str">
        <f t="shared" si="11"/>
        <v/>
      </c>
      <c r="J641" s="120"/>
      <c r="L641" s="121"/>
      <c r="M641" s="121"/>
      <c r="P641" s="122"/>
      <c r="Q641" s="122"/>
    </row>
    <row r="642" spans="2:17" x14ac:dyDescent="0.25">
      <c r="B642" s="128" t="str">
        <f t="shared" si="11"/>
        <v/>
      </c>
      <c r="J642" s="120"/>
      <c r="L642" s="121"/>
      <c r="M642" s="121"/>
      <c r="P642" s="122"/>
      <c r="Q642" s="122"/>
    </row>
    <row r="643" spans="2:17" x14ac:dyDescent="0.25">
      <c r="B643" s="128" t="str">
        <f t="shared" ref="B643:B706" si="12">$I$9</f>
        <v/>
      </c>
      <c r="J643" s="120"/>
      <c r="L643" s="121"/>
      <c r="M643" s="121"/>
      <c r="P643" s="122"/>
      <c r="Q643" s="122"/>
    </row>
    <row r="644" spans="2:17" x14ac:dyDescent="0.25">
      <c r="B644" s="128" t="str">
        <f t="shared" si="12"/>
        <v/>
      </c>
      <c r="J644" s="120"/>
      <c r="L644" s="121"/>
      <c r="M644" s="121"/>
      <c r="P644" s="122"/>
      <c r="Q644" s="122"/>
    </row>
    <row r="645" spans="2:17" x14ac:dyDescent="0.25">
      <c r="B645" s="128" t="str">
        <f t="shared" si="12"/>
        <v/>
      </c>
      <c r="J645" s="120"/>
      <c r="L645" s="121"/>
      <c r="M645" s="121"/>
      <c r="P645" s="122"/>
      <c r="Q645" s="122"/>
    </row>
    <row r="646" spans="2:17" x14ac:dyDescent="0.25">
      <c r="B646" s="128" t="str">
        <f t="shared" si="12"/>
        <v/>
      </c>
      <c r="J646" s="120"/>
      <c r="L646" s="121"/>
      <c r="M646" s="121"/>
      <c r="P646" s="122"/>
      <c r="Q646" s="122"/>
    </row>
    <row r="647" spans="2:17" x14ac:dyDescent="0.25">
      <c r="B647" s="128" t="str">
        <f t="shared" si="12"/>
        <v/>
      </c>
      <c r="J647" s="120"/>
      <c r="L647" s="121"/>
      <c r="M647" s="121"/>
      <c r="P647" s="122"/>
      <c r="Q647" s="122"/>
    </row>
    <row r="648" spans="2:17" x14ac:dyDescent="0.25">
      <c r="B648" s="128" t="str">
        <f t="shared" si="12"/>
        <v/>
      </c>
      <c r="J648" s="120"/>
      <c r="L648" s="121"/>
      <c r="M648" s="121"/>
      <c r="P648" s="122"/>
      <c r="Q648" s="122"/>
    </row>
    <row r="649" spans="2:17" x14ac:dyDescent="0.25">
      <c r="B649" s="128" t="str">
        <f t="shared" si="12"/>
        <v/>
      </c>
      <c r="J649" s="120"/>
      <c r="L649" s="121"/>
      <c r="M649" s="121"/>
      <c r="P649" s="122"/>
      <c r="Q649" s="122"/>
    </row>
    <row r="650" spans="2:17" x14ac:dyDescent="0.25">
      <c r="B650" s="128" t="str">
        <f t="shared" si="12"/>
        <v/>
      </c>
      <c r="J650" s="120"/>
      <c r="L650" s="121"/>
      <c r="M650" s="121"/>
      <c r="P650" s="122"/>
      <c r="Q650" s="122"/>
    </row>
    <row r="651" spans="2:17" x14ac:dyDescent="0.25">
      <c r="B651" s="128" t="str">
        <f t="shared" si="12"/>
        <v/>
      </c>
      <c r="J651" s="120"/>
      <c r="L651" s="121"/>
      <c r="M651" s="121"/>
      <c r="P651" s="122"/>
      <c r="Q651" s="122"/>
    </row>
    <row r="652" spans="2:17" x14ac:dyDescent="0.25">
      <c r="B652" s="128" t="str">
        <f t="shared" si="12"/>
        <v/>
      </c>
      <c r="J652" s="120"/>
      <c r="L652" s="121"/>
      <c r="M652" s="121"/>
      <c r="P652" s="122"/>
      <c r="Q652" s="122"/>
    </row>
    <row r="653" spans="2:17" x14ac:dyDescent="0.25">
      <c r="B653" s="128" t="str">
        <f t="shared" si="12"/>
        <v/>
      </c>
      <c r="J653" s="120"/>
      <c r="L653" s="121"/>
      <c r="M653" s="121"/>
      <c r="P653" s="122"/>
      <c r="Q653" s="122"/>
    </row>
    <row r="654" spans="2:17" x14ac:dyDescent="0.25">
      <c r="B654" s="128" t="str">
        <f t="shared" si="12"/>
        <v/>
      </c>
      <c r="J654" s="120"/>
      <c r="L654" s="121"/>
      <c r="M654" s="121"/>
      <c r="P654" s="122"/>
      <c r="Q654" s="122"/>
    </row>
    <row r="655" spans="2:17" x14ac:dyDescent="0.25">
      <c r="B655" s="128" t="str">
        <f t="shared" si="12"/>
        <v/>
      </c>
      <c r="J655" s="120"/>
      <c r="L655" s="121"/>
      <c r="M655" s="121"/>
      <c r="P655" s="122"/>
      <c r="Q655" s="122"/>
    </row>
    <row r="656" spans="2:17" x14ac:dyDescent="0.25">
      <c r="B656" s="128" t="str">
        <f t="shared" si="12"/>
        <v/>
      </c>
      <c r="J656" s="120"/>
      <c r="L656" s="121"/>
      <c r="M656" s="121"/>
      <c r="P656" s="122"/>
      <c r="Q656" s="122"/>
    </row>
    <row r="657" spans="2:17" x14ac:dyDescent="0.25">
      <c r="B657" s="128" t="str">
        <f t="shared" si="12"/>
        <v/>
      </c>
      <c r="J657" s="120"/>
      <c r="L657" s="121"/>
      <c r="M657" s="121"/>
      <c r="P657" s="122"/>
      <c r="Q657" s="122"/>
    </row>
    <row r="658" spans="2:17" x14ac:dyDescent="0.25">
      <c r="B658" s="128" t="str">
        <f t="shared" si="12"/>
        <v/>
      </c>
      <c r="J658" s="120"/>
      <c r="L658" s="121"/>
      <c r="M658" s="121"/>
      <c r="P658" s="122"/>
      <c r="Q658" s="122"/>
    </row>
    <row r="659" spans="2:17" x14ac:dyDescent="0.25">
      <c r="B659" s="128" t="str">
        <f t="shared" si="12"/>
        <v/>
      </c>
      <c r="J659" s="120"/>
      <c r="L659" s="121"/>
      <c r="M659" s="121"/>
      <c r="P659" s="122"/>
      <c r="Q659" s="122"/>
    </row>
    <row r="660" spans="2:17" x14ac:dyDescent="0.25">
      <c r="B660" s="128" t="str">
        <f t="shared" si="12"/>
        <v/>
      </c>
      <c r="J660" s="120"/>
      <c r="L660" s="121"/>
      <c r="M660" s="121"/>
      <c r="P660" s="122"/>
      <c r="Q660" s="122"/>
    </row>
    <row r="661" spans="2:17" x14ac:dyDescent="0.25">
      <c r="B661" s="128" t="str">
        <f t="shared" si="12"/>
        <v/>
      </c>
      <c r="J661" s="120"/>
      <c r="L661" s="121"/>
      <c r="M661" s="121"/>
      <c r="P661" s="122"/>
      <c r="Q661" s="122"/>
    </row>
    <row r="662" spans="2:17" x14ac:dyDescent="0.25">
      <c r="B662" s="128" t="str">
        <f t="shared" si="12"/>
        <v/>
      </c>
      <c r="J662" s="120"/>
      <c r="L662" s="121"/>
      <c r="M662" s="121"/>
      <c r="P662" s="122"/>
      <c r="Q662" s="122"/>
    </row>
    <row r="663" spans="2:17" x14ac:dyDescent="0.25">
      <c r="B663" s="128" t="str">
        <f t="shared" si="12"/>
        <v/>
      </c>
      <c r="J663" s="120"/>
      <c r="L663" s="121"/>
      <c r="M663" s="121"/>
      <c r="P663" s="122"/>
      <c r="Q663" s="122"/>
    </row>
    <row r="664" spans="2:17" x14ac:dyDescent="0.25">
      <c r="B664" s="128" t="str">
        <f t="shared" si="12"/>
        <v/>
      </c>
      <c r="J664" s="120"/>
      <c r="L664" s="121"/>
      <c r="M664" s="121"/>
      <c r="P664" s="122"/>
      <c r="Q664" s="122"/>
    </row>
    <row r="665" spans="2:17" x14ac:dyDescent="0.25">
      <c r="B665" s="128" t="str">
        <f t="shared" si="12"/>
        <v/>
      </c>
      <c r="J665" s="120"/>
      <c r="L665" s="121"/>
      <c r="M665" s="121"/>
      <c r="P665" s="122"/>
      <c r="Q665" s="122"/>
    </row>
    <row r="666" spans="2:17" x14ac:dyDescent="0.25">
      <c r="B666" s="128" t="str">
        <f t="shared" si="12"/>
        <v/>
      </c>
      <c r="J666" s="120"/>
      <c r="L666" s="121"/>
      <c r="M666" s="121"/>
      <c r="P666" s="122"/>
      <c r="Q666" s="122"/>
    </row>
    <row r="667" spans="2:17" x14ac:dyDescent="0.25">
      <c r="B667" s="128" t="str">
        <f t="shared" si="12"/>
        <v/>
      </c>
      <c r="J667" s="120"/>
      <c r="L667" s="121"/>
      <c r="M667" s="121"/>
      <c r="P667" s="122"/>
      <c r="Q667" s="122"/>
    </row>
    <row r="668" spans="2:17" x14ac:dyDescent="0.25">
      <c r="B668" s="128" t="str">
        <f t="shared" si="12"/>
        <v/>
      </c>
      <c r="J668" s="120"/>
      <c r="L668" s="121"/>
      <c r="M668" s="121"/>
      <c r="P668" s="122"/>
      <c r="Q668" s="122"/>
    </row>
    <row r="669" spans="2:17" x14ac:dyDescent="0.25">
      <c r="B669" s="128" t="str">
        <f t="shared" si="12"/>
        <v/>
      </c>
      <c r="J669" s="120"/>
      <c r="L669" s="121"/>
      <c r="M669" s="121"/>
      <c r="P669" s="122"/>
      <c r="Q669" s="122"/>
    </row>
    <row r="670" spans="2:17" x14ac:dyDescent="0.25">
      <c r="B670" s="128" t="str">
        <f t="shared" si="12"/>
        <v/>
      </c>
      <c r="J670" s="120"/>
      <c r="L670" s="121"/>
      <c r="M670" s="121"/>
      <c r="P670" s="122"/>
      <c r="Q670" s="122"/>
    </row>
    <row r="671" spans="2:17" x14ac:dyDescent="0.25">
      <c r="B671" s="128" t="str">
        <f t="shared" si="12"/>
        <v/>
      </c>
      <c r="J671" s="120"/>
      <c r="L671" s="121"/>
      <c r="M671" s="121"/>
      <c r="P671" s="122"/>
      <c r="Q671" s="122"/>
    </row>
    <row r="672" spans="2:17" x14ac:dyDescent="0.25">
      <c r="B672" s="128" t="str">
        <f t="shared" si="12"/>
        <v/>
      </c>
      <c r="J672" s="120"/>
      <c r="L672" s="121"/>
      <c r="M672" s="121"/>
      <c r="P672" s="122"/>
      <c r="Q672" s="122"/>
    </row>
    <row r="673" spans="2:17" x14ac:dyDescent="0.25">
      <c r="B673" s="128" t="str">
        <f t="shared" si="12"/>
        <v/>
      </c>
      <c r="J673" s="120"/>
      <c r="L673" s="121"/>
      <c r="M673" s="121"/>
      <c r="P673" s="122"/>
      <c r="Q673" s="122"/>
    </row>
    <row r="674" spans="2:17" x14ac:dyDescent="0.25">
      <c r="B674" s="128" t="str">
        <f t="shared" si="12"/>
        <v/>
      </c>
      <c r="J674" s="120"/>
      <c r="L674" s="121"/>
      <c r="M674" s="121"/>
      <c r="P674" s="122"/>
      <c r="Q674" s="122"/>
    </row>
    <row r="675" spans="2:17" x14ac:dyDescent="0.25">
      <c r="B675" s="128" t="str">
        <f t="shared" si="12"/>
        <v/>
      </c>
      <c r="J675" s="120"/>
      <c r="L675" s="121"/>
      <c r="M675" s="121"/>
      <c r="P675" s="122"/>
      <c r="Q675" s="122"/>
    </row>
    <row r="676" spans="2:17" x14ac:dyDescent="0.25">
      <c r="B676" s="128" t="str">
        <f t="shared" si="12"/>
        <v/>
      </c>
      <c r="J676" s="120"/>
      <c r="L676" s="121"/>
      <c r="M676" s="121"/>
      <c r="P676" s="122"/>
      <c r="Q676" s="122"/>
    </row>
    <row r="677" spans="2:17" x14ac:dyDescent="0.25">
      <c r="B677" s="128" t="str">
        <f t="shared" si="12"/>
        <v/>
      </c>
      <c r="J677" s="120"/>
      <c r="L677" s="121"/>
      <c r="M677" s="121"/>
      <c r="P677" s="122"/>
      <c r="Q677" s="122"/>
    </row>
    <row r="678" spans="2:17" x14ac:dyDescent="0.25">
      <c r="B678" s="128" t="str">
        <f t="shared" si="12"/>
        <v/>
      </c>
      <c r="J678" s="120"/>
      <c r="L678" s="121"/>
      <c r="M678" s="121"/>
      <c r="P678" s="122"/>
      <c r="Q678" s="122"/>
    </row>
    <row r="679" spans="2:17" x14ac:dyDescent="0.25">
      <c r="B679" s="128" t="str">
        <f t="shared" si="12"/>
        <v/>
      </c>
      <c r="J679" s="120"/>
      <c r="L679" s="121"/>
      <c r="M679" s="121"/>
      <c r="P679" s="122"/>
      <c r="Q679" s="122"/>
    </row>
    <row r="680" spans="2:17" x14ac:dyDescent="0.25">
      <c r="B680" s="128" t="str">
        <f t="shared" si="12"/>
        <v/>
      </c>
      <c r="J680" s="120"/>
      <c r="L680" s="121"/>
      <c r="M680" s="121"/>
      <c r="P680" s="122"/>
      <c r="Q680" s="122"/>
    </row>
    <row r="681" spans="2:17" x14ac:dyDescent="0.25">
      <c r="B681" s="128" t="str">
        <f t="shared" si="12"/>
        <v/>
      </c>
      <c r="J681" s="120"/>
      <c r="L681" s="121"/>
      <c r="M681" s="121"/>
      <c r="P681" s="122"/>
      <c r="Q681" s="122"/>
    </row>
    <row r="682" spans="2:17" x14ac:dyDescent="0.25">
      <c r="B682" s="128" t="str">
        <f t="shared" si="12"/>
        <v/>
      </c>
      <c r="J682" s="120"/>
      <c r="L682" s="121"/>
      <c r="M682" s="121"/>
      <c r="P682" s="122"/>
      <c r="Q682" s="122"/>
    </row>
    <row r="683" spans="2:17" x14ac:dyDescent="0.25">
      <c r="B683" s="128" t="str">
        <f t="shared" si="12"/>
        <v/>
      </c>
      <c r="J683" s="120"/>
      <c r="L683" s="121"/>
      <c r="M683" s="121"/>
      <c r="P683" s="122"/>
      <c r="Q683" s="122"/>
    </row>
    <row r="684" spans="2:17" x14ac:dyDescent="0.25">
      <c r="B684" s="128" t="str">
        <f t="shared" si="12"/>
        <v/>
      </c>
      <c r="J684" s="120"/>
      <c r="L684" s="121"/>
      <c r="M684" s="121"/>
      <c r="P684" s="122"/>
      <c r="Q684" s="122"/>
    </row>
    <row r="685" spans="2:17" x14ac:dyDescent="0.25">
      <c r="B685" s="128" t="str">
        <f t="shared" si="12"/>
        <v/>
      </c>
      <c r="J685" s="120"/>
      <c r="L685" s="121"/>
      <c r="M685" s="121"/>
      <c r="P685" s="122"/>
      <c r="Q685" s="122"/>
    </row>
    <row r="686" spans="2:17" x14ac:dyDescent="0.25">
      <c r="B686" s="128" t="str">
        <f t="shared" si="12"/>
        <v/>
      </c>
      <c r="J686" s="120"/>
      <c r="L686" s="121"/>
      <c r="M686" s="121"/>
      <c r="P686" s="122"/>
      <c r="Q686" s="122"/>
    </row>
    <row r="687" spans="2:17" x14ac:dyDescent="0.25">
      <c r="B687" s="128" t="str">
        <f t="shared" si="12"/>
        <v/>
      </c>
      <c r="J687" s="120"/>
      <c r="L687" s="121"/>
      <c r="M687" s="121"/>
      <c r="P687" s="122"/>
      <c r="Q687" s="122"/>
    </row>
    <row r="688" spans="2:17" x14ac:dyDescent="0.25">
      <c r="B688" s="128" t="str">
        <f t="shared" si="12"/>
        <v/>
      </c>
      <c r="J688" s="120"/>
      <c r="L688" s="121"/>
      <c r="M688" s="121"/>
      <c r="P688" s="122"/>
      <c r="Q688" s="122"/>
    </row>
    <row r="689" spans="2:17" x14ac:dyDescent="0.25">
      <c r="B689" s="128" t="str">
        <f t="shared" si="12"/>
        <v/>
      </c>
      <c r="J689" s="120"/>
      <c r="L689" s="121"/>
      <c r="M689" s="121"/>
      <c r="P689" s="122"/>
      <c r="Q689" s="122"/>
    </row>
    <row r="690" spans="2:17" x14ac:dyDescent="0.25">
      <c r="B690" s="128" t="str">
        <f t="shared" si="12"/>
        <v/>
      </c>
      <c r="J690" s="120"/>
      <c r="L690" s="121"/>
      <c r="M690" s="121"/>
      <c r="P690" s="122"/>
      <c r="Q690" s="122"/>
    </row>
    <row r="691" spans="2:17" x14ac:dyDescent="0.25">
      <c r="B691" s="128" t="str">
        <f t="shared" si="12"/>
        <v/>
      </c>
      <c r="J691" s="120"/>
      <c r="L691" s="121"/>
      <c r="M691" s="121"/>
      <c r="P691" s="122"/>
      <c r="Q691" s="122"/>
    </row>
    <row r="692" spans="2:17" x14ac:dyDescent="0.25">
      <c r="B692" s="128" t="str">
        <f t="shared" si="12"/>
        <v/>
      </c>
      <c r="J692" s="120"/>
      <c r="L692" s="121"/>
      <c r="M692" s="121"/>
      <c r="P692" s="122"/>
      <c r="Q692" s="122"/>
    </row>
    <row r="693" spans="2:17" x14ac:dyDescent="0.25">
      <c r="B693" s="128" t="str">
        <f t="shared" si="12"/>
        <v/>
      </c>
      <c r="J693" s="120"/>
      <c r="L693" s="121"/>
      <c r="M693" s="121"/>
      <c r="P693" s="122"/>
      <c r="Q693" s="122"/>
    </row>
    <row r="694" spans="2:17" x14ac:dyDescent="0.25">
      <c r="B694" s="128" t="str">
        <f t="shared" si="12"/>
        <v/>
      </c>
      <c r="J694" s="120"/>
      <c r="L694" s="121"/>
      <c r="M694" s="121"/>
      <c r="P694" s="122"/>
      <c r="Q694" s="122"/>
    </row>
    <row r="695" spans="2:17" x14ac:dyDescent="0.25">
      <c r="B695" s="128" t="str">
        <f t="shared" si="12"/>
        <v/>
      </c>
      <c r="J695" s="120"/>
      <c r="L695" s="121"/>
      <c r="M695" s="121"/>
      <c r="P695" s="122"/>
      <c r="Q695" s="122"/>
    </row>
    <row r="696" spans="2:17" x14ac:dyDescent="0.25">
      <c r="B696" s="128" t="str">
        <f t="shared" si="12"/>
        <v/>
      </c>
      <c r="J696" s="120"/>
      <c r="L696" s="121"/>
      <c r="M696" s="121"/>
      <c r="P696" s="122"/>
      <c r="Q696" s="122"/>
    </row>
    <row r="697" spans="2:17" x14ac:dyDescent="0.25">
      <c r="B697" s="128" t="str">
        <f t="shared" si="12"/>
        <v/>
      </c>
      <c r="J697" s="120"/>
      <c r="L697" s="121"/>
      <c r="M697" s="121"/>
      <c r="P697" s="122"/>
      <c r="Q697" s="122"/>
    </row>
    <row r="698" spans="2:17" x14ac:dyDescent="0.25">
      <c r="B698" s="128" t="str">
        <f t="shared" si="12"/>
        <v/>
      </c>
      <c r="J698" s="120"/>
      <c r="L698" s="121"/>
      <c r="M698" s="121"/>
      <c r="P698" s="122"/>
      <c r="Q698" s="122"/>
    </row>
    <row r="699" spans="2:17" x14ac:dyDescent="0.25">
      <c r="B699" s="128" t="str">
        <f t="shared" si="12"/>
        <v/>
      </c>
      <c r="J699" s="120"/>
      <c r="L699" s="121"/>
      <c r="M699" s="121"/>
      <c r="P699" s="122"/>
      <c r="Q699" s="122"/>
    </row>
    <row r="700" spans="2:17" x14ac:dyDescent="0.25">
      <c r="B700" s="128" t="str">
        <f t="shared" si="12"/>
        <v/>
      </c>
      <c r="J700" s="120"/>
      <c r="L700" s="121"/>
      <c r="M700" s="121"/>
      <c r="P700" s="122"/>
      <c r="Q700" s="122"/>
    </row>
    <row r="701" spans="2:17" x14ac:dyDescent="0.25">
      <c r="B701" s="128" t="str">
        <f t="shared" si="12"/>
        <v/>
      </c>
      <c r="J701" s="120"/>
      <c r="L701" s="121"/>
      <c r="M701" s="121"/>
      <c r="P701" s="122"/>
      <c r="Q701" s="122"/>
    </row>
    <row r="702" spans="2:17" x14ac:dyDescent="0.25">
      <c r="B702" s="128" t="str">
        <f t="shared" si="12"/>
        <v/>
      </c>
      <c r="J702" s="120"/>
      <c r="L702" s="121"/>
      <c r="M702" s="121"/>
      <c r="P702" s="122"/>
      <c r="Q702" s="122"/>
    </row>
    <row r="703" spans="2:17" x14ac:dyDescent="0.25">
      <c r="B703" s="128" t="str">
        <f t="shared" si="12"/>
        <v/>
      </c>
      <c r="J703" s="120"/>
      <c r="L703" s="121"/>
      <c r="M703" s="121"/>
      <c r="P703" s="122"/>
      <c r="Q703" s="122"/>
    </row>
    <row r="704" spans="2:17" x14ac:dyDescent="0.25">
      <c r="B704" s="128" t="str">
        <f t="shared" si="12"/>
        <v/>
      </c>
      <c r="J704" s="120"/>
      <c r="L704" s="121"/>
      <c r="M704" s="121"/>
      <c r="P704" s="122"/>
      <c r="Q704" s="122"/>
    </row>
    <row r="705" spans="2:17" x14ac:dyDescent="0.25">
      <c r="B705" s="128" t="str">
        <f t="shared" si="12"/>
        <v/>
      </c>
      <c r="J705" s="120"/>
      <c r="L705" s="121"/>
      <c r="M705" s="121"/>
      <c r="P705" s="122"/>
      <c r="Q705" s="122"/>
    </row>
    <row r="706" spans="2:17" x14ac:dyDescent="0.25">
      <c r="B706" s="128" t="str">
        <f t="shared" si="12"/>
        <v/>
      </c>
      <c r="J706" s="120"/>
      <c r="L706" s="121"/>
      <c r="M706" s="121"/>
      <c r="P706" s="122"/>
      <c r="Q706" s="122"/>
    </row>
    <row r="707" spans="2:17" x14ac:dyDescent="0.25">
      <c r="B707" s="128" t="str">
        <f t="shared" ref="B707:B770" si="13">$I$9</f>
        <v/>
      </c>
      <c r="J707" s="120"/>
      <c r="L707" s="121"/>
      <c r="M707" s="121"/>
      <c r="P707" s="122"/>
      <c r="Q707" s="122"/>
    </row>
    <row r="708" spans="2:17" x14ac:dyDescent="0.25">
      <c r="B708" s="128" t="str">
        <f t="shared" si="13"/>
        <v/>
      </c>
      <c r="J708" s="120"/>
      <c r="L708" s="121"/>
      <c r="M708" s="121"/>
      <c r="P708" s="122"/>
      <c r="Q708" s="122"/>
    </row>
    <row r="709" spans="2:17" x14ac:dyDescent="0.25">
      <c r="B709" s="128" t="str">
        <f t="shared" si="13"/>
        <v/>
      </c>
      <c r="J709" s="120"/>
      <c r="L709" s="121"/>
      <c r="M709" s="121"/>
      <c r="P709" s="122"/>
      <c r="Q709" s="122"/>
    </row>
    <row r="710" spans="2:17" x14ac:dyDescent="0.25">
      <c r="B710" s="128" t="str">
        <f t="shared" si="13"/>
        <v/>
      </c>
      <c r="J710" s="120"/>
      <c r="L710" s="121"/>
      <c r="M710" s="121"/>
      <c r="P710" s="122"/>
      <c r="Q710" s="122"/>
    </row>
    <row r="711" spans="2:17" x14ac:dyDescent="0.25">
      <c r="B711" s="128" t="str">
        <f t="shared" si="13"/>
        <v/>
      </c>
      <c r="J711" s="120"/>
      <c r="L711" s="121"/>
      <c r="M711" s="121"/>
      <c r="P711" s="122"/>
      <c r="Q711" s="122"/>
    </row>
    <row r="712" spans="2:17" x14ac:dyDescent="0.25">
      <c r="B712" s="128" t="str">
        <f t="shared" si="13"/>
        <v/>
      </c>
      <c r="J712" s="120"/>
      <c r="L712" s="121"/>
      <c r="M712" s="121"/>
      <c r="P712" s="122"/>
      <c r="Q712" s="122"/>
    </row>
    <row r="713" spans="2:17" x14ac:dyDescent="0.25">
      <c r="B713" s="128" t="str">
        <f t="shared" si="13"/>
        <v/>
      </c>
      <c r="J713" s="120"/>
      <c r="L713" s="121"/>
      <c r="M713" s="121"/>
      <c r="P713" s="122"/>
      <c r="Q713" s="122"/>
    </row>
    <row r="714" spans="2:17" x14ac:dyDescent="0.25">
      <c r="B714" s="128" t="str">
        <f t="shared" si="13"/>
        <v/>
      </c>
      <c r="J714" s="120"/>
      <c r="L714" s="121"/>
      <c r="M714" s="121"/>
      <c r="P714" s="122"/>
      <c r="Q714" s="122"/>
    </row>
    <row r="715" spans="2:17" x14ac:dyDescent="0.25">
      <c r="B715" s="128" t="str">
        <f t="shared" si="13"/>
        <v/>
      </c>
      <c r="J715" s="120"/>
      <c r="L715" s="121"/>
      <c r="M715" s="121"/>
      <c r="P715" s="122"/>
      <c r="Q715" s="122"/>
    </row>
    <row r="716" spans="2:17" x14ac:dyDescent="0.25">
      <c r="B716" s="128" t="str">
        <f t="shared" si="13"/>
        <v/>
      </c>
      <c r="J716" s="120"/>
      <c r="L716" s="121"/>
      <c r="M716" s="121"/>
      <c r="P716" s="122"/>
      <c r="Q716" s="122"/>
    </row>
    <row r="717" spans="2:17" x14ac:dyDescent="0.25">
      <c r="B717" s="128" t="str">
        <f t="shared" si="13"/>
        <v/>
      </c>
      <c r="J717" s="120"/>
      <c r="L717" s="121"/>
      <c r="M717" s="121"/>
      <c r="P717" s="122"/>
      <c r="Q717" s="122"/>
    </row>
    <row r="718" spans="2:17" x14ac:dyDescent="0.25">
      <c r="B718" s="128" t="str">
        <f t="shared" si="13"/>
        <v/>
      </c>
      <c r="J718" s="120"/>
      <c r="L718" s="121"/>
      <c r="M718" s="121"/>
      <c r="P718" s="122"/>
      <c r="Q718" s="122"/>
    </row>
    <row r="719" spans="2:17" x14ac:dyDescent="0.25">
      <c r="B719" s="128" t="str">
        <f t="shared" si="13"/>
        <v/>
      </c>
      <c r="J719" s="120"/>
      <c r="L719" s="121"/>
      <c r="M719" s="121"/>
      <c r="P719" s="122"/>
      <c r="Q719" s="122"/>
    </row>
    <row r="720" spans="2:17" x14ac:dyDescent="0.25">
      <c r="B720" s="128" t="str">
        <f t="shared" si="13"/>
        <v/>
      </c>
      <c r="J720" s="120"/>
      <c r="L720" s="121"/>
      <c r="M720" s="121"/>
      <c r="P720" s="122"/>
      <c r="Q720" s="122"/>
    </row>
    <row r="721" spans="2:17" x14ac:dyDescent="0.25">
      <c r="B721" s="128" t="str">
        <f t="shared" si="13"/>
        <v/>
      </c>
      <c r="J721" s="120"/>
      <c r="L721" s="121"/>
      <c r="M721" s="121"/>
      <c r="P721" s="122"/>
      <c r="Q721" s="122"/>
    </row>
    <row r="722" spans="2:17" x14ac:dyDescent="0.25">
      <c r="B722" s="128" t="str">
        <f t="shared" si="13"/>
        <v/>
      </c>
      <c r="J722" s="120"/>
      <c r="L722" s="121"/>
      <c r="M722" s="121"/>
      <c r="P722" s="122"/>
      <c r="Q722" s="122"/>
    </row>
    <row r="723" spans="2:17" x14ac:dyDescent="0.25">
      <c r="B723" s="128" t="str">
        <f t="shared" si="13"/>
        <v/>
      </c>
      <c r="J723" s="120"/>
      <c r="L723" s="121"/>
      <c r="M723" s="121"/>
      <c r="P723" s="122"/>
      <c r="Q723" s="122"/>
    </row>
    <row r="724" spans="2:17" x14ac:dyDescent="0.25">
      <c r="B724" s="128" t="str">
        <f t="shared" si="13"/>
        <v/>
      </c>
      <c r="J724" s="120"/>
      <c r="L724" s="121"/>
      <c r="M724" s="121"/>
      <c r="P724" s="122"/>
      <c r="Q724" s="122"/>
    </row>
    <row r="725" spans="2:17" x14ac:dyDescent="0.25">
      <c r="B725" s="128" t="str">
        <f t="shared" si="13"/>
        <v/>
      </c>
      <c r="J725" s="120"/>
      <c r="L725" s="121"/>
      <c r="M725" s="121"/>
      <c r="P725" s="122"/>
      <c r="Q725" s="122"/>
    </row>
    <row r="726" spans="2:17" x14ac:dyDescent="0.25">
      <c r="B726" s="128" t="str">
        <f t="shared" si="13"/>
        <v/>
      </c>
      <c r="J726" s="120"/>
      <c r="L726" s="121"/>
      <c r="M726" s="121"/>
      <c r="P726" s="122"/>
      <c r="Q726" s="122"/>
    </row>
    <row r="727" spans="2:17" x14ac:dyDescent="0.25">
      <c r="B727" s="128" t="str">
        <f t="shared" si="13"/>
        <v/>
      </c>
      <c r="J727" s="120"/>
      <c r="L727" s="121"/>
      <c r="M727" s="121"/>
      <c r="P727" s="122"/>
      <c r="Q727" s="122"/>
    </row>
    <row r="728" spans="2:17" x14ac:dyDescent="0.25">
      <c r="B728" s="128" t="str">
        <f t="shared" si="13"/>
        <v/>
      </c>
      <c r="J728" s="120"/>
      <c r="L728" s="121"/>
      <c r="M728" s="121"/>
      <c r="P728" s="122"/>
      <c r="Q728" s="122"/>
    </row>
    <row r="729" spans="2:17" x14ac:dyDescent="0.25">
      <c r="B729" s="128" t="str">
        <f t="shared" si="13"/>
        <v/>
      </c>
      <c r="J729" s="120"/>
      <c r="L729" s="121"/>
      <c r="M729" s="121"/>
      <c r="P729" s="122"/>
      <c r="Q729" s="122"/>
    </row>
    <row r="730" spans="2:17" x14ac:dyDescent="0.25">
      <c r="B730" s="128" t="str">
        <f t="shared" si="13"/>
        <v/>
      </c>
      <c r="J730" s="120"/>
      <c r="L730" s="121"/>
      <c r="M730" s="121"/>
      <c r="P730" s="122"/>
      <c r="Q730" s="122"/>
    </row>
    <row r="731" spans="2:17" x14ac:dyDescent="0.25">
      <c r="B731" s="128" t="str">
        <f t="shared" si="13"/>
        <v/>
      </c>
      <c r="J731" s="120"/>
      <c r="L731" s="121"/>
      <c r="M731" s="121"/>
      <c r="P731" s="122"/>
      <c r="Q731" s="122"/>
    </row>
    <row r="732" spans="2:17" x14ac:dyDescent="0.25">
      <c r="B732" s="128" t="str">
        <f t="shared" si="13"/>
        <v/>
      </c>
      <c r="J732" s="120"/>
      <c r="L732" s="121"/>
      <c r="M732" s="121"/>
      <c r="P732" s="122"/>
      <c r="Q732" s="122"/>
    </row>
    <row r="733" spans="2:17" x14ac:dyDescent="0.25">
      <c r="B733" s="128" t="str">
        <f t="shared" si="13"/>
        <v/>
      </c>
      <c r="J733" s="120"/>
      <c r="L733" s="121"/>
      <c r="M733" s="121"/>
      <c r="P733" s="122"/>
      <c r="Q733" s="122"/>
    </row>
    <row r="734" spans="2:17" x14ac:dyDescent="0.25">
      <c r="B734" s="128" t="str">
        <f t="shared" si="13"/>
        <v/>
      </c>
      <c r="J734" s="120"/>
      <c r="L734" s="121"/>
      <c r="M734" s="121"/>
      <c r="P734" s="122"/>
      <c r="Q734" s="122"/>
    </row>
    <row r="735" spans="2:17" x14ac:dyDescent="0.25">
      <c r="B735" s="128" t="str">
        <f t="shared" si="13"/>
        <v/>
      </c>
      <c r="J735" s="120"/>
      <c r="L735" s="121"/>
      <c r="M735" s="121"/>
      <c r="P735" s="122"/>
      <c r="Q735" s="122"/>
    </row>
    <row r="736" spans="2:17" x14ac:dyDescent="0.25">
      <c r="B736" s="128" t="str">
        <f t="shared" si="13"/>
        <v/>
      </c>
      <c r="J736" s="120"/>
      <c r="L736" s="121"/>
      <c r="M736" s="121"/>
      <c r="P736" s="122"/>
      <c r="Q736" s="122"/>
    </row>
    <row r="737" spans="2:17" x14ac:dyDescent="0.25">
      <c r="B737" s="128" t="str">
        <f t="shared" si="13"/>
        <v/>
      </c>
      <c r="J737" s="120"/>
      <c r="L737" s="121"/>
      <c r="M737" s="121"/>
      <c r="P737" s="122"/>
      <c r="Q737" s="122"/>
    </row>
    <row r="738" spans="2:17" x14ac:dyDescent="0.25">
      <c r="B738" s="128" t="str">
        <f t="shared" si="13"/>
        <v/>
      </c>
      <c r="J738" s="120"/>
      <c r="L738" s="121"/>
      <c r="M738" s="121"/>
      <c r="P738" s="122"/>
      <c r="Q738" s="122"/>
    </row>
    <row r="739" spans="2:17" x14ac:dyDescent="0.25">
      <c r="B739" s="128" t="str">
        <f t="shared" si="13"/>
        <v/>
      </c>
      <c r="J739" s="120"/>
      <c r="L739" s="121"/>
      <c r="M739" s="121"/>
      <c r="P739" s="122"/>
      <c r="Q739" s="122"/>
    </row>
    <row r="740" spans="2:17" x14ac:dyDescent="0.25">
      <c r="B740" s="128" t="str">
        <f t="shared" si="13"/>
        <v/>
      </c>
      <c r="J740" s="120"/>
      <c r="L740" s="121"/>
      <c r="M740" s="121"/>
      <c r="P740" s="122"/>
      <c r="Q740" s="122"/>
    </row>
    <row r="741" spans="2:17" x14ac:dyDescent="0.25">
      <c r="B741" s="128" t="str">
        <f t="shared" si="13"/>
        <v/>
      </c>
      <c r="J741" s="120"/>
      <c r="L741" s="121"/>
      <c r="M741" s="121"/>
      <c r="P741" s="122"/>
      <c r="Q741" s="122"/>
    </row>
    <row r="742" spans="2:17" x14ac:dyDescent="0.25">
      <c r="B742" s="128" t="str">
        <f t="shared" si="13"/>
        <v/>
      </c>
      <c r="J742" s="120"/>
      <c r="L742" s="121"/>
      <c r="M742" s="121"/>
      <c r="P742" s="122"/>
      <c r="Q742" s="122"/>
    </row>
    <row r="743" spans="2:17" x14ac:dyDescent="0.25">
      <c r="B743" s="128" t="str">
        <f t="shared" si="13"/>
        <v/>
      </c>
      <c r="J743" s="120"/>
      <c r="L743" s="121"/>
      <c r="M743" s="121"/>
      <c r="P743" s="122"/>
      <c r="Q743" s="122"/>
    </row>
    <row r="744" spans="2:17" x14ac:dyDescent="0.25">
      <c r="B744" s="128" t="str">
        <f t="shared" si="13"/>
        <v/>
      </c>
      <c r="J744" s="120"/>
      <c r="L744" s="121"/>
      <c r="M744" s="121"/>
      <c r="P744" s="122"/>
      <c r="Q744" s="122"/>
    </row>
    <row r="745" spans="2:17" x14ac:dyDescent="0.25">
      <c r="B745" s="128" t="str">
        <f t="shared" si="13"/>
        <v/>
      </c>
      <c r="J745" s="120"/>
      <c r="L745" s="121"/>
      <c r="M745" s="121"/>
      <c r="P745" s="122"/>
      <c r="Q745" s="122"/>
    </row>
    <row r="746" spans="2:17" x14ac:dyDescent="0.25">
      <c r="B746" s="128" t="str">
        <f t="shared" si="13"/>
        <v/>
      </c>
      <c r="J746" s="120"/>
      <c r="L746" s="121"/>
      <c r="M746" s="121"/>
      <c r="P746" s="122"/>
      <c r="Q746" s="122"/>
    </row>
    <row r="747" spans="2:17" x14ac:dyDescent="0.25">
      <c r="B747" s="128" t="str">
        <f t="shared" si="13"/>
        <v/>
      </c>
      <c r="J747" s="120"/>
      <c r="L747" s="121"/>
      <c r="M747" s="121"/>
      <c r="P747" s="122"/>
      <c r="Q747" s="122"/>
    </row>
    <row r="748" spans="2:17" x14ac:dyDescent="0.25">
      <c r="B748" s="128" t="str">
        <f t="shared" si="13"/>
        <v/>
      </c>
      <c r="J748" s="120"/>
      <c r="L748" s="121"/>
      <c r="M748" s="121"/>
      <c r="P748" s="122"/>
      <c r="Q748" s="122"/>
    </row>
    <row r="749" spans="2:17" x14ac:dyDescent="0.25">
      <c r="B749" s="128" t="str">
        <f t="shared" si="13"/>
        <v/>
      </c>
      <c r="J749" s="120"/>
      <c r="L749" s="121"/>
      <c r="M749" s="121"/>
      <c r="P749" s="122"/>
      <c r="Q749" s="122"/>
    </row>
    <row r="750" spans="2:17" x14ac:dyDescent="0.25">
      <c r="B750" s="128" t="str">
        <f t="shared" si="13"/>
        <v/>
      </c>
      <c r="J750" s="120"/>
      <c r="L750" s="121"/>
      <c r="M750" s="121"/>
      <c r="P750" s="122"/>
      <c r="Q750" s="122"/>
    </row>
    <row r="751" spans="2:17" x14ac:dyDescent="0.25">
      <c r="B751" s="128" t="str">
        <f t="shared" si="13"/>
        <v/>
      </c>
      <c r="J751" s="120"/>
      <c r="L751" s="121"/>
      <c r="M751" s="121"/>
      <c r="P751" s="122"/>
      <c r="Q751" s="122"/>
    </row>
    <row r="752" spans="2:17" x14ac:dyDescent="0.25">
      <c r="B752" s="128" t="str">
        <f t="shared" si="13"/>
        <v/>
      </c>
      <c r="J752" s="120"/>
      <c r="L752" s="121"/>
      <c r="M752" s="121"/>
      <c r="P752" s="122"/>
      <c r="Q752" s="122"/>
    </row>
    <row r="753" spans="2:17" x14ac:dyDescent="0.25">
      <c r="B753" s="128" t="str">
        <f t="shared" si="13"/>
        <v/>
      </c>
      <c r="J753" s="120"/>
      <c r="L753" s="121"/>
      <c r="M753" s="121"/>
      <c r="P753" s="122"/>
      <c r="Q753" s="122"/>
    </row>
    <row r="754" spans="2:17" x14ac:dyDescent="0.25">
      <c r="B754" s="128" t="str">
        <f t="shared" si="13"/>
        <v/>
      </c>
      <c r="J754" s="120"/>
      <c r="L754" s="121"/>
      <c r="M754" s="121"/>
      <c r="P754" s="122"/>
      <c r="Q754" s="122"/>
    </row>
    <row r="755" spans="2:17" x14ac:dyDescent="0.25">
      <c r="B755" s="128" t="str">
        <f t="shared" si="13"/>
        <v/>
      </c>
      <c r="J755" s="120"/>
      <c r="L755" s="121"/>
      <c r="M755" s="121"/>
      <c r="P755" s="122"/>
      <c r="Q755" s="122"/>
    </row>
    <row r="756" spans="2:17" x14ac:dyDescent="0.25">
      <c r="B756" s="128" t="str">
        <f t="shared" si="13"/>
        <v/>
      </c>
      <c r="J756" s="120"/>
      <c r="L756" s="121"/>
      <c r="M756" s="121"/>
      <c r="P756" s="122"/>
      <c r="Q756" s="122"/>
    </row>
    <row r="757" spans="2:17" x14ac:dyDescent="0.25">
      <c r="B757" s="128" t="str">
        <f t="shared" si="13"/>
        <v/>
      </c>
      <c r="J757" s="120"/>
      <c r="L757" s="121"/>
      <c r="M757" s="121"/>
      <c r="P757" s="122"/>
      <c r="Q757" s="122"/>
    </row>
    <row r="758" spans="2:17" x14ac:dyDescent="0.25">
      <c r="B758" s="128" t="str">
        <f t="shared" si="13"/>
        <v/>
      </c>
      <c r="J758" s="120"/>
      <c r="L758" s="121"/>
      <c r="M758" s="121"/>
      <c r="P758" s="122"/>
      <c r="Q758" s="122"/>
    </row>
    <row r="759" spans="2:17" x14ac:dyDescent="0.25">
      <c r="B759" s="128" t="str">
        <f t="shared" si="13"/>
        <v/>
      </c>
      <c r="J759" s="120"/>
      <c r="L759" s="121"/>
      <c r="M759" s="121"/>
      <c r="P759" s="122"/>
      <c r="Q759" s="122"/>
    </row>
    <row r="760" spans="2:17" x14ac:dyDescent="0.25">
      <c r="B760" s="128" t="str">
        <f t="shared" si="13"/>
        <v/>
      </c>
      <c r="J760" s="120"/>
      <c r="L760" s="121"/>
      <c r="M760" s="121"/>
      <c r="P760" s="122"/>
      <c r="Q760" s="122"/>
    </row>
    <row r="761" spans="2:17" x14ac:dyDescent="0.25">
      <c r="B761" s="128" t="str">
        <f t="shared" si="13"/>
        <v/>
      </c>
      <c r="J761" s="120"/>
      <c r="L761" s="121"/>
      <c r="M761" s="121"/>
      <c r="P761" s="122"/>
      <c r="Q761" s="122"/>
    </row>
    <row r="762" spans="2:17" x14ac:dyDescent="0.25">
      <c r="B762" s="128" t="str">
        <f t="shared" si="13"/>
        <v/>
      </c>
      <c r="J762" s="120"/>
      <c r="L762" s="121"/>
      <c r="M762" s="121"/>
      <c r="P762" s="122"/>
      <c r="Q762" s="122"/>
    </row>
    <row r="763" spans="2:17" x14ac:dyDescent="0.25">
      <c r="B763" s="128" t="str">
        <f t="shared" si="13"/>
        <v/>
      </c>
      <c r="J763" s="120"/>
      <c r="L763" s="121"/>
      <c r="M763" s="121"/>
      <c r="P763" s="122"/>
      <c r="Q763" s="122"/>
    </row>
    <row r="764" spans="2:17" x14ac:dyDescent="0.25">
      <c r="B764" s="128" t="str">
        <f t="shared" si="13"/>
        <v/>
      </c>
      <c r="J764" s="120"/>
      <c r="L764" s="121"/>
      <c r="M764" s="121"/>
      <c r="P764" s="122"/>
      <c r="Q764" s="122"/>
    </row>
    <row r="765" spans="2:17" x14ac:dyDescent="0.25">
      <c r="B765" s="128" t="str">
        <f t="shared" si="13"/>
        <v/>
      </c>
      <c r="J765" s="120"/>
      <c r="L765" s="121"/>
      <c r="M765" s="121"/>
      <c r="P765" s="122"/>
      <c r="Q765" s="122"/>
    </row>
    <row r="766" spans="2:17" x14ac:dyDescent="0.25">
      <c r="B766" s="128" t="str">
        <f t="shared" si="13"/>
        <v/>
      </c>
      <c r="J766" s="120"/>
      <c r="L766" s="121"/>
      <c r="M766" s="121"/>
      <c r="P766" s="122"/>
      <c r="Q766" s="122"/>
    </row>
    <row r="767" spans="2:17" x14ac:dyDescent="0.25">
      <c r="B767" s="128" t="str">
        <f t="shared" si="13"/>
        <v/>
      </c>
      <c r="J767" s="120"/>
      <c r="L767" s="121"/>
      <c r="M767" s="121"/>
      <c r="P767" s="122"/>
      <c r="Q767" s="122"/>
    </row>
    <row r="768" spans="2:17" x14ac:dyDescent="0.25">
      <c r="B768" s="128" t="str">
        <f t="shared" si="13"/>
        <v/>
      </c>
      <c r="J768" s="120"/>
      <c r="L768" s="121"/>
      <c r="M768" s="121"/>
      <c r="P768" s="122"/>
      <c r="Q768" s="122"/>
    </row>
    <row r="769" spans="2:17" x14ac:dyDescent="0.25">
      <c r="B769" s="128" t="str">
        <f t="shared" si="13"/>
        <v/>
      </c>
      <c r="J769" s="120"/>
      <c r="L769" s="121"/>
      <c r="M769" s="121"/>
      <c r="P769" s="122"/>
      <c r="Q769" s="122"/>
    </row>
    <row r="770" spans="2:17" x14ac:dyDescent="0.25">
      <c r="B770" s="128" t="str">
        <f t="shared" si="13"/>
        <v/>
      </c>
      <c r="J770" s="120"/>
      <c r="L770" s="121"/>
      <c r="M770" s="121"/>
      <c r="P770" s="122"/>
      <c r="Q770" s="122"/>
    </row>
    <row r="771" spans="2:17" x14ac:dyDescent="0.25">
      <c r="B771" s="128" t="str">
        <f t="shared" ref="B771:B834" si="14">$I$9</f>
        <v/>
      </c>
      <c r="J771" s="120"/>
      <c r="L771" s="121"/>
      <c r="M771" s="121"/>
      <c r="P771" s="122"/>
      <c r="Q771" s="122"/>
    </row>
    <row r="772" spans="2:17" x14ac:dyDescent="0.25">
      <c r="B772" s="128" t="str">
        <f t="shared" si="14"/>
        <v/>
      </c>
      <c r="J772" s="120"/>
      <c r="L772" s="121"/>
      <c r="M772" s="121"/>
      <c r="P772" s="122"/>
      <c r="Q772" s="122"/>
    </row>
    <row r="773" spans="2:17" x14ac:dyDescent="0.25">
      <c r="B773" s="128" t="str">
        <f t="shared" si="14"/>
        <v/>
      </c>
      <c r="J773" s="120"/>
      <c r="L773" s="121"/>
      <c r="M773" s="121"/>
      <c r="P773" s="122"/>
      <c r="Q773" s="122"/>
    </row>
    <row r="774" spans="2:17" x14ac:dyDescent="0.25">
      <c r="B774" s="128" t="str">
        <f t="shared" si="14"/>
        <v/>
      </c>
      <c r="J774" s="120"/>
      <c r="L774" s="121"/>
      <c r="M774" s="121"/>
      <c r="P774" s="122"/>
      <c r="Q774" s="122"/>
    </row>
    <row r="775" spans="2:17" x14ac:dyDescent="0.25">
      <c r="B775" s="128" t="str">
        <f t="shared" si="14"/>
        <v/>
      </c>
      <c r="J775" s="120"/>
      <c r="L775" s="121"/>
      <c r="M775" s="121"/>
      <c r="P775" s="122"/>
      <c r="Q775" s="122"/>
    </row>
    <row r="776" spans="2:17" x14ac:dyDescent="0.25">
      <c r="B776" s="128" t="str">
        <f t="shared" si="14"/>
        <v/>
      </c>
      <c r="J776" s="120"/>
      <c r="L776" s="121"/>
      <c r="M776" s="121"/>
      <c r="P776" s="122"/>
      <c r="Q776" s="122"/>
    </row>
    <row r="777" spans="2:17" x14ac:dyDescent="0.25">
      <c r="B777" s="128" t="str">
        <f t="shared" si="14"/>
        <v/>
      </c>
      <c r="J777" s="120"/>
      <c r="L777" s="121"/>
      <c r="M777" s="121"/>
      <c r="P777" s="122"/>
      <c r="Q777" s="122"/>
    </row>
    <row r="778" spans="2:17" x14ac:dyDescent="0.25">
      <c r="B778" s="128" t="str">
        <f t="shared" si="14"/>
        <v/>
      </c>
      <c r="J778" s="120"/>
      <c r="L778" s="121"/>
      <c r="M778" s="121"/>
      <c r="P778" s="122"/>
      <c r="Q778" s="122"/>
    </row>
    <row r="779" spans="2:17" x14ac:dyDescent="0.25">
      <c r="B779" s="128" t="str">
        <f t="shared" si="14"/>
        <v/>
      </c>
      <c r="J779" s="120"/>
      <c r="L779" s="121"/>
      <c r="M779" s="121"/>
      <c r="P779" s="122"/>
      <c r="Q779" s="122"/>
    </row>
    <row r="780" spans="2:17" x14ac:dyDescent="0.25">
      <c r="B780" s="128" t="str">
        <f t="shared" si="14"/>
        <v/>
      </c>
      <c r="J780" s="120"/>
      <c r="L780" s="121"/>
      <c r="M780" s="121"/>
      <c r="P780" s="122"/>
      <c r="Q780" s="122"/>
    </row>
    <row r="781" spans="2:17" x14ac:dyDescent="0.25">
      <c r="B781" s="128" t="str">
        <f t="shared" si="14"/>
        <v/>
      </c>
      <c r="J781" s="120"/>
      <c r="L781" s="121"/>
      <c r="M781" s="121"/>
      <c r="P781" s="122"/>
      <c r="Q781" s="122"/>
    </row>
    <row r="782" spans="2:17" x14ac:dyDescent="0.25">
      <c r="B782" s="128" t="str">
        <f t="shared" si="14"/>
        <v/>
      </c>
      <c r="J782" s="120"/>
      <c r="L782" s="121"/>
      <c r="M782" s="121"/>
      <c r="P782" s="122"/>
      <c r="Q782" s="122"/>
    </row>
    <row r="783" spans="2:17" x14ac:dyDescent="0.25">
      <c r="B783" s="128" t="str">
        <f t="shared" si="14"/>
        <v/>
      </c>
      <c r="J783" s="120"/>
      <c r="L783" s="121"/>
      <c r="M783" s="121"/>
      <c r="P783" s="122"/>
      <c r="Q783" s="122"/>
    </row>
    <row r="784" spans="2:17" x14ac:dyDescent="0.25">
      <c r="B784" s="128" t="str">
        <f t="shared" si="14"/>
        <v/>
      </c>
      <c r="J784" s="120"/>
      <c r="L784" s="121"/>
      <c r="M784" s="121"/>
      <c r="P784" s="122"/>
      <c r="Q784" s="122"/>
    </row>
    <row r="785" spans="2:17" x14ac:dyDescent="0.25">
      <c r="B785" s="128" t="str">
        <f t="shared" si="14"/>
        <v/>
      </c>
      <c r="J785" s="120"/>
      <c r="L785" s="121"/>
      <c r="M785" s="121"/>
      <c r="P785" s="122"/>
      <c r="Q785" s="122"/>
    </row>
    <row r="786" spans="2:17" x14ac:dyDescent="0.25">
      <c r="B786" s="128" t="str">
        <f t="shared" si="14"/>
        <v/>
      </c>
      <c r="J786" s="120"/>
      <c r="L786" s="121"/>
      <c r="M786" s="121"/>
      <c r="P786" s="122"/>
      <c r="Q786" s="122"/>
    </row>
    <row r="787" spans="2:17" x14ac:dyDescent="0.25">
      <c r="B787" s="128" t="str">
        <f t="shared" si="14"/>
        <v/>
      </c>
      <c r="J787" s="120"/>
      <c r="L787" s="121"/>
      <c r="M787" s="121"/>
      <c r="P787" s="122"/>
      <c r="Q787" s="122"/>
    </row>
    <row r="788" spans="2:17" x14ac:dyDescent="0.25">
      <c r="B788" s="128" t="str">
        <f t="shared" si="14"/>
        <v/>
      </c>
      <c r="J788" s="120"/>
      <c r="L788" s="121"/>
      <c r="M788" s="121"/>
      <c r="P788" s="122"/>
      <c r="Q788" s="122"/>
    </row>
    <row r="789" spans="2:17" x14ac:dyDescent="0.25">
      <c r="B789" s="128" t="str">
        <f t="shared" si="14"/>
        <v/>
      </c>
      <c r="J789" s="120"/>
      <c r="L789" s="121"/>
      <c r="M789" s="121"/>
      <c r="P789" s="122"/>
      <c r="Q789" s="122"/>
    </row>
    <row r="790" spans="2:17" x14ac:dyDescent="0.25">
      <c r="B790" s="128" t="str">
        <f t="shared" si="14"/>
        <v/>
      </c>
      <c r="J790" s="120"/>
      <c r="L790" s="121"/>
      <c r="M790" s="121"/>
      <c r="P790" s="122"/>
      <c r="Q790" s="122"/>
    </row>
    <row r="791" spans="2:17" x14ac:dyDescent="0.25">
      <c r="B791" s="128" t="str">
        <f t="shared" si="14"/>
        <v/>
      </c>
      <c r="J791" s="120"/>
      <c r="L791" s="121"/>
      <c r="M791" s="121"/>
      <c r="P791" s="122"/>
      <c r="Q791" s="122"/>
    </row>
    <row r="792" spans="2:17" x14ac:dyDescent="0.25">
      <c r="B792" s="128" t="str">
        <f t="shared" si="14"/>
        <v/>
      </c>
      <c r="J792" s="120"/>
      <c r="L792" s="121"/>
      <c r="M792" s="121"/>
      <c r="P792" s="122"/>
      <c r="Q792" s="122"/>
    </row>
    <row r="793" spans="2:17" x14ac:dyDescent="0.25">
      <c r="B793" s="128" t="str">
        <f t="shared" si="14"/>
        <v/>
      </c>
      <c r="J793" s="120"/>
      <c r="L793" s="121"/>
      <c r="M793" s="121"/>
      <c r="P793" s="122"/>
      <c r="Q793" s="122"/>
    </row>
    <row r="794" spans="2:17" x14ac:dyDescent="0.25">
      <c r="B794" s="128" t="str">
        <f t="shared" si="14"/>
        <v/>
      </c>
      <c r="J794" s="120"/>
      <c r="L794" s="121"/>
      <c r="M794" s="121"/>
      <c r="P794" s="122"/>
      <c r="Q794" s="122"/>
    </row>
    <row r="795" spans="2:17" x14ac:dyDescent="0.25">
      <c r="B795" s="128" t="str">
        <f t="shared" si="14"/>
        <v/>
      </c>
      <c r="J795" s="120"/>
      <c r="L795" s="121"/>
      <c r="M795" s="121"/>
      <c r="P795" s="122"/>
      <c r="Q795" s="122"/>
    </row>
    <row r="796" spans="2:17" x14ac:dyDescent="0.25">
      <c r="B796" s="128" t="str">
        <f t="shared" si="14"/>
        <v/>
      </c>
      <c r="J796" s="120"/>
      <c r="L796" s="121"/>
      <c r="M796" s="121"/>
      <c r="P796" s="122"/>
      <c r="Q796" s="122"/>
    </row>
    <row r="797" spans="2:17" x14ac:dyDescent="0.25">
      <c r="B797" s="128" t="str">
        <f t="shared" si="14"/>
        <v/>
      </c>
      <c r="J797" s="120"/>
      <c r="L797" s="121"/>
      <c r="M797" s="121"/>
      <c r="P797" s="122"/>
      <c r="Q797" s="122"/>
    </row>
    <row r="798" spans="2:17" x14ac:dyDescent="0.25">
      <c r="B798" s="128" t="str">
        <f t="shared" si="14"/>
        <v/>
      </c>
      <c r="J798" s="120"/>
      <c r="L798" s="121"/>
      <c r="M798" s="121"/>
      <c r="P798" s="122"/>
      <c r="Q798" s="122"/>
    </row>
    <row r="799" spans="2:17" x14ac:dyDescent="0.25">
      <c r="B799" s="128" t="str">
        <f t="shared" si="14"/>
        <v/>
      </c>
      <c r="J799" s="120"/>
      <c r="L799" s="121"/>
      <c r="M799" s="121"/>
      <c r="P799" s="122"/>
      <c r="Q799" s="122"/>
    </row>
    <row r="800" spans="2:17" x14ac:dyDescent="0.25">
      <c r="B800" s="128" t="str">
        <f t="shared" si="14"/>
        <v/>
      </c>
      <c r="J800" s="120"/>
      <c r="L800" s="121"/>
      <c r="M800" s="121"/>
      <c r="P800" s="122"/>
      <c r="Q800" s="122"/>
    </row>
    <row r="801" spans="2:17" x14ac:dyDescent="0.25">
      <c r="B801" s="128" t="str">
        <f t="shared" si="14"/>
        <v/>
      </c>
      <c r="J801" s="120"/>
      <c r="L801" s="121"/>
      <c r="M801" s="121"/>
      <c r="P801" s="122"/>
      <c r="Q801" s="122"/>
    </row>
    <row r="802" spans="2:17" x14ac:dyDescent="0.25">
      <c r="B802" s="128" t="str">
        <f t="shared" si="14"/>
        <v/>
      </c>
      <c r="J802" s="120"/>
      <c r="L802" s="121"/>
      <c r="M802" s="121"/>
      <c r="P802" s="122"/>
      <c r="Q802" s="122"/>
    </row>
    <row r="803" spans="2:17" x14ac:dyDescent="0.25">
      <c r="B803" s="128" t="str">
        <f t="shared" si="14"/>
        <v/>
      </c>
      <c r="J803" s="120"/>
      <c r="L803" s="121"/>
      <c r="M803" s="121"/>
      <c r="P803" s="122"/>
      <c r="Q803" s="122"/>
    </row>
    <row r="804" spans="2:17" x14ac:dyDescent="0.25">
      <c r="B804" s="128" t="str">
        <f t="shared" si="14"/>
        <v/>
      </c>
      <c r="J804" s="120"/>
      <c r="L804" s="121"/>
      <c r="M804" s="121"/>
      <c r="P804" s="122"/>
      <c r="Q804" s="122"/>
    </row>
    <row r="805" spans="2:17" x14ac:dyDescent="0.25">
      <c r="B805" s="128" t="str">
        <f t="shared" si="14"/>
        <v/>
      </c>
      <c r="J805" s="120"/>
      <c r="L805" s="121"/>
      <c r="M805" s="121"/>
      <c r="P805" s="122"/>
      <c r="Q805" s="122"/>
    </row>
    <row r="806" spans="2:17" x14ac:dyDescent="0.25">
      <c r="B806" s="128" t="str">
        <f t="shared" si="14"/>
        <v/>
      </c>
      <c r="J806" s="120"/>
      <c r="L806" s="121"/>
      <c r="M806" s="121"/>
      <c r="P806" s="122"/>
      <c r="Q806" s="122"/>
    </row>
    <row r="807" spans="2:17" x14ac:dyDescent="0.25">
      <c r="B807" s="128" t="str">
        <f t="shared" si="14"/>
        <v/>
      </c>
      <c r="J807" s="120"/>
      <c r="L807" s="121"/>
      <c r="M807" s="121"/>
      <c r="P807" s="122"/>
      <c r="Q807" s="122"/>
    </row>
    <row r="808" spans="2:17" x14ac:dyDescent="0.25">
      <c r="B808" s="128" t="str">
        <f t="shared" si="14"/>
        <v/>
      </c>
      <c r="J808" s="120"/>
      <c r="L808" s="121"/>
      <c r="M808" s="121"/>
      <c r="P808" s="122"/>
      <c r="Q808" s="122"/>
    </row>
    <row r="809" spans="2:17" x14ac:dyDescent="0.25">
      <c r="B809" s="128" t="str">
        <f t="shared" si="14"/>
        <v/>
      </c>
      <c r="J809" s="120"/>
      <c r="L809" s="121"/>
      <c r="M809" s="121"/>
      <c r="P809" s="122"/>
      <c r="Q809" s="122"/>
    </row>
    <row r="810" spans="2:17" x14ac:dyDescent="0.25">
      <c r="B810" s="128" t="str">
        <f t="shared" si="14"/>
        <v/>
      </c>
      <c r="J810" s="120"/>
      <c r="L810" s="121"/>
      <c r="M810" s="121"/>
      <c r="P810" s="122"/>
      <c r="Q810" s="122"/>
    </row>
    <row r="811" spans="2:17" x14ac:dyDescent="0.25">
      <c r="B811" s="128" t="str">
        <f t="shared" si="14"/>
        <v/>
      </c>
      <c r="J811" s="120"/>
      <c r="L811" s="121"/>
      <c r="M811" s="121"/>
      <c r="P811" s="122"/>
      <c r="Q811" s="122"/>
    </row>
    <row r="812" spans="2:17" x14ac:dyDescent="0.25">
      <c r="B812" s="128" t="str">
        <f t="shared" si="14"/>
        <v/>
      </c>
      <c r="J812" s="120"/>
      <c r="L812" s="121"/>
      <c r="M812" s="121"/>
      <c r="P812" s="122"/>
      <c r="Q812" s="122"/>
    </row>
    <row r="813" spans="2:17" x14ac:dyDescent="0.25">
      <c r="B813" s="128" t="str">
        <f t="shared" si="14"/>
        <v/>
      </c>
      <c r="J813" s="120"/>
      <c r="L813" s="121"/>
      <c r="M813" s="121"/>
      <c r="P813" s="122"/>
      <c r="Q813" s="122"/>
    </row>
    <row r="814" spans="2:17" x14ac:dyDescent="0.25">
      <c r="B814" s="128" t="str">
        <f t="shared" si="14"/>
        <v/>
      </c>
      <c r="J814" s="120"/>
      <c r="L814" s="121"/>
      <c r="M814" s="121"/>
      <c r="P814" s="122"/>
      <c r="Q814" s="122"/>
    </row>
    <row r="815" spans="2:17" x14ac:dyDescent="0.25">
      <c r="B815" s="128" t="str">
        <f t="shared" si="14"/>
        <v/>
      </c>
      <c r="J815" s="120"/>
      <c r="L815" s="121"/>
      <c r="M815" s="121"/>
      <c r="P815" s="122"/>
      <c r="Q815" s="122"/>
    </row>
    <row r="816" spans="2:17" x14ac:dyDescent="0.25">
      <c r="B816" s="128" t="str">
        <f t="shared" si="14"/>
        <v/>
      </c>
      <c r="J816" s="120"/>
      <c r="L816" s="121"/>
      <c r="M816" s="121"/>
      <c r="P816" s="122"/>
      <c r="Q816" s="122"/>
    </row>
    <row r="817" spans="2:17" x14ac:dyDescent="0.25">
      <c r="B817" s="128" t="str">
        <f t="shared" si="14"/>
        <v/>
      </c>
      <c r="J817" s="120"/>
      <c r="L817" s="121"/>
      <c r="M817" s="121"/>
      <c r="P817" s="122"/>
      <c r="Q817" s="122"/>
    </row>
    <row r="818" spans="2:17" x14ac:dyDescent="0.25">
      <c r="B818" s="128" t="str">
        <f t="shared" si="14"/>
        <v/>
      </c>
      <c r="J818" s="120"/>
      <c r="L818" s="121"/>
      <c r="M818" s="121"/>
      <c r="P818" s="122"/>
      <c r="Q818" s="122"/>
    </row>
    <row r="819" spans="2:17" x14ac:dyDescent="0.25">
      <c r="B819" s="128" t="str">
        <f t="shared" si="14"/>
        <v/>
      </c>
      <c r="J819" s="120"/>
      <c r="L819" s="121"/>
      <c r="M819" s="121"/>
      <c r="P819" s="122"/>
      <c r="Q819" s="122"/>
    </row>
    <row r="820" spans="2:17" x14ac:dyDescent="0.25">
      <c r="B820" s="128" t="str">
        <f t="shared" si="14"/>
        <v/>
      </c>
      <c r="J820" s="120"/>
      <c r="L820" s="121"/>
      <c r="M820" s="121"/>
      <c r="P820" s="122"/>
      <c r="Q820" s="122"/>
    </row>
    <row r="821" spans="2:17" x14ac:dyDescent="0.25">
      <c r="B821" s="128" t="str">
        <f t="shared" si="14"/>
        <v/>
      </c>
      <c r="J821" s="120"/>
      <c r="L821" s="121"/>
      <c r="M821" s="121"/>
      <c r="P821" s="122"/>
      <c r="Q821" s="122"/>
    </row>
    <row r="822" spans="2:17" x14ac:dyDescent="0.25">
      <c r="B822" s="128" t="str">
        <f t="shared" si="14"/>
        <v/>
      </c>
      <c r="J822" s="120"/>
      <c r="L822" s="121"/>
      <c r="M822" s="121"/>
      <c r="P822" s="122"/>
      <c r="Q822" s="122"/>
    </row>
    <row r="823" spans="2:17" x14ac:dyDescent="0.25">
      <c r="B823" s="128" t="str">
        <f t="shared" si="14"/>
        <v/>
      </c>
      <c r="J823" s="120"/>
      <c r="L823" s="121"/>
      <c r="M823" s="121"/>
      <c r="P823" s="122"/>
      <c r="Q823" s="122"/>
    </row>
    <row r="824" spans="2:17" x14ac:dyDescent="0.25">
      <c r="B824" s="128" t="str">
        <f t="shared" si="14"/>
        <v/>
      </c>
      <c r="J824" s="120"/>
      <c r="L824" s="121"/>
      <c r="M824" s="121"/>
      <c r="P824" s="122"/>
      <c r="Q824" s="122"/>
    </row>
    <row r="825" spans="2:17" x14ac:dyDescent="0.25">
      <c r="B825" s="128" t="str">
        <f t="shared" si="14"/>
        <v/>
      </c>
      <c r="J825" s="120"/>
      <c r="L825" s="121"/>
      <c r="M825" s="121"/>
      <c r="P825" s="122"/>
      <c r="Q825" s="122"/>
    </row>
    <row r="826" spans="2:17" x14ac:dyDescent="0.25">
      <c r="B826" s="128" t="str">
        <f t="shared" si="14"/>
        <v/>
      </c>
      <c r="J826" s="120"/>
      <c r="L826" s="121"/>
      <c r="M826" s="121"/>
      <c r="P826" s="122"/>
      <c r="Q826" s="122"/>
    </row>
    <row r="827" spans="2:17" x14ac:dyDescent="0.25">
      <c r="B827" s="128" t="str">
        <f t="shared" si="14"/>
        <v/>
      </c>
      <c r="J827" s="120"/>
      <c r="L827" s="121"/>
      <c r="M827" s="121"/>
      <c r="P827" s="122"/>
      <c r="Q827" s="122"/>
    </row>
    <row r="828" spans="2:17" x14ac:dyDescent="0.25">
      <c r="B828" s="128" t="str">
        <f t="shared" si="14"/>
        <v/>
      </c>
      <c r="J828" s="120"/>
      <c r="L828" s="121"/>
      <c r="M828" s="121"/>
      <c r="P828" s="122"/>
      <c r="Q828" s="122"/>
    </row>
    <row r="829" spans="2:17" x14ac:dyDescent="0.25">
      <c r="B829" s="128" t="str">
        <f t="shared" si="14"/>
        <v/>
      </c>
      <c r="J829" s="120"/>
      <c r="L829" s="121"/>
      <c r="M829" s="121"/>
      <c r="P829" s="122"/>
      <c r="Q829" s="122"/>
    </row>
    <row r="830" spans="2:17" x14ac:dyDescent="0.25">
      <c r="B830" s="128" t="str">
        <f t="shared" si="14"/>
        <v/>
      </c>
      <c r="J830" s="120"/>
      <c r="L830" s="121"/>
      <c r="M830" s="121"/>
      <c r="P830" s="122"/>
      <c r="Q830" s="122"/>
    </row>
    <row r="831" spans="2:17" x14ac:dyDescent="0.25">
      <c r="B831" s="128" t="str">
        <f t="shared" si="14"/>
        <v/>
      </c>
      <c r="J831" s="120"/>
      <c r="L831" s="121"/>
      <c r="M831" s="121"/>
      <c r="P831" s="122"/>
      <c r="Q831" s="122"/>
    </row>
    <row r="832" spans="2:17" x14ac:dyDescent="0.25">
      <c r="B832" s="128" t="str">
        <f t="shared" si="14"/>
        <v/>
      </c>
      <c r="J832" s="120"/>
      <c r="L832" s="121"/>
      <c r="M832" s="121"/>
      <c r="P832" s="122"/>
      <c r="Q832" s="122"/>
    </row>
    <row r="833" spans="2:17" x14ac:dyDescent="0.25">
      <c r="B833" s="128" t="str">
        <f t="shared" si="14"/>
        <v/>
      </c>
      <c r="J833" s="120"/>
      <c r="L833" s="121"/>
      <c r="M833" s="121"/>
      <c r="P833" s="122"/>
      <c r="Q833" s="122"/>
    </row>
    <row r="834" spans="2:17" x14ac:dyDescent="0.25">
      <c r="B834" s="128" t="str">
        <f t="shared" si="14"/>
        <v/>
      </c>
      <c r="J834" s="120"/>
      <c r="L834" s="121"/>
      <c r="M834" s="121"/>
      <c r="P834" s="122"/>
      <c r="Q834" s="122"/>
    </row>
    <row r="835" spans="2:17" x14ac:dyDescent="0.25">
      <c r="B835" s="128" t="str">
        <f t="shared" ref="B835:B898" si="15">$I$9</f>
        <v/>
      </c>
      <c r="J835" s="120"/>
      <c r="L835" s="121"/>
      <c r="M835" s="121"/>
      <c r="P835" s="122"/>
      <c r="Q835" s="122"/>
    </row>
    <row r="836" spans="2:17" x14ac:dyDescent="0.25">
      <c r="B836" s="128" t="str">
        <f t="shared" si="15"/>
        <v/>
      </c>
      <c r="J836" s="120"/>
      <c r="L836" s="121"/>
      <c r="M836" s="121"/>
      <c r="P836" s="122"/>
      <c r="Q836" s="122"/>
    </row>
    <row r="837" spans="2:17" x14ac:dyDescent="0.25">
      <c r="B837" s="128" t="str">
        <f t="shared" si="15"/>
        <v/>
      </c>
      <c r="J837" s="120"/>
      <c r="L837" s="121"/>
      <c r="M837" s="121"/>
      <c r="P837" s="122"/>
      <c r="Q837" s="122"/>
    </row>
    <row r="838" spans="2:17" x14ac:dyDescent="0.25">
      <c r="B838" s="128" t="str">
        <f t="shared" si="15"/>
        <v/>
      </c>
      <c r="J838" s="120"/>
      <c r="L838" s="121"/>
      <c r="M838" s="121"/>
      <c r="P838" s="122"/>
      <c r="Q838" s="122"/>
    </row>
    <row r="839" spans="2:17" x14ac:dyDescent="0.25">
      <c r="B839" s="128" t="str">
        <f t="shared" si="15"/>
        <v/>
      </c>
      <c r="J839" s="120"/>
      <c r="L839" s="121"/>
      <c r="M839" s="121"/>
      <c r="P839" s="122"/>
      <c r="Q839" s="122"/>
    </row>
    <row r="840" spans="2:17" x14ac:dyDescent="0.25">
      <c r="B840" s="128" t="str">
        <f t="shared" si="15"/>
        <v/>
      </c>
      <c r="J840" s="120"/>
      <c r="L840" s="121"/>
      <c r="M840" s="121"/>
      <c r="P840" s="122"/>
      <c r="Q840" s="122"/>
    </row>
    <row r="841" spans="2:17" x14ac:dyDescent="0.25">
      <c r="B841" s="128" t="str">
        <f t="shared" si="15"/>
        <v/>
      </c>
      <c r="J841" s="120"/>
      <c r="L841" s="121"/>
      <c r="M841" s="121"/>
      <c r="P841" s="122"/>
      <c r="Q841" s="122"/>
    </row>
    <row r="842" spans="2:17" x14ac:dyDescent="0.25">
      <c r="B842" s="128" t="str">
        <f t="shared" si="15"/>
        <v/>
      </c>
      <c r="J842" s="120"/>
      <c r="L842" s="121"/>
      <c r="M842" s="121"/>
      <c r="P842" s="122"/>
      <c r="Q842" s="122"/>
    </row>
    <row r="843" spans="2:17" x14ac:dyDescent="0.25">
      <c r="B843" s="128" t="str">
        <f t="shared" si="15"/>
        <v/>
      </c>
      <c r="J843" s="120"/>
      <c r="L843" s="121"/>
      <c r="M843" s="121"/>
      <c r="P843" s="122"/>
      <c r="Q843" s="122"/>
    </row>
    <row r="844" spans="2:17" x14ac:dyDescent="0.25">
      <c r="B844" s="128" t="str">
        <f t="shared" si="15"/>
        <v/>
      </c>
      <c r="J844" s="120"/>
      <c r="L844" s="121"/>
      <c r="M844" s="121"/>
      <c r="P844" s="122"/>
      <c r="Q844" s="122"/>
    </row>
    <row r="845" spans="2:17" x14ac:dyDescent="0.25">
      <c r="B845" s="128" t="str">
        <f t="shared" si="15"/>
        <v/>
      </c>
      <c r="J845" s="120"/>
      <c r="L845" s="121"/>
      <c r="M845" s="121"/>
      <c r="P845" s="122"/>
      <c r="Q845" s="122"/>
    </row>
    <row r="846" spans="2:17" x14ac:dyDescent="0.25">
      <c r="B846" s="128" t="str">
        <f t="shared" si="15"/>
        <v/>
      </c>
      <c r="J846" s="120"/>
      <c r="L846" s="121"/>
      <c r="M846" s="121"/>
      <c r="P846" s="122"/>
      <c r="Q846" s="122"/>
    </row>
    <row r="847" spans="2:17" x14ac:dyDescent="0.25">
      <c r="B847" s="128" t="str">
        <f t="shared" si="15"/>
        <v/>
      </c>
      <c r="J847" s="120"/>
      <c r="L847" s="121"/>
      <c r="M847" s="121"/>
      <c r="P847" s="122"/>
      <c r="Q847" s="122"/>
    </row>
    <row r="848" spans="2:17" x14ac:dyDescent="0.25">
      <c r="B848" s="128" t="str">
        <f t="shared" si="15"/>
        <v/>
      </c>
      <c r="J848" s="120"/>
      <c r="L848" s="121"/>
      <c r="M848" s="121"/>
      <c r="P848" s="122"/>
      <c r="Q848" s="122"/>
    </row>
    <row r="849" spans="2:17" x14ac:dyDescent="0.25">
      <c r="B849" s="128" t="str">
        <f t="shared" si="15"/>
        <v/>
      </c>
      <c r="J849" s="120"/>
      <c r="L849" s="121"/>
      <c r="M849" s="121"/>
      <c r="P849" s="122"/>
      <c r="Q849" s="122"/>
    </row>
    <row r="850" spans="2:17" x14ac:dyDescent="0.25">
      <c r="B850" s="128" t="str">
        <f t="shared" si="15"/>
        <v/>
      </c>
      <c r="J850" s="120"/>
      <c r="L850" s="121"/>
      <c r="M850" s="121"/>
      <c r="P850" s="122"/>
      <c r="Q850" s="122"/>
    </row>
    <row r="851" spans="2:17" x14ac:dyDescent="0.25">
      <c r="B851" s="128" t="str">
        <f t="shared" si="15"/>
        <v/>
      </c>
      <c r="J851" s="120"/>
      <c r="L851" s="121"/>
      <c r="M851" s="121"/>
      <c r="P851" s="122"/>
      <c r="Q851" s="122"/>
    </row>
    <row r="852" spans="2:17" x14ac:dyDescent="0.25">
      <c r="B852" s="128" t="str">
        <f t="shared" si="15"/>
        <v/>
      </c>
      <c r="J852" s="120"/>
      <c r="L852" s="121"/>
      <c r="M852" s="121"/>
      <c r="P852" s="122"/>
      <c r="Q852" s="122"/>
    </row>
    <row r="853" spans="2:17" x14ac:dyDescent="0.25">
      <c r="B853" s="128" t="str">
        <f t="shared" si="15"/>
        <v/>
      </c>
      <c r="J853" s="120"/>
      <c r="L853" s="121"/>
      <c r="M853" s="121"/>
      <c r="P853" s="122"/>
      <c r="Q853" s="122"/>
    </row>
    <row r="854" spans="2:17" x14ac:dyDescent="0.25">
      <c r="B854" s="128" t="str">
        <f t="shared" si="15"/>
        <v/>
      </c>
      <c r="J854" s="120"/>
      <c r="L854" s="121"/>
      <c r="M854" s="121"/>
      <c r="P854" s="122"/>
      <c r="Q854" s="122"/>
    </row>
    <row r="855" spans="2:17" x14ac:dyDescent="0.25">
      <c r="B855" s="128" t="str">
        <f t="shared" si="15"/>
        <v/>
      </c>
      <c r="J855" s="120"/>
      <c r="L855" s="121"/>
      <c r="M855" s="121"/>
      <c r="P855" s="122"/>
      <c r="Q855" s="122"/>
    </row>
    <row r="856" spans="2:17" x14ac:dyDescent="0.25">
      <c r="B856" s="128" t="str">
        <f t="shared" si="15"/>
        <v/>
      </c>
      <c r="J856" s="120"/>
      <c r="L856" s="121"/>
      <c r="M856" s="121"/>
      <c r="P856" s="122"/>
      <c r="Q856" s="122"/>
    </row>
    <row r="857" spans="2:17" x14ac:dyDescent="0.25">
      <c r="B857" s="128" t="str">
        <f t="shared" si="15"/>
        <v/>
      </c>
      <c r="J857" s="120"/>
      <c r="L857" s="121"/>
      <c r="M857" s="121"/>
      <c r="P857" s="122"/>
      <c r="Q857" s="122"/>
    </row>
    <row r="858" spans="2:17" x14ac:dyDescent="0.25">
      <c r="B858" s="128" t="str">
        <f t="shared" si="15"/>
        <v/>
      </c>
      <c r="J858" s="120"/>
      <c r="L858" s="121"/>
      <c r="M858" s="121"/>
      <c r="P858" s="122"/>
      <c r="Q858" s="122"/>
    </row>
    <row r="859" spans="2:17" x14ac:dyDescent="0.25">
      <c r="B859" s="128" t="str">
        <f t="shared" si="15"/>
        <v/>
      </c>
      <c r="J859" s="120"/>
      <c r="L859" s="121"/>
      <c r="M859" s="121"/>
      <c r="P859" s="122"/>
      <c r="Q859" s="122"/>
    </row>
    <row r="860" spans="2:17" x14ac:dyDescent="0.25">
      <c r="B860" s="128" t="str">
        <f t="shared" si="15"/>
        <v/>
      </c>
      <c r="J860" s="120"/>
      <c r="L860" s="121"/>
      <c r="M860" s="121"/>
      <c r="P860" s="122"/>
      <c r="Q860" s="122"/>
    </row>
    <row r="861" spans="2:17" x14ac:dyDescent="0.25">
      <c r="B861" s="128" t="str">
        <f t="shared" si="15"/>
        <v/>
      </c>
      <c r="J861" s="120"/>
      <c r="L861" s="121"/>
      <c r="M861" s="121"/>
      <c r="P861" s="122"/>
      <c r="Q861" s="122"/>
    </row>
    <row r="862" spans="2:17" x14ac:dyDescent="0.25">
      <c r="B862" s="128" t="str">
        <f t="shared" si="15"/>
        <v/>
      </c>
      <c r="J862" s="120"/>
      <c r="L862" s="121"/>
      <c r="M862" s="121"/>
      <c r="P862" s="122"/>
      <c r="Q862" s="122"/>
    </row>
    <row r="863" spans="2:17" x14ac:dyDescent="0.25">
      <c r="B863" s="128" t="str">
        <f t="shared" si="15"/>
        <v/>
      </c>
      <c r="J863" s="120"/>
      <c r="L863" s="121"/>
      <c r="M863" s="121"/>
      <c r="P863" s="122"/>
      <c r="Q863" s="122"/>
    </row>
    <row r="864" spans="2:17" x14ac:dyDescent="0.25">
      <c r="B864" s="128" t="str">
        <f t="shared" si="15"/>
        <v/>
      </c>
      <c r="J864" s="120"/>
      <c r="L864" s="121"/>
      <c r="M864" s="121"/>
      <c r="P864" s="122"/>
      <c r="Q864" s="122"/>
    </row>
    <row r="865" spans="2:17" x14ac:dyDescent="0.25">
      <c r="B865" s="128" t="str">
        <f t="shared" si="15"/>
        <v/>
      </c>
      <c r="J865" s="120"/>
      <c r="L865" s="121"/>
      <c r="M865" s="121"/>
      <c r="P865" s="122"/>
      <c r="Q865" s="122"/>
    </row>
    <row r="866" spans="2:17" x14ac:dyDescent="0.25">
      <c r="B866" s="128" t="str">
        <f t="shared" si="15"/>
        <v/>
      </c>
      <c r="J866" s="120"/>
      <c r="L866" s="121"/>
      <c r="M866" s="121"/>
      <c r="P866" s="122"/>
      <c r="Q866" s="122"/>
    </row>
    <row r="867" spans="2:17" x14ac:dyDescent="0.25">
      <c r="B867" s="128" t="str">
        <f t="shared" si="15"/>
        <v/>
      </c>
      <c r="J867" s="120"/>
      <c r="L867" s="121"/>
      <c r="M867" s="121"/>
      <c r="P867" s="122"/>
      <c r="Q867" s="122"/>
    </row>
    <row r="868" spans="2:17" x14ac:dyDescent="0.25">
      <c r="B868" s="128" t="str">
        <f t="shared" si="15"/>
        <v/>
      </c>
      <c r="J868" s="120"/>
      <c r="L868" s="121"/>
      <c r="M868" s="121"/>
      <c r="P868" s="122"/>
      <c r="Q868" s="122"/>
    </row>
    <row r="869" spans="2:17" x14ac:dyDescent="0.25">
      <c r="B869" s="128" t="str">
        <f t="shared" si="15"/>
        <v/>
      </c>
      <c r="J869" s="120"/>
      <c r="L869" s="121"/>
      <c r="M869" s="121"/>
      <c r="P869" s="122"/>
      <c r="Q869" s="122"/>
    </row>
    <row r="870" spans="2:17" x14ac:dyDescent="0.25">
      <c r="B870" s="128" t="str">
        <f t="shared" si="15"/>
        <v/>
      </c>
      <c r="J870" s="120"/>
      <c r="L870" s="121"/>
      <c r="M870" s="121"/>
      <c r="P870" s="122"/>
      <c r="Q870" s="122"/>
    </row>
    <row r="871" spans="2:17" x14ac:dyDescent="0.25">
      <c r="B871" s="128" t="str">
        <f t="shared" si="15"/>
        <v/>
      </c>
      <c r="J871" s="120"/>
      <c r="L871" s="121"/>
      <c r="M871" s="121"/>
      <c r="P871" s="122"/>
      <c r="Q871" s="122"/>
    </row>
    <row r="872" spans="2:17" x14ac:dyDescent="0.25">
      <c r="B872" s="128" t="str">
        <f t="shared" si="15"/>
        <v/>
      </c>
      <c r="J872" s="120"/>
      <c r="L872" s="121"/>
      <c r="M872" s="121"/>
      <c r="P872" s="122"/>
      <c r="Q872" s="122"/>
    </row>
    <row r="873" spans="2:17" x14ac:dyDescent="0.25">
      <c r="B873" s="128" t="str">
        <f t="shared" si="15"/>
        <v/>
      </c>
      <c r="J873" s="120"/>
      <c r="L873" s="121"/>
      <c r="M873" s="121"/>
      <c r="P873" s="122"/>
      <c r="Q873" s="122"/>
    </row>
    <row r="874" spans="2:17" x14ac:dyDescent="0.25">
      <c r="B874" s="128" t="str">
        <f t="shared" si="15"/>
        <v/>
      </c>
      <c r="J874" s="120"/>
      <c r="L874" s="121"/>
      <c r="M874" s="121"/>
      <c r="P874" s="122"/>
      <c r="Q874" s="122"/>
    </row>
    <row r="875" spans="2:17" x14ac:dyDescent="0.25">
      <c r="B875" s="128" t="str">
        <f t="shared" si="15"/>
        <v/>
      </c>
      <c r="J875" s="120"/>
      <c r="L875" s="121"/>
      <c r="M875" s="121"/>
      <c r="P875" s="122"/>
      <c r="Q875" s="122"/>
    </row>
    <row r="876" spans="2:17" x14ac:dyDescent="0.25">
      <c r="B876" s="128" t="str">
        <f t="shared" si="15"/>
        <v/>
      </c>
      <c r="J876" s="120"/>
      <c r="L876" s="121"/>
      <c r="M876" s="121"/>
      <c r="P876" s="122"/>
      <c r="Q876" s="122"/>
    </row>
    <row r="877" spans="2:17" x14ac:dyDescent="0.25">
      <c r="B877" s="128" t="str">
        <f t="shared" si="15"/>
        <v/>
      </c>
      <c r="J877" s="120"/>
      <c r="L877" s="121"/>
      <c r="M877" s="121"/>
      <c r="P877" s="122"/>
      <c r="Q877" s="122"/>
    </row>
    <row r="878" spans="2:17" x14ac:dyDescent="0.25">
      <c r="B878" s="128" t="str">
        <f t="shared" si="15"/>
        <v/>
      </c>
      <c r="J878" s="120"/>
      <c r="L878" s="121"/>
      <c r="M878" s="121"/>
      <c r="P878" s="122"/>
      <c r="Q878" s="122"/>
    </row>
    <row r="879" spans="2:17" x14ac:dyDescent="0.25">
      <c r="B879" s="128" t="str">
        <f t="shared" si="15"/>
        <v/>
      </c>
      <c r="J879" s="120"/>
      <c r="L879" s="121"/>
      <c r="M879" s="121"/>
      <c r="P879" s="122"/>
      <c r="Q879" s="122"/>
    </row>
    <row r="880" spans="2:17" x14ac:dyDescent="0.25">
      <c r="B880" s="128" t="str">
        <f t="shared" si="15"/>
        <v/>
      </c>
      <c r="J880" s="120"/>
      <c r="L880" s="121"/>
      <c r="M880" s="121"/>
      <c r="P880" s="122"/>
      <c r="Q880" s="122"/>
    </row>
    <row r="881" spans="2:17" x14ac:dyDescent="0.25">
      <c r="B881" s="128" t="str">
        <f t="shared" si="15"/>
        <v/>
      </c>
      <c r="J881" s="120"/>
      <c r="L881" s="121"/>
      <c r="M881" s="121"/>
      <c r="P881" s="122"/>
      <c r="Q881" s="122"/>
    </row>
    <row r="882" spans="2:17" x14ac:dyDescent="0.25">
      <c r="B882" s="128" t="str">
        <f t="shared" si="15"/>
        <v/>
      </c>
      <c r="J882" s="120"/>
      <c r="L882" s="121"/>
      <c r="M882" s="121"/>
      <c r="P882" s="122"/>
      <c r="Q882" s="122"/>
    </row>
    <row r="883" spans="2:17" x14ac:dyDescent="0.25">
      <c r="B883" s="128" t="str">
        <f t="shared" si="15"/>
        <v/>
      </c>
      <c r="J883" s="120"/>
      <c r="L883" s="121"/>
      <c r="M883" s="121"/>
      <c r="P883" s="122"/>
      <c r="Q883" s="122"/>
    </row>
    <row r="884" spans="2:17" x14ac:dyDescent="0.25">
      <c r="B884" s="128" t="str">
        <f t="shared" si="15"/>
        <v/>
      </c>
      <c r="J884" s="120"/>
      <c r="L884" s="121"/>
      <c r="M884" s="121"/>
      <c r="P884" s="122"/>
      <c r="Q884" s="122"/>
    </row>
    <row r="885" spans="2:17" x14ac:dyDescent="0.25">
      <c r="B885" s="128" t="str">
        <f t="shared" si="15"/>
        <v/>
      </c>
      <c r="J885" s="120"/>
      <c r="L885" s="121"/>
      <c r="M885" s="121"/>
      <c r="P885" s="122"/>
      <c r="Q885" s="122"/>
    </row>
    <row r="886" spans="2:17" x14ac:dyDescent="0.25">
      <c r="B886" s="128" t="str">
        <f t="shared" si="15"/>
        <v/>
      </c>
      <c r="J886" s="120"/>
      <c r="L886" s="121"/>
      <c r="M886" s="121"/>
      <c r="P886" s="122"/>
      <c r="Q886" s="122"/>
    </row>
    <row r="887" spans="2:17" x14ac:dyDescent="0.25">
      <c r="B887" s="128" t="str">
        <f t="shared" si="15"/>
        <v/>
      </c>
      <c r="J887" s="120"/>
      <c r="L887" s="121"/>
      <c r="M887" s="121"/>
      <c r="P887" s="122"/>
      <c r="Q887" s="122"/>
    </row>
    <row r="888" spans="2:17" x14ac:dyDescent="0.25">
      <c r="B888" s="128" t="str">
        <f t="shared" si="15"/>
        <v/>
      </c>
      <c r="J888" s="120"/>
      <c r="L888" s="121"/>
      <c r="M888" s="121"/>
      <c r="P888" s="122"/>
      <c r="Q888" s="122"/>
    </row>
    <row r="889" spans="2:17" x14ac:dyDescent="0.25">
      <c r="B889" s="128" t="str">
        <f t="shared" si="15"/>
        <v/>
      </c>
      <c r="J889" s="120"/>
      <c r="L889" s="121"/>
      <c r="M889" s="121"/>
      <c r="P889" s="122"/>
      <c r="Q889" s="122"/>
    </row>
    <row r="890" spans="2:17" x14ac:dyDescent="0.25">
      <c r="B890" s="128" t="str">
        <f t="shared" si="15"/>
        <v/>
      </c>
      <c r="J890" s="120"/>
      <c r="L890" s="121"/>
      <c r="M890" s="121"/>
      <c r="P890" s="122"/>
      <c r="Q890" s="122"/>
    </row>
    <row r="891" spans="2:17" x14ac:dyDescent="0.25">
      <c r="B891" s="128" t="str">
        <f t="shared" si="15"/>
        <v/>
      </c>
      <c r="J891" s="120"/>
      <c r="L891" s="121"/>
      <c r="M891" s="121"/>
      <c r="P891" s="122"/>
      <c r="Q891" s="122"/>
    </row>
    <row r="892" spans="2:17" x14ac:dyDescent="0.25">
      <c r="B892" s="128" t="str">
        <f t="shared" si="15"/>
        <v/>
      </c>
      <c r="J892" s="120"/>
      <c r="L892" s="121"/>
      <c r="M892" s="121"/>
      <c r="P892" s="122"/>
      <c r="Q892" s="122"/>
    </row>
    <row r="893" spans="2:17" x14ac:dyDescent="0.25">
      <c r="B893" s="128" t="str">
        <f t="shared" si="15"/>
        <v/>
      </c>
      <c r="J893" s="120"/>
      <c r="L893" s="121"/>
      <c r="M893" s="121"/>
      <c r="P893" s="122"/>
      <c r="Q893" s="122"/>
    </row>
    <row r="894" spans="2:17" x14ac:dyDescent="0.25">
      <c r="B894" s="128" t="str">
        <f t="shared" si="15"/>
        <v/>
      </c>
      <c r="J894" s="120"/>
      <c r="L894" s="121"/>
      <c r="M894" s="121"/>
      <c r="P894" s="122"/>
      <c r="Q894" s="122"/>
    </row>
    <row r="895" spans="2:17" x14ac:dyDescent="0.25">
      <c r="B895" s="128" t="str">
        <f t="shared" si="15"/>
        <v/>
      </c>
      <c r="J895" s="120"/>
      <c r="L895" s="121"/>
      <c r="M895" s="121"/>
      <c r="P895" s="122"/>
      <c r="Q895" s="122"/>
    </row>
    <row r="896" spans="2:17" x14ac:dyDescent="0.25">
      <c r="B896" s="128" t="str">
        <f t="shared" si="15"/>
        <v/>
      </c>
      <c r="J896" s="120"/>
      <c r="L896" s="121"/>
      <c r="M896" s="121"/>
      <c r="P896" s="122"/>
      <c r="Q896" s="122"/>
    </row>
    <row r="897" spans="2:17" x14ac:dyDescent="0.25">
      <c r="B897" s="128" t="str">
        <f t="shared" si="15"/>
        <v/>
      </c>
      <c r="J897" s="120"/>
      <c r="L897" s="121"/>
      <c r="M897" s="121"/>
      <c r="P897" s="122"/>
      <c r="Q897" s="122"/>
    </row>
    <row r="898" spans="2:17" x14ac:dyDescent="0.25">
      <c r="B898" s="128" t="str">
        <f t="shared" si="15"/>
        <v/>
      </c>
      <c r="J898" s="120"/>
      <c r="L898" s="121"/>
      <c r="M898" s="121"/>
      <c r="P898" s="122"/>
      <c r="Q898" s="122"/>
    </row>
    <row r="899" spans="2:17" x14ac:dyDescent="0.25">
      <c r="B899" s="128" t="str">
        <f t="shared" ref="B899:B962" si="16">$I$9</f>
        <v/>
      </c>
      <c r="J899" s="120"/>
      <c r="L899" s="121"/>
      <c r="M899" s="121"/>
      <c r="P899" s="122"/>
      <c r="Q899" s="122"/>
    </row>
    <row r="900" spans="2:17" x14ac:dyDescent="0.25">
      <c r="B900" s="128" t="str">
        <f t="shared" si="16"/>
        <v/>
      </c>
      <c r="J900" s="120"/>
      <c r="L900" s="121"/>
      <c r="M900" s="121"/>
      <c r="P900" s="122"/>
      <c r="Q900" s="122"/>
    </row>
    <row r="901" spans="2:17" x14ac:dyDescent="0.25">
      <c r="B901" s="128" t="str">
        <f t="shared" si="16"/>
        <v/>
      </c>
      <c r="J901" s="120"/>
      <c r="L901" s="121"/>
      <c r="M901" s="121"/>
      <c r="P901" s="122"/>
      <c r="Q901" s="122"/>
    </row>
    <row r="902" spans="2:17" x14ac:dyDescent="0.25">
      <c r="B902" s="128" t="str">
        <f t="shared" si="16"/>
        <v/>
      </c>
      <c r="J902" s="120"/>
      <c r="L902" s="121"/>
      <c r="M902" s="121"/>
      <c r="P902" s="122"/>
      <c r="Q902" s="122"/>
    </row>
    <row r="903" spans="2:17" x14ac:dyDescent="0.25">
      <c r="B903" s="128" t="str">
        <f t="shared" si="16"/>
        <v/>
      </c>
      <c r="J903" s="120"/>
      <c r="L903" s="121"/>
      <c r="M903" s="121"/>
      <c r="P903" s="122"/>
      <c r="Q903" s="122"/>
    </row>
    <row r="904" spans="2:17" x14ac:dyDescent="0.25">
      <c r="B904" s="128" t="str">
        <f t="shared" si="16"/>
        <v/>
      </c>
      <c r="J904" s="120"/>
      <c r="L904" s="121"/>
      <c r="M904" s="121"/>
      <c r="P904" s="122"/>
      <c r="Q904" s="122"/>
    </row>
    <row r="905" spans="2:17" x14ac:dyDescent="0.25">
      <c r="B905" s="128" t="str">
        <f t="shared" si="16"/>
        <v/>
      </c>
      <c r="J905" s="120"/>
      <c r="L905" s="121"/>
      <c r="M905" s="121"/>
      <c r="P905" s="122"/>
      <c r="Q905" s="122"/>
    </row>
    <row r="906" spans="2:17" x14ac:dyDescent="0.25">
      <c r="B906" s="128" t="str">
        <f t="shared" si="16"/>
        <v/>
      </c>
      <c r="J906" s="120"/>
      <c r="L906" s="121"/>
      <c r="M906" s="121"/>
      <c r="P906" s="122"/>
      <c r="Q906" s="122"/>
    </row>
    <row r="907" spans="2:17" x14ac:dyDescent="0.25">
      <c r="B907" s="128" t="str">
        <f t="shared" si="16"/>
        <v/>
      </c>
      <c r="J907" s="120"/>
      <c r="L907" s="121"/>
      <c r="M907" s="121"/>
      <c r="P907" s="122"/>
      <c r="Q907" s="122"/>
    </row>
    <row r="908" spans="2:17" x14ac:dyDescent="0.25">
      <c r="B908" s="128" t="str">
        <f t="shared" si="16"/>
        <v/>
      </c>
      <c r="J908" s="120"/>
      <c r="L908" s="121"/>
      <c r="M908" s="121"/>
      <c r="P908" s="122"/>
      <c r="Q908" s="122"/>
    </row>
    <row r="909" spans="2:17" x14ac:dyDescent="0.25">
      <c r="B909" s="128" t="str">
        <f t="shared" si="16"/>
        <v/>
      </c>
      <c r="J909" s="120"/>
      <c r="L909" s="121"/>
      <c r="M909" s="121"/>
      <c r="P909" s="122"/>
      <c r="Q909" s="122"/>
    </row>
    <row r="910" spans="2:17" x14ac:dyDescent="0.25">
      <c r="B910" s="128" t="str">
        <f t="shared" si="16"/>
        <v/>
      </c>
      <c r="J910" s="120"/>
      <c r="L910" s="121"/>
      <c r="M910" s="121"/>
      <c r="P910" s="122"/>
      <c r="Q910" s="122"/>
    </row>
    <row r="911" spans="2:17" x14ac:dyDescent="0.25">
      <c r="B911" s="128" t="str">
        <f t="shared" si="16"/>
        <v/>
      </c>
      <c r="J911" s="120"/>
      <c r="L911" s="121"/>
      <c r="M911" s="121"/>
      <c r="P911" s="122"/>
      <c r="Q911" s="122"/>
    </row>
    <row r="912" spans="2:17" x14ac:dyDescent="0.25">
      <c r="B912" s="128" t="str">
        <f t="shared" si="16"/>
        <v/>
      </c>
      <c r="J912" s="120"/>
      <c r="L912" s="121"/>
      <c r="M912" s="121"/>
      <c r="P912" s="122"/>
      <c r="Q912" s="122"/>
    </row>
    <row r="913" spans="2:17" x14ac:dyDescent="0.25">
      <c r="B913" s="128" t="str">
        <f t="shared" si="16"/>
        <v/>
      </c>
      <c r="J913" s="120"/>
      <c r="L913" s="121"/>
      <c r="M913" s="121"/>
      <c r="P913" s="122"/>
      <c r="Q913" s="122"/>
    </row>
    <row r="914" spans="2:17" x14ac:dyDescent="0.25">
      <c r="B914" s="128" t="str">
        <f t="shared" si="16"/>
        <v/>
      </c>
      <c r="J914" s="120"/>
      <c r="L914" s="121"/>
      <c r="M914" s="121"/>
      <c r="P914" s="122"/>
      <c r="Q914" s="122"/>
    </row>
    <row r="915" spans="2:17" x14ac:dyDescent="0.25">
      <c r="B915" s="128" t="str">
        <f t="shared" si="16"/>
        <v/>
      </c>
      <c r="J915" s="120"/>
      <c r="L915" s="121"/>
      <c r="M915" s="121"/>
      <c r="P915" s="122"/>
      <c r="Q915" s="122"/>
    </row>
    <row r="916" spans="2:17" x14ac:dyDescent="0.25">
      <c r="B916" s="128" t="str">
        <f t="shared" si="16"/>
        <v/>
      </c>
      <c r="J916" s="120"/>
      <c r="L916" s="121"/>
      <c r="M916" s="121"/>
      <c r="P916" s="122"/>
      <c r="Q916" s="122"/>
    </row>
    <row r="917" spans="2:17" x14ac:dyDescent="0.25">
      <c r="B917" s="128" t="str">
        <f t="shared" si="16"/>
        <v/>
      </c>
      <c r="J917" s="120"/>
      <c r="L917" s="121"/>
      <c r="M917" s="121"/>
      <c r="P917" s="122"/>
      <c r="Q917" s="122"/>
    </row>
    <row r="918" spans="2:17" x14ac:dyDescent="0.25">
      <c r="B918" s="128" t="str">
        <f t="shared" si="16"/>
        <v/>
      </c>
      <c r="J918" s="120"/>
      <c r="L918" s="121"/>
      <c r="M918" s="121"/>
      <c r="P918" s="122"/>
      <c r="Q918" s="122"/>
    </row>
    <row r="919" spans="2:17" x14ac:dyDescent="0.25">
      <c r="B919" s="128" t="str">
        <f t="shared" si="16"/>
        <v/>
      </c>
      <c r="J919" s="120"/>
      <c r="L919" s="121"/>
      <c r="M919" s="121"/>
      <c r="P919" s="122"/>
      <c r="Q919" s="122"/>
    </row>
    <row r="920" spans="2:17" x14ac:dyDescent="0.25">
      <c r="B920" s="128" t="str">
        <f t="shared" si="16"/>
        <v/>
      </c>
      <c r="J920" s="120"/>
      <c r="L920" s="121"/>
      <c r="M920" s="121"/>
      <c r="P920" s="122"/>
      <c r="Q920" s="122"/>
    </row>
    <row r="921" spans="2:17" x14ac:dyDescent="0.25">
      <c r="B921" s="128" t="str">
        <f t="shared" si="16"/>
        <v/>
      </c>
      <c r="J921" s="120"/>
      <c r="L921" s="121"/>
      <c r="M921" s="121"/>
      <c r="P921" s="122"/>
      <c r="Q921" s="122"/>
    </row>
    <row r="922" spans="2:17" x14ac:dyDescent="0.25">
      <c r="B922" s="128" t="str">
        <f t="shared" si="16"/>
        <v/>
      </c>
      <c r="J922" s="120"/>
      <c r="L922" s="121"/>
      <c r="M922" s="121"/>
      <c r="P922" s="122"/>
      <c r="Q922" s="122"/>
    </row>
    <row r="923" spans="2:17" x14ac:dyDescent="0.25">
      <c r="B923" s="128" t="str">
        <f t="shared" si="16"/>
        <v/>
      </c>
      <c r="J923" s="120"/>
      <c r="L923" s="121"/>
      <c r="M923" s="121"/>
      <c r="P923" s="122"/>
      <c r="Q923" s="122"/>
    </row>
    <row r="924" spans="2:17" x14ac:dyDescent="0.25">
      <c r="B924" s="128" t="str">
        <f t="shared" si="16"/>
        <v/>
      </c>
      <c r="J924" s="120"/>
      <c r="L924" s="121"/>
      <c r="M924" s="121"/>
      <c r="P924" s="122"/>
      <c r="Q924" s="122"/>
    </row>
    <row r="925" spans="2:17" x14ac:dyDescent="0.25">
      <c r="B925" s="128" t="str">
        <f t="shared" si="16"/>
        <v/>
      </c>
      <c r="J925" s="120"/>
      <c r="L925" s="121"/>
      <c r="M925" s="121"/>
      <c r="P925" s="122"/>
      <c r="Q925" s="122"/>
    </row>
    <row r="926" spans="2:17" x14ac:dyDescent="0.25">
      <c r="B926" s="128" t="str">
        <f t="shared" si="16"/>
        <v/>
      </c>
      <c r="J926" s="120"/>
      <c r="L926" s="121"/>
      <c r="M926" s="121"/>
      <c r="P926" s="122"/>
      <c r="Q926" s="122"/>
    </row>
    <row r="927" spans="2:17" x14ac:dyDescent="0.25">
      <c r="B927" s="128" t="str">
        <f t="shared" si="16"/>
        <v/>
      </c>
      <c r="J927" s="120"/>
      <c r="L927" s="121"/>
      <c r="M927" s="121"/>
      <c r="P927" s="122"/>
      <c r="Q927" s="122"/>
    </row>
    <row r="928" spans="2:17" x14ac:dyDescent="0.25">
      <c r="B928" s="128" t="str">
        <f t="shared" si="16"/>
        <v/>
      </c>
      <c r="J928" s="120"/>
      <c r="L928" s="121"/>
      <c r="M928" s="121"/>
      <c r="P928" s="122"/>
      <c r="Q928" s="122"/>
    </row>
    <row r="929" spans="2:17" x14ac:dyDescent="0.25">
      <c r="B929" s="128" t="str">
        <f t="shared" si="16"/>
        <v/>
      </c>
      <c r="J929" s="120"/>
      <c r="L929" s="121"/>
      <c r="M929" s="121"/>
      <c r="P929" s="122"/>
      <c r="Q929" s="122"/>
    </row>
    <row r="930" spans="2:17" x14ac:dyDescent="0.25">
      <c r="B930" s="128" t="str">
        <f t="shared" si="16"/>
        <v/>
      </c>
      <c r="J930" s="120"/>
      <c r="L930" s="121"/>
      <c r="M930" s="121"/>
      <c r="P930" s="122"/>
      <c r="Q930" s="122"/>
    </row>
    <row r="931" spans="2:17" x14ac:dyDescent="0.25">
      <c r="B931" s="128" t="str">
        <f t="shared" si="16"/>
        <v/>
      </c>
      <c r="J931" s="120"/>
      <c r="L931" s="121"/>
      <c r="M931" s="121"/>
      <c r="P931" s="122"/>
      <c r="Q931" s="122"/>
    </row>
    <row r="932" spans="2:17" x14ac:dyDescent="0.25">
      <c r="B932" s="128" t="str">
        <f t="shared" si="16"/>
        <v/>
      </c>
      <c r="J932" s="120"/>
      <c r="L932" s="121"/>
      <c r="M932" s="121"/>
      <c r="P932" s="122"/>
      <c r="Q932" s="122"/>
    </row>
    <row r="933" spans="2:17" x14ac:dyDescent="0.25">
      <c r="B933" s="128" t="str">
        <f t="shared" si="16"/>
        <v/>
      </c>
      <c r="J933" s="120"/>
      <c r="L933" s="121"/>
      <c r="M933" s="121"/>
      <c r="P933" s="122"/>
      <c r="Q933" s="122"/>
    </row>
    <row r="934" spans="2:17" x14ac:dyDescent="0.25">
      <c r="B934" s="128" t="str">
        <f t="shared" si="16"/>
        <v/>
      </c>
      <c r="J934" s="120"/>
      <c r="L934" s="121"/>
      <c r="M934" s="121"/>
      <c r="P934" s="122"/>
      <c r="Q934" s="122"/>
    </row>
    <row r="935" spans="2:17" x14ac:dyDescent="0.25">
      <c r="B935" s="128" t="str">
        <f t="shared" si="16"/>
        <v/>
      </c>
      <c r="J935" s="120"/>
      <c r="L935" s="121"/>
      <c r="M935" s="121"/>
      <c r="P935" s="122"/>
      <c r="Q935" s="122"/>
    </row>
    <row r="936" spans="2:17" x14ac:dyDescent="0.25">
      <c r="B936" s="128" t="str">
        <f t="shared" si="16"/>
        <v/>
      </c>
      <c r="J936" s="120"/>
      <c r="L936" s="121"/>
      <c r="M936" s="121"/>
      <c r="P936" s="122"/>
      <c r="Q936" s="122"/>
    </row>
    <row r="937" spans="2:17" x14ac:dyDescent="0.25">
      <c r="B937" s="128" t="str">
        <f t="shared" si="16"/>
        <v/>
      </c>
      <c r="J937" s="120"/>
      <c r="L937" s="121"/>
      <c r="M937" s="121"/>
      <c r="P937" s="122"/>
      <c r="Q937" s="122"/>
    </row>
    <row r="938" spans="2:17" x14ac:dyDescent="0.25">
      <c r="B938" s="128" t="str">
        <f t="shared" si="16"/>
        <v/>
      </c>
      <c r="J938" s="120"/>
      <c r="L938" s="121"/>
      <c r="M938" s="121"/>
      <c r="P938" s="122"/>
      <c r="Q938" s="122"/>
    </row>
    <row r="939" spans="2:17" x14ac:dyDescent="0.25">
      <c r="B939" s="128" t="str">
        <f t="shared" si="16"/>
        <v/>
      </c>
      <c r="J939" s="120"/>
      <c r="L939" s="121"/>
      <c r="M939" s="121"/>
      <c r="P939" s="122"/>
      <c r="Q939" s="122"/>
    </row>
    <row r="940" spans="2:17" x14ac:dyDescent="0.25">
      <c r="B940" s="128" t="str">
        <f t="shared" si="16"/>
        <v/>
      </c>
      <c r="J940" s="120"/>
      <c r="L940" s="121"/>
      <c r="M940" s="121"/>
      <c r="P940" s="122"/>
      <c r="Q940" s="122"/>
    </row>
    <row r="941" spans="2:17" x14ac:dyDescent="0.25">
      <c r="B941" s="128" t="str">
        <f t="shared" si="16"/>
        <v/>
      </c>
      <c r="J941" s="120"/>
      <c r="L941" s="121"/>
      <c r="M941" s="121"/>
      <c r="P941" s="122"/>
      <c r="Q941" s="122"/>
    </row>
    <row r="942" spans="2:17" x14ac:dyDescent="0.25">
      <c r="B942" s="128" t="str">
        <f t="shared" si="16"/>
        <v/>
      </c>
      <c r="J942" s="120"/>
      <c r="L942" s="121"/>
      <c r="M942" s="121"/>
      <c r="P942" s="122"/>
      <c r="Q942" s="122"/>
    </row>
    <row r="943" spans="2:17" x14ac:dyDescent="0.25">
      <c r="B943" s="128" t="str">
        <f t="shared" si="16"/>
        <v/>
      </c>
      <c r="J943" s="120"/>
      <c r="L943" s="121"/>
      <c r="M943" s="121"/>
      <c r="P943" s="122"/>
      <c r="Q943" s="122"/>
    </row>
    <row r="944" spans="2:17" x14ac:dyDescent="0.25">
      <c r="B944" s="128" t="str">
        <f t="shared" si="16"/>
        <v/>
      </c>
      <c r="J944" s="120"/>
      <c r="L944" s="121"/>
      <c r="M944" s="121"/>
      <c r="P944" s="122"/>
      <c r="Q944" s="122"/>
    </row>
    <row r="945" spans="2:17" x14ac:dyDescent="0.25">
      <c r="B945" s="128" t="str">
        <f t="shared" si="16"/>
        <v/>
      </c>
      <c r="J945" s="120"/>
      <c r="L945" s="121"/>
      <c r="M945" s="121"/>
      <c r="P945" s="122"/>
      <c r="Q945" s="122"/>
    </row>
    <row r="946" spans="2:17" x14ac:dyDescent="0.25">
      <c r="B946" s="128" t="str">
        <f t="shared" si="16"/>
        <v/>
      </c>
      <c r="J946" s="120"/>
      <c r="L946" s="121"/>
      <c r="M946" s="121"/>
      <c r="P946" s="122"/>
      <c r="Q946" s="122"/>
    </row>
    <row r="947" spans="2:17" x14ac:dyDescent="0.25">
      <c r="B947" s="128" t="str">
        <f t="shared" si="16"/>
        <v/>
      </c>
      <c r="J947" s="120"/>
      <c r="L947" s="121"/>
      <c r="M947" s="121"/>
      <c r="P947" s="122"/>
      <c r="Q947" s="122"/>
    </row>
    <row r="948" spans="2:17" x14ac:dyDescent="0.25">
      <c r="B948" s="128" t="str">
        <f t="shared" si="16"/>
        <v/>
      </c>
      <c r="J948" s="120"/>
      <c r="L948" s="121"/>
      <c r="M948" s="121"/>
      <c r="P948" s="122"/>
      <c r="Q948" s="122"/>
    </row>
    <row r="949" spans="2:17" x14ac:dyDescent="0.25">
      <c r="B949" s="128" t="str">
        <f t="shared" si="16"/>
        <v/>
      </c>
      <c r="J949" s="120"/>
      <c r="L949" s="121"/>
      <c r="M949" s="121"/>
      <c r="P949" s="122"/>
      <c r="Q949" s="122"/>
    </row>
    <row r="950" spans="2:17" x14ac:dyDescent="0.25">
      <c r="B950" s="128" t="str">
        <f t="shared" si="16"/>
        <v/>
      </c>
      <c r="J950" s="120"/>
      <c r="L950" s="121"/>
      <c r="M950" s="121"/>
      <c r="P950" s="122"/>
      <c r="Q950" s="122"/>
    </row>
    <row r="951" spans="2:17" x14ac:dyDescent="0.25">
      <c r="B951" s="128" t="str">
        <f t="shared" si="16"/>
        <v/>
      </c>
      <c r="J951" s="120"/>
      <c r="L951" s="121"/>
      <c r="M951" s="121"/>
      <c r="P951" s="122"/>
      <c r="Q951" s="122"/>
    </row>
    <row r="952" spans="2:17" x14ac:dyDescent="0.25">
      <c r="B952" s="128" t="str">
        <f t="shared" si="16"/>
        <v/>
      </c>
      <c r="J952" s="120"/>
      <c r="L952" s="121"/>
      <c r="M952" s="121"/>
      <c r="P952" s="122"/>
      <c r="Q952" s="122"/>
    </row>
    <row r="953" spans="2:17" x14ac:dyDescent="0.25">
      <c r="B953" s="128" t="str">
        <f t="shared" si="16"/>
        <v/>
      </c>
      <c r="J953" s="120"/>
      <c r="L953" s="121"/>
      <c r="M953" s="121"/>
      <c r="P953" s="122"/>
      <c r="Q953" s="122"/>
    </row>
    <row r="954" spans="2:17" x14ac:dyDescent="0.25">
      <c r="B954" s="128" t="str">
        <f t="shared" si="16"/>
        <v/>
      </c>
      <c r="J954" s="120"/>
      <c r="L954" s="121"/>
      <c r="M954" s="121"/>
      <c r="P954" s="122"/>
      <c r="Q954" s="122"/>
    </row>
    <row r="955" spans="2:17" x14ac:dyDescent="0.25">
      <c r="B955" s="128" t="str">
        <f t="shared" si="16"/>
        <v/>
      </c>
      <c r="J955" s="120"/>
      <c r="L955" s="121"/>
      <c r="M955" s="121"/>
      <c r="P955" s="122"/>
      <c r="Q955" s="122"/>
    </row>
    <row r="956" spans="2:17" x14ac:dyDescent="0.25">
      <c r="B956" s="128" t="str">
        <f t="shared" si="16"/>
        <v/>
      </c>
      <c r="J956" s="120"/>
      <c r="L956" s="121"/>
      <c r="M956" s="121"/>
      <c r="P956" s="122"/>
      <c r="Q956" s="122"/>
    </row>
    <row r="957" spans="2:17" x14ac:dyDescent="0.25">
      <c r="B957" s="128" t="str">
        <f t="shared" si="16"/>
        <v/>
      </c>
      <c r="J957" s="120"/>
      <c r="L957" s="121"/>
      <c r="M957" s="121"/>
      <c r="P957" s="122"/>
      <c r="Q957" s="122"/>
    </row>
    <row r="958" spans="2:17" x14ac:dyDescent="0.25">
      <c r="B958" s="128" t="str">
        <f t="shared" si="16"/>
        <v/>
      </c>
      <c r="J958" s="120"/>
      <c r="L958" s="121"/>
      <c r="M958" s="121"/>
      <c r="P958" s="122"/>
      <c r="Q958" s="122"/>
    </row>
    <row r="959" spans="2:17" x14ac:dyDescent="0.25">
      <c r="B959" s="128" t="str">
        <f t="shared" si="16"/>
        <v/>
      </c>
      <c r="J959" s="120"/>
      <c r="L959" s="121"/>
      <c r="M959" s="121"/>
      <c r="P959" s="122"/>
      <c r="Q959" s="122"/>
    </row>
    <row r="960" spans="2:17" x14ac:dyDescent="0.25">
      <c r="B960" s="128" t="str">
        <f t="shared" si="16"/>
        <v/>
      </c>
      <c r="J960" s="120"/>
      <c r="L960" s="121"/>
      <c r="M960" s="121"/>
      <c r="P960" s="122"/>
      <c r="Q960" s="122"/>
    </row>
    <row r="961" spans="2:17" x14ac:dyDescent="0.25">
      <c r="B961" s="128" t="str">
        <f t="shared" si="16"/>
        <v/>
      </c>
      <c r="J961" s="120"/>
      <c r="L961" s="121"/>
      <c r="M961" s="121"/>
      <c r="P961" s="122"/>
      <c r="Q961" s="122"/>
    </row>
    <row r="962" spans="2:17" x14ac:dyDescent="0.25">
      <c r="B962" s="128" t="str">
        <f t="shared" si="16"/>
        <v/>
      </c>
      <c r="J962" s="120"/>
      <c r="L962" s="121"/>
      <c r="M962" s="121"/>
      <c r="P962" s="122"/>
      <c r="Q962" s="122"/>
    </row>
    <row r="963" spans="2:17" x14ac:dyDescent="0.25">
      <c r="B963" s="128" t="str">
        <f t="shared" ref="B963:B1000" si="17">$I$9</f>
        <v/>
      </c>
      <c r="J963" s="120"/>
      <c r="L963" s="121"/>
      <c r="M963" s="121"/>
      <c r="P963" s="122"/>
      <c r="Q963" s="122"/>
    </row>
    <row r="964" spans="2:17" x14ac:dyDescent="0.25">
      <c r="B964" s="128" t="str">
        <f t="shared" si="17"/>
        <v/>
      </c>
      <c r="J964" s="120"/>
      <c r="L964" s="121"/>
      <c r="M964" s="121"/>
      <c r="P964" s="122"/>
      <c r="Q964" s="122"/>
    </row>
    <row r="965" spans="2:17" x14ac:dyDescent="0.25">
      <c r="B965" s="128" t="str">
        <f t="shared" si="17"/>
        <v/>
      </c>
      <c r="J965" s="120"/>
      <c r="L965" s="121"/>
      <c r="M965" s="121"/>
      <c r="P965" s="122"/>
      <c r="Q965" s="122"/>
    </row>
    <row r="966" spans="2:17" x14ac:dyDescent="0.25">
      <c r="B966" s="128" t="str">
        <f t="shared" si="17"/>
        <v/>
      </c>
      <c r="J966" s="120"/>
      <c r="L966" s="121"/>
      <c r="M966" s="121"/>
      <c r="P966" s="122"/>
      <c r="Q966" s="122"/>
    </row>
    <row r="967" spans="2:17" x14ac:dyDescent="0.25">
      <c r="B967" s="128" t="str">
        <f t="shared" si="17"/>
        <v/>
      </c>
      <c r="J967" s="120"/>
      <c r="L967" s="121"/>
      <c r="M967" s="121"/>
      <c r="P967" s="122"/>
      <c r="Q967" s="122"/>
    </row>
    <row r="968" spans="2:17" x14ac:dyDescent="0.25">
      <c r="B968" s="128" t="str">
        <f t="shared" si="17"/>
        <v/>
      </c>
      <c r="J968" s="120"/>
      <c r="L968" s="121"/>
      <c r="M968" s="121"/>
      <c r="P968" s="122"/>
      <c r="Q968" s="122"/>
    </row>
    <row r="969" spans="2:17" x14ac:dyDescent="0.25">
      <c r="B969" s="128" t="str">
        <f t="shared" si="17"/>
        <v/>
      </c>
      <c r="J969" s="120"/>
      <c r="L969" s="121"/>
      <c r="M969" s="121"/>
      <c r="P969" s="122"/>
      <c r="Q969" s="122"/>
    </row>
    <row r="970" spans="2:17" x14ac:dyDescent="0.25">
      <c r="B970" s="128" t="str">
        <f t="shared" si="17"/>
        <v/>
      </c>
      <c r="J970" s="120"/>
      <c r="L970" s="121"/>
      <c r="M970" s="121"/>
      <c r="P970" s="122"/>
      <c r="Q970" s="122"/>
    </row>
    <row r="971" spans="2:17" x14ac:dyDescent="0.25">
      <c r="B971" s="128" t="str">
        <f t="shared" si="17"/>
        <v/>
      </c>
      <c r="J971" s="120"/>
      <c r="L971" s="121"/>
      <c r="M971" s="121"/>
      <c r="P971" s="122"/>
      <c r="Q971" s="122"/>
    </row>
    <row r="972" spans="2:17" x14ac:dyDescent="0.25">
      <c r="B972" s="128" t="str">
        <f t="shared" si="17"/>
        <v/>
      </c>
      <c r="J972" s="120"/>
      <c r="L972" s="121"/>
      <c r="M972" s="121"/>
      <c r="P972" s="122"/>
      <c r="Q972" s="122"/>
    </row>
    <row r="973" spans="2:17" x14ac:dyDescent="0.25">
      <c r="B973" s="128" t="str">
        <f t="shared" si="17"/>
        <v/>
      </c>
      <c r="J973" s="120"/>
      <c r="L973" s="121"/>
      <c r="M973" s="121"/>
      <c r="P973" s="122"/>
      <c r="Q973" s="122"/>
    </row>
    <row r="974" spans="2:17" x14ac:dyDescent="0.25">
      <c r="B974" s="128" t="str">
        <f t="shared" si="17"/>
        <v/>
      </c>
      <c r="J974" s="120"/>
      <c r="L974" s="121"/>
      <c r="M974" s="121"/>
      <c r="P974" s="122"/>
      <c r="Q974" s="122"/>
    </row>
    <row r="975" spans="2:17" x14ac:dyDescent="0.25">
      <c r="B975" s="128" t="str">
        <f t="shared" si="17"/>
        <v/>
      </c>
      <c r="J975" s="120"/>
      <c r="L975" s="121"/>
      <c r="M975" s="121"/>
      <c r="P975" s="122"/>
      <c r="Q975" s="122"/>
    </row>
    <row r="976" spans="2:17" x14ac:dyDescent="0.25">
      <c r="B976" s="128" t="str">
        <f t="shared" si="17"/>
        <v/>
      </c>
      <c r="J976" s="120"/>
      <c r="L976" s="121"/>
      <c r="M976" s="121"/>
      <c r="P976" s="122"/>
      <c r="Q976" s="122"/>
    </row>
    <row r="977" spans="2:17" x14ac:dyDescent="0.25">
      <c r="B977" s="128" t="str">
        <f t="shared" si="17"/>
        <v/>
      </c>
      <c r="J977" s="120"/>
      <c r="L977" s="121"/>
      <c r="M977" s="121"/>
      <c r="P977" s="122"/>
      <c r="Q977" s="122"/>
    </row>
    <row r="978" spans="2:17" x14ac:dyDescent="0.25">
      <c r="B978" s="128" t="str">
        <f t="shared" si="17"/>
        <v/>
      </c>
      <c r="J978" s="120"/>
      <c r="L978" s="121"/>
      <c r="M978" s="121"/>
      <c r="P978" s="122"/>
      <c r="Q978" s="122"/>
    </row>
    <row r="979" spans="2:17" x14ac:dyDescent="0.25">
      <c r="B979" s="128" t="str">
        <f t="shared" si="17"/>
        <v/>
      </c>
      <c r="J979" s="120"/>
      <c r="L979" s="121"/>
      <c r="M979" s="121"/>
      <c r="P979" s="122"/>
      <c r="Q979" s="122"/>
    </row>
    <row r="980" spans="2:17" x14ac:dyDescent="0.25">
      <c r="B980" s="128" t="str">
        <f t="shared" si="17"/>
        <v/>
      </c>
      <c r="J980" s="120"/>
      <c r="L980" s="121"/>
      <c r="M980" s="121"/>
      <c r="P980" s="122"/>
      <c r="Q980" s="122"/>
    </row>
    <row r="981" spans="2:17" x14ac:dyDescent="0.25">
      <c r="B981" s="128" t="str">
        <f t="shared" si="17"/>
        <v/>
      </c>
      <c r="J981" s="120"/>
      <c r="L981" s="121"/>
      <c r="M981" s="121"/>
      <c r="P981" s="122"/>
      <c r="Q981" s="122"/>
    </row>
    <row r="982" spans="2:17" x14ac:dyDescent="0.25">
      <c r="B982" s="128" t="str">
        <f t="shared" si="17"/>
        <v/>
      </c>
      <c r="J982" s="120"/>
      <c r="L982" s="121"/>
      <c r="M982" s="121"/>
      <c r="P982" s="122"/>
      <c r="Q982" s="122"/>
    </row>
    <row r="983" spans="2:17" x14ac:dyDescent="0.25">
      <c r="B983" s="128" t="str">
        <f t="shared" si="17"/>
        <v/>
      </c>
      <c r="J983" s="120"/>
      <c r="L983" s="121"/>
      <c r="M983" s="121"/>
      <c r="P983" s="122"/>
      <c r="Q983" s="122"/>
    </row>
    <row r="984" spans="2:17" x14ac:dyDescent="0.25">
      <c r="B984" s="128" t="str">
        <f t="shared" si="17"/>
        <v/>
      </c>
      <c r="J984" s="120"/>
      <c r="L984" s="121"/>
      <c r="M984" s="121"/>
      <c r="P984" s="122"/>
      <c r="Q984" s="122"/>
    </row>
    <row r="985" spans="2:17" x14ac:dyDescent="0.25">
      <c r="B985" s="128" t="str">
        <f t="shared" si="17"/>
        <v/>
      </c>
      <c r="J985" s="120"/>
      <c r="L985" s="121"/>
      <c r="M985" s="121"/>
      <c r="P985" s="122"/>
      <c r="Q985" s="122"/>
    </row>
    <row r="986" spans="2:17" x14ac:dyDescent="0.25">
      <c r="B986" s="128" t="str">
        <f t="shared" si="17"/>
        <v/>
      </c>
      <c r="J986" s="120"/>
      <c r="L986" s="121"/>
      <c r="M986" s="121"/>
      <c r="P986" s="122"/>
      <c r="Q986" s="122"/>
    </row>
    <row r="987" spans="2:17" x14ac:dyDescent="0.25">
      <c r="B987" s="128" t="str">
        <f t="shared" si="17"/>
        <v/>
      </c>
      <c r="J987" s="120"/>
      <c r="L987" s="121"/>
      <c r="M987" s="121"/>
      <c r="P987" s="122"/>
      <c r="Q987" s="122"/>
    </row>
    <row r="988" spans="2:17" x14ac:dyDescent="0.25">
      <c r="B988" s="128" t="str">
        <f t="shared" si="17"/>
        <v/>
      </c>
      <c r="J988" s="120"/>
      <c r="L988" s="121"/>
      <c r="M988" s="121"/>
      <c r="P988" s="122"/>
      <c r="Q988" s="122"/>
    </row>
    <row r="989" spans="2:17" x14ac:dyDescent="0.25">
      <c r="B989" s="128" t="str">
        <f t="shared" si="17"/>
        <v/>
      </c>
      <c r="J989" s="120"/>
      <c r="L989" s="121"/>
      <c r="M989" s="121"/>
      <c r="P989" s="122"/>
      <c r="Q989" s="122"/>
    </row>
    <row r="990" spans="2:17" x14ac:dyDescent="0.25">
      <c r="B990" s="128" t="str">
        <f t="shared" si="17"/>
        <v/>
      </c>
      <c r="J990" s="120"/>
      <c r="L990" s="121"/>
      <c r="M990" s="121"/>
      <c r="P990" s="122"/>
      <c r="Q990" s="122"/>
    </row>
    <row r="991" spans="2:17" x14ac:dyDescent="0.25">
      <c r="B991" s="128" t="str">
        <f t="shared" si="17"/>
        <v/>
      </c>
      <c r="J991" s="120"/>
      <c r="L991" s="121"/>
      <c r="M991" s="121"/>
      <c r="P991" s="122"/>
      <c r="Q991" s="122"/>
    </row>
    <row r="992" spans="2:17" x14ac:dyDescent="0.25">
      <c r="B992" s="128" t="str">
        <f t="shared" si="17"/>
        <v/>
      </c>
      <c r="J992" s="120"/>
      <c r="L992" s="121"/>
      <c r="M992" s="121"/>
      <c r="P992" s="122"/>
      <c r="Q992" s="122"/>
    </row>
    <row r="993" spans="2:17" x14ac:dyDescent="0.25">
      <c r="B993" s="128" t="str">
        <f t="shared" si="17"/>
        <v/>
      </c>
      <c r="J993" s="120"/>
      <c r="L993" s="121"/>
      <c r="M993" s="121"/>
      <c r="P993" s="122"/>
      <c r="Q993" s="122"/>
    </row>
    <row r="994" spans="2:17" x14ac:dyDescent="0.25">
      <c r="B994" s="128" t="str">
        <f t="shared" si="17"/>
        <v/>
      </c>
      <c r="J994" s="120"/>
      <c r="L994" s="121"/>
      <c r="M994" s="121"/>
      <c r="P994" s="122"/>
      <c r="Q994" s="122"/>
    </row>
    <row r="995" spans="2:17" x14ac:dyDescent="0.25">
      <c r="B995" s="128" t="str">
        <f t="shared" si="17"/>
        <v/>
      </c>
      <c r="J995" s="120"/>
      <c r="L995" s="121"/>
      <c r="M995" s="121"/>
      <c r="P995" s="122"/>
      <c r="Q995" s="122"/>
    </row>
    <row r="996" spans="2:17" x14ac:dyDescent="0.25">
      <c r="B996" s="128" t="str">
        <f t="shared" si="17"/>
        <v/>
      </c>
      <c r="J996" s="120"/>
      <c r="L996" s="121"/>
      <c r="M996" s="121"/>
      <c r="P996" s="122"/>
      <c r="Q996" s="122"/>
    </row>
    <row r="997" spans="2:17" x14ac:dyDescent="0.25">
      <c r="B997" s="128" t="str">
        <f t="shared" si="17"/>
        <v/>
      </c>
      <c r="J997" s="120"/>
      <c r="L997" s="121"/>
      <c r="M997" s="121"/>
      <c r="P997" s="122"/>
      <c r="Q997" s="122"/>
    </row>
    <row r="998" spans="2:17" x14ac:dyDescent="0.25">
      <c r="B998" s="128" t="str">
        <f t="shared" si="17"/>
        <v/>
      </c>
      <c r="J998" s="120"/>
      <c r="L998" s="121"/>
      <c r="M998" s="121"/>
      <c r="P998" s="122"/>
      <c r="Q998" s="122"/>
    </row>
    <row r="999" spans="2:17" x14ac:dyDescent="0.25">
      <c r="B999" s="128" t="str">
        <f t="shared" si="17"/>
        <v/>
      </c>
      <c r="J999" s="120"/>
      <c r="L999" s="121"/>
      <c r="M999" s="121"/>
      <c r="P999" s="122"/>
      <c r="Q999" s="122"/>
    </row>
    <row r="1000" spans="2:17" x14ac:dyDescent="0.25">
      <c r="B1000" s="128" t="str">
        <f t="shared" si="17"/>
        <v/>
      </c>
      <c r="J1000" s="120"/>
      <c r="L1000" s="121"/>
      <c r="M1000" s="121"/>
      <c r="P1000" s="122"/>
      <c r="Q1000" s="12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00"/>
  <sheetViews>
    <sheetView workbookViewId="0">
      <pane xSplit="1" ySplit="4" topLeftCell="B5" activePane="bottomRight" state="frozen"/>
      <selection pane="topRight" activeCell="E1" sqref="E1"/>
      <selection pane="bottomLeft" activeCell="A5" sqref="A5"/>
      <selection pane="bottomRight" activeCell="F23" sqref="F23"/>
    </sheetView>
  </sheetViews>
  <sheetFormatPr defaultRowHeight="15" x14ac:dyDescent="0.25"/>
  <cols>
    <col min="1" max="1" width="20.7109375" customWidth="1"/>
    <col min="2" max="2" width="30.7109375" customWidth="1"/>
    <col min="3" max="3" width="20.7109375" customWidth="1"/>
    <col min="4" max="4" width="30.7109375" customWidth="1"/>
    <col min="5" max="7" width="15.7109375" customWidth="1"/>
    <col min="8" max="8" width="17" customWidth="1"/>
    <col min="9" max="9" width="24.5703125" style="7" customWidth="1"/>
    <col min="10" max="10" width="17.42578125" customWidth="1"/>
  </cols>
  <sheetData>
    <row r="1" spans="1:10" ht="15.75" thickTop="1" x14ac:dyDescent="0.25">
      <c r="A1" s="15" t="s">
        <v>0</v>
      </c>
      <c r="B1" s="101">
        <f>SSIDs!B1</f>
        <v>0</v>
      </c>
      <c r="C1" s="32" t="s">
        <v>81</v>
      </c>
      <c r="D1" s="2"/>
      <c r="E1" s="2"/>
      <c r="H1" s="32" t="s">
        <v>82</v>
      </c>
    </row>
    <row r="2" spans="1:10" ht="19.5" thickBot="1" x14ac:dyDescent="0.35">
      <c r="A2" s="16" t="s">
        <v>1</v>
      </c>
      <c r="B2" s="102">
        <f>SSIDs!B2</f>
        <v>0</v>
      </c>
      <c r="C2" s="32" t="s">
        <v>80</v>
      </c>
      <c r="E2" s="3"/>
      <c r="G2" s="2"/>
      <c r="H2" s="32" t="s">
        <v>83</v>
      </c>
    </row>
    <row r="3" spans="1:10" ht="20.25" thickTop="1" thickBot="1" x14ac:dyDescent="0.35">
      <c r="B3" s="34" t="s">
        <v>79</v>
      </c>
      <c r="E3" s="3"/>
      <c r="G3" s="2"/>
      <c r="H3" s="32" t="s">
        <v>84</v>
      </c>
    </row>
    <row r="4" spans="1:10" ht="45.75" thickTop="1" x14ac:dyDescent="0.25">
      <c r="A4" s="28" t="s">
        <v>57</v>
      </c>
      <c r="B4" s="29" t="s">
        <v>85</v>
      </c>
      <c r="C4" s="29" t="s">
        <v>86</v>
      </c>
      <c r="D4" s="29" t="s">
        <v>87</v>
      </c>
      <c r="E4" s="29" t="s">
        <v>55</v>
      </c>
      <c r="F4" s="29" t="s">
        <v>88</v>
      </c>
      <c r="G4" s="29" t="s">
        <v>89</v>
      </c>
      <c r="H4" s="29" t="s">
        <v>90</v>
      </c>
      <c r="I4" s="29" t="s">
        <v>91</v>
      </c>
      <c r="J4" s="29" t="s">
        <v>92</v>
      </c>
    </row>
    <row r="5" spans="1:10" x14ac:dyDescent="0.25">
      <c r="E5" s="7"/>
      <c r="F5" s="7"/>
      <c r="G5" s="7"/>
      <c r="H5" s="7"/>
      <c r="J5" s="7">
        <f>IF(E5&gt;0,E5*H5,IF(F5&gt;0,F5*H5,IF(G5&gt;0,G5*H5,I5)))</f>
        <v>0</v>
      </c>
    </row>
    <row r="6" spans="1:10" x14ac:dyDescent="0.25">
      <c r="E6" s="7"/>
      <c r="F6" s="7"/>
      <c r="G6" s="7"/>
      <c r="J6" s="7">
        <f t="shared" ref="J6:J69" si="0">IF(E6&gt;0,E6*H6,IF(F6&gt;0,F6*H6,IF(G6&gt;0,G6*H6,I6)))</f>
        <v>0</v>
      </c>
    </row>
    <row r="7" spans="1:10" x14ac:dyDescent="0.25">
      <c r="E7" s="7"/>
      <c r="F7" s="7"/>
      <c r="G7" s="7"/>
      <c r="J7" s="7">
        <f t="shared" si="0"/>
        <v>0</v>
      </c>
    </row>
    <row r="8" spans="1:10" x14ac:dyDescent="0.25">
      <c r="E8" s="7"/>
      <c r="F8" s="7"/>
      <c r="G8" s="7"/>
      <c r="J8" s="7">
        <f t="shared" si="0"/>
        <v>0</v>
      </c>
    </row>
    <row r="9" spans="1:10" x14ac:dyDescent="0.25">
      <c r="E9" s="7"/>
      <c r="F9" s="7"/>
      <c r="G9" s="7"/>
      <c r="J9" s="7">
        <f t="shared" si="0"/>
        <v>0</v>
      </c>
    </row>
    <row r="10" spans="1:10" x14ac:dyDescent="0.25">
      <c r="E10" s="7"/>
      <c r="F10" s="7"/>
      <c r="G10" s="7"/>
      <c r="J10" s="7">
        <f t="shared" si="0"/>
        <v>0</v>
      </c>
    </row>
    <row r="11" spans="1:10" x14ac:dyDescent="0.25">
      <c r="J11" s="7">
        <f t="shared" si="0"/>
        <v>0</v>
      </c>
    </row>
    <row r="12" spans="1:10" x14ac:dyDescent="0.25">
      <c r="J12" s="7">
        <f t="shared" si="0"/>
        <v>0</v>
      </c>
    </row>
    <row r="13" spans="1:10" x14ac:dyDescent="0.25">
      <c r="J13" s="7">
        <f t="shared" si="0"/>
        <v>0</v>
      </c>
    </row>
    <row r="14" spans="1:10" x14ac:dyDescent="0.25">
      <c r="J14" s="7">
        <f t="shared" si="0"/>
        <v>0</v>
      </c>
    </row>
    <row r="15" spans="1:10" x14ac:dyDescent="0.25">
      <c r="J15" s="7">
        <f t="shared" si="0"/>
        <v>0</v>
      </c>
    </row>
    <row r="16" spans="1:10" x14ac:dyDescent="0.25">
      <c r="J16" s="7">
        <f t="shared" si="0"/>
        <v>0</v>
      </c>
    </row>
    <row r="17" spans="10:10" x14ac:dyDescent="0.25">
      <c r="J17" s="7">
        <f t="shared" si="0"/>
        <v>0</v>
      </c>
    </row>
    <row r="18" spans="10:10" x14ac:dyDescent="0.25">
      <c r="J18" s="7">
        <f t="shared" si="0"/>
        <v>0</v>
      </c>
    </row>
    <row r="19" spans="10:10" x14ac:dyDescent="0.25">
      <c r="J19" s="7">
        <f t="shared" si="0"/>
        <v>0</v>
      </c>
    </row>
    <row r="20" spans="10:10" x14ac:dyDescent="0.25">
      <c r="J20" s="7">
        <f t="shared" si="0"/>
        <v>0</v>
      </c>
    </row>
    <row r="21" spans="10:10" x14ac:dyDescent="0.25">
      <c r="J21" s="7">
        <f t="shared" si="0"/>
        <v>0</v>
      </c>
    </row>
    <row r="22" spans="10:10" x14ac:dyDescent="0.25">
      <c r="J22" s="7">
        <f t="shared" si="0"/>
        <v>0</v>
      </c>
    </row>
    <row r="23" spans="10:10" x14ac:dyDescent="0.25">
      <c r="J23" s="7">
        <f t="shared" si="0"/>
        <v>0</v>
      </c>
    </row>
    <row r="24" spans="10:10" x14ac:dyDescent="0.25">
      <c r="J24" s="7">
        <f t="shared" si="0"/>
        <v>0</v>
      </c>
    </row>
    <row r="25" spans="10:10" x14ac:dyDescent="0.25">
      <c r="J25" s="7">
        <f t="shared" si="0"/>
        <v>0</v>
      </c>
    </row>
    <row r="26" spans="10:10" x14ac:dyDescent="0.25">
      <c r="J26" s="7">
        <f t="shared" si="0"/>
        <v>0</v>
      </c>
    </row>
    <row r="27" spans="10:10" x14ac:dyDescent="0.25">
      <c r="J27" s="7">
        <f t="shared" si="0"/>
        <v>0</v>
      </c>
    </row>
    <row r="28" spans="10:10" x14ac:dyDescent="0.25">
      <c r="J28" s="7">
        <f t="shared" si="0"/>
        <v>0</v>
      </c>
    </row>
    <row r="29" spans="10:10" x14ac:dyDescent="0.25">
      <c r="J29" s="7">
        <f t="shared" si="0"/>
        <v>0</v>
      </c>
    </row>
    <row r="30" spans="10:10" x14ac:dyDescent="0.25">
      <c r="J30" s="7">
        <f t="shared" si="0"/>
        <v>0</v>
      </c>
    </row>
    <row r="31" spans="10:10" x14ac:dyDescent="0.25">
      <c r="J31" s="7">
        <f t="shared" si="0"/>
        <v>0</v>
      </c>
    </row>
    <row r="32" spans="10:10" x14ac:dyDescent="0.25">
      <c r="J32" s="7">
        <f t="shared" si="0"/>
        <v>0</v>
      </c>
    </row>
    <row r="33" spans="10:10" x14ac:dyDescent="0.25">
      <c r="J33" s="7">
        <f t="shared" si="0"/>
        <v>0</v>
      </c>
    </row>
    <row r="34" spans="10:10" x14ac:dyDescent="0.25">
      <c r="J34" s="7">
        <f t="shared" si="0"/>
        <v>0</v>
      </c>
    </row>
    <row r="35" spans="10:10" x14ac:dyDescent="0.25">
      <c r="J35" s="7">
        <f t="shared" si="0"/>
        <v>0</v>
      </c>
    </row>
    <row r="36" spans="10:10" x14ac:dyDescent="0.25">
      <c r="J36" s="7">
        <f t="shared" si="0"/>
        <v>0</v>
      </c>
    </row>
    <row r="37" spans="10:10" x14ac:dyDescent="0.25">
      <c r="J37" s="7">
        <f t="shared" si="0"/>
        <v>0</v>
      </c>
    </row>
    <row r="38" spans="10:10" x14ac:dyDescent="0.25">
      <c r="J38" s="7">
        <f t="shared" si="0"/>
        <v>0</v>
      </c>
    </row>
    <row r="39" spans="10:10" x14ac:dyDescent="0.25">
      <c r="J39" s="7">
        <f t="shared" si="0"/>
        <v>0</v>
      </c>
    </row>
    <row r="40" spans="10:10" x14ac:dyDescent="0.25">
      <c r="J40" s="7">
        <f t="shared" si="0"/>
        <v>0</v>
      </c>
    </row>
    <row r="41" spans="10:10" x14ac:dyDescent="0.25">
      <c r="J41" s="7">
        <f t="shared" si="0"/>
        <v>0</v>
      </c>
    </row>
    <row r="42" spans="10:10" x14ac:dyDescent="0.25">
      <c r="J42" s="7">
        <f t="shared" si="0"/>
        <v>0</v>
      </c>
    </row>
    <row r="43" spans="10:10" x14ac:dyDescent="0.25">
      <c r="J43" s="7">
        <f t="shared" si="0"/>
        <v>0</v>
      </c>
    </row>
    <row r="44" spans="10:10" x14ac:dyDescent="0.25">
      <c r="J44" s="7">
        <f t="shared" si="0"/>
        <v>0</v>
      </c>
    </row>
    <row r="45" spans="10:10" x14ac:dyDescent="0.25">
      <c r="J45" s="7">
        <f t="shared" si="0"/>
        <v>0</v>
      </c>
    </row>
    <row r="46" spans="10:10" x14ac:dyDescent="0.25">
      <c r="J46" s="7">
        <f t="shared" si="0"/>
        <v>0</v>
      </c>
    </row>
    <row r="47" spans="10:10" x14ac:dyDescent="0.25">
      <c r="J47" s="7">
        <f t="shared" si="0"/>
        <v>0</v>
      </c>
    </row>
    <row r="48" spans="10:10" x14ac:dyDescent="0.25">
      <c r="J48" s="7">
        <f t="shared" si="0"/>
        <v>0</v>
      </c>
    </row>
    <row r="49" spans="10:10" x14ac:dyDescent="0.25">
      <c r="J49" s="7">
        <f t="shared" si="0"/>
        <v>0</v>
      </c>
    </row>
    <row r="50" spans="10:10" x14ac:dyDescent="0.25">
      <c r="J50" s="7">
        <f t="shared" si="0"/>
        <v>0</v>
      </c>
    </row>
    <row r="51" spans="10:10" x14ac:dyDescent="0.25">
      <c r="J51" s="7">
        <f t="shared" si="0"/>
        <v>0</v>
      </c>
    </row>
    <row r="52" spans="10:10" x14ac:dyDescent="0.25">
      <c r="J52" s="7">
        <f t="shared" si="0"/>
        <v>0</v>
      </c>
    </row>
    <row r="53" spans="10:10" x14ac:dyDescent="0.25">
      <c r="J53" s="7">
        <f t="shared" si="0"/>
        <v>0</v>
      </c>
    </row>
    <row r="54" spans="10:10" x14ac:dyDescent="0.25">
      <c r="J54" s="7">
        <f t="shared" si="0"/>
        <v>0</v>
      </c>
    </row>
    <row r="55" spans="10:10" x14ac:dyDescent="0.25">
      <c r="J55" s="7">
        <f t="shared" si="0"/>
        <v>0</v>
      </c>
    </row>
    <row r="56" spans="10:10" x14ac:dyDescent="0.25">
      <c r="J56" s="7">
        <f t="shared" si="0"/>
        <v>0</v>
      </c>
    </row>
    <row r="57" spans="10:10" x14ac:dyDescent="0.25">
      <c r="J57" s="7">
        <f t="shared" si="0"/>
        <v>0</v>
      </c>
    </row>
    <row r="58" spans="10:10" x14ac:dyDescent="0.25">
      <c r="J58" s="7">
        <f t="shared" si="0"/>
        <v>0</v>
      </c>
    </row>
    <row r="59" spans="10:10" x14ac:dyDescent="0.25">
      <c r="J59" s="7">
        <f t="shared" si="0"/>
        <v>0</v>
      </c>
    </row>
    <row r="60" spans="10:10" x14ac:dyDescent="0.25">
      <c r="J60" s="7">
        <f t="shared" si="0"/>
        <v>0</v>
      </c>
    </row>
    <row r="61" spans="10:10" x14ac:dyDescent="0.25">
      <c r="J61" s="7">
        <f t="shared" si="0"/>
        <v>0</v>
      </c>
    </row>
    <row r="62" spans="10:10" x14ac:dyDescent="0.25">
      <c r="J62" s="7">
        <f t="shared" si="0"/>
        <v>0</v>
      </c>
    </row>
    <row r="63" spans="10:10" x14ac:dyDescent="0.25">
      <c r="J63" s="7">
        <f t="shared" si="0"/>
        <v>0</v>
      </c>
    </row>
    <row r="64" spans="10:10" x14ac:dyDescent="0.25">
      <c r="J64" s="7">
        <f t="shared" si="0"/>
        <v>0</v>
      </c>
    </row>
    <row r="65" spans="10:10" x14ac:dyDescent="0.25">
      <c r="J65" s="7">
        <f t="shared" si="0"/>
        <v>0</v>
      </c>
    </row>
    <row r="66" spans="10:10" x14ac:dyDescent="0.25">
      <c r="J66" s="7">
        <f t="shared" si="0"/>
        <v>0</v>
      </c>
    </row>
    <row r="67" spans="10:10" x14ac:dyDescent="0.25">
      <c r="J67" s="7">
        <f t="shared" si="0"/>
        <v>0</v>
      </c>
    </row>
    <row r="68" spans="10:10" x14ac:dyDescent="0.25">
      <c r="J68" s="7">
        <f t="shared" si="0"/>
        <v>0</v>
      </c>
    </row>
    <row r="69" spans="10:10" x14ac:dyDescent="0.25">
      <c r="J69" s="7">
        <f t="shared" si="0"/>
        <v>0</v>
      </c>
    </row>
    <row r="70" spans="10:10" x14ac:dyDescent="0.25">
      <c r="J70" s="7">
        <f t="shared" ref="J70:J133" si="1">IF(E70&gt;0,E70*H70,IF(F70&gt;0,F70*H70,IF(G70&gt;0,G70*H70,I70)))</f>
        <v>0</v>
      </c>
    </row>
    <row r="71" spans="10:10" x14ac:dyDescent="0.25">
      <c r="J71" s="7">
        <f t="shared" si="1"/>
        <v>0</v>
      </c>
    </row>
    <row r="72" spans="10:10" x14ac:dyDescent="0.25">
      <c r="J72" s="7">
        <f t="shared" si="1"/>
        <v>0</v>
      </c>
    </row>
    <row r="73" spans="10:10" x14ac:dyDescent="0.25">
      <c r="J73" s="7">
        <f t="shared" si="1"/>
        <v>0</v>
      </c>
    </row>
    <row r="74" spans="10:10" x14ac:dyDescent="0.25">
      <c r="J74" s="7">
        <f t="shared" si="1"/>
        <v>0</v>
      </c>
    </row>
    <row r="75" spans="10:10" x14ac:dyDescent="0.25">
      <c r="J75" s="7">
        <f t="shared" si="1"/>
        <v>0</v>
      </c>
    </row>
    <row r="76" spans="10:10" x14ac:dyDescent="0.25">
      <c r="J76" s="7">
        <f t="shared" si="1"/>
        <v>0</v>
      </c>
    </row>
    <row r="77" spans="10:10" x14ac:dyDescent="0.25">
      <c r="J77" s="7">
        <f t="shared" si="1"/>
        <v>0</v>
      </c>
    </row>
    <row r="78" spans="10:10" x14ac:dyDescent="0.25">
      <c r="J78" s="7">
        <f t="shared" si="1"/>
        <v>0</v>
      </c>
    </row>
    <row r="79" spans="10:10" x14ac:dyDescent="0.25">
      <c r="J79" s="7">
        <f t="shared" si="1"/>
        <v>0</v>
      </c>
    </row>
    <row r="80" spans="10:10" x14ac:dyDescent="0.25">
      <c r="J80" s="7">
        <f t="shared" si="1"/>
        <v>0</v>
      </c>
    </row>
    <row r="81" spans="10:10" x14ac:dyDescent="0.25">
      <c r="J81" s="7">
        <f t="shared" si="1"/>
        <v>0</v>
      </c>
    </row>
    <row r="82" spans="10:10" x14ac:dyDescent="0.25">
      <c r="J82" s="7">
        <f t="shared" si="1"/>
        <v>0</v>
      </c>
    </row>
    <row r="83" spans="10:10" x14ac:dyDescent="0.25">
      <c r="J83" s="7">
        <f t="shared" si="1"/>
        <v>0</v>
      </c>
    </row>
    <row r="84" spans="10:10" x14ac:dyDescent="0.25">
      <c r="J84" s="7">
        <f t="shared" si="1"/>
        <v>0</v>
      </c>
    </row>
    <row r="85" spans="10:10" x14ac:dyDescent="0.25">
      <c r="J85" s="7">
        <f t="shared" si="1"/>
        <v>0</v>
      </c>
    </row>
    <row r="86" spans="10:10" x14ac:dyDescent="0.25">
      <c r="J86" s="7">
        <f t="shared" si="1"/>
        <v>0</v>
      </c>
    </row>
    <row r="87" spans="10:10" x14ac:dyDescent="0.25">
      <c r="J87" s="7">
        <f t="shared" si="1"/>
        <v>0</v>
      </c>
    </row>
    <row r="88" spans="10:10" x14ac:dyDescent="0.25">
      <c r="J88" s="7">
        <f t="shared" si="1"/>
        <v>0</v>
      </c>
    </row>
    <row r="89" spans="10:10" x14ac:dyDescent="0.25">
      <c r="J89" s="7">
        <f t="shared" si="1"/>
        <v>0</v>
      </c>
    </row>
    <row r="90" spans="10:10" x14ac:dyDescent="0.25">
      <c r="J90" s="7">
        <f t="shared" si="1"/>
        <v>0</v>
      </c>
    </row>
    <row r="91" spans="10:10" x14ac:dyDescent="0.25">
      <c r="J91" s="7">
        <f t="shared" si="1"/>
        <v>0</v>
      </c>
    </row>
    <row r="92" spans="10:10" x14ac:dyDescent="0.25">
      <c r="J92" s="7">
        <f t="shared" si="1"/>
        <v>0</v>
      </c>
    </row>
    <row r="93" spans="10:10" x14ac:dyDescent="0.25">
      <c r="J93" s="7">
        <f t="shared" si="1"/>
        <v>0</v>
      </c>
    </row>
    <row r="94" spans="10:10" x14ac:dyDescent="0.25">
      <c r="J94" s="7">
        <f t="shared" si="1"/>
        <v>0</v>
      </c>
    </row>
    <row r="95" spans="10:10" x14ac:dyDescent="0.25">
      <c r="J95" s="7">
        <f t="shared" si="1"/>
        <v>0</v>
      </c>
    </row>
    <row r="96" spans="10:10" x14ac:dyDescent="0.25">
      <c r="J96" s="7">
        <f t="shared" si="1"/>
        <v>0</v>
      </c>
    </row>
    <row r="97" spans="10:10" x14ac:dyDescent="0.25">
      <c r="J97" s="7">
        <f t="shared" si="1"/>
        <v>0</v>
      </c>
    </row>
    <row r="98" spans="10:10" x14ac:dyDescent="0.25">
      <c r="J98" s="7">
        <f t="shared" si="1"/>
        <v>0</v>
      </c>
    </row>
    <row r="99" spans="10:10" x14ac:dyDescent="0.25">
      <c r="J99" s="7">
        <f t="shared" si="1"/>
        <v>0</v>
      </c>
    </row>
    <row r="100" spans="10:10" x14ac:dyDescent="0.25">
      <c r="J100" s="7">
        <f t="shared" si="1"/>
        <v>0</v>
      </c>
    </row>
    <row r="101" spans="10:10" x14ac:dyDescent="0.25">
      <c r="J101" s="7">
        <f t="shared" si="1"/>
        <v>0</v>
      </c>
    </row>
    <row r="102" spans="10:10" x14ac:dyDescent="0.25">
      <c r="J102" s="7">
        <f t="shared" si="1"/>
        <v>0</v>
      </c>
    </row>
    <row r="103" spans="10:10" x14ac:dyDescent="0.25">
      <c r="J103" s="7">
        <f t="shared" si="1"/>
        <v>0</v>
      </c>
    </row>
    <row r="104" spans="10:10" x14ac:dyDescent="0.25">
      <c r="J104" s="7">
        <f t="shared" si="1"/>
        <v>0</v>
      </c>
    </row>
    <row r="105" spans="10:10" x14ac:dyDescent="0.25">
      <c r="J105" s="7">
        <f t="shared" si="1"/>
        <v>0</v>
      </c>
    </row>
    <row r="106" spans="10:10" x14ac:dyDescent="0.25">
      <c r="J106" s="7">
        <f t="shared" si="1"/>
        <v>0</v>
      </c>
    </row>
    <row r="107" spans="10:10" x14ac:dyDescent="0.25">
      <c r="J107" s="7">
        <f t="shared" si="1"/>
        <v>0</v>
      </c>
    </row>
    <row r="108" spans="10:10" x14ac:dyDescent="0.25">
      <c r="J108" s="7">
        <f t="shared" si="1"/>
        <v>0</v>
      </c>
    </row>
    <row r="109" spans="10:10" x14ac:dyDescent="0.25">
      <c r="J109" s="7">
        <f t="shared" si="1"/>
        <v>0</v>
      </c>
    </row>
    <row r="110" spans="10:10" x14ac:dyDescent="0.25">
      <c r="J110" s="7">
        <f t="shared" si="1"/>
        <v>0</v>
      </c>
    </row>
    <row r="111" spans="10:10" x14ac:dyDescent="0.25">
      <c r="J111" s="7">
        <f t="shared" si="1"/>
        <v>0</v>
      </c>
    </row>
    <row r="112" spans="10:10" x14ac:dyDescent="0.25">
      <c r="J112" s="7">
        <f t="shared" si="1"/>
        <v>0</v>
      </c>
    </row>
    <row r="113" spans="10:10" x14ac:dyDescent="0.25">
      <c r="J113" s="7">
        <f t="shared" si="1"/>
        <v>0</v>
      </c>
    </row>
    <row r="114" spans="10:10" x14ac:dyDescent="0.25">
      <c r="J114" s="7">
        <f t="shared" si="1"/>
        <v>0</v>
      </c>
    </row>
    <row r="115" spans="10:10" x14ac:dyDescent="0.25">
      <c r="J115" s="7">
        <f t="shared" si="1"/>
        <v>0</v>
      </c>
    </row>
    <row r="116" spans="10:10" x14ac:dyDescent="0.25">
      <c r="J116" s="7">
        <f t="shared" si="1"/>
        <v>0</v>
      </c>
    </row>
    <row r="117" spans="10:10" x14ac:dyDescent="0.25">
      <c r="J117" s="7">
        <f t="shared" si="1"/>
        <v>0</v>
      </c>
    </row>
    <row r="118" spans="10:10" x14ac:dyDescent="0.25">
      <c r="J118" s="7">
        <f t="shared" si="1"/>
        <v>0</v>
      </c>
    </row>
    <row r="119" spans="10:10" x14ac:dyDescent="0.25">
      <c r="J119" s="7">
        <f t="shared" si="1"/>
        <v>0</v>
      </c>
    </row>
    <row r="120" spans="10:10" x14ac:dyDescent="0.25">
      <c r="J120" s="7">
        <f t="shared" si="1"/>
        <v>0</v>
      </c>
    </row>
    <row r="121" spans="10:10" x14ac:dyDescent="0.25">
      <c r="J121" s="7">
        <f t="shared" si="1"/>
        <v>0</v>
      </c>
    </row>
    <row r="122" spans="10:10" x14ac:dyDescent="0.25">
      <c r="J122" s="7">
        <f t="shared" si="1"/>
        <v>0</v>
      </c>
    </row>
    <row r="123" spans="10:10" x14ac:dyDescent="0.25">
      <c r="J123" s="7">
        <f t="shared" si="1"/>
        <v>0</v>
      </c>
    </row>
    <row r="124" spans="10:10" x14ac:dyDescent="0.25">
      <c r="J124" s="7">
        <f t="shared" si="1"/>
        <v>0</v>
      </c>
    </row>
    <row r="125" spans="10:10" x14ac:dyDescent="0.25">
      <c r="J125" s="7">
        <f t="shared" si="1"/>
        <v>0</v>
      </c>
    </row>
    <row r="126" spans="10:10" x14ac:dyDescent="0.25">
      <c r="J126" s="7">
        <f t="shared" si="1"/>
        <v>0</v>
      </c>
    </row>
    <row r="127" spans="10:10" x14ac:dyDescent="0.25">
      <c r="J127" s="7">
        <f t="shared" si="1"/>
        <v>0</v>
      </c>
    </row>
    <row r="128" spans="10:10" x14ac:dyDescent="0.25">
      <c r="J128" s="7">
        <f t="shared" si="1"/>
        <v>0</v>
      </c>
    </row>
    <row r="129" spans="10:10" x14ac:dyDescent="0.25">
      <c r="J129" s="7">
        <f t="shared" si="1"/>
        <v>0</v>
      </c>
    </row>
    <row r="130" spans="10:10" x14ac:dyDescent="0.25">
      <c r="J130" s="7">
        <f t="shared" si="1"/>
        <v>0</v>
      </c>
    </row>
    <row r="131" spans="10:10" x14ac:dyDescent="0.25">
      <c r="J131" s="7">
        <f t="shared" si="1"/>
        <v>0</v>
      </c>
    </row>
    <row r="132" spans="10:10" x14ac:dyDescent="0.25">
      <c r="J132" s="7">
        <f t="shared" si="1"/>
        <v>0</v>
      </c>
    </row>
    <row r="133" spans="10:10" x14ac:dyDescent="0.25">
      <c r="J133" s="7">
        <f t="shared" si="1"/>
        <v>0</v>
      </c>
    </row>
    <row r="134" spans="10:10" x14ac:dyDescent="0.25">
      <c r="J134" s="7">
        <f t="shared" ref="J134:J197" si="2">IF(E134&gt;0,E134*H134,IF(F134&gt;0,F134*H134,IF(G134&gt;0,G134*H134,I134)))</f>
        <v>0</v>
      </c>
    </row>
    <row r="135" spans="10:10" x14ac:dyDescent="0.25">
      <c r="J135" s="7">
        <f t="shared" si="2"/>
        <v>0</v>
      </c>
    </row>
    <row r="136" spans="10:10" x14ac:dyDescent="0.25">
      <c r="J136" s="7">
        <f t="shared" si="2"/>
        <v>0</v>
      </c>
    </row>
    <row r="137" spans="10:10" x14ac:dyDescent="0.25">
      <c r="J137" s="7">
        <f t="shared" si="2"/>
        <v>0</v>
      </c>
    </row>
    <row r="138" spans="10:10" x14ac:dyDescent="0.25">
      <c r="J138" s="7">
        <f t="shared" si="2"/>
        <v>0</v>
      </c>
    </row>
    <row r="139" spans="10:10" x14ac:dyDescent="0.25">
      <c r="J139" s="7">
        <f t="shared" si="2"/>
        <v>0</v>
      </c>
    </row>
    <row r="140" spans="10:10" x14ac:dyDescent="0.25">
      <c r="J140" s="7">
        <f t="shared" si="2"/>
        <v>0</v>
      </c>
    </row>
    <row r="141" spans="10:10" x14ac:dyDescent="0.25">
      <c r="J141" s="7">
        <f t="shared" si="2"/>
        <v>0</v>
      </c>
    </row>
    <row r="142" spans="10:10" x14ac:dyDescent="0.25">
      <c r="J142" s="7">
        <f t="shared" si="2"/>
        <v>0</v>
      </c>
    </row>
    <row r="143" spans="10:10" x14ac:dyDescent="0.25">
      <c r="J143" s="7">
        <f t="shared" si="2"/>
        <v>0</v>
      </c>
    </row>
    <row r="144" spans="10:10" x14ac:dyDescent="0.25">
      <c r="J144" s="7">
        <f t="shared" si="2"/>
        <v>0</v>
      </c>
    </row>
    <row r="145" spans="10:10" x14ac:dyDescent="0.25">
      <c r="J145" s="7">
        <f t="shared" si="2"/>
        <v>0</v>
      </c>
    </row>
    <row r="146" spans="10:10" x14ac:dyDescent="0.25">
      <c r="J146" s="7">
        <f t="shared" si="2"/>
        <v>0</v>
      </c>
    </row>
    <row r="147" spans="10:10" x14ac:dyDescent="0.25">
      <c r="J147" s="7">
        <f t="shared" si="2"/>
        <v>0</v>
      </c>
    </row>
    <row r="148" spans="10:10" x14ac:dyDescent="0.25">
      <c r="J148" s="7">
        <f t="shared" si="2"/>
        <v>0</v>
      </c>
    </row>
    <row r="149" spans="10:10" x14ac:dyDescent="0.25">
      <c r="J149" s="7">
        <f t="shared" si="2"/>
        <v>0</v>
      </c>
    </row>
    <row r="150" spans="10:10" x14ac:dyDescent="0.25">
      <c r="J150" s="7">
        <f t="shared" si="2"/>
        <v>0</v>
      </c>
    </row>
    <row r="151" spans="10:10" x14ac:dyDescent="0.25">
      <c r="J151" s="7">
        <f t="shared" si="2"/>
        <v>0</v>
      </c>
    </row>
    <row r="152" spans="10:10" x14ac:dyDescent="0.25">
      <c r="J152" s="7">
        <f t="shared" si="2"/>
        <v>0</v>
      </c>
    </row>
    <row r="153" spans="10:10" x14ac:dyDescent="0.25">
      <c r="J153" s="7">
        <f t="shared" si="2"/>
        <v>0</v>
      </c>
    </row>
    <row r="154" spans="10:10" x14ac:dyDescent="0.25">
      <c r="J154" s="7">
        <f t="shared" si="2"/>
        <v>0</v>
      </c>
    </row>
    <row r="155" spans="10:10" x14ac:dyDescent="0.25">
      <c r="J155" s="7">
        <f t="shared" si="2"/>
        <v>0</v>
      </c>
    </row>
    <row r="156" spans="10:10" x14ac:dyDescent="0.25">
      <c r="J156" s="7">
        <f t="shared" si="2"/>
        <v>0</v>
      </c>
    </row>
    <row r="157" spans="10:10" x14ac:dyDescent="0.25">
      <c r="J157" s="7">
        <f t="shared" si="2"/>
        <v>0</v>
      </c>
    </row>
    <row r="158" spans="10:10" x14ac:dyDescent="0.25">
      <c r="J158" s="7">
        <f t="shared" si="2"/>
        <v>0</v>
      </c>
    </row>
    <row r="159" spans="10:10" x14ac:dyDescent="0.25">
      <c r="J159" s="7">
        <f t="shared" si="2"/>
        <v>0</v>
      </c>
    </row>
    <row r="160" spans="10:10" x14ac:dyDescent="0.25">
      <c r="J160" s="7">
        <f t="shared" si="2"/>
        <v>0</v>
      </c>
    </row>
    <row r="161" spans="10:10" x14ac:dyDescent="0.25">
      <c r="J161" s="7">
        <f t="shared" si="2"/>
        <v>0</v>
      </c>
    </row>
    <row r="162" spans="10:10" x14ac:dyDescent="0.25">
      <c r="J162" s="7">
        <f t="shared" si="2"/>
        <v>0</v>
      </c>
    </row>
    <row r="163" spans="10:10" x14ac:dyDescent="0.25">
      <c r="J163" s="7">
        <f t="shared" si="2"/>
        <v>0</v>
      </c>
    </row>
    <row r="164" spans="10:10" x14ac:dyDescent="0.25">
      <c r="J164" s="7">
        <f t="shared" si="2"/>
        <v>0</v>
      </c>
    </row>
    <row r="165" spans="10:10" x14ac:dyDescent="0.25">
      <c r="J165" s="7">
        <f t="shared" si="2"/>
        <v>0</v>
      </c>
    </row>
    <row r="166" spans="10:10" x14ac:dyDescent="0.25">
      <c r="J166" s="7">
        <f t="shared" si="2"/>
        <v>0</v>
      </c>
    </row>
    <row r="167" spans="10:10" x14ac:dyDescent="0.25">
      <c r="J167" s="7">
        <f t="shared" si="2"/>
        <v>0</v>
      </c>
    </row>
    <row r="168" spans="10:10" x14ac:dyDescent="0.25">
      <c r="J168" s="7">
        <f t="shared" si="2"/>
        <v>0</v>
      </c>
    </row>
    <row r="169" spans="10:10" x14ac:dyDescent="0.25">
      <c r="J169" s="7">
        <f t="shared" si="2"/>
        <v>0</v>
      </c>
    </row>
    <row r="170" spans="10:10" x14ac:dyDescent="0.25">
      <c r="J170" s="7">
        <f t="shared" si="2"/>
        <v>0</v>
      </c>
    </row>
    <row r="171" spans="10:10" x14ac:dyDescent="0.25">
      <c r="J171" s="7">
        <f t="shared" si="2"/>
        <v>0</v>
      </c>
    </row>
    <row r="172" spans="10:10" x14ac:dyDescent="0.25">
      <c r="J172" s="7">
        <f t="shared" si="2"/>
        <v>0</v>
      </c>
    </row>
    <row r="173" spans="10:10" x14ac:dyDescent="0.25">
      <c r="J173" s="7">
        <f t="shared" si="2"/>
        <v>0</v>
      </c>
    </row>
    <row r="174" spans="10:10" x14ac:dyDescent="0.25">
      <c r="J174" s="7">
        <f t="shared" si="2"/>
        <v>0</v>
      </c>
    </row>
    <row r="175" spans="10:10" x14ac:dyDescent="0.25">
      <c r="J175" s="7">
        <f t="shared" si="2"/>
        <v>0</v>
      </c>
    </row>
    <row r="176" spans="10:10" x14ac:dyDescent="0.25">
      <c r="J176" s="7">
        <f t="shared" si="2"/>
        <v>0</v>
      </c>
    </row>
    <row r="177" spans="10:10" x14ac:dyDescent="0.25">
      <c r="J177" s="7">
        <f t="shared" si="2"/>
        <v>0</v>
      </c>
    </row>
    <row r="178" spans="10:10" x14ac:dyDescent="0.25">
      <c r="J178" s="7">
        <f t="shared" si="2"/>
        <v>0</v>
      </c>
    </row>
    <row r="179" spans="10:10" x14ac:dyDescent="0.25">
      <c r="J179" s="7">
        <f t="shared" si="2"/>
        <v>0</v>
      </c>
    </row>
    <row r="180" spans="10:10" x14ac:dyDescent="0.25">
      <c r="J180" s="7">
        <f t="shared" si="2"/>
        <v>0</v>
      </c>
    </row>
    <row r="181" spans="10:10" x14ac:dyDescent="0.25">
      <c r="J181" s="7">
        <f t="shared" si="2"/>
        <v>0</v>
      </c>
    </row>
    <row r="182" spans="10:10" x14ac:dyDescent="0.25">
      <c r="J182" s="7">
        <f t="shared" si="2"/>
        <v>0</v>
      </c>
    </row>
    <row r="183" spans="10:10" x14ac:dyDescent="0.25">
      <c r="J183" s="7">
        <f t="shared" si="2"/>
        <v>0</v>
      </c>
    </row>
    <row r="184" spans="10:10" x14ac:dyDescent="0.25">
      <c r="J184" s="7">
        <f t="shared" si="2"/>
        <v>0</v>
      </c>
    </row>
    <row r="185" spans="10:10" x14ac:dyDescent="0.25">
      <c r="J185" s="7">
        <f t="shared" si="2"/>
        <v>0</v>
      </c>
    </row>
    <row r="186" spans="10:10" x14ac:dyDescent="0.25">
      <c r="J186" s="7">
        <f t="shared" si="2"/>
        <v>0</v>
      </c>
    </row>
    <row r="187" spans="10:10" x14ac:dyDescent="0.25">
      <c r="J187" s="7">
        <f t="shared" si="2"/>
        <v>0</v>
      </c>
    </row>
    <row r="188" spans="10:10" x14ac:dyDescent="0.25">
      <c r="J188" s="7">
        <f t="shared" si="2"/>
        <v>0</v>
      </c>
    </row>
    <row r="189" spans="10:10" x14ac:dyDescent="0.25">
      <c r="J189" s="7">
        <f t="shared" si="2"/>
        <v>0</v>
      </c>
    </row>
    <row r="190" spans="10:10" x14ac:dyDescent="0.25">
      <c r="J190" s="7">
        <f t="shared" si="2"/>
        <v>0</v>
      </c>
    </row>
    <row r="191" spans="10:10" x14ac:dyDescent="0.25">
      <c r="J191" s="7">
        <f t="shared" si="2"/>
        <v>0</v>
      </c>
    </row>
    <row r="192" spans="10:10" x14ac:dyDescent="0.25">
      <c r="J192" s="7">
        <f t="shared" si="2"/>
        <v>0</v>
      </c>
    </row>
    <row r="193" spans="10:10" x14ac:dyDescent="0.25">
      <c r="J193" s="7">
        <f t="shared" si="2"/>
        <v>0</v>
      </c>
    </row>
    <row r="194" spans="10:10" x14ac:dyDescent="0.25">
      <c r="J194" s="7">
        <f t="shared" si="2"/>
        <v>0</v>
      </c>
    </row>
    <row r="195" spans="10:10" x14ac:dyDescent="0.25">
      <c r="J195" s="7">
        <f t="shared" si="2"/>
        <v>0</v>
      </c>
    </row>
    <row r="196" spans="10:10" x14ac:dyDescent="0.25">
      <c r="J196" s="7">
        <f t="shared" si="2"/>
        <v>0</v>
      </c>
    </row>
    <row r="197" spans="10:10" x14ac:dyDescent="0.25">
      <c r="J197" s="7">
        <f t="shared" si="2"/>
        <v>0</v>
      </c>
    </row>
    <row r="198" spans="10:10" x14ac:dyDescent="0.25">
      <c r="J198" s="7">
        <f t="shared" ref="J198:J261" si="3">IF(E198&gt;0,E198*H198,IF(F198&gt;0,F198*H198,IF(G198&gt;0,G198*H198,I198)))</f>
        <v>0</v>
      </c>
    </row>
    <row r="199" spans="10:10" x14ac:dyDescent="0.25">
      <c r="J199" s="7">
        <f t="shared" si="3"/>
        <v>0</v>
      </c>
    </row>
    <row r="200" spans="10:10" x14ac:dyDescent="0.25">
      <c r="J200" s="7">
        <f t="shared" si="3"/>
        <v>0</v>
      </c>
    </row>
    <row r="201" spans="10:10" x14ac:dyDescent="0.25">
      <c r="J201" s="7">
        <f t="shared" si="3"/>
        <v>0</v>
      </c>
    </row>
    <row r="202" spans="10:10" x14ac:dyDescent="0.25">
      <c r="J202" s="7">
        <f t="shared" si="3"/>
        <v>0</v>
      </c>
    </row>
    <row r="203" spans="10:10" x14ac:dyDescent="0.25">
      <c r="J203" s="7">
        <f t="shared" si="3"/>
        <v>0</v>
      </c>
    </row>
    <row r="204" spans="10:10" x14ac:dyDescent="0.25">
      <c r="J204" s="7">
        <f t="shared" si="3"/>
        <v>0</v>
      </c>
    </row>
    <row r="205" spans="10:10" x14ac:dyDescent="0.25">
      <c r="J205" s="7">
        <f t="shared" si="3"/>
        <v>0</v>
      </c>
    </row>
    <row r="206" spans="10:10" x14ac:dyDescent="0.25">
      <c r="J206" s="7">
        <f t="shared" si="3"/>
        <v>0</v>
      </c>
    </row>
    <row r="207" spans="10:10" x14ac:dyDescent="0.25">
      <c r="J207" s="7">
        <f t="shared" si="3"/>
        <v>0</v>
      </c>
    </row>
    <row r="208" spans="10:10" x14ac:dyDescent="0.25">
      <c r="J208" s="7">
        <f t="shared" si="3"/>
        <v>0</v>
      </c>
    </row>
    <row r="209" spans="10:10" x14ac:dyDescent="0.25">
      <c r="J209" s="7">
        <f t="shared" si="3"/>
        <v>0</v>
      </c>
    </row>
    <row r="210" spans="10:10" x14ac:dyDescent="0.25">
      <c r="J210" s="7">
        <f t="shared" si="3"/>
        <v>0</v>
      </c>
    </row>
    <row r="211" spans="10:10" x14ac:dyDescent="0.25">
      <c r="J211" s="7">
        <f t="shared" si="3"/>
        <v>0</v>
      </c>
    </row>
    <row r="212" spans="10:10" x14ac:dyDescent="0.25">
      <c r="J212" s="7">
        <f t="shared" si="3"/>
        <v>0</v>
      </c>
    </row>
    <row r="213" spans="10:10" x14ac:dyDescent="0.25">
      <c r="J213" s="7">
        <f t="shared" si="3"/>
        <v>0</v>
      </c>
    </row>
    <row r="214" spans="10:10" x14ac:dyDescent="0.25">
      <c r="J214" s="7">
        <f t="shared" si="3"/>
        <v>0</v>
      </c>
    </row>
    <row r="215" spans="10:10" x14ac:dyDescent="0.25">
      <c r="J215" s="7">
        <f t="shared" si="3"/>
        <v>0</v>
      </c>
    </row>
    <row r="216" spans="10:10" x14ac:dyDescent="0.25">
      <c r="J216" s="7">
        <f t="shared" si="3"/>
        <v>0</v>
      </c>
    </row>
    <row r="217" spans="10:10" x14ac:dyDescent="0.25">
      <c r="J217" s="7">
        <f t="shared" si="3"/>
        <v>0</v>
      </c>
    </row>
    <row r="218" spans="10:10" x14ac:dyDescent="0.25">
      <c r="J218" s="7">
        <f t="shared" si="3"/>
        <v>0</v>
      </c>
    </row>
    <row r="219" spans="10:10" x14ac:dyDescent="0.25">
      <c r="J219" s="7">
        <f t="shared" si="3"/>
        <v>0</v>
      </c>
    </row>
    <row r="220" spans="10:10" x14ac:dyDescent="0.25">
      <c r="J220" s="7">
        <f t="shared" si="3"/>
        <v>0</v>
      </c>
    </row>
    <row r="221" spans="10:10" x14ac:dyDescent="0.25">
      <c r="J221" s="7">
        <f t="shared" si="3"/>
        <v>0</v>
      </c>
    </row>
    <row r="222" spans="10:10" x14ac:dyDescent="0.25">
      <c r="J222" s="7">
        <f t="shared" si="3"/>
        <v>0</v>
      </c>
    </row>
    <row r="223" spans="10:10" x14ac:dyDescent="0.25">
      <c r="J223" s="7">
        <f t="shared" si="3"/>
        <v>0</v>
      </c>
    </row>
    <row r="224" spans="10:10" x14ac:dyDescent="0.25">
      <c r="J224" s="7">
        <f t="shared" si="3"/>
        <v>0</v>
      </c>
    </row>
    <row r="225" spans="10:10" x14ac:dyDescent="0.25">
      <c r="J225" s="7">
        <f t="shared" si="3"/>
        <v>0</v>
      </c>
    </row>
    <row r="226" spans="10:10" x14ac:dyDescent="0.25">
      <c r="J226" s="7">
        <f t="shared" si="3"/>
        <v>0</v>
      </c>
    </row>
    <row r="227" spans="10:10" x14ac:dyDescent="0.25">
      <c r="J227" s="7">
        <f t="shared" si="3"/>
        <v>0</v>
      </c>
    </row>
    <row r="228" spans="10:10" x14ac:dyDescent="0.25">
      <c r="J228" s="7">
        <f t="shared" si="3"/>
        <v>0</v>
      </c>
    </row>
    <row r="229" spans="10:10" x14ac:dyDescent="0.25">
      <c r="J229" s="7">
        <f t="shared" si="3"/>
        <v>0</v>
      </c>
    </row>
    <row r="230" spans="10:10" x14ac:dyDescent="0.25">
      <c r="J230" s="7">
        <f t="shared" si="3"/>
        <v>0</v>
      </c>
    </row>
    <row r="231" spans="10:10" x14ac:dyDescent="0.25">
      <c r="J231" s="7">
        <f t="shared" si="3"/>
        <v>0</v>
      </c>
    </row>
    <row r="232" spans="10:10" x14ac:dyDescent="0.25">
      <c r="J232" s="7">
        <f t="shared" si="3"/>
        <v>0</v>
      </c>
    </row>
    <row r="233" spans="10:10" x14ac:dyDescent="0.25">
      <c r="J233" s="7">
        <f t="shared" si="3"/>
        <v>0</v>
      </c>
    </row>
    <row r="234" spans="10:10" x14ac:dyDescent="0.25">
      <c r="J234" s="7">
        <f t="shared" si="3"/>
        <v>0</v>
      </c>
    </row>
    <row r="235" spans="10:10" x14ac:dyDescent="0.25">
      <c r="J235" s="7">
        <f t="shared" si="3"/>
        <v>0</v>
      </c>
    </row>
    <row r="236" spans="10:10" x14ac:dyDescent="0.25">
      <c r="J236" s="7">
        <f t="shared" si="3"/>
        <v>0</v>
      </c>
    </row>
    <row r="237" spans="10:10" x14ac:dyDescent="0.25">
      <c r="J237" s="7">
        <f t="shared" si="3"/>
        <v>0</v>
      </c>
    </row>
    <row r="238" spans="10:10" x14ac:dyDescent="0.25">
      <c r="J238" s="7">
        <f t="shared" si="3"/>
        <v>0</v>
      </c>
    </row>
    <row r="239" spans="10:10" x14ac:dyDescent="0.25">
      <c r="J239" s="7">
        <f t="shared" si="3"/>
        <v>0</v>
      </c>
    </row>
    <row r="240" spans="10:10" x14ac:dyDescent="0.25">
      <c r="J240" s="7">
        <f t="shared" si="3"/>
        <v>0</v>
      </c>
    </row>
    <row r="241" spans="10:10" x14ac:dyDescent="0.25">
      <c r="J241" s="7">
        <f t="shared" si="3"/>
        <v>0</v>
      </c>
    </row>
    <row r="242" spans="10:10" x14ac:dyDescent="0.25">
      <c r="J242" s="7">
        <f t="shared" si="3"/>
        <v>0</v>
      </c>
    </row>
    <row r="243" spans="10:10" x14ac:dyDescent="0.25">
      <c r="J243" s="7">
        <f t="shared" si="3"/>
        <v>0</v>
      </c>
    </row>
    <row r="244" spans="10:10" x14ac:dyDescent="0.25">
      <c r="J244" s="7">
        <f t="shared" si="3"/>
        <v>0</v>
      </c>
    </row>
    <row r="245" spans="10:10" x14ac:dyDescent="0.25">
      <c r="J245" s="7">
        <f t="shared" si="3"/>
        <v>0</v>
      </c>
    </row>
    <row r="246" spans="10:10" x14ac:dyDescent="0.25">
      <c r="J246" s="7">
        <f t="shared" si="3"/>
        <v>0</v>
      </c>
    </row>
    <row r="247" spans="10:10" x14ac:dyDescent="0.25">
      <c r="J247" s="7">
        <f t="shared" si="3"/>
        <v>0</v>
      </c>
    </row>
    <row r="248" spans="10:10" x14ac:dyDescent="0.25">
      <c r="J248" s="7">
        <f t="shared" si="3"/>
        <v>0</v>
      </c>
    </row>
    <row r="249" spans="10:10" x14ac:dyDescent="0.25">
      <c r="J249" s="7">
        <f t="shared" si="3"/>
        <v>0</v>
      </c>
    </row>
    <row r="250" spans="10:10" x14ac:dyDescent="0.25">
      <c r="J250" s="7">
        <f t="shared" si="3"/>
        <v>0</v>
      </c>
    </row>
    <row r="251" spans="10:10" x14ac:dyDescent="0.25">
      <c r="J251" s="7">
        <f t="shared" si="3"/>
        <v>0</v>
      </c>
    </row>
    <row r="252" spans="10:10" x14ac:dyDescent="0.25">
      <c r="J252" s="7">
        <f t="shared" si="3"/>
        <v>0</v>
      </c>
    </row>
    <row r="253" spans="10:10" x14ac:dyDescent="0.25">
      <c r="J253" s="7">
        <f t="shared" si="3"/>
        <v>0</v>
      </c>
    </row>
    <row r="254" spans="10:10" x14ac:dyDescent="0.25">
      <c r="J254" s="7">
        <f t="shared" si="3"/>
        <v>0</v>
      </c>
    </row>
    <row r="255" spans="10:10" x14ac:dyDescent="0.25">
      <c r="J255" s="7">
        <f t="shared" si="3"/>
        <v>0</v>
      </c>
    </row>
    <row r="256" spans="10:10" x14ac:dyDescent="0.25">
      <c r="J256" s="7">
        <f t="shared" si="3"/>
        <v>0</v>
      </c>
    </row>
    <row r="257" spans="10:10" x14ac:dyDescent="0.25">
      <c r="J257" s="7">
        <f t="shared" si="3"/>
        <v>0</v>
      </c>
    </row>
    <row r="258" spans="10:10" x14ac:dyDescent="0.25">
      <c r="J258" s="7">
        <f t="shared" si="3"/>
        <v>0</v>
      </c>
    </row>
    <row r="259" spans="10:10" x14ac:dyDescent="0.25">
      <c r="J259" s="7">
        <f t="shared" si="3"/>
        <v>0</v>
      </c>
    </row>
    <row r="260" spans="10:10" x14ac:dyDescent="0.25">
      <c r="J260" s="7">
        <f t="shared" si="3"/>
        <v>0</v>
      </c>
    </row>
    <row r="261" spans="10:10" x14ac:dyDescent="0.25">
      <c r="J261" s="7">
        <f t="shared" si="3"/>
        <v>0</v>
      </c>
    </row>
    <row r="262" spans="10:10" x14ac:dyDescent="0.25">
      <c r="J262" s="7">
        <f t="shared" ref="J262:J325" si="4">IF(E262&gt;0,E262*H262,IF(F262&gt;0,F262*H262,IF(G262&gt;0,G262*H262,I262)))</f>
        <v>0</v>
      </c>
    </row>
    <row r="263" spans="10:10" x14ac:dyDescent="0.25">
      <c r="J263" s="7">
        <f t="shared" si="4"/>
        <v>0</v>
      </c>
    </row>
    <row r="264" spans="10:10" x14ac:dyDescent="0.25">
      <c r="J264" s="7">
        <f t="shared" si="4"/>
        <v>0</v>
      </c>
    </row>
    <row r="265" spans="10:10" x14ac:dyDescent="0.25">
      <c r="J265" s="7">
        <f t="shared" si="4"/>
        <v>0</v>
      </c>
    </row>
    <row r="266" spans="10:10" x14ac:dyDescent="0.25">
      <c r="J266" s="7">
        <f t="shared" si="4"/>
        <v>0</v>
      </c>
    </row>
    <row r="267" spans="10:10" x14ac:dyDescent="0.25">
      <c r="J267" s="7">
        <f t="shared" si="4"/>
        <v>0</v>
      </c>
    </row>
    <row r="268" spans="10:10" x14ac:dyDescent="0.25">
      <c r="J268" s="7">
        <f t="shared" si="4"/>
        <v>0</v>
      </c>
    </row>
    <row r="269" spans="10:10" x14ac:dyDescent="0.25">
      <c r="J269" s="7">
        <f t="shared" si="4"/>
        <v>0</v>
      </c>
    </row>
    <row r="270" spans="10:10" x14ac:dyDescent="0.25">
      <c r="J270" s="7">
        <f t="shared" si="4"/>
        <v>0</v>
      </c>
    </row>
    <row r="271" spans="10:10" x14ac:dyDescent="0.25">
      <c r="J271" s="7">
        <f t="shared" si="4"/>
        <v>0</v>
      </c>
    </row>
    <row r="272" spans="10:10" x14ac:dyDescent="0.25">
      <c r="J272" s="7">
        <f t="shared" si="4"/>
        <v>0</v>
      </c>
    </row>
    <row r="273" spans="10:10" x14ac:dyDescent="0.25">
      <c r="J273" s="7">
        <f t="shared" si="4"/>
        <v>0</v>
      </c>
    </row>
    <row r="274" spans="10:10" x14ac:dyDescent="0.25">
      <c r="J274" s="7">
        <f t="shared" si="4"/>
        <v>0</v>
      </c>
    </row>
    <row r="275" spans="10:10" x14ac:dyDescent="0.25">
      <c r="J275" s="7">
        <f t="shared" si="4"/>
        <v>0</v>
      </c>
    </row>
    <row r="276" spans="10:10" x14ac:dyDescent="0.25">
      <c r="J276" s="7">
        <f t="shared" si="4"/>
        <v>0</v>
      </c>
    </row>
    <row r="277" spans="10:10" x14ac:dyDescent="0.25">
      <c r="J277" s="7">
        <f t="shared" si="4"/>
        <v>0</v>
      </c>
    </row>
    <row r="278" spans="10:10" x14ac:dyDescent="0.25">
      <c r="J278" s="7">
        <f t="shared" si="4"/>
        <v>0</v>
      </c>
    </row>
    <row r="279" spans="10:10" x14ac:dyDescent="0.25">
      <c r="J279" s="7">
        <f t="shared" si="4"/>
        <v>0</v>
      </c>
    </row>
    <row r="280" spans="10:10" x14ac:dyDescent="0.25">
      <c r="J280" s="7">
        <f t="shared" si="4"/>
        <v>0</v>
      </c>
    </row>
    <row r="281" spans="10:10" x14ac:dyDescent="0.25">
      <c r="J281" s="7">
        <f t="shared" si="4"/>
        <v>0</v>
      </c>
    </row>
    <row r="282" spans="10:10" x14ac:dyDescent="0.25">
      <c r="J282" s="7">
        <f t="shared" si="4"/>
        <v>0</v>
      </c>
    </row>
    <row r="283" spans="10:10" x14ac:dyDescent="0.25">
      <c r="J283" s="7">
        <f t="shared" si="4"/>
        <v>0</v>
      </c>
    </row>
    <row r="284" spans="10:10" x14ac:dyDescent="0.25">
      <c r="J284" s="7">
        <f t="shared" si="4"/>
        <v>0</v>
      </c>
    </row>
    <row r="285" spans="10:10" x14ac:dyDescent="0.25">
      <c r="J285" s="7">
        <f t="shared" si="4"/>
        <v>0</v>
      </c>
    </row>
    <row r="286" spans="10:10" x14ac:dyDescent="0.25">
      <c r="J286" s="7">
        <f t="shared" si="4"/>
        <v>0</v>
      </c>
    </row>
    <row r="287" spans="10:10" x14ac:dyDescent="0.25">
      <c r="J287" s="7">
        <f t="shared" si="4"/>
        <v>0</v>
      </c>
    </row>
    <row r="288" spans="10:10" x14ac:dyDescent="0.25">
      <c r="J288" s="7">
        <f t="shared" si="4"/>
        <v>0</v>
      </c>
    </row>
    <row r="289" spans="10:10" x14ac:dyDescent="0.25">
      <c r="J289" s="7">
        <f t="shared" si="4"/>
        <v>0</v>
      </c>
    </row>
    <row r="290" spans="10:10" x14ac:dyDescent="0.25">
      <c r="J290" s="7">
        <f t="shared" si="4"/>
        <v>0</v>
      </c>
    </row>
    <row r="291" spans="10:10" x14ac:dyDescent="0.25">
      <c r="J291" s="7">
        <f t="shared" si="4"/>
        <v>0</v>
      </c>
    </row>
    <row r="292" spans="10:10" x14ac:dyDescent="0.25">
      <c r="J292" s="7">
        <f t="shared" si="4"/>
        <v>0</v>
      </c>
    </row>
    <row r="293" spans="10:10" x14ac:dyDescent="0.25">
      <c r="J293" s="7">
        <f t="shared" si="4"/>
        <v>0</v>
      </c>
    </row>
    <row r="294" spans="10:10" x14ac:dyDescent="0.25">
      <c r="J294" s="7">
        <f t="shared" si="4"/>
        <v>0</v>
      </c>
    </row>
    <row r="295" spans="10:10" x14ac:dyDescent="0.25">
      <c r="J295" s="7">
        <f t="shared" si="4"/>
        <v>0</v>
      </c>
    </row>
    <row r="296" spans="10:10" x14ac:dyDescent="0.25">
      <c r="J296" s="7">
        <f t="shared" si="4"/>
        <v>0</v>
      </c>
    </row>
    <row r="297" spans="10:10" x14ac:dyDescent="0.25">
      <c r="J297" s="7">
        <f t="shared" si="4"/>
        <v>0</v>
      </c>
    </row>
    <row r="298" spans="10:10" x14ac:dyDescent="0.25">
      <c r="J298" s="7">
        <f t="shared" si="4"/>
        <v>0</v>
      </c>
    </row>
    <row r="299" spans="10:10" x14ac:dyDescent="0.25">
      <c r="J299" s="7">
        <f t="shared" si="4"/>
        <v>0</v>
      </c>
    </row>
    <row r="300" spans="10:10" x14ac:dyDescent="0.25">
      <c r="J300" s="7">
        <f t="shared" si="4"/>
        <v>0</v>
      </c>
    </row>
    <row r="301" spans="10:10" x14ac:dyDescent="0.25">
      <c r="J301" s="7">
        <f t="shared" si="4"/>
        <v>0</v>
      </c>
    </row>
    <row r="302" spans="10:10" x14ac:dyDescent="0.25">
      <c r="J302" s="7">
        <f t="shared" si="4"/>
        <v>0</v>
      </c>
    </row>
    <row r="303" spans="10:10" x14ac:dyDescent="0.25">
      <c r="J303" s="7">
        <f t="shared" si="4"/>
        <v>0</v>
      </c>
    </row>
    <row r="304" spans="10:10" x14ac:dyDescent="0.25">
      <c r="J304" s="7">
        <f t="shared" si="4"/>
        <v>0</v>
      </c>
    </row>
    <row r="305" spans="10:10" x14ac:dyDescent="0.25">
      <c r="J305" s="7">
        <f t="shared" si="4"/>
        <v>0</v>
      </c>
    </row>
    <row r="306" spans="10:10" x14ac:dyDescent="0.25">
      <c r="J306" s="7">
        <f t="shared" si="4"/>
        <v>0</v>
      </c>
    </row>
    <row r="307" spans="10:10" x14ac:dyDescent="0.25">
      <c r="J307" s="7">
        <f t="shared" si="4"/>
        <v>0</v>
      </c>
    </row>
    <row r="308" spans="10:10" x14ac:dyDescent="0.25">
      <c r="J308" s="7">
        <f t="shared" si="4"/>
        <v>0</v>
      </c>
    </row>
    <row r="309" spans="10:10" x14ac:dyDescent="0.25">
      <c r="J309" s="7">
        <f t="shared" si="4"/>
        <v>0</v>
      </c>
    </row>
    <row r="310" spans="10:10" x14ac:dyDescent="0.25">
      <c r="J310" s="7">
        <f t="shared" si="4"/>
        <v>0</v>
      </c>
    </row>
    <row r="311" spans="10:10" x14ac:dyDescent="0.25">
      <c r="J311" s="7">
        <f t="shared" si="4"/>
        <v>0</v>
      </c>
    </row>
    <row r="312" spans="10:10" x14ac:dyDescent="0.25">
      <c r="J312" s="7">
        <f t="shared" si="4"/>
        <v>0</v>
      </c>
    </row>
    <row r="313" spans="10:10" x14ac:dyDescent="0.25">
      <c r="J313" s="7">
        <f t="shared" si="4"/>
        <v>0</v>
      </c>
    </row>
    <row r="314" spans="10:10" x14ac:dyDescent="0.25">
      <c r="J314" s="7">
        <f t="shared" si="4"/>
        <v>0</v>
      </c>
    </row>
    <row r="315" spans="10:10" x14ac:dyDescent="0.25">
      <c r="J315" s="7">
        <f t="shared" si="4"/>
        <v>0</v>
      </c>
    </row>
    <row r="316" spans="10:10" x14ac:dyDescent="0.25">
      <c r="J316" s="7">
        <f t="shared" si="4"/>
        <v>0</v>
      </c>
    </row>
    <row r="317" spans="10:10" x14ac:dyDescent="0.25">
      <c r="J317" s="7">
        <f t="shared" si="4"/>
        <v>0</v>
      </c>
    </row>
    <row r="318" spans="10:10" x14ac:dyDescent="0.25">
      <c r="J318" s="7">
        <f t="shared" si="4"/>
        <v>0</v>
      </c>
    </row>
    <row r="319" spans="10:10" x14ac:dyDescent="0.25">
      <c r="J319" s="7">
        <f t="shared" si="4"/>
        <v>0</v>
      </c>
    </row>
    <row r="320" spans="10:10" x14ac:dyDescent="0.25">
      <c r="J320" s="7">
        <f t="shared" si="4"/>
        <v>0</v>
      </c>
    </row>
    <row r="321" spans="10:10" x14ac:dyDescent="0.25">
      <c r="J321" s="7">
        <f t="shared" si="4"/>
        <v>0</v>
      </c>
    </row>
    <row r="322" spans="10:10" x14ac:dyDescent="0.25">
      <c r="J322" s="7">
        <f t="shared" si="4"/>
        <v>0</v>
      </c>
    </row>
    <row r="323" spans="10:10" x14ac:dyDescent="0.25">
      <c r="J323" s="7">
        <f t="shared" si="4"/>
        <v>0</v>
      </c>
    </row>
    <row r="324" spans="10:10" x14ac:dyDescent="0.25">
      <c r="J324" s="7">
        <f t="shared" si="4"/>
        <v>0</v>
      </c>
    </row>
    <row r="325" spans="10:10" x14ac:dyDescent="0.25">
      <c r="J325" s="7">
        <f t="shared" si="4"/>
        <v>0</v>
      </c>
    </row>
    <row r="326" spans="10:10" x14ac:dyDescent="0.25">
      <c r="J326" s="7">
        <f t="shared" ref="J326:J389" si="5">IF(E326&gt;0,E326*H326,IF(F326&gt;0,F326*H326,IF(G326&gt;0,G326*H326,I326)))</f>
        <v>0</v>
      </c>
    </row>
    <row r="327" spans="10:10" x14ac:dyDescent="0.25">
      <c r="J327" s="7">
        <f t="shared" si="5"/>
        <v>0</v>
      </c>
    </row>
    <row r="328" spans="10:10" x14ac:dyDescent="0.25">
      <c r="J328" s="7">
        <f t="shared" si="5"/>
        <v>0</v>
      </c>
    </row>
    <row r="329" spans="10:10" x14ac:dyDescent="0.25">
      <c r="J329" s="7">
        <f t="shared" si="5"/>
        <v>0</v>
      </c>
    </row>
    <row r="330" spans="10:10" x14ac:dyDescent="0.25">
      <c r="J330" s="7">
        <f t="shared" si="5"/>
        <v>0</v>
      </c>
    </row>
    <row r="331" spans="10:10" x14ac:dyDescent="0.25">
      <c r="J331" s="7">
        <f t="shared" si="5"/>
        <v>0</v>
      </c>
    </row>
    <row r="332" spans="10:10" x14ac:dyDescent="0.25">
      <c r="J332" s="7">
        <f t="shared" si="5"/>
        <v>0</v>
      </c>
    </row>
    <row r="333" spans="10:10" x14ac:dyDescent="0.25">
      <c r="J333" s="7">
        <f t="shared" si="5"/>
        <v>0</v>
      </c>
    </row>
    <row r="334" spans="10:10" x14ac:dyDescent="0.25">
      <c r="J334" s="7">
        <f t="shared" si="5"/>
        <v>0</v>
      </c>
    </row>
    <row r="335" spans="10:10" x14ac:dyDescent="0.25">
      <c r="J335" s="7">
        <f t="shared" si="5"/>
        <v>0</v>
      </c>
    </row>
    <row r="336" spans="10:10" x14ac:dyDescent="0.25">
      <c r="J336" s="7">
        <f t="shared" si="5"/>
        <v>0</v>
      </c>
    </row>
    <row r="337" spans="10:10" x14ac:dyDescent="0.25">
      <c r="J337" s="7">
        <f t="shared" si="5"/>
        <v>0</v>
      </c>
    </row>
    <row r="338" spans="10:10" x14ac:dyDescent="0.25">
      <c r="J338" s="7">
        <f t="shared" si="5"/>
        <v>0</v>
      </c>
    </row>
    <row r="339" spans="10:10" x14ac:dyDescent="0.25">
      <c r="J339" s="7">
        <f t="shared" si="5"/>
        <v>0</v>
      </c>
    </row>
    <row r="340" spans="10:10" x14ac:dyDescent="0.25">
      <c r="J340" s="7">
        <f t="shared" si="5"/>
        <v>0</v>
      </c>
    </row>
    <row r="341" spans="10:10" x14ac:dyDescent="0.25">
      <c r="J341" s="7">
        <f t="shared" si="5"/>
        <v>0</v>
      </c>
    </row>
    <row r="342" spans="10:10" x14ac:dyDescent="0.25">
      <c r="J342" s="7">
        <f t="shared" si="5"/>
        <v>0</v>
      </c>
    </row>
    <row r="343" spans="10:10" x14ac:dyDescent="0.25">
      <c r="J343" s="7">
        <f t="shared" si="5"/>
        <v>0</v>
      </c>
    </row>
    <row r="344" spans="10:10" x14ac:dyDescent="0.25">
      <c r="J344" s="7">
        <f t="shared" si="5"/>
        <v>0</v>
      </c>
    </row>
    <row r="345" spans="10:10" x14ac:dyDescent="0.25">
      <c r="J345" s="7">
        <f t="shared" si="5"/>
        <v>0</v>
      </c>
    </row>
    <row r="346" spans="10:10" x14ac:dyDescent="0.25">
      <c r="J346" s="7">
        <f t="shared" si="5"/>
        <v>0</v>
      </c>
    </row>
    <row r="347" spans="10:10" x14ac:dyDescent="0.25">
      <c r="J347" s="7">
        <f t="shared" si="5"/>
        <v>0</v>
      </c>
    </row>
    <row r="348" spans="10:10" x14ac:dyDescent="0.25">
      <c r="J348" s="7">
        <f t="shared" si="5"/>
        <v>0</v>
      </c>
    </row>
    <row r="349" spans="10:10" x14ac:dyDescent="0.25">
      <c r="J349" s="7">
        <f t="shared" si="5"/>
        <v>0</v>
      </c>
    </row>
    <row r="350" spans="10:10" x14ac:dyDescent="0.25">
      <c r="J350" s="7">
        <f t="shared" si="5"/>
        <v>0</v>
      </c>
    </row>
    <row r="351" spans="10:10" x14ac:dyDescent="0.25">
      <c r="J351" s="7">
        <f t="shared" si="5"/>
        <v>0</v>
      </c>
    </row>
    <row r="352" spans="10:10" x14ac:dyDescent="0.25">
      <c r="J352" s="7">
        <f t="shared" si="5"/>
        <v>0</v>
      </c>
    </row>
    <row r="353" spans="10:10" x14ac:dyDescent="0.25">
      <c r="J353" s="7">
        <f t="shared" si="5"/>
        <v>0</v>
      </c>
    </row>
    <row r="354" spans="10:10" x14ac:dyDescent="0.25">
      <c r="J354" s="7">
        <f t="shared" si="5"/>
        <v>0</v>
      </c>
    </row>
    <row r="355" spans="10:10" x14ac:dyDescent="0.25">
      <c r="J355" s="7">
        <f t="shared" si="5"/>
        <v>0</v>
      </c>
    </row>
    <row r="356" spans="10:10" x14ac:dyDescent="0.25">
      <c r="J356" s="7">
        <f t="shared" si="5"/>
        <v>0</v>
      </c>
    </row>
    <row r="357" spans="10:10" x14ac:dyDescent="0.25">
      <c r="J357" s="7">
        <f t="shared" si="5"/>
        <v>0</v>
      </c>
    </row>
    <row r="358" spans="10:10" x14ac:dyDescent="0.25">
      <c r="J358" s="7">
        <f t="shared" si="5"/>
        <v>0</v>
      </c>
    </row>
    <row r="359" spans="10:10" x14ac:dyDescent="0.25">
      <c r="J359" s="7">
        <f t="shared" si="5"/>
        <v>0</v>
      </c>
    </row>
    <row r="360" spans="10:10" x14ac:dyDescent="0.25">
      <c r="J360" s="7">
        <f t="shared" si="5"/>
        <v>0</v>
      </c>
    </row>
    <row r="361" spans="10:10" x14ac:dyDescent="0.25">
      <c r="J361" s="7">
        <f t="shared" si="5"/>
        <v>0</v>
      </c>
    </row>
    <row r="362" spans="10:10" x14ac:dyDescent="0.25">
      <c r="J362" s="7">
        <f t="shared" si="5"/>
        <v>0</v>
      </c>
    </row>
    <row r="363" spans="10:10" x14ac:dyDescent="0.25">
      <c r="J363" s="7">
        <f t="shared" si="5"/>
        <v>0</v>
      </c>
    </row>
    <row r="364" spans="10:10" x14ac:dyDescent="0.25">
      <c r="J364" s="7">
        <f t="shared" si="5"/>
        <v>0</v>
      </c>
    </row>
    <row r="365" spans="10:10" x14ac:dyDescent="0.25">
      <c r="J365" s="7">
        <f t="shared" si="5"/>
        <v>0</v>
      </c>
    </row>
    <row r="366" spans="10:10" x14ac:dyDescent="0.25">
      <c r="J366" s="7">
        <f t="shared" si="5"/>
        <v>0</v>
      </c>
    </row>
    <row r="367" spans="10:10" x14ac:dyDescent="0.25">
      <c r="J367" s="7">
        <f t="shared" si="5"/>
        <v>0</v>
      </c>
    </row>
    <row r="368" spans="10:10" x14ac:dyDescent="0.25">
      <c r="J368" s="7">
        <f t="shared" si="5"/>
        <v>0</v>
      </c>
    </row>
    <row r="369" spans="10:10" x14ac:dyDescent="0.25">
      <c r="J369" s="7">
        <f t="shared" si="5"/>
        <v>0</v>
      </c>
    </row>
    <row r="370" spans="10:10" x14ac:dyDescent="0.25">
      <c r="J370" s="7">
        <f t="shared" si="5"/>
        <v>0</v>
      </c>
    </row>
    <row r="371" spans="10:10" x14ac:dyDescent="0.25">
      <c r="J371" s="7">
        <f t="shared" si="5"/>
        <v>0</v>
      </c>
    </row>
    <row r="372" spans="10:10" x14ac:dyDescent="0.25">
      <c r="J372" s="7">
        <f t="shared" si="5"/>
        <v>0</v>
      </c>
    </row>
    <row r="373" spans="10:10" x14ac:dyDescent="0.25">
      <c r="J373" s="7">
        <f t="shared" si="5"/>
        <v>0</v>
      </c>
    </row>
    <row r="374" spans="10:10" x14ac:dyDescent="0.25">
      <c r="J374" s="7">
        <f t="shared" si="5"/>
        <v>0</v>
      </c>
    </row>
    <row r="375" spans="10:10" x14ac:dyDescent="0.25">
      <c r="J375" s="7">
        <f t="shared" si="5"/>
        <v>0</v>
      </c>
    </row>
    <row r="376" spans="10:10" x14ac:dyDescent="0.25">
      <c r="J376" s="7">
        <f t="shared" si="5"/>
        <v>0</v>
      </c>
    </row>
    <row r="377" spans="10:10" x14ac:dyDescent="0.25">
      <c r="J377" s="7">
        <f t="shared" si="5"/>
        <v>0</v>
      </c>
    </row>
    <row r="378" spans="10:10" x14ac:dyDescent="0.25">
      <c r="J378" s="7">
        <f t="shared" si="5"/>
        <v>0</v>
      </c>
    </row>
    <row r="379" spans="10:10" x14ac:dyDescent="0.25">
      <c r="J379" s="7">
        <f t="shared" si="5"/>
        <v>0</v>
      </c>
    </row>
    <row r="380" spans="10:10" x14ac:dyDescent="0.25">
      <c r="J380" s="7">
        <f t="shared" si="5"/>
        <v>0</v>
      </c>
    </row>
    <row r="381" spans="10:10" x14ac:dyDescent="0.25">
      <c r="J381" s="7">
        <f t="shared" si="5"/>
        <v>0</v>
      </c>
    </row>
    <row r="382" spans="10:10" x14ac:dyDescent="0.25">
      <c r="J382" s="7">
        <f t="shared" si="5"/>
        <v>0</v>
      </c>
    </row>
    <row r="383" spans="10:10" x14ac:dyDescent="0.25">
      <c r="J383" s="7">
        <f t="shared" si="5"/>
        <v>0</v>
      </c>
    </row>
    <row r="384" spans="10:10" x14ac:dyDescent="0.25">
      <c r="J384" s="7">
        <f t="shared" si="5"/>
        <v>0</v>
      </c>
    </row>
    <row r="385" spans="10:10" x14ac:dyDescent="0.25">
      <c r="J385" s="7">
        <f t="shared" si="5"/>
        <v>0</v>
      </c>
    </row>
    <row r="386" spans="10:10" x14ac:dyDescent="0.25">
      <c r="J386" s="7">
        <f t="shared" si="5"/>
        <v>0</v>
      </c>
    </row>
    <row r="387" spans="10:10" x14ac:dyDescent="0.25">
      <c r="J387" s="7">
        <f t="shared" si="5"/>
        <v>0</v>
      </c>
    </row>
    <row r="388" spans="10:10" x14ac:dyDescent="0.25">
      <c r="J388" s="7">
        <f t="shared" si="5"/>
        <v>0</v>
      </c>
    </row>
    <row r="389" spans="10:10" x14ac:dyDescent="0.25">
      <c r="J389" s="7">
        <f t="shared" si="5"/>
        <v>0</v>
      </c>
    </row>
    <row r="390" spans="10:10" x14ac:dyDescent="0.25">
      <c r="J390" s="7">
        <f t="shared" ref="J390:J453" si="6">IF(E390&gt;0,E390*H390,IF(F390&gt;0,F390*H390,IF(G390&gt;0,G390*H390,I390)))</f>
        <v>0</v>
      </c>
    </row>
    <row r="391" spans="10:10" x14ac:dyDescent="0.25">
      <c r="J391" s="7">
        <f t="shared" si="6"/>
        <v>0</v>
      </c>
    </row>
    <row r="392" spans="10:10" x14ac:dyDescent="0.25">
      <c r="J392" s="7">
        <f t="shared" si="6"/>
        <v>0</v>
      </c>
    </row>
    <row r="393" spans="10:10" x14ac:dyDescent="0.25">
      <c r="J393" s="7">
        <f t="shared" si="6"/>
        <v>0</v>
      </c>
    </row>
    <row r="394" spans="10:10" x14ac:dyDescent="0.25">
      <c r="J394" s="7">
        <f t="shared" si="6"/>
        <v>0</v>
      </c>
    </row>
    <row r="395" spans="10:10" x14ac:dyDescent="0.25">
      <c r="J395" s="7">
        <f t="shared" si="6"/>
        <v>0</v>
      </c>
    </row>
    <row r="396" spans="10:10" x14ac:dyDescent="0.25">
      <c r="J396" s="7">
        <f t="shared" si="6"/>
        <v>0</v>
      </c>
    </row>
    <row r="397" spans="10:10" x14ac:dyDescent="0.25">
      <c r="J397" s="7">
        <f t="shared" si="6"/>
        <v>0</v>
      </c>
    </row>
    <row r="398" spans="10:10" x14ac:dyDescent="0.25">
      <c r="J398" s="7">
        <f t="shared" si="6"/>
        <v>0</v>
      </c>
    </row>
    <row r="399" spans="10:10" x14ac:dyDescent="0.25">
      <c r="J399" s="7">
        <f t="shared" si="6"/>
        <v>0</v>
      </c>
    </row>
    <row r="400" spans="10:10" x14ac:dyDescent="0.25">
      <c r="J400" s="7">
        <f t="shared" si="6"/>
        <v>0</v>
      </c>
    </row>
    <row r="401" spans="10:10" x14ac:dyDescent="0.25">
      <c r="J401" s="7">
        <f t="shared" si="6"/>
        <v>0</v>
      </c>
    </row>
    <row r="402" spans="10:10" x14ac:dyDescent="0.25">
      <c r="J402" s="7">
        <f t="shared" si="6"/>
        <v>0</v>
      </c>
    </row>
    <row r="403" spans="10:10" x14ac:dyDescent="0.25">
      <c r="J403" s="7">
        <f t="shared" si="6"/>
        <v>0</v>
      </c>
    </row>
    <row r="404" spans="10:10" x14ac:dyDescent="0.25">
      <c r="J404" s="7">
        <f t="shared" si="6"/>
        <v>0</v>
      </c>
    </row>
    <row r="405" spans="10:10" x14ac:dyDescent="0.25">
      <c r="J405" s="7">
        <f t="shared" si="6"/>
        <v>0</v>
      </c>
    </row>
    <row r="406" spans="10:10" x14ac:dyDescent="0.25">
      <c r="J406" s="7">
        <f t="shared" si="6"/>
        <v>0</v>
      </c>
    </row>
    <row r="407" spans="10:10" x14ac:dyDescent="0.25">
      <c r="J407" s="7">
        <f t="shared" si="6"/>
        <v>0</v>
      </c>
    </row>
    <row r="408" spans="10:10" x14ac:dyDescent="0.25">
      <c r="J408" s="7">
        <f t="shared" si="6"/>
        <v>0</v>
      </c>
    </row>
    <row r="409" spans="10:10" x14ac:dyDescent="0.25">
      <c r="J409" s="7">
        <f t="shared" si="6"/>
        <v>0</v>
      </c>
    </row>
    <row r="410" spans="10:10" x14ac:dyDescent="0.25">
      <c r="J410" s="7">
        <f t="shared" si="6"/>
        <v>0</v>
      </c>
    </row>
    <row r="411" spans="10:10" x14ac:dyDescent="0.25">
      <c r="J411" s="7">
        <f t="shared" si="6"/>
        <v>0</v>
      </c>
    </row>
    <row r="412" spans="10:10" x14ac:dyDescent="0.25">
      <c r="J412" s="7">
        <f t="shared" si="6"/>
        <v>0</v>
      </c>
    </row>
    <row r="413" spans="10:10" x14ac:dyDescent="0.25">
      <c r="J413" s="7">
        <f t="shared" si="6"/>
        <v>0</v>
      </c>
    </row>
    <row r="414" spans="10:10" x14ac:dyDescent="0.25">
      <c r="J414" s="7">
        <f t="shared" si="6"/>
        <v>0</v>
      </c>
    </row>
    <row r="415" spans="10:10" x14ac:dyDescent="0.25">
      <c r="J415" s="7">
        <f t="shared" si="6"/>
        <v>0</v>
      </c>
    </row>
    <row r="416" spans="10:10" x14ac:dyDescent="0.25">
      <c r="J416" s="7">
        <f t="shared" si="6"/>
        <v>0</v>
      </c>
    </row>
    <row r="417" spans="10:10" x14ac:dyDescent="0.25">
      <c r="J417" s="7">
        <f t="shared" si="6"/>
        <v>0</v>
      </c>
    </row>
    <row r="418" spans="10:10" x14ac:dyDescent="0.25">
      <c r="J418" s="7">
        <f t="shared" si="6"/>
        <v>0</v>
      </c>
    </row>
    <row r="419" spans="10:10" x14ac:dyDescent="0.25">
      <c r="J419" s="7">
        <f t="shared" si="6"/>
        <v>0</v>
      </c>
    </row>
    <row r="420" spans="10:10" x14ac:dyDescent="0.25">
      <c r="J420" s="7">
        <f t="shared" si="6"/>
        <v>0</v>
      </c>
    </row>
    <row r="421" spans="10:10" x14ac:dyDescent="0.25">
      <c r="J421" s="7">
        <f t="shared" si="6"/>
        <v>0</v>
      </c>
    </row>
    <row r="422" spans="10:10" x14ac:dyDescent="0.25">
      <c r="J422" s="7">
        <f t="shared" si="6"/>
        <v>0</v>
      </c>
    </row>
    <row r="423" spans="10:10" x14ac:dyDescent="0.25">
      <c r="J423" s="7">
        <f t="shared" si="6"/>
        <v>0</v>
      </c>
    </row>
    <row r="424" spans="10:10" x14ac:dyDescent="0.25">
      <c r="J424" s="7">
        <f t="shared" si="6"/>
        <v>0</v>
      </c>
    </row>
    <row r="425" spans="10:10" x14ac:dyDescent="0.25">
      <c r="J425" s="7">
        <f t="shared" si="6"/>
        <v>0</v>
      </c>
    </row>
    <row r="426" spans="10:10" x14ac:dyDescent="0.25">
      <c r="J426" s="7">
        <f t="shared" si="6"/>
        <v>0</v>
      </c>
    </row>
    <row r="427" spans="10:10" x14ac:dyDescent="0.25">
      <c r="J427" s="7">
        <f t="shared" si="6"/>
        <v>0</v>
      </c>
    </row>
    <row r="428" spans="10:10" x14ac:dyDescent="0.25">
      <c r="J428" s="7">
        <f t="shared" si="6"/>
        <v>0</v>
      </c>
    </row>
    <row r="429" spans="10:10" x14ac:dyDescent="0.25">
      <c r="J429" s="7">
        <f t="shared" si="6"/>
        <v>0</v>
      </c>
    </row>
    <row r="430" spans="10:10" x14ac:dyDescent="0.25">
      <c r="J430" s="7">
        <f t="shared" si="6"/>
        <v>0</v>
      </c>
    </row>
    <row r="431" spans="10:10" x14ac:dyDescent="0.25">
      <c r="J431" s="7">
        <f t="shared" si="6"/>
        <v>0</v>
      </c>
    </row>
    <row r="432" spans="10:10" x14ac:dyDescent="0.25">
      <c r="J432" s="7">
        <f t="shared" si="6"/>
        <v>0</v>
      </c>
    </row>
    <row r="433" spans="10:10" x14ac:dyDescent="0.25">
      <c r="J433" s="7">
        <f t="shared" si="6"/>
        <v>0</v>
      </c>
    </row>
    <row r="434" spans="10:10" x14ac:dyDescent="0.25">
      <c r="J434" s="7">
        <f t="shared" si="6"/>
        <v>0</v>
      </c>
    </row>
    <row r="435" spans="10:10" x14ac:dyDescent="0.25">
      <c r="J435" s="7">
        <f t="shared" si="6"/>
        <v>0</v>
      </c>
    </row>
    <row r="436" spans="10:10" x14ac:dyDescent="0.25">
      <c r="J436" s="7">
        <f t="shared" si="6"/>
        <v>0</v>
      </c>
    </row>
    <row r="437" spans="10:10" x14ac:dyDescent="0.25">
      <c r="J437" s="7">
        <f t="shared" si="6"/>
        <v>0</v>
      </c>
    </row>
    <row r="438" spans="10:10" x14ac:dyDescent="0.25">
      <c r="J438" s="7">
        <f t="shared" si="6"/>
        <v>0</v>
      </c>
    </row>
    <row r="439" spans="10:10" x14ac:dyDescent="0.25">
      <c r="J439" s="7">
        <f t="shared" si="6"/>
        <v>0</v>
      </c>
    </row>
    <row r="440" spans="10:10" x14ac:dyDescent="0.25">
      <c r="J440" s="7">
        <f t="shared" si="6"/>
        <v>0</v>
      </c>
    </row>
    <row r="441" spans="10:10" x14ac:dyDescent="0.25">
      <c r="J441" s="7">
        <f t="shared" si="6"/>
        <v>0</v>
      </c>
    </row>
    <row r="442" spans="10:10" x14ac:dyDescent="0.25">
      <c r="J442" s="7">
        <f t="shared" si="6"/>
        <v>0</v>
      </c>
    </row>
    <row r="443" spans="10:10" x14ac:dyDescent="0.25">
      <c r="J443" s="7">
        <f t="shared" si="6"/>
        <v>0</v>
      </c>
    </row>
    <row r="444" spans="10:10" x14ac:dyDescent="0.25">
      <c r="J444" s="7">
        <f t="shared" si="6"/>
        <v>0</v>
      </c>
    </row>
    <row r="445" spans="10:10" x14ac:dyDescent="0.25">
      <c r="J445" s="7">
        <f t="shared" si="6"/>
        <v>0</v>
      </c>
    </row>
    <row r="446" spans="10:10" x14ac:dyDescent="0.25">
      <c r="J446" s="7">
        <f t="shared" si="6"/>
        <v>0</v>
      </c>
    </row>
    <row r="447" spans="10:10" x14ac:dyDescent="0.25">
      <c r="J447" s="7">
        <f t="shared" si="6"/>
        <v>0</v>
      </c>
    </row>
    <row r="448" spans="10:10" x14ac:dyDescent="0.25">
      <c r="J448" s="7">
        <f t="shared" si="6"/>
        <v>0</v>
      </c>
    </row>
    <row r="449" spans="10:10" x14ac:dyDescent="0.25">
      <c r="J449" s="7">
        <f t="shared" si="6"/>
        <v>0</v>
      </c>
    </row>
    <row r="450" spans="10:10" x14ac:dyDescent="0.25">
      <c r="J450" s="7">
        <f t="shared" si="6"/>
        <v>0</v>
      </c>
    </row>
    <row r="451" spans="10:10" x14ac:dyDescent="0.25">
      <c r="J451" s="7">
        <f t="shared" si="6"/>
        <v>0</v>
      </c>
    </row>
    <row r="452" spans="10:10" x14ac:dyDescent="0.25">
      <c r="J452" s="7">
        <f t="shared" si="6"/>
        <v>0</v>
      </c>
    </row>
    <row r="453" spans="10:10" x14ac:dyDescent="0.25">
      <c r="J453" s="7">
        <f t="shared" si="6"/>
        <v>0</v>
      </c>
    </row>
    <row r="454" spans="10:10" x14ac:dyDescent="0.25">
      <c r="J454" s="7">
        <f t="shared" ref="J454:J517" si="7">IF(E454&gt;0,E454*H454,IF(F454&gt;0,F454*H454,IF(G454&gt;0,G454*H454,I454)))</f>
        <v>0</v>
      </c>
    </row>
    <row r="455" spans="10:10" x14ac:dyDescent="0.25">
      <c r="J455" s="7">
        <f t="shared" si="7"/>
        <v>0</v>
      </c>
    </row>
    <row r="456" spans="10:10" x14ac:dyDescent="0.25">
      <c r="J456" s="7">
        <f t="shared" si="7"/>
        <v>0</v>
      </c>
    </row>
    <row r="457" spans="10:10" x14ac:dyDescent="0.25">
      <c r="J457" s="7">
        <f t="shared" si="7"/>
        <v>0</v>
      </c>
    </row>
    <row r="458" spans="10:10" x14ac:dyDescent="0.25">
      <c r="J458" s="7">
        <f t="shared" si="7"/>
        <v>0</v>
      </c>
    </row>
    <row r="459" spans="10:10" x14ac:dyDescent="0.25">
      <c r="J459" s="7">
        <f t="shared" si="7"/>
        <v>0</v>
      </c>
    </row>
    <row r="460" spans="10:10" x14ac:dyDescent="0.25">
      <c r="J460" s="7">
        <f t="shared" si="7"/>
        <v>0</v>
      </c>
    </row>
    <row r="461" spans="10:10" x14ac:dyDescent="0.25">
      <c r="J461" s="7">
        <f t="shared" si="7"/>
        <v>0</v>
      </c>
    </row>
    <row r="462" spans="10:10" x14ac:dyDescent="0.25">
      <c r="J462" s="7">
        <f t="shared" si="7"/>
        <v>0</v>
      </c>
    </row>
    <row r="463" spans="10:10" x14ac:dyDescent="0.25">
      <c r="J463" s="7">
        <f t="shared" si="7"/>
        <v>0</v>
      </c>
    </row>
    <row r="464" spans="10:10" x14ac:dyDescent="0.25">
      <c r="J464" s="7">
        <f t="shared" si="7"/>
        <v>0</v>
      </c>
    </row>
    <row r="465" spans="10:10" x14ac:dyDescent="0.25">
      <c r="J465" s="7">
        <f t="shared" si="7"/>
        <v>0</v>
      </c>
    </row>
    <row r="466" spans="10:10" x14ac:dyDescent="0.25">
      <c r="J466" s="7">
        <f t="shared" si="7"/>
        <v>0</v>
      </c>
    </row>
    <row r="467" spans="10:10" x14ac:dyDescent="0.25">
      <c r="J467" s="7">
        <f t="shared" si="7"/>
        <v>0</v>
      </c>
    </row>
    <row r="468" spans="10:10" x14ac:dyDescent="0.25">
      <c r="J468" s="7">
        <f t="shared" si="7"/>
        <v>0</v>
      </c>
    </row>
    <row r="469" spans="10:10" x14ac:dyDescent="0.25">
      <c r="J469" s="7">
        <f t="shared" si="7"/>
        <v>0</v>
      </c>
    </row>
    <row r="470" spans="10:10" x14ac:dyDescent="0.25">
      <c r="J470" s="7">
        <f t="shared" si="7"/>
        <v>0</v>
      </c>
    </row>
    <row r="471" spans="10:10" x14ac:dyDescent="0.25">
      <c r="J471" s="7">
        <f t="shared" si="7"/>
        <v>0</v>
      </c>
    </row>
    <row r="472" spans="10:10" x14ac:dyDescent="0.25">
      <c r="J472" s="7">
        <f t="shared" si="7"/>
        <v>0</v>
      </c>
    </row>
    <row r="473" spans="10:10" x14ac:dyDescent="0.25">
      <c r="J473" s="7">
        <f t="shared" si="7"/>
        <v>0</v>
      </c>
    </row>
    <row r="474" spans="10:10" x14ac:dyDescent="0.25">
      <c r="J474" s="7">
        <f t="shared" si="7"/>
        <v>0</v>
      </c>
    </row>
    <row r="475" spans="10:10" x14ac:dyDescent="0.25">
      <c r="J475" s="7">
        <f t="shared" si="7"/>
        <v>0</v>
      </c>
    </row>
    <row r="476" spans="10:10" x14ac:dyDescent="0.25">
      <c r="J476" s="7">
        <f t="shared" si="7"/>
        <v>0</v>
      </c>
    </row>
    <row r="477" spans="10:10" x14ac:dyDescent="0.25">
      <c r="J477" s="7">
        <f t="shared" si="7"/>
        <v>0</v>
      </c>
    </row>
    <row r="478" spans="10:10" x14ac:dyDescent="0.25">
      <c r="J478" s="7">
        <f t="shared" si="7"/>
        <v>0</v>
      </c>
    </row>
    <row r="479" spans="10:10" x14ac:dyDescent="0.25">
      <c r="J479" s="7">
        <f t="shared" si="7"/>
        <v>0</v>
      </c>
    </row>
    <row r="480" spans="10:10" x14ac:dyDescent="0.25">
      <c r="J480" s="7">
        <f t="shared" si="7"/>
        <v>0</v>
      </c>
    </row>
    <row r="481" spans="10:10" x14ac:dyDescent="0.25">
      <c r="J481" s="7">
        <f t="shared" si="7"/>
        <v>0</v>
      </c>
    </row>
    <row r="482" spans="10:10" x14ac:dyDescent="0.25">
      <c r="J482" s="7">
        <f t="shared" si="7"/>
        <v>0</v>
      </c>
    </row>
    <row r="483" spans="10:10" x14ac:dyDescent="0.25">
      <c r="J483" s="7">
        <f t="shared" si="7"/>
        <v>0</v>
      </c>
    </row>
    <row r="484" spans="10:10" x14ac:dyDescent="0.25">
      <c r="J484" s="7">
        <f t="shared" si="7"/>
        <v>0</v>
      </c>
    </row>
    <row r="485" spans="10:10" x14ac:dyDescent="0.25">
      <c r="J485" s="7">
        <f t="shared" si="7"/>
        <v>0</v>
      </c>
    </row>
    <row r="486" spans="10:10" x14ac:dyDescent="0.25">
      <c r="J486" s="7">
        <f t="shared" si="7"/>
        <v>0</v>
      </c>
    </row>
    <row r="487" spans="10:10" x14ac:dyDescent="0.25">
      <c r="J487" s="7">
        <f t="shared" si="7"/>
        <v>0</v>
      </c>
    </row>
    <row r="488" spans="10:10" x14ac:dyDescent="0.25">
      <c r="J488" s="7">
        <f t="shared" si="7"/>
        <v>0</v>
      </c>
    </row>
    <row r="489" spans="10:10" x14ac:dyDescent="0.25">
      <c r="J489" s="7">
        <f t="shared" si="7"/>
        <v>0</v>
      </c>
    </row>
    <row r="490" spans="10:10" x14ac:dyDescent="0.25">
      <c r="J490" s="7">
        <f t="shared" si="7"/>
        <v>0</v>
      </c>
    </row>
    <row r="491" spans="10:10" x14ac:dyDescent="0.25">
      <c r="J491" s="7">
        <f t="shared" si="7"/>
        <v>0</v>
      </c>
    </row>
    <row r="492" spans="10:10" x14ac:dyDescent="0.25">
      <c r="J492" s="7">
        <f t="shared" si="7"/>
        <v>0</v>
      </c>
    </row>
    <row r="493" spans="10:10" x14ac:dyDescent="0.25">
      <c r="J493" s="7">
        <f t="shared" si="7"/>
        <v>0</v>
      </c>
    </row>
    <row r="494" spans="10:10" x14ac:dyDescent="0.25">
      <c r="J494" s="7">
        <f t="shared" si="7"/>
        <v>0</v>
      </c>
    </row>
    <row r="495" spans="10:10" x14ac:dyDescent="0.25">
      <c r="J495" s="7">
        <f t="shared" si="7"/>
        <v>0</v>
      </c>
    </row>
    <row r="496" spans="10:10" x14ac:dyDescent="0.25">
      <c r="J496" s="7">
        <f t="shared" si="7"/>
        <v>0</v>
      </c>
    </row>
    <row r="497" spans="10:10" x14ac:dyDescent="0.25">
      <c r="J497" s="7">
        <f t="shared" si="7"/>
        <v>0</v>
      </c>
    </row>
    <row r="498" spans="10:10" x14ac:dyDescent="0.25">
      <c r="J498" s="7">
        <f t="shared" si="7"/>
        <v>0</v>
      </c>
    </row>
    <row r="499" spans="10:10" x14ac:dyDescent="0.25">
      <c r="J499" s="7">
        <f t="shared" si="7"/>
        <v>0</v>
      </c>
    </row>
    <row r="500" spans="10:10" x14ac:dyDescent="0.25">
      <c r="J500" s="7">
        <f t="shared" si="7"/>
        <v>0</v>
      </c>
    </row>
    <row r="501" spans="10:10" x14ac:dyDescent="0.25">
      <c r="J501" s="7">
        <f t="shared" si="7"/>
        <v>0</v>
      </c>
    </row>
    <row r="502" spans="10:10" x14ac:dyDescent="0.25">
      <c r="J502" s="7">
        <f t="shared" si="7"/>
        <v>0</v>
      </c>
    </row>
    <row r="503" spans="10:10" x14ac:dyDescent="0.25">
      <c r="J503" s="7">
        <f t="shared" si="7"/>
        <v>0</v>
      </c>
    </row>
    <row r="504" spans="10:10" x14ac:dyDescent="0.25">
      <c r="J504" s="7">
        <f t="shared" si="7"/>
        <v>0</v>
      </c>
    </row>
    <row r="505" spans="10:10" x14ac:dyDescent="0.25">
      <c r="J505" s="7">
        <f t="shared" si="7"/>
        <v>0</v>
      </c>
    </row>
    <row r="506" spans="10:10" x14ac:dyDescent="0.25">
      <c r="J506" s="7">
        <f t="shared" si="7"/>
        <v>0</v>
      </c>
    </row>
    <row r="507" spans="10:10" x14ac:dyDescent="0.25">
      <c r="J507" s="7">
        <f t="shared" si="7"/>
        <v>0</v>
      </c>
    </row>
    <row r="508" spans="10:10" x14ac:dyDescent="0.25">
      <c r="J508" s="7">
        <f t="shared" si="7"/>
        <v>0</v>
      </c>
    </row>
    <row r="509" spans="10:10" x14ac:dyDescent="0.25">
      <c r="J509" s="7">
        <f t="shared" si="7"/>
        <v>0</v>
      </c>
    </row>
    <row r="510" spans="10:10" x14ac:dyDescent="0.25">
      <c r="J510" s="7">
        <f t="shared" si="7"/>
        <v>0</v>
      </c>
    </row>
    <row r="511" spans="10:10" x14ac:dyDescent="0.25">
      <c r="J511" s="7">
        <f t="shared" si="7"/>
        <v>0</v>
      </c>
    </row>
    <row r="512" spans="10:10" x14ac:dyDescent="0.25">
      <c r="J512" s="7">
        <f t="shared" si="7"/>
        <v>0</v>
      </c>
    </row>
    <row r="513" spans="10:10" x14ac:dyDescent="0.25">
      <c r="J513" s="7">
        <f t="shared" si="7"/>
        <v>0</v>
      </c>
    </row>
    <row r="514" spans="10:10" x14ac:dyDescent="0.25">
      <c r="J514" s="7">
        <f t="shared" si="7"/>
        <v>0</v>
      </c>
    </row>
    <row r="515" spans="10:10" x14ac:dyDescent="0.25">
      <c r="J515" s="7">
        <f t="shared" si="7"/>
        <v>0</v>
      </c>
    </row>
    <row r="516" spans="10:10" x14ac:dyDescent="0.25">
      <c r="J516" s="7">
        <f t="shared" si="7"/>
        <v>0</v>
      </c>
    </row>
    <row r="517" spans="10:10" x14ac:dyDescent="0.25">
      <c r="J517" s="7">
        <f t="shared" si="7"/>
        <v>0</v>
      </c>
    </row>
    <row r="518" spans="10:10" x14ac:dyDescent="0.25">
      <c r="J518" s="7">
        <f t="shared" ref="J518:J581" si="8">IF(E518&gt;0,E518*H518,IF(F518&gt;0,F518*H518,IF(G518&gt;0,G518*H518,I518)))</f>
        <v>0</v>
      </c>
    </row>
    <row r="519" spans="10:10" x14ac:dyDescent="0.25">
      <c r="J519" s="7">
        <f t="shared" si="8"/>
        <v>0</v>
      </c>
    </row>
    <row r="520" spans="10:10" x14ac:dyDescent="0.25">
      <c r="J520" s="7">
        <f t="shared" si="8"/>
        <v>0</v>
      </c>
    </row>
    <row r="521" spans="10:10" x14ac:dyDescent="0.25">
      <c r="J521" s="7">
        <f t="shared" si="8"/>
        <v>0</v>
      </c>
    </row>
    <row r="522" spans="10:10" x14ac:dyDescent="0.25">
      <c r="J522" s="7">
        <f t="shared" si="8"/>
        <v>0</v>
      </c>
    </row>
    <row r="523" spans="10:10" x14ac:dyDescent="0.25">
      <c r="J523" s="7">
        <f t="shared" si="8"/>
        <v>0</v>
      </c>
    </row>
    <row r="524" spans="10:10" x14ac:dyDescent="0.25">
      <c r="J524" s="7">
        <f t="shared" si="8"/>
        <v>0</v>
      </c>
    </row>
    <row r="525" spans="10:10" x14ac:dyDescent="0.25">
      <c r="J525" s="7">
        <f t="shared" si="8"/>
        <v>0</v>
      </c>
    </row>
    <row r="526" spans="10:10" x14ac:dyDescent="0.25">
      <c r="J526" s="7">
        <f t="shared" si="8"/>
        <v>0</v>
      </c>
    </row>
    <row r="527" spans="10:10" x14ac:dyDescent="0.25">
      <c r="J527" s="7">
        <f t="shared" si="8"/>
        <v>0</v>
      </c>
    </row>
    <row r="528" spans="10:10" x14ac:dyDescent="0.25">
      <c r="J528" s="7">
        <f t="shared" si="8"/>
        <v>0</v>
      </c>
    </row>
    <row r="529" spans="10:10" x14ac:dyDescent="0.25">
      <c r="J529" s="7">
        <f t="shared" si="8"/>
        <v>0</v>
      </c>
    </row>
    <row r="530" spans="10:10" x14ac:dyDescent="0.25">
      <c r="J530" s="7">
        <f t="shared" si="8"/>
        <v>0</v>
      </c>
    </row>
    <row r="531" spans="10:10" x14ac:dyDescent="0.25">
      <c r="J531" s="7">
        <f t="shared" si="8"/>
        <v>0</v>
      </c>
    </row>
    <row r="532" spans="10:10" x14ac:dyDescent="0.25">
      <c r="J532" s="7">
        <f t="shared" si="8"/>
        <v>0</v>
      </c>
    </row>
    <row r="533" spans="10:10" x14ac:dyDescent="0.25">
      <c r="J533" s="7">
        <f t="shared" si="8"/>
        <v>0</v>
      </c>
    </row>
    <row r="534" spans="10:10" x14ac:dyDescent="0.25">
      <c r="J534" s="7">
        <f t="shared" si="8"/>
        <v>0</v>
      </c>
    </row>
    <row r="535" spans="10:10" x14ac:dyDescent="0.25">
      <c r="J535" s="7">
        <f t="shared" si="8"/>
        <v>0</v>
      </c>
    </row>
    <row r="536" spans="10:10" x14ac:dyDescent="0.25">
      <c r="J536" s="7">
        <f t="shared" si="8"/>
        <v>0</v>
      </c>
    </row>
    <row r="537" spans="10:10" x14ac:dyDescent="0.25">
      <c r="J537" s="7">
        <f t="shared" si="8"/>
        <v>0</v>
      </c>
    </row>
    <row r="538" spans="10:10" x14ac:dyDescent="0.25">
      <c r="J538" s="7">
        <f t="shared" si="8"/>
        <v>0</v>
      </c>
    </row>
    <row r="539" spans="10:10" x14ac:dyDescent="0.25">
      <c r="J539" s="7">
        <f t="shared" si="8"/>
        <v>0</v>
      </c>
    </row>
    <row r="540" spans="10:10" x14ac:dyDescent="0.25">
      <c r="J540" s="7">
        <f t="shared" si="8"/>
        <v>0</v>
      </c>
    </row>
    <row r="541" spans="10:10" x14ac:dyDescent="0.25">
      <c r="J541" s="7">
        <f t="shared" si="8"/>
        <v>0</v>
      </c>
    </row>
    <row r="542" spans="10:10" x14ac:dyDescent="0.25">
      <c r="J542" s="7">
        <f t="shared" si="8"/>
        <v>0</v>
      </c>
    </row>
    <row r="543" spans="10:10" x14ac:dyDescent="0.25">
      <c r="J543" s="7">
        <f t="shared" si="8"/>
        <v>0</v>
      </c>
    </row>
    <row r="544" spans="10:10" x14ac:dyDescent="0.25">
      <c r="J544" s="7">
        <f t="shared" si="8"/>
        <v>0</v>
      </c>
    </row>
    <row r="545" spans="10:10" x14ac:dyDescent="0.25">
      <c r="J545" s="7">
        <f t="shared" si="8"/>
        <v>0</v>
      </c>
    </row>
    <row r="546" spans="10:10" x14ac:dyDescent="0.25">
      <c r="J546" s="7">
        <f t="shared" si="8"/>
        <v>0</v>
      </c>
    </row>
    <row r="547" spans="10:10" x14ac:dyDescent="0.25">
      <c r="J547" s="7">
        <f t="shared" si="8"/>
        <v>0</v>
      </c>
    </row>
    <row r="548" spans="10:10" x14ac:dyDescent="0.25">
      <c r="J548" s="7">
        <f t="shared" si="8"/>
        <v>0</v>
      </c>
    </row>
    <row r="549" spans="10:10" x14ac:dyDescent="0.25">
      <c r="J549" s="7">
        <f t="shared" si="8"/>
        <v>0</v>
      </c>
    </row>
    <row r="550" spans="10:10" x14ac:dyDescent="0.25">
      <c r="J550" s="7">
        <f t="shared" si="8"/>
        <v>0</v>
      </c>
    </row>
    <row r="551" spans="10:10" x14ac:dyDescent="0.25">
      <c r="J551" s="7">
        <f t="shared" si="8"/>
        <v>0</v>
      </c>
    </row>
    <row r="552" spans="10:10" x14ac:dyDescent="0.25">
      <c r="J552" s="7">
        <f t="shared" si="8"/>
        <v>0</v>
      </c>
    </row>
    <row r="553" spans="10:10" x14ac:dyDescent="0.25">
      <c r="J553" s="7">
        <f t="shared" si="8"/>
        <v>0</v>
      </c>
    </row>
    <row r="554" spans="10:10" x14ac:dyDescent="0.25">
      <c r="J554" s="7">
        <f t="shared" si="8"/>
        <v>0</v>
      </c>
    </row>
    <row r="555" spans="10:10" x14ac:dyDescent="0.25">
      <c r="J555" s="7">
        <f t="shared" si="8"/>
        <v>0</v>
      </c>
    </row>
    <row r="556" spans="10:10" x14ac:dyDescent="0.25">
      <c r="J556" s="7">
        <f t="shared" si="8"/>
        <v>0</v>
      </c>
    </row>
    <row r="557" spans="10:10" x14ac:dyDescent="0.25">
      <c r="J557" s="7">
        <f t="shared" si="8"/>
        <v>0</v>
      </c>
    </row>
    <row r="558" spans="10:10" x14ac:dyDescent="0.25">
      <c r="J558" s="7">
        <f t="shared" si="8"/>
        <v>0</v>
      </c>
    </row>
    <row r="559" spans="10:10" x14ac:dyDescent="0.25">
      <c r="J559" s="7">
        <f t="shared" si="8"/>
        <v>0</v>
      </c>
    </row>
    <row r="560" spans="10:10" x14ac:dyDescent="0.25">
      <c r="J560" s="7">
        <f t="shared" si="8"/>
        <v>0</v>
      </c>
    </row>
    <row r="561" spans="10:10" x14ac:dyDescent="0.25">
      <c r="J561" s="7">
        <f t="shared" si="8"/>
        <v>0</v>
      </c>
    </row>
    <row r="562" spans="10:10" x14ac:dyDescent="0.25">
      <c r="J562" s="7">
        <f t="shared" si="8"/>
        <v>0</v>
      </c>
    </row>
    <row r="563" spans="10:10" x14ac:dyDescent="0.25">
      <c r="J563" s="7">
        <f t="shared" si="8"/>
        <v>0</v>
      </c>
    </row>
    <row r="564" spans="10:10" x14ac:dyDescent="0.25">
      <c r="J564" s="7">
        <f t="shared" si="8"/>
        <v>0</v>
      </c>
    </row>
    <row r="565" spans="10:10" x14ac:dyDescent="0.25">
      <c r="J565" s="7">
        <f t="shared" si="8"/>
        <v>0</v>
      </c>
    </row>
    <row r="566" spans="10:10" x14ac:dyDescent="0.25">
      <c r="J566" s="7">
        <f t="shared" si="8"/>
        <v>0</v>
      </c>
    </row>
    <row r="567" spans="10:10" x14ac:dyDescent="0.25">
      <c r="J567" s="7">
        <f t="shared" si="8"/>
        <v>0</v>
      </c>
    </row>
    <row r="568" spans="10:10" x14ac:dyDescent="0.25">
      <c r="J568" s="7">
        <f t="shared" si="8"/>
        <v>0</v>
      </c>
    </row>
    <row r="569" spans="10:10" x14ac:dyDescent="0.25">
      <c r="J569" s="7">
        <f t="shared" si="8"/>
        <v>0</v>
      </c>
    </row>
    <row r="570" spans="10:10" x14ac:dyDescent="0.25">
      <c r="J570" s="7">
        <f t="shared" si="8"/>
        <v>0</v>
      </c>
    </row>
    <row r="571" spans="10:10" x14ac:dyDescent="0.25">
      <c r="J571" s="7">
        <f t="shared" si="8"/>
        <v>0</v>
      </c>
    </row>
    <row r="572" spans="10:10" x14ac:dyDescent="0.25">
      <c r="J572" s="7">
        <f t="shared" si="8"/>
        <v>0</v>
      </c>
    </row>
    <row r="573" spans="10:10" x14ac:dyDescent="0.25">
      <c r="J573" s="7">
        <f t="shared" si="8"/>
        <v>0</v>
      </c>
    </row>
    <row r="574" spans="10:10" x14ac:dyDescent="0.25">
      <c r="J574" s="7">
        <f t="shared" si="8"/>
        <v>0</v>
      </c>
    </row>
    <row r="575" spans="10:10" x14ac:dyDescent="0.25">
      <c r="J575" s="7">
        <f t="shared" si="8"/>
        <v>0</v>
      </c>
    </row>
    <row r="576" spans="10:10" x14ac:dyDescent="0.25">
      <c r="J576" s="7">
        <f t="shared" si="8"/>
        <v>0</v>
      </c>
    </row>
    <row r="577" spans="10:10" x14ac:dyDescent="0.25">
      <c r="J577" s="7">
        <f t="shared" si="8"/>
        <v>0</v>
      </c>
    </row>
    <row r="578" spans="10:10" x14ac:dyDescent="0.25">
      <c r="J578" s="7">
        <f t="shared" si="8"/>
        <v>0</v>
      </c>
    </row>
    <row r="579" spans="10:10" x14ac:dyDescent="0.25">
      <c r="J579" s="7">
        <f t="shared" si="8"/>
        <v>0</v>
      </c>
    </row>
    <row r="580" spans="10:10" x14ac:dyDescent="0.25">
      <c r="J580" s="7">
        <f t="shared" si="8"/>
        <v>0</v>
      </c>
    </row>
    <row r="581" spans="10:10" x14ac:dyDescent="0.25">
      <c r="J581" s="7">
        <f t="shared" si="8"/>
        <v>0</v>
      </c>
    </row>
    <row r="582" spans="10:10" x14ac:dyDescent="0.25">
      <c r="J582" s="7">
        <f t="shared" ref="J582:J645" si="9">IF(E582&gt;0,E582*H582,IF(F582&gt;0,F582*H582,IF(G582&gt;0,G582*H582,I582)))</f>
        <v>0</v>
      </c>
    </row>
    <row r="583" spans="10:10" x14ac:dyDescent="0.25">
      <c r="J583" s="7">
        <f t="shared" si="9"/>
        <v>0</v>
      </c>
    </row>
    <row r="584" spans="10:10" x14ac:dyDescent="0.25">
      <c r="J584" s="7">
        <f t="shared" si="9"/>
        <v>0</v>
      </c>
    </row>
    <row r="585" spans="10:10" x14ac:dyDescent="0.25">
      <c r="J585" s="7">
        <f t="shared" si="9"/>
        <v>0</v>
      </c>
    </row>
    <row r="586" spans="10:10" x14ac:dyDescent="0.25">
      <c r="J586" s="7">
        <f t="shared" si="9"/>
        <v>0</v>
      </c>
    </row>
    <row r="587" spans="10:10" x14ac:dyDescent="0.25">
      <c r="J587" s="7">
        <f t="shared" si="9"/>
        <v>0</v>
      </c>
    </row>
    <row r="588" spans="10:10" x14ac:dyDescent="0.25">
      <c r="J588" s="7">
        <f t="shared" si="9"/>
        <v>0</v>
      </c>
    </row>
    <row r="589" spans="10:10" x14ac:dyDescent="0.25">
      <c r="J589" s="7">
        <f t="shared" si="9"/>
        <v>0</v>
      </c>
    </row>
    <row r="590" spans="10:10" x14ac:dyDescent="0.25">
      <c r="J590" s="7">
        <f t="shared" si="9"/>
        <v>0</v>
      </c>
    </row>
    <row r="591" spans="10:10" x14ac:dyDescent="0.25">
      <c r="J591" s="7">
        <f t="shared" si="9"/>
        <v>0</v>
      </c>
    </row>
    <row r="592" spans="10:10" x14ac:dyDescent="0.25">
      <c r="J592" s="7">
        <f t="shared" si="9"/>
        <v>0</v>
      </c>
    </row>
    <row r="593" spans="10:10" x14ac:dyDescent="0.25">
      <c r="J593" s="7">
        <f t="shared" si="9"/>
        <v>0</v>
      </c>
    </row>
    <row r="594" spans="10:10" x14ac:dyDescent="0.25">
      <c r="J594" s="7">
        <f t="shared" si="9"/>
        <v>0</v>
      </c>
    </row>
    <row r="595" spans="10:10" x14ac:dyDescent="0.25">
      <c r="J595" s="7">
        <f t="shared" si="9"/>
        <v>0</v>
      </c>
    </row>
    <row r="596" spans="10:10" x14ac:dyDescent="0.25">
      <c r="J596" s="7">
        <f t="shared" si="9"/>
        <v>0</v>
      </c>
    </row>
    <row r="597" spans="10:10" x14ac:dyDescent="0.25">
      <c r="J597" s="7">
        <f t="shared" si="9"/>
        <v>0</v>
      </c>
    </row>
    <row r="598" spans="10:10" x14ac:dyDescent="0.25">
      <c r="J598" s="7">
        <f t="shared" si="9"/>
        <v>0</v>
      </c>
    </row>
    <row r="599" spans="10:10" x14ac:dyDescent="0.25">
      <c r="J599" s="7">
        <f t="shared" si="9"/>
        <v>0</v>
      </c>
    </row>
    <row r="600" spans="10:10" x14ac:dyDescent="0.25">
      <c r="J600" s="7">
        <f t="shared" si="9"/>
        <v>0</v>
      </c>
    </row>
    <row r="601" spans="10:10" x14ac:dyDescent="0.25">
      <c r="J601" s="7">
        <f t="shared" si="9"/>
        <v>0</v>
      </c>
    </row>
    <row r="602" spans="10:10" x14ac:dyDescent="0.25">
      <c r="J602" s="7">
        <f t="shared" si="9"/>
        <v>0</v>
      </c>
    </row>
    <row r="603" spans="10:10" x14ac:dyDescent="0.25">
      <c r="J603" s="7">
        <f t="shared" si="9"/>
        <v>0</v>
      </c>
    </row>
    <row r="604" spans="10:10" x14ac:dyDescent="0.25">
      <c r="J604" s="7">
        <f t="shared" si="9"/>
        <v>0</v>
      </c>
    </row>
    <row r="605" spans="10:10" x14ac:dyDescent="0.25">
      <c r="J605" s="7">
        <f t="shared" si="9"/>
        <v>0</v>
      </c>
    </row>
    <row r="606" spans="10:10" x14ac:dyDescent="0.25">
      <c r="J606" s="7">
        <f t="shared" si="9"/>
        <v>0</v>
      </c>
    </row>
    <row r="607" spans="10:10" x14ac:dyDescent="0.25">
      <c r="J607" s="7">
        <f t="shared" si="9"/>
        <v>0</v>
      </c>
    </row>
    <row r="608" spans="10:10" x14ac:dyDescent="0.25">
      <c r="J608" s="7">
        <f t="shared" si="9"/>
        <v>0</v>
      </c>
    </row>
    <row r="609" spans="10:10" x14ac:dyDescent="0.25">
      <c r="J609" s="7">
        <f t="shared" si="9"/>
        <v>0</v>
      </c>
    </row>
    <row r="610" spans="10:10" x14ac:dyDescent="0.25">
      <c r="J610" s="7">
        <f t="shared" si="9"/>
        <v>0</v>
      </c>
    </row>
    <row r="611" spans="10:10" x14ac:dyDescent="0.25">
      <c r="J611" s="7">
        <f t="shared" si="9"/>
        <v>0</v>
      </c>
    </row>
    <row r="612" spans="10:10" x14ac:dyDescent="0.25">
      <c r="J612" s="7">
        <f t="shared" si="9"/>
        <v>0</v>
      </c>
    </row>
    <row r="613" spans="10:10" x14ac:dyDescent="0.25">
      <c r="J613" s="7">
        <f t="shared" si="9"/>
        <v>0</v>
      </c>
    </row>
    <row r="614" spans="10:10" x14ac:dyDescent="0.25">
      <c r="J614" s="7">
        <f t="shared" si="9"/>
        <v>0</v>
      </c>
    </row>
    <row r="615" spans="10:10" x14ac:dyDescent="0.25">
      <c r="J615" s="7">
        <f t="shared" si="9"/>
        <v>0</v>
      </c>
    </row>
    <row r="616" spans="10:10" x14ac:dyDescent="0.25">
      <c r="J616" s="7">
        <f t="shared" si="9"/>
        <v>0</v>
      </c>
    </row>
    <row r="617" spans="10:10" x14ac:dyDescent="0.25">
      <c r="J617" s="7">
        <f t="shared" si="9"/>
        <v>0</v>
      </c>
    </row>
    <row r="618" spans="10:10" x14ac:dyDescent="0.25">
      <c r="J618" s="7">
        <f t="shared" si="9"/>
        <v>0</v>
      </c>
    </row>
    <row r="619" spans="10:10" x14ac:dyDescent="0.25">
      <c r="J619" s="7">
        <f t="shared" si="9"/>
        <v>0</v>
      </c>
    </row>
    <row r="620" spans="10:10" x14ac:dyDescent="0.25">
      <c r="J620" s="7">
        <f t="shared" si="9"/>
        <v>0</v>
      </c>
    </row>
    <row r="621" spans="10:10" x14ac:dyDescent="0.25">
      <c r="J621" s="7">
        <f t="shared" si="9"/>
        <v>0</v>
      </c>
    </row>
    <row r="622" spans="10:10" x14ac:dyDescent="0.25">
      <c r="J622" s="7">
        <f t="shared" si="9"/>
        <v>0</v>
      </c>
    </row>
    <row r="623" spans="10:10" x14ac:dyDescent="0.25">
      <c r="J623" s="7">
        <f t="shared" si="9"/>
        <v>0</v>
      </c>
    </row>
    <row r="624" spans="10:10" x14ac:dyDescent="0.25">
      <c r="J624" s="7">
        <f t="shared" si="9"/>
        <v>0</v>
      </c>
    </row>
    <row r="625" spans="10:10" x14ac:dyDescent="0.25">
      <c r="J625" s="7">
        <f t="shared" si="9"/>
        <v>0</v>
      </c>
    </row>
    <row r="626" spans="10:10" x14ac:dyDescent="0.25">
      <c r="J626" s="7">
        <f t="shared" si="9"/>
        <v>0</v>
      </c>
    </row>
    <row r="627" spans="10:10" x14ac:dyDescent="0.25">
      <c r="J627" s="7">
        <f t="shared" si="9"/>
        <v>0</v>
      </c>
    </row>
    <row r="628" spans="10:10" x14ac:dyDescent="0.25">
      <c r="J628" s="7">
        <f t="shared" si="9"/>
        <v>0</v>
      </c>
    </row>
    <row r="629" spans="10:10" x14ac:dyDescent="0.25">
      <c r="J629" s="7">
        <f t="shared" si="9"/>
        <v>0</v>
      </c>
    </row>
    <row r="630" spans="10:10" x14ac:dyDescent="0.25">
      <c r="J630" s="7">
        <f t="shared" si="9"/>
        <v>0</v>
      </c>
    </row>
    <row r="631" spans="10:10" x14ac:dyDescent="0.25">
      <c r="J631" s="7">
        <f t="shared" si="9"/>
        <v>0</v>
      </c>
    </row>
    <row r="632" spans="10:10" x14ac:dyDescent="0.25">
      <c r="J632" s="7">
        <f t="shared" si="9"/>
        <v>0</v>
      </c>
    </row>
    <row r="633" spans="10:10" x14ac:dyDescent="0.25">
      <c r="J633" s="7">
        <f t="shared" si="9"/>
        <v>0</v>
      </c>
    </row>
    <row r="634" spans="10:10" x14ac:dyDescent="0.25">
      <c r="J634" s="7">
        <f t="shared" si="9"/>
        <v>0</v>
      </c>
    </row>
    <row r="635" spans="10:10" x14ac:dyDescent="0.25">
      <c r="J635" s="7">
        <f t="shared" si="9"/>
        <v>0</v>
      </c>
    </row>
    <row r="636" spans="10:10" x14ac:dyDescent="0.25">
      <c r="J636" s="7">
        <f t="shared" si="9"/>
        <v>0</v>
      </c>
    </row>
    <row r="637" spans="10:10" x14ac:dyDescent="0.25">
      <c r="J637" s="7">
        <f t="shared" si="9"/>
        <v>0</v>
      </c>
    </row>
    <row r="638" spans="10:10" x14ac:dyDescent="0.25">
      <c r="J638" s="7">
        <f t="shared" si="9"/>
        <v>0</v>
      </c>
    </row>
    <row r="639" spans="10:10" x14ac:dyDescent="0.25">
      <c r="J639" s="7">
        <f t="shared" si="9"/>
        <v>0</v>
      </c>
    </row>
    <row r="640" spans="10:10" x14ac:dyDescent="0.25">
      <c r="J640" s="7">
        <f t="shared" si="9"/>
        <v>0</v>
      </c>
    </row>
    <row r="641" spans="10:10" x14ac:dyDescent="0.25">
      <c r="J641" s="7">
        <f t="shared" si="9"/>
        <v>0</v>
      </c>
    </row>
    <row r="642" spans="10:10" x14ac:dyDescent="0.25">
      <c r="J642" s="7">
        <f t="shared" si="9"/>
        <v>0</v>
      </c>
    </row>
    <row r="643" spans="10:10" x14ac:dyDescent="0.25">
      <c r="J643" s="7">
        <f t="shared" si="9"/>
        <v>0</v>
      </c>
    </row>
    <row r="644" spans="10:10" x14ac:dyDescent="0.25">
      <c r="J644" s="7">
        <f t="shared" si="9"/>
        <v>0</v>
      </c>
    </row>
    <row r="645" spans="10:10" x14ac:dyDescent="0.25">
      <c r="J645" s="7">
        <f t="shared" si="9"/>
        <v>0</v>
      </c>
    </row>
    <row r="646" spans="10:10" x14ac:dyDescent="0.25">
      <c r="J646" s="7">
        <f t="shared" ref="J646:J709" si="10">IF(E646&gt;0,E646*H646,IF(F646&gt;0,F646*H646,IF(G646&gt;0,G646*H646,I646)))</f>
        <v>0</v>
      </c>
    </row>
    <row r="647" spans="10:10" x14ac:dyDescent="0.25">
      <c r="J647" s="7">
        <f t="shared" si="10"/>
        <v>0</v>
      </c>
    </row>
    <row r="648" spans="10:10" x14ac:dyDescent="0.25">
      <c r="J648" s="7">
        <f t="shared" si="10"/>
        <v>0</v>
      </c>
    </row>
    <row r="649" spans="10:10" x14ac:dyDescent="0.25">
      <c r="J649" s="7">
        <f t="shared" si="10"/>
        <v>0</v>
      </c>
    </row>
    <row r="650" spans="10:10" x14ac:dyDescent="0.25">
      <c r="J650" s="7">
        <f t="shared" si="10"/>
        <v>0</v>
      </c>
    </row>
    <row r="651" spans="10:10" x14ac:dyDescent="0.25">
      <c r="J651" s="7">
        <f t="shared" si="10"/>
        <v>0</v>
      </c>
    </row>
    <row r="652" spans="10:10" x14ac:dyDescent="0.25">
      <c r="J652" s="7">
        <f t="shared" si="10"/>
        <v>0</v>
      </c>
    </row>
    <row r="653" spans="10:10" x14ac:dyDescent="0.25">
      <c r="J653" s="7">
        <f t="shared" si="10"/>
        <v>0</v>
      </c>
    </row>
    <row r="654" spans="10:10" x14ac:dyDescent="0.25">
      <c r="J654" s="7">
        <f t="shared" si="10"/>
        <v>0</v>
      </c>
    </row>
    <row r="655" spans="10:10" x14ac:dyDescent="0.25">
      <c r="J655" s="7">
        <f t="shared" si="10"/>
        <v>0</v>
      </c>
    </row>
    <row r="656" spans="10:10" x14ac:dyDescent="0.25">
      <c r="J656" s="7">
        <f t="shared" si="10"/>
        <v>0</v>
      </c>
    </row>
    <row r="657" spans="10:10" x14ac:dyDescent="0.25">
      <c r="J657" s="7">
        <f t="shared" si="10"/>
        <v>0</v>
      </c>
    </row>
    <row r="658" spans="10:10" x14ac:dyDescent="0.25">
      <c r="J658" s="7">
        <f t="shared" si="10"/>
        <v>0</v>
      </c>
    </row>
    <row r="659" spans="10:10" x14ac:dyDescent="0.25">
      <c r="J659" s="7">
        <f t="shared" si="10"/>
        <v>0</v>
      </c>
    </row>
    <row r="660" spans="10:10" x14ac:dyDescent="0.25">
      <c r="J660" s="7">
        <f t="shared" si="10"/>
        <v>0</v>
      </c>
    </row>
    <row r="661" spans="10:10" x14ac:dyDescent="0.25">
      <c r="J661" s="7">
        <f t="shared" si="10"/>
        <v>0</v>
      </c>
    </row>
    <row r="662" spans="10:10" x14ac:dyDescent="0.25">
      <c r="J662" s="7">
        <f t="shared" si="10"/>
        <v>0</v>
      </c>
    </row>
    <row r="663" spans="10:10" x14ac:dyDescent="0.25">
      <c r="J663" s="7">
        <f t="shared" si="10"/>
        <v>0</v>
      </c>
    </row>
    <row r="664" spans="10:10" x14ac:dyDescent="0.25">
      <c r="J664" s="7">
        <f t="shared" si="10"/>
        <v>0</v>
      </c>
    </row>
    <row r="665" spans="10:10" x14ac:dyDescent="0.25">
      <c r="J665" s="7">
        <f t="shared" si="10"/>
        <v>0</v>
      </c>
    </row>
    <row r="666" spans="10:10" x14ac:dyDescent="0.25">
      <c r="J666" s="7">
        <f t="shared" si="10"/>
        <v>0</v>
      </c>
    </row>
    <row r="667" spans="10:10" x14ac:dyDescent="0.25">
      <c r="J667" s="7">
        <f t="shared" si="10"/>
        <v>0</v>
      </c>
    </row>
    <row r="668" spans="10:10" x14ac:dyDescent="0.25">
      <c r="J668" s="7">
        <f t="shared" si="10"/>
        <v>0</v>
      </c>
    </row>
    <row r="669" spans="10:10" x14ac:dyDescent="0.25">
      <c r="J669" s="7">
        <f t="shared" si="10"/>
        <v>0</v>
      </c>
    </row>
    <row r="670" spans="10:10" x14ac:dyDescent="0.25">
      <c r="J670" s="7">
        <f t="shared" si="10"/>
        <v>0</v>
      </c>
    </row>
    <row r="671" spans="10:10" x14ac:dyDescent="0.25">
      <c r="J671" s="7">
        <f t="shared" si="10"/>
        <v>0</v>
      </c>
    </row>
    <row r="672" spans="10:10" x14ac:dyDescent="0.25">
      <c r="J672" s="7">
        <f t="shared" si="10"/>
        <v>0</v>
      </c>
    </row>
    <row r="673" spans="10:10" x14ac:dyDescent="0.25">
      <c r="J673" s="7">
        <f t="shared" si="10"/>
        <v>0</v>
      </c>
    </row>
    <row r="674" spans="10:10" x14ac:dyDescent="0.25">
      <c r="J674" s="7">
        <f t="shared" si="10"/>
        <v>0</v>
      </c>
    </row>
    <row r="675" spans="10:10" x14ac:dyDescent="0.25">
      <c r="J675" s="7">
        <f t="shared" si="10"/>
        <v>0</v>
      </c>
    </row>
    <row r="676" spans="10:10" x14ac:dyDescent="0.25">
      <c r="J676" s="7">
        <f t="shared" si="10"/>
        <v>0</v>
      </c>
    </row>
    <row r="677" spans="10:10" x14ac:dyDescent="0.25">
      <c r="J677" s="7">
        <f t="shared" si="10"/>
        <v>0</v>
      </c>
    </row>
    <row r="678" spans="10:10" x14ac:dyDescent="0.25">
      <c r="J678" s="7">
        <f t="shared" si="10"/>
        <v>0</v>
      </c>
    </row>
    <row r="679" spans="10:10" x14ac:dyDescent="0.25">
      <c r="J679" s="7">
        <f t="shared" si="10"/>
        <v>0</v>
      </c>
    </row>
    <row r="680" spans="10:10" x14ac:dyDescent="0.25">
      <c r="J680" s="7">
        <f t="shared" si="10"/>
        <v>0</v>
      </c>
    </row>
    <row r="681" spans="10:10" x14ac:dyDescent="0.25">
      <c r="J681" s="7">
        <f t="shared" si="10"/>
        <v>0</v>
      </c>
    </row>
    <row r="682" spans="10:10" x14ac:dyDescent="0.25">
      <c r="J682" s="7">
        <f t="shared" si="10"/>
        <v>0</v>
      </c>
    </row>
    <row r="683" spans="10:10" x14ac:dyDescent="0.25">
      <c r="J683" s="7">
        <f t="shared" si="10"/>
        <v>0</v>
      </c>
    </row>
    <row r="684" spans="10:10" x14ac:dyDescent="0.25">
      <c r="J684" s="7">
        <f t="shared" si="10"/>
        <v>0</v>
      </c>
    </row>
    <row r="685" spans="10:10" x14ac:dyDescent="0.25">
      <c r="J685" s="7">
        <f t="shared" si="10"/>
        <v>0</v>
      </c>
    </row>
    <row r="686" spans="10:10" x14ac:dyDescent="0.25">
      <c r="J686" s="7">
        <f t="shared" si="10"/>
        <v>0</v>
      </c>
    </row>
    <row r="687" spans="10:10" x14ac:dyDescent="0.25">
      <c r="J687" s="7">
        <f t="shared" si="10"/>
        <v>0</v>
      </c>
    </row>
    <row r="688" spans="10:10" x14ac:dyDescent="0.25">
      <c r="J688" s="7">
        <f t="shared" si="10"/>
        <v>0</v>
      </c>
    </row>
    <row r="689" spans="10:10" x14ac:dyDescent="0.25">
      <c r="J689" s="7">
        <f t="shared" si="10"/>
        <v>0</v>
      </c>
    </row>
    <row r="690" spans="10:10" x14ac:dyDescent="0.25">
      <c r="J690" s="7">
        <f t="shared" si="10"/>
        <v>0</v>
      </c>
    </row>
    <row r="691" spans="10:10" x14ac:dyDescent="0.25">
      <c r="J691" s="7">
        <f t="shared" si="10"/>
        <v>0</v>
      </c>
    </row>
    <row r="692" spans="10:10" x14ac:dyDescent="0.25">
      <c r="J692" s="7">
        <f t="shared" si="10"/>
        <v>0</v>
      </c>
    </row>
    <row r="693" spans="10:10" x14ac:dyDescent="0.25">
      <c r="J693" s="7">
        <f t="shared" si="10"/>
        <v>0</v>
      </c>
    </row>
    <row r="694" spans="10:10" x14ac:dyDescent="0.25">
      <c r="J694" s="7">
        <f t="shared" si="10"/>
        <v>0</v>
      </c>
    </row>
    <row r="695" spans="10:10" x14ac:dyDescent="0.25">
      <c r="J695" s="7">
        <f t="shared" si="10"/>
        <v>0</v>
      </c>
    </row>
    <row r="696" spans="10:10" x14ac:dyDescent="0.25">
      <c r="J696" s="7">
        <f t="shared" si="10"/>
        <v>0</v>
      </c>
    </row>
    <row r="697" spans="10:10" x14ac:dyDescent="0.25">
      <c r="J697" s="7">
        <f t="shared" si="10"/>
        <v>0</v>
      </c>
    </row>
    <row r="698" spans="10:10" x14ac:dyDescent="0.25">
      <c r="J698" s="7">
        <f t="shared" si="10"/>
        <v>0</v>
      </c>
    </row>
    <row r="699" spans="10:10" x14ac:dyDescent="0.25">
      <c r="J699" s="7">
        <f t="shared" si="10"/>
        <v>0</v>
      </c>
    </row>
    <row r="700" spans="10:10" x14ac:dyDescent="0.25">
      <c r="J700" s="7">
        <f t="shared" si="10"/>
        <v>0</v>
      </c>
    </row>
    <row r="701" spans="10:10" x14ac:dyDescent="0.25">
      <c r="J701" s="7">
        <f t="shared" si="10"/>
        <v>0</v>
      </c>
    </row>
    <row r="702" spans="10:10" x14ac:dyDescent="0.25">
      <c r="J702" s="7">
        <f t="shared" si="10"/>
        <v>0</v>
      </c>
    </row>
    <row r="703" spans="10:10" x14ac:dyDescent="0.25">
      <c r="J703" s="7">
        <f t="shared" si="10"/>
        <v>0</v>
      </c>
    </row>
    <row r="704" spans="10:10" x14ac:dyDescent="0.25">
      <c r="J704" s="7">
        <f t="shared" si="10"/>
        <v>0</v>
      </c>
    </row>
    <row r="705" spans="10:10" x14ac:dyDescent="0.25">
      <c r="J705" s="7">
        <f t="shared" si="10"/>
        <v>0</v>
      </c>
    </row>
    <row r="706" spans="10:10" x14ac:dyDescent="0.25">
      <c r="J706" s="7">
        <f t="shared" si="10"/>
        <v>0</v>
      </c>
    </row>
    <row r="707" spans="10:10" x14ac:dyDescent="0.25">
      <c r="J707" s="7">
        <f t="shared" si="10"/>
        <v>0</v>
      </c>
    </row>
    <row r="708" spans="10:10" x14ac:dyDescent="0.25">
      <c r="J708" s="7">
        <f t="shared" si="10"/>
        <v>0</v>
      </c>
    </row>
    <row r="709" spans="10:10" x14ac:dyDescent="0.25">
      <c r="J709" s="7">
        <f t="shared" si="10"/>
        <v>0</v>
      </c>
    </row>
    <row r="710" spans="10:10" x14ac:dyDescent="0.25">
      <c r="J710" s="7">
        <f t="shared" ref="J710:J773" si="11">IF(E710&gt;0,E710*H710,IF(F710&gt;0,F710*H710,IF(G710&gt;0,G710*H710,I710)))</f>
        <v>0</v>
      </c>
    </row>
    <row r="711" spans="10:10" x14ac:dyDescent="0.25">
      <c r="J711" s="7">
        <f t="shared" si="11"/>
        <v>0</v>
      </c>
    </row>
    <row r="712" spans="10:10" x14ac:dyDescent="0.25">
      <c r="J712" s="7">
        <f t="shared" si="11"/>
        <v>0</v>
      </c>
    </row>
    <row r="713" spans="10:10" x14ac:dyDescent="0.25">
      <c r="J713" s="7">
        <f t="shared" si="11"/>
        <v>0</v>
      </c>
    </row>
    <row r="714" spans="10:10" x14ac:dyDescent="0.25">
      <c r="J714" s="7">
        <f t="shared" si="11"/>
        <v>0</v>
      </c>
    </row>
    <row r="715" spans="10:10" x14ac:dyDescent="0.25">
      <c r="J715" s="7">
        <f t="shared" si="11"/>
        <v>0</v>
      </c>
    </row>
    <row r="716" spans="10:10" x14ac:dyDescent="0.25">
      <c r="J716" s="7">
        <f t="shared" si="11"/>
        <v>0</v>
      </c>
    </row>
    <row r="717" spans="10:10" x14ac:dyDescent="0.25">
      <c r="J717" s="7">
        <f t="shared" si="11"/>
        <v>0</v>
      </c>
    </row>
    <row r="718" spans="10:10" x14ac:dyDescent="0.25">
      <c r="J718" s="7">
        <f t="shared" si="11"/>
        <v>0</v>
      </c>
    </row>
    <row r="719" spans="10:10" x14ac:dyDescent="0.25">
      <c r="J719" s="7">
        <f t="shared" si="11"/>
        <v>0</v>
      </c>
    </row>
    <row r="720" spans="10:10" x14ac:dyDescent="0.25">
      <c r="J720" s="7">
        <f t="shared" si="11"/>
        <v>0</v>
      </c>
    </row>
    <row r="721" spans="10:10" x14ac:dyDescent="0.25">
      <c r="J721" s="7">
        <f t="shared" si="11"/>
        <v>0</v>
      </c>
    </row>
    <row r="722" spans="10:10" x14ac:dyDescent="0.25">
      <c r="J722" s="7">
        <f t="shared" si="11"/>
        <v>0</v>
      </c>
    </row>
    <row r="723" spans="10:10" x14ac:dyDescent="0.25">
      <c r="J723" s="7">
        <f t="shared" si="11"/>
        <v>0</v>
      </c>
    </row>
    <row r="724" spans="10:10" x14ac:dyDescent="0.25">
      <c r="J724" s="7">
        <f t="shared" si="11"/>
        <v>0</v>
      </c>
    </row>
    <row r="725" spans="10:10" x14ac:dyDescent="0.25">
      <c r="J725" s="7">
        <f t="shared" si="11"/>
        <v>0</v>
      </c>
    </row>
    <row r="726" spans="10:10" x14ac:dyDescent="0.25">
      <c r="J726" s="7">
        <f t="shared" si="11"/>
        <v>0</v>
      </c>
    </row>
    <row r="727" spans="10:10" x14ac:dyDescent="0.25">
      <c r="J727" s="7">
        <f t="shared" si="11"/>
        <v>0</v>
      </c>
    </row>
    <row r="728" spans="10:10" x14ac:dyDescent="0.25">
      <c r="J728" s="7">
        <f t="shared" si="11"/>
        <v>0</v>
      </c>
    </row>
    <row r="729" spans="10:10" x14ac:dyDescent="0.25">
      <c r="J729" s="7">
        <f t="shared" si="11"/>
        <v>0</v>
      </c>
    </row>
    <row r="730" spans="10:10" x14ac:dyDescent="0.25">
      <c r="J730" s="7">
        <f t="shared" si="11"/>
        <v>0</v>
      </c>
    </row>
    <row r="731" spans="10:10" x14ac:dyDescent="0.25">
      <c r="J731" s="7">
        <f t="shared" si="11"/>
        <v>0</v>
      </c>
    </row>
    <row r="732" spans="10:10" x14ac:dyDescent="0.25">
      <c r="J732" s="7">
        <f t="shared" si="11"/>
        <v>0</v>
      </c>
    </row>
    <row r="733" spans="10:10" x14ac:dyDescent="0.25">
      <c r="J733" s="7">
        <f t="shared" si="11"/>
        <v>0</v>
      </c>
    </row>
    <row r="734" spans="10:10" x14ac:dyDescent="0.25">
      <c r="J734" s="7">
        <f t="shared" si="11"/>
        <v>0</v>
      </c>
    </row>
    <row r="735" spans="10:10" x14ac:dyDescent="0.25">
      <c r="J735" s="7">
        <f t="shared" si="11"/>
        <v>0</v>
      </c>
    </row>
    <row r="736" spans="10:10" x14ac:dyDescent="0.25">
      <c r="J736" s="7">
        <f t="shared" si="11"/>
        <v>0</v>
      </c>
    </row>
    <row r="737" spans="10:10" x14ac:dyDescent="0.25">
      <c r="J737" s="7">
        <f t="shared" si="11"/>
        <v>0</v>
      </c>
    </row>
    <row r="738" spans="10:10" x14ac:dyDescent="0.25">
      <c r="J738" s="7">
        <f t="shared" si="11"/>
        <v>0</v>
      </c>
    </row>
    <row r="739" spans="10:10" x14ac:dyDescent="0.25">
      <c r="J739" s="7">
        <f t="shared" si="11"/>
        <v>0</v>
      </c>
    </row>
    <row r="740" spans="10:10" x14ac:dyDescent="0.25">
      <c r="J740" s="7">
        <f t="shared" si="11"/>
        <v>0</v>
      </c>
    </row>
    <row r="741" spans="10:10" x14ac:dyDescent="0.25">
      <c r="J741" s="7">
        <f t="shared" si="11"/>
        <v>0</v>
      </c>
    </row>
    <row r="742" spans="10:10" x14ac:dyDescent="0.25">
      <c r="J742" s="7">
        <f t="shared" si="11"/>
        <v>0</v>
      </c>
    </row>
    <row r="743" spans="10:10" x14ac:dyDescent="0.25">
      <c r="J743" s="7">
        <f t="shared" si="11"/>
        <v>0</v>
      </c>
    </row>
    <row r="744" spans="10:10" x14ac:dyDescent="0.25">
      <c r="J744" s="7">
        <f t="shared" si="11"/>
        <v>0</v>
      </c>
    </row>
    <row r="745" spans="10:10" x14ac:dyDescent="0.25">
      <c r="J745" s="7">
        <f t="shared" si="11"/>
        <v>0</v>
      </c>
    </row>
    <row r="746" spans="10:10" x14ac:dyDescent="0.25">
      <c r="J746" s="7">
        <f t="shared" si="11"/>
        <v>0</v>
      </c>
    </row>
    <row r="747" spans="10:10" x14ac:dyDescent="0.25">
      <c r="J747" s="7">
        <f t="shared" si="11"/>
        <v>0</v>
      </c>
    </row>
    <row r="748" spans="10:10" x14ac:dyDescent="0.25">
      <c r="J748" s="7">
        <f t="shared" si="11"/>
        <v>0</v>
      </c>
    </row>
    <row r="749" spans="10:10" x14ac:dyDescent="0.25">
      <c r="J749" s="7">
        <f t="shared" si="11"/>
        <v>0</v>
      </c>
    </row>
    <row r="750" spans="10:10" x14ac:dyDescent="0.25">
      <c r="J750" s="7">
        <f t="shared" si="11"/>
        <v>0</v>
      </c>
    </row>
    <row r="751" spans="10:10" x14ac:dyDescent="0.25">
      <c r="J751" s="7">
        <f t="shared" si="11"/>
        <v>0</v>
      </c>
    </row>
    <row r="752" spans="10:10" x14ac:dyDescent="0.25">
      <c r="J752" s="7">
        <f t="shared" si="11"/>
        <v>0</v>
      </c>
    </row>
    <row r="753" spans="10:10" x14ac:dyDescent="0.25">
      <c r="J753" s="7">
        <f t="shared" si="11"/>
        <v>0</v>
      </c>
    </row>
    <row r="754" spans="10:10" x14ac:dyDescent="0.25">
      <c r="J754" s="7">
        <f t="shared" si="11"/>
        <v>0</v>
      </c>
    </row>
    <row r="755" spans="10:10" x14ac:dyDescent="0.25">
      <c r="J755" s="7">
        <f t="shared" si="11"/>
        <v>0</v>
      </c>
    </row>
    <row r="756" spans="10:10" x14ac:dyDescent="0.25">
      <c r="J756" s="7">
        <f t="shared" si="11"/>
        <v>0</v>
      </c>
    </row>
    <row r="757" spans="10:10" x14ac:dyDescent="0.25">
      <c r="J757" s="7">
        <f t="shared" si="11"/>
        <v>0</v>
      </c>
    </row>
    <row r="758" spans="10:10" x14ac:dyDescent="0.25">
      <c r="J758" s="7">
        <f t="shared" si="11"/>
        <v>0</v>
      </c>
    </row>
    <row r="759" spans="10:10" x14ac:dyDescent="0.25">
      <c r="J759" s="7">
        <f t="shared" si="11"/>
        <v>0</v>
      </c>
    </row>
    <row r="760" spans="10:10" x14ac:dyDescent="0.25">
      <c r="J760" s="7">
        <f t="shared" si="11"/>
        <v>0</v>
      </c>
    </row>
    <row r="761" spans="10:10" x14ac:dyDescent="0.25">
      <c r="J761" s="7">
        <f t="shared" si="11"/>
        <v>0</v>
      </c>
    </row>
    <row r="762" spans="10:10" x14ac:dyDescent="0.25">
      <c r="J762" s="7">
        <f t="shared" si="11"/>
        <v>0</v>
      </c>
    </row>
    <row r="763" spans="10:10" x14ac:dyDescent="0.25">
      <c r="J763" s="7">
        <f t="shared" si="11"/>
        <v>0</v>
      </c>
    </row>
    <row r="764" spans="10:10" x14ac:dyDescent="0.25">
      <c r="J764" s="7">
        <f t="shared" si="11"/>
        <v>0</v>
      </c>
    </row>
    <row r="765" spans="10:10" x14ac:dyDescent="0.25">
      <c r="J765" s="7">
        <f t="shared" si="11"/>
        <v>0</v>
      </c>
    </row>
    <row r="766" spans="10:10" x14ac:dyDescent="0.25">
      <c r="J766" s="7">
        <f t="shared" si="11"/>
        <v>0</v>
      </c>
    </row>
    <row r="767" spans="10:10" x14ac:dyDescent="0.25">
      <c r="J767" s="7">
        <f t="shared" si="11"/>
        <v>0</v>
      </c>
    </row>
    <row r="768" spans="10:10" x14ac:dyDescent="0.25">
      <c r="J768" s="7">
        <f t="shared" si="11"/>
        <v>0</v>
      </c>
    </row>
    <row r="769" spans="10:10" x14ac:dyDescent="0.25">
      <c r="J769" s="7">
        <f t="shared" si="11"/>
        <v>0</v>
      </c>
    </row>
    <row r="770" spans="10:10" x14ac:dyDescent="0.25">
      <c r="J770" s="7">
        <f t="shared" si="11"/>
        <v>0</v>
      </c>
    </row>
    <row r="771" spans="10:10" x14ac:dyDescent="0.25">
      <c r="J771" s="7">
        <f t="shared" si="11"/>
        <v>0</v>
      </c>
    </row>
    <row r="772" spans="10:10" x14ac:dyDescent="0.25">
      <c r="J772" s="7">
        <f t="shared" si="11"/>
        <v>0</v>
      </c>
    </row>
    <row r="773" spans="10:10" x14ac:dyDescent="0.25">
      <c r="J773" s="7">
        <f t="shared" si="11"/>
        <v>0</v>
      </c>
    </row>
    <row r="774" spans="10:10" x14ac:dyDescent="0.25">
      <c r="J774" s="7">
        <f t="shared" ref="J774:J837" si="12">IF(E774&gt;0,E774*H774,IF(F774&gt;0,F774*H774,IF(G774&gt;0,G774*H774,I774)))</f>
        <v>0</v>
      </c>
    </row>
    <row r="775" spans="10:10" x14ac:dyDescent="0.25">
      <c r="J775" s="7">
        <f t="shared" si="12"/>
        <v>0</v>
      </c>
    </row>
    <row r="776" spans="10:10" x14ac:dyDescent="0.25">
      <c r="J776" s="7">
        <f t="shared" si="12"/>
        <v>0</v>
      </c>
    </row>
    <row r="777" spans="10:10" x14ac:dyDescent="0.25">
      <c r="J777" s="7">
        <f t="shared" si="12"/>
        <v>0</v>
      </c>
    </row>
    <row r="778" spans="10:10" x14ac:dyDescent="0.25">
      <c r="J778" s="7">
        <f t="shared" si="12"/>
        <v>0</v>
      </c>
    </row>
    <row r="779" spans="10:10" x14ac:dyDescent="0.25">
      <c r="J779" s="7">
        <f t="shared" si="12"/>
        <v>0</v>
      </c>
    </row>
    <row r="780" spans="10:10" x14ac:dyDescent="0.25">
      <c r="J780" s="7">
        <f t="shared" si="12"/>
        <v>0</v>
      </c>
    </row>
    <row r="781" spans="10:10" x14ac:dyDescent="0.25">
      <c r="J781" s="7">
        <f t="shared" si="12"/>
        <v>0</v>
      </c>
    </row>
    <row r="782" spans="10:10" x14ac:dyDescent="0.25">
      <c r="J782" s="7">
        <f t="shared" si="12"/>
        <v>0</v>
      </c>
    </row>
    <row r="783" spans="10:10" x14ac:dyDescent="0.25">
      <c r="J783" s="7">
        <f t="shared" si="12"/>
        <v>0</v>
      </c>
    </row>
    <row r="784" spans="10:10" x14ac:dyDescent="0.25">
      <c r="J784" s="7">
        <f t="shared" si="12"/>
        <v>0</v>
      </c>
    </row>
    <row r="785" spans="10:10" x14ac:dyDescent="0.25">
      <c r="J785" s="7">
        <f t="shared" si="12"/>
        <v>0</v>
      </c>
    </row>
    <row r="786" spans="10:10" x14ac:dyDescent="0.25">
      <c r="J786" s="7">
        <f t="shared" si="12"/>
        <v>0</v>
      </c>
    </row>
    <row r="787" spans="10:10" x14ac:dyDescent="0.25">
      <c r="J787" s="7">
        <f t="shared" si="12"/>
        <v>0</v>
      </c>
    </row>
    <row r="788" spans="10:10" x14ac:dyDescent="0.25">
      <c r="J788" s="7">
        <f t="shared" si="12"/>
        <v>0</v>
      </c>
    </row>
    <row r="789" spans="10:10" x14ac:dyDescent="0.25">
      <c r="J789" s="7">
        <f t="shared" si="12"/>
        <v>0</v>
      </c>
    </row>
    <row r="790" spans="10:10" x14ac:dyDescent="0.25">
      <c r="J790" s="7">
        <f t="shared" si="12"/>
        <v>0</v>
      </c>
    </row>
    <row r="791" spans="10:10" x14ac:dyDescent="0.25">
      <c r="J791" s="7">
        <f t="shared" si="12"/>
        <v>0</v>
      </c>
    </row>
    <row r="792" spans="10:10" x14ac:dyDescent="0.25">
      <c r="J792" s="7">
        <f t="shared" si="12"/>
        <v>0</v>
      </c>
    </row>
    <row r="793" spans="10:10" x14ac:dyDescent="0.25">
      <c r="J793" s="7">
        <f t="shared" si="12"/>
        <v>0</v>
      </c>
    </row>
    <row r="794" spans="10:10" x14ac:dyDescent="0.25">
      <c r="J794" s="7">
        <f t="shared" si="12"/>
        <v>0</v>
      </c>
    </row>
    <row r="795" spans="10:10" x14ac:dyDescent="0.25">
      <c r="J795" s="7">
        <f t="shared" si="12"/>
        <v>0</v>
      </c>
    </row>
    <row r="796" spans="10:10" x14ac:dyDescent="0.25">
      <c r="J796" s="7">
        <f t="shared" si="12"/>
        <v>0</v>
      </c>
    </row>
    <row r="797" spans="10:10" x14ac:dyDescent="0.25">
      <c r="J797" s="7">
        <f t="shared" si="12"/>
        <v>0</v>
      </c>
    </row>
    <row r="798" spans="10:10" x14ac:dyDescent="0.25">
      <c r="J798" s="7">
        <f t="shared" si="12"/>
        <v>0</v>
      </c>
    </row>
    <row r="799" spans="10:10" x14ac:dyDescent="0.25">
      <c r="J799" s="7">
        <f t="shared" si="12"/>
        <v>0</v>
      </c>
    </row>
    <row r="800" spans="10:10" x14ac:dyDescent="0.25">
      <c r="J800" s="7">
        <f t="shared" si="12"/>
        <v>0</v>
      </c>
    </row>
    <row r="801" spans="10:10" x14ac:dyDescent="0.25">
      <c r="J801" s="7">
        <f t="shared" si="12"/>
        <v>0</v>
      </c>
    </row>
    <row r="802" spans="10:10" x14ac:dyDescent="0.25">
      <c r="J802" s="7">
        <f t="shared" si="12"/>
        <v>0</v>
      </c>
    </row>
    <row r="803" spans="10:10" x14ac:dyDescent="0.25">
      <c r="J803" s="7">
        <f t="shared" si="12"/>
        <v>0</v>
      </c>
    </row>
    <row r="804" spans="10:10" x14ac:dyDescent="0.25">
      <c r="J804" s="7">
        <f t="shared" si="12"/>
        <v>0</v>
      </c>
    </row>
    <row r="805" spans="10:10" x14ac:dyDescent="0.25">
      <c r="J805" s="7">
        <f t="shared" si="12"/>
        <v>0</v>
      </c>
    </row>
    <row r="806" spans="10:10" x14ac:dyDescent="0.25">
      <c r="J806" s="7">
        <f t="shared" si="12"/>
        <v>0</v>
      </c>
    </row>
    <row r="807" spans="10:10" x14ac:dyDescent="0.25">
      <c r="J807" s="7">
        <f t="shared" si="12"/>
        <v>0</v>
      </c>
    </row>
    <row r="808" spans="10:10" x14ac:dyDescent="0.25">
      <c r="J808" s="7">
        <f t="shared" si="12"/>
        <v>0</v>
      </c>
    </row>
    <row r="809" spans="10:10" x14ac:dyDescent="0.25">
      <c r="J809" s="7">
        <f t="shared" si="12"/>
        <v>0</v>
      </c>
    </row>
    <row r="810" spans="10:10" x14ac:dyDescent="0.25">
      <c r="J810" s="7">
        <f t="shared" si="12"/>
        <v>0</v>
      </c>
    </row>
    <row r="811" spans="10:10" x14ac:dyDescent="0.25">
      <c r="J811" s="7">
        <f t="shared" si="12"/>
        <v>0</v>
      </c>
    </row>
    <row r="812" spans="10:10" x14ac:dyDescent="0.25">
      <c r="J812" s="7">
        <f t="shared" si="12"/>
        <v>0</v>
      </c>
    </row>
    <row r="813" spans="10:10" x14ac:dyDescent="0.25">
      <c r="J813" s="7">
        <f t="shared" si="12"/>
        <v>0</v>
      </c>
    </row>
    <row r="814" spans="10:10" x14ac:dyDescent="0.25">
      <c r="J814" s="7">
        <f t="shared" si="12"/>
        <v>0</v>
      </c>
    </row>
    <row r="815" spans="10:10" x14ac:dyDescent="0.25">
      <c r="J815" s="7">
        <f t="shared" si="12"/>
        <v>0</v>
      </c>
    </row>
    <row r="816" spans="10:10" x14ac:dyDescent="0.25">
      <c r="J816" s="7">
        <f t="shared" si="12"/>
        <v>0</v>
      </c>
    </row>
    <row r="817" spans="10:10" x14ac:dyDescent="0.25">
      <c r="J817" s="7">
        <f t="shared" si="12"/>
        <v>0</v>
      </c>
    </row>
    <row r="818" spans="10:10" x14ac:dyDescent="0.25">
      <c r="J818" s="7">
        <f t="shared" si="12"/>
        <v>0</v>
      </c>
    </row>
    <row r="819" spans="10:10" x14ac:dyDescent="0.25">
      <c r="J819" s="7">
        <f t="shared" si="12"/>
        <v>0</v>
      </c>
    </row>
    <row r="820" spans="10:10" x14ac:dyDescent="0.25">
      <c r="J820" s="7">
        <f t="shared" si="12"/>
        <v>0</v>
      </c>
    </row>
    <row r="821" spans="10:10" x14ac:dyDescent="0.25">
      <c r="J821" s="7">
        <f t="shared" si="12"/>
        <v>0</v>
      </c>
    </row>
    <row r="822" spans="10:10" x14ac:dyDescent="0.25">
      <c r="J822" s="7">
        <f t="shared" si="12"/>
        <v>0</v>
      </c>
    </row>
    <row r="823" spans="10:10" x14ac:dyDescent="0.25">
      <c r="J823" s="7">
        <f t="shared" si="12"/>
        <v>0</v>
      </c>
    </row>
    <row r="824" spans="10:10" x14ac:dyDescent="0.25">
      <c r="J824" s="7">
        <f t="shared" si="12"/>
        <v>0</v>
      </c>
    </row>
    <row r="825" spans="10:10" x14ac:dyDescent="0.25">
      <c r="J825" s="7">
        <f t="shared" si="12"/>
        <v>0</v>
      </c>
    </row>
    <row r="826" spans="10:10" x14ac:dyDescent="0.25">
      <c r="J826" s="7">
        <f t="shared" si="12"/>
        <v>0</v>
      </c>
    </row>
    <row r="827" spans="10:10" x14ac:dyDescent="0.25">
      <c r="J827" s="7">
        <f t="shared" si="12"/>
        <v>0</v>
      </c>
    </row>
    <row r="828" spans="10:10" x14ac:dyDescent="0.25">
      <c r="J828" s="7">
        <f t="shared" si="12"/>
        <v>0</v>
      </c>
    </row>
    <row r="829" spans="10:10" x14ac:dyDescent="0.25">
      <c r="J829" s="7">
        <f t="shared" si="12"/>
        <v>0</v>
      </c>
    </row>
    <row r="830" spans="10:10" x14ac:dyDescent="0.25">
      <c r="J830" s="7">
        <f t="shared" si="12"/>
        <v>0</v>
      </c>
    </row>
    <row r="831" spans="10:10" x14ac:dyDescent="0.25">
      <c r="J831" s="7">
        <f t="shared" si="12"/>
        <v>0</v>
      </c>
    </row>
    <row r="832" spans="10:10" x14ac:dyDescent="0.25">
      <c r="J832" s="7">
        <f t="shared" si="12"/>
        <v>0</v>
      </c>
    </row>
    <row r="833" spans="10:10" x14ac:dyDescent="0.25">
      <c r="J833" s="7">
        <f t="shared" si="12"/>
        <v>0</v>
      </c>
    </row>
    <row r="834" spans="10:10" x14ac:dyDescent="0.25">
      <c r="J834" s="7">
        <f t="shared" si="12"/>
        <v>0</v>
      </c>
    </row>
    <row r="835" spans="10:10" x14ac:dyDescent="0.25">
      <c r="J835" s="7">
        <f t="shared" si="12"/>
        <v>0</v>
      </c>
    </row>
    <row r="836" spans="10:10" x14ac:dyDescent="0.25">
      <c r="J836" s="7">
        <f t="shared" si="12"/>
        <v>0</v>
      </c>
    </row>
    <row r="837" spans="10:10" x14ac:dyDescent="0.25">
      <c r="J837" s="7">
        <f t="shared" si="12"/>
        <v>0</v>
      </c>
    </row>
    <row r="838" spans="10:10" x14ac:dyDescent="0.25">
      <c r="J838" s="7">
        <f t="shared" ref="J838:J901" si="13">IF(E838&gt;0,E838*H838,IF(F838&gt;0,F838*H838,IF(G838&gt;0,G838*H838,I838)))</f>
        <v>0</v>
      </c>
    </row>
    <row r="839" spans="10:10" x14ac:dyDescent="0.25">
      <c r="J839" s="7">
        <f t="shared" si="13"/>
        <v>0</v>
      </c>
    </row>
    <row r="840" spans="10:10" x14ac:dyDescent="0.25">
      <c r="J840" s="7">
        <f t="shared" si="13"/>
        <v>0</v>
      </c>
    </row>
    <row r="841" spans="10:10" x14ac:dyDescent="0.25">
      <c r="J841" s="7">
        <f t="shared" si="13"/>
        <v>0</v>
      </c>
    </row>
    <row r="842" spans="10:10" x14ac:dyDescent="0.25">
      <c r="J842" s="7">
        <f t="shared" si="13"/>
        <v>0</v>
      </c>
    </row>
    <row r="843" spans="10:10" x14ac:dyDescent="0.25">
      <c r="J843" s="7">
        <f t="shared" si="13"/>
        <v>0</v>
      </c>
    </row>
    <row r="844" spans="10:10" x14ac:dyDescent="0.25">
      <c r="J844" s="7">
        <f t="shared" si="13"/>
        <v>0</v>
      </c>
    </row>
    <row r="845" spans="10:10" x14ac:dyDescent="0.25">
      <c r="J845" s="7">
        <f t="shared" si="13"/>
        <v>0</v>
      </c>
    </row>
    <row r="846" spans="10:10" x14ac:dyDescent="0.25">
      <c r="J846" s="7">
        <f t="shared" si="13"/>
        <v>0</v>
      </c>
    </row>
    <row r="847" spans="10:10" x14ac:dyDescent="0.25">
      <c r="J847" s="7">
        <f t="shared" si="13"/>
        <v>0</v>
      </c>
    </row>
    <row r="848" spans="10:10" x14ac:dyDescent="0.25">
      <c r="J848" s="7">
        <f t="shared" si="13"/>
        <v>0</v>
      </c>
    </row>
    <row r="849" spans="10:10" x14ac:dyDescent="0.25">
      <c r="J849" s="7">
        <f t="shared" si="13"/>
        <v>0</v>
      </c>
    </row>
    <row r="850" spans="10:10" x14ac:dyDescent="0.25">
      <c r="J850" s="7">
        <f t="shared" si="13"/>
        <v>0</v>
      </c>
    </row>
    <row r="851" spans="10:10" x14ac:dyDescent="0.25">
      <c r="J851" s="7">
        <f t="shared" si="13"/>
        <v>0</v>
      </c>
    </row>
    <row r="852" spans="10:10" x14ac:dyDescent="0.25">
      <c r="J852" s="7">
        <f t="shared" si="13"/>
        <v>0</v>
      </c>
    </row>
    <row r="853" spans="10:10" x14ac:dyDescent="0.25">
      <c r="J853" s="7">
        <f t="shared" si="13"/>
        <v>0</v>
      </c>
    </row>
    <row r="854" spans="10:10" x14ac:dyDescent="0.25">
      <c r="J854" s="7">
        <f t="shared" si="13"/>
        <v>0</v>
      </c>
    </row>
    <row r="855" spans="10:10" x14ac:dyDescent="0.25">
      <c r="J855" s="7">
        <f t="shared" si="13"/>
        <v>0</v>
      </c>
    </row>
    <row r="856" spans="10:10" x14ac:dyDescent="0.25">
      <c r="J856" s="7">
        <f t="shared" si="13"/>
        <v>0</v>
      </c>
    </row>
    <row r="857" spans="10:10" x14ac:dyDescent="0.25">
      <c r="J857" s="7">
        <f t="shared" si="13"/>
        <v>0</v>
      </c>
    </row>
    <row r="858" spans="10:10" x14ac:dyDescent="0.25">
      <c r="J858" s="7">
        <f t="shared" si="13"/>
        <v>0</v>
      </c>
    </row>
    <row r="859" spans="10:10" x14ac:dyDescent="0.25">
      <c r="J859" s="7">
        <f t="shared" si="13"/>
        <v>0</v>
      </c>
    </row>
    <row r="860" spans="10:10" x14ac:dyDescent="0.25">
      <c r="J860" s="7">
        <f t="shared" si="13"/>
        <v>0</v>
      </c>
    </row>
    <row r="861" spans="10:10" x14ac:dyDescent="0.25">
      <c r="J861" s="7">
        <f t="shared" si="13"/>
        <v>0</v>
      </c>
    </row>
    <row r="862" spans="10:10" x14ac:dyDescent="0.25">
      <c r="J862" s="7">
        <f t="shared" si="13"/>
        <v>0</v>
      </c>
    </row>
    <row r="863" spans="10:10" x14ac:dyDescent="0.25">
      <c r="J863" s="7">
        <f t="shared" si="13"/>
        <v>0</v>
      </c>
    </row>
    <row r="864" spans="10:10" x14ac:dyDescent="0.25">
      <c r="J864" s="7">
        <f t="shared" si="13"/>
        <v>0</v>
      </c>
    </row>
    <row r="865" spans="10:10" x14ac:dyDescent="0.25">
      <c r="J865" s="7">
        <f t="shared" si="13"/>
        <v>0</v>
      </c>
    </row>
    <row r="866" spans="10:10" x14ac:dyDescent="0.25">
      <c r="J866" s="7">
        <f t="shared" si="13"/>
        <v>0</v>
      </c>
    </row>
    <row r="867" spans="10:10" x14ac:dyDescent="0.25">
      <c r="J867" s="7">
        <f t="shared" si="13"/>
        <v>0</v>
      </c>
    </row>
    <row r="868" spans="10:10" x14ac:dyDescent="0.25">
      <c r="J868" s="7">
        <f t="shared" si="13"/>
        <v>0</v>
      </c>
    </row>
    <row r="869" spans="10:10" x14ac:dyDescent="0.25">
      <c r="J869" s="7">
        <f t="shared" si="13"/>
        <v>0</v>
      </c>
    </row>
    <row r="870" spans="10:10" x14ac:dyDescent="0.25">
      <c r="J870" s="7">
        <f t="shared" si="13"/>
        <v>0</v>
      </c>
    </row>
    <row r="871" spans="10:10" x14ac:dyDescent="0.25">
      <c r="J871" s="7">
        <f t="shared" si="13"/>
        <v>0</v>
      </c>
    </row>
    <row r="872" spans="10:10" x14ac:dyDescent="0.25">
      <c r="J872" s="7">
        <f t="shared" si="13"/>
        <v>0</v>
      </c>
    </row>
    <row r="873" spans="10:10" x14ac:dyDescent="0.25">
      <c r="J873" s="7">
        <f t="shared" si="13"/>
        <v>0</v>
      </c>
    </row>
    <row r="874" spans="10:10" x14ac:dyDescent="0.25">
      <c r="J874" s="7">
        <f t="shared" si="13"/>
        <v>0</v>
      </c>
    </row>
    <row r="875" spans="10:10" x14ac:dyDescent="0.25">
      <c r="J875" s="7">
        <f t="shared" si="13"/>
        <v>0</v>
      </c>
    </row>
    <row r="876" spans="10:10" x14ac:dyDescent="0.25">
      <c r="J876" s="7">
        <f t="shared" si="13"/>
        <v>0</v>
      </c>
    </row>
    <row r="877" spans="10:10" x14ac:dyDescent="0.25">
      <c r="J877" s="7">
        <f t="shared" si="13"/>
        <v>0</v>
      </c>
    </row>
    <row r="878" spans="10:10" x14ac:dyDescent="0.25">
      <c r="J878" s="7">
        <f t="shared" si="13"/>
        <v>0</v>
      </c>
    </row>
    <row r="879" spans="10:10" x14ac:dyDescent="0.25">
      <c r="J879" s="7">
        <f t="shared" si="13"/>
        <v>0</v>
      </c>
    </row>
    <row r="880" spans="10:10" x14ac:dyDescent="0.25">
      <c r="J880" s="7">
        <f t="shared" si="13"/>
        <v>0</v>
      </c>
    </row>
    <row r="881" spans="10:10" x14ac:dyDescent="0.25">
      <c r="J881" s="7">
        <f t="shared" si="13"/>
        <v>0</v>
      </c>
    </row>
    <row r="882" spans="10:10" x14ac:dyDescent="0.25">
      <c r="J882" s="7">
        <f t="shared" si="13"/>
        <v>0</v>
      </c>
    </row>
    <row r="883" spans="10:10" x14ac:dyDescent="0.25">
      <c r="J883" s="7">
        <f t="shared" si="13"/>
        <v>0</v>
      </c>
    </row>
    <row r="884" spans="10:10" x14ac:dyDescent="0.25">
      <c r="J884" s="7">
        <f t="shared" si="13"/>
        <v>0</v>
      </c>
    </row>
    <row r="885" spans="10:10" x14ac:dyDescent="0.25">
      <c r="J885" s="7">
        <f t="shared" si="13"/>
        <v>0</v>
      </c>
    </row>
    <row r="886" spans="10:10" x14ac:dyDescent="0.25">
      <c r="J886" s="7">
        <f t="shared" si="13"/>
        <v>0</v>
      </c>
    </row>
    <row r="887" spans="10:10" x14ac:dyDescent="0.25">
      <c r="J887" s="7">
        <f t="shared" si="13"/>
        <v>0</v>
      </c>
    </row>
    <row r="888" spans="10:10" x14ac:dyDescent="0.25">
      <c r="J888" s="7">
        <f t="shared" si="13"/>
        <v>0</v>
      </c>
    </row>
    <row r="889" spans="10:10" x14ac:dyDescent="0.25">
      <c r="J889" s="7">
        <f t="shared" si="13"/>
        <v>0</v>
      </c>
    </row>
    <row r="890" spans="10:10" x14ac:dyDescent="0.25">
      <c r="J890" s="7">
        <f t="shared" si="13"/>
        <v>0</v>
      </c>
    </row>
    <row r="891" spans="10:10" x14ac:dyDescent="0.25">
      <c r="J891" s="7">
        <f t="shared" si="13"/>
        <v>0</v>
      </c>
    </row>
    <row r="892" spans="10:10" x14ac:dyDescent="0.25">
      <c r="J892" s="7">
        <f t="shared" si="13"/>
        <v>0</v>
      </c>
    </row>
    <row r="893" spans="10:10" x14ac:dyDescent="0.25">
      <c r="J893" s="7">
        <f t="shared" si="13"/>
        <v>0</v>
      </c>
    </row>
    <row r="894" spans="10:10" x14ac:dyDescent="0.25">
      <c r="J894" s="7">
        <f t="shared" si="13"/>
        <v>0</v>
      </c>
    </row>
    <row r="895" spans="10:10" x14ac:dyDescent="0.25">
      <c r="J895" s="7">
        <f t="shared" si="13"/>
        <v>0</v>
      </c>
    </row>
    <row r="896" spans="10:10" x14ac:dyDescent="0.25">
      <c r="J896" s="7">
        <f t="shared" si="13"/>
        <v>0</v>
      </c>
    </row>
    <row r="897" spans="10:10" x14ac:dyDescent="0.25">
      <c r="J897" s="7">
        <f t="shared" si="13"/>
        <v>0</v>
      </c>
    </row>
    <row r="898" spans="10:10" x14ac:dyDescent="0.25">
      <c r="J898" s="7">
        <f t="shared" si="13"/>
        <v>0</v>
      </c>
    </row>
    <row r="899" spans="10:10" x14ac:dyDescent="0.25">
      <c r="J899" s="7">
        <f t="shared" si="13"/>
        <v>0</v>
      </c>
    </row>
    <row r="900" spans="10:10" x14ac:dyDescent="0.25">
      <c r="J900" s="7">
        <f t="shared" si="13"/>
        <v>0</v>
      </c>
    </row>
    <row r="901" spans="10:10" x14ac:dyDescent="0.25">
      <c r="J901" s="7">
        <f t="shared" si="13"/>
        <v>0</v>
      </c>
    </row>
    <row r="902" spans="10:10" x14ac:dyDescent="0.25">
      <c r="J902" s="7">
        <f t="shared" ref="J902:J965" si="14">IF(E902&gt;0,E902*H902,IF(F902&gt;0,F902*H902,IF(G902&gt;0,G902*H902,I902)))</f>
        <v>0</v>
      </c>
    </row>
    <row r="903" spans="10:10" x14ac:dyDescent="0.25">
      <c r="J903" s="7">
        <f t="shared" si="14"/>
        <v>0</v>
      </c>
    </row>
    <row r="904" spans="10:10" x14ac:dyDescent="0.25">
      <c r="J904" s="7">
        <f t="shared" si="14"/>
        <v>0</v>
      </c>
    </row>
    <row r="905" spans="10:10" x14ac:dyDescent="0.25">
      <c r="J905" s="7">
        <f t="shared" si="14"/>
        <v>0</v>
      </c>
    </row>
    <row r="906" spans="10:10" x14ac:dyDescent="0.25">
      <c r="J906" s="7">
        <f t="shared" si="14"/>
        <v>0</v>
      </c>
    </row>
    <row r="907" spans="10:10" x14ac:dyDescent="0.25">
      <c r="J907" s="7">
        <f t="shared" si="14"/>
        <v>0</v>
      </c>
    </row>
    <row r="908" spans="10:10" x14ac:dyDescent="0.25">
      <c r="J908" s="7">
        <f t="shared" si="14"/>
        <v>0</v>
      </c>
    </row>
    <row r="909" spans="10:10" x14ac:dyDescent="0.25">
      <c r="J909" s="7">
        <f t="shared" si="14"/>
        <v>0</v>
      </c>
    </row>
    <row r="910" spans="10:10" x14ac:dyDescent="0.25">
      <c r="J910" s="7">
        <f t="shared" si="14"/>
        <v>0</v>
      </c>
    </row>
    <row r="911" spans="10:10" x14ac:dyDescent="0.25">
      <c r="J911" s="7">
        <f t="shared" si="14"/>
        <v>0</v>
      </c>
    </row>
    <row r="912" spans="10:10" x14ac:dyDescent="0.25">
      <c r="J912" s="7">
        <f t="shared" si="14"/>
        <v>0</v>
      </c>
    </row>
    <row r="913" spans="10:10" x14ac:dyDescent="0.25">
      <c r="J913" s="7">
        <f t="shared" si="14"/>
        <v>0</v>
      </c>
    </row>
    <row r="914" spans="10:10" x14ac:dyDescent="0.25">
      <c r="J914" s="7">
        <f t="shared" si="14"/>
        <v>0</v>
      </c>
    </row>
    <row r="915" spans="10:10" x14ac:dyDescent="0.25">
      <c r="J915" s="7">
        <f t="shared" si="14"/>
        <v>0</v>
      </c>
    </row>
    <row r="916" spans="10:10" x14ac:dyDescent="0.25">
      <c r="J916" s="7">
        <f t="shared" si="14"/>
        <v>0</v>
      </c>
    </row>
    <row r="917" spans="10:10" x14ac:dyDescent="0.25">
      <c r="J917" s="7">
        <f t="shared" si="14"/>
        <v>0</v>
      </c>
    </row>
    <row r="918" spans="10:10" x14ac:dyDescent="0.25">
      <c r="J918" s="7">
        <f t="shared" si="14"/>
        <v>0</v>
      </c>
    </row>
    <row r="919" spans="10:10" x14ac:dyDescent="0.25">
      <c r="J919" s="7">
        <f t="shared" si="14"/>
        <v>0</v>
      </c>
    </row>
    <row r="920" spans="10:10" x14ac:dyDescent="0.25">
      <c r="J920" s="7">
        <f t="shared" si="14"/>
        <v>0</v>
      </c>
    </row>
    <row r="921" spans="10:10" x14ac:dyDescent="0.25">
      <c r="J921" s="7">
        <f t="shared" si="14"/>
        <v>0</v>
      </c>
    </row>
    <row r="922" spans="10:10" x14ac:dyDescent="0.25">
      <c r="J922" s="7">
        <f t="shared" si="14"/>
        <v>0</v>
      </c>
    </row>
    <row r="923" spans="10:10" x14ac:dyDescent="0.25">
      <c r="J923" s="7">
        <f t="shared" si="14"/>
        <v>0</v>
      </c>
    </row>
    <row r="924" spans="10:10" x14ac:dyDescent="0.25">
      <c r="J924" s="7">
        <f t="shared" si="14"/>
        <v>0</v>
      </c>
    </row>
    <row r="925" spans="10:10" x14ac:dyDescent="0.25">
      <c r="J925" s="7">
        <f t="shared" si="14"/>
        <v>0</v>
      </c>
    </row>
    <row r="926" spans="10:10" x14ac:dyDescent="0.25">
      <c r="J926" s="7">
        <f t="shared" si="14"/>
        <v>0</v>
      </c>
    </row>
    <row r="927" spans="10:10" x14ac:dyDescent="0.25">
      <c r="J927" s="7">
        <f t="shared" si="14"/>
        <v>0</v>
      </c>
    </row>
    <row r="928" spans="10:10" x14ac:dyDescent="0.25">
      <c r="J928" s="7">
        <f t="shared" si="14"/>
        <v>0</v>
      </c>
    </row>
    <row r="929" spans="10:10" x14ac:dyDescent="0.25">
      <c r="J929" s="7">
        <f t="shared" si="14"/>
        <v>0</v>
      </c>
    </row>
    <row r="930" spans="10:10" x14ac:dyDescent="0.25">
      <c r="J930" s="7">
        <f t="shared" si="14"/>
        <v>0</v>
      </c>
    </row>
    <row r="931" spans="10:10" x14ac:dyDescent="0.25">
      <c r="J931" s="7">
        <f t="shared" si="14"/>
        <v>0</v>
      </c>
    </row>
    <row r="932" spans="10:10" x14ac:dyDescent="0.25">
      <c r="J932" s="7">
        <f t="shared" si="14"/>
        <v>0</v>
      </c>
    </row>
    <row r="933" spans="10:10" x14ac:dyDescent="0.25">
      <c r="J933" s="7">
        <f t="shared" si="14"/>
        <v>0</v>
      </c>
    </row>
    <row r="934" spans="10:10" x14ac:dyDescent="0.25">
      <c r="J934" s="7">
        <f t="shared" si="14"/>
        <v>0</v>
      </c>
    </row>
    <row r="935" spans="10:10" x14ac:dyDescent="0.25">
      <c r="J935" s="7">
        <f t="shared" si="14"/>
        <v>0</v>
      </c>
    </row>
    <row r="936" spans="10:10" x14ac:dyDescent="0.25">
      <c r="J936" s="7">
        <f t="shared" si="14"/>
        <v>0</v>
      </c>
    </row>
    <row r="937" spans="10:10" x14ac:dyDescent="0.25">
      <c r="J937" s="7">
        <f t="shared" si="14"/>
        <v>0</v>
      </c>
    </row>
    <row r="938" spans="10:10" x14ac:dyDescent="0.25">
      <c r="J938" s="7">
        <f t="shared" si="14"/>
        <v>0</v>
      </c>
    </row>
    <row r="939" spans="10:10" x14ac:dyDescent="0.25">
      <c r="J939" s="7">
        <f t="shared" si="14"/>
        <v>0</v>
      </c>
    </row>
    <row r="940" spans="10:10" x14ac:dyDescent="0.25">
      <c r="J940" s="7">
        <f t="shared" si="14"/>
        <v>0</v>
      </c>
    </row>
    <row r="941" spans="10:10" x14ac:dyDescent="0.25">
      <c r="J941" s="7">
        <f t="shared" si="14"/>
        <v>0</v>
      </c>
    </row>
    <row r="942" spans="10:10" x14ac:dyDescent="0.25">
      <c r="J942" s="7">
        <f t="shared" si="14"/>
        <v>0</v>
      </c>
    </row>
    <row r="943" spans="10:10" x14ac:dyDescent="0.25">
      <c r="J943" s="7">
        <f t="shared" si="14"/>
        <v>0</v>
      </c>
    </row>
    <row r="944" spans="10:10" x14ac:dyDescent="0.25">
      <c r="J944" s="7">
        <f t="shared" si="14"/>
        <v>0</v>
      </c>
    </row>
    <row r="945" spans="10:10" x14ac:dyDescent="0.25">
      <c r="J945" s="7">
        <f t="shared" si="14"/>
        <v>0</v>
      </c>
    </row>
    <row r="946" spans="10:10" x14ac:dyDescent="0.25">
      <c r="J946" s="7">
        <f t="shared" si="14"/>
        <v>0</v>
      </c>
    </row>
    <row r="947" spans="10:10" x14ac:dyDescent="0.25">
      <c r="J947" s="7">
        <f t="shared" si="14"/>
        <v>0</v>
      </c>
    </row>
    <row r="948" spans="10:10" x14ac:dyDescent="0.25">
      <c r="J948" s="7">
        <f t="shared" si="14"/>
        <v>0</v>
      </c>
    </row>
    <row r="949" spans="10:10" x14ac:dyDescent="0.25">
      <c r="J949" s="7">
        <f t="shared" si="14"/>
        <v>0</v>
      </c>
    </row>
    <row r="950" spans="10:10" x14ac:dyDescent="0.25">
      <c r="J950" s="7">
        <f t="shared" si="14"/>
        <v>0</v>
      </c>
    </row>
    <row r="951" spans="10:10" x14ac:dyDescent="0.25">
      <c r="J951" s="7">
        <f t="shared" si="14"/>
        <v>0</v>
      </c>
    </row>
    <row r="952" spans="10:10" x14ac:dyDescent="0.25">
      <c r="J952" s="7">
        <f t="shared" si="14"/>
        <v>0</v>
      </c>
    </row>
    <row r="953" spans="10:10" x14ac:dyDescent="0.25">
      <c r="J953" s="7">
        <f t="shared" si="14"/>
        <v>0</v>
      </c>
    </row>
    <row r="954" spans="10:10" x14ac:dyDescent="0.25">
      <c r="J954" s="7">
        <f t="shared" si="14"/>
        <v>0</v>
      </c>
    </row>
    <row r="955" spans="10:10" x14ac:dyDescent="0.25">
      <c r="J955" s="7">
        <f t="shared" si="14"/>
        <v>0</v>
      </c>
    </row>
    <row r="956" spans="10:10" x14ac:dyDescent="0.25">
      <c r="J956" s="7">
        <f t="shared" si="14"/>
        <v>0</v>
      </c>
    </row>
    <row r="957" spans="10:10" x14ac:dyDescent="0.25">
      <c r="J957" s="7">
        <f t="shared" si="14"/>
        <v>0</v>
      </c>
    </row>
    <row r="958" spans="10:10" x14ac:dyDescent="0.25">
      <c r="J958" s="7">
        <f t="shared" si="14"/>
        <v>0</v>
      </c>
    </row>
    <row r="959" spans="10:10" x14ac:dyDescent="0.25">
      <c r="J959" s="7">
        <f t="shared" si="14"/>
        <v>0</v>
      </c>
    </row>
    <row r="960" spans="10:10" x14ac:dyDescent="0.25">
      <c r="J960" s="7">
        <f t="shared" si="14"/>
        <v>0</v>
      </c>
    </row>
    <row r="961" spans="10:10" x14ac:dyDescent="0.25">
      <c r="J961" s="7">
        <f t="shared" si="14"/>
        <v>0</v>
      </c>
    </row>
    <row r="962" spans="10:10" x14ac:dyDescent="0.25">
      <c r="J962" s="7">
        <f t="shared" si="14"/>
        <v>0</v>
      </c>
    </row>
    <row r="963" spans="10:10" x14ac:dyDescent="0.25">
      <c r="J963" s="7">
        <f t="shared" si="14"/>
        <v>0</v>
      </c>
    </row>
    <row r="964" spans="10:10" x14ac:dyDescent="0.25">
      <c r="J964" s="7">
        <f t="shared" si="14"/>
        <v>0</v>
      </c>
    </row>
    <row r="965" spans="10:10" x14ac:dyDescent="0.25">
      <c r="J965" s="7">
        <f t="shared" si="14"/>
        <v>0</v>
      </c>
    </row>
    <row r="966" spans="10:10" x14ac:dyDescent="0.25">
      <c r="J966" s="7">
        <f t="shared" ref="J966:J1000" si="15">IF(E966&gt;0,E966*H966,IF(F966&gt;0,F966*H966,IF(G966&gt;0,G966*H966,I966)))</f>
        <v>0</v>
      </c>
    </row>
    <row r="967" spans="10:10" x14ac:dyDescent="0.25">
      <c r="J967" s="7">
        <f t="shared" si="15"/>
        <v>0</v>
      </c>
    </row>
    <row r="968" spans="10:10" x14ac:dyDescent="0.25">
      <c r="J968" s="7">
        <f t="shared" si="15"/>
        <v>0</v>
      </c>
    </row>
    <row r="969" spans="10:10" x14ac:dyDescent="0.25">
      <c r="J969" s="7">
        <f t="shared" si="15"/>
        <v>0</v>
      </c>
    </row>
    <row r="970" spans="10:10" x14ac:dyDescent="0.25">
      <c r="J970" s="7">
        <f t="shared" si="15"/>
        <v>0</v>
      </c>
    </row>
    <row r="971" spans="10:10" x14ac:dyDescent="0.25">
      <c r="J971" s="7">
        <f t="shared" si="15"/>
        <v>0</v>
      </c>
    </row>
    <row r="972" spans="10:10" x14ac:dyDescent="0.25">
      <c r="J972" s="7">
        <f t="shared" si="15"/>
        <v>0</v>
      </c>
    </row>
    <row r="973" spans="10:10" x14ac:dyDescent="0.25">
      <c r="J973" s="7">
        <f t="shared" si="15"/>
        <v>0</v>
      </c>
    </row>
    <row r="974" spans="10:10" x14ac:dyDescent="0.25">
      <c r="J974" s="7">
        <f t="shared" si="15"/>
        <v>0</v>
      </c>
    </row>
    <row r="975" spans="10:10" x14ac:dyDescent="0.25">
      <c r="J975" s="7">
        <f t="shared" si="15"/>
        <v>0</v>
      </c>
    </row>
    <row r="976" spans="10:10" x14ac:dyDescent="0.25">
      <c r="J976" s="7">
        <f t="shared" si="15"/>
        <v>0</v>
      </c>
    </row>
    <row r="977" spans="10:10" x14ac:dyDescent="0.25">
      <c r="J977" s="7">
        <f t="shared" si="15"/>
        <v>0</v>
      </c>
    </row>
    <row r="978" spans="10:10" x14ac:dyDescent="0.25">
      <c r="J978" s="7">
        <f t="shared" si="15"/>
        <v>0</v>
      </c>
    </row>
    <row r="979" spans="10:10" x14ac:dyDescent="0.25">
      <c r="J979" s="7">
        <f t="shared" si="15"/>
        <v>0</v>
      </c>
    </row>
    <row r="980" spans="10:10" x14ac:dyDescent="0.25">
      <c r="J980" s="7">
        <f t="shared" si="15"/>
        <v>0</v>
      </c>
    </row>
    <row r="981" spans="10:10" x14ac:dyDescent="0.25">
      <c r="J981" s="7">
        <f t="shared" si="15"/>
        <v>0</v>
      </c>
    </row>
    <row r="982" spans="10:10" x14ac:dyDescent="0.25">
      <c r="J982" s="7">
        <f t="shared" si="15"/>
        <v>0</v>
      </c>
    </row>
    <row r="983" spans="10:10" x14ac:dyDescent="0.25">
      <c r="J983" s="7">
        <f t="shared" si="15"/>
        <v>0</v>
      </c>
    </row>
    <row r="984" spans="10:10" x14ac:dyDescent="0.25">
      <c r="J984" s="7">
        <f t="shared" si="15"/>
        <v>0</v>
      </c>
    </row>
    <row r="985" spans="10:10" x14ac:dyDescent="0.25">
      <c r="J985" s="7">
        <f t="shared" si="15"/>
        <v>0</v>
      </c>
    </row>
    <row r="986" spans="10:10" x14ac:dyDescent="0.25">
      <c r="J986" s="7">
        <f t="shared" si="15"/>
        <v>0</v>
      </c>
    </row>
    <row r="987" spans="10:10" x14ac:dyDescent="0.25">
      <c r="J987" s="7">
        <f t="shared" si="15"/>
        <v>0</v>
      </c>
    </row>
    <row r="988" spans="10:10" x14ac:dyDescent="0.25">
      <c r="J988" s="7">
        <f t="shared" si="15"/>
        <v>0</v>
      </c>
    </row>
    <row r="989" spans="10:10" x14ac:dyDescent="0.25">
      <c r="J989" s="7">
        <f t="shared" si="15"/>
        <v>0</v>
      </c>
    </row>
    <row r="990" spans="10:10" x14ac:dyDescent="0.25">
      <c r="J990" s="7">
        <f t="shared" si="15"/>
        <v>0</v>
      </c>
    </row>
    <row r="991" spans="10:10" x14ac:dyDescent="0.25">
      <c r="J991" s="7">
        <f t="shared" si="15"/>
        <v>0</v>
      </c>
    </row>
    <row r="992" spans="10:10" x14ac:dyDescent="0.25">
      <c r="J992" s="7">
        <f t="shared" si="15"/>
        <v>0</v>
      </c>
    </row>
    <row r="993" spans="10:10" x14ac:dyDescent="0.25">
      <c r="J993" s="7">
        <f t="shared" si="15"/>
        <v>0</v>
      </c>
    </row>
    <row r="994" spans="10:10" x14ac:dyDescent="0.25">
      <c r="J994" s="7">
        <f t="shared" si="15"/>
        <v>0</v>
      </c>
    </row>
    <row r="995" spans="10:10" x14ac:dyDescent="0.25">
      <c r="J995" s="7">
        <f t="shared" si="15"/>
        <v>0</v>
      </c>
    </row>
    <row r="996" spans="10:10" x14ac:dyDescent="0.25">
      <c r="J996" s="7">
        <f t="shared" si="15"/>
        <v>0</v>
      </c>
    </row>
    <row r="997" spans="10:10" x14ac:dyDescent="0.25">
      <c r="J997" s="7">
        <f t="shared" si="15"/>
        <v>0</v>
      </c>
    </row>
    <row r="998" spans="10:10" x14ac:dyDescent="0.25">
      <c r="J998" s="7">
        <f t="shared" si="15"/>
        <v>0</v>
      </c>
    </row>
    <row r="999" spans="10:10" x14ac:dyDescent="0.25">
      <c r="J999" s="7">
        <f t="shared" si="15"/>
        <v>0</v>
      </c>
    </row>
    <row r="1000" spans="10:10" x14ac:dyDescent="0.25">
      <c r="J1000" s="7">
        <f t="shared" si="15"/>
        <v>0</v>
      </c>
    </row>
  </sheetData>
  <pageMargins left="0" right="0" top="0.75" bottom="0.75" header="0.3" footer="0.3"/>
  <pageSetup scale="69" orientation="landscape" horizontalDpi="4294967293" verticalDpi="4294967293"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Sp Ed Categories</vt:lpstr>
      <vt:lpstr>SSIDs</vt:lpstr>
      <vt:lpstr>1 Spec Ed Teacher</vt:lpstr>
      <vt:lpstr>2 Regular Ed Teacher</vt:lpstr>
      <vt:lpstr>3 Instructional Supplies </vt:lpstr>
      <vt:lpstr>4 Instructional Equipment</vt:lpstr>
      <vt:lpstr>H Report</vt:lpstr>
      <vt:lpstr> Operations Ln 6</vt:lpstr>
      <vt:lpstr>Contract Ed line 9</vt:lpstr>
      <vt:lpstr>Services Ln 10</vt:lpstr>
      <vt:lpstr>Aides Ln 10</vt:lpstr>
      <vt:lpstr>Transportation Ln 10</vt:lpstr>
      <vt:lpstr>Composite Hourly Rate</vt:lpstr>
      <vt:lpstr>Key Sheet for Dropdown Menu</vt:lpstr>
      <vt:lpstr>'Contract Ed line 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Administrator</cp:lastModifiedBy>
  <cp:lastPrinted>2017-07-06T15:05:37Z</cp:lastPrinted>
  <dcterms:created xsi:type="dcterms:W3CDTF">2016-07-07T18:32:23Z</dcterms:created>
  <dcterms:modified xsi:type="dcterms:W3CDTF">2018-03-29T15:19:05Z</dcterms:modified>
</cp:coreProperties>
</file>